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987" activeTab="11"/>
  </bookViews>
  <sheets>
    <sheet name="Fact" sheetId="37" r:id="rId1"/>
    <sheet name="BD fac pb" sheetId="36" state="hidden" r:id="rId2"/>
    <sheet name="Prodcc" sheetId="35" r:id="rId3"/>
    <sheet name="BD pro pb" sheetId="33" r:id="rId4"/>
    <sheet name="Iny" sheetId="38" r:id="rId5"/>
    <sheet name="BD Iny" sheetId="42" state="hidden" r:id="rId6"/>
    <sheet name="Pel" sheetId="39" r:id="rId7"/>
    <sheet name="Tri" sheetId="40" r:id="rId8"/>
    <sheet name="Cajas DiaCliente" sheetId="12" r:id="rId9"/>
    <sheet name="BD Cajas" sheetId="43" r:id="rId10"/>
    <sheet name="MB52" sheetId="25" r:id="rId11"/>
    <sheet name="Copiar" sheetId="44" r:id="rId12"/>
    <sheet name="Fact.TDM" sheetId="29" r:id="rId13"/>
    <sheet name="Fact. Vega " sheetId="20" r:id="rId14"/>
    <sheet name="Fact. Lav. Exide Mdsa" sheetId="28" r:id="rId15"/>
    <sheet name="Fact. Lav." sheetId="27" r:id="rId16"/>
    <sheet name="Medidores Grafica" sheetId="41" r:id="rId17"/>
    <sheet name="Tablas Inv Global RIASA" sheetId="32" r:id="rId18"/>
  </sheets>
  <definedNames>
    <definedName name="_xlnm._FilterDatabase" localSheetId="9" hidden="1">'BD Cajas'!$A$1:$N$23</definedName>
    <definedName name="_xlnm._FilterDatabase" localSheetId="1" hidden="1">'BD fac pb'!$A$1:$N$83</definedName>
    <definedName name="_xlnm._FilterDatabase" localSheetId="3" hidden="1">'BD pro pb'!$A$1:$N$193</definedName>
    <definedName name="_xlnm._FilterDatabase" localSheetId="8" hidden="1">'Cajas DiaCliente'!$J$1:$Q$33</definedName>
    <definedName name="_xlnm._FilterDatabase" localSheetId="10" hidden="1">'MB52'!$A$1:$M$9820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900" i="25" l="1"/>
  <c r="A9901" i="25"/>
  <c r="I9" i="29" l="1"/>
  <c r="M29" i="37" l="1"/>
  <c r="M37" i="37"/>
  <c r="I2" i="37"/>
  <c r="K51" i="37" l="1"/>
  <c r="C3" i="20" l="1"/>
  <c r="E17" i="35" l="1"/>
  <c r="F17" i="35"/>
  <c r="F18" i="35"/>
  <c r="F19" i="35"/>
  <c r="A9840" i="25" l="1"/>
  <c r="A9841" i="25"/>
  <c r="A9842" i="25"/>
  <c r="A9843" i="25"/>
  <c r="A9844" i="25"/>
  <c r="A9845" i="25"/>
  <c r="A9846" i="25"/>
  <c r="A9847" i="25"/>
  <c r="A9848" i="25"/>
  <c r="A9849" i="25"/>
  <c r="A9850" i="25"/>
  <c r="A9851" i="25"/>
  <c r="A9852" i="25"/>
  <c r="A9853" i="25"/>
  <c r="A9854" i="25"/>
  <c r="A9855" i="25"/>
  <c r="A9856" i="25"/>
  <c r="A9857" i="25"/>
  <c r="A9858" i="25"/>
  <c r="A9859" i="25"/>
  <c r="A9860" i="25"/>
  <c r="A9861" i="25"/>
  <c r="A9862" i="25"/>
  <c r="A9863" i="25"/>
  <c r="A9864" i="25"/>
  <c r="A9865" i="25"/>
  <c r="A9866" i="25"/>
  <c r="A9867" i="25"/>
  <c r="A9868" i="25"/>
  <c r="A9869" i="25"/>
  <c r="A9870" i="25"/>
  <c r="A9871" i="25"/>
  <c r="A9872" i="25"/>
  <c r="A9873" i="25"/>
  <c r="A9874" i="25"/>
  <c r="A9875" i="25"/>
  <c r="A9876" i="25"/>
  <c r="A9877" i="25"/>
  <c r="A9878" i="25"/>
  <c r="A9879" i="25"/>
  <c r="A9880" i="25"/>
  <c r="A9881" i="25"/>
  <c r="A9882" i="25"/>
  <c r="A9883" i="25"/>
  <c r="A9884" i="25"/>
  <c r="A9885" i="25"/>
  <c r="A9886" i="25"/>
  <c r="A9887" i="25"/>
  <c r="A9888" i="25"/>
  <c r="A9889" i="25"/>
  <c r="A9890" i="25"/>
  <c r="A9891" i="25"/>
  <c r="A9892" i="25"/>
  <c r="A9893" i="25"/>
  <c r="A9894" i="25"/>
  <c r="A9895" i="25"/>
  <c r="A9896" i="25"/>
  <c r="A9897" i="25"/>
  <c r="A9898" i="25"/>
  <c r="A9899" i="25"/>
  <c r="J9" i="29" l="1"/>
  <c r="R15" i="37" l="1"/>
  <c r="Q7" i="37" s="1"/>
  <c r="J7" i="41" l="1"/>
  <c r="K7" i="41"/>
  <c r="L7" i="41" l="1"/>
  <c r="M7" i="41"/>
  <c r="T7" i="37"/>
  <c r="S7" i="37"/>
  <c r="C18" i="35" l="1"/>
  <c r="E19" i="35"/>
  <c r="E18" i="35" l="1"/>
  <c r="D18" i="44" s="1"/>
  <c r="T13" i="37" l="1"/>
  <c r="R12" i="37" s="1"/>
  <c r="R14" i="37" l="1"/>
  <c r="A9814" i="25" l="1"/>
  <c r="A9815" i="25"/>
  <c r="A9816" i="25"/>
  <c r="A9817" i="25"/>
  <c r="A9818" i="25"/>
  <c r="A9819" i="25"/>
  <c r="A9820" i="25"/>
  <c r="A9821" i="25"/>
  <c r="A9822" i="25"/>
  <c r="A9823" i="25"/>
  <c r="A9824" i="25"/>
  <c r="A9825" i="25"/>
  <c r="A9826" i="25"/>
  <c r="A9827" i="25"/>
  <c r="A9828" i="25"/>
  <c r="A9829" i="25"/>
  <c r="A9830" i="25"/>
  <c r="A9831" i="25"/>
  <c r="A9832" i="25"/>
  <c r="A9833" i="25"/>
  <c r="A9834" i="25"/>
  <c r="A9835" i="25"/>
  <c r="A9836" i="25"/>
  <c r="A9837" i="25"/>
  <c r="A9838" i="25"/>
  <c r="A9839" i="25"/>
  <c r="A9741" i="25" l="1"/>
  <c r="A9742" i="25"/>
  <c r="A9743" i="25"/>
  <c r="A9744" i="25"/>
  <c r="A9745" i="25"/>
  <c r="A9746" i="25"/>
  <c r="A9747" i="25"/>
  <c r="A9748" i="25"/>
  <c r="A9749" i="25"/>
  <c r="A9750" i="25"/>
  <c r="A9751" i="25"/>
  <c r="A9752" i="25"/>
  <c r="A9753" i="25"/>
  <c r="A9754" i="25"/>
  <c r="A9755" i="25"/>
  <c r="A9756" i="25"/>
  <c r="A9757" i="25"/>
  <c r="A9758" i="25"/>
  <c r="A9759" i="25"/>
  <c r="A9760" i="25"/>
  <c r="A9761" i="25"/>
  <c r="A9762" i="25"/>
  <c r="A9763" i="25"/>
  <c r="A9764" i="25"/>
  <c r="A9765" i="25"/>
  <c r="A9766" i="25"/>
  <c r="A9767" i="25"/>
  <c r="A9768" i="25"/>
  <c r="A9769" i="25"/>
  <c r="A9770" i="25"/>
  <c r="A9771" i="25"/>
  <c r="A9772" i="25"/>
  <c r="A9773" i="25"/>
  <c r="A9774" i="25"/>
  <c r="A9775" i="25"/>
  <c r="A9776" i="25"/>
  <c r="A9777" i="25"/>
  <c r="A9778" i="25"/>
  <c r="A9779" i="25"/>
  <c r="A9780" i="25"/>
  <c r="A9781" i="25"/>
  <c r="A9782" i="25"/>
  <c r="A9783" i="25"/>
  <c r="A9784" i="25"/>
  <c r="A9785" i="25"/>
  <c r="A9786" i="25"/>
  <c r="A9787" i="25"/>
  <c r="A9788" i="25"/>
  <c r="A9789" i="25"/>
  <c r="A9790" i="25"/>
  <c r="A9791" i="25"/>
  <c r="A9792" i="25"/>
  <c r="A9793" i="25"/>
  <c r="A9794" i="25"/>
  <c r="A9795" i="25"/>
  <c r="A9796" i="25"/>
  <c r="A9797" i="25"/>
  <c r="A9798" i="25"/>
  <c r="A9799" i="25"/>
  <c r="A9800" i="25"/>
  <c r="A9801" i="25"/>
  <c r="A9802" i="25"/>
  <c r="A9803" i="25"/>
  <c r="A9804" i="25"/>
  <c r="A9805" i="25"/>
  <c r="A9806" i="25"/>
  <c r="A9807" i="25"/>
  <c r="A9808" i="25"/>
  <c r="A9809" i="25"/>
  <c r="A9810" i="25"/>
  <c r="A9811" i="25"/>
  <c r="A9812" i="25"/>
  <c r="A9813" i="25"/>
  <c r="E2" i="39"/>
  <c r="C2" i="29" l="1"/>
  <c r="J10" i="20" l="1"/>
  <c r="D2" i="29"/>
  <c r="E2" i="29"/>
  <c r="C2" i="20" l="1"/>
  <c r="I10" i="20"/>
  <c r="E2" i="20" s="1"/>
  <c r="D2" i="20"/>
  <c r="A2" i="20" s="1"/>
  <c r="F16" i="40"/>
  <c r="F15" i="40" s="1"/>
  <c r="E2" i="40" s="1"/>
  <c r="F5" i="40" s="1"/>
  <c r="M2" i="12" l="1"/>
  <c r="M3" i="12"/>
  <c r="M4" i="12"/>
  <c r="M5" i="12"/>
  <c r="M6" i="12"/>
  <c r="M7" i="12"/>
  <c r="M8" i="12"/>
  <c r="M9" i="12"/>
  <c r="B2" i="20"/>
  <c r="E3" i="37" l="1"/>
  <c r="D3" i="37" s="1"/>
  <c r="E4" i="37"/>
  <c r="D4" i="37" s="1"/>
  <c r="E5" i="37"/>
  <c r="D5" i="37" s="1"/>
  <c r="E6" i="37"/>
  <c r="D6" i="37" s="1"/>
  <c r="E7" i="37"/>
  <c r="D7" i="37" s="1"/>
  <c r="E8" i="37"/>
  <c r="D8" i="37" s="1"/>
  <c r="E9" i="37"/>
  <c r="D9" i="37" s="1"/>
  <c r="E10" i="37"/>
  <c r="D10" i="37" s="1"/>
  <c r="E11" i="37"/>
  <c r="D11" i="37" s="1"/>
  <c r="E12" i="37"/>
  <c r="D12" i="37" s="1"/>
  <c r="E13" i="37"/>
  <c r="D13" i="37" s="1"/>
  <c r="E14" i="37"/>
  <c r="D14" i="37" s="1"/>
  <c r="E15" i="37"/>
  <c r="D15" i="37" s="1"/>
  <c r="E16" i="37"/>
  <c r="D16" i="37" s="1"/>
  <c r="E17" i="37"/>
  <c r="D17" i="37" s="1"/>
  <c r="E18" i="37"/>
  <c r="D18" i="37" s="1"/>
  <c r="E19" i="37"/>
  <c r="D19" i="37" s="1"/>
  <c r="E20" i="37"/>
  <c r="D20" i="37" s="1"/>
  <c r="E23" i="37"/>
  <c r="D23" i="37" s="1"/>
  <c r="E24" i="37"/>
  <c r="D24" i="37" s="1"/>
  <c r="E25" i="37"/>
  <c r="D25" i="37" s="1"/>
  <c r="E26" i="37"/>
  <c r="D26" i="37" s="1"/>
  <c r="E27" i="37"/>
  <c r="D27" i="37" s="1"/>
  <c r="E28" i="37"/>
  <c r="D28" i="37" s="1"/>
  <c r="E29" i="37"/>
  <c r="D29" i="37" s="1"/>
  <c r="E30" i="37"/>
  <c r="D30" i="37" s="1"/>
  <c r="E31" i="37"/>
  <c r="D31" i="37" s="1"/>
  <c r="E32" i="37"/>
  <c r="D32" i="37" s="1"/>
  <c r="E33" i="37"/>
  <c r="D33" i="37" s="1"/>
  <c r="E34" i="37"/>
  <c r="D34" i="37" s="1"/>
  <c r="E35" i="37"/>
  <c r="D35" i="37" s="1"/>
  <c r="E36" i="37"/>
  <c r="D36" i="37" s="1"/>
  <c r="E22" i="37"/>
  <c r="D22" i="37" s="1"/>
  <c r="E21" i="37"/>
  <c r="D21" i="37" s="1"/>
  <c r="R11" i="37" l="1"/>
  <c r="M53" i="37"/>
  <c r="L53" i="37"/>
  <c r="L19" i="37" l="1"/>
  <c r="N19" i="37" s="1"/>
  <c r="O19" i="37" s="1"/>
  <c r="L20" i="37" l="1"/>
  <c r="N20" i="37" s="1"/>
  <c r="O20" i="37" s="1"/>
  <c r="L21" i="37" l="1"/>
  <c r="N21" i="37" s="1"/>
  <c r="O21" i="37" s="1"/>
  <c r="L22" i="37" l="1"/>
  <c r="N22" i="37" s="1"/>
  <c r="O22" i="37" s="1"/>
  <c r="D2" i="40"/>
  <c r="D2" i="39"/>
  <c r="L23" i="37" l="1"/>
  <c r="N23" i="37" s="1"/>
  <c r="O23" i="37" s="1"/>
  <c r="D2" i="38"/>
  <c r="L24" i="37" l="1"/>
  <c r="N24" i="37" s="1"/>
  <c r="O24" i="37" s="1"/>
  <c r="M36" i="40"/>
  <c r="L36" i="39"/>
  <c r="K36" i="39"/>
  <c r="M3" i="39"/>
  <c r="L36" i="38"/>
  <c r="K36" i="38"/>
  <c r="M3" i="38"/>
  <c r="L36" i="40"/>
  <c r="L25" i="37" l="1"/>
  <c r="N25" i="37" s="1"/>
  <c r="O25" i="37" s="1"/>
  <c r="K2" i="38"/>
  <c r="K3" i="38" s="1"/>
  <c r="K4" i="38" s="1"/>
  <c r="K5" i="38" s="1"/>
  <c r="K6" i="38" s="1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2" i="39"/>
  <c r="L2" i="40"/>
  <c r="L26" i="37" l="1"/>
  <c r="N26" i="37" s="1"/>
  <c r="O26" i="37" s="1"/>
  <c r="K3" i="39"/>
  <c r="K4" i="39" s="1"/>
  <c r="K5" i="39" s="1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L3" i="40"/>
  <c r="L4" i="40" s="1"/>
  <c r="L5" i="40" s="1"/>
  <c r="L6" i="40" s="1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4" i="38"/>
  <c r="D4" i="38" s="1"/>
  <c r="B16" i="41" s="1"/>
  <c r="L27" i="37" l="1"/>
  <c r="N27" i="37" s="1"/>
  <c r="O27" i="37" s="1"/>
  <c r="L34" i="39"/>
  <c r="D4" i="39" s="1"/>
  <c r="J16" i="41" s="1"/>
  <c r="B2" i="29"/>
  <c r="A2" i="29"/>
  <c r="L28" i="37" l="1"/>
  <c r="N28" i="37" s="1"/>
  <c r="O28" i="37" s="1"/>
  <c r="F2" i="29"/>
  <c r="L29" i="37" l="1"/>
  <c r="N29" i="37" s="1"/>
  <c r="O29" i="37" s="1"/>
  <c r="A11" i="40"/>
  <c r="A11" i="39"/>
  <c r="F11" i="37"/>
  <c r="A12" i="35"/>
  <c r="A11" i="38"/>
  <c r="L30" i="37" l="1"/>
  <c r="N30" i="37" s="1"/>
  <c r="O30" i="37" s="1"/>
  <c r="D53" i="32"/>
  <c r="D60" i="32"/>
  <c r="A546" i="25"/>
  <c r="L31" i="37" l="1"/>
  <c r="N31" i="37" s="1"/>
  <c r="O31" i="37" s="1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A450" i="25"/>
  <c r="A451" i="25"/>
  <c r="A452" i="25"/>
  <c r="A453" i="25"/>
  <c r="A454" i="25"/>
  <c r="A455" i="25"/>
  <c r="A456" i="25"/>
  <c r="A457" i="25"/>
  <c r="A458" i="25"/>
  <c r="A459" i="25"/>
  <c r="A460" i="25"/>
  <c r="A461" i="25"/>
  <c r="A462" i="25"/>
  <c r="A463" i="25"/>
  <c r="A464" i="25"/>
  <c r="A465" i="25"/>
  <c r="A466" i="25"/>
  <c r="A467" i="25"/>
  <c r="A468" i="25"/>
  <c r="A469" i="25"/>
  <c r="A470" i="25"/>
  <c r="A471" i="25"/>
  <c r="A472" i="25"/>
  <c r="A473" i="25"/>
  <c r="A474" i="25"/>
  <c r="A475" i="25"/>
  <c r="A476" i="25"/>
  <c r="A477" i="25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A501" i="25"/>
  <c r="A502" i="25"/>
  <c r="A503" i="25"/>
  <c r="A504" i="25"/>
  <c r="A505" i="25"/>
  <c r="A506" i="25"/>
  <c r="A507" i="25"/>
  <c r="A508" i="25"/>
  <c r="A509" i="25"/>
  <c r="A510" i="25"/>
  <c r="A511" i="25"/>
  <c r="A512" i="25"/>
  <c r="A513" i="25"/>
  <c r="A514" i="25"/>
  <c r="A515" i="25"/>
  <c r="A516" i="25"/>
  <c r="A517" i="25"/>
  <c r="A518" i="25"/>
  <c r="A519" i="25"/>
  <c r="A520" i="25"/>
  <c r="A521" i="25"/>
  <c r="A522" i="25"/>
  <c r="A523" i="25"/>
  <c r="A524" i="25"/>
  <c r="A525" i="25"/>
  <c r="A526" i="25"/>
  <c r="A527" i="25"/>
  <c r="A528" i="25"/>
  <c r="A529" i="25"/>
  <c r="A530" i="25"/>
  <c r="A531" i="25"/>
  <c r="A532" i="25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A545" i="25"/>
  <c r="A547" i="25"/>
  <c r="A548" i="25"/>
  <c r="A549" i="25"/>
  <c r="A550" i="25"/>
  <c r="A551" i="25"/>
  <c r="A552" i="25"/>
  <c r="A553" i="25"/>
  <c r="A554" i="25"/>
  <c r="A555" i="25"/>
  <c r="A556" i="25"/>
  <c r="A557" i="25"/>
  <c r="A558" i="25"/>
  <c r="A559" i="25"/>
  <c r="A560" i="25"/>
  <c r="A561" i="25"/>
  <c r="A562" i="25"/>
  <c r="A563" i="25"/>
  <c r="A564" i="25"/>
  <c r="A565" i="25"/>
  <c r="A566" i="25"/>
  <c r="A567" i="25"/>
  <c r="A568" i="25"/>
  <c r="A569" i="25"/>
  <c r="A570" i="25"/>
  <c r="A571" i="25"/>
  <c r="A572" i="25"/>
  <c r="A573" i="25"/>
  <c r="A574" i="25"/>
  <c r="A575" i="25"/>
  <c r="A576" i="25"/>
  <c r="A577" i="25"/>
  <c r="A578" i="25"/>
  <c r="A579" i="25"/>
  <c r="A580" i="25"/>
  <c r="A581" i="25"/>
  <c r="A582" i="25"/>
  <c r="A583" i="25"/>
  <c r="A584" i="25"/>
  <c r="A585" i="25"/>
  <c r="A586" i="25"/>
  <c r="A587" i="25"/>
  <c r="A588" i="25"/>
  <c r="A589" i="25"/>
  <c r="A590" i="25"/>
  <c r="A591" i="25"/>
  <c r="A592" i="25"/>
  <c r="A593" i="25"/>
  <c r="A594" i="25"/>
  <c r="A595" i="25"/>
  <c r="A596" i="25"/>
  <c r="A597" i="25"/>
  <c r="A598" i="25"/>
  <c r="A599" i="25"/>
  <c r="A600" i="25"/>
  <c r="A601" i="25"/>
  <c r="A602" i="25"/>
  <c r="A603" i="25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A618" i="25"/>
  <c r="A619" i="25"/>
  <c r="A620" i="25"/>
  <c r="A621" i="25"/>
  <c r="A622" i="25"/>
  <c r="A623" i="25"/>
  <c r="A624" i="25"/>
  <c r="A625" i="25"/>
  <c r="A626" i="25"/>
  <c r="A627" i="25"/>
  <c r="A628" i="25"/>
  <c r="A629" i="25"/>
  <c r="A630" i="25"/>
  <c r="A631" i="25"/>
  <c r="A632" i="25"/>
  <c r="A633" i="25"/>
  <c r="A634" i="25"/>
  <c r="A635" i="25"/>
  <c r="A636" i="25"/>
  <c r="A637" i="25"/>
  <c r="A638" i="25"/>
  <c r="A639" i="25"/>
  <c r="A640" i="25"/>
  <c r="A641" i="25"/>
  <c r="A642" i="25"/>
  <c r="A643" i="25"/>
  <c r="A644" i="25"/>
  <c r="A645" i="25"/>
  <c r="A646" i="25"/>
  <c r="A647" i="25"/>
  <c r="A648" i="25"/>
  <c r="A649" i="25"/>
  <c r="A650" i="25"/>
  <c r="A651" i="25"/>
  <c r="A652" i="25"/>
  <c r="A653" i="25"/>
  <c r="A654" i="25"/>
  <c r="A655" i="25"/>
  <c r="A656" i="25"/>
  <c r="A657" i="25"/>
  <c r="A658" i="25"/>
  <c r="A659" i="25"/>
  <c r="A660" i="25"/>
  <c r="A661" i="25"/>
  <c r="A662" i="25"/>
  <c r="A663" i="25"/>
  <c r="A664" i="25"/>
  <c r="A665" i="25"/>
  <c r="A666" i="25"/>
  <c r="A667" i="25"/>
  <c r="A668" i="25"/>
  <c r="A669" i="25"/>
  <c r="A670" i="25"/>
  <c r="A671" i="25"/>
  <c r="A672" i="25"/>
  <c r="A673" i="25"/>
  <c r="A674" i="25"/>
  <c r="A675" i="25"/>
  <c r="A676" i="25"/>
  <c r="A677" i="25"/>
  <c r="A678" i="25"/>
  <c r="A679" i="25"/>
  <c r="A680" i="25"/>
  <c r="A681" i="25"/>
  <c r="A682" i="25"/>
  <c r="A683" i="25"/>
  <c r="A684" i="25"/>
  <c r="A685" i="25"/>
  <c r="A686" i="25"/>
  <c r="A687" i="25"/>
  <c r="A688" i="25"/>
  <c r="A689" i="25"/>
  <c r="A690" i="25"/>
  <c r="A691" i="25"/>
  <c r="A692" i="25"/>
  <c r="A693" i="25"/>
  <c r="A694" i="25"/>
  <c r="A695" i="25"/>
  <c r="A696" i="25"/>
  <c r="A697" i="25"/>
  <c r="A698" i="25"/>
  <c r="A699" i="25"/>
  <c r="A700" i="25"/>
  <c r="A701" i="25"/>
  <c r="A702" i="25"/>
  <c r="A703" i="25"/>
  <c r="A704" i="25"/>
  <c r="A705" i="25"/>
  <c r="A706" i="25"/>
  <c r="A707" i="25"/>
  <c r="A708" i="25"/>
  <c r="A709" i="25"/>
  <c r="A710" i="25"/>
  <c r="A711" i="25"/>
  <c r="A712" i="25"/>
  <c r="A713" i="25"/>
  <c r="A714" i="25"/>
  <c r="A715" i="25"/>
  <c r="A716" i="25"/>
  <c r="A717" i="25"/>
  <c r="A718" i="25"/>
  <c r="A719" i="25"/>
  <c r="A720" i="25"/>
  <c r="A721" i="25"/>
  <c r="A722" i="25"/>
  <c r="A723" i="25"/>
  <c r="A724" i="25"/>
  <c r="A725" i="25"/>
  <c r="A726" i="25"/>
  <c r="A727" i="25"/>
  <c r="A728" i="25"/>
  <c r="A729" i="25"/>
  <c r="A730" i="25"/>
  <c r="A731" i="25"/>
  <c r="A732" i="25"/>
  <c r="A733" i="25"/>
  <c r="A734" i="25"/>
  <c r="A735" i="25"/>
  <c r="A736" i="25"/>
  <c r="A737" i="25"/>
  <c r="A738" i="25"/>
  <c r="A739" i="25"/>
  <c r="A740" i="25"/>
  <c r="A741" i="25"/>
  <c r="A742" i="25"/>
  <c r="A743" i="25"/>
  <c r="A744" i="25"/>
  <c r="A745" i="25"/>
  <c r="A746" i="25"/>
  <c r="A747" i="25"/>
  <c r="A748" i="25"/>
  <c r="A749" i="25"/>
  <c r="A750" i="25"/>
  <c r="A751" i="25"/>
  <c r="A752" i="25"/>
  <c r="A753" i="25"/>
  <c r="A754" i="25"/>
  <c r="A755" i="25"/>
  <c r="A756" i="25"/>
  <c r="A757" i="25"/>
  <c r="A758" i="25"/>
  <c r="A759" i="25"/>
  <c r="A760" i="25"/>
  <c r="A761" i="25"/>
  <c r="A762" i="25"/>
  <c r="A763" i="25"/>
  <c r="A764" i="25"/>
  <c r="A765" i="25"/>
  <c r="A766" i="25"/>
  <c r="A767" i="25"/>
  <c r="A768" i="25"/>
  <c r="A769" i="25"/>
  <c r="A770" i="25"/>
  <c r="A771" i="25"/>
  <c r="A772" i="25"/>
  <c r="A773" i="25"/>
  <c r="A774" i="25"/>
  <c r="A775" i="25"/>
  <c r="A776" i="25"/>
  <c r="A777" i="25"/>
  <c r="A778" i="25"/>
  <c r="A779" i="25"/>
  <c r="A780" i="25"/>
  <c r="A781" i="25"/>
  <c r="A782" i="25"/>
  <c r="A783" i="25"/>
  <c r="A784" i="25"/>
  <c r="A785" i="25"/>
  <c r="A786" i="25"/>
  <c r="A787" i="25"/>
  <c r="A788" i="25"/>
  <c r="A789" i="25"/>
  <c r="A790" i="25"/>
  <c r="A791" i="25"/>
  <c r="A792" i="25"/>
  <c r="A793" i="25"/>
  <c r="A794" i="25"/>
  <c r="A795" i="25"/>
  <c r="A796" i="25"/>
  <c r="A797" i="25"/>
  <c r="A798" i="25"/>
  <c r="A799" i="25"/>
  <c r="A800" i="25"/>
  <c r="A801" i="25"/>
  <c r="A802" i="25"/>
  <c r="A803" i="25"/>
  <c r="A804" i="25"/>
  <c r="A805" i="25"/>
  <c r="A806" i="25"/>
  <c r="A807" i="25"/>
  <c r="A808" i="25"/>
  <c r="A809" i="25"/>
  <c r="A810" i="25"/>
  <c r="A811" i="25"/>
  <c r="A812" i="25"/>
  <c r="A813" i="25"/>
  <c r="A814" i="25"/>
  <c r="A815" i="25"/>
  <c r="A816" i="25"/>
  <c r="A817" i="25"/>
  <c r="A818" i="25"/>
  <c r="A819" i="25"/>
  <c r="A820" i="25"/>
  <c r="A821" i="25"/>
  <c r="A822" i="25"/>
  <c r="A823" i="25"/>
  <c r="A824" i="25"/>
  <c r="A825" i="25"/>
  <c r="A826" i="25"/>
  <c r="A827" i="25"/>
  <c r="A828" i="25"/>
  <c r="A829" i="25"/>
  <c r="A830" i="25"/>
  <c r="A831" i="25"/>
  <c r="A832" i="25"/>
  <c r="A833" i="25"/>
  <c r="A834" i="25"/>
  <c r="A835" i="25"/>
  <c r="A836" i="25"/>
  <c r="A837" i="25"/>
  <c r="A838" i="25"/>
  <c r="A839" i="25"/>
  <c r="A840" i="25"/>
  <c r="A841" i="25"/>
  <c r="A842" i="25"/>
  <c r="A843" i="25"/>
  <c r="A844" i="25"/>
  <c r="A845" i="25"/>
  <c r="A846" i="25"/>
  <c r="A847" i="25"/>
  <c r="A848" i="25"/>
  <c r="A849" i="25"/>
  <c r="A850" i="25"/>
  <c r="A851" i="25"/>
  <c r="A852" i="25"/>
  <c r="A853" i="25"/>
  <c r="A854" i="25"/>
  <c r="A855" i="25"/>
  <c r="A856" i="25"/>
  <c r="A857" i="25"/>
  <c r="A858" i="25"/>
  <c r="A859" i="25"/>
  <c r="A860" i="25"/>
  <c r="A861" i="25"/>
  <c r="A862" i="25"/>
  <c r="A863" i="25"/>
  <c r="A864" i="25"/>
  <c r="A865" i="25"/>
  <c r="A866" i="25"/>
  <c r="A867" i="25"/>
  <c r="A868" i="25"/>
  <c r="A869" i="25"/>
  <c r="A870" i="25"/>
  <c r="A871" i="25"/>
  <c r="A872" i="25"/>
  <c r="A873" i="25"/>
  <c r="A874" i="25"/>
  <c r="A875" i="25"/>
  <c r="A876" i="25"/>
  <c r="A877" i="25"/>
  <c r="A878" i="25"/>
  <c r="A879" i="25"/>
  <c r="A880" i="25"/>
  <c r="A881" i="25"/>
  <c r="A882" i="25"/>
  <c r="A883" i="25"/>
  <c r="A884" i="25"/>
  <c r="A885" i="25"/>
  <c r="A886" i="25"/>
  <c r="A887" i="25"/>
  <c r="A888" i="25"/>
  <c r="A889" i="25"/>
  <c r="A890" i="25"/>
  <c r="A891" i="25"/>
  <c r="A892" i="25"/>
  <c r="A893" i="25"/>
  <c r="A894" i="25"/>
  <c r="A895" i="25"/>
  <c r="A896" i="25"/>
  <c r="A897" i="25"/>
  <c r="A898" i="25"/>
  <c r="A899" i="25"/>
  <c r="A900" i="25"/>
  <c r="A901" i="25"/>
  <c r="A902" i="25"/>
  <c r="A903" i="25"/>
  <c r="A904" i="25"/>
  <c r="A905" i="25"/>
  <c r="A906" i="25"/>
  <c r="A907" i="25"/>
  <c r="A908" i="25"/>
  <c r="A909" i="25"/>
  <c r="A910" i="25"/>
  <c r="A911" i="25"/>
  <c r="A912" i="25"/>
  <c r="A913" i="25"/>
  <c r="A914" i="25"/>
  <c r="A915" i="25"/>
  <c r="A916" i="25"/>
  <c r="A917" i="25"/>
  <c r="A918" i="25"/>
  <c r="A919" i="25"/>
  <c r="A920" i="25"/>
  <c r="A921" i="25"/>
  <c r="A922" i="25"/>
  <c r="A923" i="25"/>
  <c r="A924" i="25"/>
  <c r="A925" i="25"/>
  <c r="A926" i="25"/>
  <c r="A927" i="25"/>
  <c r="A928" i="25"/>
  <c r="A929" i="25"/>
  <c r="A930" i="25"/>
  <c r="A931" i="25"/>
  <c r="A932" i="25"/>
  <c r="A933" i="25"/>
  <c r="A934" i="25"/>
  <c r="A935" i="25"/>
  <c r="A936" i="25"/>
  <c r="A937" i="25"/>
  <c r="A938" i="25"/>
  <c r="A939" i="25"/>
  <c r="A940" i="25"/>
  <c r="A941" i="25"/>
  <c r="A942" i="25"/>
  <c r="A943" i="25"/>
  <c r="A944" i="25"/>
  <c r="A945" i="25"/>
  <c r="A946" i="25"/>
  <c r="A947" i="25"/>
  <c r="A948" i="25"/>
  <c r="A949" i="25"/>
  <c r="A950" i="25"/>
  <c r="A951" i="25"/>
  <c r="A952" i="25"/>
  <c r="A953" i="25"/>
  <c r="A954" i="25"/>
  <c r="A955" i="25"/>
  <c r="A956" i="25"/>
  <c r="A957" i="25"/>
  <c r="A958" i="25"/>
  <c r="A959" i="25"/>
  <c r="A960" i="25"/>
  <c r="A961" i="25"/>
  <c r="A962" i="25"/>
  <c r="A963" i="25"/>
  <c r="A964" i="25"/>
  <c r="A965" i="25"/>
  <c r="A966" i="25"/>
  <c r="A967" i="25"/>
  <c r="A968" i="25"/>
  <c r="A969" i="25"/>
  <c r="A970" i="25"/>
  <c r="A971" i="25"/>
  <c r="A972" i="25"/>
  <c r="A973" i="25"/>
  <c r="A974" i="25"/>
  <c r="A975" i="25"/>
  <c r="A976" i="25"/>
  <c r="A977" i="25"/>
  <c r="A978" i="25"/>
  <c r="A979" i="25"/>
  <c r="A980" i="25"/>
  <c r="A981" i="25"/>
  <c r="A982" i="25"/>
  <c r="A983" i="25"/>
  <c r="A984" i="25"/>
  <c r="A985" i="25"/>
  <c r="A986" i="25"/>
  <c r="A987" i="25"/>
  <c r="A988" i="25"/>
  <c r="A989" i="25"/>
  <c r="A990" i="25"/>
  <c r="A991" i="25"/>
  <c r="A992" i="25"/>
  <c r="A993" i="25"/>
  <c r="A994" i="25"/>
  <c r="A995" i="25"/>
  <c r="A996" i="25"/>
  <c r="A997" i="25"/>
  <c r="A998" i="25"/>
  <c r="A999" i="25"/>
  <c r="A1000" i="25"/>
  <c r="A1001" i="25"/>
  <c r="A1002" i="25"/>
  <c r="A1003" i="25"/>
  <c r="A1004" i="25"/>
  <c r="A1005" i="25"/>
  <c r="A1006" i="25"/>
  <c r="A1007" i="25"/>
  <c r="A1008" i="25"/>
  <c r="A1009" i="25"/>
  <c r="A1010" i="25"/>
  <c r="A1011" i="25"/>
  <c r="A1012" i="25"/>
  <c r="A1013" i="25"/>
  <c r="A1014" i="25"/>
  <c r="A1015" i="25"/>
  <c r="A1016" i="25"/>
  <c r="A1017" i="25"/>
  <c r="A1018" i="25"/>
  <c r="A1019" i="25"/>
  <c r="A1020" i="25"/>
  <c r="A1021" i="25"/>
  <c r="A1022" i="25"/>
  <c r="A1023" i="25"/>
  <c r="A1024" i="25"/>
  <c r="A1025" i="25"/>
  <c r="A1026" i="25"/>
  <c r="A1027" i="25"/>
  <c r="A1028" i="25"/>
  <c r="A1029" i="25"/>
  <c r="A1030" i="25"/>
  <c r="A1031" i="25"/>
  <c r="A1032" i="25"/>
  <c r="A1033" i="25"/>
  <c r="A1034" i="25"/>
  <c r="A1035" i="25"/>
  <c r="A1036" i="25"/>
  <c r="A1037" i="25"/>
  <c r="A1038" i="25"/>
  <c r="A1039" i="25"/>
  <c r="A1040" i="25"/>
  <c r="A1041" i="25"/>
  <c r="A1042" i="25"/>
  <c r="A1043" i="25"/>
  <c r="A1044" i="25"/>
  <c r="A1045" i="25"/>
  <c r="A1046" i="25"/>
  <c r="A1047" i="25"/>
  <c r="A1048" i="25"/>
  <c r="A1049" i="25"/>
  <c r="A1050" i="25"/>
  <c r="A1051" i="25"/>
  <c r="A1052" i="25"/>
  <c r="A1053" i="25"/>
  <c r="A1054" i="25"/>
  <c r="A1055" i="25"/>
  <c r="A1056" i="25"/>
  <c r="A1057" i="25"/>
  <c r="A1058" i="25"/>
  <c r="A1059" i="25"/>
  <c r="A1060" i="25"/>
  <c r="A1061" i="25"/>
  <c r="A1062" i="25"/>
  <c r="A1063" i="25"/>
  <c r="A1064" i="25"/>
  <c r="A1065" i="25"/>
  <c r="A1066" i="25"/>
  <c r="A1067" i="25"/>
  <c r="A1068" i="25"/>
  <c r="A1069" i="25"/>
  <c r="A1070" i="25"/>
  <c r="A1071" i="25"/>
  <c r="A1072" i="25"/>
  <c r="A1073" i="25"/>
  <c r="A1074" i="25"/>
  <c r="A1075" i="25"/>
  <c r="A1076" i="25"/>
  <c r="A1077" i="25"/>
  <c r="A1078" i="25"/>
  <c r="A1079" i="25"/>
  <c r="A1080" i="25"/>
  <c r="A1081" i="25"/>
  <c r="A1082" i="25"/>
  <c r="A1083" i="25"/>
  <c r="A1084" i="25"/>
  <c r="A1085" i="25"/>
  <c r="A1086" i="25"/>
  <c r="A1087" i="25"/>
  <c r="A1088" i="25"/>
  <c r="A1089" i="25"/>
  <c r="A1090" i="25"/>
  <c r="A1091" i="25"/>
  <c r="A1092" i="25"/>
  <c r="A1093" i="25"/>
  <c r="A1094" i="25"/>
  <c r="A1095" i="25"/>
  <c r="A1096" i="25"/>
  <c r="A1097" i="25"/>
  <c r="A1098" i="25"/>
  <c r="A1099" i="25"/>
  <c r="A1100" i="25"/>
  <c r="A1101" i="25"/>
  <c r="A1102" i="25"/>
  <c r="A1103" i="25"/>
  <c r="A1104" i="25"/>
  <c r="A1105" i="25"/>
  <c r="A1106" i="25"/>
  <c r="A1107" i="25"/>
  <c r="A1108" i="25"/>
  <c r="A1109" i="25"/>
  <c r="A1110" i="25"/>
  <c r="A1111" i="25"/>
  <c r="A1112" i="25"/>
  <c r="A1113" i="25"/>
  <c r="A1114" i="25"/>
  <c r="A1115" i="25"/>
  <c r="A1116" i="25"/>
  <c r="A1117" i="25"/>
  <c r="A1118" i="25"/>
  <c r="A1119" i="25"/>
  <c r="A1120" i="25"/>
  <c r="A1121" i="25"/>
  <c r="A1122" i="25"/>
  <c r="A1123" i="25"/>
  <c r="A1124" i="25"/>
  <c r="A1125" i="25"/>
  <c r="A1126" i="25"/>
  <c r="A1127" i="25"/>
  <c r="A1128" i="25"/>
  <c r="A1129" i="25"/>
  <c r="A1130" i="25"/>
  <c r="A1131" i="25"/>
  <c r="A1132" i="25"/>
  <c r="A1133" i="25"/>
  <c r="A1134" i="25"/>
  <c r="A1135" i="25"/>
  <c r="A1136" i="25"/>
  <c r="A1137" i="25"/>
  <c r="A1138" i="25"/>
  <c r="A1139" i="25"/>
  <c r="A1140" i="25"/>
  <c r="A1141" i="25"/>
  <c r="A1142" i="25"/>
  <c r="A1143" i="25"/>
  <c r="A1144" i="25"/>
  <c r="A1145" i="25"/>
  <c r="A1146" i="25"/>
  <c r="A1147" i="25"/>
  <c r="A1148" i="25"/>
  <c r="A1149" i="25"/>
  <c r="A1150" i="25"/>
  <c r="A1151" i="25"/>
  <c r="A1152" i="25"/>
  <c r="A1153" i="25"/>
  <c r="A1154" i="25"/>
  <c r="A1155" i="25"/>
  <c r="A1156" i="25"/>
  <c r="A1157" i="25"/>
  <c r="A1158" i="25"/>
  <c r="A1159" i="25"/>
  <c r="A1160" i="25"/>
  <c r="A1161" i="25"/>
  <c r="A1162" i="25"/>
  <c r="A1163" i="25"/>
  <c r="A1164" i="25"/>
  <c r="A1165" i="25"/>
  <c r="A1166" i="25"/>
  <c r="A1167" i="25"/>
  <c r="A1168" i="25"/>
  <c r="A1169" i="25"/>
  <c r="A1170" i="25"/>
  <c r="A1171" i="25"/>
  <c r="A1172" i="25"/>
  <c r="A1173" i="25"/>
  <c r="A1174" i="25"/>
  <c r="A1175" i="25"/>
  <c r="A1176" i="25"/>
  <c r="A1177" i="25"/>
  <c r="A1178" i="25"/>
  <c r="A1179" i="25"/>
  <c r="A1180" i="25"/>
  <c r="A1181" i="25"/>
  <c r="A1182" i="25"/>
  <c r="A1183" i="25"/>
  <c r="A1184" i="25"/>
  <c r="A1185" i="25"/>
  <c r="A1186" i="25"/>
  <c r="A1187" i="25"/>
  <c r="A1188" i="25"/>
  <c r="A1189" i="25"/>
  <c r="A1190" i="25"/>
  <c r="A1191" i="25"/>
  <c r="A1192" i="25"/>
  <c r="A1193" i="25"/>
  <c r="A1194" i="25"/>
  <c r="A1195" i="25"/>
  <c r="A1196" i="25"/>
  <c r="A1197" i="25"/>
  <c r="A1198" i="25"/>
  <c r="A1199" i="25"/>
  <c r="A1200" i="25"/>
  <c r="A1201" i="25"/>
  <c r="A1202" i="25"/>
  <c r="A1203" i="25"/>
  <c r="A1204" i="25"/>
  <c r="A1205" i="25"/>
  <c r="A1206" i="25"/>
  <c r="A1207" i="25"/>
  <c r="A1208" i="25"/>
  <c r="A1209" i="25"/>
  <c r="A1210" i="25"/>
  <c r="A1211" i="25"/>
  <c r="A1212" i="25"/>
  <c r="A1213" i="25"/>
  <c r="A1214" i="25"/>
  <c r="A1215" i="25"/>
  <c r="A1216" i="25"/>
  <c r="A1217" i="25"/>
  <c r="A1218" i="25"/>
  <c r="A1219" i="25"/>
  <c r="A1220" i="25"/>
  <c r="A1221" i="25"/>
  <c r="A1222" i="25"/>
  <c r="A1223" i="25"/>
  <c r="A1224" i="25"/>
  <c r="A1225" i="25"/>
  <c r="A1226" i="25"/>
  <c r="A1227" i="25"/>
  <c r="A1228" i="25"/>
  <c r="A1229" i="25"/>
  <c r="A1230" i="25"/>
  <c r="A1231" i="25"/>
  <c r="A1232" i="25"/>
  <c r="A1233" i="25"/>
  <c r="A1234" i="25"/>
  <c r="A1235" i="25"/>
  <c r="A1236" i="25"/>
  <c r="A1237" i="25"/>
  <c r="A1238" i="25"/>
  <c r="A1239" i="25"/>
  <c r="A1240" i="25"/>
  <c r="A1241" i="25"/>
  <c r="A1242" i="25"/>
  <c r="A1243" i="25"/>
  <c r="A1244" i="25"/>
  <c r="A1245" i="25"/>
  <c r="A1246" i="25"/>
  <c r="A1247" i="25"/>
  <c r="A1248" i="25"/>
  <c r="A1249" i="25"/>
  <c r="A1250" i="25"/>
  <c r="A1251" i="25"/>
  <c r="A1252" i="25"/>
  <c r="A1253" i="25"/>
  <c r="A1254" i="25"/>
  <c r="A1255" i="25"/>
  <c r="A1256" i="25"/>
  <c r="A1257" i="25"/>
  <c r="A1258" i="25"/>
  <c r="A1259" i="25"/>
  <c r="A1260" i="25"/>
  <c r="A1261" i="25"/>
  <c r="A1262" i="25"/>
  <c r="A1263" i="25"/>
  <c r="A1264" i="25"/>
  <c r="A1265" i="25"/>
  <c r="A1266" i="25"/>
  <c r="A1267" i="25"/>
  <c r="A1268" i="25"/>
  <c r="A1269" i="25"/>
  <c r="A1270" i="25"/>
  <c r="A1271" i="25"/>
  <c r="A1272" i="25"/>
  <c r="A1273" i="25"/>
  <c r="A1274" i="25"/>
  <c r="A1275" i="25"/>
  <c r="A1276" i="25"/>
  <c r="A1277" i="25"/>
  <c r="A1278" i="25"/>
  <c r="A1279" i="25"/>
  <c r="A1280" i="25"/>
  <c r="A1281" i="25"/>
  <c r="A1282" i="25"/>
  <c r="A1283" i="25"/>
  <c r="A1284" i="25"/>
  <c r="A1285" i="25"/>
  <c r="A1286" i="25"/>
  <c r="A1287" i="25"/>
  <c r="A1288" i="25"/>
  <c r="A1289" i="25"/>
  <c r="A1290" i="25"/>
  <c r="A1291" i="25"/>
  <c r="A1292" i="25"/>
  <c r="A1293" i="25"/>
  <c r="A1294" i="25"/>
  <c r="A1295" i="25"/>
  <c r="A1296" i="25"/>
  <c r="A1297" i="25"/>
  <c r="A1298" i="25"/>
  <c r="A1299" i="25"/>
  <c r="A1300" i="25"/>
  <c r="A1301" i="25"/>
  <c r="A1302" i="25"/>
  <c r="A1303" i="25"/>
  <c r="A1304" i="25"/>
  <c r="A1305" i="25"/>
  <c r="A1306" i="25"/>
  <c r="A1307" i="25"/>
  <c r="A1308" i="25"/>
  <c r="A1309" i="25"/>
  <c r="A1310" i="25"/>
  <c r="A1311" i="25"/>
  <c r="A1312" i="25"/>
  <c r="A1313" i="25"/>
  <c r="A1314" i="25"/>
  <c r="A1315" i="25"/>
  <c r="A1316" i="25"/>
  <c r="A1317" i="25"/>
  <c r="A1318" i="25"/>
  <c r="A1319" i="25"/>
  <c r="A1320" i="25"/>
  <c r="A1321" i="25"/>
  <c r="A1322" i="25"/>
  <c r="A1323" i="25"/>
  <c r="A1324" i="25"/>
  <c r="A1325" i="25"/>
  <c r="A1326" i="25"/>
  <c r="A1327" i="25"/>
  <c r="A1328" i="25"/>
  <c r="A1329" i="25"/>
  <c r="A1330" i="25"/>
  <c r="A1331" i="25"/>
  <c r="A1332" i="25"/>
  <c r="A1333" i="25"/>
  <c r="A1334" i="25"/>
  <c r="A1335" i="25"/>
  <c r="A1336" i="25"/>
  <c r="A1337" i="25"/>
  <c r="A1338" i="25"/>
  <c r="A1339" i="25"/>
  <c r="A1340" i="25"/>
  <c r="A1341" i="25"/>
  <c r="A1342" i="25"/>
  <c r="A1343" i="25"/>
  <c r="A1344" i="25"/>
  <c r="A1345" i="25"/>
  <c r="A1346" i="25"/>
  <c r="A1347" i="25"/>
  <c r="A1348" i="25"/>
  <c r="A1349" i="25"/>
  <c r="A1350" i="25"/>
  <c r="A1351" i="25"/>
  <c r="A1352" i="25"/>
  <c r="A1353" i="25"/>
  <c r="A1354" i="25"/>
  <c r="A1355" i="25"/>
  <c r="A1356" i="25"/>
  <c r="A1357" i="25"/>
  <c r="A1358" i="25"/>
  <c r="A1359" i="25"/>
  <c r="A1360" i="25"/>
  <c r="A1361" i="25"/>
  <c r="A1362" i="25"/>
  <c r="A1363" i="25"/>
  <c r="A1364" i="25"/>
  <c r="A1365" i="25"/>
  <c r="A1366" i="25"/>
  <c r="A1367" i="25"/>
  <c r="A1368" i="25"/>
  <c r="A1369" i="25"/>
  <c r="A1370" i="25"/>
  <c r="A1371" i="25"/>
  <c r="A1372" i="25"/>
  <c r="A1373" i="25"/>
  <c r="A1374" i="25"/>
  <c r="A1375" i="25"/>
  <c r="A1376" i="25"/>
  <c r="A1377" i="25"/>
  <c r="A1378" i="25"/>
  <c r="A1379" i="25"/>
  <c r="A1380" i="25"/>
  <c r="A1381" i="25"/>
  <c r="A1382" i="25"/>
  <c r="A1383" i="25"/>
  <c r="A1384" i="25"/>
  <c r="A1385" i="25"/>
  <c r="A1386" i="25"/>
  <c r="A1387" i="25"/>
  <c r="A1388" i="25"/>
  <c r="A1389" i="25"/>
  <c r="A1390" i="25"/>
  <c r="A1391" i="25"/>
  <c r="A1392" i="25"/>
  <c r="A1393" i="25"/>
  <c r="A1394" i="25"/>
  <c r="A1395" i="25"/>
  <c r="A1396" i="25"/>
  <c r="A1397" i="25"/>
  <c r="A1398" i="25"/>
  <c r="A1399" i="25"/>
  <c r="A1400" i="25"/>
  <c r="A1401" i="25"/>
  <c r="A1402" i="25"/>
  <c r="A1403" i="25"/>
  <c r="A1404" i="25"/>
  <c r="A1405" i="25"/>
  <c r="A1406" i="25"/>
  <c r="A1407" i="25"/>
  <c r="A1408" i="25"/>
  <c r="A1409" i="25"/>
  <c r="A1410" i="25"/>
  <c r="A1411" i="25"/>
  <c r="A1412" i="25"/>
  <c r="A1413" i="25"/>
  <c r="A1414" i="25"/>
  <c r="A1415" i="25"/>
  <c r="A1416" i="25"/>
  <c r="A1417" i="25"/>
  <c r="A1418" i="25"/>
  <c r="A1419" i="25"/>
  <c r="A1420" i="25"/>
  <c r="A1421" i="25"/>
  <c r="A1422" i="25"/>
  <c r="A1423" i="25"/>
  <c r="A1424" i="25"/>
  <c r="A1425" i="25"/>
  <c r="A1426" i="25"/>
  <c r="A1427" i="25"/>
  <c r="A1428" i="25"/>
  <c r="A1429" i="25"/>
  <c r="A1430" i="25"/>
  <c r="A1431" i="25"/>
  <c r="A1432" i="25"/>
  <c r="A1433" i="25"/>
  <c r="A1434" i="25"/>
  <c r="A1435" i="25"/>
  <c r="A1436" i="25"/>
  <c r="A1437" i="25"/>
  <c r="A1438" i="25"/>
  <c r="A1439" i="25"/>
  <c r="A1440" i="25"/>
  <c r="A1441" i="25"/>
  <c r="A1442" i="25"/>
  <c r="A1443" i="25"/>
  <c r="A1444" i="25"/>
  <c r="A1445" i="25"/>
  <c r="A1446" i="25"/>
  <c r="A1447" i="25"/>
  <c r="A1448" i="25"/>
  <c r="A1449" i="25"/>
  <c r="A1450" i="25"/>
  <c r="A1451" i="25"/>
  <c r="A1452" i="25"/>
  <c r="A1453" i="25"/>
  <c r="A1454" i="25"/>
  <c r="A1455" i="25"/>
  <c r="A1456" i="25"/>
  <c r="A1457" i="25"/>
  <c r="A1458" i="25"/>
  <c r="A1459" i="25"/>
  <c r="A1460" i="25"/>
  <c r="A1461" i="25"/>
  <c r="A1462" i="25"/>
  <c r="A1463" i="25"/>
  <c r="A1464" i="25"/>
  <c r="A1465" i="25"/>
  <c r="A1466" i="25"/>
  <c r="A1467" i="25"/>
  <c r="A1468" i="25"/>
  <c r="A1469" i="25"/>
  <c r="A1470" i="25"/>
  <c r="A1471" i="25"/>
  <c r="A1472" i="25"/>
  <c r="A1473" i="25"/>
  <c r="A1474" i="25"/>
  <c r="A1475" i="25"/>
  <c r="A1476" i="25"/>
  <c r="A1477" i="25"/>
  <c r="A1478" i="25"/>
  <c r="A1479" i="25"/>
  <c r="A1480" i="25"/>
  <c r="A1481" i="25"/>
  <c r="A1482" i="25"/>
  <c r="A1483" i="25"/>
  <c r="A1484" i="25"/>
  <c r="A1485" i="25"/>
  <c r="A1486" i="25"/>
  <c r="A1487" i="25"/>
  <c r="A1488" i="25"/>
  <c r="A1489" i="25"/>
  <c r="A1490" i="25"/>
  <c r="A1491" i="25"/>
  <c r="A1492" i="25"/>
  <c r="A1493" i="25"/>
  <c r="A1494" i="25"/>
  <c r="A1495" i="25"/>
  <c r="A1496" i="25"/>
  <c r="A1497" i="25"/>
  <c r="A1498" i="25"/>
  <c r="A1499" i="25"/>
  <c r="A1500" i="25"/>
  <c r="A1501" i="25"/>
  <c r="A1502" i="25"/>
  <c r="A1503" i="25"/>
  <c r="A1504" i="25"/>
  <c r="A1505" i="25"/>
  <c r="A1506" i="25"/>
  <c r="A1507" i="25"/>
  <c r="A1508" i="25"/>
  <c r="A1509" i="25"/>
  <c r="A1510" i="25"/>
  <c r="A1511" i="25"/>
  <c r="A1512" i="25"/>
  <c r="A1513" i="25"/>
  <c r="A1514" i="25"/>
  <c r="A1515" i="25"/>
  <c r="A1516" i="25"/>
  <c r="A1517" i="25"/>
  <c r="A1518" i="25"/>
  <c r="A1519" i="25"/>
  <c r="A1520" i="25"/>
  <c r="A1521" i="25"/>
  <c r="A1522" i="25"/>
  <c r="A1523" i="25"/>
  <c r="A1524" i="25"/>
  <c r="A1525" i="25"/>
  <c r="A1526" i="25"/>
  <c r="A1527" i="25"/>
  <c r="A1528" i="25"/>
  <c r="A1529" i="25"/>
  <c r="A1530" i="25"/>
  <c r="A1531" i="25"/>
  <c r="A1532" i="25"/>
  <c r="A1533" i="25"/>
  <c r="A1534" i="25"/>
  <c r="A1535" i="25"/>
  <c r="A1536" i="25"/>
  <c r="A1537" i="25"/>
  <c r="A1538" i="25"/>
  <c r="A1539" i="25"/>
  <c r="A1540" i="25"/>
  <c r="A1541" i="25"/>
  <c r="A1542" i="25"/>
  <c r="A1543" i="25"/>
  <c r="A1544" i="25"/>
  <c r="A1545" i="25"/>
  <c r="A1546" i="25"/>
  <c r="A1547" i="25"/>
  <c r="A1548" i="25"/>
  <c r="A1549" i="25"/>
  <c r="A1550" i="25"/>
  <c r="A1551" i="25"/>
  <c r="A1552" i="25"/>
  <c r="A1553" i="25"/>
  <c r="A1554" i="25"/>
  <c r="A1555" i="25"/>
  <c r="A1556" i="25"/>
  <c r="A1557" i="25"/>
  <c r="A1558" i="25"/>
  <c r="A1559" i="25"/>
  <c r="A1560" i="25"/>
  <c r="A1561" i="25"/>
  <c r="A1562" i="25"/>
  <c r="A1563" i="25"/>
  <c r="A1564" i="25"/>
  <c r="A1565" i="25"/>
  <c r="A1566" i="25"/>
  <c r="A1567" i="25"/>
  <c r="A1568" i="25"/>
  <c r="A1569" i="25"/>
  <c r="A1570" i="25"/>
  <c r="A1571" i="25"/>
  <c r="A1572" i="25"/>
  <c r="A1573" i="25"/>
  <c r="A1574" i="25"/>
  <c r="A1575" i="25"/>
  <c r="A1576" i="25"/>
  <c r="A1577" i="25"/>
  <c r="A1578" i="25"/>
  <c r="A1579" i="25"/>
  <c r="A1580" i="25"/>
  <c r="A1581" i="25"/>
  <c r="A1582" i="25"/>
  <c r="A1583" i="25"/>
  <c r="A1584" i="25"/>
  <c r="A1585" i="25"/>
  <c r="A1586" i="25"/>
  <c r="A1587" i="25"/>
  <c r="A1588" i="25"/>
  <c r="A1589" i="25"/>
  <c r="A1590" i="25"/>
  <c r="A1591" i="25"/>
  <c r="A1592" i="25"/>
  <c r="A1593" i="25"/>
  <c r="A1594" i="25"/>
  <c r="A1595" i="25"/>
  <c r="A1596" i="25"/>
  <c r="A1597" i="25"/>
  <c r="A1598" i="25"/>
  <c r="A1599" i="25"/>
  <c r="A1600" i="25"/>
  <c r="A1601" i="25"/>
  <c r="A1602" i="25"/>
  <c r="A1603" i="25"/>
  <c r="A1604" i="25"/>
  <c r="A1605" i="25"/>
  <c r="A1606" i="25"/>
  <c r="A1607" i="25"/>
  <c r="A1608" i="25"/>
  <c r="A1609" i="25"/>
  <c r="A1610" i="25"/>
  <c r="A1611" i="25"/>
  <c r="A1612" i="25"/>
  <c r="A1613" i="25"/>
  <c r="A1614" i="25"/>
  <c r="A1615" i="25"/>
  <c r="A1616" i="25"/>
  <c r="A1617" i="25"/>
  <c r="A1618" i="25"/>
  <c r="A1619" i="25"/>
  <c r="A1620" i="25"/>
  <c r="A1621" i="25"/>
  <c r="A1622" i="25"/>
  <c r="A1623" i="25"/>
  <c r="A1624" i="25"/>
  <c r="A1625" i="25"/>
  <c r="A1626" i="25"/>
  <c r="A1627" i="25"/>
  <c r="A1628" i="25"/>
  <c r="A1629" i="25"/>
  <c r="A1630" i="25"/>
  <c r="A1631" i="25"/>
  <c r="A1632" i="25"/>
  <c r="A1633" i="25"/>
  <c r="A1634" i="25"/>
  <c r="A1635" i="25"/>
  <c r="A1636" i="25"/>
  <c r="A1637" i="25"/>
  <c r="A1638" i="25"/>
  <c r="A1639" i="25"/>
  <c r="A1640" i="25"/>
  <c r="A1641" i="25"/>
  <c r="A1642" i="25"/>
  <c r="A1643" i="25"/>
  <c r="A1644" i="25"/>
  <c r="A1645" i="25"/>
  <c r="A1646" i="25"/>
  <c r="A1647" i="25"/>
  <c r="A1648" i="25"/>
  <c r="A1649" i="25"/>
  <c r="A1650" i="25"/>
  <c r="A1651" i="25"/>
  <c r="A1652" i="25"/>
  <c r="A1653" i="25"/>
  <c r="A1654" i="25"/>
  <c r="A1655" i="25"/>
  <c r="A1656" i="25"/>
  <c r="A1657" i="25"/>
  <c r="A1658" i="25"/>
  <c r="A1659" i="25"/>
  <c r="A1660" i="25"/>
  <c r="A1661" i="25"/>
  <c r="A1662" i="25"/>
  <c r="A1663" i="25"/>
  <c r="A1664" i="25"/>
  <c r="A1665" i="25"/>
  <c r="A1666" i="25"/>
  <c r="A1667" i="25"/>
  <c r="A1668" i="25"/>
  <c r="A1669" i="25"/>
  <c r="A1670" i="25"/>
  <c r="A1671" i="25"/>
  <c r="A1672" i="25"/>
  <c r="A1673" i="25"/>
  <c r="A1674" i="25"/>
  <c r="A1675" i="25"/>
  <c r="A1676" i="25"/>
  <c r="A1677" i="25"/>
  <c r="A1678" i="25"/>
  <c r="A1679" i="25"/>
  <c r="A1680" i="25"/>
  <c r="A1681" i="25"/>
  <c r="A1682" i="25"/>
  <c r="A1683" i="25"/>
  <c r="A1684" i="25"/>
  <c r="A1685" i="25"/>
  <c r="A1686" i="25"/>
  <c r="A1687" i="25"/>
  <c r="A1688" i="25"/>
  <c r="A1689" i="25"/>
  <c r="A1690" i="25"/>
  <c r="A1691" i="25"/>
  <c r="A1692" i="25"/>
  <c r="A1693" i="25"/>
  <c r="A1694" i="25"/>
  <c r="A1695" i="25"/>
  <c r="A1696" i="25"/>
  <c r="A1697" i="25"/>
  <c r="A1698" i="25"/>
  <c r="A1699" i="25"/>
  <c r="A1700" i="25"/>
  <c r="A1701" i="25"/>
  <c r="A1702" i="25"/>
  <c r="A1703" i="25"/>
  <c r="A1704" i="25"/>
  <c r="A1705" i="25"/>
  <c r="A1706" i="25"/>
  <c r="A1707" i="25"/>
  <c r="A1708" i="25"/>
  <c r="A1709" i="25"/>
  <c r="A1710" i="25"/>
  <c r="A1711" i="25"/>
  <c r="A1712" i="25"/>
  <c r="A1713" i="25"/>
  <c r="A1714" i="25"/>
  <c r="A1715" i="25"/>
  <c r="A1716" i="25"/>
  <c r="A1717" i="25"/>
  <c r="A1718" i="25"/>
  <c r="A1719" i="25"/>
  <c r="A1720" i="25"/>
  <c r="A1721" i="25"/>
  <c r="A1722" i="25"/>
  <c r="A1723" i="25"/>
  <c r="A1724" i="25"/>
  <c r="A1725" i="25"/>
  <c r="A1726" i="25"/>
  <c r="A1727" i="25"/>
  <c r="A1728" i="25"/>
  <c r="A1729" i="25"/>
  <c r="A1730" i="25"/>
  <c r="A1731" i="25"/>
  <c r="A1732" i="25"/>
  <c r="A1733" i="25"/>
  <c r="A1734" i="25"/>
  <c r="A1735" i="25"/>
  <c r="A1736" i="25"/>
  <c r="A1737" i="25"/>
  <c r="A1738" i="25"/>
  <c r="A1739" i="25"/>
  <c r="A1740" i="25"/>
  <c r="A1741" i="25"/>
  <c r="A1742" i="25"/>
  <c r="A1743" i="25"/>
  <c r="A1744" i="25"/>
  <c r="A1745" i="25"/>
  <c r="A1746" i="25"/>
  <c r="A1747" i="25"/>
  <c r="A1748" i="25"/>
  <c r="A1749" i="25"/>
  <c r="A1750" i="25"/>
  <c r="A1751" i="25"/>
  <c r="A1752" i="25"/>
  <c r="A1753" i="25"/>
  <c r="A1754" i="25"/>
  <c r="A1755" i="25"/>
  <c r="A1756" i="25"/>
  <c r="A1757" i="25"/>
  <c r="A1758" i="25"/>
  <c r="A1759" i="25"/>
  <c r="A1760" i="25"/>
  <c r="A1761" i="25"/>
  <c r="A1762" i="25"/>
  <c r="A1763" i="25"/>
  <c r="A1764" i="25"/>
  <c r="A1765" i="25"/>
  <c r="A1766" i="25"/>
  <c r="A1767" i="25"/>
  <c r="A1768" i="25"/>
  <c r="A1769" i="25"/>
  <c r="A1770" i="25"/>
  <c r="A1771" i="25"/>
  <c r="A1772" i="25"/>
  <c r="A1773" i="25"/>
  <c r="A1774" i="25"/>
  <c r="A1775" i="25"/>
  <c r="A1776" i="25"/>
  <c r="A1777" i="25"/>
  <c r="A1778" i="25"/>
  <c r="A1779" i="25"/>
  <c r="A1780" i="25"/>
  <c r="A1781" i="25"/>
  <c r="A1782" i="25"/>
  <c r="A1783" i="25"/>
  <c r="A1784" i="25"/>
  <c r="A1785" i="25"/>
  <c r="A1786" i="25"/>
  <c r="A1787" i="25"/>
  <c r="A1788" i="25"/>
  <c r="A1789" i="25"/>
  <c r="A1790" i="25"/>
  <c r="A1791" i="25"/>
  <c r="A1792" i="25"/>
  <c r="A1793" i="25"/>
  <c r="A1794" i="25"/>
  <c r="A1795" i="25"/>
  <c r="A1796" i="25"/>
  <c r="A1797" i="25"/>
  <c r="A1798" i="25"/>
  <c r="A1799" i="25"/>
  <c r="A1800" i="25"/>
  <c r="A1801" i="25"/>
  <c r="A1802" i="25"/>
  <c r="A1803" i="25"/>
  <c r="A1804" i="25"/>
  <c r="A1805" i="25"/>
  <c r="A1806" i="25"/>
  <c r="A1807" i="25"/>
  <c r="A1808" i="25"/>
  <c r="A1809" i="25"/>
  <c r="A1810" i="25"/>
  <c r="A1811" i="25"/>
  <c r="A1812" i="25"/>
  <c r="A1813" i="25"/>
  <c r="A1814" i="25"/>
  <c r="A1815" i="25"/>
  <c r="A1816" i="25"/>
  <c r="A1817" i="25"/>
  <c r="A1818" i="25"/>
  <c r="A1819" i="25"/>
  <c r="A1820" i="25"/>
  <c r="A1821" i="25"/>
  <c r="A1822" i="25"/>
  <c r="A1823" i="25"/>
  <c r="A1824" i="25"/>
  <c r="A1825" i="25"/>
  <c r="A1826" i="25"/>
  <c r="A1827" i="25"/>
  <c r="A1828" i="25"/>
  <c r="A1829" i="25"/>
  <c r="A1830" i="25"/>
  <c r="A1831" i="25"/>
  <c r="A1832" i="25"/>
  <c r="A1833" i="25"/>
  <c r="A1834" i="25"/>
  <c r="A1835" i="25"/>
  <c r="A1836" i="25"/>
  <c r="A1837" i="25"/>
  <c r="A1838" i="25"/>
  <c r="A1839" i="25"/>
  <c r="A1840" i="25"/>
  <c r="A1841" i="25"/>
  <c r="A1842" i="25"/>
  <c r="A1843" i="25"/>
  <c r="A1844" i="25"/>
  <c r="A1845" i="25"/>
  <c r="A1846" i="25"/>
  <c r="A1847" i="25"/>
  <c r="A1848" i="25"/>
  <c r="A1849" i="25"/>
  <c r="A1850" i="25"/>
  <c r="A1851" i="25"/>
  <c r="A1852" i="25"/>
  <c r="A1853" i="25"/>
  <c r="A1854" i="25"/>
  <c r="A1855" i="25"/>
  <c r="A1856" i="25"/>
  <c r="A1857" i="25"/>
  <c r="A1858" i="25"/>
  <c r="A1859" i="25"/>
  <c r="A1860" i="25"/>
  <c r="A1861" i="25"/>
  <c r="A1862" i="25"/>
  <c r="A1863" i="25"/>
  <c r="A1864" i="25"/>
  <c r="A1865" i="25"/>
  <c r="A1866" i="25"/>
  <c r="A1867" i="25"/>
  <c r="A1868" i="25"/>
  <c r="A1869" i="25"/>
  <c r="A1870" i="25"/>
  <c r="A1871" i="25"/>
  <c r="A1872" i="25"/>
  <c r="A1873" i="25"/>
  <c r="A1874" i="25"/>
  <c r="A1875" i="25"/>
  <c r="A1876" i="25"/>
  <c r="A1877" i="25"/>
  <c r="A1878" i="25"/>
  <c r="A1879" i="25"/>
  <c r="A1880" i="25"/>
  <c r="A1881" i="25"/>
  <c r="A1882" i="25"/>
  <c r="A1883" i="25"/>
  <c r="A1884" i="25"/>
  <c r="A1885" i="25"/>
  <c r="A1886" i="25"/>
  <c r="A1887" i="25"/>
  <c r="A1888" i="25"/>
  <c r="A1889" i="25"/>
  <c r="A1890" i="25"/>
  <c r="A1891" i="25"/>
  <c r="A1892" i="25"/>
  <c r="A1893" i="25"/>
  <c r="A1894" i="25"/>
  <c r="A1895" i="25"/>
  <c r="A1896" i="25"/>
  <c r="A1897" i="25"/>
  <c r="A1898" i="25"/>
  <c r="A1899" i="25"/>
  <c r="A1900" i="25"/>
  <c r="A1901" i="25"/>
  <c r="A1902" i="25"/>
  <c r="A1903" i="25"/>
  <c r="A1904" i="25"/>
  <c r="A1905" i="25"/>
  <c r="A1906" i="25"/>
  <c r="A1907" i="25"/>
  <c r="A1908" i="25"/>
  <c r="A1909" i="25"/>
  <c r="A1910" i="25"/>
  <c r="A1911" i="25"/>
  <c r="A1912" i="25"/>
  <c r="A1913" i="25"/>
  <c r="A1914" i="25"/>
  <c r="A1915" i="25"/>
  <c r="A1916" i="25"/>
  <c r="A1917" i="25"/>
  <c r="A1918" i="25"/>
  <c r="A1919" i="25"/>
  <c r="A1920" i="25"/>
  <c r="A1921" i="25"/>
  <c r="A1922" i="25"/>
  <c r="A1923" i="25"/>
  <c r="A1924" i="25"/>
  <c r="A1925" i="25"/>
  <c r="A1926" i="25"/>
  <c r="A1927" i="25"/>
  <c r="A1928" i="25"/>
  <c r="A1929" i="25"/>
  <c r="A1930" i="25"/>
  <c r="A1931" i="25"/>
  <c r="A1932" i="25"/>
  <c r="A1933" i="25"/>
  <c r="A1934" i="25"/>
  <c r="A1935" i="25"/>
  <c r="A1936" i="25"/>
  <c r="A1937" i="25"/>
  <c r="A1938" i="25"/>
  <c r="A1939" i="25"/>
  <c r="A1940" i="25"/>
  <c r="A1941" i="25"/>
  <c r="A1942" i="25"/>
  <c r="A1943" i="25"/>
  <c r="A1944" i="25"/>
  <c r="A1945" i="25"/>
  <c r="A1946" i="25"/>
  <c r="A1947" i="25"/>
  <c r="A1948" i="25"/>
  <c r="A1949" i="25"/>
  <c r="A1950" i="25"/>
  <c r="A1951" i="25"/>
  <c r="A1952" i="25"/>
  <c r="A1953" i="25"/>
  <c r="A1954" i="25"/>
  <c r="A1955" i="25"/>
  <c r="A1956" i="25"/>
  <c r="A1957" i="25"/>
  <c r="A1958" i="25"/>
  <c r="A1959" i="25"/>
  <c r="A1960" i="25"/>
  <c r="A1961" i="25"/>
  <c r="A1962" i="25"/>
  <c r="A1963" i="25"/>
  <c r="A1964" i="25"/>
  <c r="A1965" i="25"/>
  <c r="A1966" i="25"/>
  <c r="A1967" i="25"/>
  <c r="A1968" i="25"/>
  <c r="A1969" i="25"/>
  <c r="A1970" i="25"/>
  <c r="A1971" i="25"/>
  <c r="A1972" i="25"/>
  <c r="A1973" i="25"/>
  <c r="A1974" i="25"/>
  <c r="A1975" i="25"/>
  <c r="A1976" i="25"/>
  <c r="A1977" i="25"/>
  <c r="A1978" i="25"/>
  <c r="A1979" i="25"/>
  <c r="A1980" i="25"/>
  <c r="A1981" i="25"/>
  <c r="A1982" i="25"/>
  <c r="A1983" i="25"/>
  <c r="A1984" i="25"/>
  <c r="A1985" i="25"/>
  <c r="A1986" i="25"/>
  <c r="A1987" i="25"/>
  <c r="A1988" i="25"/>
  <c r="A1989" i="25"/>
  <c r="A1990" i="25"/>
  <c r="A1991" i="25"/>
  <c r="A1992" i="25"/>
  <c r="A1993" i="25"/>
  <c r="A1994" i="25"/>
  <c r="A1995" i="25"/>
  <c r="A1996" i="25"/>
  <c r="A1997" i="25"/>
  <c r="A1998" i="25"/>
  <c r="A1999" i="25"/>
  <c r="A2000" i="25"/>
  <c r="A2001" i="25"/>
  <c r="A2002" i="25"/>
  <c r="A2003" i="25"/>
  <c r="A2004" i="25"/>
  <c r="A2005" i="25"/>
  <c r="A2006" i="25"/>
  <c r="A2007" i="25"/>
  <c r="A2008" i="25"/>
  <c r="A2009" i="25"/>
  <c r="A2010" i="25"/>
  <c r="A2011" i="25"/>
  <c r="A2012" i="25"/>
  <c r="A2013" i="25"/>
  <c r="A2014" i="25"/>
  <c r="A2015" i="25"/>
  <c r="A2016" i="25"/>
  <c r="A2017" i="25"/>
  <c r="A2018" i="25"/>
  <c r="A2019" i="25"/>
  <c r="A2020" i="25"/>
  <c r="A2021" i="25"/>
  <c r="A2022" i="25"/>
  <c r="A2023" i="25"/>
  <c r="A2024" i="25"/>
  <c r="A2025" i="25"/>
  <c r="A2026" i="25"/>
  <c r="A2027" i="25"/>
  <c r="A2028" i="25"/>
  <c r="A2029" i="25"/>
  <c r="A2030" i="25"/>
  <c r="A2031" i="25"/>
  <c r="A2032" i="25"/>
  <c r="A2033" i="25"/>
  <c r="A2034" i="25"/>
  <c r="A2035" i="25"/>
  <c r="A2036" i="25"/>
  <c r="A2037" i="25"/>
  <c r="A2038" i="25"/>
  <c r="A2039" i="25"/>
  <c r="A2040" i="25"/>
  <c r="A2041" i="25"/>
  <c r="A2042" i="25"/>
  <c r="A2043" i="25"/>
  <c r="A2044" i="25"/>
  <c r="A2045" i="25"/>
  <c r="A2046" i="25"/>
  <c r="A2047" i="25"/>
  <c r="A2048" i="25"/>
  <c r="A2049" i="25"/>
  <c r="A2050" i="25"/>
  <c r="A2051" i="25"/>
  <c r="A2052" i="25"/>
  <c r="A2053" i="25"/>
  <c r="A2054" i="25"/>
  <c r="A2055" i="25"/>
  <c r="A2056" i="25"/>
  <c r="A2057" i="25"/>
  <c r="A2058" i="25"/>
  <c r="A2059" i="25"/>
  <c r="A2060" i="25"/>
  <c r="A2061" i="25"/>
  <c r="A2062" i="25"/>
  <c r="A2063" i="25"/>
  <c r="A2064" i="25"/>
  <c r="A2065" i="25"/>
  <c r="A2066" i="25"/>
  <c r="A2067" i="25"/>
  <c r="A2068" i="25"/>
  <c r="A2069" i="25"/>
  <c r="A2070" i="25"/>
  <c r="A2071" i="25"/>
  <c r="A2072" i="25"/>
  <c r="A2073" i="25"/>
  <c r="A2074" i="25"/>
  <c r="A2075" i="25"/>
  <c r="A2076" i="25"/>
  <c r="A2077" i="25"/>
  <c r="A2078" i="25"/>
  <c r="A2079" i="25"/>
  <c r="A2080" i="25"/>
  <c r="A2081" i="25"/>
  <c r="A2082" i="25"/>
  <c r="A2083" i="25"/>
  <c r="A2084" i="25"/>
  <c r="A2085" i="25"/>
  <c r="A2086" i="25"/>
  <c r="A2087" i="25"/>
  <c r="A2088" i="25"/>
  <c r="A2089" i="25"/>
  <c r="A2090" i="25"/>
  <c r="A2091" i="25"/>
  <c r="A2092" i="25"/>
  <c r="A2093" i="25"/>
  <c r="A2094" i="25"/>
  <c r="A2095" i="25"/>
  <c r="A2096" i="25"/>
  <c r="A2097" i="25"/>
  <c r="A2098" i="25"/>
  <c r="A2099" i="25"/>
  <c r="A2100" i="25"/>
  <c r="A2101" i="25"/>
  <c r="A2102" i="25"/>
  <c r="A2103" i="25"/>
  <c r="A2104" i="25"/>
  <c r="A2105" i="25"/>
  <c r="A2106" i="25"/>
  <c r="A2107" i="25"/>
  <c r="A2108" i="25"/>
  <c r="A2109" i="25"/>
  <c r="A2110" i="25"/>
  <c r="A2111" i="25"/>
  <c r="A2112" i="25"/>
  <c r="A2113" i="25"/>
  <c r="A2114" i="25"/>
  <c r="A2115" i="25"/>
  <c r="A2116" i="25"/>
  <c r="A2117" i="25"/>
  <c r="A2118" i="25"/>
  <c r="A2119" i="25"/>
  <c r="A2120" i="25"/>
  <c r="A2121" i="25"/>
  <c r="A2122" i="25"/>
  <c r="A2123" i="25"/>
  <c r="A2124" i="25"/>
  <c r="A2125" i="25"/>
  <c r="A2126" i="25"/>
  <c r="A2127" i="25"/>
  <c r="A2128" i="25"/>
  <c r="A2129" i="25"/>
  <c r="A2130" i="25"/>
  <c r="A2131" i="25"/>
  <c r="A2132" i="25"/>
  <c r="A2133" i="25"/>
  <c r="A2134" i="25"/>
  <c r="A2135" i="25"/>
  <c r="A2136" i="25"/>
  <c r="A2137" i="25"/>
  <c r="A2138" i="25"/>
  <c r="A2139" i="25"/>
  <c r="A2140" i="25"/>
  <c r="A2141" i="25"/>
  <c r="A2142" i="25"/>
  <c r="A2143" i="25"/>
  <c r="A2144" i="25"/>
  <c r="A2145" i="25"/>
  <c r="A2146" i="25"/>
  <c r="A2147" i="25"/>
  <c r="A2148" i="25"/>
  <c r="A2149" i="25"/>
  <c r="A2150" i="25"/>
  <c r="A2151" i="25"/>
  <c r="A2152" i="25"/>
  <c r="A2153" i="25"/>
  <c r="A2154" i="25"/>
  <c r="A2155" i="25"/>
  <c r="A2156" i="25"/>
  <c r="A2157" i="25"/>
  <c r="A2158" i="25"/>
  <c r="A2159" i="25"/>
  <c r="A2160" i="25"/>
  <c r="A2161" i="25"/>
  <c r="A2162" i="25"/>
  <c r="A2163" i="25"/>
  <c r="A2164" i="25"/>
  <c r="A2165" i="25"/>
  <c r="A2166" i="25"/>
  <c r="A2167" i="25"/>
  <c r="A2168" i="25"/>
  <c r="A2169" i="25"/>
  <c r="A2170" i="25"/>
  <c r="A2171" i="25"/>
  <c r="A2172" i="25"/>
  <c r="A2173" i="25"/>
  <c r="A2174" i="25"/>
  <c r="A2175" i="25"/>
  <c r="A2176" i="25"/>
  <c r="A2177" i="25"/>
  <c r="A2178" i="25"/>
  <c r="A2179" i="25"/>
  <c r="A2180" i="25"/>
  <c r="A2181" i="25"/>
  <c r="A2182" i="25"/>
  <c r="A2183" i="25"/>
  <c r="A2184" i="25"/>
  <c r="A2185" i="25"/>
  <c r="A2186" i="25"/>
  <c r="A2187" i="25"/>
  <c r="A2188" i="25"/>
  <c r="A2189" i="25"/>
  <c r="A2190" i="25"/>
  <c r="A2191" i="25"/>
  <c r="A2192" i="25"/>
  <c r="A2193" i="25"/>
  <c r="A2194" i="25"/>
  <c r="A2195" i="25"/>
  <c r="A2196" i="25"/>
  <c r="A2197" i="25"/>
  <c r="A2198" i="25"/>
  <c r="A2199" i="25"/>
  <c r="A2200" i="25"/>
  <c r="A2201" i="25"/>
  <c r="A2202" i="25"/>
  <c r="A2203" i="25"/>
  <c r="A2204" i="25"/>
  <c r="A2205" i="25"/>
  <c r="A2206" i="25"/>
  <c r="A2207" i="25"/>
  <c r="A2208" i="25"/>
  <c r="A2209" i="25"/>
  <c r="A2210" i="25"/>
  <c r="A2211" i="25"/>
  <c r="A2212" i="25"/>
  <c r="A2213" i="25"/>
  <c r="A2214" i="25"/>
  <c r="A2215" i="25"/>
  <c r="A2216" i="25"/>
  <c r="A2217" i="25"/>
  <c r="A2218" i="25"/>
  <c r="A2219" i="25"/>
  <c r="A2220" i="25"/>
  <c r="A2221" i="25"/>
  <c r="A2222" i="25"/>
  <c r="A2223" i="25"/>
  <c r="A2224" i="25"/>
  <c r="A2225" i="25"/>
  <c r="A2226" i="25"/>
  <c r="A2227" i="25"/>
  <c r="A2228" i="25"/>
  <c r="A2229" i="25"/>
  <c r="A2230" i="25"/>
  <c r="A2231" i="25"/>
  <c r="A2232" i="25"/>
  <c r="A2233" i="25"/>
  <c r="A2234" i="25"/>
  <c r="A2235" i="25"/>
  <c r="A2236" i="25"/>
  <c r="A2237" i="25"/>
  <c r="A2238" i="25"/>
  <c r="A2239" i="25"/>
  <c r="A2240" i="25"/>
  <c r="A2241" i="25"/>
  <c r="A2242" i="25"/>
  <c r="A2243" i="25"/>
  <c r="A2244" i="25"/>
  <c r="A2245" i="25"/>
  <c r="A2246" i="25"/>
  <c r="A2247" i="25"/>
  <c r="A2248" i="25"/>
  <c r="A2249" i="25"/>
  <c r="A2250" i="25"/>
  <c r="A2251" i="25"/>
  <c r="A2252" i="25"/>
  <c r="A2253" i="25"/>
  <c r="A2254" i="25"/>
  <c r="A2255" i="25"/>
  <c r="A2256" i="25"/>
  <c r="A2257" i="25"/>
  <c r="A2258" i="25"/>
  <c r="A2259" i="25"/>
  <c r="A2260" i="25"/>
  <c r="A2261" i="25"/>
  <c r="A2262" i="25"/>
  <c r="A2263" i="25"/>
  <c r="A2264" i="25"/>
  <c r="A2265" i="25"/>
  <c r="A2266" i="25"/>
  <c r="A2267" i="25"/>
  <c r="A2268" i="25"/>
  <c r="A2269" i="25"/>
  <c r="A2270" i="25"/>
  <c r="A2271" i="25"/>
  <c r="A2272" i="25"/>
  <c r="A2273" i="25"/>
  <c r="A2274" i="25"/>
  <c r="A2275" i="25"/>
  <c r="A2276" i="25"/>
  <c r="A2277" i="25"/>
  <c r="A2278" i="25"/>
  <c r="A2279" i="25"/>
  <c r="A2280" i="25"/>
  <c r="A2281" i="25"/>
  <c r="A2282" i="25"/>
  <c r="A2283" i="25"/>
  <c r="A2284" i="25"/>
  <c r="A2285" i="25"/>
  <c r="A2286" i="25"/>
  <c r="A2287" i="25"/>
  <c r="A2288" i="25"/>
  <c r="A2289" i="25"/>
  <c r="A2290" i="25"/>
  <c r="A2291" i="25"/>
  <c r="A2292" i="25"/>
  <c r="A2293" i="25"/>
  <c r="A2294" i="25"/>
  <c r="A2295" i="25"/>
  <c r="A2296" i="25"/>
  <c r="A2297" i="25"/>
  <c r="A2298" i="25"/>
  <c r="A2299" i="25"/>
  <c r="A2300" i="25"/>
  <c r="A2301" i="25"/>
  <c r="A2302" i="25"/>
  <c r="A2303" i="25"/>
  <c r="A2304" i="25"/>
  <c r="A2305" i="25"/>
  <c r="A2306" i="25"/>
  <c r="A2307" i="25"/>
  <c r="A2308" i="25"/>
  <c r="A2309" i="25"/>
  <c r="A2310" i="25"/>
  <c r="A2311" i="25"/>
  <c r="A2312" i="25"/>
  <c r="A2313" i="25"/>
  <c r="A2314" i="25"/>
  <c r="A2315" i="25"/>
  <c r="A2316" i="25"/>
  <c r="A2317" i="25"/>
  <c r="A2318" i="25"/>
  <c r="A2319" i="25"/>
  <c r="A2320" i="25"/>
  <c r="A2321" i="25"/>
  <c r="A2322" i="25"/>
  <c r="A2323" i="25"/>
  <c r="A2324" i="25"/>
  <c r="A2325" i="25"/>
  <c r="A2326" i="25"/>
  <c r="A2327" i="25"/>
  <c r="A2328" i="25"/>
  <c r="A2329" i="25"/>
  <c r="A2330" i="25"/>
  <c r="A2331" i="25"/>
  <c r="A2332" i="25"/>
  <c r="A2333" i="25"/>
  <c r="A2334" i="25"/>
  <c r="A2335" i="25"/>
  <c r="A2336" i="25"/>
  <c r="A2337" i="25"/>
  <c r="A2338" i="25"/>
  <c r="A2339" i="25"/>
  <c r="A2340" i="25"/>
  <c r="A2341" i="25"/>
  <c r="A2342" i="25"/>
  <c r="A2343" i="25"/>
  <c r="A2344" i="25"/>
  <c r="A2345" i="25"/>
  <c r="A2346" i="25"/>
  <c r="A2347" i="25"/>
  <c r="A2348" i="25"/>
  <c r="A2349" i="25"/>
  <c r="A2350" i="25"/>
  <c r="A2351" i="25"/>
  <c r="A2352" i="25"/>
  <c r="A2353" i="25"/>
  <c r="A2354" i="25"/>
  <c r="A2355" i="25"/>
  <c r="A2356" i="25"/>
  <c r="A2357" i="25"/>
  <c r="A2358" i="25"/>
  <c r="A2359" i="25"/>
  <c r="A2360" i="25"/>
  <c r="A2361" i="25"/>
  <c r="A2362" i="25"/>
  <c r="A2363" i="25"/>
  <c r="A2364" i="25"/>
  <c r="A2365" i="25"/>
  <c r="A2366" i="25"/>
  <c r="A2367" i="25"/>
  <c r="A2368" i="25"/>
  <c r="A2369" i="25"/>
  <c r="A2370" i="25"/>
  <c r="A2371" i="25"/>
  <c r="A2372" i="25"/>
  <c r="A2373" i="25"/>
  <c r="A2374" i="25"/>
  <c r="A2375" i="25"/>
  <c r="A2376" i="25"/>
  <c r="A2377" i="25"/>
  <c r="A2378" i="25"/>
  <c r="A2379" i="25"/>
  <c r="A2380" i="25"/>
  <c r="A2381" i="25"/>
  <c r="A2382" i="25"/>
  <c r="A2383" i="25"/>
  <c r="A2384" i="25"/>
  <c r="A2385" i="25"/>
  <c r="A2386" i="25"/>
  <c r="A2387" i="25"/>
  <c r="A2388" i="25"/>
  <c r="A2389" i="25"/>
  <c r="A2390" i="25"/>
  <c r="A2391" i="25"/>
  <c r="A2392" i="25"/>
  <c r="A2393" i="25"/>
  <c r="A2394" i="25"/>
  <c r="A2395" i="25"/>
  <c r="A2396" i="25"/>
  <c r="A2397" i="25"/>
  <c r="A2398" i="25"/>
  <c r="A2399" i="25"/>
  <c r="A2400" i="25"/>
  <c r="A2401" i="25"/>
  <c r="A2402" i="25"/>
  <c r="A2403" i="25"/>
  <c r="A2404" i="25"/>
  <c r="A2405" i="25"/>
  <c r="A2406" i="25"/>
  <c r="A2407" i="25"/>
  <c r="A2408" i="25"/>
  <c r="A2409" i="25"/>
  <c r="A2410" i="25"/>
  <c r="A2411" i="25"/>
  <c r="A2412" i="25"/>
  <c r="A2413" i="25"/>
  <c r="A2414" i="25"/>
  <c r="A2415" i="25"/>
  <c r="A2416" i="25"/>
  <c r="A2417" i="25"/>
  <c r="A2418" i="25"/>
  <c r="A2419" i="25"/>
  <c r="A2420" i="25"/>
  <c r="A2421" i="25"/>
  <c r="A2422" i="25"/>
  <c r="A2423" i="25"/>
  <c r="A2424" i="25"/>
  <c r="A2425" i="25"/>
  <c r="A2426" i="25"/>
  <c r="A2427" i="25"/>
  <c r="A2428" i="25"/>
  <c r="A2429" i="25"/>
  <c r="A2430" i="25"/>
  <c r="A2431" i="25"/>
  <c r="A2432" i="25"/>
  <c r="A2433" i="25"/>
  <c r="A2434" i="25"/>
  <c r="A2435" i="25"/>
  <c r="A2436" i="25"/>
  <c r="A2437" i="25"/>
  <c r="A2438" i="25"/>
  <c r="A2439" i="25"/>
  <c r="A2440" i="25"/>
  <c r="A2441" i="25"/>
  <c r="A2442" i="25"/>
  <c r="A2443" i="25"/>
  <c r="A2444" i="25"/>
  <c r="A2445" i="25"/>
  <c r="A2446" i="25"/>
  <c r="A2447" i="25"/>
  <c r="A2448" i="25"/>
  <c r="A2449" i="25"/>
  <c r="A2450" i="25"/>
  <c r="A2451" i="25"/>
  <c r="A2452" i="25"/>
  <c r="A2453" i="25"/>
  <c r="A2454" i="25"/>
  <c r="A2455" i="25"/>
  <c r="A2456" i="25"/>
  <c r="A2457" i="25"/>
  <c r="A2458" i="25"/>
  <c r="A2459" i="25"/>
  <c r="A2460" i="25"/>
  <c r="A2461" i="25"/>
  <c r="A2462" i="25"/>
  <c r="A2463" i="25"/>
  <c r="A2464" i="25"/>
  <c r="A2465" i="25"/>
  <c r="A2466" i="25"/>
  <c r="A2467" i="25"/>
  <c r="A2468" i="25"/>
  <c r="A2469" i="25"/>
  <c r="A2470" i="25"/>
  <c r="A2471" i="25"/>
  <c r="A2472" i="25"/>
  <c r="A2473" i="25"/>
  <c r="A2474" i="25"/>
  <c r="A2475" i="25"/>
  <c r="A2476" i="25"/>
  <c r="A2477" i="25"/>
  <c r="A2478" i="25"/>
  <c r="A2479" i="25"/>
  <c r="A2480" i="25"/>
  <c r="A2481" i="25"/>
  <c r="A2482" i="25"/>
  <c r="A2483" i="25"/>
  <c r="A2484" i="25"/>
  <c r="A2485" i="25"/>
  <c r="A2486" i="25"/>
  <c r="A2487" i="25"/>
  <c r="A2488" i="25"/>
  <c r="A2489" i="25"/>
  <c r="A2490" i="25"/>
  <c r="A2491" i="25"/>
  <c r="A2492" i="25"/>
  <c r="A2493" i="25"/>
  <c r="A2494" i="25"/>
  <c r="A2495" i="25"/>
  <c r="A2496" i="25"/>
  <c r="A2497" i="25"/>
  <c r="A2498" i="25"/>
  <c r="A2499" i="25"/>
  <c r="A2500" i="25"/>
  <c r="A2501" i="25"/>
  <c r="A2502" i="25"/>
  <c r="A2503" i="25"/>
  <c r="A2504" i="25"/>
  <c r="A2505" i="25"/>
  <c r="A2506" i="25"/>
  <c r="A2507" i="25"/>
  <c r="A2508" i="25"/>
  <c r="A2509" i="25"/>
  <c r="A2510" i="25"/>
  <c r="A2511" i="25"/>
  <c r="A2512" i="25"/>
  <c r="A2513" i="25"/>
  <c r="A2514" i="25"/>
  <c r="A2515" i="25"/>
  <c r="A2516" i="25"/>
  <c r="A2517" i="25"/>
  <c r="A2518" i="25"/>
  <c r="A2519" i="25"/>
  <c r="A2520" i="25"/>
  <c r="A2521" i="25"/>
  <c r="A2522" i="25"/>
  <c r="A2523" i="25"/>
  <c r="A2524" i="25"/>
  <c r="A2525" i="25"/>
  <c r="A2526" i="25"/>
  <c r="A2527" i="25"/>
  <c r="A2528" i="25"/>
  <c r="A2529" i="25"/>
  <c r="A2530" i="25"/>
  <c r="A2531" i="25"/>
  <c r="A2532" i="25"/>
  <c r="A2533" i="25"/>
  <c r="A2534" i="25"/>
  <c r="A2535" i="25"/>
  <c r="A2536" i="25"/>
  <c r="A2537" i="25"/>
  <c r="A2538" i="25"/>
  <c r="A2539" i="25"/>
  <c r="A2540" i="25"/>
  <c r="A2541" i="25"/>
  <c r="A2542" i="25"/>
  <c r="A2543" i="25"/>
  <c r="A2544" i="25"/>
  <c r="A2545" i="25"/>
  <c r="A2546" i="25"/>
  <c r="A2547" i="25"/>
  <c r="A2548" i="25"/>
  <c r="A2549" i="25"/>
  <c r="A2550" i="25"/>
  <c r="A2551" i="25"/>
  <c r="A2552" i="25"/>
  <c r="A2553" i="25"/>
  <c r="A2554" i="25"/>
  <c r="A2555" i="25"/>
  <c r="A2556" i="25"/>
  <c r="A2557" i="25"/>
  <c r="A2558" i="25"/>
  <c r="A2559" i="25"/>
  <c r="A2560" i="25"/>
  <c r="A2561" i="25"/>
  <c r="A2562" i="25"/>
  <c r="A2563" i="25"/>
  <c r="A2564" i="25"/>
  <c r="A2565" i="25"/>
  <c r="A2566" i="25"/>
  <c r="A2567" i="25"/>
  <c r="A2568" i="25"/>
  <c r="A2569" i="25"/>
  <c r="A2570" i="25"/>
  <c r="A2571" i="25"/>
  <c r="A2572" i="25"/>
  <c r="A2573" i="25"/>
  <c r="A2574" i="25"/>
  <c r="A2575" i="25"/>
  <c r="A2576" i="25"/>
  <c r="A2577" i="25"/>
  <c r="A2578" i="25"/>
  <c r="A2579" i="25"/>
  <c r="A2580" i="25"/>
  <c r="A2581" i="25"/>
  <c r="A2582" i="25"/>
  <c r="A2583" i="25"/>
  <c r="A2584" i="25"/>
  <c r="A2585" i="25"/>
  <c r="A2586" i="25"/>
  <c r="A2587" i="25"/>
  <c r="A2588" i="25"/>
  <c r="A2589" i="25"/>
  <c r="A2590" i="25"/>
  <c r="A2591" i="25"/>
  <c r="A2592" i="25"/>
  <c r="A2593" i="25"/>
  <c r="A2594" i="25"/>
  <c r="A2595" i="25"/>
  <c r="A2596" i="25"/>
  <c r="A2597" i="25"/>
  <c r="A2598" i="25"/>
  <c r="A2599" i="25"/>
  <c r="A2600" i="25"/>
  <c r="A2601" i="25"/>
  <c r="A2602" i="25"/>
  <c r="A2603" i="25"/>
  <c r="A2604" i="25"/>
  <c r="A2605" i="25"/>
  <c r="A2606" i="25"/>
  <c r="A2607" i="25"/>
  <c r="A2608" i="25"/>
  <c r="A2609" i="25"/>
  <c r="A2610" i="25"/>
  <c r="A2611" i="25"/>
  <c r="A2612" i="25"/>
  <c r="A2613" i="25"/>
  <c r="A2614" i="25"/>
  <c r="A2615" i="25"/>
  <c r="A2616" i="25"/>
  <c r="A2617" i="25"/>
  <c r="A2618" i="25"/>
  <c r="A2619" i="25"/>
  <c r="A2620" i="25"/>
  <c r="A2621" i="25"/>
  <c r="A2622" i="25"/>
  <c r="A2623" i="25"/>
  <c r="A2624" i="25"/>
  <c r="A2625" i="25"/>
  <c r="A2626" i="25"/>
  <c r="A2627" i="25"/>
  <c r="A2628" i="25"/>
  <c r="A2629" i="25"/>
  <c r="A2630" i="25"/>
  <c r="A2631" i="25"/>
  <c r="A2632" i="25"/>
  <c r="A2633" i="25"/>
  <c r="A2634" i="25"/>
  <c r="A2635" i="25"/>
  <c r="A2636" i="25"/>
  <c r="A2637" i="25"/>
  <c r="A2638" i="25"/>
  <c r="A2639" i="25"/>
  <c r="A2640" i="25"/>
  <c r="A2641" i="25"/>
  <c r="A2642" i="25"/>
  <c r="A2643" i="25"/>
  <c r="A2644" i="25"/>
  <c r="A2645" i="25"/>
  <c r="A2646" i="25"/>
  <c r="A2647" i="25"/>
  <c r="A2648" i="25"/>
  <c r="A2649" i="25"/>
  <c r="A2650" i="25"/>
  <c r="A2651" i="25"/>
  <c r="A2652" i="25"/>
  <c r="A2653" i="25"/>
  <c r="A2654" i="25"/>
  <c r="A2655" i="25"/>
  <c r="A2656" i="25"/>
  <c r="A2657" i="25"/>
  <c r="A2658" i="25"/>
  <c r="A2659" i="25"/>
  <c r="A2660" i="25"/>
  <c r="A2661" i="25"/>
  <c r="A2662" i="25"/>
  <c r="A2663" i="25"/>
  <c r="A2664" i="25"/>
  <c r="A2665" i="25"/>
  <c r="A2666" i="25"/>
  <c r="A2667" i="25"/>
  <c r="A2668" i="25"/>
  <c r="A2669" i="25"/>
  <c r="A2670" i="25"/>
  <c r="A2671" i="25"/>
  <c r="A2672" i="25"/>
  <c r="A2673" i="25"/>
  <c r="A2674" i="25"/>
  <c r="A2675" i="25"/>
  <c r="A2676" i="25"/>
  <c r="A2677" i="25"/>
  <c r="A2678" i="25"/>
  <c r="A2679" i="25"/>
  <c r="A2680" i="25"/>
  <c r="A2681" i="25"/>
  <c r="A2682" i="25"/>
  <c r="A2683" i="25"/>
  <c r="A2684" i="25"/>
  <c r="A2685" i="25"/>
  <c r="A2686" i="25"/>
  <c r="A2687" i="25"/>
  <c r="A2688" i="25"/>
  <c r="A2689" i="25"/>
  <c r="A2690" i="25"/>
  <c r="A2691" i="25"/>
  <c r="A2692" i="25"/>
  <c r="A2693" i="25"/>
  <c r="A2694" i="25"/>
  <c r="A2695" i="25"/>
  <c r="A2696" i="25"/>
  <c r="A2697" i="25"/>
  <c r="A2698" i="25"/>
  <c r="A2699" i="25"/>
  <c r="A2700" i="25"/>
  <c r="A2701" i="25"/>
  <c r="A2702" i="25"/>
  <c r="A2703" i="25"/>
  <c r="A2704" i="25"/>
  <c r="A2705" i="25"/>
  <c r="A2706" i="25"/>
  <c r="A2707" i="25"/>
  <c r="A2708" i="25"/>
  <c r="A2709" i="25"/>
  <c r="A2710" i="25"/>
  <c r="A2711" i="25"/>
  <c r="A2712" i="25"/>
  <c r="A2713" i="25"/>
  <c r="A2714" i="25"/>
  <c r="A2715" i="25"/>
  <c r="A2716" i="25"/>
  <c r="A2717" i="25"/>
  <c r="A2718" i="25"/>
  <c r="A2719" i="25"/>
  <c r="A2720" i="25"/>
  <c r="A2721" i="25"/>
  <c r="A2722" i="25"/>
  <c r="A2723" i="25"/>
  <c r="A2724" i="25"/>
  <c r="A2725" i="25"/>
  <c r="A2726" i="25"/>
  <c r="A2727" i="25"/>
  <c r="A2728" i="25"/>
  <c r="A2729" i="25"/>
  <c r="A2730" i="25"/>
  <c r="A2731" i="25"/>
  <c r="A2732" i="25"/>
  <c r="A2733" i="25"/>
  <c r="A2734" i="25"/>
  <c r="A2735" i="25"/>
  <c r="A2736" i="25"/>
  <c r="A2737" i="25"/>
  <c r="A2738" i="25"/>
  <c r="A2739" i="25"/>
  <c r="A2740" i="25"/>
  <c r="A2741" i="25"/>
  <c r="A2742" i="25"/>
  <c r="A2743" i="25"/>
  <c r="A2744" i="25"/>
  <c r="A2745" i="25"/>
  <c r="A2746" i="25"/>
  <c r="A2747" i="25"/>
  <c r="A2748" i="25"/>
  <c r="A2749" i="25"/>
  <c r="A2750" i="25"/>
  <c r="A2751" i="25"/>
  <c r="A2752" i="25"/>
  <c r="A2753" i="25"/>
  <c r="A2754" i="25"/>
  <c r="A2755" i="25"/>
  <c r="A2756" i="25"/>
  <c r="A2757" i="25"/>
  <c r="A2758" i="25"/>
  <c r="A2759" i="25"/>
  <c r="A2760" i="25"/>
  <c r="A2761" i="25"/>
  <c r="A2762" i="25"/>
  <c r="A2763" i="25"/>
  <c r="A2764" i="25"/>
  <c r="A2765" i="25"/>
  <c r="A2766" i="25"/>
  <c r="A2767" i="25"/>
  <c r="A2768" i="25"/>
  <c r="A2769" i="25"/>
  <c r="A2770" i="25"/>
  <c r="A2771" i="25"/>
  <c r="A2772" i="25"/>
  <c r="A2773" i="25"/>
  <c r="A2774" i="25"/>
  <c r="A2775" i="25"/>
  <c r="A2776" i="25"/>
  <c r="A2777" i="25"/>
  <c r="A2778" i="25"/>
  <c r="A2779" i="25"/>
  <c r="A2780" i="25"/>
  <c r="A2781" i="25"/>
  <c r="A2782" i="25"/>
  <c r="A2783" i="25"/>
  <c r="A2784" i="25"/>
  <c r="A2785" i="25"/>
  <c r="A2786" i="25"/>
  <c r="A2787" i="25"/>
  <c r="A2788" i="25"/>
  <c r="A2789" i="25"/>
  <c r="A2790" i="25"/>
  <c r="A2791" i="25"/>
  <c r="A2792" i="25"/>
  <c r="A2793" i="25"/>
  <c r="A2794" i="25"/>
  <c r="A2795" i="25"/>
  <c r="A2796" i="25"/>
  <c r="A2797" i="25"/>
  <c r="A2798" i="25"/>
  <c r="A2799" i="25"/>
  <c r="A2800" i="25"/>
  <c r="A2801" i="25"/>
  <c r="A2802" i="25"/>
  <c r="A2803" i="25"/>
  <c r="A2804" i="25"/>
  <c r="A2805" i="25"/>
  <c r="A2806" i="25"/>
  <c r="A2807" i="25"/>
  <c r="A2808" i="25"/>
  <c r="A2809" i="25"/>
  <c r="A2810" i="25"/>
  <c r="A2811" i="25"/>
  <c r="A2812" i="25"/>
  <c r="A2813" i="25"/>
  <c r="A2814" i="25"/>
  <c r="A2815" i="25"/>
  <c r="A2816" i="25"/>
  <c r="A2817" i="25"/>
  <c r="A2818" i="25"/>
  <c r="A2819" i="25"/>
  <c r="A2820" i="25"/>
  <c r="A2821" i="25"/>
  <c r="A2822" i="25"/>
  <c r="A2823" i="25"/>
  <c r="A2824" i="25"/>
  <c r="A2825" i="25"/>
  <c r="A2826" i="25"/>
  <c r="A2827" i="25"/>
  <c r="A2828" i="25"/>
  <c r="A2829" i="25"/>
  <c r="A2830" i="25"/>
  <c r="A2831" i="25"/>
  <c r="A2832" i="25"/>
  <c r="A2833" i="25"/>
  <c r="A2834" i="25"/>
  <c r="A2835" i="25"/>
  <c r="A2836" i="25"/>
  <c r="A2837" i="25"/>
  <c r="A2838" i="25"/>
  <c r="A2839" i="25"/>
  <c r="A2840" i="25"/>
  <c r="A2841" i="25"/>
  <c r="A2842" i="25"/>
  <c r="A2843" i="25"/>
  <c r="A2844" i="25"/>
  <c r="A2845" i="25"/>
  <c r="A2846" i="25"/>
  <c r="A2847" i="25"/>
  <c r="A2848" i="25"/>
  <c r="A2849" i="25"/>
  <c r="A2850" i="25"/>
  <c r="A2851" i="25"/>
  <c r="A2852" i="25"/>
  <c r="A2853" i="25"/>
  <c r="A2854" i="25"/>
  <c r="A2855" i="25"/>
  <c r="A2856" i="25"/>
  <c r="A2857" i="25"/>
  <c r="A2858" i="25"/>
  <c r="A2859" i="25"/>
  <c r="A2860" i="25"/>
  <c r="A2861" i="25"/>
  <c r="A2862" i="25"/>
  <c r="A2863" i="25"/>
  <c r="A2864" i="25"/>
  <c r="A2865" i="25"/>
  <c r="A2866" i="25"/>
  <c r="A2867" i="25"/>
  <c r="A2868" i="25"/>
  <c r="A2869" i="25"/>
  <c r="A2870" i="25"/>
  <c r="A2871" i="25"/>
  <c r="A2872" i="25"/>
  <c r="A2873" i="25"/>
  <c r="A2874" i="25"/>
  <c r="A2875" i="25"/>
  <c r="A2876" i="25"/>
  <c r="A2877" i="25"/>
  <c r="A2878" i="25"/>
  <c r="A2879" i="25"/>
  <c r="A2880" i="25"/>
  <c r="A2881" i="25"/>
  <c r="A2882" i="25"/>
  <c r="A2883" i="25"/>
  <c r="A2884" i="25"/>
  <c r="A2885" i="25"/>
  <c r="A2886" i="25"/>
  <c r="A2887" i="25"/>
  <c r="A2888" i="25"/>
  <c r="A2889" i="25"/>
  <c r="A2890" i="25"/>
  <c r="A2891" i="25"/>
  <c r="A2892" i="25"/>
  <c r="A2893" i="25"/>
  <c r="A2894" i="25"/>
  <c r="A2895" i="25"/>
  <c r="A2896" i="25"/>
  <c r="A2897" i="25"/>
  <c r="A2898" i="25"/>
  <c r="A2899" i="25"/>
  <c r="A2900" i="25"/>
  <c r="A2901" i="25"/>
  <c r="A2902" i="25"/>
  <c r="A2903" i="25"/>
  <c r="A2904" i="25"/>
  <c r="A2905" i="25"/>
  <c r="A2906" i="25"/>
  <c r="A2907" i="25"/>
  <c r="A2908" i="25"/>
  <c r="A2909" i="25"/>
  <c r="A2910" i="25"/>
  <c r="A2911" i="25"/>
  <c r="A2912" i="25"/>
  <c r="A2913" i="25"/>
  <c r="A2914" i="25"/>
  <c r="A2915" i="25"/>
  <c r="A2916" i="25"/>
  <c r="A2917" i="25"/>
  <c r="A2918" i="25"/>
  <c r="A2919" i="25"/>
  <c r="A2920" i="25"/>
  <c r="A2921" i="25"/>
  <c r="A2922" i="25"/>
  <c r="A2923" i="25"/>
  <c r="A2924" i="25"/>
  <c r="A2925" i="25"/>
  <c r="A2926" i="25"/>
  <c r="A2927" i="25"/>
  <c r="A2928" i="25"/>
  <c r="A2929" i="25"/>
  <c r="A2930" i="25"/>
  <c r="A2931" i="25"/>
  <c r="A2932" i="25"/>
  <c r="A2933" i="25"/>
  <c r="A2934" i="25"/>
  <c r="A2935" i="25"/>
  <c r="A2936" i="25"/>
  <c r="A2937" i="25"/>
  <c r="A2938" i="25"/>
  <c r="A2939" i="25"/>
  <c r="A2940" i="25"/>
  <c r="A2941" i="25"/>
  <c r="A2942" i="25"/>
  <c r="A2943" i="25"/>
  <c r="A2944" i="25"/>
  <c r="A2945" i="25"/>
  <c r="A2946" i="25"/>
  <c r="A2947" i="25"/>
  <c r="A2948" i="25"/>
  <c r="A2949" i="25"/>
  <c r="A2950" i="25"/>
  <c r="A2951" i="25"/>
  <c r="A2952" i="25"/>
  <c r="A2953" i="25"/>
  <c r="A2954" i="25"/>
  <c r="A2955" i="25"/>
  <c r="A2956" i="25"/>
  <c r="A2957" i="25"/>
  <c r="A2958" i="25"/>
  <c r="A2959" i="25"/>
  <c r="A2960" i="25"/>
  <c r="A2961" i="25"/>
  <c r="A2962" i="25"/>
  <c r="A2963" i="25"/>
  <c r="A2964" i="25"/>
  <c r="A2965" i="25"/>
  <c r="A2966" i="25"/>
  <c r="A2967" i="25"/>
  <c r="A2968" i="25"/>
  <c r="A2969" i="25"/>
  <c r="A2970" i="25"/>
  <c r="A2971" i="25"/>
  <c r="A2972" i="25"/>
  <c r="A2973" i="25"/>
  <c r="A2974" i="25"/>
  <c r="A2975" i="25"/>
  <c r="A2976" i="25"/>
  <c r="A2977" i="25"/>
  <c r="A2978" i="25"/>
  <c r="A2979" i="25"/>
  <c r="A2980" i="25"/>
  <c r="A2981" i="25"/>
  <c r="A2982" i="25"/>
  <c r="A2983" i="25"/>
  <c r="A2984" i="25"/>
  <c r="A2985" i="25"/>
  <c r="A2986" i="25"/>
  <c r="A2987" i="25"/>
  <c r="A2988" i="25"/>
  <c r="A2989" i="25"/>
  <c r="A2990" i="25"/>
  <c r="A2991" i="25"/>
  <c r="A2992" i="25"/>
  <c r="A2993" i="25"/>
  <c r="A2994" i="25"/>
  <c r="A2995" i="25"/>
  <c r="A2996" i="25"/>
  <c r="A2997" i="25"/>
  <c r="A2998" i="25"/>
  <c r="A2999" i="25"/>
  <c r="A3000" i="25"/>
  <c r="A3001" i="25"/>
  <c r="A3002" i="25"/>
  <c r="A3003" i="25"/>
  <c r="A3004" i="25"/>
  <c r="A3005" i="25"/>
  <c r="A3006" i="25"/>
  <c r="A3007" i="25"/>
  <c r="A3008" i="25"/>
  <c r="A3009" i="25"/>
  <c r="A3010" i="25"/>
  <c r="A3011" i="25"/>
  <c r="A3012" i="25"/>
  <c r="A3013" i="25"/>
  <c r="A3014" i="25"/>
  <c r="A3015" i="25"/>
  <c r="A3016" i="25"/>
  <c r="A3017" i="25"/>
  <c r="A3018" i="25"/>
  <c r="A3019" i="25"/>
  <c r="A3020" i="25"/>
  <c r="A3021" i="25"/>
  <c r="A3022" i="25"/>
  <c r="A3023" i="25"/>
  <c r="A3024" i="25"/>
  <c r="A3025" i="25"/>
  <c r="A3026" i="25"/>
  <c r="A3027" i="25"/>
  <c r="A3028" i="25"/>
  <c r="A3029" i="25"/>
  <c r="A3030" i="25"/>
  <c r="A3031" i="25"/>
  <c r="A3032" i="25"/>
  <c r="A3033" i="25"/>
  <c r="A3034" i="25"/>
  <c r="A3035" i="25"/>
  <c r="A3036" i="25"/>
  <c r="A3037" i="25"/>
  <c r="A3038" i="25"/>
  <c r="A3039" i="25"/>
  <c r="A3040" i="25"/>
  <c r="A3041" i="25"/>
  <c r="A3042" i="25"/>
  <c r="A3043" i="25"/>
  <c r="A3044" i="25"/>
  <c r="A3045" i="25"/>
  <c r="A3046" i="25"/>
  <c r="A3047" i="25"/>
  <c r="A3048" i="25"/>
  <c r="A3049" i="25"/>
  <c r="A3050" i="25"/>
  <c r="A3051" i="25"/>
  <c r="A3052" i="25"/>
  <c r="A3053" i="25"/>
  <c r="A3054" i="25"/>
  <c r="A3055" i="25"/>
  <c r="A3056" i="25"/>
  <c r="A3057" i="25"/>
  <c r="A3058" i="25"/>
  <c r="A3059" i="25"/>
  <c r="A3060" i="25"/>
  <c r="A3061" i="25"/>
  <c r="A3062" i="25"/>
  <c r="A3063" i="25"/>
  <c r="A3064" i="25"/>
  <c r="A3065" i="25"/>
  <c r="A3066" i="25"/>
  <c r="A3067" i="25"/>
  <c r="A3068" i="25"/>
  <c r="A3069" i="25"/>
  <c r="A3070" i="25"/>
  <c r="A3071" i="25"/>
  <c r="A3072" i="25"/>
  <c r="A3073" i="25"/>
  <c r="A3074" i="25"/>
  <c r="A3075" i="25"/>
  <c r="A3076" i="25"/>
  <c r="A3077" i="25"/>
  <c r="A3078" i="25"/>
  <c r="A3079" i="25"/>
  <c r="A3080" i="25"/>
  <c r="A3081" i="25"/>
  <c r="A3082" i="25"/>
  <c r="A3083" i="25"/>
  <c r="A3084" i="25"/>
  <c r="A3085" i="25"/>
  <c r="A3086" i="25"/>
  <c r="A3087" i="25"/>
  <c r="A3088" i="25"/>
  <c r="A3089" i="25"/>
  <c r="A3090" i="25"/>
  <c r="A3091" i="25"/>
  <c r="A3092" i="25"/>
  <c r="A3093" i="25"/>
  <c r="A3094" i="25"/>
  <c r="A3095" i="25"/>
  <c r="A3096" i="25"/>
  <c r="A3097" i="25"/>
  <c r="A3098" i="25"/>
  <c r="A3099" i="25"/>
  <c r="A3100" i="25"/>
  <c r="A3101" i="25"/>
  <c r="A3102" i="25"/>
  <c r="A3103" i="25"/>
  <c r="A3104" i="25"/>
  <c r="A3105" i="25"/>
  <c r="A3106" i="25"/>
  <c r="A3107" i="25"/>
  <c r="A3108" i="25"/>
  <c r="A3109" i="25"/>
  <c r="A3110" i="25"/>
  <c r="A3111" i="25"/>
  <c r="A3112" i="25"/>
  <c r="A3113" i="25"/>
  <c r="A3114" i="25"/>
  <c r="A3115" i="25"/>
  <c r="A3116" i="25"/>
  <c r="A3117" i="25"/>
  <c r="A3118" i="25"/>
  <c r="A3119" i="25"/>
  <c r="A3120" i="25"/>
  <c r="A3121" i="25"/>
  <c r="A3122" i="25"/>
  <c r="A3123" i="25"/>
  <c r="A3124" i="25"/>
  <c r="A3125" i="25"/>
  <c r="A3126" i="25"/>
  <c r="A3127" i="25"/>
  <c r="A3128" i="25"/>
  <c r="A3129" i="25"/>
  <c r="A3130" i="25"/>
  <c r="A3131" i="25"/>
  <c r="A3132" i="25"/>
  <c r="A3133" i="25"/>
  <c r="A3134" i="25"/>
  <c r="A3135" i="25"/>
  <c r="A3136" i="25"/>
  <c r="A3137" i="25"/>
  <c r="A3138" i="25"/>
  <c r="A3139" i="25"/>
  <c r="A3140" i="25"/>
  <c r="A3141" i="25"/>
  <c r="A3142" i="25"/>
  <c r="A3143" i="25"/>
  <c r="A3144" i="25"/>
  <c r="A3145" i="25"/>
  <c r="A3146" i="25"/>
  <c r="A3147" i="25"/>
  <c r="A3148" i="25"/>
  <c r="A3149" i="25"/>
  <c r="A3150" i="25"/>
  <c r="A3151" i="25"/>
  <c r="A3152" i="25"/>
  <c r="A3153" i="25"/>
  <c r="A3154" i="25"/>
  <c r="A3155" i="25"/>
  <c r="A3156" i="25"/>
  <c r="A3157" i="25"/>
  <c r="A3158" i="25"/>
  <c r="A3159" i="25"/>
  <c r="A3160" i="25"/>
  <c r="A3161" i="25"/>
  <c r="A3162" i="25"/>
  <c r="A3163" i="25"/>
  <c r="A3164" i="25"/>
  <c r="A3165" i="25"/>
  <c r="A3166" i="25"/>
  <c r="A3167" i="25"/>
  <c r="A3168" i="25"/>
  <c r="A3169" i="25"/>
  <c r="A3170" i="25"/>
  <c r="A3171" i="25"/>
  <c r="A3172" i="25"/>
  <c r="A3173" i="25"/>
  <c r="A3174" i="25"/>
  <c r="A3175" i="25"/>
  <c r="A3176" i="25"/>
  <c r="A3177" i="25"/>
  <c r="A3178" i="25"/>
  <c r="A3179" i="25"/>
  <c r="A3180" i="25"/>
  <c r="A3181" i="25"/>
  <c r="A3182" i="25"/>
  <c r="A3183" i="25"/>
  <c r="A3184" i="25"/>
  <c r="A3185" i="25"/>
  <c r="A3186" i="25"/>
  <c r="A3187" i="25"/>
  <c r="A3188" i="25"/>
  <c r="A3189" i="25"/>
  <c r="A3190" i="25"/>
  <c r="A3191" i="25"/>
  <c r="A3192" i="25"/>
  <c r="A3193" i="25"/>
  <c r="A3194" i="25"/>
  <c r="A3195" i="25"/>
  <c r="A3196" i="25"/>
  <c r="A3197" i="25"/>
  <c r="A3198" i="25"/>
  <c r="A3199" i="25"/>
  <c r="A3200" i="25"/>
  <c r="A3201" i="25"/>
  <c r="A3202" i="25"/>
  <c r="A3203" i="25"/>
  <c r="A3204" i="25"/>
  <c r="A3205" i="25"/>
  <c r="A3206" i="25"/>
  <c r="A3207" i="25"/>
  <c r="A3208" i="25"/>
  <c r="A3209" i="25"/>
  <c r="A3210" i="25"/>
  <c r="A3211" i="25"/>
  <c r="A3212" i="25"/>
  <c r="A3213" i="25"/>
  <c r="A3214" i="25"/>
  <c r="A3215" i="25"/>
  <c r="A3216" i="25"/>
  <c r="A3217" i="25"/>
  <c r="A3218" i="25"/>
  <c r="A3219" i="25"/>
  <c r="A3220" i="25"/>
  <c r="A3221" i="25"/>
  <c r="A3222" i="25"/>
  <c r="A3223" i="25"/>
  <c r="A3224" i="25"/>
  <c r="A3225" i="25"/>
  <c r="A3226" i="25"/>
  <c r="A3227" i="25"/>
  <c r="A3228" i="25"/>
  <c r="A3229" i="25"/>
  <c r="A3230" i="25"/>
  <c r="A3231" i="25"/>
  <c r="A3232" i="25"/>
  <c r="A3233" i="25"/>
  <c r="A3234" i="25"/>
  <c r="A3235" i="25"/>
  <c r="A3236" i="25"/>
  <c r="A3237" i="25"/>
  <c r="A3238" i="25"/>
  <c r="A3239" i="25"/>
  <c r="A3240" i="25"/>
  <c r="A3241" i="25"/>
  <c r="A3242" i="25"/>
  <c r="A3243" i="25"/>
  <c r="A3244" i="25"/>
  <c r="A3245" i="25"/>
  <c r="A3246" i="25"/>
  <c r="A3247" i="25"/>
  <c r="A3248" i="25"/>
  <c r="A3249" i="25"/>
  <c r="A3250" i="25"/>
  <c r="A3251" i="25"/>
  <c r="A3252" i="25"/>
  <c r="A3253" i="25"/>
  <c r="A3254" i="25"/>
  <c r="A3255" i="25"/>
  <c r="A3256" i="25"/>
  <c r="A3257" i="25"/>
  <c r="A3258" i="25"/>
  <c r="A3259" i="25"/>
  <c r="A3260" i="25"/>
  <c r="A3261" i="25"/>
  <c r="A3262" i="25"/>
  <c r="A3263" i="25"/>
  <c r="A3264" i="25"/>
  <c r="A3265" i="25"/>
  <c r="A3266" i="25"/>
  <c r="A3267" i="25"/>
  <c r="A3268" i="25"/>
  <c r="A3269" i="25"/>
  <c r="A3270" i="25"/>
  <c r="A3271" i="25"/>
  <c r="A3272" i="25"/>
  <c r="A3273" i="25"/>
  <c r="A3274" i="25"/>
  <c r="A3275" i="25"/>
  <c r="A3276" i="25"/>
  <c r="A3277" i="25"/>
  <c r="A3278" i="25"/>
  <c r="A3279" i="25"/>
  <c r="A3280" i="25"/>
  <c r="A3281" i="25"/>
  <c r="A3282" i="25"/>
  <c r="A3283" i="25"/>
  <c r="A3284" i="25"/>
  <c r="A3285" i="25"/>
  <c r="A3286" i="25"/>
  <c r="A3287" i="25"/>
  <c r="A3288" i="25"/>
  <c r="A3289" i="25"/>
  <c r="A3290" i="25"/>
  <c r="A3291" i="25"/>
  <c r="A3292" i="25"/>
  <c r="A3293" i="25"/>
  <c r="A3294" i="25"/>
  <c r="A3295" i="25"/>
  <c r="A3296" i="25"/>
  <c r="A3297" i="25"/>
  <c r="A3298" i="25"/>
  <c r="A3299" i="25"/>
  <c r="A3300" i="25"/>
  <c r="A3301" i="25"/>
  <c r="A3302" i="25"/>
  <c r="A3303" i="25"/>
  <c r="A3304" i="25"/>
  <c r="A3305" i="25"/>
  <c r="A3306" i="25"/>
  <c r="A3307" i="25"/>
  <c r="A3308" i="25"/>
  <c r="A3309" i="25"/>
  <c r="A3310" i="25"/>
  <c r="A3311" i="25"/>
  <c r="A3312" i="25"/>
  <c r="A3313" i="25"/>
  <c r="A3314" i="25"/>
  <c r="A3315" i="25"/>
  <c r="A3316" i="25"/>
  <c r="A3317" i="25"/>
  <c r="A3318" i="25"/>
  <c r="A3319" i="25"/>
  <c r="A3320" i="25"/>
  <c r="A3321" i="25"/>
  <c r="A3322" i="25"/>
  <c r="A3323" i="25"/>
  <c r="A3324" i="25"/>
  <c r="A3325" i="25"/>
  <c r="A3326" i="25"/>
  <c r="A3327" i="25"/>
  <c r="A3328" i="25"/>
  <c r="A3329" i="25"/>
  <c r="A3330" i="25"/>
  <c r="A3331" i="25"/>
  <c r="A3332" i="25"/>
  <c r="A3333" i="25"/>
  <c r="A3334" i="25"/>
  <c r="A3335" i="25"/>
  <c r="A3336" i="25"/>
  <c r="A3337" i="25"/>
  <c r="A3338" i="25"/>
  <c r="A3339" i="25"/>
  <c r="A3340" i="25"/>
  <c r="A3341" i="25"/>
  <c r="A3342" i="25"/>
  <c r="A3343" i="25"/>
  <c r="A3344" i="25"/>
  <c r="A3345" i="25"/>
  <c r="A3346" i="25"/>
  <c r="A3347" i="25"/>
  <c r="A3348" i="25"/>
  <c r="A3349" i="25"/>
  <c r="A3350" i="25"/>
  <c r="A3351" i="25"/>
  <c r="A3352" i="25"/>
  <c r="A3353" i="25"/>
  <c r="A3354" i="25"/>
  <c r="A3355" i="25"/>
  <c r="A3356" i="25"/>
  <c r="A3357" i="25"/>
  <c r="A3358" i="25"/>
  <c r="A3359" i="25"/>
  <c r="A3360" i="25"/>
  <c r="A3361" i="25"/>
  <c r="A3362" i="25"/>
  <c r="A3363" i="25"/>
  <c r="A3364" i="25"/>
  <c r="A3365" i="25"/>
  <c r="A3366" i="25"/>
  <c r="A3367" i="25"/>
  <c r="A3368" i="25"/>
  <c r="A3369" i="25"/>
  <c r="A3370" i="25"/>
  <c r="A3371" i="25"/>
  <c r="A3372" i="25"/>
  <c r="A3373" i="25"/>
  <c r="A3374" i="25"/>
  <c r="A3375" i="25"/>
  <c r="A3376" i="25"/>
  <c r="A3377" i="25"/>
  <c r="A3378" i="25"/>
  <c r="A3379" i="25"/>
  <c r="A3380" i="25"/>
  <c r="A3381" i="25"/>
  <c r="A3382" i="25"/>
  <c r="A3383" i="25"/>
  <c r="A3384" i="25"/>
  <c r="A3385" i="25"/>
  <c r="A3386" i="25"/>
  <c r="A3387" i="25"/>
  <c r="A3388" i="25"/>
  <c r="A3389" i="25"/>
  <c r="A3390" i="25"/>
  <c r="A3391" i="25"/>
  <c r="A3392" i="25"/>
  <c r="A3393" i="25"/>
  <c r="A3394" i="25"/>
  <c r="A3395" i="25"/>
  <c r="A3396" i="25"/>
  <c r="A3397" i="25"/>
  <c r="A3398" i="25"/>
  <c r="A3399" i="25"/>
  <c r="A3400" i="25"/>
  <c r="A3401" i="25"/>
  <c r="A3402" i="25"/>
  <c r="A3403" i="25"/>
  <c r="A3404" i="25"/>
  <c r="A3405" i="25"/>
  <c r="A3406" i="25"/>
  <c r="A3407" i="25"/>
  <c r="A3408" i="25"/>
  <c r="A3409" i="25"/>
  <c r="A3410" i="25"/>
  <c r="A3411" i="25"/>
  <c r="A3412" i="25"/>
  <c r="A3413" i="25"/>
  <c r="A3414" i="25"/>
  <c r="A3415" i="25"/>
  <c r="A3416" i="25"/>
  <c r="A3417" i="25"/>
  <c r="A3418" i="25"/>
  <c r="A3419" i="25"/>
  <c r="A3420" i="25"/>
  <c r="A3421" i="25"/>
  <c r="A3422" i="25"/>
  <c r="A3423" i="25"/>
  <c r="A3424" i="25"/>
  <c r="A3425" i="25"/>
  <c r="A3426" i="25"/>
  <c r="A3427" i="25"/>
  <c r="A3428" i="25"/>
  <c r="A3429" i="25"/>
  <c r="A3430" i="25"/>
  <c r="A3431" i="25"/>
  <c r="A3432" i="25"/>
  <c r="A3433" i="25"/>
  <c r="A3434" i="25"/>
  <c r="A3435" i="25"/>
  <c r="A3436" i="25"/>
  <c r="A3437" i="25"/>
  <c r="A3438" i="25"/>
  <c r="A3439" i="25"/>
  <c r="A3440" i="25"/>
  <c r="A3441" i="25"/>
  <c r="A3442" i="25"/>
  <c r="A3443" i="25"/>
  <c r="A3444" i="25"/>
  <c r="A3445" i="25"/>
  <c r="A3446" i="25"/>
  <c r="A3447" i="25"/>
  <c r="A3448" i="25"/>
  <c r="A3449" i="25"/>
  <c r="A3450" i="25"/>
  <c r="A3451" i="25"/>
  <c r="A3452" i="25"/>
  <c r="A3453" i="25"/>
  <c r="A3454" i="25"/>
  <c r="A3455" i="25"/>
  <c r="A3456" i="25"/>
  <c r="A3457" i="25"/>
  <c r="A3458" i="25"/>
  <c r="A3459" i="25"/>
  <c r="A3460" i="25"/>
  <c r="A3461" i="25"/>
  <c r="A3462" i="25"/>
  <c r="A3463" i="25"/>
  <c r="A3464" i="25"/>
  <c r="A3465" i="25"/>
  <c r="A3466" i="25"/>
  <c r="A3467" i="25"/>
  <c r="A3468" i="25"/>
  <c r="A3469" i="25"/>
  <c r="A3470" i="25"/>
  <c r="A3471" i="25"/>
  <c r="A3472" i="25"/>
  <c r="A3473" i="25"/>
  <c r="A3474" i="25"/>
  <c r="A3475" i="25"/>
  <c r="A3476" i="25"/>
  <c r="A3477" i="25"/>
  <c r="A3478" i="25"/>
  <c r="A3479" i="25"/>
  <c r="A3480" i="25"/>
  <c r="A3481" i="25"/>
  <c r="A3482" i="25"/>
  <c r="A3483" i="25"/>
  <c r="A3484" i="25"/>
  <c r="A3485" i="25"/>
  <c r="A3486" i="25"/>
  <c r="A3487" i="25"/>
  <c r="A3488" i="25"/>
  <c r="A3489" i="25"/>
  <c r="A3490" i="25"/>
  <c r="A3491" i="25"/>
  <c r="A3492" i="25"/>
  <c r="A3493" i="25"/>
  <c r="A3494" i="25"/>
  <c r="A3495" i="25"/>
  <c r="A3496" i="25"/>
  <c r="A3497" i="25"/>
  <c r="A3498" i="25"/>
  <c r="A3499" i="25"/>
  <c r="A3500" i="25"/>
  <c r="A3501" i="25"/>
  <c r="A3502" i="25"/>
  <c r="A3503" i="25"/>
  <c r="A3504" i="25"/>
  <c r="A3505" i="25"/>
  <c r="A3506" i="25"/>
  <c r="A3507" i="25"/>
  <c r="A3508" i="25"/>
  <c r="A3509" i="25"/>
  <c r="A3510" i="25"/>
  <c r="A3511" i="25"/>
  <c r="A3512" i="25"/>
  <c r="A3513" i="25"/>
  <c r="A3514" i="25"/>
  <c r="A3515" i="25"/>
  <c r="A3516" i="25"/>
  <c r="A3517" i="25"/>
  <c r="A3518" i="25"/>
  <c r="A3519" i="25"/>
  <c r="A3520" i="25"/>
  <c r="A3521" i="25"/>
  <c r="A3522" i="25"/>
  <c r="A3523" i="25"/>
  <c r="A3524" i="25"/>
  <c r="A3525" i="25"/>
  <c r="A3526" i="25"/>
  <c r="A3527" i="25"/>
  <c r="A3528" i="25"/>
  <c r="A3529" i="25"/>
  <c r="A3530" i="25"/>
  <c r="A3531" i="25"/>
  <c r="A3532" i="25"/>
  <c r="A3533" i="25"/>
  <c r="A3534" i="25"/>
  <c r="A3535" i="25"/>
  <c r="A3536" i="25"/>
  <c r="A3537" i="25"/>
  <c r="A3538" i="25"/>
  <c r="A3539" i="25"/>
  <c r="A3540" i="25"/>
  <c r="A3541" i="25"/>
  <c r="A3542" i="25"/>
  <c r="A3543" i="25"/>
  <c r="A3544" i="25"/>
  <c r="A3545" i="25"/>
  <c r="A3546" i="25"/>
  <c r="A3547" i="25"/>
  <c r="A3548" i="25"/>
  <c r="A3549" i="25"/>
  <c r="A3550" i="25"/>
  <c r="A3551" i="25"/>
  <c r="A3552" i="25"/>
  <c r="A3553" i="25"/>
  <c r="A3554" i="25"/>
  <c r="A3555" i="25"/>
  <c r="A3556" i="25"/>
  <c r="A3557" i="25"/>
  <c r="A3558" i="25"/>
  <c r="A3559" i="25"/>
  <c r="A3560" i="25"/>
  <c r="A3561" i="25"/>
  <c r="A3562" i="25"/>
  <c r="A3563" i="25"/>
  <c r="A3564" i="25"/>
  <c r="A3565" i="25"/>
  <c r="A3566" i="25"/>
  <c r="A3567" i="25"/>
  <c r="A3568" i="25"/>
  <c r="A3569" i="25"/>
  <c r="A3570" i="25"/>
  <c r="A3571" i="25"/>
  <c r="A3572" i="25"/>
  <c r="A3573" i="25"/>
  <c r="A3574" i="25"/>
  <c r="A3575" i="25"/>
  <c r="A3576" i="25"/>
  <c r="A3577" i="25"/>
  <c r="A3578" i="25"/>
  <c r="A3579" i="25"/>
  <c r="A3580" i="25"/>
  <c r="A3581" i="25"/>
  <c r="A3582" i="25"/>
  <c r="A3583" i="25"/>
  <c r="A3584" i="25"/>
  <c r="A3585" i="25"/>
  <c r="A3586" i="25"/>
  <c r="A3587" i="25"/>
  <c r="A3588" i="25"/>
  <c r="A3589" i="25"/>
  <c r="A3590" i="25"/>
  <c r="A3591" i="25"/>
  <c r="A3592" i="25"/>
  <c r="A3593" i="25"/>
  <c r="A3594" i="25"/>
  <c r="A3595" i="25"/>
  <c r="A3596" i="25"/>
  <c r="A3597" i="25"/>
  <c r="A3598" i="25"/>
  <c r="A3599" i="25"/>
  <c r="A3600" i="25"/>
  <c r="A3601" i="25"/>
  <c r="A3602" i="25"/>
  <c r="A3603" i="25"/>
  <c r="A3604" i="25"/>
  <c r="A3605" i="25"/>
  <c r="A3606" i="25"/>
  <c r="A3607" i="25"/>
  <c r="A3608" i="25"/>
  <c r="A3609" i="25"/>
  <c r="A3610" i="25"/>
  <c r="A3611" i="25"/>
  <c r="A3612" i="25"/>
  <c r="A3613" i="25"/>
  <c r="A3614" i="25"/>
  <c r="A3615" i="25"/>
  <c r="A3616" i="25"/>
  <c r="A3617" i="25"/>
  <c r="A3618" i="25"/>
  <c r="A3619" i="25"/>
  <c r="A3620" i="25"/>
  <c r="A3621" i="25"/>
  <c r="A3622" i="25"/>
  <c r="A3623" i="25"/>
  <c r="A3624" i="25"/>
  <c r="A3625" i="25"/>
  <c r="A3626" i="25"/>
  <c r="A3627" i="25"/>
  <c r="A3628" i="25"/>
  <c r="A3629" i="25"/>
  <c r="A3630" i="25"/>
  <c r="A3631" i="25"/>
  <c r="A3632" i="25"/>
  <c r="A3633" i="25"/>
  <c r="A3634" i="25"/>
  <c r="A3635" i="25"/>
  <c r="A3636" i="25"/>
  <c r="A3637" i="25"/>
  <c r="A3638" i="25"/>
  <c r="A3639" i="25"/>
  <c r="A3640" i="25"/>
  <c r="A3641" i="25"/>
  <c r="A3642" i="25"/>
  <c r="A3643" i="25"/>
  <c r="A3644" i="25"/>
  <c r="A3645" i="25"/>
  <c r="A3646" i="25"/>
  <c r="A3647" i="25"/>
  <c r="A3648" i="25"/>
  <c r="A3649" i="25"/>
  <c r="A3650" i="25"/>
  <c r="A3651" i="25"/>
  <c r="A3652" i="25"/>
  <c r="A3653" i="25"/>
  <c r="A3654" i="25"/>
  <c r="A3655" i="25"/>
  <c r="A3656" i="25"/>
  <c r="A3657" i="25"/>
  <c r="A3658" i="25"/>
  <c r="A3659" i="25"/>
  <c r="A3660" i="25"/>
  <c r="A3661" i="25"/>
  <c r="A3662" i="25"/>
  <c r="A3663" i="25"/>
  <c r="A3664" i="25"/>
  <c r="A3665" i="25"/>
  <c r="A3666" i="25"/>
  <c r="A3667" i="25"/>
  <c r="A3668" i="25"/>
  <c r="A3669" i="25"/>
  <c r="A3670" i="25"/>
  <c r="A3671" i="25"/>
  <c r="A3672" i="25"/>
  <c r="A3673" i="25"/>
  <c r="A3674" i="25"/>
  <c r="A3675" i="25"/>
  <c r="A3676" i="25"/>
  <c r="A3677" i="25"/>
  <c r="A3678" i="25"/>
  <c r="A3679" i="25"/>
  <c r="A3680" i="25"/>
  <c r="A3681" i="25"/>
  <c r="A3682" i="25"/>
  <c r="A3683" i="25"/>
  <c r="A3684" i="25"/>
  <c r="A3685" i="25"/>
  <c r="A3686" i="25"/>
  <c r="A3687" i="25"/>
  <c r="A3688" i="25"/>
  <c r="A3689" i="25"/>
  <c r="A3690" i="25"/>
  <c r="A3691" i="25"/>
  <c r="A3692" i="25"/>
  <c r="A3693" i="25"/>
  <c r="A3694" i="25"/>
  <c r="A3695" i="25"/>
  <c r="A3696" i="25"/>
  <c r="A3697" i="25"/>
  <c r="A3698" i="25"/>
  <c r="A3699" i="25"/>
  <c r="A3700" i="25"/>
  <c r="A3701" i="25"/>
  <c r="A3702" i="25"/>
  <c r="A3703" i="25"/>
  <c r="A3704" i="25"/>
  <c r="A3705" i="25"/>
  <c r="A3706" i="25"/>
  <c r="A3707" i="25"/>
  <c r="A3708" i="25"/>
  <c r="A3709" i="25"/>
  <c r="A3710" i="25"/>
  <c r="A3711" i="25"/>
  <c r="A3712" i="25"/>
  <c r="A3713" i="25"/>
  <c r="A3714" i="25"/>
  <c r="A3715" i="25"/>
  <c r="A3716" i="25"/>
  <c r="A3717" i="25"/>
  <c r="A3718" i="25"/>
  <c r="A3719" i="25"/>
  <c r="A3720" i="25"/>
  <c r="A3721" i="25"/>
  <c r="A3722" i="25"/>
  <c r="A3723" i="25"/>
  <c r="A3724" i="25"/>
  <c r="A3725" i="25"/>
  <c r="A3726" i="25"/>
  <c r="A3727" i="25"/>
  <c r="A3728" i="25"/>
  <c r="A3729" i="25"/>
  <c r="A3730" i="25"/>
  <c r="A3731" i="25"/>
  <c r="A3732" i="25"/>
  <c r="A3733" i="25"/>
  <c r="A3734" i="25"/>
  <c r="A3735" i="25"/>
  <c r="A3736" i="25"/>
  <c r="A3737" i="25"/>
  <c r="A3738" i="25"/>
  <c r="A3739" i="25"/>
  <c r="A3740" i="25"/>
  <c r="A3741" i="25"/>
  <c r="A3742" i="25"/>
  <c r="A3743" i="25"/>
  <c r="A3744" i="25"/>
  <c r="A3745" i="25"/>
  <c r="A3746" i="25"/>
  <c r="A3747" i="25"/>
  <c r="A3748" i="25"/>
  <c r="A3749" i="25"/>
  <c r="A3750" i="25"/>
  <c r="A3751" i="25"/>
  <c r="A3752" i="25"/>
  <c r="A3753" i="25"/>
  <c r="A3754" i="25"/>
  <c r="A3755" i="25"/>
  <c r="A3756" i="25"/>
  <c r="A3757" i="25"/>
  <c r="A3758" i="25"/>
  <c r="A3759" i="25"/>
  <c r="A3760" i="25"/>
  <c r="A3761" i="25"/>
  <c r="A3762" i="25"/>
  <c r="A3763" i="25"/>
  <c r="A3764" i="25"/>
  <c r="A3765" i="25"/>
  <c r="A3766" i="25"/>
  <c r="A3767" i="25"/>
  <c r="A3768" i="25"/>
  <c r="A3769" i="25"/>
  <c r="A3770" i="25"/>
  <c r="A3771" i="25"/>
  <c r="A3772" i="25"/>
  <c r="A3773" i="25"/>
  <c r="A3774" i="25"/>
  <c r="A3775" i="25"/>
  <c r="A3776" i="25"/>
  <c r="A3777" i="25"/>
  <c r="A3778" i="25"/>
  <c r="A3779" i="25"/>
  <c r="A3780" i="25"/>
  <c r="A3781" i="25"/>
  <c r="A3782" i="25"/>
  <c r="A3783" i="25"/>
  <c r="A3784" i="25"/>
  <c r="A3785" i="25"/>
  <c r="A3786" i="25"/>
  <c r="A3787" i="25"/>
  <c r="A3788" i="25"/>
  <c r="A3789" i="25"/>
  <c r="A3790" i="25"/>
  <c r="A3791" i="25"/>
  <c r="A3792" i="25"/>
  <c r="A3793" i="25"/>
  <c r="A3794" i="25"/>
  <c r="A3795" i="25"/>
  <c r="A3796" i="25"/>
  <c r="A3797" i="25"/>
  <c r="A3798" i="25"/>
  <c r="A3799" i="25"/>
  <c r="A3800" i="25"/>
  <c r="A3801" i="25"/>
  <c r="A3802" i="25"/>
  <c r="A3803" i="25"/>
  <c r="A3804" i="25"/>
  <c r="A3805" i="25"/>
  <c r="A3806" i="25"/>
  <c r="A3807" i="25"/>
  <c r="A3808" i="25"/>
  <c r="A3809" i="25"/>
  <c r="A3810" i="25"/>
  <c r="A3811" i="25"/>
  <c r="A3812" i="25"/>
  <c r="A3813" i="25"/>
  <c r="A3814" i="25"/>
  <c r="A3815" i="25"/>
  <c r="A3816" i="25"/>
  <c r="A3817" i="25"/>
  <c r="A3818" i="25"/>
  <c r="A3819" i="25"/>
  <c r="A3820" i="25"/>
  <c r="A3821" i="25"/>
  <c r="A3822" i="25"/>
  <c r="A3823" i="25"/>
  <c r="A3824" i="25"/>
  <c r="A3825" i="25"/>
  <c r="A3826" i="25"/>
  <c r="A3827" i="25"/>
  <c r="A3828" i="25"/>
  <c r="A3829" i="25"/>
  <c r="A3830" i="25"/>
  <c r="A3831" i="25"/>
  <c r="A3832" i="25"/>
  <c r="A3833" i="25"/>
  <c r="A3834" i="25"/>
  <c r="A3835" i="25"/>
  <c r="A3836" i="25"/>
  <c r="A3837" i="25"/>
  <c r="A3838" i="25"/>
  <c r="A3839" i="25"/>
  <c r="A3840" i="25"/>
  <c r="A3841" i="25"/>
  <c r="A3842" i="25"/>
  <c r="A3843" i="25"/>
  <c r="A3844" i="25"/>
  <c r="A3845" i="25"/>
  <c r="A3846" i="25"/>
  <c r="A3847" i="25"/>
  <c r="A3848" i="25"/>
  <c r="A3849" i="25"/>
  <c r="A3850" i="25"/>
  <c r="A3851" i="25"/>
  <c r="A3852" i="25"/>
  <c r="A3853" i="25"/>
  <c r="A3854" i="25"/>
  <c r="A3855" i="25"/>
  <c r="A3856" i="25"/>
  <c r="A3857" i="25"/>
  <c r="A3858" i="25"/>
  <c r="A3859" i="25"/>
  <c r="A3860" i="25"/>
  <c r="A3861" i="25"/>
  <c r="A3862" i="25"/>
  <c r="A3863" i="25"/>
  <c r="A3864" i="25"/>
  <c r="A3865" i="25"/>
  <c r="A3866" i="25"/>
  <c r="A3867" i="25"/>
  <c r="A3868" i="25"/>
  <c r="A3869" i="25"/>
  <c r="A3870" i="25"/>
  <c r="A3871" i="25"/>
  <c r="A3872" i="25"/>
  <c r="A3873" i="25"/>
  <c r="A3874" i="25"/>
  <c r="A3875" i="25"/>
  <c r="A3876" i="25"/>
  <c r="A3877" i="25"/>
  <c r="A3878" i="25"/>
  <c r="A3879" i="25"/>
  <c r="A3880" i="25"/>
  <c r="A3881" i="25"/>
  <c r="A3882" i="25"/>
  <c r="A3883" i="25"/>
  <c r="A3884" i="25"/>
  <c r="A3885" i="25"/>
  <c r="A3886" i="25"/>
  <c r="A3887" i="25"/>
  <c r="A3888" i="25"/>
  <c r="A3889" i="25"/>
  <c r="A3890" i="25"/>
  <c r="A3891" i="25"/>
  <c r="A3892" i="25"/>
  <c r="A3893" i="25"/>
  <c r="A3894" i="25"/>
  <c r="A3895" i="25"/>
  <c r="A3896" i="25"/>
  <c r="A3897" i="25"/>
  <c r="A3898" i="25"/>
  <c r="A3899" i="25"/>
  <c r="A3900" i="25"/>
  <c r="A3901" i="25"/>
  <c r="A3902" i="25"/>
  <c r="A3903" i="25"/>
  <c r="A3904" i="25"/>
  <c r="A3905" i="25"/>
  <c r="A3906" i="25"/>
  <c r="A3907" i="25"/>
  <c r="A3908" i="25"/>
  <c r="A3909" i="25"/>
  <c r="A3910" i="25"/>
  <c r="A3911" i="25"/>
  <c r="A3912" i="25"/>
  <c r="A3913" i="25"/>
  <c r="A3914" i="25"/>
  <c r="A3915" i="25"/>
  <c r="A3916" i="25"/>
  <c r="A3917" i="25"/>
  <c r="A3918" i="25"/>
  <c r="A3919" i="25"/>
  <c r="A3920" i="25"/>
  <c r="A3921" i="25"/>
  <c r="A3922" i="25"/>
  <c r="A3923" i="25"/>
  <c r="A3924" i="25"/>
  <c r="A3925" i="25"/>
  <c r="A3926" i="25"/>
  <c r="A3927" i="25"/>
  <c r="A3928" i="25"/>
  <c r="A3929" i="25"/>
  <c r="A3930" i="25"/>
  <c r="A3931" i="25"/>
  <c r="A3932" i="25"/>
  <c r="A3933" i="25"/>
  <c r="A3934" i="25"/>
  <c r="A3935" i="25"/>
  <c r="A3936" i="25"/>
  <c r="A3937" i="25"/>
  <c r="A3938" i="25"/>
  <c r="A3939" i="25"/>
  <c r="A3940" i="25"/>
  <c r="A3941" i="25"/>
  <c r="A3942" i="25"/>
  <c r="A3943" i="25"/>
  <c r="A3944" i="25"/>
  <c r="A3945" i="25"/>
  <c r="A3946" i="25"/>
  <c r="A3947" i="25"/>
  <c r="A3948" i="25"/>
  <c r="A3949" i="25"/>
  <c r="A3950" i="25"/>
  <c r="A3951" i="25"/>
  <c r="A3952" i="25"/>
  <c r="A3953" i="25"/>
  <c r="A3954" i="25"/>
  <c r="A3955" i="25"/>
  <c r="A3956" i="25"/>
  <c r="A3957" i="25"/>
  <c r="A3958" i="25"/>
  <c r="A3959" i="25"/>
  <c r="A3960" i="25"/>
  <c r="A3961" i="25"/>
  <c r="A3962" i="25"/>
  <c r="A3963" i="25"/>
  <c r="A3964" i="25"/>
  <c r="A3965" i="25"/>
  <c r="A3966" i="25"/>
  <c r="A3967" i="25"/>
  <c r="A3968" i="25"/>
  <c r="A3969" i="25"/>
  <c r="A3970" i="25"/>
  <c r="A3971" i="25"/>
  <c r="A3972" i="25"/>
  <c r="A3973" i="25"/>
  <c r="A3974" i="25"/>
  <c r="A3975" i="25"/>
  <c r="A3976" i="25"/>
  <c r="A3977" i="25"/>
  <c r="A3978" i="25"/>
  <c r="A3979" i="25"/>
  <c r="A3980" i="25"/>
  <c r="A3981" i="25"/>
  <c r="A3982" i="25"/>
  <c r="A3983" i="25"/>
  <c r="A3984" i="25"/>
  <c r="A3985" i="25"/>
  <c r="A3986" i="25"/>
  <c r="A3987" i="25"/>
  <c r="A3988" i="25"/>
  <c r="A3989" i="25"/>
  <c r="A3990" i="25"/>
  <c r="A3991" i="25"/>
  <c r="A3992" i="25"/>
  <c r="A3993" i="25"/>
  <c r="A3994" i="25"/>
  <c r="A3995" i="25"/>
  <c r="A3996" i="25"/>
  <c r="A3997" i="25"/>
  <c r="A3998" i="25"/>
  <c r="A3999" i="25"/>
  <c r="A4000" i="25"/>
  <c r="A4001" i="25"/>
  <c r="A4002" i="25"/>
  <c r="A4003" i="25"/>
  <c r="A4004" i="25"/>
  <c r="A4005" i="25"/>
  <c r="A4006" i="25"/>
  <c r="A4007" i="25"/>
  <c r="A4008" i="25"/>
  <c r="A4009" i="25"/>
  <c r="A4010" i="25"/>
  <c r="A4011" i="25"/>
  <c r="A4012" i="25"/>
  <c r="A4013" i="25"/>
  <c r="A4014" i="25"/>
  <c r="A4015" i="25"/>
  <c r="A4016" i="25"/>
  <c r="A4017" i="25"/>
  <c r="A4018" i="25"/>
  <c r="A4019" i="25"/>
  <c r="A4020" i="25"/>
  <c r="A4021" i="25"/>
  <c r="A4022" i="25"/>
  <c r="A4023" i="25"/>
  <c r="A4024" i="25"/>
  <c r="A4025" i="25"/>
  <c r="A4026" i="25"/>
  <c r="A4027" i="25"/>
  <c r="A4028" i="25"/>
  <c r="A4029" i="25"/>
  <c r="A4030" i="25"/>
  <c r="A4031" i="25"/>
  <c r="A4032" i="25"/>
  <c r="A4033" i="25"/>
  <c r="A4034" i="25"/>
  <c r="A4035" i="25"/>
  <c r="A4036" i="25"/>
  <c r="A4037" i="25"/>
  <c r="A4038" i="25"/>
  <c r="A4039" i="25"/>
  <c r="A4040" i="25"/>
  <c r="A4041" i="25"/>
  <c r="A4042" i="25"/>
  <c r="A4043" i="25"/>
  <c r="A4044" i="25"/>
  <c r="A4045" i="25"/>
  <c r="A4046" i="25"/>
  <c r="A4047" i="25"/>
  <c r="A4048" i="25"/>
  <c r="A4049" i="25"/>
  <c r="A4050" i="25"/>
  <c r="A4051" i="25"/>
  <c r="A4052" i="25"/>
  <c r="A4053" i="25"/>
  <c r="A4054" i="25"/>
  <c r="A4055" i="25"/>
  <c r="A4056" i="25"/>
  <c r="A4057" i="25"/>
  <c r="A4058" i="25"/>
  <c r="A4059" i="25"/>
  <c r="A4060" i="25"/>
  <c r="A4061" i="25"/>
  <c r="A4062" i="25"/>
  <c r="A4063" i="25"/>
  <c r="A4064" i="25"/>
  <c r="A4065" i="25"/>
  <c r="A4066" i="25"/>
  <c r="A4067" i="25"/>
  <c r="A4068" i="25"/>
  <c r="A4069" i="25"/>
  <c r="A4070" i="25"/>
  <c r="A4071" i="25"/>
  <c r="A4072" i="25"/>
  <c r="A4073" i="25"/>
  <c r="A4074" i="25"/>
  <c r="A4075" i="25"/>
  <c r="A4076" i="25"/>
  <c r="A4077" i="25"/>
  <c r="A4078" i="25"/>
  <c r="A4079" i="25"/>
  <c r="A4080" i="25"/>
  <c r="A4081" i="25"/>
  <c r="A4082" i="25"/>
  <c r="A4083" i="25"/>
  <c r="A4084" i="25"/>
  <c r="A4085" i="25"/>
  <c r="A4086" i="25"/>
  <c r="A4087" i="25"/>
  <c r="A4088" i="25"/>
  <c r="A4089" i="25"/>
  <c r="A4090" i="25"/>
  <c r="A4091" i="25"/>
  <c r="A4092" i="25"/>
  <c r="A4093" i="25"/>
  <c r="A4094" i="25"/>
  <c r="A4095" i="25"/>
  <c r="A4096" i="25"/>
  <c r="A4097" i="25"/>
  <c r="A4098" i="25"/>
  <c r="A4099" i="25"/>
  <c r="A4100" i="25"/>
  <c r="A4101" i="25"/>
  <c r="A4102" i="25"/>
  <c r="A4103" i="25"/>
  <c r="A4104" i="25"/>
  <c r="A4105" i="25"/>
  <c r="A4106" i="25"/>
  <c r="A4107" i="25"/>
  <c r="A4108" i="25"/>
  <c r="A4109" i="25"/>
  <c r="A4110" i="25"/>
  <c r="A4111" i="25"/>
  <c r="A4112" i="25"/>
  <c r="A4113" i="25"/>
  <c r="A4114" i="25"/>
  <c r="A4115" i="25"/>
  <c r="A4116" i="25"/>
  <c r="A4117" i="25"/>
  <c r="A4118" i="25"/>
  <c r="A4119" i="25"/>
  <c r="A4120" i="25"/>
  <c r="A4121" i="25"/>
  <c r="A4122" i="25"/>
  <c r="A4123" i="25"/>
  <c r="A4124" i="25"/>
  <c r="A4125" i="25"/>
  <c r="A4126" i="25"/>
  <c r="A4127" i="25"/>
  <c r="A4128" i="25"/>
  <c r="A4129" i="25"/>
  <c r="A4130" i="25"/>
  <c r="A4131" i="25"/>
  <c r="A4132" i="25"/>
  <c r="A4133" i="25"/>
  <c r="A4134" i="25"/>
  <c r="A4135" i="25"/>
  <c r="A4136" i="25"/>
  <c r="A4137" i="25"/>
  <c r="A4138" i="25"/>
  <c r="A4139" i="25"/>
  <c r="A4140" i="25"/>
  <c r="A4141" i="25"/>
  <c r="A4142" i="25"/>
  <c r="A4143" i="25"/>
  <c r="A4144" i="25"/>
  <c r="A4145" i="25"/>
  <c r="A4146" i="25"/>
  <c r="A4147" i="25"/>
  <c r="A4148" i="25"/>
  <c r="A4149" i="25"/>
  <c r="A4150" i="25"/>
  <c r="A4151" i="25"/>
  <c r="A4152" i="25"/>
  <c r="A4153" i="25"/>
  <c r="A4154" i="25"/>
  <c r="A4155" i="25"/>
  <c r="A4156" i="25"/>
  <c r="A4157" i="25"/>
  <c r="A4158" i="25"/>
  <c r="A4159" i="25"/>
  <c r="A4160" i="25"/>
  <c r="A4161" i="25"/>
  <c r="A4162" i="25"/>
  <c r="A4163" i="25"/>
  <c r="A4164" i="25"/>
  <c r="A4165" i="25"/>
  <c r="A4166" i="25"/>
  <c r="A4167" i="25"/>
  <c r="A4168" i="25"/>
  <c r="A4169" i="25"/>
  <c r="A4170" i="25"/>
  <c r="A4171" i="25"/>
  <c r="A4172" i="25"/>
  <c r="A4173" i="25"/>
  <c r="A4174" i="25"/>
  <c r="A4175" i="25"/>
  <c r="A4176" i="25"/>
  <c r="A4177" i="25"/>
  <c r="A4178" i="25"/>
  <c r="A4179" i="25"/>
  <c r="A4180" i="25"/>
  <c r="A4181" i="25"/>
  <c r="A4182" i="25"/>
  <c r="A4183" i="25"/>
  <c r="A4184" i="25"/>
  <c r="A4185" i="25"/>
  <c r="A4186" i="25"/>
  <c r="A4187" i="25"/>
  <c r="A4188" i="25"/>
  <c r="A4189" i="25"/>
  <c r="A4190" i="25"/>
  <c r="A4191" i="25"/>
  <c r="A4192" i="25"/>
  <c r="A4193" i="25"/>
  <c r="A4194" i="25"/>
  <c r="A4195" i="25"/>
  <c r="A4196" i="25"/>
  <c r="A4197" i="25"/>
  <c r="A4198" i="25"/>
  <c r="A4199" i="25"/>
  <c r="A4200" i="25"/>
  <c r="A4201" i="25"/>
  <c r="A4202" i="25"/>
  <c r="A4203" i="25"/>
  <c r="A4204" i="25"/>
  <c r="A4205" i="25"/>
  <c r="A4206" i="25"/>
  <c r="A4207" i="25"/>
  <c r="A4208" i="25"/>
  <c r="A4209" i="25"/>
  <c r="A4210" i="25"/>
  <c r="A4211" i="25"/>
  <c r="A4212" i="25"/>
  <c r="A4213" i="25"/>
  <c r="A4214" i="25"/>
  <c r="A4215" i="25"/>
  <c r="A4216" i="25"/>
  <c r="A4217" i="25"/>
  <c r="A4218" i="25"/>
  <c r="A4219" i="25"/>
  <c r="A4220" i="25"/>
  <c r="A4221" i="25"/>
  <c r="A4222" i="25"/>
  <c r="A4223" i="25"/>
  <c r="A4224" i="25"/>
  <c r="A4225" i="25"/>
  <c r="A4226" i="25"/>
  <c r="A4227" i="25"/>
  <c r="A4228" i="25"/>
  <c r="A4229" i="25"/>
  <c r="A4230" i="25"/>
  <c r="A4231" i="25"/>
  <c r="A4232" i="25"/>
  <c r="A4233" i="25"/>
  <c r="A4234" i="25"/>
  <c r="A4235" i="25"/>
  <c r="A4236" i="25"/>
  <c r="A4237" i="25"/>
  <c r="A4238" i="25"/>
  <c r="A4239" i="25"/>
  <c r="A4240" i="25"/>
  <c r="A4241" i="25"/>
  <c r="A4242" i="25"/>
  <c r="A4243" i="25"/>
  <c r="A4244" i="25"/>
  <c r="A4245" i="25"/>
  <c r="A4246" i="25"/>
  <c r="A4247" i="25"/>
  <c r="A4248" i="25"/>
  <c r="A4249" i="25"/>
  <c r="A4250" i="25"/>
  <c r="A4251" i="25"/>
  <c r="A4252" i="25"/>
  <c r="A4253" i="25"/>
  <c r="A4254" i="25"/>
  <c r="A4255" i="25"/>
  <c r="A4256" i="25"/>
  <c r="A4257" i="25"/>
  <c r="A4258" i="25"/>
  <c r="A4259" i="25"/>
  <c r="A4260" i="25"/>
  <c r="A4261" i="25"/>
  <c r="A4262" i="25"/>
  <c r="A4263" i="25"/>
  <c r="A4264" i="25"/>
  <c r="A4265" i="25"/>
  <c r="A4266" i="25"/>
  <c r="A4267" i="25"/>
  <c r="A4268" i="25"/>
  <c r="A4269" i="25"/>
  <c r="A4270" i="25"/>
  <c r="A4271" i="25"/>
  <c r="A4272" i="25"/>
  <c r="A4273" i="25"/>
  <c r="A4274" i="25"/>
  <c r="A4275" i="25"/>
  <c r="A4276" i="25"/>
  <c r="A4277" i="25"/>
  <c r="A4278" i="25"/>
  <c r="A4279" i="25"/>
  <c r="A4280" i="25"/>
  <c r="A4281" i="25"/>
  <c r="A4282" i="25"/>
  <c r="A4283" i="25"/>
  <c r="A4284" i="25"/>
  <c r="A4285" i="25"/>
  <c r="A4286" i="25"/>
  <c r="A4287" i="25"/>
  <c r="A4288" i="25"/>
  <c r="A4289" i="25"/>
  <c r="A4290" i="25"/>
  <c r="A4291" i="25"/>
  <c r="A4292" i="25"/>
  <c r="A4293" i="25"/>
  <c r="A4294" i="25"/>
  <c r="A4295" i="25"/>
  <c r="A4296" i="25"/>
  <c r="A4297" i="25"/>
  <c r="A4298" i="25"/>
  <c r="A4299" i="25"/>
  <c r="A4300" i="25"/>
  <c r="A4301" i="25"/>
  <c r="A4302" i="25"/>
  <c r="A4303" i="25"/>
  <c r="A4304" i="25"/>
  <c r="A4305" i="25"/>
  <c r="A4306" i="25"/>
  <c r="A4307" i="25"/>
  <c r="A4308" i="25"/>
  <c r="A4309" i="25"/>
  <c r="A4310" i="25"/>
  <c r="A4311" i="25"/>
  <c r="A4312" i="25"/>
  <c r="A4313" i="25"/>
  <c r="A4314" i="25"/>
  <c r="A4315" i="25"/>
  <c r="A4316" i="25"/>
  <c r="A4317" i="25"/>
  <c r="A4318" i="25"/>
  <c r="A4319" i="25"/>
  <c r="A4320" i="25"/>
  <c r="A4321" i="25"/>
  <c r="A4322" i="25"/>
  <c r="A4323" i="25"/>
  <c r="A4324" i="25"/>
  <c r="A4325" i="25"/>
  <c r="A4326" i="25"/>
  <c r="A4327" i="25"/>
  <c r="A4328" i="25"/>
  <c r="A4329" i="25"/>
  <c r="A4330" i="25"/>
  <c r="A4331" i="25"/>
  <c r="A4332" i="25"/>
  <c r="A4333" i="25"/>
  <c r="A4334" i="25"/>
  <c r="A4335" i="25"/>
  <c r="A4336" i="25"/>
  <c r="A4337" i="25"/>
  <c r="A4338" i="25"/>
  <c r="A4339" i="25"/>
  <c r="A4340" i="25"/>
  <c r="A4341" i="25"/>
  <c r="A4342" i="25"/>
  <c r="A4343" i="25"/>
  <c r="A4344" i="25"/>
  <c r="A4345" i="25"/>
  <c r="A4346" i="25"/>
  <c r="A4347" i="25"/>
  <c r="A4348" i="25"/>
  <c r="A4349" i="25"/>
  <c r="A4350" i="25"/>
  <c r="A4351" i="25"/>
  <c r="A4352" i="25"/>
  <c r="A4353" i="25"/>
  <c r="A4354" i="25"/>
  <c r="A4355" i="25"/>
  <c r="A4356" i="25"/>
  <c r="A4357" i="25"/>
  <c r="A4358" i="25"/>
  <c r="A4359" i="25"/>
  <c r="A4360" i="25"/>
  <c r="A4361" i="25"/>
  <c r="A4362" i="25"/>
  <c r="A4363" i="25"/>
  <c r="A4364" i="25"/>
  <c r="A4365" i="25"/>
  <c r="A4366" i="25"/>
  <c r="A4367" i="25"/>
  <c r="A4368" i="25"/>
  <c r="A4369" i="25"/>
  <c r="A4370" i="25"/>
  <c r="A4371" i="25"/>
  <c r="A4372" i="25"/>
  <c r="A4373" i="25"/>
  <c r="A4374" i="25"/>
  <c r="A4375" i="25"/>
  <c r="A4376" i="25"/>
  <c r="A4377" i="25"/>
  <c r="A4378" i="25"/>
  <c r="A4379" i="25"/>
  <c r="A4380" i="25"/>
  <c r="A4381" i="25"/>
  <c r="A4382" i="25"/>
  <c r="A4383" i="25"/>
  <c r="A4384" i="25"/>
  <c r="A4385" i="25"/>
  <c r="A4386" i="25"/>
  <c r="A4387" i="25"/>
  <c r="A4388" i="25"/>
  <c r="A4389" i="25"/>
  <c r="A4390" i="25"/>
  <c r="A4391" i="25"/>
  <c r="A4392" i="25"/>
  <c r="A4393" i="25"/>
  <c r="A4394" i="25"/>
  <c r="A4395" i="25"/>
  <c r="A4396" i="25"/>
  <c r="A4397" i="25"/>
  <c r="A4398" i="25"/>
  <c r="A4399" i="25"/>
  <c r="A4400" i="25"/>
  <c r="A4401" i="25"/>
  <c r="A4402" i="25"/>
  <c r="A4403" i="25"/>
  <c r="A4404" i="25"/>
  <c r="A4405" i="25"/>
  <c r="A4406" i="25"/>
  <c r="A4407" i="25"/>
  <c r="A4408" i="25"/>
  <c r="A4409" i="25"/>
  <c r="A4410" i="25"/>
  <c r="A4411" i="25"/>
  <c r="A4412" i="25"/>
  <c r="A4413" i="25"/>
  <c r="A4414" i="25"/>
  <c r="A4415" i="25"/>
  <c r="A4416" i="25"/>
  <c r="A4417" i="25"/>
  <c r="A4418" i="25"/>
  <c r="A4419" i="25"/>
  <c r="A4420" i="25"/>
  <c r="A4421" i="25"/>
  <c r="A4422" i="25"/>
  <c r="A4423" i="25"/>
  <c r="A4424" i="25"/>
  <c r="A4425" i="25"/>
  <c r="A4426" i="25"/>
  <c r="A4427" i="25"/>
  <c r="A4428" i="25"/>
  <c r="A4429" i="25"/>
  <c r="A4430" i="25"/>
  <c r="A4431" i="25"/>
  <c r="A4432" i="25"/>
  <c r="A4433" i="25"/>
  <c r="A4434" i="25"/>
  <c r="A4435" i="25"/>
  <c r="A4436" i="25"/>
  <c r="A4437" i="25"/>
  <c r="A4438" i="25"/>
  <c r="A4439" i="25"/>
  <c r="A4440" i="25"/>
  <c r="A4441" i="25"/>
  <c r="A4442" i="25"/>
  <c r="A4443" i="25"/>
  <c r="A4444" i="25"/>
  <c r="A4445" i="25"/>
  <c r="A4446" i="25"/>
  <c r="A4447" i="25"/>
  <c r="A4448" i="25"/>
  <c r="A4449" i="25"/>
  <c r="A4450" i="25"/>
  <c r="A4451" i="25"/>
  <c r="A4452" i="25"/>
  <c r="A4453" i="25"/>
  <c r="A4454" i="25"/>
  <c r="A4455" i="25"/>
  <c r="A4456" i="25"/>
  <c r="A4457" i="25"/>
  <c r="A4458" i="25"/>
  <c r="A4459" i="25"/>
  <c r="A4460" i="25"/>
  <c r="A4461" i="25"/>
  <c r="A4462" i="25"/>
  <c r="A4463" i="25"/>
  <c r="A4464" i="25"/>
  <c r="A4465" i="25"/>
  <c r="A4466" i="25"/>
  <c r="A4467" i="25"/>
  <c r="A4468" i="25"/>
  <c r="A4469" i="25"/>
  <c r="A4470" i="25"/>
  <c r="A4471" i="25"/>
  <c r="A4472" i="25"/>
  <c r="A4473" i="25"/>
  <c r="A4474" i="25"/>
  <c r="A4475" i="25"/>
  <c r="A4476" i="25"/>
  <c r="A4477" i="25"/>
  <c r="A4478" i="25"/>
  <c r="A4479" i="25"/>
  <c r="A4480" i="25"/>
  <c r="A4481" i="25"/>
  <c r="A4482" i="25"/>
  <c r="A4483" i="25"/>
  <c r="A4484" i="25"/>
  <c r="A4485" i="25"/>
  <c r="A4486" i="25"/>
  <c r="A4487" i="25"/>
  <c r="A4488" i="25"/>
  <c r="A4489" i="25"/>
  <c r="A4490" i="25"/>
  <c r="A4491" i="25"/>
  <c r="A4492" i="25"/>
  <c r="A4493" i="25"/>
  <c r="A4494" i="25"/>
  <c r="A4495" i="25"/>
  <c r="A4496" i="25"/>
  <c r="A4497" i="25"/>
  <c r="A4498" i="25"/>
  <c r="A4499" i="25"/>
  <c r="A4500" i="25"/>
  <c r="A4501" i="25"/>
  <c r="A4502" i="25"/>
  <c r="A4503" i="25"/>
  <c r="A4504" i="25"/>
  <c r="A4505" i="25"/>
  <c r="A4506" i="25"/>
  <c r="A4507" i="25"/>
  <c r="A4508" i="25"/>
  <c r="A4509" i="25"/>
  <c r="A4510" i="25"/>
  <c r="A4511" i="25"/>
  <c r="A4512" i="25"/>
  <c r="A4513" i="25"/>
  <c r="A4514" i="25"/>
  <c r="A4515" i="25"/>
  <c r="A4516" i="25"/>
  <c r="A4517" i="25"/>
  <c r="A4518" i="25"/>
  <c r="A4519" i="25"/>
  <c r="A4520" i="25"/>
  <c r="A4521" i="25"/>
  <c r="A4522" i="25"/>
  <c r="A4523" i="25"/>
  <c r="A4524" i="25"/>
  <c r="A4525" i="25"/>
  <c r="A4526" i="25"/>
  <c r="A4527" i="25"/>
  <c r="A4528" i="25"/>
  <c r="A4529" i="25"/>
  <c r="A4530" i="25"/>
  <c r="A4531" i="25"/>
  <c r="A4532" i="25"/>
  <c r="A4533" i="25"/>
  <c r="A4534" i="25"/>
  <c r="A4535" i="25"/>
  <c r="A4536" i="25"/>
  <c r="A4537" i="25"/>
  <c r="A4538" i="25"/>
  <c r="A4539" i="25"/>
  <c r="A4540" i="25"/>
  <c r="A4541" i="25"/>
  <c r="A4542" i="25"/>
  <c r="A4543" i="25"/>
  <c r="A4544" i="25"/>
  <c r="A4545" i="25"/>
  <c r="A4546" i="25"/>
  <c r="A4547" i="25"/>
  <c r="A4548" i="25"/>
  <c r="A4549" i="25"/>
  <c r="A4550" i="25"/>
  <c r="A4551" i="25"/>
  <c r="A4552" i="25"/>
  <c r="A4553" i="25"/>
  <c r="A4554" i="25"/>
  <c r="A4555" i="25"/>
  <c r="A4556" i="25"/>
  <c r="A4557" i="25"/>
  <c r="A4558" i="25"/>
  <c r="A4559" i="25"/>
  <c r="A4560" i="25"/>
  <c r="A4561" i="25"/>
  <c r="A4562" i="25"/>
  <c r="A4563" i="25"/>
  <c r="A4564" i="25"/>
  <c r="A4565" i="25"/>
  <c r="A4566" i="25"/>
  <c r="A4567" i="25"/>
  <c r="A4568" i="25"/>
  <c r="A4569" i="25"/>
  <c r="A4570" i="25"/>
  <c r="A4571" i="25"/>
  <c r="A4572" i="25"/>
  <c r="A4573" i="25"/>
  <c r="A4574" i="25"/>
  <c r="A4575" i="25"/>
  <c r="A4576" i="25"/>
  <c r="A4577" i="25"/>
  <c r="A4578" i="25"/>
  <c r="A4579" i="25"/>
  <c r="A4580" i="25"/>
  <c r="A4581" i="25"/>
  <c r="A4582" i="25"/>
  <c r="A4583" i="25"/>
  <c r="A4584" i="25"/>
  <c r="A4585" i="25"/>
  <c r="A4586" i="25"/>
  <c r="A4587" i="25"/>
  <c r="A4588" i="25"/>
  <c r="A4589" i="25"/>
  <c r="A4590" i="25"/>
  <c r="A4591" i="25"/>
  <c r="A4592" i="25"/>
  <c r="A4593" i="25"/>
  <c r="A4594" i="25"/>
  <c r="A4595" i="25"/>
  <c r="A4596" i="25"/>
  <c r="A4597" i="25"/>
  <c r="A4598" i="25"/>
  <c r="A4599" i="25"/>
  <c r="A4600" i="25"/>
  <c r="A4601" i="25"/>
  <c r="A4602" i="25"/>
  <c r="A4603" i="25"/>
  <c r="A4604" i="25"/>
  <c r="A4605" i="25"/>
  <c r="A4606" i="25"/>
  <c r="A4607" i="25"/>
  <c r="A4608" i="25"/>
  <c r="A4609" i="25"/>
  <c r="A4610" i="25"/>
  <c r="A4611" i="25"/>
  <c r="A4612" i="25"/>
  <c r="A4613" i="25"/>
  <c r="A4614" i="25"/>
  <c r="A4615" i="25"/>
  <c r="A4616" i="25"/>
  <c r="A4617" i="25"/>
  <c r="A4618" i="25"/>
  <c r="A4619" i="25"/>
  <c r="A4620" i="25"/>
  <c r="A4621" i="25"/>
  <c r="A4622" i="25"/>
  <c r="A4623" i="25"/>
  <c r="A4624" i="25"/>
  <c r="A4625" i="25"/>
  <c r="A4626" i="25"/>
  <c r="A4627" i="25"/>
  <c r="A4628" i="25"/>
  <c r="A4629" i="25"/>
  <c r="A4630" i="25"/>
  <c r="A4631" i="25"/>
  <c r="A4632" i="25"/>
  <c r="A4633" i="25"/>
  <c r="A4634" i="25"/>
  <c r="A4635" i="25"/>
  <c r="A4636" i="25"/>
  <c r="A4637" i="25"/>
  <c r="A4638" i="25"/>
  <c r="A4639" i="25"/>
  <c r="A4640" i="25"/>
  <c r="A4641" i="25"/>
  <c r="A4642" i="25"/>
  <c r="A4643" i="25"/>
  <c r="A4644" i="25"/>
  <c r="A4645" i="25"/>
  <c r="A4646" i="25"/>
  <c r="A4647" i="25"/>
  <c r="A4648" i="25"/>
  <c r="A4649" i="25"/>
  <c r="A4650" i="25"/>
  <c r="A4651" i="25"/>
  <c r="A4652" i="25"/>
  <c r="A4653" i="25"/>
  <c r="A4654" i="25"/>
  <c r="A4655" i="25"/>
  <c r="A4656" i="25"/>
  <c r="A4657" i="25"/>
  <c r="A4658" i="25"/>
  <c r="A4659" i="25"/>
  <c r="A4660" i="25"/>
  <c r="A4661" i="25"/>
  <c r="A4662" i="25"/>
  <c r="A4663" i="25"/>
  <c r="A4664" i="25"/>
  <c r="A4665" i="25"/>
  <c r="A4666" i="25"/>
  <c r="A4667" i="25"/>
  <c r="A4668" i="25"/>
  <c r="A4669" i="25"/>
  <c r="A4670" i="25"/>
  <c r="A4671" i="25"/>
  <c r="A4672" i="25"/>
  <c r="A4673" i="25"/>
  <c r="A4674" i="25"/>
  <c r="A4675" i="25"/>
  <c r="A4676" i="25"/>
  <c r="A4677" i="25"/>
  <c r="A4678" i="25"/>
  <c r="A4679" i="25"/>
  <c r="A4680" i="25"/>
  <c r="A4681" i="25"/>
  <c r="A4682" i="25"/>
  <c r="A4683" i="25"/>
  <c r="A4684" i="25"/>
  <c r="A4685" i="25"/>
  <c r="A4686" i="25"/>
  <c r="A4687" i="25"/>
  <c r="A4688" i="25"/>
  <c r="A4689" i="25"/>
  <c r="A4690" i="25"/>
  <c r="A4691" i="25"/>
  <c r="A4692" i="25"/>
  <c r="A4693" i="25"/>
  <c r="A4694" i="25"/>
  <c r="A4695" i="25"/>
  <c r="A4696" i="25"/>
  <c r="A4697" i="25"/>
  <c r="A4698" i="25"/>
  <c r="A4699" i="25"/>
  <c r="A4700" i="25"/>
  <c r="A4701" i="25"/>
  <c r="A4702" i="25"/>
  <c r="A4703" i="25"/>
  <c r="A4704" i="25"/>
  <c r="A4705" i="25"/>
  <c r="A4706" i="25"/>
  <c r="A4707" i="25"/>
  <c r="A4708" i="25"/>
  <c r="A4709" i="25"/>
  <c r="A4710" i="25"/>
  <c r="A4711" i="25"/>
  <c r="A4712" i="25"/>
  <c r="A4713" i="25"/>
  <c r="A4714" i="25"/>
  <c r="A4715" i="25"/>
  <c r="A4716" i="25"/>
  <c r="A4717" i="25"/>
  <c r="A4718" i="25"/>
  <c r="A4719" i="25"/>
  <c r="A4720" i="25"/>
  <c r="A4721" i="25"/>
  <c r="A4722" i="25"/>
  <c r="A4723" i="25"/>
  <c r="A4724" i="25"/>
  <c r="A4725" i="25"/>
  <c r="A4726" i="25"/>
  <c r="A4727" i="25"/>
  <c r="A4728" i="25"/>
  <c r="A4729" i="25"/>
  <c r="A4730" i="25"/>
  <c r="A4731" i="25"/>
  <c r="A4732" i="25"/>
  <c r="A4733" i="25"/>
  <c r="A4734" i="25"/>
  <c r="A4735" i="25"/>
  <c r="A4736" i="25"/>
  <c r="A4737" i="25"/>
  <c r="A4738" i="25"/>
  <c r="A4739" i="25"/>
  <c r="A4740" i="25"/>
  <c r="A4741" i="25"/>
  <c r="A4742" i="25"/>
  <c r="A4743" i="25"/>
  <c r="A4744" i="25"/>
  <c r="A4745" i="25"/>
  <c r="A4746" i="25"/>
  <c r="A4747" i="25"/>
  <c r="A4748" i="25"/>
  <c r="A4749" i="25"/>
  <c r="A4750" i="25"/>
  <c r="A4751" i="25"/>
  <c r="A4752" i="25"/>
  <c r="A4753" i="25"/>
  <c r="A4754" i="25"/>
  <c r="A4755" i="25"/>
  <c r="A4756" i="25"/>
  <c r="A4757" i="25"/>
  <c r="A4758" i="25"/>
  <c r="A4759" i="25"/>
  <c r="A4760" i="25"/>
  <c r="A4761" i="25"/>
  <c r="A4762" i="25"/>
  <c r="A4763" i="25"/>
  <c r="A4764" i="25"/>
  <c r="A4765" i="25"/>
  <c r="A4766" i="25"/>
  <c r="A4767" i="25"/>
  <c r="A4768" i="25"/>
  <c r="A4769" i="25"/>
  <c r="A4770" i="25"/>
  <c r="A4771" i="25"/>
  <c r="A4772" i="25"/>
  <c r="A4773" i="25"/>
  <c r="A4774" i="25"/>
  <c r="A4775" i="25"/>
  <c r="A4776" i="25"/>
  <c r="A4777" i="25"/>
  <c r="A4778" i="25"/>
  <c r="A4779" i="25"/>
  <c r="A4780" i="25"/>
  <c r="A4781" i="25"/>
  <c r="A4782" i="25"/>
  <c r="A4783" i="25"/>
  <c r="A4784" i="25"/>
  <c r="A4785" i="25"/>
  <c r="A4786" i="25"/>
  <c r="A4787" i="25"/>
  <c r="A4788" i="25"/>
  <c r="A4789" i="25"/>
  <c r="A4790" i="25"/>
  <c r="A4791" i="25"/>
  <c r="A4792" i="25"/>
  <c r="A4793" i="25"/>
  <c r="A4794" i="25"/>
  <c r="A4795" i="25"/>
  <c r="A4796" i="25"/>
  <c r="A4797" i="25"/>
  <c r="A4798" i="25"/>
  <c r="A4799" i="25"/>
  <c r="A4800" i="25"/>
  <c r="A4801" i="25"/>
  <c r="A4802" i="25"/>
  <c r="A4803" i="25"/>
  <c r="A4804" i="25"/>
  <c r="A4805" i="25"/>
  <c r="A4806" i="25"/>
  <c r="A4807" i="25"/>
  <c r="A4808" i="25"/>
  <c r="A4809" i="25"/>
  <c r="A4810" i="25"/>
  <c r="A4811" i="25"/>
  <c r="A4812" i="25"/>
  <c r="A4813" i="25"/>
  <c r="A4814" i="25"/>
  <c r="A4815" i="25"/>
  <c r="A4816" i="25"/>
  <c r="A4817" i="25"/>
  <c r="A4818" i="25"/>
  <c r="A4819" i="25"/>
  <c r="A4820" i="25"/>
  <c r="A4821" i="25"/>
  <c r="A4822" i="25"/>
  <c r="A4823" i="25"/>
  <c r="A4824" i="25"/>
  <c r="A4825" i="25"/>
  <c r="A4826" i="25"/>
  <c r="A4827" i="25"/>
  <c r="A4828" i="25"/>
  <c r="A4829" i="25"/>
  <c r="A4830" i="25"/>
  <c r="A4831" i="25"/>
  <c r="A4832" i="25"/>
  <c r="A4833" i="25"/>
  <c r="A4834" i="25"/>
  <c r="A4835" i="25"/>
  <c r="A4836" i="25"/>
  <c r="A4837" i="25"/>
  <c r="A4838" i="25"/>
  <c r="A4839" i="25"/>
  <c r="A4840" i="25"/>
  <c r="A4841" i="25"/>
  <c r="A4842" i="25"/>
  <c r="A4843" i="25"/>
  <c r="A4844" i="25"/>
  <c r="A4845" i="25"/>
  <c r="A4846" i="25"/>
  <c r="A4847" i="25"/>
  <c r="A4848" i="25"/>
  <c r="A4849" i="25"/>
  <c r="A4850" i="25"/>
  <c r="A4851" i="25"/>
  <c r="A4852" i="25"/>
  <c r="A4853" i="25"/>
  <c r="A4854" i="25"/>
  <c r="A4855" i="25"/>
  <c r="A4856" i="25"/>
  <c r="A4857" i="25"/>
  <c r="A4858" i="25"/>
  <c r="A4859" i="25"/>
  <c r="A4860" i="25"/>
  <c r="A4861" i="25"/>
  <c r="A4862" i="25"/>
  <c r="A4863" i="25"/>
  <c r="A4864" i="25"/>
  <c r="A4865" i="25"/>
  <c r="A4866" i="25"/>
  <c r="A4867" i="25"/>
  <c r="A4868" i="25"/>
  <c r="A4869" i="25"/>
  <c r="A4870" i="25"/>
  <c r="A4871" i="25"/>
  <c r="A4872" i="25"/>
  <c r="A4873" i="25"/>
  <c r="A4874" i="25"/>
  <c r="A4875" i="25"/>
  <c r="A4876" i="25"/>
  <c r="A4877" i="25"/>
  <c r="A4878" i="25"/>
  <c r="A4879" i="25"/>
  <c r="A4880" i="25"/>
  <c r="A4881" i="25"/>
  <c r="A4882" i="25"/>
  <c r="A4883" i="25"/>
  <c r="A4884" i="25"/>
  <c r="A4885" i="25"/>
  <c r="A4886" i="25"/>
  <c r="A4887" i="25"/>
  <c r="A4888" i="25"/>
  <c r="A4889" i="25"/>
  <c r="A4890" i="25"/>
  <c r="A4891" i="25"/>
  <c r="A4892" i="25"/>
  <c r="A4893" i="25"/>
  <c r="A4894" i="25"/>
  <c r="A4895" i="25"/>
  <c r="A4896" i="25"/>
  <c r="A4897" i="25"/>
  <c r="A4898" i="25"/>
  <c r="A4899" i="25"/>
  <c r="A4900" i="25"/>
  <c r="A4901" i="25"/>
  <c r="A4902" i="25"/>
  <c r="A4903" i="25"/>
  <c r="A4904" i="25"/>
  <c r="A4905" i="25"/>
  <c r="A4906" i="25"/>
  <c r="A4907" i="25"/>
  <c r="A4908" i="25"/>
  <c r="A4909" i="25"/>
  <c r="A4910" i="25"/>
  <c r="A4911" i="25"/>
  <c r="A4912" i="25"/>
  <c r="A4913" i="25"/>
  <c r="A4914" i="25"/>
  <c r="A4915" i="25"/>
  <c r="A4916" i="25"/>
  <c r="A4917" i="25"/>
  <c r="A4918" i="25"/>
  <c r="A4919" i="25"/>
  <c r="A4920" i="25"/>
  <c r="A4921" i="25"/>
  <c r="A4922" i="25"/>
  <c r="A4923" i="25"/>
  <c r="A4924" i="25"/>
  <c r="A4925" i="25"/>
  <c r="A4926" i="25"/>
  <c r="A4927" i="25"/>
  <c r="A4928" i="25"/>
  <c r="A4929" i="25"/>
  <c r="A4930" i="25"/>
  <c r="A4931" i="25"/>
  <c r="A4932" i="25"/>
  <c r="A4933" i="25"/>
  <c r="A4934" i="25"/>
  <c r="A4935" i="25"/>
  <c r="A4936" i="25"/>
  <c r="A4937" i="25"/>
  <c r="A4938" i="25"/>
  <c r="A4939" i="25"/>
  <c r="A4940" i="25"/>
  <c r="A4941" i="25"/>
  <c r="A4942" i="25"/>
  <c r="A4943" i="25"/>
  <c r="A4944" i="25"/>
  <c r="A4945" i="25"/>
  <c r="A4946" i="25"/>
  <c r="A4947" i="25"/>
  <c r="A4948" i="25"/>
  <c r="A4949" i="25"/>
  <c r="A4950" i="25"/>
  <c r="A4951" i="25"/>
  <c r="A4952" i="25"/>
  <c r="A4953" i="25"/>
  <c r="A4954" i="25"/>
  <c r="A4955" i="25"/>
  <c r="A4956" i="25"/>
  <c r="A4957" i="25"/>
  <c r="A4958" i="25"/>
  <c r="A4959" i="25"/>
  <c r="A4960" i="25"/>
  <c r="A4961" i="25"/>
  <c r="A4962" i="25"/>
  <c r="A4963" i="25"/>
  <c r="A4964" i="25"/>
  <c r="A4965" i="25"/>
  <c r="A4966" i="25"/>
  <c r="A4967" i="25"/>
  <c r="A4968" i="25"/>
  <c r="A4969" i="25"/>
  <c r="A4970" i="25"/>
  <c r="A4971" i="25"/>
  <c r="A4972" i="25"/>
  <c r="A4973" i="25"/>
  <c r="A4974" i="25"/>
  <c r="A4975" i="25"/>
  <c r="A4976" i="25"/>
  <c r="A4977" i="25"/>
  <c r="A4978" i="25"/>
  <c r="A4979" i="25"/>
  <c r="A4980" i="25"/>
  <c r="A4981" i="25"/>
  <c r="A4982" i="25"/>
  <c r="A4983" i="25"/>
  <c r="A4984" i="25"/>
  <c r="A4985" i="25"/>
  <c r="A4986" i="25"/>
  <c r="A4987" i="25"/>
  <c r="A4988" i="25"/>
  <c r="A4989" i="25"/>
  <c r="A4990" i="25"/>
  <c r="A4991" i="25"/>
  <c r="A4992" i="25"/>
  <c r="A4993" i="25"/>
  <c r="A4994" i="25"/>
  <c r="A4995" i="25"/>
  <c r="A4996" i="25"/>
  <c r="A4997" i="25"/>
  <c r="A4998" i="25"/>
  <c r="A4999" i="25"/>
  <c r="A5000" i="25"/>
  <c r="A5001" i="25"/>
  <c r="A5002" i="25"/>
  <c r="A5003" i="25"/>
  <c r="A5004" i="25"/>
  <c r="A5005" i="25"/>
  <c r="A5006" i="25"/>
  <c r="A5007" i="25"/>
  <c r="A5008" i="25"/>
  <c r="A5009" i="25"/>
  <c r="A5010" i="25"/>
  <c r="A5011" i="25"/>
  <c r="A5012" i="25"/>
  <c r="A5013" i="25"/>
  <c r="A5014" i="25"/>
  <c r="A5015" i="25"/>
  <c r="A5016" i="25"/>
  <c r="A5017" i="25"/>
  <c r="A5018" i="25"/>
  <c r="A5019" i="25"/>
  <c r="A5020" i="25"/>
  <c r="A5021" i="25"/>
  <c r="A5022" i="25"/>
  <c r="A5023" i="25"/>
  <c r="A5024" i="25"/>
  <c r="A5025" i="25"/>
  <c r="A5026" i="25"/>
  <c r="A5027" i="25"/>
  <c r="A5028" i="25"/>
  <c r="A5029" i="25"/>
  <c r="A5030" i="25"/>
  <c r="A5031" i="25"/>
  <c r="A5032" i="25"/>
  <c r="A5033" i="25"/>
  <c r="A5034" i="25"/>
  <c r="A5035" i="25"/>
  <c r="A5036" i="25"/>
  <c r="A5037" i="25"/>
  <c r="A5038" i="25"/>
  <c r="A5039" i="25"/>
  <c r="A5040" i="25"/>
  <c r="A5041" i="25"/>
  <c r="A5042" i="25"/>
  <c r="A5043" i="25"/>
  <c r="A5044" i="25"/>
  <c r="A5045" i="25"/>
  <c r="A5046" i="25"/>
  <c r="A5047" i="25"/>
  <c r="A5048" i="25"/>
  <c r="A5049" i="25"/>
  <c r="A5050" i="25"/>
  <c r="A5051" i="25"/>
  <c r="A5052" i="25"/>
  <c r="A5053" i="25"/>
  <c r="A5054" i="25"/>
  <c r="A5055" i="25"/>
  <c r="A5056" i="25"/>
  <c r="A5057" i="25"/>
  <c r="A5058" i="25"/>
  <c r="A5059" i="25"/>
  <c r="A5060" i="25"/>
  <c r="A5061" i="25"/>
  <c r="A5062" i="25"/>
  <c r="A5063" i="25"/>
  <c r="A5064" i="25"/>
  <c r="A5065" i="25"/>
  <c r="A5066" i="25"/>
  <c r="A5067" i="25"/>
  <c r="A5068" i="25"/>
  <c r="A5069" i="25"/>
  <c r="A5070" i="25"/>
  <c r="A5071" i="25"/>
  <c r="A5072" i="25"/>
  <c r="A5073" i="25"/>
  <c r="A5074" i="25"/>
  <c r="A5075" i="25"/>
  <c r="A5076" i="25"/>
  <c r="A5077" i="25"/>
  <c r="A5078" i="25"/>
  <c r="A5079" i="25"/>
  <c r="A5080" i="25"/>
  <c r="A5081" i="25"/>
  <c r="A5082" i="25"/>
  <c r="A5083" i="25"/>
  <c r="A5084" i="25"/>
  <c r="A5085" i="25"/>
  <c r="A5086" i="25"/>
  <c r="A5087" i="25"/>
  <c r="A5088" i="25"/>
  <c r="A5089" i="25"/>
  <c r="A5090" i="25"/>
  <c r="A5091" i="25"/>
  <c r="A5092" i="25"/>
  <c r="A5093" i="25"/>
  <c r="A5094" i="25"/>
  <c r="A5095" i="25"/>
  <c r="A5096" i="25"/>
  <c r="A5097" i="25"/>
  <c r="A5098" i="25"/>
  <c r="A5099" i="25"/>
  <c r="A5100" i="25"/>
  <c r="A5101" i="25"/>
  <c r="A5102" i="25"/>
  <c r="A5103" i="25"/>
  <c r="A5104" i="25"/>
  <c r="A5105" i="25"/>
  <c r="A5106" i="25"/>
  <c r="A5107" i="25"/>
  <c r="A5108" i="25"/>
  <c r="A5109" i="25"/>
  <c r="A5110" i="25"/>
  <c r="A5111" i="25"/>
  <c r="A5112" i="25"/>
  <c r="A5113" i="25"/>
  <c r="A5114" i="25"/>
  <c r="A5115" i="25"/>
  <c r="A5116" i="25"/>
  <c r="A5117" i="25"/>
  <c r="A5118" i="25"/>
  <c r="A5119" i="25"/>
  <c r="A5120" i="25"/>
  <c r="A5121" i="25"/>
  <c r="A5122" i="25"/>
  <c r="A5123" i="25"/>
  <c r="A5124" i="25"/>
  <c r="A5125" i="25"/>
  <c r="A5126" i="25"/>
  <c r="A5127" i="25"/>
  <c r="A5128" i="25"/>
  <c r="A5129" i="25"/>
  <c r="A5130" i="25"/>
  <c r="A5131" i="25"/>
  <c r="A5132" i="25"/>
  <c r="A5133" i="25"/>
  <c r="A5134" i="25"/>
  <c r="A5135" i="25"/>
  <c r="A5136" i="25"/>
  <c r="A5137" i="25"/>
  <c r="A5138" i="25"/>
  <c r="A5139" i="25"/>
  <c r="A5140" i="25"/>
  <c r="A5141" i="25"/>
  <c r="A5142" i="25"/>
  <c r="A5143" i="25"/>
  <c r="A5144" i="25"/>
  <c r="A5145" i="25"/>
  <c r="A5146" i="25"/>
  <c r="A5147" i="25"/>
  <c r="A5148" i="25"/>
  <c r="A5149" i="25"/>
  <c r="A5150" i="25"/>
  <c r="A5151" i="25"/>
  <c r="A5152" i="25"/>
  <c r="A5153" i="25"/>
  <c r="A5154" i="25"/>
  <c r="A5155" i="25"/>
  <c r="A5156" i="25"/>
  <c r="A5157" i="25"/>
  <c r="A5158" i="25"/>
  <c r="A5159" i="25"/>
  <c r="A5160" i="25"/>
  <c r="A5161" i="25"/>
  <c r="A5162" i="25"/>
  <c r="A5163" i="25"/>
  <c r="A5164" i="25"/>
  <c r="A5165" i="25"/>
  <c r="A5166" i="25"/>
  <c r="A5167" i="25"/>
  <c r="A5168" i="25"/>
  <c r="A5169" i="25"/>
  <c r="A5170" i="25"/>
  <c r="A5171" i="25"/>
  <c r="A5172" i="25"/>
  <c r="A5173" i="25"/>
  <c r="A5174" i="25"/>
  <c r="A5175" i="25"/>
  <c r="A5176" i="25"/>
  <c r="A5177" i="25"/>
  <c r="A5178" i="25"/>
  <c r="A5179" i="25"/>
  <c r="A5180" i="25"/>
  <c r="A5181" i="25"/>
  <c r="A5182" i="25"/>
  <c r="A5183" i="25"/>
  <c r="A5184" i="25"/>
  <c r="A5185" i="25"/>
  <c r="A5186" i="25"/>
  <c r="A5187" i="25"/>
  <c r="A5188" i="25"/>
  <c r="A5189" i="25"/>
  <c r="A5190" i="25"/>
  <c r="A5191" i="25"/>
  <c r="A5192" i="25"/>
  <c r="A5193" i="25"/>
  <c r="A5194" i="25"/>
  <c r="A5195" i="25"/>
  <c r="A5196" i="25"/>
  <c r="A5197" i="25"/>
  <c r="A5198" i="25"/>
  <c r="A5199" i="25"/>
  <c r="A5200" i="25"/>
  <c r="A5201" i="25"/>
  <c r="A5202" i="25"/>
  <c r="A5203" i="25"/>
  <c r="A5204" i="25"/>
  <c r="A5205" i="25"/>
  <c r="A5206" i="25"/>
  <c r="A5207" i="25"/>
  <c r="A5208" i="25"/>
  <c r="A5209" i="25"/>
  <c r="A5210" i="25"/>
  <c r="A5211" i="25"/>
  <c r="A5212" i="25"/>
  <c r="A5213" i="25"/>
  <c r="A5214" i="25"/>
  <c r="A5215" i="25"/>
  <c r="A5216" i="25"/>
  <c r="A5217" i="25"/>
  <c r="A5218" i="25"/>
  <c r="A5219" i="25"/>
  <c r="A5220" i="25"/>
  <c r="A5221" i="25"/>
  <c r="A5222" i="25"/>
  <c r="A5223" i="25"/>
  <c r="A5224" i="25"/>
  <c r="A5225" i="25"/>
  <c r="A5226" i="25"/>
  <c r="A5227" i="25"/>
  <c r="A5228" i="25"/>
  <c r="A5229" i="25"/>
  <c r="A5230" i="25"/>
  <c r="A5231" i="25"/>
  <c r="A5232" i="25"/>
  <c r="A5233" i="25"/>
  <c r="A5234" i="25"/>
  <c r="A5235" i="25"/>
  <c r="A5236" i="25"/>
  <c r="A5237" i="25"/>
  <c r="A5238" i="25"/>
  <c r="A5239" i="25"/>
  <c r="A5240" i="25"/>
  <c r="A5241" i="25"/>
  <c r="A5242" i="25"/>
  <c r="A5243" i="25"/>
  <c r="A5244" i="25"/>
  <c r="A5245" i="25"/>
  <c r="A5246" i="25"/>
  <c r="A5247" i="25"/>
  <c r="A5248" i="25"/>
  <c r="A5249" i="25"/>
  <c r="A5250" i="25"/>
  <c r="A5251" i="25"/>
  <c r="A5252" i="25"/>
  <c r="A5253" i="25"/>
  <c r="A5254" i="25"/>
  <c r="A5255" i="25"/>
  <c r="A5256" i="25"/>
  <c r="A5257" i="25"/>
  <c r="A5258" i="25"/>
  <c r="A5259" i="25"/>
  <c r="A5260" i="25"/>
  <c r="A5261" i="25"/>
  <c r="A5262" i="25"/>
  <c r="A5263" i="25"/>
  <c r="A5264" i="25"/>
  <c r="A5265" i="25"/>
  <c r="A5266" i="25"/>
  <c r="A5267" i="25"/>
  <c r="A5268" i="25"/>
  <c r="A5269" i="25"/>
  <c r="A5270" i="25"/>
  <c r="A5271" i="25"/>
  <c r="A5272" i="25"/>
  <c r="A5273" i="25"/>
  <c r="A5274" i="25"/>
  <c r="A5275" i="25"/>
  <c r="A5276" i="25"/>
  <c r="A5277" i="25"/>
  <c r="A5278" i="25"/>
  <c r="A5279" i="25"/>
  <c r="A5280" i="25"/>
  <c r="A5281" i="25"/>
  <c r="A5282" i="25"/>
  <c r="A5283" i="25"/>
  <c r="A5284" i="25"/>
  <c r="A5285" i="25"/>
  <c r="A5286" i="25"/>
  <c r="A5287" i="25"/>
  <c r="A5288" i="25"/>
  <c r="A5289" i="25"/>
  <c r="A5290" i="25"/>
  <c r="A5291" i="25"/>
  <c r="A5292" i="25"/>
  <c r="A5293" i="25"/>
  <c r="A5294" i="25"/>
  <c r="A5295" i="25"/>
  <c r="A5296" i="25"/>
  <c r="A5297" i="25"/>
  <c r="A5298" i="25"/>
  <c r="A5299" i="25"/>
  <c r="A5300" i="25"/>
  <c r="A5301" i="25"/>
  <c r="A5302" i="25"/>
  <c r="A5303" i="25"/>
  <c r="A5304" i="25"/>
  <c r="A5305" i="25"/>
  <c r="A5306" i="25"/>
  <c r="A5307" i="25"/>
  <c r="A5308" i="25"/>
  <c r="A5309" i="25"/>
  <c r="A5310" i="25"/>
  <c r="A5311" i="25"/>
  <c r="A5312" i="25"/>
  <c r="A5313" i="25"/>
  <c r="A5314" i="25"/>
  <c r="A5315" i="25"/>
  <c r="A5316" i="25"/>
  <c r="A5317" i="25"/>
  <c r="A5318" i="25"/>
  <c r="A5319" i="25"/>
  <c r="A5320" i="25"/>
  <c r="A5321" i="25"/>
  <c r="A5322" i="25"/>
  <c r="A5323" i="25"/>
  <c r="A5324" i="25"/>
  <c r="A5325" i="25"/>
  <c r="A5326" i="25"/>
  <c r="A5327" i="25"/>
  <c r="A5328" i="25"/>
  <c r="A5329" i="25"/>
  <c r="A5330" i="25"/>
  <c r="A5331" i="25"/>
  <c r="A5332" i="25"/>
  <c r="A5333" i="25"/>
  <c r="A5334" i="25"/>
  <c r="A5335" i="25"/>
  <c r="A5336" i="25"/>
  <c r="A5337" i="25"/>
  <c r="A5338" i="25"/>
  <c r="A5339" i="25"/>
  <c r="A5340" i="25"/>
  <c r="A5341" i="25"/>
  <c r="A5342" i="25"/>
  <c r="A5343" i="25"/>
  <c r="A5344" i="25"/>
  <c r="A5345" i="25"/>
  <c r="A5346" i="25"/>
  <c r="A5347" i="25"/>
  <c r="A5348" i="25"/>
  <c r="A5349" i="25"/>
  <c r="A5350" i="25"/>
  <c r="A5351" i="25"/>
  <c r="A5352" i="25"/>
  <c r="A5353" i="25"/>
  <c r="A5354" i="25"/>
  <c r="A5355" i="25"/>
  <c r="A5356" i="25"/>
  <c r="A5357" i="25"/>
  <c r="A5358" i="25"/>
  <c r="A5359" i="25"/>
  <c r="A5360" i="25"/>
  <c r="A5361" i="25"/>
  <c r="A5362" i="25"/>
  <c r="A5363" i="25"/>
  <c r="A5364" i="25"/>
  <c r="A5365" i="25"/>
  <c r="A5366" i="25"/>
  <c r="A5367" i="25"/>
  <c r="A5368" i="25"/>
  <c r="A5369" i="25"/>
  <c r="A5370" i="25"/>
  <c r="A5371" i="25"/>
  <c r="A5372" i="25"/>
  <c r="A5373" i="25"/>
  <c r="A5374" i="25"/>
  <c r="A5375" i="25"/>
  <c r="A5376" i="25"/>
  <c r="A5377" i="25"/>
  <c r="A5378" i="25"/>
  <c r="A5379" i="25"/>
  <c r="A5380" i="25"/>
  <c r="A5381" i="25"/>
  <c r="A5382" i="25"/>
  <c r="A5383" i="25"/>
  <c r="A5384" i="25"/>
  <c r="A5385" i="25"/>
  <c r="A5386" i="25"/>
  <c r="A5387" i="25"/>
  <c r="A5388" i="25"/>
  <c r="A5389" i="25"/>
  <c r="A5390" i="25"/>
  <c r="A5391" i="25"/>
  <c r="A5392" i="25"/>
  <c r="A5393" i="25"/>
  <c r="A5394" i="25"/>
  <c r="A5395" i="25"/>
  <c r="A5396" i="25"/>
  <c r="A5397" i="25"/>
  <c r="A5398" i="25"/>
  <c r="A5399" i="25"/>
  <c r="A5400" i="25"/>
  <c r="A5401" i="25"/>
  <c r="A5402" i="25"/>
  <c r="A5403" i="25"/>
  <c r="A5404" i="25"/>
  <c r="A5405" i="25"/>
  <c r="A5406" i="25"/>
  <c r="A5407" i="25"/>
  <c r="A5408" i="25"/>
  <c r="A5409" i="25"/>
  <c r="A5410" i="25"/>
  <c r="A5411" i="25"/>
  <c r="A5412" i="25"/>
  <c r="A5413" i="25"/>
  <c r="A5414" i="25"/>
  <c r="A5415" i="25"/>
  <c r="A5416" i="25"/>
  <c r="A5417" i="25"/>
  <c r="A5418" i="25"/>
  <c r="A5419" i="25"/>
  <c r="A5420" i="25"/>
  <c r="A5421" i="25"/>
  <c r="A5422" i="25"/>
  <c r="A5423" i="25"/>
  <c r="A5424" i="25"/>
  <c r="A5425" i="25"/>
  <c r="A5426" i="25"/>
  <c r="A5427" i="25"/>
  <c r="A5428" i="25"/>
  <c r="A5429" i="25"/>
  <c r="A5430" i="25"/>
  <c r="A5431" i="25"/>
  <c r="A5432" i="25"/>
  <c r="A5433" i="25"/>
  <c r="A5434" i="25"/>
  <c r="A5435" i="25"/>
  <c r="A5436" i="25"/>
  <c r="A5437" i="25"/>
  <c r="A5438" i="25"/>
  <c r="A5439" i="25"/>
  <c r="A5440" i="25"/>
  <c r="A5441" i="25"/>
  <c r="A5442" i="25"/>
  <c r="A5443" i="25"/>
  <c r="A5444" i="25"/>
  <c r="A5445" i="25"/>
  <c r="A5446" i="25"/>
  <c r="A5447" i="25"/>
  <c r="A5448" i="25"/>
  <c r="A5449" i="25"/>
  <c r="A5450" i="25"/>
  <c r="A5451" i="25"/>
  <c r="A5452" i="25"/>
  <c r="A5453" i="25"/>
  <c r="A5454" i="25"/>
  <c r="A5455" i="25"/>
  <c r="A5456" i="25"/>
  <c r="A5457" i="25"/>
  <c r="A5458" i="25"/>
  <c r="A5459" i="25"/>
  <c r="A5460" i="25"/>
  <c r="A5461" i="25"/>
  <c r="A5462" i="25"/>
  <c r="A5463" i="25"/>
  <c r="A5464" i="25"/>
  <c r="A5465" i="25"/>
  <c r="A5466" i="25"/>
  <c r="A5467" i="25"/>
  <c r="A5468" i="25"/>
  <c r="A5469" i="25"/>
  <c r="A5470" i="25"/>
  <c r="A5471" i="25"/>
  <c r="A5472" i="25"/>
  <c r="A5473" i="25"/>
  <c r="A5474" i="25"/>
  <c r="A5475" i="25"/>
  <c r="A5476" i="25"/>
  <c r="A5477" i="25"/>
  <c r="A5478" i="25"/>
  <c r="A5479" i="25"/>
  <c r="A5480" i="25"/>
  <c r="A5481" i="25"/>
  <c r="A5482" i="25"/>
  <c r="A5483" i="25"/>
  <c r="A5484" i="25"/>
  <c r="A5485" i="25"/>
  <c r="A5486" i="25"/>
  <c r="A5487" i="25"/>
  <c r="A5488" i="25"/>
  <c r="A5489" i="25"/>
  <c r="A5490" i="25"/>
  <c r="A5491" i="25"/>
  <c r="A5492" i="25"/>
  <c r="A5493" i="25"/>
  <c r="A5494" i="25"/>
  <c r="A5495" i="25"/>
  <c r="A5496" i="25"/>
  <c r="A5497" i="25"/>
  <c r="A5498" i="25"/>
  <c r="A5499" i="25"/>
  <c r="A5500" i="25"/>
  <c r="A5501" i="25"/>
  <c r="A5502" i="25"/>
  <c r="A5503" i="25"/>
  <c r="A5504" i="25"/>
  <c r="A5505" i="25"/>
  <c r="A5506" i="25"/>
  <c r="A5507" i="25"/>
  <c r="A5508" i="25"/>
  <c r="A5509" i="25"/>
  <c r="A5510" i="25"/>
  <c r="A5511" i="25"/>
  <c r="A5512" i="25"/>
  <c r="A5513" i="25"/>
  <c r="A5514" i="25"/>
  <c r="A5515" i="25"/>
  <c r="A5516" i="25"/>
  <c r="A5517" i="25"/>
  <c r="A5518" i="25"/>
  <c r="A5519" i="25"/>
  <c r="A5520" i="25"/>
  <c r="A5521" i="25"/>
  <c r="A5522" i="25"/>
  <c r="A5523" i="25"/>
  <c r="A5524" i="25"/>
  <c r="A5525" i="25"/>
  <c r="A5526" i="25"/>
  <c r="A5527" i="25"/>
  <c r="A5528" i="25"/>
  <c r="A5529" i="25"/>
  <c r="A5530" i="25"/>
  <c r="A5531" i="25"/>
  <c r="A5532" i="25"/>
  <c r="A5533" i="25"/>
  <c r="A5534" i="25"/>
  <c r="A5535" i="25"/>
  <c r="A5536" i="25"/>
  <c r="A5537" i="25"/>
  <c r="A5538" i="25"/>
  <c r="A5539" i="25"/>
  <c r="A5540" i="25"/>
  <c r="A5541" i="25"/>
  <c r="A5542" i="25"/>
  <c r="A5543" i="25"/>
  <c r="A5544" i="25"/>
  <c r="A5545" i="25"/>
  <c r="A5546" i="25"/>
  <c r="A5547" i="25"/>
  <c r="A5548" i="25"/>
  <c r="A5549" i="25"/>
  <c r="A5550" i="25"/>
  <c r="A5551" i="25"/>
  <c r="A5552" i="25"/>
  <c r="A5553" i="25"/>
  <c r="A5554" i="25"/>
  <c r="A5555" i="25"/>
  <c r="A5556" i="25"/>
  <c r="A5557" i="25"/>
  <c r="A5558" i="25"/>
  <c r="A5559" i="25"/>
  <c r="A5560" i="25"/>
  <c r="A5561" i="25"/>
  <c r="A5562" i="25"/>
  <c r="A5563" i="25"/>
  <c r="A5564" i="25"/>
  <c r="A5565" i="25"/>
  <c r="A5566" i="25"/>
  <c r="A5567" i="25"/>
  <c r="A5568" i="25"/>
  <c r="A5569" i="25"/>
  <c r="A5570" i="25"/>
  <c r="A5571" i="25"/>
  <c r="A5572" i="25"/>
  <c r="A5573" i="25"/>
  <c r="A5574" i="25"/>
  <c r="A5575" i="25"/>
  <c r="A5576" i="25"/>
  <c r="A5577" i="25"/>
  <c r="A5578" i="25"/>
  <c r="A5579" i="25"/>
  <c r="A5580" i="25"/>
  <c r="A5581" i="25"/>
  <c r="A5582" i="25"/>
  <c r="A5583" i="25"/>
  <c r="A5584" i="25"/>
  <c r="A5585" i="25"/>
  <c r="A5586" i="25"/>
  <c r="A5587" i="25"/>
  <c r="A5588" i="25"/>
  <c r="A5589" i="25"/>
  <c r="A5590" i="25"/>
  <c r="A5591" i="25"/>
  <c r="A5592" i="25"/>
  <c r="A5593" i="25"/>
  <c r="A5594" i="25"/>
  <c r="A5595" i="25"/>
  <c r="A5596" i="25"/>
  <c r="A5597" i="25"/>
  <c r="A5598" i="25"/>
  <c r="A5599" i="25"/>
  <c r="A5600" i="25"/>
  <c r="A5601" i="25"/>
  <c r="A5602" i="25"/>
  <c r="A5603" i="25"/>
  <c r="A5604" i="25"/>
  <c r="A5605" i="25"/>
  <c r="A5606" i="25"/>
  <c r="A5607" i="25"/>
  <c r="A5608" i="25"/>
  <c r="A5609" i="25"/>
  <c r="A5610" i="25"/>
  <c r="A5611" i="25"/>
  <c r="A5612" i="25"/>
  <c r="A5613" i="25"/>
  <c r="A5614" i="25"/>
  <c r="A5615" i="25"/>
  <c r="A5616" i="25"/>
  <c r="A5617" i="25"/>
  <c r="A5618" i="25"/>
  <c r="A5619" i="25"/>
  <c r="A5620" i="25"/>
  <c r="A5621" i="25"/>
  <c r="A5622" i="25"/>
  <c r="A5623" i="25"/>
  <c r="A5624" i="25"/>
  <c r="A5625" i="25"/>
  <c r="A5626" i="25"/>
  <c r="A5627" i="25"/>
  <c r="A5628" i="25"/>
  <c r="A5629" i="25"/>
  <c r="A5630" i="25"/>
  <c r="A5631" i="25"/>
  <c r="A5632" i="25"/>
  <c r="A5633" i="25"/>
  <c r="A5634" i="25"/>
  <c r="A5635" i="25"/>
  <c r="A5636" i="25"/>
  <c r="A5637" i="25"/>
  <c r="A5638" i="25"/>
  <c r="A5639" i="25"/>
  <c r="A5640" i="25"/>
  <c r="A5641" i="25"/>
  <c r="A5642" i="25"/>
  <c r="A5643" i="25"/>
  <c r="A5644" i="25"/>
  <c r="A5645" i="25"/>
  <c r="A5646" i="25"/>
  <c r="A5647" i="25"/>
  <c r="A5648" i="25"/>
  <c r="A5649" i="25"/>
  <c r="A5650" i="25"/>
  <c r="A5651" i="25"/>
  <c r="A5652" i="25"/>
  <c r="A5653" i="25"/>
  <c r="A5654" i="25"/>
  <c r="A5655" i="25"/>
  <c r="A5656" i="25"/>
  <c r="A5657" i="25"/>
  <c r="A5658" i="25"/>
  <c r="A5659" i="25"/>
  <c r="A5660" i="25"/>
  <c r="A5661" i="25"/>
  <c r="A5662" i="25"/>
  <c r="A5663" i="25"/>
  <c r="A5664" i="25"/>
  <c r="A5665" i="25"/>
  <c r="A5666" i="25"/>
  <c r="A5667" i="25"/>
  <c r="A5668" i="25"/>
  <c r="A5669" i="25"/>
  <c r="A5670" i="25"/>
  <c r="A5671" i="25"/>
  <c r="A5672" i="25"/>
  <c r="A5673" i="25"/>
  <c r="A5674" i="25"/>
  <c r="A5675" i="25"/>
  <c r="A5676" i="25"/>
  <c r="A5677" i="25"/>
  <c r="A5678" i="25"/>
  <c r="A5679" i="25"/>
  <c r="A5680" i="25"/>
  <c r="A5681" i="25"/>
  <c r="A5682" i="25"/>
  <c r="A5683" i="25"/>
  <c r="A5684" i="25"/>
  <c r="A5685" i="25"/>
  <c r="A5686" i="25"/>
  <c r="A5687" i="25"/>
  <c r="A5688" i="25"/>
  <c r="A5689" i="25"/>
  <c r="A5690" i="25"/>
  <c r="A5691" i="25"/>
  <c r="A5692" i="25"/>
  <c r="A5693" i="25"/>
  <c r="A5694" i="25"/>
  <c r="A5695" i="25"/>
  <c r="A5696" i="25"/>
  <c r="A5697" i="25"/>
  <c r="A5698" i="25"/>
  <c r="A5699" i="25"/>
  <c r="A5700" i="25"/>
  <c r="A5701" i="25"/>
  <c r="A5702" i="25"/>
  <c r="A5703" i="25"/>
  <c r="A5704" i="25"/>
  <c r="A5705" i="25"/>
  <c r="A5706" i="25"/>
  <c r="A5707" i="25"/>
  <c r="A5708" i="25"/>
  <c r="A5709" i="25"/>
  <c r="A5710" i="25"/>
  <c r="A5711" i="25"/>
  <c r="A5712" i="25"/>
  <c r="A5713" i="25"/>
  <c r="A5714" i="25"/>
  <c r="A5715" i="25"/>
  <c r="A5716" i="25"/>
  <c r="A5717" i="25"/>
  <c r="A5718" i="25"/>
  <c r="A5719" i="25"/>
  <c r="A5720" i="25"/>
  <c r="A5721" i="25"/>
  <c r="A5722" i="25"/>
  <c r="A5723" i="25"/>
  <c r="A5724" i="25"/>
  <c r="A5725" i="25"/>
  <c r="A5726" i="25"/>
  <c r="A5727" i="25"/>
  <c r="A5728" i="25"/>
  <c r="A5729" i="25"/>
  <c r="A5730" i="25"/>
  <c r="A5731" i="25"/>
  <c r="A5732" i="25"/>
  <c r="A5733" i="25"/>
  <c r="A5734" i="25"/>
  <c r="A5735" i="25"/>
  <c r="A5736" i="25"/>
  <c r="A5737" i="25"/>
  <c r="A5738" i="25"/>
  <c r="A5739" i="25"/>
  <c r="A5740" i="25"/>
  <c r="A5741" i="25"/>
  <c r="A5742" i="25"/>
  <c r="A5743" i="25"/>
  <c r="A5744" i="25"/>
  <c r="A5745" i="25"/>
  <c r="A5746" i="25"/>
  <c r="A5747" i="25"/>
  <c r="A5748" i="25"/>
  <c r="A5749" i="25"/>
  <c r="A5750" i="25"/>
  <c r="A5751" i="25"/>
  <c r="A5752" i="25"/>
  <c r="A5753" i="25"/>
  <c r="A5754" i="25"/>
  <c r="A5755" i="25"/>
  <c r="A5756" i="25"/>
  <c r="A5757" i="25"/>
  <c r="A5758" i="25"/>
  <c r="A5759" i="25"/>
  <c r="A5760" i="25"/>
  <c r="A5761" i="25"/>
  <c r="A5762" i="25"/>
  <c r="A5763" i="25"/>
  <c r="A5764" i="25"/>
  <c r="A5765" i="25"/>
  <c r="A5766" i="25"/>
  <c r="A5767" i="25"/>
  <c r="A5768" i="25"/>
  <c r="A5769" i="25"/>
  <c r="A5770" i="25"/>
  <c r="A5771" i="25"/>
  <c r="A5772" i="25"/>
  <c r="A5773" i="25"/>
  <c r="A5774" i="25"/>
  <c r="A5775" i="25"/>
  <c r="A5776" i="25"/>
  <c r="A5777" i="25"/>
  <c r="A5778" i="25"/>
  <c r="A5779" i="25"/>
  <c r="A5780" i="25"/>
  <c r="A5781" i="25"/>
  <c r="A5782" i="25"/>
  <c r="A5783" i="25"/>
  <c r="A5784" i="25"/>
  <c r="A5785" i="25"/>
  <c r="A5786" i="25"/>
  <c r="A5787" i="25"/>
  <c r="A5788" i="25"/>
  <c r="A5789" i="25"/>
  <c r="A5790" i="25"/>
  <c r="A5791" i="25"/>
  <c r="A5792" i="25"/>
  <c r="A5793" i="25"/>
  <c r="A5794" i="25"/>
  <c r="A5795" i="25"/>
  <c r="A5796" i="25"/>
  <c r="A5797" i="25"/>
  <c r="A5798" i="25"/>
  <c r="A5799" i="25"/>
  <c r="A5800" i="25"/>
  <c r="A5801" i="25"/>
  <c r="A5802" i="25"/>
  <c r="A5803" i="25"/>
  <c r="A5804" i="25"/>
  <c r="A5805" i="25"/>
  <c r="A5806" i="25"/>
  <c r="A5807" i="25"/>
  <c r="A5808" i="25"/>
  <c r="A5809" i="25"/>
  <c r="A5810" i="25"/>
  <c r="A5811" i="25"/>
  <c r="A5812" i="25"/>
  <c r="A5813" i="25"/>
  <c r="A5814" i="25"/>
  <c r="A5815" i="25"/>
  <c r="A5816" i="25"/>
  <c r="A5817" i="25"/>
  <c r="A5818" i="25"/>
  <c r="A5819" i="25"/>
  <c r="A5820" i="25"/>
  <c r="A5821" i="25"/>
  <c r="A5822" i="25"/>
  <c r="A5823" i="25"/>
  <c r="A5824" i="25"/>
  <c r="A5825" i="25"/>
  <c r="A5826" i="25"/>
  <c r="A5827" i="25"/>
  <c r="A5828" i="25"/>
  <c r="A5829" i="25"/>
  <c r="A5830" i="25"/>
  <c r="A5831" i="25"/>
  <c r="A5832" i="25"/>
  <c r="A5833" i="25"/>
  <c r="A5834" i="25"/>
  <c r="A5835" i="25"/>
  <c r="A5836" i="25"/>
  <c r="A5837" i="25"/>
  <c r="A5838" i="25"/>
  <c r="A5839" i="25"/>
  <c r="A5840" i="25"/>
  <c r="A5841" i="25"/>
  <c r="A5842" i="25"/>
  <c r="A5843" i="25"/>
  <c r="A5844" i="25"/>
  <c r="A5845" i="25"/>
  <c r="A5846" i="25"/>
  <c r="A5847" i="25"/>
  <c r="A5848" i="25"/>
  <c r="A5849" i="25"/>
  <c r="A5850" i="25"/>
  <c r="A5851" i="25"/>
  <c r="A5852" i="25"/>
  <c r="A5853" i="25"/>
  <c r="A5854" i="25"/>
  <c r="A5855" i="25"/>
  <c r="A5856" i="25"/>
  <c r="A5857" i="25"/>
  <c r="A5858" i="25"/>
  <c r="A5859" i="25"/>
  <c r="A5860" i="25"/>
  <c r="A5861" i="25"/>
  <c r="A5862" i="25"/>
  <c r="A5863" i="25"/>
  <c r="A5864" i="25"/>
  <c r="A5865" i="25"/>
  <c r="A5866" i="25"/>
  <c r="A5867" i="25"/>
  <c r="A5868" i="25"/>
  <c r="A5869" i="25"/>
  <c r="A5870" i="25"/>
  <c r="A5871" i="25"/>
  <c r="A5872" i="25"/>
  <c r="A5873" i="25"/>
  <c r="A5874" i="25"/>
  <c r="A5875" i="25"/>
  <c r="A5876" i="25"/>
  <c r="A5877" i="25"/>
  <c r="A5878" i="25"/>
  <c r="A5879" i="25"/>
  <c r="A5880" i="25"/>
  <c r="A5881" i="25"/>
  <c r="A5882" i="25"/>
  <c r="A5883" i="25"/>
  <c r="A5884" i="25"/>
  <c r="A5885" i="25"/>
  <c r="A5886" i="25"/>
  <c r="A5887" i="25"/>
  <c r="A5888" i="25"/>
  <c r="A5889" i="25"/>
  <c r="A5890" i="25"/>
  <c r="A5891" i="25"/>
  <c r="A5892" i="25"/>
  <c r="A5893" i="25"/>
  <c r="A5894" i="25"/>
  <c r="A5895" i="25"/>
  <c r="A5896" i="25"/>
  <c r="A5897" i="25"/>
  <c r="A5898" i="25"/>
  <c r="A5899" i="25"/>
  <c r="A5900" i="25"/>
  <c r="A5901" i="25"/>
  <c r="A5902" i="25"/>
  <c r="A5903" i="25"/>
  <c r="A5904" i="25"/>
  <c r="A5905" i="25"/>
  <c r="A5906" i="25"/>
  <c r="A5907" i="25"/>
  <c r="A5908" i="25"/>
  <c r="A5909" i="25"/>
  <c r="A5910" i="25"/>
  <c r="A5911" i="25"/>
  <c r="A5912" i="25"/>
  <c r="A5913" i="25"/>
  <c r="A5914" i="25"/>
  <c r="A5915" i="25"/>
  <c r="A5916" i="25"/>
  <c r="A5917" i="25"/>
  <c r="A5918" i="25"/>
  <c r="A5919" i="25"/>
  <c r="A5920" i="25"/>
  <c r="A5921" i="25"/>
  <c r="A5922" i="25"/>
  <c r="A5923" i="25"/>
  <c r="A5924" i="25"/>
  <c r="A5925" i="25"/>
  <c r="A5926" i="25"/>
  <c r="A5927" i="25"/>
  <c r="A5928" i="25"/>
  <c r="A5929" i="25"/>
  <c r="A5930" i="25"/>
  <c r="A5931" i="25"/>
  <c r="A5932" i="25"/>
  <c r="A5933" i="25"/>
  <c r="A5934" i="25"/>
  <c r="A5935" i="25"/>
  <c r="A5936" i="25"/>
  <c r="A5937" i="25"/>
  <c r="A5938" i="25"/>
  <c r="A5939" i="25"/>
  <c r="A5940" i="25"/>
  <c r="A5941" i="25"/>
  <c r="A5942" i="25"/>
  <c r="A5943" i="25"/>
  <c r="A5944" i="25"/>
  <c r="A5945" i="25"/>
  <c r="A5946" i="25"/>
  <c r="A5947" i="25"/>
  <c r="A5948" i="25"/>
  <c r="A5949" i="25"/>
  <c r="A5950" i="25"/>
  <c r="A5951" i="25"/>
  <c r="A5952" i="25"/>
  <c r="A5953" i="25"/>
  <c r="A5954" i="25"/>
  <c r="A5955" i="25"/>
  <c r="A5956" i="25"/>
  <c r="A5957" i="25"/>
  <c r="A5958" i="25"/>
  <c r="A5959" i="25"/>
  <c r="A5960" i="25"/>
  <c r="A5961" i="25"/>
  <c r="A5962" i="25"/>
  <c r="A5963" i="25"/>
  <c r="A5964" i="25"/>
  <c r="A5965" i="25"/>
  <c r="A5966" i="25"/>
  <c r="A5967" i="25"/>
  <c r="A5968" i="25"/>
  <c r="A5969" i="25"/>
  <c r="A5970" i="25"/>
  <c r="A5971" i="25"/>
  <c r="A5972" i="25"/>
  <c r="A5973" i="25"/>
  <c r="A5974" i="25"/>
  <c r="A5975" i="25"/>
  <c r="A5976" i="25"/>
  <c r="A5977" i="25"/>
  <c r="A5978" i="25"/>
  <c r="A5979" i="25"/>
  <c r="A5980" i="25"/>
  <c r="A5981" i="25"/>
  <c r="A5982" i="25"/>
  <c r="A5983" i="25"/>
  <c r="A5984" i="25"/>
  <c r="A5985" i="25"/>
  <c r="A5986" i="25"/>
  <c r="A5987" i="25"/>
  <c r="A5988" i="25"/>
  <c r="A5989" i="25"/>
  <c r="A5990" i="25"/>
  <c r="A5991" i="25"/>
  <c r="A5992" i="25"/>
  <c r="A5993" i="25"/>
  <c r="A5994" i="25"/>
  <c r="A5995" i="25"/>
  <c r="A5996" i="25"/>
  <c r="A5997" i="25"/>
  <c r="A5998" i="25"/>
  <c r="A5999" i="25"/>
  <c r="A6000" i="25"/>
  <c r="A6001" i="25"/>
  <c r="A6002" i="25"/>
  <c r="A6003" i="25"/>
  <c r="A6004" i="25"/>
  <c r="A6005" i="25"/>
  <c r="A6006" i="25"/>
  <c r="A6007" i="25"/>
  <c r="A6008" i="25"/>
  <c r="A6009" i="25"/>
  <c r="A6010" i="25"/>
  <c r="A6011" i="25"/>
  <c r="A6012" i="25"/>
  <c r="A6013" i="25"/>
  <c r="A6014" i="25"/>
  <c r="A6015" i="25"/>
  <c r="A6016" i="25"/>
  <c r="A6017" i="25"/>
  <c r="A6018" i="25"/>
  <c r="A6019" i="25"/>
  <c r="A6020" i="25"/>
  <c r="A6021" i="25"/>
  <c r="A6022" i="25"/>
  <c r="A6023" i="25"/>
  <c r="A6024" i="25"/>
  <c r="A6025" i="25"/>
  <c r="A6026" i="25"/>
  <c r="A6027" i="25"/>
  <c r="A6028" i="25"/>
  <c r="A6029" i="25"/>
  <c r="A6030" i="25"/>
  <c r="A6031" i="25"/>
  <c r="A6032" i="25"/>
  <c r="A6033" i="25"/>
  <c r="A6034" i="25"/>
  <c r="A6035" i="25"/>
  <c r="A6036" i="25"/>
  <c r="A6037" i="25"/>
  <c r="A6038" i="25"/>
  <c r="A6039" i="25"/>
  <c r="A6040" i="25"/>
  <c r="A6041" i="25"/>
  <c r="A6042" i="25"/>
  <c r="A6043" i="25"/>
  <c r="A6044" i="25"/>
  <c r="A6045" i="25"/>
  <c r="A6046" i="25"/>
  <c r="A6047" i="25"/>
  <c r="A6048" i="25"/>
  <c r="A6049" i="25"/>
  <c r="A6050" i="25"/>
  <c r="A6051" i="25"/>
  <c r="A6052" i="25"/>
  <c r="A6053" i="25"/>
  <c r="A6054" i="25"/>
  <c r="A6055" i="25"/>
  <c r="A6056" i="25"/>
  <c r="A6057" i="25"/>
  <c r="A6058" i="25"/>
  <c r="A6059" i="25"/>
  <c r="A6060" i="25"/>
  <c r="A6061" i="25"/>
  <c r="A6062" i="25"/>
  <c r="A6063" i="25"/>
  <c r="A6064" i="25"/>
  <c r="A6065" i="25"/>
  <c r="A6066" i="25"/>
  <c r="A6067" i="25"/>
  <c r="A6068" i="25"/>
  <c r="A6069" i="25"/>
  <c r="A6070" i="25"/>
  <c r="A6071" i="25"/>
  <c r="A6072" i="25"/>
  <c r="A6073" i="25"/>
  <c r="A6074" i="25"/>
  <c r="A6075" i="25"/>
  <c r="A6076" i="25"/>
  <c r="A6077" i="25"/>
  <c r="A6078" i="25"/>
  <c r="A6079" i="25"/>
  <c r="A6080" i="25"/>
  <c r="A6081" i="25"/>
  <c r="A6082" i="25"/>
  <c r="A6083" i="25"/>
  <c r="A6084" i="25"/>
  <c r="A6085" i="25"/>
  <c r="A6086" i="25"/>
  <c r="A6087" i="25"/>
  <c r="A6088" i="25"/>
  <c r="A6089" i="25"/>
  <c r="A6090" i="25"/>
  <c r="A6091" i="25"/>
  <c r="A6092" i="25"/>
  <c r="A6093" i="25"/>
  <c r="A6094" i="25"/>
  <c r="A6095" i="25"/>
  <c r="A6096" i="25"/>
  <c r="A6097" i="25"/>
  <c r="A6098" i="25"/>
  <c r="A6099" i="25"/>
  <c r="A6100" i="25"/>
  <c r="A6101" i="25"/>
  <c r="A6102" i="25"/>
  <c r="A6103" i="25"/>
  <c r="A6104" i="25"/>
  <c r="A6105" i="25"/>
  <c r="A6106" i="25"/>
  <c r="A6107" i="25"/>
  <c r="A6108" i="25"/>
  <c r="A6109" i="25"/>
  <c r="A6110" i="25"/>
  <c r="A6111" i="25"/>
  <c r="A6112" i="25"/>
  <c r="A6113" i="25"/>
  <c r="A6114" i="25"/>
  <c r="A6115" i="25"/>
  <c r="A6116" i="25"/>
  <c r="A6117" i="25"/>
  <c r="A6118" i="25"/>
  <c r="A6119" i="25"/>
  <c r="A6120" i="25"/>
  <c r="A6121" i="25"/>
  <c r="A6122" i="25"/>
  <c r="A6123" i="25"/>
  <c r="A6124" i="25"/>
  <c r="A6125" i="25"/>
  <c r="A6126" i="25"/>
  <c r="A6127" i="25"/>
  <c r="A6128" i="25"/>
  <c r="A6129" i="25"/>
  <c r="A6130" i="25"/>
  <c r="A6131" i="25"/>
  <c r="A6132" i="25"/>
  <c r="A6133" i="25"/>
  <c r="A6134" i="25"/>
  <c r="A6135" i="25"/>
  <c r="A6136" i="25"/>
  <c r="A6137" i="25"/>
  <c r="A6138" i="25"/>
  <c r="A6139" i="25"/>
  <c r="A6140" i="25"/>
  <c r="A6141" i="25"/>
  <c r="A6142" i="25"/>
  <c r="A6143" i="25"/>
  <c r="A6144" i="25"/>
  <c r="A6145" i="25"/>
  <c r="A6146" i="25"/>
  <c r="A6147" i="25"/>
  <c r="A6148" i="25"/>
  <c r="A6149" i="25"/>
  <c r="A6150" i="25"/>
  <c r="A6151" i="25"/>
  <c r="A6152" i="25"/>
  <c r="A6153" i="25"/>
  <c r="A6154" i="25"/>
  <c r="A6155" i="25"/>
  <c r="A6156" i="25"/>
  <c r="A6157" i="25"/>
  <c r="A6158" i="25"/>
  <c r="A6159" i="25"/>
  <c r="A6160" i="25"/>
  <c r="A6161" i="25"/>
  <c r="A6162" i="25"/>
  <c r="A6163" i="25"/>
  <c r="A6164" i="25"/>
  <c r="A6165" i="25"/>
  <c r="A6166" i="25"/>
  <c r="A6167" i="25"/>
  <c r="A6168" i="25"/>
  <c r="A6169" i="25"/>
  <c r="A6170" i="25"/>
  <c r="A6171" i="25"/>
  <c r="A6172" i="25"/>
  <c r="A6173" i="25"/>
  <c r="A6174" i="25"/>
  <c r="A6175" i="25"/>
  <c r="A6176" i="25"/>
  <c r="A6177" i="25"/>
  <c r="A6178" i="25"/>
  <c r="A6179" i="25"/>
  <c r="A6180" i="25"/>
  <c r="A6181" i="25"/>
  <c r="A6182" i="25"/>
  <c r="A6183" i="25"/>
  <c r="A6184" i="25"/>
  <c r="A6185" i="25"/>
  <c r="A6186" i="25"/>
  <c r="A6187" i="25"/>
  <c r="A6188" i="25"/>
  <c r="A6189" i="25"/>
  <c r="A6190" i="25"/>
  <c r="A6191" i="25"/>
  <c r="A6192" i="25"/>
  <c r="A6193" i="25"/>
  <c r="A6194" i="25"/>
  <c r="A6195" i="25"/>
  <c r="A6196" i="25"/>
  <c r="A6197" i="25"/>
  <c r="A6198" i="25"/>
  <c r="A6199" i="25"/>
  <c r="A6200" i="25"/>
  <c r="A6201" i="25"/>
  <c r="A6202" i="25"/>
  <c r="A6203" i="25"/>
  <c r="A6204" i="25"/>
  <c r="A6205" i="25"/>
  <c r="A6206" i="25"/>
  <c r="A6207" i="25"/>
  <c r="A6208" i="25"/>
  <c r="A6209" i="25"/>
  <c r="A6210" i="25"/>
  <c r="A6211" i="25"/>
  <c r="A6212" i="25"/>
  <c r="A6213" i="25"/>
  <c r="A6214" i="25"/>
  <c r="A6215" i="25"/>
  <c r="A6216" i="25"/>
  <c r="A6217" i="25"/>
  <c r="A6218" i="25"/>
  <c r="A6219" i="25"/>
  <c r="A6220" i="25"/>
  <c r="A6221" i="25"/>
  <c r="A6222" i="25"/>
  <c r="A6223" i="25"/>
  <c r="A6224" i="25"/>
  <c r="A6225" i="25"/>
  <c r="A6226" i="25"/>
  <c r="A6227" i="25"/>
  <c r="A6228" i="25"/>
  <c r="A6229" i="25"/>
  <c r="A6230" i="25"/>
  <c r="A6231" i="25"/>
  <c r="A6232" i="25"/>
  <c r="A6233" i="25"/>
  <c r="A6234" i="25"/>
  <c r="A6235" i="25"/>
  <c r="A6236" i="25"/>
  <c r="A6237" i="25"/>
  <c r="A6238" i="25"/>
  <c r="A6239" i="25"/>
  <c r="A6240" i="25"/>
  <c r="A6241" i="25"/>
  <c r="A6242" i="25"/>
  <c r="A6243" i="25"/>
  <c r="A6244" i="25"/>
  <c r="A6245" i="25"/>
  <c r="A6246" i="25"/>
  <c r="A6247" i="25"/>
  <c r="A6248" i="25"/>
  <c r="A6249" i="25"/>
  <c r="A6250" i="25"/>
  <c r="A6251" i="25"/>
  <c r="A6252" i="25"/>
  <c r="A6253" i="25"/>
  <c r="A6254" i="25"/>
  <c r="A6255" i="25"/>
  <c r="A6256" i="25"/>
  <c r="A6257" i="25"/>
  <c r="A6258" i="25"/>
  <c r="A6259" i="25"/>
  <c r="A6260" i="25"/>
  <c r="A6261" i="25"/>
  <c r="A6262" i="25"/>
  <c r="A6263" i="25"/>
  <c r="A6264" i="25"/>
  <c r="A6265" i="25"/>
  <c r="A6266" i="25"/>
  <c r="A6267" i="25"/>
  <c r="A6268" i="25"/>
  <c r="A6269" i="25"/>
  <c r="A6270" i="25"/>
  <c r="A6271" i="25"/>
  <c r="A6272" i="25"/>
  <c r="A6273" i="25"/>
  <c r="A6274" i="25"/>
  <c r="A6275" i="25"/>
  <c r="A6276" i="25"/>
  <c r="A6277" i="25"/>
  <c r="A6278" i="25"/>
  <c r="A6279" i="25"/>
  <c r="A6280" i="25"/>
  <c r="A6281" i="25"/>
  <c r="A6282" i="25"/>
  <c r="A6283" i="25"/>
  <c r="A6284" i="25"/>
  <c r="A6285" i="25"/>
  <c r="A6286" i="25"/>
  <c r="A6287" i="25"/>
  <c r="A6288" i="25"/>
  <c r="A6289" i="25"/>
  <c r="A6290" i="25"/>
  <c r="A6291" i="25"/>
  <c r="A6292" i="25"/>
  <c r="A6293" i="25"/>
  <c r="A6294" i="25"/>
  <c r="A6295" i="25"/>
  <c r="A6296" i="25"/>
  <c r="A6297" i="25"/>
  <c r="A6298" i="25"/>
  <c r="A6299" i="25"/>
  <c r="A6300" i="25"/>
  <c r="A6301" i="25"/>
  <c r="A6302" i="25"/>
  <c r="A6303" i="25"/>
  <c r="A6304" i="25"/>
  <c r="A6305" i="25"/>
  <c r="A6306" i="25"/>
  <c r="A6307" i="25"/>
  <c r="A6308" i="25"/>
  <c r="A6309" i="25"/>
  <c r="A6310" i="25"/>
  <c r="A6311" i="25"/>
  <c r="A6312" i="25"/>
  <c r="A6313" i="25"/>
  <c r="A6314" i="25"/>
  <c r="A6315" i="25"/>
  <c r="A6316" i="25"/>
  <c r="A6317" i="25"/>
  <c r="A6318" i="25"/>
  <c r="A6319" i="25"/>
  <c r="A6320" i="25"/>
  <c r="A6321" i="25"/>
  <c r="A6322" i="25"/>
  <c r="A6323" i="25"/>
  <c r="A6324" i="25"/>
  <c r="A6325" i="25"/>
  <c r="A6326" i="25"/>
  <c r="A6327" i="25"/>
  <c r="A6328" i="25"/>
  <c r="A6329" i="25"/>
  <c r="A6330" i="25"/>
  <c r="A6331" i="25"/>
  <c r="A6332" i="25"/>
  <c r="A6333" i="25"/>
  <c r="A6334" i="25"/>
  <c r="A6335" i="25"/>
  <c r="A6336" i="25"/>
  <c r="A6337" i="25"/>
  <c r="A6338" i="25"/>
  <c r="A6339" i="25"/>
  <c r="A6340" i="25"/>
  <c r="A6341" i="25"/>
  <c r="A6342" i="25"/>
  <c r="A6343" i="25"/>
  <c r="A6344" i="25"/>
  <c r="A6345" i="25"/>
  <c r="A6346" i="25"/>
  <c r="A6347" i="25"/>
  <c r="A6348" i="25"/>
  <c r="A6349" i="25"/>
  <c r="A6350" i="25"/>
  <c r="A6351" i="25"/>
  <c r="A6352" i="25"/>
  <c r="A6353" i="25"/>
  <c r="A6354" i="25"/>
  <c r="A6355" i="25"/>
  <c r="A6356" i="25"/>
  <c r="A6357" i="25"/>
  <c r="A6358" i="25"/>
  <c r="A6359" i="25"/>
  <c r="A6360" i="25"/>
  <c r="A6361" i="25"/>
  <c r="A6362" i="25"/>
  <c r="A6363" i="25"/>
  <c r="A6364" i="25"/>
  <c r="A6365" i="25"/>
  <c r="A6366" i="25"/>
  <c r="A6367" i="25"/>
  <c r="A6368" i="25"/>
  <c r="A6369" i="25"/>
  <c r="A6370" i="25"/>
  <c r="A6371" i="25"/>
  <c r="A6372" i="25"/>
  <c r="A6373" i="25"/>
  <c r="A6374" i="25"/>
  <c r="A6375" i="25"/>
  <c r="A6376" i="25"/>
  <c r="A6377" i="25"/>
  <c r="A6378" i="25"/>
  <c r="A6379" i="25"/>
  <c r="A6380" i="25"/>
  <c r="A6381" i="25"/>
  <c r="A6382" i="25"/>
  <c r="A6383" i="25"/>
  <c r="A6384" i="25"/>
  <c r="A6385" i="25"/>
  <c r="A6386" i="25"/>
  <c r="A6387" i="25"/>
  <c r="A6388" i="25"/>
  <c r="A6389" i="25"/>
  <c r="A6390" i="25"/>
  <c r="A6391" i="25"/>
  <c r="A6392" i="25"/>
  <c r="A6393" i="25"/>
  <c r="A6394" i="25"/>
  <c r="A6395" i="25"/>
  <c r="A6396" i="25"/>
  <c r="A6397" i="25"/>
  <c r="A6398" i="25"/>
  <c r="A6399" i="25"/>
  <c r="A6400" i="25"/>
  <c r="A6401" i="25"/>
  <c r="A6402" i="25"/>
  <c r="A6403" i="25"/>
  <c r="A6404" i="25"/>
  <c r="A6405" i="25"/>
  <c r="A6406" i="25"/>
  <c r="A6407" i="25"/>
  <c r="A6408" i="25"/>
  <c r="A6409" i="25"/>
  <c r="A6410" i="25"/>
  <c r="A6411" i="25"/>
  <c r="A6412" i="25"/>
  <c r="A6413" i="25"/>
  <c r="A6414" i="25"/>
  <c r="A6415" i="25"/>
  <c r="A6416" i="25"/>
  <c r="A6417" i="25"/>
  <c r="A6418" i="25"/>
  <c r="A6419" i="25"/>
  <c r="A6420" i="25"/>
  <c r="A6421" i="25"/>
  <c r="A6422" i="25"/>
  <c r="A6423" i="25"/>
  <c r="A6424" i="25"/>
  <c r="A6425" i="25"/>
  <c r="A6426" i="25"/>
  <c r="A6427" i="25"/>
  <c r="A6428" i="25"/>
  <c r="A6429" i="25"/>
  <c r="A6430" i="25"/>
  <c r="A6431" i="25"/>
  <c r="A6432" i="25"/>
  <c r="A6433" i="25"/>
  <c r="A6434" i="25"/>
  <c r="A6435" i="25"/>
  <c r="A6436" i="25"/>
  <c r="A6437" i="25"/>
  <c r="A6438" i="25"/>
  <c r="A6439" i="25"/>
  <c r="A6440" i="25"/>
  <c r="A6441" i="25"/>
  <c r="A6442" i="25"/>
  <c r="A6443" i="25"/>
  <c r="A6444" i="25"/>
  <c r="A6445" i="25"/>
  <c r="A6446" i="25"/>
  <c r="A6447" i="25"/>
  <c r="A6448" i="25"/>
  <c r="A6449" i="25"/>
  <c r="A6450" i="25"/>
  <c r="A6451" i="25"/>
  <c r="A6452" i="25"/>
  <c r="A6453" i="25"/>
  <c r="A6454" i="25"/>
  <c r="A6455" i="25"/>
  <c r="A6456" i="25"/>
  <c r="A6457" i="25"/>
  <c r="A6458" i="25"/>
  <c r="A6459" i="25"/>
  <c r="A6460" i="25"/>
  <c r="A6461" i="25"/>
  <c r="A6462" i="25"/>
  <c r="A6463" i="25"/>
  <c r="A6464" i="25"/>
  <c r="A6465" i="25"/>
  <c r="A6466" i="25"/>
  <c r="A6467" i="25"/>
  <c r="A6468" i="25"/>
  <c r="A6469" i="25"/>
  <c r="A6470" i="25"/>
  <c r="A6471" i="25"/>
  <c r="A6472" i="25"/>
  <c r="A6473" i="25"/>
  <c r="A6474" i="25"/>
  <c r="A6475" i="25"/>
  <c r="A6476" i="25"/>
  <c r="A6477" i="25"/>
  <c r="A6478" i="25"/>
  <c r="A6479" i="25"/>
  <c r="A6480" i="25"/>
  <c r="A6481" i="25"/>
  <c r="A6482" i="25"/>
  <c r="A6483" i="25"/>
  <c r="A6484" i="25"/>
  <c r="A6485" i="25"/>
  <c r="A6486" i="25"/>
  <c r="A6487" i="25"/>
  <c r="A6488" i="25"/>
  <c r="A6489" i="25"/>
  <c r="A6490" i="25"/>
  <c r="A6491" i="25"/>
  <c r="A6492" i="25"/>
  <c r="A6493" i="25"/>
  <c r="A6494" i="25"/>
  <c r="A6495" i="25"/>
  <c r="A6496" i="25"/>
  <c r="A6497" i="25"/>
  <c r="A6498" i="25"/>
  <c r="A6499" i="25"/>
  <c r="A6500" i="25"/>
  <c r="A6501" i="25"/>
  <c r="A6502" i="25"/>
  <c r="A6503" i="25"/>
  <c r="A6504" i="25"/>
  <c r="A6505" i="25"/>
  <c r="A6506" i="25"/>
  <c r="A6507" i="25"/>
  <c r="A6508" i="25"/>
  <c r="A6509" i="25"/>
  <c r="A6510" i="25"/>
  <c r="A6511" i="25"/>
  <c r="A6512" i="25"/>
  <c r="A6513" i="25"/>
  <c r="A6514" i="25"/>
  <c r="A6515" i="25"/>
  <c r="A6516" i="25"/>
  <c r="A6517" i="25"/>
  <c r="A6518" i="25"/>
  <c r="A6519" i="25"/>
  <c r="A6520" i="25"/>
  <c r="A6521" i="25"/>
  <c r="A6522" i="25"/>
  <c r="A6523" i="25"/>
  <c r="A6524" i="25"/>
  <c r="A6525" i="25"/>
  <c r="A6526" i="25"/>
  <c r="A6527" i="25"/>
  <c r="A6528" i="25"/>
  <c r="A6529" i="25"/>
  <c r="A6530" i="25"/>
  <c r="A6531" i="25"/>
  <c r="A6532" i="25"/>
  <c r="A6533" i="25"/>
  <c r="A6534" i="25"/>
  <c r="A6535" i="25"/>
  <c r="A6536" i="25"/>
  <c r="A6537" i="25"/>
  <c r="A6538" i="25"/>
  <c r="A6539" i="25"/>
  <c r="A6540" i="25"/>
  <c r="A6541" i="25"/>
  <c r="A6542" i="25"/>
  <c r="A6543" i="25"/>
  <c r="A6544" i="25"/>
  <c r="A6545" i="25"/>
  <c r="A6546" i="25"/>
  <c r="A6547" i="25"/>
  <c r="A6548" i="25"/>
  <c r="A6549" i="25"/>
  <c r="A6550" i="25"/>
  <c r="A6551" i="25"/>
  <c r="A6552" i="25"/>
  <c r="A6553" i="25"/>
  <c r="A6554" i="25"/>
  <c r="A6555" i="25"/>
  <c r="A6556" i="25"/>
  <c r="A6557" i="25"/>
  <c r="A6558" i="25"/>
  <c r="A6559" i="25"/>
  <c r="A6560" i="25"/>
  <c r="A6561" i="25"/>
  <c r="A6562" i="25"/>
  <c r="A6563" i="25"/>
  <c r="A6564" i="25"/>
  <c r="A6565" i="25"/>
  <c r="A6566" i="25"/>
  <c r="A6567" i="25"/>
  <c r="A6568" i="25"/>
  <c r="A6569" i="25"/>
  <c r="A6570" i="25"/>
  <c r="A6571" i="25"/>
  <c r="A6572" i="25"/>
  <c r="A6573" i="25"/>
  <c r="A6574" i="25"/>
  <c r="A6575" i="25"/>
  <c r="A6576" i="25"/>
  <c r="A6577" i="25"/>
  <c r="A6578" i="25"/>
  <c r="A6579" i="25"/>
  <c r="A6580" i="25"/>
  <c r="A6581" i="25"/>
  <c r="A6582" i="25"/>
  <c r="A6583" i="25"/>
  <c r="A6584" i="25"/>
  <c r="A6585" i="25"/>
  <c r="A6586" i="25"/>
  <c r="A6587" i="25"/>
  <c r="A6588" i="25"/>
  <c r="A6589" i="25"/>
  <c r="A6590" i="25"/>
  <c r="A6591" i="25"/>
  <c r="A6592" i="25"/>
  <c r="A6593" i="25"/>
  <c r="A6594" i="25"/>
  <c r="A6595" i="25"/>
  <c r="A6596" i="25"/>
  <c r="A6597" i="25"/>
  <c r="A6598" i="25"/>
  <c r="A6599" i="25"/>
  <c r="A6600" i="25"/>
  <c r="A6601" i="25"/>
  <c r="A6602" i="25"/>
  <c r="A6603" i="25"/>
  <c r="A6604" i="25"/>
  <c r="A6605" i="25"/>
  <c r="A6606" i="25"/>
  <c r="A6607" i="25"/>
  <c r="A6608" i="25"/>
  <c r="A6609" i="25"/>
  <c r="A6610" i="25"/>
  <c r="A6611" i="25"/>
  <c r="A6612" i="25"/>
  <c r="A6613" i="25"/>
  <c r="A6614" i="25"/>
  <c r="A6615" i="25"/>
  <c r="A6616" i="25"/>
  <c r="A6617" i="25"/>
  <c r="A6618" i="25"/>
  <c r="A6619" i="25"/>
  <c r="A6620" i="25"/>
  <c r="A6621" i="25"/>
  <c r="A6622" i="25"/>
  <c r="A6623" i="25"/>
  <c r="A6624" i="25"/>
  <c r="A6625" i="25"/>
  <c r="A6626" i="25"/>
  <c r="A6627" i="25"/>
  <c r="A6628" i="25"/>
  <c r="A6629" i="25"/>
  <c r="A6630" i="25"/>
  <c r="A6631" i="25"/>
  <c r="A6632" i="25"/>
  <c r="A6633" i="25"/>
  <c r="A6634" i="25"/>
  <c r="A6635" i="25"/>
  <c r="A6636" i="25"/>
  <c r="A6637" i="25"/>
  <c r="A6638" i="25"/>
  <c r="A6639" i="25"/>
  <c r="A6640" i="25"/>
  <c r="A6641" i="25"/>
  <c r="A6642" i="25"/>
  <c r="A6643" i="25"/>
  <c r="A6644" i="25"/>
  <c r="A6645" i="25"/>
  <c r="A6646" i="25"/>
  <c r="A6647" i="25"/>
  <c r="A6648" i="25"/>
  <c r="A6649" i="25"/>
  <c r="A6650" i="25"/>
  <c r="A6651" i="25"/>
  <c r="A6652" i="25"/>
  <c r="A6653" i="25"/>
  <c r="A6654" i="25"/>
  <c r="A6655" i="25"/>
  <c r="A6656" i="25"/>
  <c r="A6657" i="25"/>
  <c r="A6658" i="25"/>
  <c r="A6659" i="25"/>
  <c r="A6660" i="25"/>
  <c r="A6661" i="25"/>
  <c r="A6662" i="25"/>
  <c r="A6663" i="25"/>
  <c r="A6664" i="25"/>
  <c r="A6665" i="25"/>
  <c r="A6666" i="25"/>
  <c r="A6667" i="25"/>
  <c r="A6668" i="25"/>
  <c r="A6669" i="25"/>
  <c r="A6670" i="25"/>
  <c r="A6671" i="25"/>
  <c r="A6672" i="25"/>
  <c r="A6673" i="25"/>
  <c r="A6674" i="25"/>
  <c r="A6675" i="25"/>
  <c r="A6676" i="25"/>
  <c r="A6677" i="25"/>
  <c r="A6678" i="25"/>
  <c r="A6679" i="25"/>
  <c r="A6680" i="25"/>
  <c r="A6681" i="25"/>
  <c r="A6682" i="25"/>
  <c r="A6683" i="25"/>
  <c r="A6684" i="25"/>
  <c r="A6685" i="25"/>
  <c r="A6686" i="25"/>
  <c r="A6687" i="25"/>
  <c r="A6688" i="25"/>
  <c r="A6689" i="25"/>
  <c r="A6690" i="25"/>
  <c r="A6691" i="25"/>
  <c r="A6692" i="25"/>
  <c r="A6693" i="25"/>
  <c r="A6694" i="25"/>
  <c r="A6695" i="25"/>
  <c r="A6696" i="25"/>
  <c r="A6697" i="25"/>
  <c r="A6698" i="25"/>
  <c r="A6699" i="25"/>
  <c r="A6700" i="25"/>
  <c r="A6701" i="25"/>
  <c r="A6702" i="25"/>
  <c r="A6703" i="25"/>
  <c r="A6704" i="25"/>
  <c r="A6705" i="25"/>
  <c r="A6706" i="25"/>
  <c r="A6707" i="25"/>
  <c r="A6708" i="25"/>
  <c r="A6709" i="25"/>
  <c r="A6710" i="25"/>
  <c r="A6711" i="25"/>
  <c r="A6712" i="25"/>
  <c r="A6713" i="25"/>
  <c r="A6714" i="25"/>
  <c r="A6715" i="25"/>
  <c r="A6716" i="25"/>
  <c r="A6717" i="25"/>
  <c r="A6718" i="25"/>
  <c r="A6719" i="25"/>
  <c r="A6720" i="25"/>
  <c r="A6721" i="25"/>
  <c r="A6722" i="25"/>
  <c r="A6723" i="25"/>
  <c r="A6724" i="25"/>
  <c r="A6725" i="25"/>
  <c r="A6726" i="25"/>
  <c r="A6727" i="25"/>
  <c r="A6728" i="25"/>
  <c r="A6729" i="25"/>
  <c r="A6730" i="25"/>
  <c r="A6731" i="25"/>
  <c r="A6732" i="25"/>
  <c r="A6733" i="25"/>
  <c r="A6734" i="25"/>
  <c r="A6735" i="25"/>
  <c r="A6736" i="25"/>
  <c r="A6737" i="25"/>
  <c r="A6738" i="25"/>
  <c r="A6739" i="25"/>
  <c r="A6740" i="25"/>
  <c r="A6741" i="25"/>
  <c r="A6742" i="25"/>
  <c r="A6743" i="25"/>
  <c r="A6744" i="25"/>
  <c r="A6745" i="25"/>
  <c r="A6746" i="25"/>
  <c r="A6747" i="25"/>
  <c r="A6748" i="25"/>
  <c r="A6749" i="25"/>
  <c r="A6750" i="25"/>
  <c r="A6751" i="25"/>
  <c r="A6752" i="25"/>
  <c r="A6753" i="25"/>
  <c r="A6754" i="25"/>
  <c r="A6755" i="25"/>
  <c r="A6756" i="25"/>
  <c r="A6757" i="25"/>
  <c r="A6758" i="25"/>
  <c r="A6759" i="25"/>
  <c r="A6760" i="25"/>
  <c r="A6761" i="25"/>
  <c r="A6762" i="25"/>
  <c r="A6763" i="25"/>
  <c r="A6764" i="25"/>
  <c r="A6765" i="25"/>
  <c r="A6766" i="25"/>
  <c r="A6767" i="25"/>
  <c r="A6768" i="25"/>
  <c r="A6769" i="25"/>
  <c r="A6770" i="25"/>
  <c r="A6771" i="25"/>
  <c r="A6772" i="25"/>
  <c r="A6773" i="25"/>
  <c r="A6774" i="25"/>
  <c r="A6775" i="25"/>
  <c r="A6776" i="25"/>
  <c r="A6777" i="25"/>
  <c r="A6778" i="25"/>
  <c r="A6779" i="25"/>
  <c r="A6780" i="25"/>
  <c r="A6781" i="25"/>
  <c r="A6782" i="25"/>
  <c r="A6783" i="25"/>
  <c r="A6784" i="25"/>
  <c r="A6785" i="25"/>
  <c r="A6786" i="25"/>
  <c r="A6787" i="25"/>
  <c r="A6788" i="25"/>
  <c r="A6789" i="25"/>
  <c r="A6790" i="25"/>
  <c r="A6791" i="25"/>
  <c r="A6792" i="25"/>
  <c r="A6793" i="25"/>
  <c r="A6794" i="25"/>
  <c r="A6795" i="25"/>
  <c r="A6796" i="25"/>
  <c r="A6797" i="25"/>
  <c r="A6798" i="25"/>
  <c r="A6799" i="25"/>
  <c r="A6800" i="25"/>
  <c r="A6801" i="25"/>
  <c r="A6802" i="25"/>
  <c r="A6803" i="25"/>
  <c r="A6804" i="25"/>
  <c r="A6805" i="25"/>
  <c r="A6806" i="25"/>
  <c r="A6807" i="25"/>
  <c r="A6808" i="25"/>
  <c r="A6809" i="25"/>
  <c r="A6810" i="25"/>
  <c r="A6811" i="25"/>
  <c r="A6812" i="25"/>
  <c r="A6813" i="25"/>
  <c r="A6814" i="25"/>
  <c r="A6815" i="25"/>
  <c r="A6816" i="25"/>
  <c r="A6817" i="25"/>
  <c r="A6818" i="25"/>
  <c r="A6819" i="25"/>
  <c r="A6820" i="25"/>
  <c r="A6821" i="25"/>
  <c r="A6822" i="25"/>
  <c r="A6823" i="25"/>
  <c r="A6824" i="25"/>
  <c r="A6825" i="25"/>
  <c r="A6826" i="25"/>
  <c r="A6827" i="25"/>
  <c r="A6828" i="25"/>
  <c r="A6829" i="25"/>
  <c r="A6830" i="25"/>
  <c r="A6831" i="25"/>
  <c r="A6832" i="25"/>
  <c r="A6833" i="25"/>
  <c r="A6834" i="25"/>
  <c r="A6835" i="25"/>
  <c r="A6836" i="25"/>
  <c r="A6837" i="25"/>
  <c r="A6838" i="25"/>
  <c r="A6839" i="25"/>
  <c r="A6840" i="25"/>
  <c r="A6841" i="25"/>
  <c r="A6842" i="25"/>
  <c r="A6843" i="25"/>
  <c r="A6844" i="25"/>
  <c r="A6845" i="25"/>
  <c r="A6846" i="25"/>
  <c r="A6847" i="25"/>
  <c r="A6848" i="25"/>
  <c r="A6849" i="25"/>
  <c r="A6850" i="25"/>
  <c r="A6851" i="25"/>
  <c r="A6852" i="25"/>
  <c r="A6853" i="25"/>
  <c r="A6854" i="25"/>
  <c r="A6855" i="25"/>
  <c r="A6856" i="25"/>
  <c r="A6857" i="25"/>
  <c r="A6858" i="25"/>
  <c r="A6859" i="25"/>
  <c r="A6860" i="25"/>
  <c r="A6861" i="25"/>
  <c r="A6862" i="25"/>
  <c r="A6863" i="25"/>
  <c r="A6864" i="25"/>
  <c r="A6865" i="25"/>
  <c r="A6866" i="25"/>
  <c r="A6867" i="25"/>
  <c r="A6868" i="25"/>
  <c r="A6869" i="25"/>
  <c r="A6870" i="25"/>
  <c r="A6871" i="25"/>
  <c r="A6872" i="25"/>
  <c r="A6873" i="25"/>
  <c r="A6874" i="25"/>
  <c r="A6875" i="25"/>
  <c r="A6876" i="25"/>
  <c r="A6877" i="25"/>
  <c r="A6878" i="25"/>
  <c r="A6879" i="25"/>
  <c r="A6880" i="25"/>
  <c r="A6881" i="25"/>
  <c r="A6882" i="25"/>
  <c r="A6883" i="25"/>
  <c r="A6884" i="25"/>
  <c r="A6885" i="25"/>
  <c r="A6886" i="25"/>
  <c r="A6887" i="25"/>
  <c r="A6888" i="25"/>
  <c r="A6889" i="25"/>
  <c r="A6890" i="25"/>
  <c r="A6891" i="25"/>
  <c r="A6892" i="25"/>
  <c r="A6893" i="25"/>
  <c r="A6894" i="25"/>
  <c r="A6895" i="25"/>
  <c r="A6896" i="25"/>
  <c r="A6897" i="25"/>
  <c r="A6898" i="25"/>
  <c r="A6899" i="25"/>
  <c r="A6900" i="25"/>
  <c r="A6901" i="25"/>
  <c r="A6902" i="25"/>
  <c r="A6903" i="25"/>
  <c r="A6904" i="25"/>
  <c r="A6905" i="25"/>
  <c r="A6906" i="25"/>
  <c r="A6907" i="25"/>
  <c r="A6908" i="25"/>
  <c r="A6909" i="25"/>
  <c r="A6910" i="25"/>
  <c r="A6911" i="25"/>
  <c r="A6912" i="25"/>
  <c r="A6913" i="25"/>
  <c r="A6914" i="25"/>
  <c r="A6915" i="25"/>
  <c r="A6916" i="25"/>
  <c r="A6917" i="25"/>
  <c r="A6918" i="25"/>
  <c r="A6919" i="25"/>
  <c r="A6920" i="25"/>
  <c r="A6921" i="25"/>
  <c r="A6922" i="25"/>
  <c r="A6923" i="25"/>
  <c r="A6924" i="25"/>
  <c r="A6925" i="25"/>
  <c r="A6926" i="25"/>
  <c r="A6927" i="25"/>
  <c r="A6928" i="25"/>
  <c r="A6929" i="25"/>
  <c r="A6930" i="25"/>
  <c r="A6931" i="25"/>
  <c r="A6932" i="25"/>
  <c r="A6933" i="25"/>
  <c r="A6934" i="25"/>
  <c r="A6935" i="25"/>
  <c r="A6936" i="25"/>
  <c r="A6937" i="25"/>
  <c r="A6938" i="25"/>
  <c r="A6939" i="25"/>
  <c r="A6940" i="25"/>
  <c r="A6941" i="25"/>
  <c r="A6942" i="25"/>
  <c r="A6943" i="25"/>
  <c r="A6944" i="25"/>
  <c r="A6945" i="25"/>
  <c r="A6946" i="25"/>
  <c r="A6947" i="25"/>
  <c r="A6948" i="25"/>
  <c r="A6949" i="25"/>
  <c r="A6950" i="25"/>
  <c r="A6951" i="25"/>
  <c r="A6952" i="25"/>
  <c r="A6953" i="25"/>
  <c r="A6954" i="25"/>
  <c r="A6955" i="25"/>
  <c r="A6956" i="25"/>
  <c r="A6957" i="25"/>
  <c r="A6958" i="25"/>
  <c r="A6959" i="25"/>
  <c r="A6960" i="25"/>
  <c r="A6961" i="25"/>
  <c r="A6962" i="25"/>
  <c r="A6963" i="25"/>
  <c r="A6964" i="25"/>
  <c r="A6965" i="25"/>
  <c r="A6966" i="25"/>
  <c r="A6967" i="25"/>
  <c r="A6968" i="25"/>
  <c r="A6969" i="25"/>
  <c r="A6970" i="25"/>
  <c r="A6971" i="25"/>
  <c r="A6972" i="25"/>
  <c r="A6973" i="25"/>
  <c r="A6974" i="25"/>
  <c r="A6975" i="25"/>
  <c r="A6976" i="25"/>
  <c r="A6977" i="25"/>
  <c r="A6978" i="25"/>
  <c r="A6979" i="25"/>
  <c r="A6980" i="25"/>
  <c r="A6981" i="25"/>
  <c r="A6982" i="25"/>
  <c r="A6983" i="25"/>
  <c r="A6984" i="25"/>
  <c r="A6985" i="25"/>
  <c r="A6986" i="25"/>
  <c r="A6987" i="25"/>
  <c r="A6988" i="25"/>
  <c r="A6989" i="25"/>
  <c r="A6990" i="25"/>
  <c r="A6991" i="25"/>
  <c r="A6992" i="25"/>
  <c r="A6993" i="25"/>
  <c r="A6994" i="25"/>
  <c r="A6995" i="25"/>
  <c r="A6996" i="25"/>
  <c r="A6997" i="25"/>
  <c r="A6998" i="25"/>
  <c r="A6999" i="25"/>
  <c r="A7000" i="25"/>
  <c r="A7001" i="25"/>
  <c r="A7002" i="25"/>
  <c r="A7003" i="25"/>
  <c r="A7004" i="25"/>
  <c r="A7005" i="25"/>
  <c r="A7006" i="25"/>
  <c r="A7007" i="25"/>
  <c r="A7008" i="25"/>
  <c r="A7009" i="25"/>
  <c r="A7010" i="25"/>
  <c r="A7011" i="25"/>
  <c r="A7012" i="25"/>
  <c r="A7013" i="25"/>
  <c r="A7014" i="25"/>
  <c r="A7015" i="25"/>
  <c r="A7016" i="25"/>
  <c r="A7017" i="25"/>
  <c r="A7018" i="25"/>
  <c r="A7019" i="25"/>
  <c r="A7020" i="25"/>
  <c r="A7021" i="25"/>
  <c r="A7022" i="25"/>
  <c r="A7023" i="25"/>
  <c r="A7024" i="25"/>
  <c r="A7025" i="25"/>
  <c r="A7026" i="25"/>
  <c r="A7027" i="25"/>
  <c r="A7028" i="25"/>
  <c r="A7029" i="25"/>
  <c r="A7030" i="25"/>
  <c r="A7031" i="25"/>
  <c r="A7032" i="25"/>
  <c r="A7033" i="25"/>
  <c r="A7034" i="25"/>
  <c r="A7035" i="25"/>
  <c r="A7036" i="25"/>
  <c r="A7037" i="25"/>
  <c r="A7038" i="25"/>
  <c r="A7039" i="25"/>
  <c r="A7040" i="25"/>
  <c r="A7041" i="25"/>
  <c r="A7042" i="25"/>
  <c r="A7043" i="25"/>
  <c r="A7044" i="25"/>
  <c r="A7045" i="25"/>
  <c r="A7046" i="25"/>
  <c r="A7047" i="25"/>
  <c r="A7048" i="25"/>
  <c r="A7049" i="25"/>
  <c r="A7050" i="25"/>
  <c r="A7051" i="25"/>
  <c r="A7052" i="25"/>
  <c r="A7053" i="25"/>
  <c r="A7054" i="25"/>
  <c r="A7055" i="25"/>
  <c r="A7056" i="25"/>
  <c r="A7057" i="25"/>
  <c r="A7058" i="25"/>
  <c r="A7059" i="25"/>
  <c r="A7060" i="25"/>
  <c r="A7061" i="25"/>
  <c r="A7062" i="25"/>
  <c r="A7063" i="25"/>
  <c r="A7064" i="25"/>
  <c r="A7065" i="25"/>
  <c r="A7066" i="25"/>
  <c r="A7067" i="25"/>
  <c r="A7068" i="25"/>
  <c r="A7069" i="25"/>
  <c r="A7070" i="25"/>
  <c r="A7071" i="25"/>
  <c r="A7072" i="25"/>
  <c r="A7073" i="25"/>
  <c r="A7074" i="25"/>
  <c r="A7075" i="25"/>
  <c r="A7076" i="25"/>
  <c r="A7077" i="25"/>
  <c r="A7078" i="25"/>
  <c r="A7079" i="25"/>
  <c r="A7080" i="25"/>
  <c r="A7081" i="25"/>
  <c r="A7082" i="25"/>
  <c r="A7083" i="25"/>
  <c r="A7084" i="25"/>
  <c r="A7085" i="25"/>
  <c r="A7086" i="25"/>
  <c r="A7087" i="25"/>
  <c r="A7088" i="25"/>
  <c r="A7089" i="25"/>
  <c r="A7090" i="25"/>
  <c r="A7091" i="25"/>
  <c r="A7092" i="25"/>
  <c r="A7093" i="25"/>
  <c r="A7094" i="25"/>
  <c r="A7095" i="25"/>
  <c r="A7096" i="25"/>
  <c r="A7097" i="25"/>
  <c r="A7098" i="25"/>
  <c r="A7099" i="25"/>
  <c r="A7100" i="25"/>
  <c r="A7101" i="25"/>
  <c r="A7102" i="25"/>
  <c r="A7103" i="25"/>
  <c r="A7104" i="25"/>
  <c r="A7105" i="25"/>
  <c r="A7106" i="25"/>
  <c r="A7107" i="25"/>
  <c r="A7108" i="25"/>
  <c r="A7109" i="25"/>
  <c r="A7110" i="25"/>
  <c r="A7111" i="25"/>
  <c r="A7112" i="25"/>
  <c r="A7113" i="25"/>
  <c r="A7114" i="25"/>
  <c r="A7115" i="25"/>
  <c r="A7116" i="25"/>
  <c r="A7117" i="25"/>
  <c r="A7118" i="25"/>
  <c r="A7119" i="25"/>
  <c r="A7120" i="25"/>
  <c r="A7121" i="25"/>
  <c r="A7122" i="25"/>
  <c r="A7123" i="25"/>
  <c r="A7124" i="25"/>
  <c r="A7125" i="25"/>
  <c r="A7126" i="25"/>
  <c r="A7127" i="25"/>
  <c r="A7128" i="25"/>
  <c r="A7129" i="25"/>
  <c r="A7130" i="25"/>
  <c r="A7131" i="25"/>
  <c r="A7132" i="25"/>
  <c r="A7133" i="25"/>
  <c r="A7134" i="25"/>
  <c r="A7135" i="25"/>
  <c r="A7136" i="25"/>
  <c r="A7137" i="25"/>
  <c r="A7138" i="25"/>
  <c r="A7139" i="25"/>
  <c r="A7140" i="25"/>
  <c r="A7141" i="25"/>
  <c r="A7142" i="25"/>
  <c r="A7143" i="25"/>
  <c r="A7144" i="25"/>
  <c r="A7145" i="25"/>
  <c r="A7146" i="25"/>
  <c r="A7147" i="25"/>
  <c r="A7148" i="25"/>
  <c r="A7149" i="25"/>
  <c r="A7150" i="25"/>
  <c r="A7151" i="25"/>
  <c r="A7152" i="25"/>
  <c r="A7153" i="25"/>
  <c r="A7154" i="25"/>
  <c r="A7155" i="25"/>
  <c r="A7156" i="25"/>
  <c r="A7157" i="25"/>
  <c r="A7158" i="25"/>
  <c r="A7159" i="25"/>
  <c r="A7160" i="25"/>
  <c r="A7161" i="25"/>
  <c r="A7162" i="25"/>
  <c r="A7163" i="25"/>
  <c r="A7164" i="25"/>
  <c r="A7165" i="25"/>
  <c r="A7166" i="25"/>
  <c r="A7167" i="25"/>
  <c r="A7168" i="25"/>
  <c r="A7169" i="25"/>
  <c r="A7170" i="25"/>
  <c r="A7171" i="25"/>
  <c r="A7172" i="25"/>
  <c r="A7173" i="25"/>
  <c r="A7174" i="25"/>
  <c r="A7175" i="25"/>
  <c r="A7176" i="25"/>
  <c r="A7177" i="25"/>
  <c r="A7178" i="25"/>
  <c r="A7179" i="25"/>
  <c r="A7180" i="25"/>
  <c r="A7181" i="25"/>
  <c r="A7182" i="25"/>
  <c r="A7183" i="25"/>
  <c r="A7184" i="25"/>
  <c r="A7185" i="25"/>
  <c r="A7186" i="25"/>
  <c r="A7187" i="25"/>
  <c r="A7188" i="25"/>
  <c r="A7189" i="25"/>
  <c r="A7190" i="25"/>
  <c r="A7191" i="25"/>
  <c r="A7192" i="25"/>
  <c r="A7193" i="25"/>
  <c r="A7194" i="25"/>
  <c r="A7195" i="25"/>
  <c r="A7196" i="25"/>
  <c r="A7197" i="25"/>
  <c r="A7198" i="25"/>
  <c r="A7199" i="25"/>
  <c r="A7200" i="25"/>
  <c r="A7201" i="25"/>
  <c r="A7202" i="25"/>
  <c r="A7203" i="25"/>
  <c r="A7204" i="25"/>
  <c r="A7205" i="25"/>
  <c r="A7206" i="25"/>
  <c r="A7207" i="25"/>
  <c r="A7208" i="25"/>
  <c r="A7209" i="25"/>
  <c r="A7210" i="25"/>
  <c r="A7211" i="25"/>
  <c r="A7212" i="25"/>
  <c r="A7213" i="25"/>
  <c r="A7214" i="25"/>
  <c r="A7215" i="25"/>
  <c r="A7216" i="25"/>
  <c r="A7217" i="25"/>
  <c r="A7218" i="25"/>
  <c r="A7219" i="25"/>
  <c r="A7220" i="25"/>
  <c r="A7221" i="25"/>
  <c r="A7222" i="25"/>
  <c r="A7223" i="25"/>
  <c r="A7224" i="25"/>
  <c r="A7225" i="25"/>
  <c r="A7226" i="25"/>
  <c r="A7227" i="25"/>
  <c r="A7228" i="25"/>
  <c r="A7229" i="25"/>
  <c r="A7230" i="25"/>
  <c r="A7231" i="25"/>
  <c r="A7232" i="25"/>
  <c r="A7233" i="25"/>
  <c r="A7234" i="25"/>
  <c r="A7235" i="25"/>
  <c r="A7236" i="25"/>
  <c r="A7237" i="25"/>
  <c r="A7238" i="25"/>
  <c r="A7239" i="25"/>
  <c r="A7240" i="25"/>
  <c r="A7241" i="25"/>
  <c r="A7242" i="25"/>
  <c r="A7243" i="25"/>
  <c r="A7244" i="25"/>
  <c r="A7245" i="25"/>
  <c r="A7246" i="25"/>
  <c r="A7247" i="25"/>
  <c r="A7248" i="25"/>
  <c r="A7249" i="25"/>
  <c r="A7250" i="25"/>
  <c r="A7251" i="25"/>
  <c r="A7252" i="25"/>
  <c r="A7253" i="25"/>
  <c r="A7254" i="25"/>
  <c r="A7255" i="25"/>
  <c r="A7256" i="25"/>
  <c r="A7257" i="25"/>
  <c r="A7258" i="25"/>
  <c r="A7259" i="25"/>
  <c r="A7260" i="25"/>
  <c r="A7261" i="25"/>
  <c r="A7262" i="25"/>
  <c r="A7263" i="25"/>
  <c r="A7264" i="25"/>
  <c r="A7265" i="25"/>
  <c r="A7266" i="25"/>
  <c r="A7267" i="25"/>
  <c r="A7268" i="25"/>
  <c r="A7269" i="25"/>
  <c r="A7270" i="25"/>
  <c r="A7271" i="25"/>
  <c r="A7272" i="25"/>
  <c r="A7273" i="25"/>
  <c r="A7274" i="25"/>
  <c r="A7275" i="25"/>
  <c r="A7276" i="25"/>
  <c r="A7277" i="25"/>
  <c r="A7278" i="25"/>
  <c r="A7279" i="25"/>
  <c r="A7280" i="25"/>
  <c r="A7281" i="25"/>
  <c r="A7282" i="25"/>
  <c r="A7283" i="25"/>
  <c r="A7284" i="25"/>
  <c r="A7285" i="25"/>
  <c r="A7286" i="25"/>
  <c r="A7287" i="25"/>
  <c r="A7288" i="25"/>
  <c r="A7289" i="25"/>
  <c r="A7290" i="25"/>
  <c r="A7291" i="25"/>
  <c r="A7292" i="25"/>
  <c r="A7293" i="25"/>
  <c r="A7294" i="25"/>
  <c r="A7295" i="25"/>
  <c r="A7296" i="25"/>
  <c r="A7297" i="25"/>
  <c r="A7298" i="25"/>
  <c r="A7299" i="25"/>
  <c r="A7300" i="25"/>
  <c r="A7301" i="25"/>
  <c r="A7302" i="25"/>
  <c r="A7303" i="25"/>
  <c r="A7304" i="25"/>
  <c r="A7305" i="25"/>
  <c r="A7306" i="25"/>
  <c r="A7307" i="25"/>
  <c r="A7308" i="25"/>
  <c r="A7309" i="25"/>
  <c r="A7310" i="25"/>
  <c r="A7311" i="25"/>
  <c r="A7312" i="25"/>
  <c r="A7313" i="25"/>
  <c r="A7314" i="25"/>
  <c r="A7315" i="25"/>
  <c r="A7316" i="25"/>
  <c r="A7317" i="25"/>
  <c r="A7318" i="25"/>
  <c r="A7319" i="25"/>
  <c r="A7320" i="25"/>
  <c r="A7321" i="25"/>
  <c r="A7322" i="25"/>
  <c r="A7323" i="25"/>
  <c r="A7324" i="25"/>
  <c r="A7325" i="25"/>
  <c r="A7326" i="25"/>
  <c r="A7327" i="25"/>
  <c r="A7328" i="25"/>
  <c r="A7329" i="25"/>
  <c r="A7330" i="25"/>
  <c r="A7331" i="25"/>
  <c r="A7332" i="25"/>
  <c r="A7333" i="25"/>
  <c r="A7334" i="25"/>
  <c r="A7335" i="25"/>
  <c r="A7336" i="25"/>
  <c r="A7337" i="25"/>
  <c r="A7338" i="25"/>
  <c r="A7339" i="25"/>
  <c r="A7340" i="25"/>
  <c r="A7341" i="25"/>
  <c r="A7342" i="25"/>
  <c r="A7343" i="25"/>
  <c r="A7344" i="25"/>
  <c r="A7345" i="25"/>
  <c r="A7346" i="25"/>
  <c r="A7347" i="25"/>
  <c r="A7348" i="25"/>
  <c r="A7349" i="25"/>
  <c r="A7350" i="25"/>
  <c r="A7351" i="25"/>
  <c r="A7352" i="25"/>
  <c r="A7353" i="25"/>
  <c r="A7354" i="25"/>
  <c r="A7355" i="25"/>
  <c r="A7356" i="25"/>
  <c r="A7357" i="25"/>
  <c r="A7358" i="25"/>
  <c r="A7359" i="25"/>
  <c r="A7360" i="25"/>
  <c r="A7361" i="25"/>
  <c r="A7362" i="25"/>
  <c r="A7363" i="25"/>
  <c r="A7364" i="25"/>
  <c r="A7365" i="25"/>
  <c r="A7366" i="25"/>
  <c r="A7367" i="25"/>
  <c r="A7368" i="25"/>
  <c r="A7369" i="25"/>
  <c r="A7370" i="25"/>
  <c r="A7371" i="25"/>
  <c r="A7372" i="25"/>
  <c r="A7373" i="25"/>
  <c r="A7374" i="25"/>
  <c r="A7375" i="25"/>
  <c r="A7376" i="25"/>
  <c r="A7377" i="25"/>
  <c r="A7378" i="25"/>
  <c r="A7379" i="25"/>
  <c r="A7380" i="25"/>
  <c r="A7381" i="25"/>
  <c r="A7382" i="25"/>
  <c r="A7383" i="25"/>
  <c r="A7384" i="25"/>
  <c r="A7385" i="25"/>
  <c r="A7386" i="25"/>
  <c r="A7387" i="25"/>
  <c r="A7388" i="25"/>
  <c r="A7389" i="25"/>
  <c r="A7390" i="25"/>
  <c r="A7391" i="25"/>
  <c r="A7392" i="25"/>
  <c r="A7393" i="25"/>
  <c r="A7394" i="25"/>
  <c r="A7395" i="25"/>
  <c r="A7396" i="25"/>
  <c r="A7397" i="25"/>
  <c r="A7398" i="25"/>
  <c r="A7399" i="25"/>
  <c r="A7400" i="25"/>
  <c r="A7401" i="25"/>
  <c r="A7402" i="25"/>
  <c r="A7403" i="25"/>
  <c r="A7404" i="25"/>
  <c r="A7405" i="25"/>
  <c r="A7406" i="25"/>
  <c r="A7407" i="25"/>
  <c r="A7408" i="25"/>
  <c r="A7409" i="25"/>
  <c r="A7410" i="25"/>
  <c r="A7411" i="25"/>
  <c r="A7412" i="25"/>
  <c r="A7413" i="25"/>
  <c r="A7414" i="25"/>
  <c r="A7415" i="25"/>
  <c r="A7416" i="25"/>
  <c r="A7417" i="25"/>
  <c r="A7418" i="25"/>
  <c r="A7419" i="25"/>
  <c r="A7420" i="25"/>
  <c r="A7421" i="25"/>
  <c r="A7422" i="25"/>
  <c r="A7423" i="25"/>
  <c r="A7424" i="25"/>
  <c r="A7425" i="25"/>
  <c r="A7426" i="25"/>
  <c r="A7427" i="25"/>
  <c r="A7428" i="25"/>
  <c r="A7429" i="25"/>
  <c r="A7430" i="25"/>
  <c r="A7431" i="25"/>
  <c r="A7432" i="25"/>
  <c r="A7433" i="25"/>
  <c r="A7434" i="25"/>
  <c r="A7435" i="25"/>
  <c r="A7436" i="25"/>
  <c r="A7437" i="25"/>
  <c r="A7438" i="25"/>
  <c r="A7439" i="25"/>
  <c r="A7440" i="25"/>
  <c r="A7441" i="25"/>
  <c r="A7442" i="25"/>
  <c r="A7443" i="25"/>
  <c r="A7444" i="25"/>
  <c r="A7445" i="25"/>
  <c r="A7446" i="25"/>
  <c r="A7447" i="25"/>
  <c r="A7448" i="25"/>
  <c r="A7449" i="25"/>
  <c r="A7450" i="25"/>
  <c r="A7451" i="25"/>
  <c r="A7452" i="25"/>
  <c r="A7453" i="25"/>
  <c r="A7454" i="25"/>
  <c r="A7455" i="25"/>
  <c r="A7456" i="25"/>
  <c r="A7457" i="25"/>
  <c r="A7458" i="25"/>
  <c r="A7459" i="25"/>
  <c r="A7460" i="25"/>
  <c r="A7461" i="25"/>
  <c r="A7462" i="25"/>
  <c r="A7463" i="25"/>
  <c r="A7464" i="25"/>
  <c r="A7465" i="25"/>
  <c r="A7466" i="25"/>
  <c r="A7467" i="25"/>
  <c r="A7468" i="25"/>
  <c r="A7469" i="25"/>
  <c r="A7470" i="25"/>
  <c r="A7471" i="25"/>
  <c r="A7472" i="25"/>
  <c r="A7473" i="25"/>
  <c r="A7474" i="25"/>
  <c r="A7475" i="25"/>
  <c r="A7476" i="25"/>
  <c r="A7477" i="25"/>
  <c r="A7478" i="25"/>
  <c r="A7479" i="25"/>
  <c r="A7480" i="25"/>
  <c r="A7481" i="25"/>
  <c r="A7482" i="25"/>
  <c r="A7483" i="25"/>
  <c r="A7484" i="25"/>
  <c r="A7485" i="25"/>
  <c r="A7486" i="25"/>
  <c r="A7487" i="25"/>
  <c r="A7488" i="25"/>
  <c r="A7489" i="25"/>
  <c r="A7490" i="25"/>
  <c r="A7491" i="25"/>
  <c r="A7492" i="25"/>
  <c r="A7493" i="25"/>
  <c r="A7494" i="25"/>
  <c r="A7495" i="25"/>
  <c r="A7496" i="25"/>
  <c r="A7497" i="25"/>
  <c r="A7498" i="25"/>
  <c r="A7499" i="25"/>
  <c r="A7500" i="25"/>
  <c r="A7501" i="25"/>
  <c r="A7502" i="25"/>
  <c r="A7503" i="25"/>
  <c r="A7504" i="25"/>
  <c r="A7505" i="25"/>
  <c r="A7506" i="25"/>
  <c r="A7507" i="25"/>
  <c r="A7508" i="25"/>
  <c r="A7509" i="25"/>
  <c r="A7510" i="25"/>
  <c r="A7511" i="25"/>
  <c r="A7512" i="25"/>
  <c r="A7513" i="25"/>
  <c r="A7514" i="25"/>
  <c r="A7515" i="25"/>
  <c r="A7516" i="25"/>
  <c r="A7517" i="25"/>
  <c r="A7518" i="25"/>
  <c r="A7519" i="25"/>
  <c r="A7520" i="25"/>
  <c r="A7521" i="25"/>
  <c r="A7522" i="25"/>
  <c r="A7523" i="25"/>
  <c r="A7524" i="25"/>
  <c r="A7525" i="25"/>
  <c r="A7526" i="25"/>
  <c r="A7527" i="25"/>
  <c r="A7528" i="25"/>
  <c r="A7529" i="25"/>
  <c r="A7530" i="25"/>
  <c r="A7531" i="25"/>
  <c r="A7532" i="25"/>
  <c r="A7533" i="25"/>
  <c r="A7534" i="25"/>
  <c r="A7535" i="25"/>
  <c r="A7536" i="25"/>
  <c r="A7537" i="25"/>
  <c r="A7538" i="25"/>
  <c r="A7539" i="25"/>
  <c r="A7540" i="25"/>
  <c r="A7541" i="25"/>
  <c r="A7542" i="25"/>
  <c r="A7543" i="25"/>
  <c r="A7544" i="25"/>
  <c r="A7545" i="25"/>
  <c r="A7546" i="25"/>
  <c r="A7547" i="25"/>
  <c r="A7548" i="25"/>
  <c r="A7549" i="25"/>
  <c r="A7550" i="25"/>
  <c r="A7551" i="25"/>
  <c r="A7552" i="25"/>
  <c r="A7553" i="25"/>
  <c r="A7554" i="25"/>
  <c r="A7555" i="25"/>
  <c r="A7556" i="25"/>
  <c r="A7557" i="25"/>
  <c r="A7558" i="25"/>
  <c r="A7559" i="25"/>
  <c r="A7560" i="25"/>
  <c r="A7561" i="25"/>
  <c r="A7562" i="25"/>
  <c r="A7563" i="25"/>
  <c r="A7564" i="25"/>
  <c r="A7565" i="25"/>
  <c r="A7566" i="25"/>
  <c r="A7567" i="25"/>
  <c r="A7568" i="25"/>
  <c r="A7569" i="25"/>
  <c r="A7570" i="25"/>
  <c r="A7571" i="25"/>
  <c r="A7572" i="25"/>
  <c r="A7573" i="25"/>
  <c r="A7574" i="25"/>
  <c r="A7575" i="25"/>
  <c r="A7576" i="25"/>
  <c r="A7577" i="25"/>
  <c r="A7578" i="25"/>
  <c r="A7579" i="25"/>
  <c r="A7580" i="25"/>
  <c r="A7581" i="25"/>
  <c r="A7582" i="25"/>
  <c r="A7583" i="25"/>
  <c r="A7584" i="25"/>
  <c r="A7585" i="25"/>
  <c r="A7586" i="25"/>
  <c r="A7587" i="25"/>
  <c r="A7588" i="25"/>
  <c r="A7589" i="25"/>
  <c r="A7590" i="25"/>
  <c r="A7591" i="25"/>
  <c r="A7592" i="25"/>
  <c r="A7593" i="25"/>
  <c r="A7594" i="25"/>
  <c r="A7595" i="25"/>
  <c r="A7596" i="25"/>
  <c r="A7597" i="25"/>
  <c r="A7598" i="25"/>
  <c r="A7599" i="25"/>
  <c r="A7600" i="25"/>
  <c r="A7601" i="25"/>
  <c r="A7602" i="25"/>
  <c r="A7603" i="25"/>
  <c r="A7604" i="25"/>
  <c r="A7605" i="25"/>
  <c r="A7606" i="25"/>
  <c r="A7607" i="25"/>
  <c r="A7608" i="25"/>
  <c r="A7609" i="25"/>
  <c r="A7610" i="25"/>
  <c r="A7611" i="25"/>
  <c r="A7612" i="25"/>
  <c r="A7613" i="25"/>
  <c r="A7614" i="25"/>
  <c r="A7615" i="25"/>
  <c r="A7616" i="25"/>
  <c r="A7617" i="25"/>
  <c r="A7618" i="25"/>
  <c r="A7619" i="25"/>
  <c r="A7620" i="25"/>
  <c r="A7621" i="25"/>
  <c r="A7622" i="25"/>
  <c r="A7623" i="25"/>
  <c r="A7624" i="25"/>
  <c r="A7625" i="25"/>
  <c r="A7626" i="25"/>
  <c r="A7627" i="25"/>
  <c r="A7628" i="25"/>
  <c r="A7629" i="25"/>
  <c r="A7630" i="25"/>
  <c r="A7631" i="25"/>
  <c r="A7632" i="25"/>
  <c r="A7633" i="25"/>
  <c r="A7634" i="25"/>
  <c r="A7635" i="25"/>
  <c r="A7636" i="25"/>
  <c r="A7637" i="25"/>
  <c r="A7638" i="25"/>
  <c r="A7639" i="25"/>
  <c r="A7640" i="25"/>
  <c r="A7641" i="25"/>
  <c r="A7642" i="25"/>
  <c r="A7643" i="25"/>
  <c r="A7644" i="25"/>
  <c r="A7645" i="25"/>
  <c r="A7646" i="25"/>
  <c r="A7647" i="25"/>
  <c r="A7648" i="25"/>
  <c r="A7649" i="25"/>
  <c r="A7650" i="25"/>
  <c r="A7651" i="25"/>
  <c r="A7652" i="25"/>
  <c r="A7653" i="25"/>
  <c r="A7654" i="25"/>
  <c r="A7655" i="25"/>
  <c r="A7656" i="25"/>
  <c r="A7657" i="25"/>
  <c r="A7658" i="25"/>
  <c r="A7659" i="25"/>
  <c r="A7660" i="25"/>
  <c r="A7661" i="25"/>
  <c r="A7662" i="25"/>
  <c r="A7663" i="25"/>
  <c r="A7664" i="25"/>
  <c r="A7665" i="25"/>
  <c r="A7666" i="25"/>
  <c r="A7667" i="25"/>
  <c r="A7668" i="25"/>
  <c r="A7669" i="25"/>
  <c r="A7670" i="25"/>
  <c r="A7671" i="25"/>
  <c r="A7672" i="25"/>
  <c r="A7673" i="25"/>
  <c r="A7674" i="25"/>
  <c r="A7675" i="25"/>
  <c r="A7676" i="25"/>
  <c r="A7677" i="25"/>
  <c r="A7678" i="25"/>
  <c r="A7679" i="25"/>
  <c r="A7680" i="25"/>
  <c r="A7681" i="25"/>
  <c r="A7682" i="25"/>
  <c r="A7683" i="25"/>
  <c r="A7684" i="25"/>
  <c r="A7685" i="25"/>
  <c r="A7686" i="25"/>
  <c r="A7687" i="25"/>
  <c r="A7688" i="25"/>
  <c r="A7689" i="25"/>
  <c r="A7690" i="25"/>
  <c r="A7691" i="25"/>
  <c r="A7692" i="25"/>
  <c r="A7693" i="25"/>
  <c r="A7694" i="25"/>
  <c r="A7695" i="25"/>
  <c r="A7696" i="25"/>
  <c r="A7697" i="25"/>
  <c r="A7698" i="25"/>
  <c r="A7699" i="25"/>
  <c r="A7700" i="25"/>
  <c r="A7701" i="25"/>
  <c r="A7702" i="25"/>
  <c r="A7703" i="25"/>
  <c r="A7704" i="25"/>
  <c r="A7705" i="25"/>
  <c r="A7706" i="25"/>
  <c r="A7707" i="25"/>
  <c r="A7708" i="25"/>
  <c r="A7709" i="25"/>
  <c r="A7710" i="25"/>
  <c r="A7711" i="25"/>
  <c r="A7712" i="25"/>
  <c r="A7713" i="25"/>
  <c r="A7714" i="25"/>
  <c r="A7715" i="25"/>
  <c r="A7716" i="25"/>
  <c r="A7717" i="25"/>
  <c r="A7718" i="25"/>
  <c r="A7719" i="25"/>
  <c r="A7720" i="25"/>
  <c r="A7721" i="25"/>
  <c r="A7722" i="25"/>
  <c r="A7723" i="25"/>
  <c r="A7724" i="25"/>
  <c r="A7725" i="25"/>
  <c r="A7726" i="25"/>
  <c r="A7727" i="25"/>
  <c r="A7728" i="25"/>
  <c r="A7729" i="25"/>
  <c r="A7730" i="25"/>
  <c r="A7731" i="25"/>
  <c r="A7732" i="25"/>
  <c r="A7733" i="25"/>
  <c r="A7734" i="25"/>
  <c r="A7735" i="25"/>
  <c r="A7736" i="25"/>
  <c r="A7737" i="25"/>
  <c r="A7738" i="25"/>
  <c r="A7739" i="25"/>
  <c r="A7740" i="25"/>
  <c r="A7741" i="25"/>
  <c r="A7742" i="25"/>
  <c r="A7743" i="25"/>
  <c r="A7744" i="25"/>
  <c r="A7745" i="25"/>
  <c r="A7746" i="25"/>
  <c r="A7747" i="25"/>
  <c r="A7748" i="25"/>
  <c r="A7749" i="25"/>
  <c r="A7750" i="25"/>
  <c r="A7751" i="25"/>
  <c r="A7752" i="25"/>
  <c r="A7753" i="25"/>
  <c r="A7754" i="25"/>
  <c r="A7755" i="25"/>
  <c r="A7756" i="25"/>
  <c r="A7757" i="25"/>
  <c r="A7758" i="25"/>
  <c r="A7759" i="25"/>
  <c r="A7760" i="25"/>
  <c r="A7761" i="25"/>
  <c r="A7762" i="25"/>
  <c r="A7763" i="25"/>
  <c r="A7764" i="25"/>
  <c r="A7765" i="25"/>
  <c r="A7766" i="25"/>
  <c r="A7767" i="25"/>
  <c r="A7768" i="25"/>
  <c r="A7769" i="25"/>
  <c r="A7770" i="25"/>
  <c r="A7771" i="25"/>
  <c r="A7772" i="25"/>
  <c r="A7773" i="25"/>
  <c r="A7774" i="25"/>
  <c r="A7775" i="25"/>
  <c r="A7776" i="25"/>
  <c r="A7777" i="25"/>
  <c r="A7778" i="25"/>
  <c r="A7779" i="25"/>
  <c r="A7780" i="25"/>
  <c r="A7781" i="25"/>
  <c r="A7782" i="25"/>
  <c r="A7783" i="25"/>
  <c r="A7784" i="25"/>
  <c r="A7785" i="25"/>
  <c r="A7786" i="25"/>
  <c r="A7787" i="25"/>
  <c r="A7788" i="25"/>
  <c r="A7789" i="25"/>
  <c r="A7790" i="25"/>
  <c r="A7791" i="25"/>
  <c r="A7792" i="25"/>
  <c r="A7793" i="25"/>
  <c r="A7794" i="25"/>
  <c r="A7795" i="25"/>
  <c r="A7796" i="25"/>
  <c r="A7797" i="25"/>
  <c r="A7798" i="25"/>
  <c r="A7799" i="25"/>
  <c r="A7800" i="25"/>
  <c r="A7801" i="25"/>
  <c r="A7802" i="25"/>
  <c r="A7803" i="25"/>
  <c r="A7804" i="25"/>
  <c r="A7805" i="25"/>
  <c r="A7806" i="25"/>
  <c r="A7807" i="25"/>
  <c r="A7808" i="25"/>
  <c r="A7809" i="25"/>
  <c r="A7810" i="25"/>
  <c r="A7811" i="25"/>
  <c r="A7812" i="25"/>
  <c r="A7813" i="25"/>
  <c r="A7814" i="25"/>
  <c r="A7815" i="25"/>
  <c r="A7816" i="25"/>
  <c r="A7817" i="25"/>
  <c r="A7818" i="25"/>
  <c r="A7819" i="25"/>
  <c r="A7820" i="25"/>
  <c r="A7821" i="25"/>
  <c r="A7822" i="25"/>
  <c r="A7823" i="25"/>
  <c r="A7824" i="25"/>
  <c r="A7825" i="25"/>
  <c r="A7826" i="25"/>
  <c r="A7827" i="25"/>
  <c r="A7828" i="25"/>
  <c r="A7829" i="25"/>
  <c r="A7830" i="25"/>
  <c r="A7831" i="25"/>
  <c r="A7832" i="25"/>
  <c r="A7833" i="25"/>
  <c r="A7834" i="25"/>
  <c r="A7835" i="25"/>
  <c r="A7836" i="25"/>
  <c r="A7837" i="25"/>
  <c r="A7838" i="25"/>
  <c r="A7839" i="25"/>
  <c r="A7840" i="25"/>
  <c r="A7841" i="25"/>
  <c r="A7842" i="25"/>
  <c r="A7843" i="25"/>
  <c r="A7844" i="25"/>
  <c r="A7845" i="25"/>
  <c r="A7846" i="25"/>
  <c r="A7847" i="25"/>
  <c r="A7848" i="25"/>
  <c r="A7849" i="25"/>
  <c r="A7850" i="25"/>
  <c r="A7851" i="25"/>
  <c r="A7852" i="25"/>
  <c r="A7853" i="25"/>
  <c r="A7854" i="25"/>
  <c r="A7855" i="25"/>
  <c r="A7856" i="25"/>
  <c r="A7857" i="25"/>
  <c r="A7858" i="25"/>
  <c r="A7859" i="25"/>
  <c r="A7860" i="25"/>
  <c r="A7861" i="25"/>
  <c r="A7862" i="25"/>
  <c r="A7863" i="25"/>
  <c r="A7864" i="25"/>
  <c r="A7865" i="25"/>
  <c r="A7866" i="25"/>
  <c r="A7867" i="25"/>
  <c r="A7868" i="25"/>
  <c r="A7869" i="25"/>
  <c r="A7870" i="25"/>
  <c r="A7871" i="25"/>
  <c r="A7872" i="25"/>
  <c r="A7873" i="25"/>
  <c r="A7874" i="25"/>
  <c r="A7875" i="25"/>
  <c r="A7876" i="25"/>
  <c r="A7877" i="25"/>
  <c r="A7878" i="25"/>
  <c r="A7879" i="25"/>
  <c r="A7880" i="25"/>
  <c r="A7881" i="25"/>
  <c r="A7882" i="25"/>
  <c r="A7883" i="25"/>
  <c r="A7884" i="25"/>
  <c r="A7885" i="25"/>
  <c r="A7886" i="25"/>
  <c r="A7887" i="25"/>
  <c r="A7888" i="25"/>
  <c r="A7889" i="25"/>
  <c r="A7890" i="25"/>
  <c r="A7891" i="25"/>
  <c r="A7892" i="25"/>
  <c r="A7893" i="25"/>
  <c r="A7894" i="25"/>
  <c r="A7895" i="25"/>
  <c r="A7896" i="25"/>
  <c r="A7897" i="25"/>
  <c r="A7898" i="25"/>
  <c r="A7899" i="25"/>
  <c r="A7900" i="25"/>
  <c r="A7901" i="25"/>
  <c r="A7902" i="25"/>
  <c r="A7903" i="25"/>
  <c r="A7904" i="25"/>
  <c r="A7905" i="25"/>
  <c r="A7906" i="25"/>
  <c r="A7907" i="25"/>
  <c r="A7908" i="25"/>
  <c r="A7909" i="25"/>
  <c r="A7910" i="25"/>
  <c r="A7911" i="25"/>
  <c r="A7912" i="25"/>
  <c r="A7913" i="25"/>
  <c r="A7914" i="25"/>
  <c r="A7915" i="25"/>
  <c r="A7916" i="25"/>
  <c r="A7917" i="25"/>
  <c r="A7918" i="25"/>
  <c r="A7919" i="25"/>
  <c r="A7920" i="25"/>
  <c r="A7921" i="25"/>
  <c r="A7922" i="25"/>
  <c r="A7923" i="25"/>
  <c r="A7924" i="25"/>
  <c r="A7925" i="25"/>
  <c r="A7926" i="25"/>
  <c r="A7927" i="25"/>
  <c r="A7928" i="25"/>
  <c r="A7929" i="25"/>
  <c r="A7930" i="25"/>
  <c r="A7931" i="25"/>
  <c r="A7932" i="25"/>
  <c r="A7933" i="25"/>
  <c r="A7934" i="25"/>
  <c r="A7935" i="25"/>
  <c r="A7936" i="25"/>
  <c r="A7937" i="25"/>
  <c r="A7938" i="25"/>
  <c r="A7939" i="25"/>
  <c r="A7940" i="25"/>
  <c r="A7941" i="25"/>
  <c r="A7942" i="25"/>
  <c r="A7943" i="25"/>
  <c r="A7944" i="25"/>
  <c r="A7945" i="25"/>
  <c r="A7946" i="25"/>
  <c r="A7947" i="25"/>
  <c r="A7948" i="25"/>
  <c r="A7949" i="25"/>
  <c r="A7950" i="25"/>
  <c r="A7951" i="25"/>
  <c r="A7952" i="25"/>
  <c r="A7953" i="25"/>
  <c r="A7954" i="25"/>
  <c r="A7955" i="25"/>
  <c r="A7956" i="25"/>
  <c r="A7957" i="25"/>
  <c r="A7958" i="25"/>
  <c r="A7959" i="25"/>
  <c r="A7960" i="25"/>
  <c r="A7961" i="25"/>
  <c r="A7962" i="25"/>
  <c r="A7963" i="25"/>
  <c r="A7964" i="25"/>
  <c r="A7965" i="25"/>
  <c r="A7966" i="25"/>
  <c r="A7967" i="25"/>
  <c r="A7968" i="25"/>
  <c r="A7969" i="25"/>
  <c r="A7970" i="25"/>
  <c r="A7971" i="25"/>
  <c r="A7972" i="25"/>
  <c r="A7973" i="25"/>
  <c r="A7974" i="25"/>
  <c r="A7975" i="25"/>
  <c r="A7976" i="25"/>
  <c r="A7977" i="25"/>
  <c r="A7978" i="25"/>
  <c r="A7979" i="25"/>
  <c r="A7980" i="25"/>
  <c r="A7981" i="25"/>
  <c r="A7982" i="25"/>
  <c r="A7983" i="25"/>
  <c r="A7984" i="25"/>
  <c r="A7985" i="25"/>
  <c r="A7986" i="25"/>
  <c r="A7987" i="25"/>
  <c r="A7988" i="25"/>
  <c r="A7989" i="25"/>
  <c r="A7990" i="25"/>
  <c r="A7991" i="25"/>
  <c r="A7992" i="25"/>
  <c r="A7993" i="25"/>
  <c r="A7994" i="25"/>
  <c r="A7995" i="25"/>
  <c r="A7996" i="25"/>
  <c r="A7997" i="25"/>
  <c r="A7998" i="25"/>
  <c r="A7999" i="25"/>
  <c r="A8000" i="25"/>
  <c r="A8001" i="25"/>
  <c r="A8002" i="25"/>
  <c r="A8003" i="25"/>
  <c r="A8004" i="25"/>
  <c r="A8005" i="25"/>
  <c r="A8006" i="25"/>
  <c r="A8007" i="25"/>
  <c r="A8008" i="25"/>
  <c r="A8009" i="25"/>
  <c r="A8010" i="25"/>
  <c r="A8011" i="25"/>
  <c r="A8012" i="25"/>
  <c r="A8013" i="25"/>
  <c r="A8014" i="25"/>
  <c r="A8015" i="25"/>
  <c r="A8016" i="25"/>
  <c r="A8017" i="25"/>
  <c r="A8018" i="25"/>
  <c r="A8019" i="25"/>
  <c r="A8020" i="25"/>
  <c r="A8021" i="25"/>
  <c r="A8022" i="25"/>
  <c r="A8023" i="25"/>
  <c r="A8024" i="25"/>
  <c r="A8025" i="25"/>
  <c r="A8026" i="25"/>
  <c r="A8027" i="25"/>
  <c r="A8028" i="25"/>
  <c r="A8029" i="25"/>
  <c r="A8030" i="25"/>
  <c r="A8031" i="25"/>
  <c r="A8032" i="25"/>
  <c r="A8033" i="25"/>
  <c r="A8034" i="25"/>
  <c r="A8035" i="25"/>
  <c r="A8036" i="25"/>
  <c r="A8037" i="25"/>
  <c r="A8038" i="25"/>
  <c r="A8039" i="25"/>
  <c r="A8040" i="25"/>
  <c r="A8041" i="25"/>
  <c r="A8042" i="25"/>
  <c r="A8043" i="25"/>
  <c r="A8044" i="25"/>
  <c r="A8045" i="25"/>
  <c r="A8046" i="25"/>
  <c r="A8047" i="25"/>
  <c r="A8048" i="25"/>
  <c r="A8049" i="25"/>
  <c r="A8050" i="25"/>
  <c r="A8051" i="25"/>
  <c r="A8052" i="25"/>
  <c r="A8053" i="25"/>
  <c r="A8054" i="25"/>
  <c r="A8055" i="25"/>
  <c r="A8056" i="25"/>
  <c r="A8057" i="25"/>
  <c r="A8058" i="25"/>
  <c r="A8059" i="25"/>
  <c r="A8060" i="25"/>
  <c r="A8061" i="25"/>
  <c r="A8062" i="25"/>
  <c r="A8063" i="25"/>
  <c r="A8064" i="25"/>
  <c r="A8065" i="25"/>
  <c r="A8066" i="25"/>
  <c r="A8067" i="25"/>
  <c r="A8068" i="25"/>
  <c r="A8069" i="25"/>
  <c r="A8070" i="25"/>
  <c r="A8071" i="25"/>
  <c r="A8072" i="25"/>
  <c r="A8073" i="25"/>
  <c r="A8074" i="25"/>
  <c r="A8075" i="25"/>
  <c r="A8076" i="25"/>
  <c r="A8077" i="25"/>
  <c r="A8078" i="25"/>
  <c r="A8079" i="25"/>
  <c r="A8080" i="25"/>
  <c r="A8081" i="25"/>
  <c r="A8082" i="25"/>
  <c r="A8083" i="25"/>
  <c r="A8084" i="25"/>
  <c r="A8085" i="25"/>
  <c r="A8086" i="25"/>
  <c r="A8087" i="25"/>
  <c r="A8088" i="25"/>
  <c r="A8089" i="25"/>
  <c r="A8090" i="25"/>
  <c r="A8091" i="25"/>
  <c r="A8092" i="25"/>
  <c r="A8093" i="25"/>
  <c r="A8094" i="25"/>
  <c r="A8095" i="25"/>
  <c r="A8096" i="25"/>
  <c r="A8097" i="25"/>
  <c r="A8098" i="25"/>
  <c r="A8099" i="25"/>
  <c r="A8100" i="25"/>
  <c r="A8101" i="25"/>
  <c r="A8102" i="25"/>
  <c r="A8103" i="25"/>
  <c r="A8104" i="25"/>
  <c r="A8105" i="25"/>
  <c r="A8106" i="25"/>
  <c r="A8107" i="25"/>
  <c r="A8108" i="25"/>
  <c r="A8109" i="25"/>
  <c r="A8110" i="25"/>
  <c r="A8111" i="25"/>
  <c r="A8112" i="25"/>
  <c r="A8113" i="25"/>
  <c r="A8114" i="25"/>
  <c r="A8115" i="25"/>
  <c r="A8116" i="25"/>
  <c r="A8117" i="25"/>
  <c r="A8118" i="25"/>
  <c r="A8119" i="25"/>
  <c r="A8120" i="25"/>
  <c r="A8121" i="25"/>
  <c r="A8122" i="25"/>
  <c r="A8123" i="25"/>
  <c r="A8124" i="25"/>
  <c r="A8125" i="25"/>
  <c r="A8126" i="25"/>
  <c r="A8127" i="25"/>
  <c r="A8128" i="25"/>
  <c r="A8129" i="25"/>
  <c r="A8130" i="25"/>
  <c r="A8131" i="25"/>
  <c r="A8132" i="25"/>
  <c r="A8133" i="25"/>
  <c r="A8134" i="25"/>
  <c r="A8135" i="25"/>
  <c r="A8136" i="25"/>
  <c r="A8137" i="25"/>
  <c r="A8138" i="25"/>
  <c r="A8139" i="25"/>
  <c r="A8140" i="25"/>
  <c r="A8141" i="25"/>
  <c r="A8142" i="25"/>
  <c r="A8143" i="25"/>
  <c r="A8144" i="25"/>
  <c r="A8145" i="25"/>
  <c r="A8146" i="25"/>
  <c r="A8147" i="25"/>
  <c r="A8148" i="25"/>
  <c r="A8149" i="25"/>
  <c r="A8150" i="25"/>
  <c r="A8151" i="25"/>
  <c r="A8152" i="25"/>
  <c r="A8153" i="25"/>
  <c r="A8154" i="25"/>
  <c r="A8155" i="25"/>
  <c r="A8156" i="25"/>
  <c r="A8157" i="25"/>
  <c r="A8158" i="25"/>
  <c r="A8159" i="25"/>
  <c r="A8160" i="25"/>
  <c r="A8161" i="25"/>
  <c r="A8162" i="25"/>
  <c r="A8163" i="25"/>
  <c r="A8164" i="25"/>
  <c r="A8165" i="25"/>
  <c r="A8166" i="25"/>
  <c r="A8167" i="25"/>
  <c r="A8168" i="25"/>
  <c r="A8169" i="25"/>
  <c r="A8170" i="25"/>
  <c r="A8171" i="25"/>
  <c r="A8172" i="25"/>
  <c r="A8173" i="25"/>
  <c r="A8174" i="25"/>
  <c r="A8175" i="25"/>
  <c r="A8176" i="25"/>
  <c r="A8177" i="25"/>
  <c r="A8178" i="25"/>
  <c r="A8179" i="25"/>
  <c r="A8180" i="25"/>
  <c r="A8181" i="25"/>
  <c r="A8182" i="25"/>
  <c r="A8183" i="25"/>
  <c r="A8184" i="25"/>
  <c r="A8185" i="25"/>
  <c r="A8186" i="25"/>
  <c r="A8187" i="25"/>
  <c r="A8188" i="25"/>
  <c r="A8189" i="25"/>
  <c r="A8190" i="25"/>
  <c r="A8191" i="25"/>
  <c r="A8192" i="25"/>
  <c r="A8193" i="25"/>
  <c r="A8194" i="25"/>
  <c r="A8195" i="25"/>
  <c r="A8196" i="25"/>
  <c r="A8197" i="25"/>
  <c r="A8198" i="25"/>
  <c r="A8199" i="25"/>
  <c r="A8200" i="25"/>
  <c r="A8201" i="25"/>
  <c r="A8202" i="25"/>
  <c r="A8203" i="25"/>
  <c r="A8204" i="25"/>
  <c r="A8205" i="25"/>
  <c r="A8206" i="25"/>
  <c r="A8207" i="25"/>
  <c r="A8208" i="25"/>
  <c r="A8209" i="25"/>
  <c r="A8210" i="25"/>
  <c r="A8211" i="25"/>
  <c r="A8212" i="25"/>
  <c r="A8213" i="25"/>
  <c r="A8214" i="25"/>
  <c r="A8215" i="25"/>
  <c r="A8216" i="25"/>
  <c r="A8217" i="25"/>
  <c r="A8218" i="25"/>
  <c r="A8219" i="25"/>
  <c r="A8220" i="25"/>
  <c r="A8221" i="25"/>
  <c r="A8222" i="25"/>
  <c r="A8223" i="25"/>
  <c r="A8224" i="25"/>
  <c r="A8225" i="25"/>
  <c r="A8226" i="25"/>
  <c r="A8227" i="25"/>
  <c r="A8228" i="25"/>
  <c r="A8229" i="25"/>
  <c r="A8230" i="25"/>
  <c r="A8231" i="25"/>
  <c r="A8232" i="25"/>
  <c r="A8233" i="25"/>
  <c r="A8234" i="25"/>
  <c r="A8235" i="25"/>
  <c r="A8236" i="25"/>
  <c r="A8237" i="25"/>
  <c r="A8238" i="25"/>
  <c r="A8239" i="25"/>
  <c r="A8240" i="25"/>
  <c r="A8241" i="25"/>
  <c r="A8242" i="25"/>
  <c r="A8243" i="25"/>
  <c r="A8244" i="25"/>
  <c r="A8245" i="25"/>
  <c r="A8246" i="25"/>
  <c r="A8247" i="25"/>
  <c r="A8248" i="25"/>
  <c r="A8249" i="25"/>
  <c r="A8250" i="25"/>
  <c r="A8251" i="25"/>
  <c r="A8252" i="25"/>
  <c r="A8253" i="25"/>
  <c r="A8254" i="25"/>
  <c r="A8255" i="25"/>
  <c r="A8256" i="25"/>
  <c r="A8257" i="25"/>
  <c r="A8258" i="25"/>
  <c r="A8259" i="25"/>
  <c r="A8260" i="25"/>
  <c r="A8261" i="25"/>
  <c r="A8262" i="25"/>
  <c r="A8263" i="25"/>
  <c r="A8264" i="25"/>
  <c r="A8265" i="25"/>
  <c r="A8266" i="25"/>
  <c r="A8267" i="25"/>
  <c r="A8268" i="25"/>
  <c r="A8269" i="25"/>
  <c r="A8270" i="25"/>
  <c r="A8271" i="25"/>
  <c r="A8272" i="25"/>
  <c r="A8273" i="25"/>
  <c r="A8274" i="25"/>
  <c r="A8275" i="25"/>
  <c r="A8276" i="25"/>
  <c r="A8277" i="25"/>
  <c r="A8278" i="25"/>
  <c r="A8279" i="25"/>
  <c r="A8280" i="25"/>
  <c r="A8281" i="25"/>
  <c r="A8282" i="25"/>
  <c r="A8283" i="25"/>
  <c r="A8284" i="25"/>
  <c r="A8285" i="25"/>
  <c r="A8286" i="25"/>
  <c r="A8287" i="25"/>
  <c r="A8288" i="25"/>
  <c r="A8289" i="25"/>
  <c r="A8290" i="25"/>
  <c r="A8291" i="25"/>
  <c r="A8292" i="25"/>
  <c r="A8293" i="25"/>
  <c r="A8294" i="25"/>
  <c r="A8295" i="25"/>
  <c r="A8296" i="25"/>
  <c r="A8297" i="25"/>
  <c r="A8298" i="25"/>
  <c r="A8299" i="25"/>
  <c r="A8300" i="25"/>
  <c r="A8301" i="25"/>
  <c r="A8302" i="25"/>
  <c r="A8303" i="25"/>
  <c r="A8304" i="25"/>
  <c r="A8305" i="25"/>
  <c r="A8306" i="25"/>
  <c r="A8307" i="25"/>
  <c r="A8308" i="25"/>
  <c r="A8309" i="25"/>
  <c r="A8310" i="25"/>
  <c r="A8311" i="25"/>
  <c r="A8312" i="25"/>
  <c r="A8313" i="25"/>
  <c r="A8314" i="25"/>
  <c r="A8315" i="25"/>
  <c r="A8316" i="25"/>
  <c r="A8317" i="25"/>
  <c r="A8318" i="25"/>
  <c r="A8319" i="25"/>
  <c r="A8320" i="25"/>
  <c r="A8321" i="25"/>
  <c r="A8322" i="25"/>
  <c r="A8323" i="25"/>
  <c r="A8324" i="25"/>
  <c r="A8325" i="25"/>
  <c r="A8326" i="25"/>
  <c r="A8327" i="25"/>
  <c r="A8328" i="25"/>
  <c r="A8329" i="25"/>
  <c r="A8330" i="25"/>
  <c r="A8331" i="25"/>
  <c r="A8332" i="25"/>
  <c r="A8333" i="25"/>
  <c r="A8334" i="25"/>
  <c r="A8335" i="25"/>
  <c r="A8336" i="25"/>
  <c r="A8337" i="25"/>
  <c r="A8338" i="25"/>
  <c r="A8339" i="25"/>
  <c r="A8340" i="25"/>
  <c r="A8341" i="25"/>
  <c r="A8342" i="25"/>
  <c r="A8343" i="25"/>
  <c r="A8344" i="25"/>
  <c r="A8345" i="25"/>
  <c r="A8346" i="25"/>
  <c r="A8347" i="25"/>
  <c r="A8348" i="25"/>
  <c r="A8349" i="25"/>
  <c r="A8350" i="25"/>
  <c r="A8351" i="25"/>
  <c r="A8352" i="25"/>
  <c r="A8353" i="25"/>
  <c r="A8354" i="25"/>
  <c r="A8355" i="25"/>
  <c r="A8356" i="25"/>
  <c r="A8357" i="25"/>
  <c r="A8358" i="25"/>
  <c r="A8359" i="25"/>
  <c r="A8360" i="25"/>
  <c r="A8361" i="25"/>
  <c r="A8362" i="25"/>
  <c r="A8363" i="25"/>
  <c r="A8364" i="25"/>
  <c r="A8365" i="25"/>
  <c r="A8366" i="25"/>
  <c r="A8367" i="25"/>
  <c r="A8368" i="25"/>
  <c r="A8369" i="25"/>
  <c r="A8370" i="25"/>
  <c r="A8371" i="25"/>
  <c r="A8372" i="25"/>
  <c r="A8373" i="25"/>
  <c r="A8374" i="25"/>
  <c r="A8375" i="25"/>
  <c r="A8376" i="25"/>
  <c r="A8377" i="25"/>
  <c r="A8378" i="25"/>
  <c r="A8379" i="25"/>
  <c r="A8380" i="25"/>
  <c r="A8381" i="25"/>
  <c r="A8382" i="25"/>
  <c r="A8383" i="25"/>
  <c r="A8384" i="25"/>
  <c r="A8385" i="25"/>
  <c r="A8386" i="25"/>
  <c r="A8387" i="25"/>
  <c r="A8388" i="25"/>
  <c r="A8389" i="25"/>
  <c r="A8390" i="25"/>
  <c r="A8391" i="25"/>
  <c r="A8392" i="25"/>
  <c r="A8393" i="25"/>
  <c r="A8394" i="25"/>
  <c r="A8395" i="25"/>
  <c r="A8396" i="25"/>
  <c r="A8397" i="25"/>
  <c r="A8398" i="25"/>
  <c r="A8399" i="25"/>
  <c r="A8400" i="25"/>
  <c r="A8401" i="25"/>
  <c r="A8402" i="25"/>
  <c r="A8403" i="25"/>
  <c r="A8404" i="25"/>
  <c r="A8405" i="25"/>
  <c r="A8406" i="25"/>
  <c r="A8407" i="25"/>
  <c r="A8408" i="25"/>
  <c r="A8409" i="25"/>
  <c r="A8410" i="25"/>
  <c r="A8411" i="25"/>
  <c r="A8412" i="25"/>
  <c r="A8413" i="25"/>
  <c r="A8414" i="25"/>
  <c r="A8415" i="25"/>
  <c r="A8416" i="25"/>
  <c r="A8417" i="25"/>
  <c r="A8418" i="25"/>
  <c r="A8419" i="25"/>
  <c r="A8420" i="25"/>
  <c r="A8421" i="25"/>
  <c r="A8422" i="25"/>
  <c r="A8423" i="25"/>
  <c r="A8424" i="25"/>
  <c r="A8425" i="25"/>
  <c r="A8426" i="25"/>
  <c r="A8427" i="25"/>
  <c r="A8428" i="25"/>
  <c r="A8429" i="25"/>
  <c r="A8430" i="25"/>
  <c r="A8431" i="25"/>
  <c r="A8432" i="25"/>
  <c r="A8433" i="25"/>
  <c r="A8434" i="25"/>
  <c r="A8435" i="25"/>
  <c r="A8436" i="25"/>
  <c r="A8437" i="25"/>
  <c r="A8438" i="25"/>
  <c r="A8439" i="25"/>
  <c r="A8440" i="25"/>
  <c r="A8441" i="25"/>
  <c r="A8442" i="25"/>
  <c r="A8443" i="25"/>
  <c r="A8444" i="25"/>
  <c r="A8445" i="25"/>
  <c r="A8446" i="25"/>
  <c r="A8447" i="25"/>
  <c r="A8448" i="25"/>
  <c r="A8449" i="25"/>
  <c r="A8450" i="25"/>
  <c r="A8451" i="25"/>
  <c r="A8452" i="25"/>
  <c r="A8453" i="25"/>
  <c r="A8454" i="25"/>
  <c r="A8455" i="25"/>
  <c r="A8456" i="25"/>
  <c r="A8457" i="25"/>
  <c r="A8458" i="25"/>
  <c r="A8459" i="25"/>
  <c r="A8460" i="25"/>
  <c r="A8461" i="25"/>
  <c r="A8462" i="25"/>
  <c r="A8463" i="25"/>
  <c r="A8464" i="25"/>
  <c r="A8465" i="25"/>
  <c r="A8466" i="25"/>
  <c r="A8467" i="25"/>
  <c r="A8468" i="25"/>
  <c r="A8469" i="25"/>
  <c r="A8470" i="25"/>
  <c r="A8471" i="25"/>
  <c r="A8472" i="25"/>
  <c r="A8473" i="25"/>
  <c r="A8474" i="25"/>
  <c r="A8475" i="25"/>
  <c r="A8476" i="25"/>
  <c r="A8477" i="25"/>
  <c r="A8478" i="25"/>
  <c r="A8479" i="25"/>
  <c r="A8480" i="25"/>
  <c r="A8481" i="25"/>
  <c r="A8482" i="25"/>
  <c r="A8483" i="25"/>
  <c r="A8484" i="25"/>
  <c r="A8485" i="25"/>
  <c r="A8486" i="25"/>
  <c r="A8487" i="25"/>
  <c r="A8488" i="25"/>
  <c r="A8489" i="25"/>
  <c r="A8490" i="25"/>
  <c r="A8491" i="25"/>
  <c r="A8492" i="25"/>
  <c r="A8493" i="25"/>
  <c r="A8494" i="25"/>
  <c r="A8495" i="25"/>
  <c r="A8496" i="25"/>
  <c r="A8497" i="25"/>
  <c r="A8498" i="25"/>
  <c r="A8499" i="25"/>
  <c r="A8500" i="25"/>
  <c r="A8501" i="25"/>
  <c r="A8502" i="25"/>
  <c r="A8503" i="25"/>
  <c r="A8504" i="25"/>
  <c r="A8505" i="25"/>
  <c r="A8506" i="25"/>
  <c r="A8507" i="25"/>
  <c r="A8508" i="25"/>
  <c r="A8509" i="25"/>
  <c r="A8510" i="25"/>
  <c r="A8511" i="25"/>
  <c r="A8512" i="25"/>
  <c r="A8513" i="25"/>
  <c r="A8514" i="25"/>
  <c r="A8515" i="25"/>
  <c r="A8516" i="25"/>
  <c r="A8517" i="25"/>
  <c r="A8518" i="25"/>
  <c r="A8519" i="25"/>
  <c r="A8520" i="25"/>
  <c r="A8521" i="25"/>
  <c r="A8522" i="25"/>
  <c r="A8523" i="25"/>
  <c r="A8524" i="25"/>
  <c r="A8525" i="25"/>
  <c r="A8526" i="25"/>
  <c r="A8527" i="25"/>
  <c r="A8528" i="25"/>
  <c r="A8529" i="25"/>
  <c r="A8530" i="25"/>
  <c r="A8531" i="25"/>
  <c r="A8532" i="25"/>
  <c r="A8533" i="25"/>
  <c r="A8534" i="25"/>
  <c r="A8535" i="25"/>
  <c r="A8536" i="25"/>
  <c r="A8537" i="25"/>
  <c r="A8538" i="25"/>
  <c r="A8539" i="25"/>
  <c r="A8540" i="25"/>
  <c r="A8541" i="25"/>
  <c r="A8542" i="25"/>
  <c r="A8543" i="25"/>
  <c r="A8544" i="25"/>
  <c r="A8545" i="25"/>
  <c r="A8546" i="25"/>
  <c r="A8547" i="25"/>
  <c r="A8548" i="25"/>
  <c r="A8549" i="25"/>
  <c r="A8550" i="25"/>
  <c r="A8551" i="25"/>
  <c r="A8552" i="25"/>
  <c r="A8553" i="25"/>
  <c r="A8554" i="25"/>
  <c r="A8555" i="25"/>
  <c r="A8556" i="25"/>
  <c r="A8557" i="25"/>
  <c r="A8558" i="25"/>
  <c r="A8559" i="25"/>
  <c r="A8560" i="25"/>
  <c r="A8561" i="25"/>
  <c r="A8562" i="25"/>
  <c r="A8563" i="25"/>
  <c r="A8564" i="25"/>
  <c r="A8565" i="25"/>
  <c r="A8566" i="25"/>
  <c r="A8567" i="25"/>
  <c r="A8568" i="25"/>
  <c r="A8569" i="25"/>
  <c r="A8570" i="25"/>
  <c r="A8571" i="25"/>
  <c r="A8572" i="25"/>
  <c r="A8573" i="25"/>
  <c r="A8574" i="25"/>
  <c r="A8575" i="25"/>
  <c r="A8576" i="25"/>
  <c r="A8577" i="25"/>
  <c r="A8578" i="25"/>
  <c r="A8579" i="25"/>
  <c r="A8580" i="25"/>
  <c r="A8581" i="25"/>
  <c r="A8582" i="25"/>
  <c r="A8583" i="25"/>
  <c r="A8584" i="25"/>
  <c r="A8585" i="25"/>
  <c r="A8586" i="25"/>
  <c r="A8587" i="25"/>
  <c r="A8588" i="25"/>
  <c r="A8589" i="25"/>
  <c r="A8590" i="25"/>
  <c r="A8591" i="25"/>
  <c r="A8592" i="25"/>
  <c r="A8593" i="25"/>
  <c r="A8594" i="25"/>
  <c r="A8595" i="25"/>
  <c r="A8596" i="25"/>
  <c r="A8597" i="25"/>
  <c r="A8598" i="25"/>
  <c r="A8599" i="25"/>
  <c r="A8600" i="25"/>
  <c r="A8601" i="25"/>
  <c r="A8602" i="25"/>
  <c r="A8603" i="25"/>
  <c r="A8604" i="25"/>
  <c r="A8605" i="25"/>
  <c r="A8606" i="25"/>
  <c r="A8607" i="25"/>
  <c r="A8608" i="25"/>
  <c r="A8609" i="25"/>
  <c r="A8610" i="25"/>
  <c r="A8611" i="25"/>
  <c r="A8612" i="25"/>
  <c r="A8613" i="25"/>
  <c r="A8614" i="25"/>
  <c r="A8615" i="25"/>
  <c r="A8616" i="25"/>
  <c r="A8617" i="25"/>
  <c r="A8618" i="25"/>
  <c r="A8619" i="25"/>
  <c r="A8620" i="25"/>
  <c r="A8621" i="25"/>
  <c r="A8622" i="25"/>
  <c r="A8623" i="25"/>
  <c r="A8624" i="25"/>
  <c r="A8625" i="25"/>
  <c r="A8626" i="25"/>
  <c r="A8627" i="25"/>
  <c r="A8628" i="25"/>
  <c r="A8629" i="25"/>
  <c r="A8630" i="25"/>
  <c r="A8631" i="25"/>
  <c r="A8632" i="25"/>
  <c r="A8633" i="25"/>
  <c r="A8634" i="25"/>
  <c r="A8635" i="25"/>
  <c r="A8636" i="25"/>
  <c r="A8637" i="25"/>
  <c r="A8638" i="25"/>
  <c r="A8639" i="25"/>
  <c r="A8640" i="25"/>
  <c r="A8641" i="25"/>
  <c r="A8642" i="25"/>
  <c r="A8643" i="25"/>
  <c r="A8644" i="25"/>
  <c r="A8645" i="25"/>
  <c r="A8646" i="25"/>
  <c r="A8647" i="25"/>
  <c r="A8648" i="25"/>
  <c r="A8649" i="25"/>
  <c r="A8650" i="25"/>
  <c r="A8651" i="25"/>
  <c r="A8652" i="25"/>
  <c r="A8653" i="25"/>
  <c r="A8654" i="25"/>
  <c r="A8655" i="25"/>
  <c r="A8656" i="25"/>
  <c r="A8657" i="25"/>
  <c r="A8658" i="25"/>
  <c r="A8659" i="25"/>
  <c r="A8660" i="25"/>
  <c r="A8661" i="25"/>
  <c r="A8662" i="25"/>
  <c r="A8663" i="25"/>
  <c r="A8664" i="25"/>
  <c r="A8665" i="25"/>
  <c r="A8666" i="25"/>
  <c r="A8667" i="25"/>
  <c r="A8668" i="25"/>
  <c r="A8669" i="25"/>
  <c r="A8670" i="25"/>
  <c r="A8671" i="25"/>
  <c r="A8672" i="25"/>
  <c r="A8673" i="25"/>
  <c r="A8674" i="25"/>
  <c r="A8675" i="25"/>
  <c r="A8676" i="25"/>
  <c r="A8677" i="25"/>
  <c r="A8678" i="25"/>
  <c r="A8679" i="25"/>
  <c r="A8680" i="25"/>
  <c r="A8681" i="25"/>
  <c r="A8682" i="25"/>
  <c r="A8683" i="25"/>
  <c r="A8684" i="25"/>
  <c r="A8685" i="25"/>
  <c r="A8686" i="25"/>
  <c r="A8687" i="25"/>
  <c r="A8688" i="25"/>
  <c r="A8689" i="25"/>
  <c r="A8690" i="25"/>
  <c r="A8691" i="25"/>
  <c r="A8692" i="25"/>
  <c r="A8693" i="25"/>
  <c r="A8694" i="25"/>
  <c r="A8695" i="25"/>
  <c r="A8696" i="25"/>
  <c r="A8697" i="25"/>
  <c r="A8698" i="25"/>
  <c r="A8699" i="25"/>
  <c r="A8700" i="25"/>
  <c r="A8701" i="25"/>
  <c r="A8702" i="25"/>
  <c r="A8703" i="25"/>
  <c r="A8704" i="25"/>
  <c r="A8705" i="25"/>
  <c r="A8706" i="25"/>
  <c r="A8707" i="25"/>
  <c r="A8708" i="25"/>
  <c r="A8709" i="25"/>
  <c r="A8710" i="25"/>
  <c r="A8711" i="25"/>
  <c r="A8712" i="25"/>
  <c r="A8713" i="25"/>
  <c r="A8714" i="25"/>
  <c r="A8715" i="25"/>
  <c r="A8716" i="25"/>
  <c r="A8717" i="25"/>
  <c r="A8718" i="25"/>
  <c r="A8719" i="25"/>
  <c r="A8720" i="25"/>
  <c r="A8721" i="25"/>
  <c r="A8722" i="25"/>
  <c r="A8723" i="25"/>
  <c r="A8724" i="25"/>
  <c r="A8725" i="25"/>
  <c r="A8726" i="25"/>
  <c r="A8727" i="25"/>
  <c r="A8728" i="25"/>
  <c r="A8729" i="25"/>
  <c r="A8730" i="25"/>
  <c r="A8731" i="25"/>
  <c r="A8732" i="25"/>
  <c r="A8733" i="25"/>
  <c r="A8734" i="25"/>
  <c r="A8735" i="25"/>
  <c r="A8736" i="25"/>
  <c r="A8737" i="25"/>
  <c r="A8738" i="25"/>
  <c r="A8739" i="25"/>
  <c r="A8740" i="25"/>
  <c r="A8741" i="25"/>
  <c r="A8742" i="25"/>
  <c r="A8743" i="25"/>
  <c r="A8744" i="25"/>
  <c r="A8745" i="25"/>
  <c r="A8746" i="25"/>
  <c r="A8747" i="25"/>
  <c r="A8748" i="25"/>
  <c r="A8749" i="25"/>
  <c r="A8750" i="25"/>
  <c r="A8751" i="25"/>
  <c r="A8752" i="25"/>
  <c r="A8753" i="25"/>
  <c r="A8754" i="25"/>
  <c r="A8755" i="25"/>
  <c r="A8756" i="25"/>
  <c r="A8757" i="25"/>
  <c r="A8758" i="25"/>
  <c r="A8759" i="25"/>
  <c r="A8760" i="25"/>
  <c r="A8761" i="25"/>
  <c r="A8762" i="25"/>
  <c r="A8763" i="25"/>
  <c r="A8764" i="25"/>
  <c r="A8765" i="25"/>
  <c r="A8766" i="25"/>
  <c r="A8767" i="25"/>
  <c r="A8768" i="25"/>
  <c r="A8769" i="25"/>
  <c r="A8770" i="25"/>
  <c r="A8771" i="25"/>
  <c r="A8772" i="25"/>
  <c r="A8773" i="25"/>
  <c r="A8774" i="25"/>
  <c r="A8775" i="25"/>
  <c r="A8776" i="25"/>
  <c r="A8777" i="25"/>
  <c r="A8778" i="25"/>
  <c r="A8779" i="25"/>
  <c r="A8780" i="25"/>
  <c r="A8781" i="25"/>
  <c r="A8782" i="25"/>
  <c r="A8783" i="25"/>
  <c r="A8784" i="25"/>
  <c r="A8785" i="25"/>
  <c r="A8786" i="25"/>
  <c r="A8787" i="25"/>
  <c r="A8788" i="25"/>
  <c r="A8789" i="25"/>
  <c r="A8790" i="25"/>
  <c r="A8791" i="25"/>
  <c r="A8792" i="25"/>
  <c r="A8793" i="25"/>
  <c r="A8794" i="25"/>
  <c r="A8795" i="25"/>
  <c r="A8796" i="25"/>
  <c r="A8797" i="25"/>
  <c r="A8798" i="25"/>
  <c r="A8799" i="25"/>
  <c r="A8800" i="25"/>
  <c r="A8801" i="25"/>
  <c r="A8802" i="25"/>
  <c r="A8803" i="25"/>
  <c r="A8804" i="25"/>
  <c r="A8805" i="25"/>
  <c r="A8806" i="25"/>
  <c r="A8807" i="25"/>
  <c r="A8808" i="25"/>
  <c r="A8809" i="25"/>
  <c r="A8810" i="25"/>
  <c r="A8811" i="25"/>
  <c r="A8812" i="25"/>
  <c r="A8813" i="25"/>
  <c r="A8814" i="25"/>
  <c r="A8815" i="25"/>
  <c r="A8816" i="25"/>
  <c r="A8817" i="25"/>
  <c r="A8818" i="25"/>
  <c r="A8819" i="25"/>
  <c r="A8820" i="25"/>
  <c r="A8821" i="25"/>
  <c r="A8822" i="25"/>
  <c r="A8823" i="25"/>
  <c r="A8824" i="25"/>
  <c r="A8825" i="25"/>
  <c r="A8826" i="25"/>
  <c r="A8827" i="25"/>
  <c r="A8828" i="25"/>
  <c r="A8829" i="25"/>
  <c r="A8830" i="25"/>
  <c r="A8831" i="25"/>
  <c r="A8832" i="25"/>
  <c r="A8833" i="25"/>
  <c r="A8834" i="25"/>
  <c r="A8835" i="25"/>
  <c r="A8836" i="25"/>
  <c r="A8837" i="25"/>
  <c r="A8838" i="25"/>
  <c r="A8839" i="25"/>
  <c r="A8840" i="25"/>
  <c r="A8841" i="25"/>
  <c r="A8842" i="25"/>
  <c r="A8843" i="25"/>
  <c r="A8844" i="25"/>
  <c r="A8845" i="25"/>
  <c r="A8846" i="25"/>
  <c r="A8847" i="25"/>
  <c r="A8848" i="25"/>
  <c r="A8849" i="25"/>
  <c r="A8850" i="25"/>
  <c r="A8851" i="25"/>
  <c r="A8852" i="25"/>
  <c r="A8853" i="25"/>
  <c r="A8854" i="25"/>
  <c r="A8855" i="25"/>
  <c r="A8856" i="25"/>
  <c r="A8857" i="25"/>
  <c r="A8858" i="25"/>
  <c r="A8859" i="25"/>
  <c r="A8860" i="25"/>
  <c r="A8861" i="25"/>
  <c r="A8862" i="25"/>
  <c r="A8863" i="25"/>
  <c r="A8864" i="25"/>
  <c r="A8865" i="25"/>
  <c r="A8866" i="25"/>
  <c r="A8867" i="25"/>
  <c r="A8868" i="25"/>
  <c r="A8869" i="25"/>
  <c r="A8870" i="25"/>
  <c r="A8871" i="25"/>
  <c r="A8872" i="25"/>
  <c r="A8873" i="25"/>
  <c r="A8874" i="25"/>
  <c r="A8875" i="25"/>
  <c r="A8876" i="25"/>
  <c r="A8877" i="25"/>
  <c r="A8878" i="25"/>
  <c r="A8879" i="25"/>
  <c r="A8880" i="25"/>
  <c r="A8881" i="25"/>
  <c r="A8882" i="25"/>
  <c r="A8883" i="25"/>
  <c r="A8884" i="25"/>
  <c r="A8885" i="25"/>
  <c r="A8886" i="25"/>
  <c r="A8887" i="25"/>
  <c r="A8888" i="25"/>
  <c r="A8889" i="25"/>
  <c r="A8890" i="25"/>
  <c r="A8891" i="25"/>
  <c r="A8892" i="25"/>
  <c r="A8893" i="25"/>
  <c r="A8894" i="25"/>
  <c r="A8895" i="25"/>
  <c r="A8896" i="25"/>
  <c r="A8897" i="25"/>
  <c r="A8898" i="25"/>
  <c r="A8899" i="25"/>
  <c r="A8900" i="25"/>
  <c r="A8901" i="25"/>
  <c r="A8902" i="25"/>
  <c r="A8903" i="25"/>
  <c r="A8904" i="25"/>
  <c r="A8905" i="25"/>
  <c r="A8906" i="25"/>
  <c r="A8907" i="25"/>
  <c r="A8908" i="25"/>
  <c r="A8909" i="25"/>
  <c r="A8910" i="25"/>
  <c r="A8911" i="25"/>
  <c r="A8912" i="25"/>
  <c r="A8913" i="25"/>
  <c r="A8914" i="25"/>
  <c r="A8915" i="25"/>
  <c r="A8916" i="25"/>
  <c r="A8917" i="25"/>
  <c r="A8918" i="25"/>
  <c r="A8919" i="25"/>
  <c r="A8920" i="25"/>
  <c r="A8921" i="25"/>
  <c r="A8922" i="25"/>
  <c r="A8923" i="25"/>
  <c r="A8924" i="25"/>
  <c r="A8925" i="25"/>
  <c r="A8926" i="25"/>
  <c r="A8927" i="25"/>
  <c r="A8928" i="25"/>
  <c r="A8929" i="25"/>
  <c r="A8930" i="25"/>
  <c r="A8931" i="25"/>
  <c r="A8932" i="25"/>
  <c r="A8933" i="25"/>
  <c r="A8934" i="25"/>
  <c r="A8935" i="25"/>
  <c r="A8936" i="25"/>
  <c r="A8937" i="25"/>
  <c r="A8938" i="25"/>
  <c r="A8939" i="25"/>
  <c r="A8940" i="25"/>
  <c r="A8941" i="25"/>
  <c r="A8942" i="25"/>
  <c r="A8943" i="25"/>
  <c r="A8944" i="25"/>
  <c r="A8945" i="25"/>
  <c r="A8946" i="25"/>
  <c r="A8947" i="25"/>
  <c r="A8948" i="25"/>
  <c r="A8949" i="25"/>
  <c r="A8950" i="25"/>
  <c r="A8951" i="25"/>
  <c r="A8952" i="25"/>
  <c r="A8953" i="25"/>
  <c r="A8954" i="25"/>
  <c r="A8955" i="25"/>
  <c r="A8956" i="25"/>
  <c r="A8957" i="25"/>
  <c r="A8958" i="25"/>
  <c r="A8959" i="25"/>
  <c r="A8960" i="25"/>
  <c r="A8961" i="25"/>
  <c r="A8962" i="25"/>
  <c r="A8963" i="25"/>
  <c r="A8964" i="25"/>
  <c r="A8965" i="25"/>
  <c r="A8966" i="25"/>
  <c r="A8967" i="25"/>
  <c r="A8968" i="25"/>
  <c r="A8969" i="25"/>
  <c r="A8970" i="25"/>
  <c r="A8971" i="25"/>
  <c r="A8972" i="25"/>
  <c r="A8973" i="25"/>
  <c r="A8974" i="25"/>
  <c r="A8975" i="25"/>
  <c r="A8976" i="25"/>
  <c r="A8977" i="25"/>
  <c r="A8978" i="25"/>
  <c r="A8979" i="25"/>
  <c r="A8980" i="25"/>
  <c r="A8981" i="25"/>
  <c r="A8982" i="25"/>
  <c r="A8983" i="25"/>
  <c r="A8984" i="25"/>
  <c r="A8985" i="25"/>
  <c r="A8986" i="25"/>
  <c r="A8987" i="25"/>
  <c r="A8988" i="25"/>
  <c r="A8989" i="25"/>
  <c r="A8990" i="25"/>
  <c r="A8991" i="25"/>
  <c r="A8992" i="25"/>
  <c r="A8993" i="25"/>
  <c r="A8994" i="25"/>
  <c r="A8995" i="25"/>
  <c r="A8996" i="25"/>
  <c r="A8997" i="25"/>
  <c r="A8998" i="25"/>
  <c r="A8999" i="25"/>
  <c r="A9000" i="25"/>
  <c r="A9001" i="25"/>
  <c r="A9002" i="25"/>
  <c r="A9003" i="25"/>
  <c r="A9004" i="25"/>
  <c r="A9005" i="25"/>
  <c r="A9006" i="25"/>
  <c r="A9007" i="25"/>
  <c r="A9008" i="25"/>
  <c r="A9009" i="25"/>
  <c r="A9010" i="25"/>
  <c r="A9011" i="25"/>
  <c r="A9012" i="25"/>
  <c r="A9013" i="25"/>
  <c r="A9014" i="25"/>
  <c r="A9015" i="25"/>
  <c r="A9016" i="25"/>
  <c r="A9017" i="25"/>
  <c r="A9018" i="25"/>
  <c r="A9019" i="25"/>
  <c r="A9020" i="25"/>
  <c r="A9021" i="25"/>
  <c r="A9022" i="25"/>
  <c r="A9023" i="25"/>
  <c r="A9024" i="25"/>
  <c r="A9025" i="25"/>
  <c r="A9026" i="25"/>
  <c r="A9027" i="25"/>
  <c r="A9028" i="25"/>
  <c r="A9029" i="25"/>
  <c r="A9030" i="25"/>
  <c r="A9031" i="25"/>
  <c r="A9032" i="25"/>
  <c r="A9033" i="25"/>
  <c r="A9034" i="25"/>
  <c r="A9035" i="25"/>
  <c r="A9036" i="25"/>
  <c r="A9037" i="25"/>
  <c r="A9038" i="25"/>
  <c r="A9039" i="25"/>
  <c r="A9040" i="25"/>
  <c r="A9041" i="25"/>
  <c r="A9042" i="25"/>
  <c r="A9043" i="25"/>
  <c r="A9044" i="25"/>
  <c r="A9045" i="25"/>
  <c r="A9046" i="25"/>
  <c r="A9047" i="25"/>
  <c r="A9048" i="25"/>
  <c r="A9049" i="25"/>
  <c r="A9050" i="25"/>
  <c r="A9051" i="25"/>
  <c r="A9052" i="25"/>
  <c r="A9053" i="25"/>
  <c r="A9054" i="25"/>
  <c r="A9055" i="25"/>
  <c r="A9056" i="25"/>
  <c r="A9057" i="25"/>
  <c r="A9058" i="25"/>
  <c r="A9059" i="25"/>
  <c r="A9060" i="25"/>
  <c r="A9061" i="25"/>
  <c r="A9062" i="25"/>
  <c r="A9063" i="25"/>
  <c r="A9064" i="25"/>
  <c r="A9065" i="25"/>
  <c r="A9066" i="25"/>
  <c r="A9067" i="25"/>
  <c r="A9068" i="25"/>
  <c r="A9069" i="25"/>
  <c r="A9070" i="25"/>
  <c r="A9071" i="25"/>
  <c r="A9072" i="25"/>
  <c r="A9073" i="25"/>
  <c r="A9074" i="25"/>
  <c r="A9075" i="25"/>
  <c r="A9076" i="25"/>
  <c r="A9077" i="25"/>
  <c r="A9078" i="25"/>
  <c r="A9079" i="25"/>
  <c r="A9080" i="25"/>
  <c r="A9081" i="25"/>
  <c r="A9082" i="25"/>
  <c r="A9083" i="25"/>
  <c r="A9084" i="25"/>
  <c r="A9085" i="25"/>
  <c r="A9086" i="25"/>
  <c r="A9087" i="25"/>
  <c r="A9088" i="25"/>
  <c r="A9089" i="25"/>
  <c r="A9090" i="25"/>
  <c r="A9091" i="25"/>
  <c r="A9092" i="25"/>
  <c r="A9093" i="25"/>
  <c r="A9094" i="25"/>
  <c r="A9095" i="25"/>
  <c r="A9096" i="25"/>
  <c r="A9097" i="25"/>
  <c r="A9098" i="25"/>
  <c r="A9099" i="25"/>
  <c r="A9100" i="25"/>
  <c r="A9101" i="25"/>
  <c r="A9102" i="25"/>
  <c r="A9103" i="25"/>
  <c r="A9104" i="25"/>
  <c r="A9105" i="25"/>
  <c r="A9106" i="25"/>
  <c r="A9107" i="25"/>
  <c r="A9108" i="25"/>
  <c r="A9109" i="25"/>
  <c r="A9110" i="25"/>
  <c r="A9111" i="25"/>
  <c r="A9112" i="25"/>
  <c r="A9113" i="25"/>
  <c r="A9114" i="25"/>
  <c r="A9115" i="25"/>
  <c r="A9116" i="25"/>
  <c r="A9117" i="25"/>
  <c r="A9118" i="25"/>
  <c r="A9119" i="25"/>
  <c r="A9120" i="25"/>
  <c r="A9121" i="25"/>
  <c r="A9122" i="25"/>
  <c r="A9123" i="25"/>
  <c r="A9124" i="25"/>
  <c r="A9125" i="25"/>
  <c r="A9126" i="25"/>
  <c r="A9127" i="25"/>
  <c r="A9128" i="25"/>
  <c r="A9129" i="25"/>
  <c r="A9130" i="25"/>
  <c r="A9131" i="25"/>
  <c r="A9132" i="25"/>
  <c r="A9133" i="25"/>
  <c r="A9134" i="25"/>
  <c r="A9135" i="25"/>
  <c r="A9136" i="25"/>
  <c r="A9137" i="25"/>
  <c r="A9138" i="25"/>
  <c r="A9139" i="25"/>
  <c r="A9140" i="25"/>
  <c r="A9141" i="25"/>
  <c r="A9142" i="25"/>
  <c r="A9143" i="25"/>
  <c r="A9144" i="25"/>
  <c r="A9145" i="25"/>
  <c r="A9146" i="25"/>
  <c r="A9147" i="25"/>
  <c r="A9148" i="25"/>
  <c r="A9149" i="25"/>
  <c r="A9150" i="25"/>
  <c r="A9151" i="25"/>
  <c r="A9152" i="25"/>
  <c r="A9153" i="25"/>
  <c r="A9154" i="25"/>
  <c r="A9155" i="25"/>
  <c r="A9156" i="25"/>
  <c r="A9157" i="25"/>
  <c r="A9158" i="25"/>
  <c r="A9159" i="25"/>
  <c r="A9160" i="25"/>
  <c r="A9161" i="25"/>
  <c r="A9162" i="25"/>
  <c r="A9163" i="25"/>
  <c r="A9164" i="25"/>
  <c r="A9165" i="25"/>
  <c r="A9166" i="25"/>
  <c r="A9167" i="25"/>
  <c r="A9168" i="25"/>
  <c r="A9169" i="25"/>
  <c r="A9170" i="25"/>
  <c r="A9171" i="25"/>
  <c r="A9172" i="25"/>
  <c r="A9173" i="25"/>
  <c r="A9174" i="25"/>
  <c r="A9175" i="25"/>
  <c r="A9176" i="25"/>
  <c r="A9177" i="25"/>
  <c r="A9178" i="25"/>
  <c r="A9179" i="25"/>
  <c r="A9180" i="25"/>
  <c r="A9181" i="25"/>
  <c r="A9182" i="25"/>
  <c r="A9183" i="25"/>
  <c r="A9184" i="25"/>
  <c r="A9185" i="25"/>
  <c r="A9186" i="25"/>
  <c r="A9187" i="25"/>
  <c r="A9188" i="25"/>
  <c r="A9189" i="25"/>
  <c r="A9190" i="25"/>
  <c r="A9191" i="25"/>
  <c r="A9192" i="25"/>
  <c r="A9193" i="25"/>
  <c r="A9194" i="25"/>
  <c r="A9195" i="25"/>
  <c r="A9196" i="25"/>
  <c r="A9197" i="25"/>
  <c r="A9198" i="25"/>
  <c r="A9199" i="25"/>
  <c r="A9200" i="25"/>
  <c r="A9201" i="25"/>
  <c r="A9202" i="25"/>
  <c r="A9203" i="25"/>
  <c r="A9204" i="25"/>
  <c r="A9205" i="25"/>
  <c r="A9206" i="25"/>
  <c r="A9207" i="25"/>
  <c r="A9208" i="25"/>
  <c r="A9209" i="25"/>
  <c r="A9210" i="25"/>
  <c r="A9211" i="25"/>
  <c r="A9212" i="25"/>
  <c r="A9213" i="25"/>
  <c r="A9214" i="25"/>
  <c r="A9215" i="25"/>
  <c r="A9216" i="25"/>
  <c r="A9217" i="25"/>
  <c r="A9218" i="25"/>
  <c r="A9219" i="25"/>
  <c r="A9220" i="25"/>
  <c r="A9221" i="25"/>
  <c r="A9222" i="25"/>
  <c r="A9223" i="25"/>
  <c r="A9224" i="25"/>
  <c r="A9225" i="25"/>
  <c r="A9226" i="25"/>
  <c r="A9227" i="25"/>
  <c r="A9228" i="25"/>
  <c r="A9229" i="25"/>
  <c r="A9230" i="25"/>
  <c r="A9231" i="25"/>
  <c r="A9232" i="25"/>
  <c r="A9233" i="25"/>
  <c r="A9234" i="25"/>
  <c r="A9235" i="25"/>
  <c r="A9236" i="25"/>
  <c r="A9237" i="25"/>
  <c r="A9238" i="25"/>
  <c r="A9239" i="25"/>
  <c r="A9240" i="25"/>
  <c r="A9241" i="25"/>
  <c r="A9242" i="25"/>
  <c r="A9243" i="25"/>
  <c r="A9244" i="25"/>
  <c r="A9245" i="25"/>
  <c r="A9246" i="25"/>
  <c r="A9247" i="25"/>
  <c r="A9248" i="25"/>
  <c r="A9249" i="25"/>
  <c r="A9250" i="25"/>
  <c r="A9251" i="25"/>
  <c r="A9252" i="25"/>
  <c r="A9253" i="25"/>
  <c r="A9254" i="25"/>
  <c r="A9255" i="25"/>
  <c r="A9256" i="25"/>
  <c r="A9257" i="25"/>
  <c r="A9258" i="25"/>
  <c r="A9259" i="25"/>
  <c r="A9260" i="25"/>
  <c r="A9261" i="25"/>
  <c r="A9262" i="25"/>
  <c r="A9263" i="25"/>
  <c r="A9264" i="25"/>
  <c r="A9265" i="25"/>
  <c r="A9266" i="25"/>
  <c r="A9267" i="25"/>
  <c r="A9268" i="25"/>
  <c r="A9269" i="25"/>
  <c r="A9270" i="25"/>
  <c r="A9271" i="25"/>
  <c r="A9272" i="25"/>
  <c r="A9273" i="25"/>
  <c r="A9274" i="25"/>
  <c r="A9275" i="25"/>
  <c r="A9276" i="25"/>
  <c r="A9277" i="25"/>
  <c r="A9278" i="25"/>
  <c r="A9279" i="25"/>
  <c r="A9280" i="25"/>
  <c r="A9281" i="25"/>
  <c r="A9282" i="25"/>
  <c r="A9283" i="25"/>
  <c r="A9284" i="25"/>
  <c r="A9285" i="25"/>
  <c r="A9286" i="25"/>
  <c r="A9287" i="25"/>
  <c r="A9288" i="25"/>
  <c r="A9289" i="25"/>
  <c r="A9290" i="25"/>
  <c r="A9291" i="25"/>
  <c r="A9292" i="25"/>
  <c r="A9293" i="25"/>
  <c r="A9294" i="25"/>
  <c r="A9295" i="25"/>
  <c r="A9296" i="25"/>
  <c r="A9297" i="25"/>
  <c r="A9298" i="25"/>
  <c r="A9299" i="25"/>
  <c r="A9300" i="25"/>
  <c r="A9301" i="25"/>
  <c r="A9302" i="25"/>
  <c r="A9303" i="25"/>
  <c r="A9304" i="25"/>
  <c r="A9305" i="25"/>
  <c r="A9306" i="25"/>
  <c r="A9307" i="25"/>
  <c r="A9308" i="25"/>
  <c r="A9309" i="25"/>
  <c r="A9310" i="25"/>
  <c r="A9311" i="25"/>
  <c r="A9312" i="25"/>
  <c r="A9313" i="25"/>
  <c r="A9314" i="25"/>
  <c r="A9315" i="25"/>
  <c r="A9316" i="25"/>
  <c r="A9317" i="25"/>
  <c r="A9318" i="25"/>
  <c r="A9319" i="25"/>
  <c r="A9320" i="25"/>
  <c r="A9321" i="25"/>
  <c r="A9322" i="25"/>
  <c r="A9323" i="25"/>
  <c r="A9324" i="25"/>
  <c r="A9325" i="25"/>
  <c r="A9326" i="25"/>
  <c r="A9327" i="25"/>
  <c r="A9328" i="25"/>
  <c r="A9329" i="25"/>
  <c r="A9330" i="25"/>
  <c r="A9331" i="25"/>
  <c r="A9332" i="25"/>
  <c r="A9333" i="25"/>
  <c r="A9334" i="25"/>
  <c r="A9335" i="25"/>
  <c r="A9336" i="25"/>
  <c r="A9337" i="25"/>
  <c r="A9338" i="25"/>
  <c r="A9339" i="25"/>
  <c r="A9340" i="25"/>
  <c r="A9341" i="25"/>
  <c r="A9342" i="25"/>
  <c r="A9343" i="25"/>
  <c r="A9344" i="25"/>
  <c r="A9345" i="25"/>
  <c r="A9346" i="25"/>
  <c r="A9347" i="25"/>
  <c r="A9348" i="25"/>
  <c r="A9349" i="25"/>
  <c r="A9350" i="25"/>
  <c r="A9351" i="25"/>
  <c r="A9352" i="25"/>
  <c r="A9353" i="25"/>
  <c r="A9354" i="25"/>
  <c r="A9355" i="25"/>
  <c r="A9356" i="25"/>
  <c r="A9357" i="25"/>
  <c r="A9358" i="25"/>
  <c r="A9359" i="25"/>
  <c r="A9360" i="25"/>
  <c r="A9361" i="25"/>
  <c r="A9362" i="25"/>
  <c r="A9363" i="25"/>
  <c r="A9364" i="25"/>
  <c r="A9365" i="25"/>
  <c r="A9366" i="25"/>
  <c r="A9367" i="25"/>
  <c r="A9368" i="25"/>
  <c r="A9369" i="25"/>
  <c r="A9370" i="25"/>
  <c r="A9371" i="25"/>
  <c r="A9372" i="25"/>
  <c r="A9373" i="25"/>
  <c r="A9374" i="25"/>
  <c r="A9375" i="25"/>
  <c r="A9376" i="25"/>
  <c r="A9377" i="25"/>
  <c r="A9378" i="25"/>
  <c r="A9379" i="25"/>
  <c r="A9380" i="25"/>
  <c r="A9381" i="25"/>
  <c r="A9382" i="25"/>
  <c r="A9383" i="25"/>
  <c r="A9384" i="25"/>
  <c r="A9385" i="25"/>
  <c r="A9386" i="25"/>
  <c r="A9387" i="25"/>
  <c r="A9388" i="25"/>
  <c r="A9389" i="25"/>
  <c r="A9390" i="25"/>
  <c r="A9391" i="25"/>
  <c r="A9392" i="25"/>
  <c r="A9393" i="25"/>
  <c r="A9394" i="25"/>
  <c r="A9395" i="25"/>
  <c r="A9396" i="25"/>
  <c r="A9397" i="25"/>
  <c r="A9398" i="25"/>
  <c r="A9399" i="25"/>
  <c r="A9400" i="25"/>
  <c r="A9401" i="25"/>
  <c r="A9402" i="25"/>
  <c r="A9403" i="25"/>
  <c r="A9404" i="25"/>
  <c r="A9405" i="25"/>
  <c r="A9406" i="25"/>
  <c r="A9407" i="25"/>
  <c r="A9408" i="25"/>
  <c r="A9409" i="25"/>
  <c r="A9410" i="25"/>
  <c r="A9411" i="25"/>
  <c r="A9412" i="25"/>
  <c r="A9413" i="25"/>
  <c r="A9414" i="25"/>
  <c r="A9415" i="25"/>
  <c r="A9416" i="25"/>
  <c r="A9417" i="25"/>
  <c r="A9418" i="25"/>
  <c r="A9419" i="25"/>
  <c r="A9420" i="25"/>
  <c r="A9421" i="25"/>
  <c r="A9422" i="25"/>
  <c r="A9423" i="25"/>
  <c r="A9424" i="25"/>
  <c r="A9425" i="25"/>
  <c r="A9426" i="25"/>
  <c r="A9427" i="25"/>
  <c r="A9428" i="25"/>
  <c r="A9429" i="25"/>
  <c r="A9430" i="25"/>
  <c r="A9431" i="25"/>
  <c r="A9432" i="25"/>
  <c r="A9433" i="25"/>
  <c r="A9434" i="25"/>
  <c r="A9435" i="25"/>
  <c r="A9436" i="25"/>
  <c r="A9437" i="25"/>
  <c r="A9438" i="25"/>
  <c r="A9439" i="25"/>
  <c r="A9440" i="25"/>
  <c r="A9441" i="25"/>
  <c r="A9442" i="25"/>
  <c r="A9443" i="25"/>
  <c r="A9444" i="25"/>
  <c r="A9445" i="25"/>
  <c r="A9446" i="25"/>
  <c r="A9447" i="25"/>
  <c r="A9448" i="25"/>
  <c r="A9449" i="25"/>
  <c r="A9450" i="25"/>
  <c r="A9451" i="25"/>
  <c r="A9452" i="25"/>
  <c r="A9453" i="25"/>
  <c r="A9454" i="25"/>
  <c r="A9455" i="25"/>
  <c r="A9456" i="25"/>
  <c r="A9457" i="25"/>
  <c r="A9458" i="25"/>
  <c r="A9459" i="25"/>
  <c r="A9460" i="25"/>
  <c r="A9461" i="25"/>
  <c r="A9462" i="25"/>
  <c r="A9463" i="25"/>
  <c r="A9464" i="25"/>
  <c r="A9465" i="25"/>
  <c r="A9466" i="25"/>
  <c r="A9467" i="25"/>
  <c r="A9468" i="25"/>
  <c r="A9469" i="25"/>
  <c r="A9470" i="25"/>
  <c r="A9471" i="25"/>
  <c r="A9472" i="25"/>
  <c r="A9473" i="25"/>
  <c r="A9474" i="25"/>
  <c r="A9475" i="25"/>
  <c r="A9476" i="25"/>
  <c r="A9477" i="25"/>
  <c r="A9478" i="25"/>
  <c r="A9479" i="25"/>
  <c r="A9480" i="25"/>
  <c r="A9481" i="25"/>
  <c r="A9482" i="25"/>
  <c r="A9483" i="25"/>
  <c r="A9484" i="25"/>
  <c r="A9485" i="25"/>
  <c r="A9486" i="25"/>
  <c r="A9487" i="25"/>
  <c r="A9488" i="25"/>
  <c r="A9489" i="25"/>
  <c r="A9490" i="25"/>
  <c r="A9491" i="25"/>
  <c r="A9492" i="25"/>
  <c r="A9493" i="25"/>
  <c r="A9494" i="25"/>
  <c r="A9495" i="25"/>
  <c r="A9496" i="25"/>
  <c r="A9497" i="25"/>
  <c r="A9498" i="25"/>
  <c r="A9499" i="25"/>
  <c r="A9500" i="25"/>
  <c r="A9501" i="25"/>
  <c r="A9502" i="25"/>
  <c r="A9503" i="25"/>
  <c r="A9504" i="25"/>
  <c r="A9505" i="25"/>
  <c r="A9506" i="25"/>
  <c r="A9507" i="25"/>
  <c r="A9508" i="25"/>
  <c r="A9509" i="25"/>
  <c r="A9510" i="25"/>
  <c r="A9511" i="25"/>
  <c r="A9512" i="25"/>
  <c r="A9513" i="25"/>
  <c r="A9514" i="25"/>
  <c r="A9515" i="25"/>
  <c r="A9516" i="25"/>
  <c r="A9517" i="25"/>
  <c r="A9518" i="25"/>
  <c r="A9519" i="25"/>
  <c r="A9520" i="25"/>
  <c r="A9521" i="25"/>
  <c r="A9522" i="25"/>
  <c r="A9523" i="25"/>
  <c r="A9524" i="25"/>
  <c r="A9525" i="25"/>
  <c r="A9526" i="25"/>
  <c r="A9527" i="25"/>
  <c r="A9528" i="25"/>
  <c r="A9529" i="25"/>
  <c r="A9530" i="25"/>
  <c r="A9531" i="25"/>
  <c r="A9532" i="25"/>
  <c r="A9533" i="25"/>
  <c r="A9534" i="25"/>
  <c r="A9535" i="25"/>
  <c r="A9536" i="25"/>
  <c r="A9537" i="25"/>
  <c r="A9538" i="25"/>
  <c r="A9539" i="25"/>
  <c r="A9540" i="25"/>
  <c r="A9541" i="25"/>
  <c r="A9542" i="25"/>
  <c r="A9543" i="25"/>
  <c r="A9544" i="25"/>
  <c r="A9545" i="25"/>
  <c r="A9546" i="25"/>
  <c r="A9547" i="25"/>
  <c r="A9548" i="25"/>
  <c r="A9549" i="25"/>
  <c r="A9550" i="25"/>
  <c r="A9551" i="25"/>
  <c r="A9552" i="25"/>
  <c r="A9553" i="25"/>
  <c r="A9554" i="25"/>
  <c r="A9555" i="25"/>
  <c r="A9556" i="25"/>
  <c r="A9557" i="25"/>
  <c r="A9558" i="25"/>
  <c r="A9559" i="25"/>
  <c r="A9560" i="25"/>
  <c r="A9561" i="25"/>
  <c r="A9562" i="25"/>
  <c r="A9563" i="25"/>
  <c r="A9564" i="25"/>
  <c r="A9565" i="25"/>
  <c r="A9566" i="25"/>
  <c r="A9567" i="25"/>
  <c r="A9568" i="25"/>
  <c r="A9569" i="25"/>
  <c r="A9570" i="25"/>
  <c r="A9571" i="25"/>
  <c r="A9572" i="25"/>
  <c r="A9573" i="25"/>
  <c r="A9574" i="25"/>
  <c r="A9575" i="25"/>
  <c r="A9576" i="25"/>
  <c r="A9577" i="25"/>
  <c r="A9578" i="25"/>
  <c r="A9579" i="25"/>
  <c r="A9580" i="25"/>
  <c r="A9581" i="25"/>
  <c r="A9582" i="25"/>
  <c r="A9583" i="25"/>
  <c r="A9584" i="25"/>
  <c r="A9585" i="25"/>
  <c r="A9586" i="25"/>
  <c r="A9587" i="25"/>
  <c r="A9588" i="25"/>
  <c r="A9589" i="25"/>
  <c r="A9590" i="25"/>
  <c r="A9591" i="25"/>
  <c r="A9592" i="25"/>
  <c r="A9593" i="25"/>
  <c r="A9594" i="25"/>
  <c r="A9595" i="25"/>
  <c r="A9596" i="25"/>
  <c r="A9597" i="25"/>
  <c r="A9598" i="25"/>
  <c r="A9599" i="25"/>
  <c r="A9600" i="25"/>
  <c r="A9601" i="25"/>
  <c r="A9602" i="25"/>
  <c r="A9603" i="25"/>
  <c r="A9604" i="25"/>
  <c r="A9605" i="25"/>
  <c r="A9606" i="25"/>
  <c r="A9607" i="25"/>
  <c r="A9608" i="25"/>
  <c r="A9609" i="25"/>
  <c r="A9610" i="25"/>
  <c r="A9611" i="25"/>
  <c r="A9612" i="25"/>
  <c r="A9613" i="25"/>
  <c r="A9614" i="25"/>
  <c r="A9615" i="25"/>
  <c r="A9616" i="25"/>
  <c r="A9617" i="25"/>
  <c r="A9618" i="25"/>
  <c r="A9619" i="25"/>
  <c r="A9620" i="25"/>
  <c r="A9621" i="25"/>
  <c r="A9622" i="25"/>
  <c r="A9623" i="25"/>
  <c r="A9624" i="25"/>
  <c r="A9625" i="25"/>
  <c r="A9626" i="25"/>
  <c r="A9627" i="25"/>
  <c r="A9628" i="25"/>
  <c r="A9629" i="25"/>
  <c r="A9630" i="25"/>
  <c r="A9631" i="25"/>
  <c r="A9632" i="25"/>
  <c r="A9633" i="25"/>
  <c r="A9634" i="25"/>
  <c r="A9635" i="25"/>
  <c r="A9636" i="25"/>
  <c r="A9637" i="25"/>
  <c r="A9638" i="25"/>
  <c r="A9639" i="25"/>
  <c r="A9640" i="25"/>
  <c r="A9641" i="25"/>
  <c r="A9642" i="25"/>
  <c r="A9643" i="25"/>
  <c r="A9644" i="25"/>
  <c r="A9645" i="25"/>
  <c r="A9646" i="25"/>
  <c r="A9647" i="25"/>
  <c r="A9648" i="25"/>
  <c r="A9649" i="25"/>
  <c r="A9650" i="25"/>
  <c r="A9651" i="25"/>
  <c r="A9652" i="25"/>
  <c r="A9653" i="25"/>
  <c r="A9654" i="25"/>
  <c r="A9655" i="25"/>
  <c r="A9656" i="25"/>
  <c r="A9657" i="25"/>
  <c r="A9658" i="25"/>
  <c r="A9659" i="25"/>
  <c r="A9660" i="25"/>
  <c r="A9661" i="25"/>
  <c r="A9662" i="25"/>
  <c r="A9663" i="25"/>
  <c r="A9664" i="25"/>
  <c r="A9665" i="25"/>
  <c r="A9666" i="25"/>
  <c r="A9667" i="25"/>
  <c r="A9668" i="25"/>
  <c r="A9669" i="25"/>
  <c r="A9670" i="25"/>
  <c r="A9671" i="25"/>
  <c r="A9672" i="25"/>
  <c r="A9673" i="25"/>
  <c r="A9674" i="25"/>
  <c r="A9675" i="25"/>
  <c r="A9676" i="25"/>
  <c r="A9677" i="25"/>
  <c r="A9678" i="25"/>
  <c r="A9679" i="25"/>
  <c r="A9680" i="25"/>
  <c r="A9681" i="25"/>
  <c r="A9682" i="25"/>
  <c r="A9683" i="25"/>
  <c r="A9684" i="25"/>
  <c r="A9685" i="25"/>
  <c r="A9686" i="25"/>
  <c r="A9687" i="25"/>
  <c r="A9688" i="25"/>
  <c r="A9689" i="25"/>
  <c r="A9690" i="25"/>
  <c r="A9691" i="25"/>
  <c r="A9692" i="25"/>
  <c r="A9693" i="25"/>
  <c r="A9694" i="25"/>
  <c r="A9695" i="25"/>
  <c r="A9696" i="25"/>
  <c r="A9697" i="25"/>
  <c r="A9698" i="25"/>
  <c r="A9699" i="25"/>
  <c r="A9700" i="25"/>
  <c r="A9701" i="25"/>
  <c r="A9702" i="25"/>
  <c r="A9703" i="25"/>
  <c r="A9704" i="25"/>
  <c r="A9705" i="25"/>
  <c r="A9706" i="25"/>
  <c r="A9707" i="25"/>
  <c r="A9708" i="25"/>
  <c r="A9709" i="25"/>
  <c r="A9710" i="25"/>
  <c r="A9711" i="25"/>
  <c r="A9712" i="25"/>
  <c r="A9713" i="25"/>
  <c r="A9714" i="25"/>
  <c r="A9715" i="25"/>
  <c r="A9716" i="25"/>
  <c r="A9717" i="25"/>
  <c r="A9718" i="25"/>
  <c r="A9719" i="25"/>
  <c r="A9720" i="25"/>
  <c r="A9721" i="25"/>
  <c r="A9722" i="25"/>
  <c r="A9723" i="25"/>
  <c r="A9724" i="25"/>
  <c r="A9725" i="25"/>
  <c r="A9726" i="25"/>
  <c r="A9727" i="25"/>
  <c r="A9728" i="25"/>
  <c r="A9729" i="25"/>
  <c r="A9730" i="25"/>
  <c r="A9731" i="25"/>
  <c r="A9732" i="25"/>
  <c r="A9733" i="25"/>
  <c r="A9734" i="25"/>
  <c r="A9735" i="25"/>
  <c r="A9736" i="25"/>
  <c r="A9737" i="25"/>
  <c r="A9738" i="25"/>
  <c r="A9739" i="25"/>
  <c r="A9740" i="25"/>
  <c r="L32" i="37" l="1"/>
  <c r="N32" i="37" s="1"/>
  <c r="O32" i="37" s="1"/>
  <c r="D61" i="32"/>
  <c r="D51" i="32"/>
  <c r="D49" i="32"/>
  <c r="D58" i="32"/>
  <c r="D52" i="32"/>
  <c r="D50" i="32"/>
  <c r="D57" i="32"/>
  <c r="D56" i="32"/>
  <c r="D59" i="32"/>
  <c r="N3" i="40"/>
  <c r="M34" i="40" s="1"/>
  <c r="D4" i="40" s="1"/>
  <c r="B21" i="41" s="1"/>
  <c r="L33" i="37" l="1"/>
  <c r="N33" i="37" s="1"/>
  <c r="O33" i="37" s="1"/>
  <c r="E48" i="40"/>
  <c r="L34" i="37" l="1"/>
  <c r="N34" i="37" s="1"/>
  <c r="O34" i="37" s="1"/>
  <c r="N7" i="12"/>
  <c r="L35" i="37" l="1"/>
  <c r="N35" i="37" s="1"/>
  <c r="O35" i="37" s="1"/>
  <c r="D31" i="41"/>
  <c r="L36" i="37" l="1"/>
  <c r="N36" i="37" s="1"/>
  <c r="O36" i="37" s="1"/>
  <c r="N3" i="12"/>
  <c r="N4" i="12"/>
  <c r="N5" i="12"/>
  <c r="N6" i="12"/>
  <c r="N8" i="12"/>
  <c r="O8" i="12" s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2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L37" i="37" l="1"/>
  <c r="N37" i="37" s="1"/>
  <c r="O37" i="37" s="1"/>
  <c r="D118" i="32"/>
  <c r="D119" i="32"/>
  <c r="D120" i="32"/>
  <c r="D121" i="32"/>
  <c r="D122" i="32"/>
  <c r="D123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162" i="32"/>
  <c r="D163" i="32"/>
  <c r="D164" i="32"/>
  <c r="D165" i="32"/>
  <c r="D166" i="32"/>
  <c r="D167" i="32"/>
  <c r="D168" i="32"/>
  <c r="D169" i="32"/>
  <c r="D170" i="32"/>
  <c r="D171" i="32"/>
  <c r="D172" i="32"/>
  <c r="D173" i="32"/>
  <c r="D174" i="32"/>
  <c r="D175" i="32"/>
  <c r="D176" i="32"/>
  <c r="D177" i="32"/>
  <c r="D178" i="32"/>
  <c r="D179" i="32"/>
  <c r="D180" i="32"/>
  <c r="D181" i="32"/>
  <c r="D182" i="32"/>
  <c r="D183" i="32"/>
  <c r="D184" i="32"/>
  <c r="D185" i="32"/>
  <c r="D186" i="32"/>
  <c r="D187" i="32"/>
  <c r="D188" i="32"/>
  <c r="D189" i="32"/>
  <c r="D190" i="32"/>
  <c r="D191" i="32"/>
  <c r="D192" i="32"/>
  <c r="D193" i="32"/>
  <c r="D194" i="32"/>
  <c r="D195" i="32"/>
  <c r="D196" i="32"/>
  <c r="D197" i="32"/>
  <c r="D198" i="32"/>
  <c r="D199" i="32"/>
  <c r="D200" i="32"/>
  <c r="D201" i="32"/>
  <c r="D202" i="32"/>
  <c r="D203" i="32"/>
  <c r="D204" i="32"/>
  <c r="L38" i="37" l="1"/>
  <c r="N38" i="37" s="1"/>
  <c r="O38" i="37" s="1"/>
  <c r="D76" i="32"/>
  <c r="D81" i="32"/>
  <c r="D92" i="32"/>
  <c r="D104" i="32"/>
  <c r="D105" i="32"/>
  <c r="D106" i="32"/>
  <c r="D107" i="32"/>
  <c r="D108" i="32"/>
  <c r="D109" i="32"/>
  <c r="D112" i="32"/>
  <c r="L39" i="37" l="1"/>
  <c r="N39" i="37" s="1"/>
  <c r="O39" i="37" s="1"/>
  <c r="D26" i="41"/>
  <c r="C26" i="41"/>
  <c r="B26" i="41"/>
  <c r="A26" i="41"/>
  <c r="L40" i="37" l="1"/>
  <c r="N40" i="37" s="1"/>
  <c r="O40" i="37" s="1"/>
  <c r="D7" i="40"/>
  <c r="A21" i="41" s="1"/>
  <c r="L41" i="37" l="1"/>
  <c r="N41" i="37" s="1"/>
  <c r="O41" i="37" s="1"/>
  <c r="K3" i="41"/>
  <c r="K4" i="41"/>
  <c r="K5" i="41"/>
  <c r="K6" i="41"/>
  <c r="K2" i="41"/>
  <c r="L42" i="37" l="1"/>
  <c r="N42" i="37" s="1"/>
  <c r="O42" i="37" s="1"/>
  <c r="D80" i="32"/>
  <c r="L43" i="37" l="1"/>
  <c r="N43" i="37" s="1"/>
  <c r="O43" i="37" s="1"/>
  <c r="D82" i="32"/>
  <c r="I16" i="32"/>
  <c r="I14" i="32"/>
  <c r="D100" i="32"/>
  <c r="D93" i="32"/>
  <c r="D98" i="32"/>
  <c r="D99" i="32"/>
  <c r="D101" i="32"/>
  <c r="D102" i="32"/>
  <c r="I15" i="32"/>
  <c r="D95" i="32"/>
  <c r="D96" i="32"/>
  <c r="D77" i="32"/>
  <c r="D84" i="32"/>
  <c r="D78" i="32"/>
  <c r="D111" i="32"/>
  <c r="D89" i="32"/>
  <c r="D94" i="32"/>
  <c r="D103" i="32"/>
  <c r="D90" i="32"/>
  <c r="D97" i="32"/>
  <c r="D87" i="32"/>
  <c r="D83" i="32"/>
  <c r="D88" i="32"/>
  <c r="D85" i="32"/>
  <c r="D79" i="32"/>
  <c r="D91" i="32"/>
  <c r="D86" i="32"/>
  <c r="D75" i="32"/>
  <c r="D110" i="32"/>
  <c r="I25" i="32"/>
  <c r="I35" i="32"/>
  <c r="I32" i="32"/>
  <c r="I31" i="32"/>
  <c r="I34" i="32"/>
  <c r="I33" i="32"/>
  <c r="A2" i="25"/>
  <c r="L44" i="37" l="1"/>
  <c r="N44" i="37" s="1"/>
  <c r="O44" i="37" s="1"/>
  <c r="I78" i="32"/>
  <c r="I79" i="32"/>
  <c r="I75" i="32"/>
  <c r="I77" i="32"/>
  <c r="I76" i="32"/>
  <c r="L45" i="37" l="1"/>
  <c r="N45" i="37" s="1"/>
  <c r="O45" i="37" s="1"/>
  <c r="H83" i="32"/>
  <c r="O2" i="12"/>
  <c r="L46" i="37" l="1"/>
  <c r="N46" i="37" s="1"/>
  <c r="O46" i="37" s="1"/>
  <c r="M33" i="12"/>
  <c r="L39" i="12"/>
  <c r="K39" i="12"/>
  <c r="L47" i="37" l="1"/>
  <c r="N47" i="37" s="1"/>
  <c r="O47" i="37" s="1"/>
  <c r="D5" i="12"/>
  <c r="F5" i="12" s="1"/>
  <c r="G5" i="12" s="1"/>
  <c r="D4" i="12"/>
  <c r="F4" i="12" s="1"/>
  <c r="G4" i="12" s="1"/>
  <c r="D3" i="12"/>
  <c r="F3" i="12" s="1"/>
  <c r="G3" i="12" s="1"/>
  <c r="D2" i="12"/>
  <c r="F2" i="12" s="1"/>
  <c r="D6" i="12"/>
  <c r="F6" i="12" s="1"/>
  <c r="G6" i="12" s="1"/>
  <c r="D7" i="12"/>
  <c r="F7" i="12" s="1"/>
  <c r="G7" i="12" s="1"/>
  <c r="L48" i="37" l="1"/>
  <c r="N48" i="37" s="1"/>
  <c r="O48" i="37" s="1"/>
  <c r="G2" i="12"/>
  <c r="F8" i="12"/>
  <c r="I21" i="32"/>
  <c r="I22" i="32"/>
  <c r="I23" i="32"/>
  <c r="I24" i="32"/>
  <c r="I26" i="32"/>
  <c r="I27" i="32"/>
  <c r="L49" i="37" l="1"/>
  <c r="N49" i="37" s="1"/>
  <c r="O49" i="37" s="1"/>
  <c r="M51" i="37" s="1"/>
  <c r="M50" i="37" s="1"/>
  <c r="G8" i="12"/>
  <c r="F9" i="12"/>
  <c r="K16" i="41"/>
  <c r="I16" i="41"/>
  <c r="A16" i="41"/>
  <c r="A2" i="41"/>
  <c r="B2" i="41"/>
  <c r="A3" i="41"/>
  <c r="B3" i="41"/>
  <c r="A4" i="41"/>
  <c r="B4" i="41"/>
  <c r="M52" i="37" l="1"/>
  <c r="I3" i="37" s="1"/>
  <c r="J10" i="41" s="1"/>
  <c r="E3" i="40"/>
  <c r="F4" i="40" s="1"/>
  <c r="E4" i="40"/>
  <c r="A12" i="40"/>
  <c r="B12" i="40" s="1"/>
  <c r="G4" i="40" l="1"/>
  <c r="H4" i="40" s="1"/>
  <c r="D21" i="41" s="1"/>
  <c r="C21" i="41"/>
  <c r="F23" i="40"/>
  <c r="A10" i="40"/>
  <c r="A15" i="40" l="1"/>
  <c r="E23" i="40"/>
  <c r="B11" i="40"/>
  <c r="A14" i="40"/>
  <c r="B14" i="40" s="1"/>
  <c r="D12" i="40" s="1"/>
  <c r="F3" i="40" l="1"/>
  <c r="D3" i="40" s="1"/>
  <c r="B15" i="40"/>
  <c r="D11" i="40" s="1"/>
  <c r="E5" i="40" l="1"/>
  <c r="D5" i="40" l="1"/>
  <c r="B18" i="44" l="1"/>
  <c r="M1" i="12" l="1"/>
  <c r="E4" i="39"/>
  <c r="G4" i="39" s="1"/>
  <c r="A12" i="39" l="1"/>
  <c r="B12" i="39" s="1"/>
  <c r="F21" i="39"/>
  <c r="A10" i="39"/>
  <c r="E21" i="39" l="1"/>
  <c r="A14" i="39"/>
  <c r="A15" i="39"/>
  <c r="B11" i="39"/>
  <c r="B14" i="39" l="1"/>
  <c r="D12" i="39" s="1"/>
  <c r="D3" i="39" s="1"/>
  <c r="B15" i="39"/>
  <c r="D11" i="39" s="1"/>
  <c r="G23" i="38" l="1"/>
  <c r="A10" i="38"/>
  <c r="B11" i="38" s="1"/>
  <c r="A12" i="38"/>
  <c r="B12" i="38" s="1"/>
  <c r="I10" i="41" l="1"/>
  <c r="K4" i="37"/>
  <c r="F4" i="39"/>
  <c r="H4" i="39" s="1"/>
  <c r="L16" i="41" s="1"/>
  <c r="F23" i="38"/>
  <c r="A15" i="38"/>
  <c r="A14" i="38"/>
  <c r="B14" i="38" s="1"/>
  <c r="D12" i="38" s="1"/>
  <c r="D3" i="38" s="1"/>
  <c r="D3" i="35"/>
  <c r="A10" i="41" s="1"/>
  <c r="B15" i="38" l="1"/>
  <c r="D11" i="38" s="1"/>
  <c r="F4" i="38" l="1"/>
  <c r="E6" i="35"/>
  <c r="Q4" i="37"/>
  <c r="Q6" i="37"/>
  <c r="D37" i="37"/>
  <c r="D38" i="37"/>
  <c r="D39" i="37"/>
  <c r="D40" i="37"/>
  <c r="D41" i="37"/>
  <c r="D42" i="37"/>
  <c r="D43" i="37"/>
  <c r="T4" i="37" l="1"/>
  <c r="E8" i="35"/>
  <c r="F18" i="44"/>
  <c r="C2" i="41"/>
  <c r="E2" i="41" s="1"/>
  <c r="R13" i="37"/>
  <c r="Q5" i="37" s="1"/>
  <c r="T6" i="37"/>
  <c r="J6" i="41"/>
  <c r="J4" i="41"/>
  <c r="R16" i="37"/>
  <c r="Q3" i="37" s="1"/>
  <c r="F10" i="37"/>
  <c r="Q2" i="37"/>
  <c r="S4" i="37"/>
  <c r="S6" i="37"/>
  <c r="F12" i="37"/>
  <c r="J2" i="37" l="1"/>
  <c r="J4" i="37" s="1"/>
  <c r="D2" i="41"/>
  <c r="J2" i="41"/>
  <c r="L2" i="41" s="1"/>
  <c r="E3" i="35"/>
  <c r="C4" i="41"/>
  <c r="E4" i="41" s="1"/>
  <c r="T5" i="37"/>
  <c r="J5" i="41"/>
  <c r="M2" i="41"/>
  <c r="T3" i="37"/>
  <c r="J3" i="41"/>
  <c r="M4" i="41"/>
  <c r="L4" i="41"/>
  <c r="M6" i="41"/>
  <c r="L6" i="41"/>
  <c r="G12" i="37"/>
  <c r="J25" i="37"/>
  <c r="F15" i="37"/>
  <c r="I25" i="37"/>
  <c r="G11" i="37"/>
  <c r="E7" i="35"/>
  <c r="S3" i="37"/>
  <c r="T2" i="37"/>
  <c r="F14" i="37"/>
  <c r="S5" i="37"/>
  <c r="R17" i="37"/>
  <c r="S2" i="37"/>
  <c r="A11" i="35"/>
  <c r="E27" i="35" s="1"/>
  <c r="D4" i="41" l="1"/>
  <c r="C3" i="41"/>
  <c r="M3" i="41"/>
  <c r="L3" i="41"/>
  <c r="M5" i="41"/>
  <c r="L5" i="41"/>
  <c r="L4" i="37"/>
  <c r="M4" i="37" s="1"/>
  <c r="K10" i="41"/>
  <c r="G14" i="37"/>
  <c r="I12" i="37" s="1"/>
  <c r="G15" i="37"/>
  <c r="I11" i="37" s="1"/>
  <c r="A13" i="35"/>
  <c r="F27" i="35" s="1"/>
  <c r="E5" i="35"/>
  <c r="L10" i="41" l="1"/>
  <c r="D3" i="41"/>
  <c r="E3" i="41"/>
  <c r="G5" i="35"/>
  <c r="C10" i="41"/>
  <c r="B12" i="35"/>
  <c r="D12" i="35" s="1"/>
  <c r="B13" i="35"/>
  <c r="D4" i="35" s="1"/>
  <c r="I120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75" i="32"/>
  <c r="D65" i="32"/>
  <c r="D66" i="32"/>
  <c r="D67" i="32"/>
  <c r="D64" i="32"/>
  <c r="D39" i="32"/>
  <c r="D40" i="32"/>
  <c r="D41" i="32"/>
  <c r="D42" i="32"/>
  <c r="D43" i="32"/>
  <c r="D44" i="32"/>
  <c r="D45" i="32"/>
  <c r="D46" i="32"/>
  <c r="D38" i="32"/>
  <c r="D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2" i="32"/>
  <c r="D5" i="35" l="1"/>
  <c r="B10" i="41" s="1"/>
  <c r="H8" i="32"/>
  <c r="H2" i="32"/>
  <c r="H4" i="32"/>
  <c r="H7" i="32"/>
  <c r="H6" i="32"/>
  <c r="H3" i="32"/>
  <c r="H5" i="32"/>
  <c r="I119" i="32"/>
  <c r="C15" i="44" s="1"/>
  <c r="I118" i="32"/>
  <c r="E2" i="38" l="1"/>
  <c r="C14" i="44"/>
  <c r="C16" i="41" l="1"/>
  <c r="E4" i="38"/>
  <c r="G4" i="38" s="1"/>
  <c r="H4" i="38" s="1"/>
  <c r="D16" i="41" s="1"/>
  <c r="F5" i="35"/>
  <c r="O3" i="12"/>
  <c r="P3" i="12" s="1"/>
  <c r="Q3" i="12" s="1"/>
  <c r="O4" i="12"/>
  <c r="P4" i="12" s="1"/>
  <c r="Q4" i="12" s="1"/>
  <c r="O5" i="12"/>
  <c r="P5" i="12" s="1"/>
  <c r="Q5" i="12" s="1"/>
  <c r="O6" i="12"/>
  <c r="P6" i="12" s="1"/>
  <c r="Q6" i="12" s="1"/>
  <c r="O7" i="12"/>
  <c r="P7" i="12" s="1"/>
  <c r="Q7" i="12" s="1"/>
  <c r="O9" i="12"/>
  <c r="P9" i="12" s="1"/>
  <c r="Q9" i="12" s="1"/>
  <c r="O10" i="12"/>
  <c r="P10" i="12" s="1"/>
  <c r="Q10" i="12" s="1"/>
  <c r="O11" i="12"/>
  <c r="P11" i="12" s="1"/>
  <c r="Q11" i="12" s="1"/>
  <c r="O12" i="12"/>
  <c r="P12" i="12" s="1"/>
  <c r="Q12" i="12" s="1"/>
  <c r="O13" i="12"/>
  <c r="P13" i="12" s="1"/>
  <c r="Q13" i="12" s="1"/>
  <c r="O14" i="12"/>
  <c r="P14" i="12" s="1"/>
  <c r="Q14" i="12" s="1"/>
  <c r="O15" i="12"/>
  <c r="P15" i="12" s="1"/>
  <c r="Q15" i="12" s="1"/>
  <c r="O16" i="12"/>
  <c r="P16" i="12" s="1"/>
  <c r="Q16" i="12" s="1"/>
  <c r="O17" i="12"/>
  <c r="P17" i="12" s="1"/>
  <c r="Q17" i="12" s="1"/>
  <c r="O18" i="12"/>
  <c r="P18" i="12" s="1"/>
  <c r="Q18" i="12" s="1"/>
  <c r="O19" i="12"/>
  <c r="P19" i="12" s="1"/>
  <c r="Q19" i="12" s="1"/>
  <c r="O20" i="12"/>
  <c r="P20" i="12" s="1"/>
  <c r="Q20" i="12" s="1"/>
  <c r="O21" i="12"/>
  <c r="P21" i="12" s="1"/>
  <c r="Q21" i="12" s="1"/>
  <c r="O22" i="12"/>
  <c r="P22" i="12" s="1"/>
  <c r="Q22" i="12" s="1"/>
  <c r="O23" i="12"/>
  <c r="P23" i="12" s="1"/>
  <c r="Q23" i="12" s="1"/>
  <c r="O24" i="12"/>
  <c r="P24" i="12" s="1"/>
  <c r="Q24" i="12" s="1"/>
  <c r="O25" i="12"/>
  <c r="P25" i="12" s="1"/>
  <c r="Q25" i="12" s="1"/>
  <c r="O26" i="12"/>
  <c r="P26" i="12" s="1"/>
  <c r="Q26" i="12" s="1"/>
  <c r="O27" i="12"/>
  <c r="P27" i="12" s="1"/>
  <c r="Q27" i="12" s="1"/>
  <c r="O28" i="12"/>
  <c r="P28" i="12" s="1"/>
  <c r="Q28" i="12" s="1"/>
  <c r="O29" i="12"/>
  <c r="P29" i="12" s="1"/>
  <c r="Q29" i="12" s="1"/>
  <c r="O30" i="12"/>
  <c r="P30" i="12" s="1"/>
  <c r="Q30" i="12" s="1"/>
  <c r="O31" i="12"/>
  <c r="P31" i="12" s="1"/>
  <c r="Q31" i="12" s="1"/>
  <c r="O32" i="12"/>
  <c r="P32" i="12" s="1"/>
  <c r="Q32" i="12" s="1"/>
  <c r="P2" i="12"/>
  <c r="Q2" i="12" s="1"/>
  <c r="L27" i="41" l="1"/>
  <c r="L26" i="41"/>
  <c r="P8" i="12"/>
  <c r="Q8" i="12" s="1"/>
  <c r="H5" i="35"/>
  <c r="D10" i="41" s="1"/>
  <c r="L21" i="41"/>
  <c r="L23" i="41"/>
  <c r="L25" i="41"/>
  <c r="L24" i="41"/>
  <c r="B15" i="12"/>
  <c r="B13" i="12"/>
  <c r="B16" i="12"/>
  <c r="B18" i="12"/>
  <c r="B19" i="12"/>
  <c r="B17" i="12"/>
  <c r="P33" i="12" l="1"/>
  <c r="L22" i="41"/>
  <c r="B14" i="12"/>
  <c r="Q33" i="12"/>
  <c r="I8" i="27" l="1"/>
  <c r="D8" i="12" l="1"/>
  <c r="I6" i="28" l="1"/>
  <c r="B2" i="28" s="1"/>
  <c r="A2" i="28"/>
  <c r="F2" i="28" l="1"/>
  <c r="B2" i="27"/>
  <c r="A2" i="27" l="1"/>
  <c r="F2" i="27" s="1"/>
  <c r="F2" i="20" l="1"/>
</calcChain>
</file>

<file path=xl/sharedStrings.xml><?xml version="1.0" encoding="utf-8"?>
<sst xmlns="http://schemas.openxmlformats.org/spreadsheetml/2006/main" count="45615" uniqueCount="9544">
  <si>
    <t>Real %</t>
  </si>
  <si>
    <t>Objetivo %</t>
  </si>
  <si>
    <t>Planeado Pza</t>
  </si>
  <si>
    <t>Real Pza</t>
  </si>
  <si>
    <t>Plan mes</t>
  </si>
  <si>
    <t>Condicion</t>
  </si>
  <si>
    <t>Dia</t>
  </si>
  <si>
    <t>prod</t>
  </si>
  <si>
    <t>Mercado</t>
  </si>
  <si>
    <t>Facturado</t>
  </si>
  <si>
    <t>Objetivo</t>
  </si>
  <si>
    <t>Diferencia</t>
  </si>
  <si>
    <t>Cumpliento</t>
  </si>
  <si>
    <t xml:space="preserve">EXPORTACIONES </t>
  </si>
  <si>
    <t>MAQUILA STRYTEN</t>
  </si>
  <si>
    <t>ENERYA</t>
  </si>
  <si>
    <t>MAQUILA</t>
  </si>
  <si>
    <t>RIASA</t>
  </si>
  <si>
    <t>PIPSA</t>
  </si>
  <si>
    <t>OMEGA</t>
  </si>
  <si>
    <t>Codigo</t>
  </si>
  <si>
    <t>Descripcion</t>
  </si>
  <si>
    <t>Acum Automotriz Usado Nacional - Merma</t>
  </si>
  <si>
    <t>Acum Industrial Usado Nacional</t>
  </si>
  <si>
    <t>Acum Automotriz Usado Maq Epm Nac</t>
  </si>
  <si>
    <t>Acum Automotriz Usado Importado</t>
  </si>
  <si>
    <t>Batt Auto Used Maq Epm Imp</t>
  </si>
  <si>
    <t>Acum Automotriz Usado Imp Exide Mdsa</t>
  </si>
  <si>
    <t>Código</t>
  </si>
  <si>
    <t>Descripción</t>
  </si>
  <si>
    <t>Cantidad</t>
  </si>
  <si>
    <t>Conversión</t>
  </si>
  <si>
    <t>Total Kg</t>
  </si>
  <si>
    <t>Kg</t>
  </si>
  <si>
    <t>Ton</t>
  </si>
  <si>
    <t>Lib</t>
  </si>
  <si>
    <t>Cantidad Cajas</t>
  </si>
  <si>
    <t>Cajas Entregadas</t>
  </si>
  <si>
    <t>Cajas Recibidas</t>
  </si>
  <si>
    <t>Cliente</t>
  </si>
  <si>
    <t>ACUM AUTOMOTRIZ USADO NACIONAL - MERMA</t>
  </si>
  <si>
    <t>ACUM INDUSTRIAL USADO NACIONAL</t>
  </si>
  <si>
    <t>ACUM AUTOMOTRIZ USADO IMP GREENWICH MDSA</t>
  </si>
  <si>
    <t>ACUM INDUSTRIAL USADO IMP GREENWICH MDSA</t>
  </si>
  <si>
    <t>ACUMULADOR GOLF USADO IMP GREENWICH MDSA</t>
  </si>
  <si>
    <t>ACUM AUTOMOTRIZ USADO MAQ EPM NAC</t>
  </si>
  <si>
    <t>ACUM AUTOMOTRIZ USADO IMPORTADO</t>
  </si>
  <si>
    <t>ACUM INDUSTRIAL USADO IMPORTADO</t>
  </si>
  <si>
    <t>BATT AUTO USED MAQ EPM IMP</t>
  </si>
  <si>
    <t>BATT INDUSTRIAL USED MAQ EPM IMP</t>
  </si>
  <si>
    <t>ACUM AUTOMOTRIZ USADO IMP EXIDE MDSA</t>
  </si>
  <si>
    <t>ACUM INDUSTRIAL USADO IMP EXIDE MDSA</t>
  </si>
  <si>
    <t>CELDA INDUSTRAL USADA IMPORTADO</t>
  </si>
  <si>
    <t>CELL INDUSTRIAL USED MAQ EPM IMP</t>
  </si>
  <si>
    <t>CELDA INDUST. USADA IMP TRAFIGURA MDSA</t>
  </si>
  <si>
    <t>CELDA INDUSTRIAL USADA IMP EXIDE MDSA</t>
  </si>
  <si>
    <t>CELDA INDUSTRIAL USADA MAQUILA INTERSTAT</t>
  </si>
  <si>
    <t>CELDA INDUSTRIAL USADA MAQ EPM NAC</t>
  </si>
  <si>
    <t>ACUMULADOR GOLF USADO IMP EXIDE MDSA</t>
  </si>
  <si>
    <t>ACUMULADOR AUTOMOTRIZ EXIDE NACIONAL</t>
  </si>
  <si>
    <t>ACUMULADOR INDUSTRIAL USADO EPM NAC</t>
  </si>
  <si>
    <t>ACUMULADOR GOLF USADO IMPORTADO</t>
  </si>
  <si>
    <t>ACUMULADOR AUTOMOTRIZ MAQ IB</t>
  </si>
  <si>
    <t>ACUMULADOR USADO GOLF MAQUILA INTERSTATE</t>
  </si>
  <si>
    <t>ACUMULADOR USADO INDUSTRIAL INTERSTATE</t>
  </si>
  <si>
    <t>ACUM AUTOMOTRIZ USADO IMP TRAFIGURA MDSA</t>
  </si>
  <si>
    <t>ACUM INDUSTRIAL USADO IMP TRAFIGURA MDSA</t>
  </si>
  <si>
    <t>ACUMULADOR GOLF USADO IMP TRAFIGURA MDSA</t>
  </si>
  <si>
    <t>Inventario</t>
  </si>
  <si>
    <t>PLOMO DE HORNO NACIONAL</t>
  </si>
  <si>
    <t>PLOMO ENERYA ANTIMONIO 3.0% VERDE</t>
  </si>
  <si>
    <t>PLOMO ANTIMONIAL SB 3.0% VERDE MAQ. EPM</t>
  </si>
  <si>
    <t>PLOMO ENERYA Ca-Al-Sn 0.35%</t>
  </si>
  <si>
    <t>PLOMO ENERYA CAL-PLATA 0.08 % AZUL</t>
  </si>
  <si>
    <t>PLOMO CALCIO PLATA AZUL MAQ. EPM</t>
  </si>
  <si>
    <t>PLOMO ENERYA AFINADO 99.90% MORADO</t>
  </si>
  <si>
    <t>PLOMO AFINADO 99.95 MORADO MAQ. EPM</t>
  </si>
  <si>
    <t>PLOMO ENERYA CAL-ALUMINIO 0.10 % NEGRO</t>
  </si>
  <si>
    <t>PLOMO CAL ALUMINIO 0.10 % NEGRO MAQ. EPM</t>
  </si>
  <si>
    <t>PLOMO ENERYA CALCIO 1.00% AMARILLO</t>
  </si>
  <si>
    <t>PLOMO CALCIO 1.00% AMARILLO MAQ. EPM</t>
  </si>
  <si>
    <t>PLOMO ENERYA PbSbSn 3 % (POSTES EPM)</t>
  </si>
  <si>
    <t>PLOMO ENERYA PbSbSn 3% POSTE EPM MAQ EPM</t>
  </si>
  <si>
    <t>PLOMO ANTIMONIO-SELENIO 2.5% MARINAS</t>
  </si>
  <si>
    <t>PLOMO ENERYA SnCaAl PUNCHING (Verde blanco)</t>
  </si>
  <si>
    <t>PLOMO EXPORTACION AFINADO 99.97% ( Trafigura) lingotes</t>
  </si>
  <si>
    <t>REFINED MAQ LEAD EPM 99.98 %</t>
  </si>
  <si>
    <t>MAQ. PLOMO ANTIMONIAL 28X EXIDE MDSA</t>
  </si>
  <si>
    <t>PLOMO AFINADO MAQ GREENWICH</t>
  </si>
  <si>
    <t>PLOMO ENERYA ANTIMONIAL 5.0% DIE CAST</t>
  </si>
  <si>
    <t>PLOMO AFINADO STRYTEN 99.97 BLOQUE(Exportacion)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</si>
  <si>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</si>
  <si>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</si>
  <si>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</si>
  <si>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</si>
  <si>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ENERYA ANTIMONIO 1.8% (PRUEBA)</t>
  </si>
  <si>
    <t>PASTA OXIDO</t>
  </si>
  <si>
    <t>PASTA MAQUILA</t>
  </si>
  <si>
    <t>PASTA EXIDE MDSA</t>
  </si>
  <si>
    <t>PASTA DE OXIDO MAQ GREENWICH</t>
  </si>
  <si>
    <t>PB HORNO ENERYA</t>
  </si>
  <si>
    <t>PB HORNO MAQUILA EPM</t>
  </si>
  <si>
    <t>PB HORNO EXIDE MDSA</t>
  </si>
  <si>
    <t>PLOMO HORNO MAQ GREENWICH</t>
  </si>
  <si>
    <t>PLASTICO TRITURADO</t>
  </si>
  <si>
    <t>PLASTICO TRITURADO EAST PENN</t>
  </si>
  <si>
    <t>PLASTICO MOLIDO Y LAVADO</t>
  </si>
  <si>
    <t>PLASTICO TRITURADO GREENWICH</t>
  </si>
  <si>
    <t>PLASTICO LAVADO Y MOLIDO EXIDE MDSA</t>
  </si>
  <si>
    <t>POLIPROPILENO PELETIZADO</t>
  </si>
  <si>
    <t>Material</t>
  </si>
  <si>
    <t>Centro</t>
  </si>
  <si>
    <t>Almacén</t>
  </si>
  <si>
    <t>PB a nivel almacén</t>
  </si>
  <si>
    <t>Unidad medida base</t>
  </si>
  <si>
    <t>Libre utilización</t>
  </si>
  <si>
    <t>Trans./Trasl.</t>
  </si>
  <si>
    <t>En control calidad</t>
  </si>
  <si>
    <t>Stock no libre</t>
  </si>
  <si>
    <t>Bloqueado</t>
  </si>
  <si>
    <t>Devoluciones</t>
  </si>
  <si>
    <t>Texto breve de material</t>
  </si>
  <si>
    <t>KG</t>
  </si>
  <si>
    <t>CAJA 34 1.270 (RIASA)</t>
  </si>
  <si>
    <t>CAJA TIPO 24 (1.190) FT (RIASA)</t>
  </si>
  <si>
    <t>CAJA TIPO 58 (1.120) RIASA</t>
  </si>
  <si>
    <t>CAJA TIPO 65 (1.690) FT (RIASA)</t>
  </si>
  <si>
    <t>PLOMO METALICO</t>
  </si>
  <si>
    <t>PLOMO METALICO MAQUILA</t>
  </si>
  <si>
    <t>TAPA 75 FT AZUL (RIASA)</t>
  </si>
  <si>
    <t>CAJA TIPO 58 (1.400) FT (RIASA)</t>
  </si>
  <si>
    <t>CAJA TIPO 31 CORE 2 FT RIASA</t>
  </si>
  <si>
    <t>TAPA 24 (+/-) FT BUJE STD SLOCK RIASA</t>
  </si>
  <si>
    <t>TAPA 24 FT AZUL BUJE STD SLOCK RIASA</t>
  </si>
  <si>
    <t>TAPA 24 (+/-) FT HI-CRANK SLOCK RIASA</t>
  </si>
  <si>
    <t>TAPA TIPO 22F/35 FT BUJE STD SLOCK RIASA</t>
  </si>
  <si>
    <t>TAPA TIPO 22F/35 FT HI-CRANK SLOCK RIASA</t>
  </si>
  <si>
    <t>TAPA 58 FT AZUL BUJE STD SLOCK RIASA</t>
  </si>
  <si>
    <t>TAPA TIPO 58 FT HI-CRANK SLOCK RIASA</t>
  </si>
  <si>
    <t>TAPA TIPO 65 FT HI-CRANK SLOCK RIASA</t>
  </si>
  <si>
    <t>TAPA 24R (-/+) FT BUJE STD SLOCK RIASA</t>
  </si>
  <si>
    <t>TAPA 24R FT AZUL BUJE STD SLOCK RIASA</t>
  </si>
  <si>
    <t>TAPA 42R FT (+ -) BUJE STD SLOCK RIASA</t>
  </si>
  <si>
    <t>TAPA 42R FT (+ -) HI-CRANK SLOCK RIASA</t>
  </si>
  <si>
    <t>TAPA TIPO 58R FT BUJE STD SLOCK RIASA</t>
  </si>
  <si>
    <t>TAPA TIPO 75/86 FT HI-CRANK SLOCK RIASA</t>
  </si>
  <si>
    <t>TAPA 34/78 FT HI-CRANK SLOCK RIASA</t>
  </si>
  <si>
    <t>TAPA 22F/35 FT AZUL HI-CRANK SLOCK RIASA</t>
  </si>
  <si>
    <t>CAJA TIPO 24 (1.530) FT (RIASA)</t>
  </si>
  <si>
    <t>TAPA TIPO 8D POD SUPERLOCK RIASA</t>
  </si>
  <si>
    <t>TAPA TIPO 8D AZUL SUPERLOCK RIASA</t>
  </si>
  <si>
    <t>CAJA TIPO 27 (1.220) RIASA</t>
  </si>
  <si>
    <t>CAJA TIPO 27 (1.550) RIASA</t>
  </si>
  <si>
    <t>CAJA TIPO 27F (1.550) RIASA</t>
  </si>
  <si>
    <t>TAPA TIPO 27 POD HI-CRANK SLOCK RIASA</t>
  </si>
  <si>
    <t>TAPA TIPO 27F POD HI-CRANK SLOCK RIASA</t>
  </si>
  <si>
    <t>CAJA TIPO 35 (1.020) RIASA</t>
  </si>
  <si>
    <t>CAJA TIPO 35 (1.300) RIASA</t>
  </si>
  <si>
    <t>TAPA TIPO 94R FT HI-CRANK SLOCK RIASA</t>
  </si>
  <si>
    <t>CAJA 22F (1.280) FT RIASA</t>
  </si>
  <si>
    <t>TAPA 31 POSTE RIASA (2024 EPM)</t>
  </si>
  <si>
    <t>TAPA 31 TORNILLO RIASA (2024 EPM)</t>
  </si>
  <si>
    <t>ASA 31 RIASA (2024 EPM)</t>
  </si>
  <si>
    <t>Gonhermex</t>
  </si>
  <si>
    <t xml:space="preserve">Trafigura </t>
  </si>
  <si>
    <t>Interstate</t>
  </si>
  <si>
    <t>Cantidad Kg</t>
  </si>
  <si>
    <t>PLOMO METALICO EXIDE MDSA</t>
  </si>
  <si>
    <t>TAPA TIPO 25 FT HI-CRANK SLOCK RIASA</t>
  </si>
  <si>
    <t>PLOMO ANTIMONIAL 3.0% BUJES FORJADOS</t>
  </si>
  <si>
    <t xml:space="preserve"> </t>
  </si>
  <si>
    <t>Venta Directa</t>
  </si>
  <si>
    <t>Greenwich Maq.</t>
  </si>
  <si>
    <t>Epm Maq</t>
  </si>
  <si>
    <t>GRUPO INDUSTRIAL MAQUILA EPM</t>
  </si>
  <si>
    <t>Stryten Maq</t>
  </si>
  <si>
    <t>Celda Industrial Usada Imp Exide Mdsa</t>
  </si>
  <si>
    <t>TAPA TIPO 58 FT BUJE STD SLOCK RIASA</t>
  </si>
  <si>
    <t>CAJA TIPO 94R (1.850) RIASA</t>
  </si>
  <si>
    <t>TAPA TIPO 75 FLAT TOP (RIASA)</t>
  </si>
  <si>
    <t>TAPA 65 FT AZUL HI-CRANK SLOCK RIASA</t>
  </si>
  <si>
    <t>TAPA TIPO 58R FT HI-CRANK SLOCK RIASA</t>
  </si>
  <si>
    <t>TAPA 78 RIASA (MOLDE 2)</t>
  </si>
  <si>
    <t>TAPA 42 FT AZUL BUJE STD SLOCK RIASA</t>
  </si>
  <si>
    <t>POLIPROPILENO PELETIZADO (P2)</t>
  </si>
  <si>
    <t>TAPA 24 FT HC SLOCK RIASA (MOLDE 2)</t>
  </si>
  <si>
    <t>PASTA MAQUILA GMX</t>
  </si>
  <si>
    <t>PLOMO METALICO MAQUILA GMX</t>
  </si>
  <si>
    <t>GMX</t>
  </si>
  <si>
    <t>TAPA 24R FT HC SLOCK RIASA (MOLDE 2)</t>
  </si>
  <si>
    <t>PLOMO Ca-Al-Sn 0.35% BLANCO MAQ. GMX</t>
  </si>
  <si>
    <t>PLOMO CAL-ALUMINIO 0.10 % NEGRO MAQ. GMX</t>
  </si>
  <si>
    <t>PLOMO ANTIMONIO 3.0% VERDE MAQ. GMX</t>
  </si>
  <si>
    <t>PLOMO AFINADO 99.95 MORADO MAQ. GMX</t>
  </si>
  <si>
    <t>PLOMO HORNO MAQUILA GMX</t>
  </si>
  <si>
    <t>POLIPROPILENO PELETIZADO - COMPRADO</t>
  </si>
  <si>
    <t>PLOMO ANT-SELENIO 2.5% MARINAS MAQ. GMX</t>
  </si>
  <si>
    <t>PLOMO PbSbSn 3 % (POSTES EPM) MAQ. GMX</t>
  </si>
  <si>
    <t>PLOMO CAL-PLATA 0.09% AZUL MAQ GMX</t>
  </si>
  <si>
    <t>PLOMO CALCIO 1.00% AMARILLO MAQ. GMX</t>
  </si>
  <si>
    <t>GRUPO INDUSTRIAL MAQUILA GMX</t>
  </si>
  <si>
    <t>ACUMULADOR USADO NACIONAL - GMX</t>
  </si>
  <si>
    <t>PLASTICO TRITURADO GMX</t>
  </si>
  <si>
    <t>Unidad base</t>
  </si>
  <si>
    <t>Factor Conversion</t>
  </si>
  <si>
    <t>LB</t>
  </si>
  <si>
    <t>T</t>
  </si>
  <si>
    <t>Total</t>
  </si>
  <si>
    <t>Can./ Caja</t>
  </si>
  <si>
    <t>Familia</t>
  </si>
  <si>
    <t>Caja</t>
  </si>
  <si>
    <t>CAJA 24  0.850'</t>
  </si>
  <si>
    <t>CAJA 24 0.950</t>
  </si>
  <si>
    <t>CAJA 42 0.940 (RIASA)</t>
  </si>
  <si>
    <t>CAJA 42 1.350  (RIASA)</t>
  </si>
  <si>
    <t>CAJA 8D 2.830 (RIASA)</t>
  </si>
  <si>
    <t>CAJA 31 1.510 (RIASA)</t>
  </si>
  <si>
    <t>CAJA 34/78 1.480   RIASA</t>
  </si>
  <si>
    <t>CAJA 47  1.350  RIASA</t>
  </si>
  <si>
    <t>CAJA 34/78  1.270  RIASA</t>
  </si>
  <si>
    <t>CAJA 34 1.480  RIASA</t>
  </si>
  <si>
    <t>CAJA 75 1.280"</t>
  </si>
  <si>
    <t>CAJA TIPO 22F 0.850 RIASA</t>
  </si>
  <si>
    <t>CAJA 86 (1.280) FT RIASA</t>
  </si>
  <si>
    <t>CAJA 65 1.430</t>
  </si>
  <si>
    <t>CAJA TIPO 27F (1.220) RIASA</t>
  </si>
  <si>
    <t>Tapa</t>
  </si>
  <si>
    <t>TAPA 42 FT (+ -) BUJE STD SLOCK RIASA</t>
  </si>
  <si>
    <t>TAPA 42 FT (+ -) HI-CRANK SLOCK RIASA</t>
  </si>
  <si>
    <t>TAPA TIPO 31T RIASA</t>
  </si>
  <si>
    <t>TAPA TIPO 31P RIASA</t>
  </si>
  <si>
    <t>TAPA 24R (-/+) FT HI-CRANK SLOCK RIASA</t>
  </si>
  <si>
    <t>TAPA TIPO 78 RIASA</t>
  </si>
  <si>
    <t>TAPA 24 FT STD SLOCK RIASA (MOLDE 2)</t>
  </si>
  <si>
    <t>TAPA 24R FT STD SLOCK RIASA (MOLDE 2)</t>
  </si>
  <si>
    <t>TAPA 34/78 FT HC SLOCK RIASA (MOLDE 2)</t>
  </si>
  <si>
    <t>TAPA 24 AZUL STD SLOCK RIASA (MOLDE 2)</t>
  </si>
  <si>
    <t>TAPA 24R AZUL STD SLOCK RIASA (MOLDE 2)</t>
  </si>
  <si>
    <t>TAPA 22F/35 FT AZUL BUJE STD SLOCK RIASA</t>
  </si>
  <si>
    <t>TAPA TIPO 31T AZUL (RIASA)</t>
  </si>
  <si>
    <t>TAPA TIPO 31P AZUL (RIASA)</t>
  </si>
  <si>
    <t>TAPA TIPO 31T AZUL RIASA (2024 EPM)</t>
  </si>
  <si>
    <t>TAPA TIPO 31P AZUL RIASA (2024 EPM)</t>
  </si>
  <si>
    <t>TAPA 26 FT HI-CRANK SLOCK RIASA</t>
  </si>
  <si>
    <t>TAPA 26R FT HI-CRANK SLOCK RIASA</t>
  </si>
  <si>
    <t>TAPA 42R FT AZUL BUJE STD SLOCK RIASA</t>
  </si>
  <si>
    <t>TAPA NS40 (-/+) BD SLOCK RIASA</t>
  </si>
  <si>
    <t>TAPA NS40 INV (+/-) BD SLOCK RIASA</t>
  </si>
  <si>
    <t>TAPA NS40 (-/+) BD AZUL SLOCK RIASA</t>
  </si>
  <si>
    <t>TAPA NS40 (-/+) STD SLOCK RIASA</t>
  </si>
  <si>
    <t>TAPA NS40 INV (+/-) STD SLOCK RIASA</t>
  </si>
  <si>
    <t>Asa</t>
  </si>
  <si>
    <t/>
  </si>
  <si>
    <t>PZA</t>
  </si>
  <si>
    <t>ACUMULADOR G-22F-450 FT GONHER</t>
  </si>
  <si>
    <t>ACUMULADOR G-24R-710 FT GONHER</t>
  </si>
  <si>
    <t>ACUMULADOR G-34-600 FT GONHER</t>
  </si>
  <si>
    <t>ACUMULADOR G-35-575 FT GONHER</t>
  </si>
  <si>
    <t>ACUMULADOR G-41-660 POD GONHER</t>
  </si>
  <si>
    <t>ACUMULADOR G-49-850 FT GONHER</t>
  </si>
  <si>
    <t>ACUMULADOR G-58-575 FT GONHER</t>
  </si>
  <si>
    <t>ACUMULADOR G-65-820 FT GONHER</t>
  </si>
  <si>
    <t>ACUMULADOR G-99-400 FT GONHER</t>
  </si>
  <si>
    <t>ACUMULADOR G-34/78-800 FT GONHER</t>
  </si>
  <si>
    <t>ACUMULADOR G-47-600 FT GONHER</t>
  </si>
  <si>
    <t>ACUMULADOR CH-42R-300 FT CHECKER</t>
  </si>
  <si>
    <t>ACUMULADOR V-24-350 FT VOLTAR</t>
  </si>
  <si>
    <t>ACUMULADOR V-42R-330 FT VOLTAR</t>
  </si>
  <si>
    <t>ACUMULADOR V-58-430 FT VOLTAR</t>
  </si>
  <si>
    <t>ACUMULADOR V-65-650 FT VOLTAR</t>
  </si>
  <si>
    <t>ACUMULADOR V-75-475 FT VOLTAR</t>
  </si>
  <si>
    <t>ACUMULADOR V-99-350 FT VOLTAR</t>
  </si>
  <si>
    <t>ACUMULADOR V-34/78-535 FT VOLTAR</t>
  </si>
  <si>
    <t>BATERIA IND DEKA 12-D85-7 IST 3042</t>
  </si>
  <si>
    <t>BATERIA IND DEKA 12-D85-13 IST 3019</t>
  </si>
  <si>
    <t>BATERIA IND DEKA 18-D125-17 IST 6069</t>
  </si>
  <si>
    <t>BATERIA IND DEKA 18-D125-11 IST 6016</t>
  </si>
  <si>
    <t>BATERIA IND DEKA 18-D85-23 IST 6009</t>
  </si>
  <si>
    <t>BATERIA IND DEKA 18-D85-25 IST 6030</t>
  </si>
  <si>
    <t>BATERIA IND DEKA 18-D85-21 IST 6010</t>
  </si>
  <si>
    <t>BATERIA IND DEKA 18-D85-27 IST 6026</t>
  </si>
  <si>
    <t>BATERIA IND DEKA 18-D125-15 IST 6045</t>
  </si>
  <si>
    <t>CONECTOR SB 350 AZUL 2/0 #SY6321G1</t>
  </si>
  <si>
    <t>CONEC SB-350 CAL 2/0GRIS  #P. SY6320G1</t>
  </si>
  <si>
    <t>CONECTOR SB 350 ROJO</t>
  </si>
  <si>
    <t>CONECTORES SB-175 GRIS</t>
  </si>
  <si>
    <t>CONECTOR SB-175 1/0 ROJO</t>
  </si>
  <si>
    <t>CONEC DIN 320 2/0MACHO #P. A32470-0009</t>
  </si>
  <si>
    <t>ACUM MB-7T31 (A685-541-02-02) OE (3271)</t>
  </si>
  <si>
    <t>M</t>
  </si>
  <si>
    <t>CABLE 2/0 ROJO COBRA WIRE</t>
  </si>
  <si>
    <t>CABLE 2/0 NEGRO COBRA WIRE</t>
  </si>
  <si>
    <t>CABLE COBRA WIRE 1/0 COLOR ROJO</t>
  </si>
  <si>
    <t>CABLE COBRA WIRE 1/0 COLOR NEGRO</t>
  </si>
  <si>
    <t>BATERIA IND DEKA 24-D85-13 IST 7445</t>
  </si>
  <si>
    <t>CABLE 3/0 NEGRO C9930B-07 COBRA WIRE</t>
  </si>
  <si>
    <t>CABLE 3/0 ROJO C9930B-01 COBRA WIRE</t>
  </si>
  <si>
    <t>CABLE 4/0 NEGRO C9940B-07 COBRA WIRE</t>
  </si>
  <si>
    <t>CABLE 4/0 ROJO C9940B-01 COBRA WIRE</t>
  </si>
  <si>
    <t>ACUMULADOR AE1131MF</t>
  </si>
  <si>
    <t>880-BTV-PRO BATTVIEW PRO COMBO</t>
  </si>
  <si>
    <t>SMART BLINKY REMOTE ACC-SREM</t>
  </si>
  <si>
    <t>EURO CONNECTOR DIN 320 BLACK</t>
  </si>
  <si>
    <t>ACUMULADOR TRP 31R-925 PACCAR</t>
  </si>
  <si>
    <t>ACUMULADOR G-151R-320 FT (BD) GONHER</t>
  </si>
  <si>
    <t>BATTERY HYDROMETER 00199 EPM</t>
  </si>
  <si>
    <t>CONECTOR SB175 AZUL</t>
  </si>
  <si>
    <t>CARGADOR ACT Q4-24/36-200-208-B</t>
  </si>
  <si>
    <t>CARGADOR ACT Q4-24/36-100-208-B</t>
  </si>
  <si>
    <t>CARGADOR ACT Q6-24/36-250-208-B</t>
  </si>
  <si>
    <t>AC BACKPLANE 480VAC # 840-00008</t>
  </si>
  <si>
    <t>EURO CONECTOR DIN 160 MACHO</t>
  </si>
  <si>
    <t>CONTROL MODULE ASM DISPLAY # 830-00004</t>
  </si>
  <si>
    <t>31-11MF GENUINE A66-11336-002 (3271)</t>
  </si>
  <si>
    <t>CARGADOR ACT Q4-48-120-208-B</t>
  </si>
  <si>
    <t>CARGADOR ACT DEMO Q4-24/36-200</t>
  </si>
  <si>
    <t>CARGADOR ACT Q6-24/36-250-480</t>
  </si>
  <si>
    <t>CARGADOR ACT Q12-24/36-400-480</t>
  </si>
  <si>
    <t>CARGADOR ACT Q4-24/36-200-480-B</t>
  </si>
  <si>
    <t>CARGADOR ACT Q4-48-80-480-B</t>
  </si>
  <si>
    <t>CARGADOR ACT Q6-48-160-480-B</t>
  </si>
  <si>
    <t>CARGADOR ACT Q4-24/36-100-480-B</t>
  </si>
  <si>
    <t>CARGADOR ACT Q4-48-160-480-B</t>
  </si>
  <si>
    <t>13-321 DOUBLE 24” ROLLER ASSEMBLY</t>
  </si>
  <si>
    <t>ACUM 31-11XMF GEN (A66-11336-003 OE 3271</t>
  </si>
  <si>
    <t>POWER MODULE 24/36 208V # 850-00003</t>
  </si>
  <si>
    <t>POWER MODULE 24/36 480V # 850-00001</t>
  </si>
  <si>
    <t>POWER MODULE 48 480V # 850-00002</t>
  </si>
  <si>
    <t>AC BACKPLANE 4X 208V # 840-00024</t>
  </si>
  <si>
    <t>CONECTOR SBX350 GRIS</t>
  </si>
  <si>
    <t>RACK MTC HS-60-45</t>
  </si>
  <si>
    <t>RACK MTC WRR2-SS</t>
  </si>
  <si>
    <t>ACUMULADOR XT-35-550 FT X-TREME</t>
  </si>
  <si>
    <t>ACUMULADOR XT-99-400 FT X-TREME</t>
  </si>
  <si>
    <t>ACUMULADOR XT-42REF-500 FT X-TREME</t>
  </si>
  <si>
    <t>ACUMULADOR XT-34/78-750 FT X-TREME</t>
  </si>
  <si>
    <t>ACUMULADOR CH-34-370 FT CHECKER</t>
  </si>
  <si>
    <t>CHARGER STAND 850-FMT-175-12</t>
  </si>
  <si>
    <t>CONECTOR SBE320 BLACK EPM</t>
  </si>
  <si>
    <t>RACK MTC RS-30-3</t>
  </si>
  <si>
    <t>ACUMULADOR V-151R-300 FT (BD) VOLTAR</t>
  </si>
  <si>
    <t>ACUMULADOR GS-65-880 FT GONHER SELECT</t>
  </si>
  <si>
    <t>ACUMULADOR CH-51R-350 FT CHECKER</t>
  </si>
  <si>
    <t>ACUMULADOR TRP-9F31 PACCAR</t>
  </si>
  <si>
    <t>840-00079 4X DC Backplane V2</t>
  </si>
  <si>
    <t>ACUM TRP 7T31-730 (DP) PACCAR (BT31S73M)</t>
  </si>
  <si>
    <t>850-00011 POWER MODULE 24/36V 480VAC</t>
  </si>
  <si>
    <t>850-00013 POWER MODULE 24/36V 208VAC</t>
  </si>
  <si>
    <t>ACUM. E2F-31 GEN (A66-40388-000)</t>
  </si>
  <si>
    <t>ACUMULADOR 4D-1110 (AE8A4D) ALLIANCE</t>
  </si>
  <si>
    <t>PLOMO ENERYA AFINADO 99.95% MORADO</t>
  </si>
  <si>
    <t>BUJE TIPO 31 TERMINAL DE TORNILLO RIASA</t>
  </si>
  <si>
    <t>CAJA TIPO 8D (2.830) RIASA</t>
  </si>
  <si>
    <t>CAJA TIPO 34/78 (1.480) RIASA</t>
  </si>
  <si>
    <t>CAJA 34/78 (1.270) FT RIASA</t>
  </si>
  <si>
    <t>CAJA TIPO 22F (0.850) FT RIASA</t>
  </si>
  <si>
    <t>CAJA TIPO 75 FT (1.280) RIASA</t>
  </si>
  <si>
    <t>TAPA TIPO 78 SIN BUJES (RIASA)</t>
  </si>
  <si>
    <t>CAJA TIPO 24 (0.850) FT (RIASA)</t>
  </si>
  <si>
    <t>CAJA TIPO 65 (1.430) FT (RIASA)</t>
  </si>
  <si>
    <t>REJILLA P-63-CI</t>
  </si>
  <si>
    <t>REJILLA P-44-KAI</t>
  </si>
  <si>
    <t>REJILLA P-52-VAI</t>
  </si>
  <si>
    <t>REJILLA N-34-CCI</t>
  </si>
  <si>
    <t>REJILLA N-40-CCVI</t>
  </si>
  <si>
    <t>REJILLA N-34-CCKNI</t>
  </si>
  <si>
    <t>REJILLA P-W-50RA</t>
  </si>
  <si>
    <t>REJILLA P-W-55R</t>
  </si>
  <si>
    <t>OXIDO DE PLOMO</t>
  </si>
  <si>
    <t>PLACA P-63-CI (95) CURADA</t>
  </si>
  <si>
    <t>PLACA P-45AI (75) CURADA</t>
  </si>
  <si>
    <t>PLACA P-52VAI (59) CURADA</t>
  </si>
  <si>
    <t>PLACA P-44-KAI (72) CURADA</t>
  </si>
  <si>
    <t>PLACA P-W-50RA (67) CURADA</t>
  </si>
  <si>
    <t>PLACA P-Z-45R (56) CURADA</t>
  </si>
  <si>
    <t>PLACA N-Z-45R (56) CURADA</t>
  </si>
  <si>
    <t>PLACA P-W-55R (76) CURADA</t>
  </si>
  <si>
    <t>PLACA N-ST-55RE (113) CURADA</t>
  </si>
  <si>
    <t>PLACA P-ST-65RE (113) CURADA</t>
  </si>
  <si>
    <t>PLACA P-68-HTI (125) CURADA</t>
  </si>
  <si>
    <t>DROSS DE PAILAS</t>
  </si>
  <si>
    <t>ESCORIA</t>
  </si>
  <si>
    <t>DROSS (+) (-)</t>
  </si>
  <si>
    <t>Batt Auto Used MAQ EPM IMP</t>
  </si>
  <si>
    <t>PLACA N-30ST-CC (69) CURADA</t>
  </si>
  <si>
    <t>PLACA N-30W-CC (53) CURADA</t>
  </si>
  <si>
    <t>PLOMO AFINADO EXIDE 99.97 BLOQUE</t>
  </si>
  <si>
    <t>DROSS DE PAILAS EXIDE MDSA</t>
  </si>
  <si>
    <t>CAJA TIPO 42 (1.350) FT (RIASA)</t>
  </si>
  <si>
    <t>CAJA TIPO 34 (1.480) FT (RIASA)</t>
  </si>
  <si>
    <t>POLIPROPILENO MOLIDO NEGRO RECICLADO</t>
  </si>
  <si>
    <t>PLACA N-34CCI (85) CURADA</t>
  </si>
  <si>
    <t>BUJE DE PLOMO SIDE TERMINAL RIASA</t>
  </si>
  <si>
    <t>BUJE TIPO 31 TERMIN POSTE NEGATIVO RIASA</t>
  </si>
  <si>
    <t>ACUM COMP 49-850 LTH 15084</t>
  </si>
  <si>
    <t>FORMADO BB 31-11MF</t>
  </si>
  <si>
    <t>REJILLA P-WZ-55RE</t>
  </si>
  <si>
    <t>PLACA P-WZ-55RE (76) CURADA</t>
  </si>
  <si>
    <t>PLACA N-WZ-50RE (76) CURADA</t>
  </si>
  <si>
    <t>TAPA 42 FT (- +) BUJE STD SLOCK RIASA</t>
  </si>
  <si>
    <t>TAPA 42 FT (- +) HI-CRANK SLOCK RIASA</t>
  </si>
  <si>
    <t>TAPA TIPO 22F/35 FT HI-CRANK SLOCK S/MAN</t>
  </si>
  <si>
    <t>TAPA TIPO 65 FT HI-CRANK SLOCK S/MAN</t>
  </si>
  <si>
    <t>ACUM FORMADO G-65-820 FT SLOCK</t>
  </si>
  <si>
    <t>TAPA 26 FT HI-CRANK SUPERLOCK (RIASA)</t>
  </si>
  <si>
    <t>TAPA 26R FT HI-CRANK SUPERLOCK (RIASA)</t>
  </si>
  <si>
    <t>TAPA 26R FT HI-CRANK SIN MANIFOLD</t>
  </si>
  <si>
    <t>MANIFOLD 26 CON FILTRO ARRESTADOR</t>
  </si>
  <si>
    <t>ACUM FORMADO G-35-575 FT RIASA SLOCK</t>
  </si>
  <si>
    <t>ACUM FOR G-35-575 FT RIASA SLOCK CREP</t>
  </si>
  <si>
    <t>PLACA N-34-CCKNI (75) CURADA</t>
  </si>
  <si>
    <t>ACUM SECO G-65-880 FT 34CCKNI(75) SLOCK</t>
  </si>
  <si>
    <t>ACUM FORM G-65-880 FT 34CCKNI(75) SLOCK</t>
  </si>
  <si>
    <t>ACUM FOR G-65-880 FT (75) SLOCK CREP</t>
  </si>
  <si>
    <t>REJILLA P-42-KAI</t>
  </si>
  <si>
    <t>PLACA P-42-KAI (72) CURADA</t>
  </si>
  <si>
    <t>ESCORIA MAQ EPM</t>
  </si>
  <si>
    <t>BATTERY 7T31H WET BATTERY</t>
  </si>
  <si>
    <t>REJILLA P-47-AI</t>
  </si>
  <si>
    <t>PLACA P-47-AI (82) CURADA</t>
  </si>
  <si>
    <t>PLACA N-30ST-CC (84) CURADA</t>
  </si>
  <si>
    <t>PLACA N-34-CCKNI (75) (MR1%) CURADA</t>
  </si>
  <si>
    <t>PLACA P-52VAI (61) CURADA</t>
  </si>
  <si>
    <t>ACUM FORM G-58-580 FT 15P (PF3) SLOCK</t>
  </si>
  <si>
    <t>ACUM FORM EPM-78-690 (PF3) FT (16P)</t>
  </si>
  <si>
    <t>MERMA DROSS NEGATIVO (-) REJILLAS</t>
  </si>
  <si>
    <t>MERMA DE DROSS CONCAST</t>
  </si>
  <si>
    <t>MERMA DE DROSS ANTIMONIO</t>
  </si>
  <si>
    <t>MERMA DE DROSS PLOMO AFINAD0</t>
  </si>
  <si>
    <t>PLACA P-W-50RA (71) CURADA</t>
  </si>
  <si>
    <t>PLACA N-30W-CC (57) CURADA</t>
  </si>
  <si>
    <t>ACUM FORM G-42-400 FT SLOCK REF</t>
  </si>
  <si>
    <t>ACUM SECO G-65-675 FT (15PLACAS) SLOCK</t>
  </si>
  <si>
    <t>ACUM FORM G-65-675 FT (15PLACAS) SLOCK</t>
  </si>
  <si>
    <t>DESPERDICIO DE CABLE (COBRE)</t>
  </si>
  <si>
    <t>ACUM COMPRADO GP-47-600 AGM (9A47)</t>
  </si>
  <si>
    <t>ACUM COMPRADO GP-48-760 AGM (9A48)</t>
  </si>
  <si>
    <t>ACUM COMPRADO GP-49-850 AGM (9A49)</t>
  </si>
  <si>
    <t>PLOMO ENERYA Ca-Al-Sn 0.35% BLANCO</t>
  </si>
  <si>
    <t>ACUM FORM G-34/78-800 FT (17P) MR1%</t>
  </si>
  <si>
    <t>MANIFOLD 31 (2024 EPM)</t>
  </si>
  <si>
    <t>ACUM. COMP. 40ENL (BG)/40B19LS(BH)-(IDX)</t>
  </si>
  <si>
    <t>ACUM. COMP. 40ENL-INV-BG/40B19RS(BH)-IDX</t>
  </si>
  <si>
    <t>ACUM COMP 99R-400 / GB-54316P-10 (IDX)</t>
  </si>
  <si>
    <t>ACUM SECO PUNCH G-65-880 FT 34CCKNI(75)</t>
  </si>
  <si>
    <t>BUJE ESTANDAR POSITIVO RIASA SLOCK</t>
  </si>
  <si>
    <t>BUJE ESTANDAR NEGATIVO RIASA SLOCK</t>
  </si>
  <si>
    <t>BUJE HI-CRANK POSITIVO RIASA SLOCK</t>
  </si>
  <si>
    <t>BUJE HI-CRANK NEGATIVO RIASA SLOCK</t>
  </si>
  <si>
    <t>ESCORIA MAQ GMX</t>
  </si>
  <si>
    <t>ACUM AUTOMOTRIZ USADO NACIONAL - GMX</t>
  </si>
  <si>
    <t>PLOMO AFINADO 99.97% GREENWICH EXP</t>
  </si>
  <si>
    <t>ETIQUETA CHECKER 14.9X9 CM. CAJA</t>
  </si>
  <si>
    <t>ETIQUETA CHECKER 20.5X11.8 CM CAJA</t>
  </si>
  <si>
    <t>CAJA TIPO 51 FT (1.200) #P 1-05-01E</t>
  </si>
  <si>
    <t>CAJA TIPO 41 POD (1.712) VEGA</t>
  </si>
  <si>
    <t>ETIQUETA AVISO IMPORTANTE</t>
  </si>
  <si>
    <t>ETIQ. ADVERTENCIA INGLES GONHER 70 X 30</t>
  </si>
  <si>
    <t>ETIQ. ADVERTENCIA ESPAÑOL GONHER 72 x 28</t>
  </si>
  <si>
    <t>ETIQ. ADVERTENCIA ESPAÑOL VOLTAR 72 x 28</t>
  </si>
  <si>
    <t>ETIQ. ADVERTENCIA INGLES VOLTAR 72 x 28</t>
  </si>
  <si>
    <t>ETIQ. ADVERTENCIA ESPAÑOL NEGRA 72 x 28</t>
  </si>
  <si>
    <t>ETIQ. ADVERTENCIA INGLES NEGRA 72 x 28</t>
  </si>
  <si>
    <t>SEPARADOR .030 X 6.30 X .006 (DARAMIC)</t>
  </si>
  <si>
    <t>SEPARADOR .030 X 6.30 X .010 (DARAMIC)</t>
  </si>
  <si>
    <t>SEPARADOR .041 X 6.30 X .010 (DARAMIC)</t>
  </si>
  <si>
    <t>FIBRA 1/16' (CELLUSUEDE)</t>
  </si>
  <si>
    <t>SEPARADOR .046 X 6.30 X .006 (DARAMIC)</t>
  </si>
  <si>
    <t>SEPARADOR .063 X 6.30 X .010 (DARAMIC)</t>
  </si>
  <si>
    <t>ETIQ. ADV. INGLES AMARILLA 85 X 30</t>
  </si>
  <si>
    <t>TAPA TIPO 51 FT #P 2-05-21E</t>
  </si>
  <si>
    <t>TAPON THREADED PLUG 31EPM #P 3-24-01</t>
  </si>
  <si>
    <t>TAPA TIPO 51R FT #P 2-05R-21E</t>
  </si>
  <si>
    <t>PROTECTOR DE TORNILLO (ROJO)</t>
  </si>
  <si>
    <t>PROTECTOR DE TORNILLO (NEGRO)</t>
  </si>
  <si>
    <t>TAPA TIPO 4D POD (RICHARDSON)</t>
  </si>
  <si>
    <t>CAJA TIPO 4D CORE 2.420"X7.71 STRYTEN</t>
  </si>
  <si>
    <t>ETIQ. ADHESIVA BLANCA  DE 2 3/4X1 7/16'</t>
  </si>
  <si>
    <t>ETIQUETA ADHESIVA BLANCA DE 1 15/16X3/4</t>
  </si>
  <si>
    <t>ETIQ. MES DE EMBARQUE NARANJA 1505-C</t>
  </si>
  <si>
    <t>ETIQ. MES DE EMBARQUE CAFÉ 479-C</t>
  </si>
  <si>
    <t>ETIQ. MES DE EMBARQUE ROJO 185-C</t>
  </si>
  <si>
    <t>ETIQ. MES DE EMBARQUE AZUL PROCES BLUE C</t>
  </si>
  <si>
    <t>ETIQ. MES DE EMBARQUE AMARILLO YELLOW C</t>
  </si>
  <si>
    <t>ETIQUETA CAJA FLEETRITE FLRT-31R-925 NAC</t>
  </si>
  <si>
    <t>ETIQUETA CAJA FLEETRITE FLRT-31RP-925 NA</t>
  </si>
  <si>
    <t>ETIQUETA VOLTAR TAPA 149 X 60 S/G</t>
  </si>
  <si>
    <t>EXPANSOR (APG) EXPR101A</t>
  </si>
  <si>
    <t>ETIQUETA TAPA MEGAFORCE AZUL 149 X 60</t>
  </si>
  <si>
    <t>ETIQUETA X-TREME TAPA 149 X 60 S/G</t>
  </si>
  <si>
    <t>ETIQ. POLIZA DE GARANTIA FLEETRITE NAC.</t>
  </si>
  <si>
    <t>SEPARADOR .051 X 6.30 X .010 (DARAMIC)</t>
  </si>
  <si>
    <t>CUBRE CONECTOR SIDE TERMINAL (+)</t>
  </si>
  <si>
    <t>CUBRE CONECTOR SIDE TERMINAL (-)</t>
  </si>
  <si>
    <t>ETIQUETA TAPA NAPA #P. 3-6488  EAST PENN</t>
  </si>
  <si>
    <t>ETIQUETA TAPA MEGAFORCE 123 X 45 LINEA A</t>
  </si>
  <si>
    <t>ETIQUET CAJA 149x90 FLRT FLEETRITE GLOBA</t>
  </si>
  <si>
    <t>ETIQUETA CHECKER 12.3X4.5 CM. TAPA</t>
  </si>
  <si>
    <t>ETIQUETA CHECKER CAJA 234X135 mm</t>
  </si>
  <si>
    <t>ETIQUETA CAJA MEGAFORCE 222 X 73 LINEA A</t>
  </si>
  <si>
    <t>ETIQUETA CAJA MEGAFORCE 205 X 118 LINEA</t>
  </si>
  <si>
    <t>PROTECTOR POSTE P.ROJO S. PESADO</t>
  </si>
  <si>
    <t>ETIQUETA VOLTAR CAJA 222 X 73 S/G</t>
  </si>
  <si>
    <t>PROTECTOR POSTE N.NEGRO S. PESADO</t>
  </si>
  <si>
    <t>ETIQUETA CAJA NATIONAL 180 X 80 MM</t>
  </si>
  <si>
    <t>ETIQUETA X-TREME CAJA 222 X 73 S/G</t>
  </si>
  <si>
    <t>ETIQUETA CHECKER 18 X 8 CM. CAJA</t>
  </si>
  <si>
    <t>PROTECTOR POSTE COSMETICO 31 #P 3-04R-01</t>
  </si>
  <si>
    <t>ETIQUETA X-TREME CAJA 234 X 135 S/G</t>
  </si>
  <si>
    <t>ETIQUETA CAJA NATIONAL 149 X 90 MM</t>
  </si>
  <si>
    <t>ETIQUETA VOLTAR CAJA 234 X 135 S/G</t>
  </si>
  <si>
    <t>ETIQUETA CHECKER  7 X 5 CM. TAPA</t>
  </si>
  <si>
    <t>ETIQUETA CHECKER 14.9X6 CM.TAPA</t>
  </si>
  <si>
    <t>CAJA TIPO 24 (1.475) EPM #P. 1-41-11E</t>
  </si>
  <si>
    <t>CAJA TIPO 31 (1.590) VEGA</t>
  </si>
  <si>
    <t>ACEITE SUPERLA WHITE OIL 35</t>
  </si>
  <si>
    <t>CAJA TIPO 4DLT POD (2.455) VEGA</t>
  </si>
  <si>
    <t>ETIQUETA VOLTAR CAJA 149 X 90 S/G</t>
  </si>
  <si>
    <t>CAJA TIPO 47 FT (1.370) KAMINA VEGA</t>
  </si>
  <si>
    <t>PROTECTOR POSTE(-) NEGRO 0.500 x 0.625</t>
  </si>
  <si>
    <t>PROTECTOR POSTE (+) ROJO 0.500 x 0.625</t>
  </si>
  <si>
    <t>ETIQUETA X-TREME CAJA 149 X 90  S/G</t>
  </si>
  <si>
    <t>ETIQUETA DE POLIZA GONHER EXPORTACIÓN</t>
  </si>
  <si>
    <t>ETIQUETA CORROSIVO 7 X 7.75 EN ESPAÑOL</t>
  </si>
  <si>
    <t>ETIQ. ADVERTENCIA INGLES NEGRA 98.5 x 37</t>
  </si>
  <si>
    <t>ETIQUETA PREVENTIVA DE TAPA ACUM. TREBOL</t>
  </si>
  <si>
    <t>ETIQUETA CAJA FLEETRITE FLRT-31-760 NAC</t>
  </si>
  <si>
    <t>ETIQUETA CAJA FLEETRITE FLRT-31P-760 NAC</t>
  </si>
  <si>
    <t>ETIQUETA CAJA FT-8D</t>
  </si>
  <si>
    <t>ETIQUETA DE CAJAFT-4DLT 149x90 FLEETRITE</t>
  </si>
  <si>
    <t>ETIQUETA TAPA FT-8D</t>
  </si>
  <si>
    <t>HONEY COMB 40 X 48 X 1 1/4</t>
  </si>
  <si>
    <t>HONEY COMB 45 X 45 X 1 1/4</t>
  </si>
  <si>
    <t>HONEY COMB 37 X 44 X 1 1/4</t>
  </si>
  <si>
    <t>TARIMA DE MADERA 42' X 48'</t>
  </si>
  <si>
    <t>TARIMA DE MADERA 40' X 48' X 5' ESTUFADA</t>
  </si>
  <si>
    <t>TARIMA DE MADERA 40'x48' CON H.T. NAC.</t>
  </si>
  <si>
    <t>TARIMA DE MADERA 45' X45' TRATADA</t>
  </si>
  <si>
    <t>PLIEGO CARTON 23ECT 121.9X106.6 CM</t>
  </si>
  <si>
    <t>TUERCA 3/8' INOXIDABLE</t>
  </si>
  <si>
    <t>ARANDELA A PRESION 3/8' INOXIDABLE</t>
  </si>
  <si>
    <t>INHIBIDOR DE INCRUSTACIO PARA MEMBRANAS</t>
  </si>
  <si>
    <t>SAL P/RETROLAVADO</t>
  </si>
  <si>
    <t>ETIQUETA VOLTAR CAJA 205 X 118 S/G</t>
  </si>
  <si>
    <t>ETIQUETA VOLTAR TAPA 123 X 45 S/G</t>
  </si>
  <si>
    <t>ETIQ. ADV. PELIGRO VENENO ESP 85 x 30</t>
  </si>
  <si>
    <t>ETIQUETA CAJA MEGAFORCE AZUL 234 X 135</t>
  </si>
  <si>
    <t>ETIQ. PREVENTIVA AZUL ESPAÑOL 85 X 30</t>
  </si>
  <si>
    <t>ROLLO DE PELICULA 20" x 6000 Ft CAL. 80"</t>
  </si>
  <si>
    <t>ETIQUETA BLANCA DE 4 X 6 IN</t>
  </si>
  <si>
    <t>ETIQ. PREVENTIVA AZUL INGLES (85X30)</t>
  </si>
  <si>
    <t>LOMAR</t>
  </si>
  <si>
    <t>ETIQ. ADVERTENCIA ESPAÑOL NEGRA 85 X 30</t>
  </si>
  <si>
    <t>TAPA TIPO 24DC POD #P 2-24LMX-21E (EPM)</t>
  </si>
  <si>
    <t>ETIQ. ADVERTENCIA INGLES NEGRA 85 x 30</t>
  </si>
  <si>
    <t>L</t>
  </si>
  <si>
    <t>ACIDO SULFURICO H2SO4 93.19% MINIMO</t>
  </si>
  <si>
    <t>ETIQ. ADV. ESPAÑOL AMARILLA 85 X 30</t>
  </si>
  <si>
    <t>ETIQ. ADV. DANGER POISON ING 98.5 x 37</t>
  </si>
  <si>
    <t>ETIQUETA DE CAJA CHECKER EXP. 161X112 MM</t>
  </si>
  <si>
    <t>ETIQ. ADV. PELIGRO VENENO ESP 98.5 x 37</t>
  </si>
  <si>
    <t>ETIQ. PREVENTIVA AZUL ESPAÑOL 98.5 X 37</t>
  </si>
  <si>
    <t>TAPON CIEGO TIPO 47 (VEGA)</t>
  </si>
  <si>
    <t>TAPON ARRESTADOR TIPO 47 (VEGA)</t>
  </si>
  <si>
    <t>ETIQ. PREVENTIVA AZUL INGLES 98.5 X 37</t>
  </si>
  <si>
    <t>ETIQ. ADVERTENCIA ESPAÑOL NEGRA 98.5X37</t>
  </si>
  <si>
    <t>ETIQUETA CHECKER 22.2X7.3 CM. CAJA</t>
  </si>
  <si>
    <t>ETIQ. ADV. ESPAÑOL AMARILLA 98.5 X 37</t>
  </si>
  <si>
    <t>ETIQ. ADV. INGLES AMARILLA 98.5 X 37</t>
  </si>
  <si>
    <t>ETIQUETA 'MADE IN MEXICO'    P# 3-6262</t>
  </si>
  <si>
    <t>ETIQUETA DATE CODE ALFANUMERICA ENERYA</t>
  </si>
  <si>
    <t>SEPARADOR .037 X 6.40 X .010 (DARAMIC)</t>
  </si>
  <si>
    <t>PAPEL DE EMPASTADO SURF. (4.575')</t>
  </si>
  <si>
    <t>SEPARADOR .041 X 6.30 X .006 (DARAMIC)</t>
  </si>
  <si>
    <t>SEPARADOR .046 X 6.30 X .010 (DARAMIC)</t>
  </si>
  <si>
    <t>TAPA TIPO 31DT  EPM #P. 2-31DT-H-11E</t>
  </si>
  <si>
    <t>SEPARADOR .035 X 6.30 X .010 (DARAMIC)</t>
  </si>
  <si>
    <t>SEPARADOR .027 X 6.30 X .010 (DARAMIC)</t>
  </si>
  <si>
    <t>EXPANSOR ( KXLF ) EXPR-200B</t>
  </si>
  <si>
    <t>ETIQUETA X-TREME TAPA 123 x 45 S/G</t>
  </si>
  <si>
    <t>CARBONATO DE SODIO</t>
  </si>
  <si>
    <t>SELENIO METALICO</t>
  </si>
  <si>
    <t>CALCIO PURO</t>
  </si>
  <si>
    <t>PLATA METALICA</t>
  </si>
  <si>
    <t>PIRITA</t>
  </si>
  <si>
    <t>CALCIO LIGA CALCIO ALUMINIO 60-40</t>
  </si>
  <si>
    <t>TORNILLO HEX 3/8-16 UNC X 1 in INOX 304</t>
  </si>
  <si>
    <t>VIRUTA DE FIERRO 1A</t>
  </si>
  <si>
    <t>CARBON ANTRACITA</t>
  </si>
  <si>
    <t>SOSA CAUSTICA EN ESCAMAS</t>
  </si>
  <si>
    <t>NITRATO DE SODIO GRANULADO</t>
  </si>
  <si>
    <t>POLIPROPILENO COPOLIMERO VIRGEN 2510A</t>
  </si>
  <si>
    <t>AZUFRE GRANULADO</t>
  </si>
  <si>
    <t>FILTRO ARRESTADOR TIPO 42   P# E-5561</t>
  </si>
  <si>
    <t>ANTIMONIO METALICO 99.98</t>
  </si>
  <si>
    <t>CASCARILLA DE FIERRO</t>
  </si>
  <si>
    <t>ARSENICO METALICO</t>
  </si>
  <si>
    <t>ESTANO METALICO</t>
  </si>
  <si>
    <t>ETIQ. TAPA 123X45 EL AGUILA L. ECONOMICA</t>
  </si>
  <si>
    <t>ETIQ. TAPA 149X60 EL AGUILA L. ECONOMICA</t>
  </si>
  <si>
    <t>ETIQ. TAPA 123 X 45 EL AGUILA L. PREMIUM</t>
  </si>
  <si>
    <t>ETIQ. TAPA 149 X 60 EL AGUILA L. PREMIUM</t>
  </si>
  <si>
    <t>ETIQ. CAJA 149X90 EL AGUILA L. ECONOMICA</t>
  </si>
  <si>
    <t>ETIQ. CAJA 222X73 EL AGUILA L. ECONOMICA</t>
  </si>
  <si>
    <t>ETIQ. CAJA 205X118 EL AGUILA L ECONOMICA</t>
  </si>
  <si>
    <t>ETIQ. CAJA 149 X 90 EL AGUILA L. PREMIUM</t>
  </si>
  <si>
    <t>ETIQ. CAJA 222 X 73 EL AGUILA L. PREMIUM</t>
  </si>
  <si>
    <t>ETIQ. CAJA 205 X118 EL AGUILA L. PREMIUM</t>
  </si>
  <si>
    <t>ETIQUETA DE TAPA TRP 280 x 118.4 mm</t>
  </si>
  <si>
    <t>ETIQUETA DE CAJA TRP 149 x 90 mm</t>
  </si>
  <si>
    <t>TAPA 31 POSTE CON ASA  2-31P-H-11E</t>
  </si>
  <si>
    <t>TAPON TULIP FA-2 VENT SERV. PESADO</t>
  </si>
  <si>
    <t>Pb1100N MOLECULAR REBAR</t>
  </si>
  <si>
    <t>TUERCA HAT NUT 3/8-16 UNC INOX 304</t>
  </si>
  <si>
    <t>BOLSA POLIE BCA TAPA 130+120X142 CAL 400</t>
  </si>
  <si>
    <t>BOLSA POLIE BCA CAJA 125+120X212 CAL 400</t>
  </si>
  <si>
    <t>ETIQUETA DE TAPA GP-1 AZUL (123x45)</t>
  </si>
  <si>
    <t>ETIQUETA DE TAPA GP-1 AZUL (149x60)</t>
  </si>
  <si>
    <t>ETIQUETA DE CAJA GP-1 AZUL (149x90)</t>
  </si>
  <si>
    <t>ETIQUETA DE CAJA GP-1 AZUL (180x80)</t>
  </si>
  <si>
    <t>ETIQUETA DE CAJA GP-1 AZUL (205x118)</t>
  </si>
  <si>
    <t>ETIQ. TAPA GP-1 PREMIUM ROJA (123x45)</t>
  </si>
  <si>
    <t>ETIQ. TAPA GP-1 PREMIUM ROJA (149x60)</t>
  </si>
  <si>
    <t>ETIQ. CAJA GP-1 PREMIUM ROJA (149x90)</t>
  </si>
  <si>
    <t>ETIQ. CAJA GP-1 PREMIUM ROJA (180x80)</t>
  </si>
  <si>
    <t>ETIQ. CAJA GP-1 PREMIUM ROJA (205x118)</t>
  </si>
  <si>
    <t>ETIQ POLIZA GP-1 PREMIUM (48 MESES) ROJA</t>
  </si>
  <si>
    <t>ETIQ. POLIZA GP-1 (36 MESES) LINEA AZUL</t>
  </si>
  <si>
    <t>ASA NEGRA MODELO 3-56CR-01 (15.029) EPM</t>
  </si>
  <si>
    <t>ASA NEGRA MODELO 3-54CR-01 (18.908) EPM</t>
  </si>
  <si>
    <t>ETIQUETA DATE CODE NUMERICA 2017 EPM</t>
  </si>
  <si>
    <t>ETIQ. CAJA FLEETRITE DUAL PURPOSE 7T31</t>
  </si>
  <si>
    <t>PLIEGO DE CARTON KRAFT DE 38.5 X 7.2 "C"</t>
  </si>
  <si>
    <t>PLIEGO DE CARTON KRAFT DE 43.6 X 7.2 "C"</t>
  </si>
  <si>
    <t>PLIEGO DE CARTON KRAFT DE 10.9 X 7.2 "C"</t>
  </si>
  <si>
    <t>TARIMA DE 40X48 H.T. (4 BAR SIN RESAQUE)</t>
  </si>
  <si>
    <t>ETIQUETA DE TAPA VOLTAR (123x45) NUEVA</t>
  </si>
  <si>
    <t>ETIQUETA DE TAPA VOLTAR (149x60) NUEVA</t>
  </si>
  <si>
    <t>ETIQUETA DE TAPA VOLTAR (70x50) NUEVA</t>
  </si>
  <si>
    <t>ETIQUETA DE CAJA VOLTAR (161x112) NUEVA</t>
  </si>
  <si>
    <t>ETIQUETA DE CAJA VOLTAR (180x80) NUEVA</t>
  </si>
  <si>
    <t>ETIQUETA DE CAJA VOLTAR (222x73) NUEVA</t>
  </si>
  <si>
    <t>ETIQUETA DE CAJA VOLTAR (205x118) NUEVA</t>
  </si>
  <si>
    <t>ETIQUETA DE CAJA VOLTAR (234x135) NUEVA</t>
  </si>
  <si>
    <t>ETIQ TAPA VOLTAR (149x60) S.PESADO NUEVA</t>
  </si>
  <si>
    <t>ETIQ CAJA VOLTAR (149x90) S.PESADO NUEVA</t>
  </si>
  <si>
    <t>ETIQUETA DE TAPA VOLTAR V-22F-350 NUEVA</t>
  </si>
  <si>
    <t>ETIQUETA DE TAPA VOLTAR V-42-330 NUEVA</t>
  </si>
  <si>
    <t>ETIQUETA DE TAPA VOLTAR V-42R-330 NUEVA</t>
  </si>
  <si>
    <t>ETIQUETA DE TAPA VOLTAR V-58-430 NUEVA</t>
  </si>
  <si>
    <t>ETIQUETA DE TAPA VOLTAR V-65-650 NUEVA</t>
  </si>
  <si>
    <t>ETIQUETA DE CAJA VOLTAR V-22F-350 NUEVA</t>
  </si>
  <si>
    <t>ETIQUETA DE CAJA VOLTAR V-42-330 NUEVA</t>
  </si>
  <si>
    <t>ETIQUETA DE CAJA VOLTAR V-42R-330 NUEVA</t>
  </si>
  <si>
    <t>ETIQUETA DE CAJA VOLTAR V-58-430 NUEVA</t>
  </si>
  <si>
    <t>ETIQUETA DE CAJA VOLTAR V-65-650 NUEVA</t>
  </si>
  <si>
    <t>ETIQUETA DE TAPA CHECKER (123x45) NUEVA</t>
  </si>
  <si>
    <t>ETIQUETA DE TAPA CHECKER (149x60) NUEVA</t>
  </si>
  <si>
    <t>ETIQUETA DE CAJA CHECKER (180x80) NUEVA</t>
  </si>
  <si>
    <t>ETIQUETA DE CAJA CHECKER (205x118) NUEVA</t>
  </si>
  <si>
    <t>OXIDO DE MAGNESIO</t>
  </si>
  <si>
    <t>ETIQUETA TAPA X-TREME 80 x 50 NUEVA</t>
  </si>
  <si>
    <t>ETIQUETA TAPA X-TREME 149 X 60 NUEVA</t>
  </si>
  <si>
    <t>ETIQUETA CAJA X-TREME 222 X 73 NUEVA</t>
  </si>
  <si>
    <t>ETIQUETA CAJA X-TREME 149 X 90 NUEVA</t>
  </si>
  <si>
    <t>ETIQUETA TAPA X-TREME 123 x 45 NUEVA</t>
  </si>
  <si>
    <t>ETIQUETA CAJA X-TREME 180 X 80 NUEVA</t>
  </si>
  <si>
    <t>ETIQ. CAJA AE1031MF STARTING BATT 4-2651</t>
  </si>
  <si>
    <t>CAJA 26/26R (1.200) FT TEXTURIZADA VEGA</t>
  </si>
  <si>
    <t>CAJA TIPO 48 (1.570) KAMINA VEGA</t>
  </si>
  <si>
    <t>TAPA TIPO 27 MARINA NEGRA BUJE ESTANDAR</t>
  </si>
  <si>
    <t>TAPA 48/40R KAMINA HI-CRANK SLOCK VEGA</t>
  </si>
  <si>
    <t>ETIQ DE TAPA FLEETRITE LIGHT DUTY 149x60</t>
  </si>
  <si>
    <t>ETIQ DE CAJA FLEETRITE LIGHT DUTY 205x95</t>
  </si>
  <si>
    <t>BUJE HI-CRANK POS SUPERLOCK LF78680B-04</t>
  </si>
  <si>
    <t>BUJE HI-CRANK NEG SUPERLOCK LF78720B-00</t>
  </si>
  <si>
    <t>BUJE STD POSITIVO SUPERLOCK LF78050B-05</t>
  </si>
  <si>
    <t>BUJE STD NEGATIVO SUPERLOCK LF78060B-05</t>
  </si>
  <si>
    <t>TINTA ORCOSOLVE BLUE AP No. 58036OR12</t>
  </si>
  <si>
    <t>TAPA 41 POD HI-CRANK SLOCK VEGA</t>
  </si>
  <si>
    <t>TAPA 41 POD AZUL HI-CRANK SLOCK VEGA</t>
  </si>
  <si>
    <t>TAPA TIPO 30H POD HI-CRANK SLOCK VEGA</t>
  </si>
  <si>
    <t>ETIQUETA CAJA G-8DHD-1400 (2019)</t>
  </si>
  <si>
    <t>ETIQUETA TAPA G-30H-670 (2019)</t>
  </si>
  <si>
    <t>ETIQUETA CAJA G-30H-670 (2019)</t>
  </si>
  <si>
    <t>ETIQUETA DE CAJA G-31R-925 (2019)</t>
  </si>
  <si>
    <t>ETIQUETA DE CAJA G-31RP-925 (2019)</t>
  </si>
  <si>
    <t>ETIQUETA DE TAPA G-8D-1200 (2019)</t>
  </si>
  <si>
    <t>ETIQUETA DE CAJA G-8D-1200 (2019)</t>
  </si>
  <si>
    <t>ETIQUETA DE CAJA G-31HD-1000 (2019)</t>
  </si>
  <si>
    <t>ETIQUETA TAPA G-4D-1050 (2019)</t>
  </si>
  <si>
    <t>ETIQUETA CAJA G-4D-1050 (2019)</t>
  </si>
  <si>
    <t>ETIQUETA TAPA G-4DLT-HD-920 (2019)</t>
  </si>
  <si>
    <t>ETIQUETA CAJA G-4DLT-HD-920 (2019)</t>
  </si>
  <si>
    <t>4-2742 SUPER START ECONOMY FRONT</t>
  </si>
  <si>
    <t>4-3571 - SUPER START PREMIUM LARGE FRONT</t>
  </si>
  <si>
    <t>3-6441 - SUPER START #6 POD</t>
  </si>
  <si>
    <t>ETIQUETA DE CAJA G-31-760 (2019)</t>
  </si>
  <si>
    <t>ETIQUETA DE CAJA G-31P-760 (2019)</t>
  </si>
  <si>
    <t>ETIQUETA DE TAPA G-4DLT-860 (2019)</t>
  </si>
  <si>
    <t>ETIQUETA DE CAJA G-4DLT-860 (2019)</t>
  </si>
  <si>
    <t>4-5045 - SUPER START 35PRM P/D MEXICO</t>
  </si>
  <si>
    <t>ETIQUETA CORROSIVO INGLES 7 X 7.75</t>
  </si>
  <si>
    <t>BUJE 8D SUPERLOCK TERMINAL LC72140B</t>
  </si>
  <si>
    <t>TAPA TIPO 4DLT POD COLD FORM VEGA SLOCK</t>
  </si>
  <si>
    <t>BUJE PENCIL POST POS SUPERLOCK LF78700B</t>
  </si>
  <si>
    <t>BUJE PENCIL POST NEG SUPERLOCK LF78710B</t>
  </si>
  <si>
    <t>MASTERBATCH AZUL ENERYA 30-2256217T4 UCC</t>
  </si>
  <si>
    <t>4-2743 - SUPER START EXTREME FRONT</t>
  </si>
  <si>
    <t>ETIQUETA TAPA MEGAFORCE 149 X 60 NUEVA</t>
  </si>
  <si>
    <t>ETIQUETA TAPA MEGAFORCE 123 X 45 NUEVA</t>
  </si>
  <si>
    <t>ETIQUETA CAJA MEGAFORCE 222 X 73 NUEVA</t>
  </si>
  <si>
    <t>ETIQUETA CAJA MEGAFORCE 234  X 135 NUEVA</t>
  </si>
  <si>
    <t>ETIQUETA CAJA MEGAFORCE 149 X 90 NUEVA</t>
  </si>
  <si>
    <t>SEPARADOR .021 X 6.30 X .006 (DARAMIC)</t>
  </si>
  <si>
    <t>2-9476 - NAPA 7565 BARCODE LABEL</t>
  </si>
  <si>
    <t>2-9571 - NAPA 7527F BARCODE LABEL</t>
  </si>
  <si>
    <t>2-9572 - NAPA 7527 BARCODE LABEL</t>
  </si>
  <si>
    <t>2-9512 - NAPA 7558 BARCODE LABEL</t>
  </si>
  <si>
    <t>2-9502 NAPA 6535 BARCODE LABEL (2-9570)</t>
  </si>
  <si>
    <t>SEPARADOR .022 X 4.88 X .006 (DARAMIC)</t>
  </si>
  <si>
    <t>2-9478 - NAPA 7578 SIDE LABEL</t>
  </si>
  <si>
    <t>HONEY COMB STRIP 6 X 45 X 1 1/2"</t>
  </si>
  <si>
    <t>POLIZA DE GARANTIA GONHER NACIONAL 2020</t>
  </si>
  <si>
    <t>POLIZA GARANTIA X-TREME NACIONAL 18M S/C</t>
  </si>
  <si>
    <t>ETIQ. DE TAPA G-65-820 (NUEVA-2020)</t>
  </si>
  <si>
    <t>ETIQ. DE CAJA G-65-820 (NUEVA-2020)</t>
  </si>
  <si>
    <t>ETIQ. DE TAPA G-47-600 (NUEVA-2020)</t>
  </si>
  <si>
    <t>ETIQ. DE CAJA G-47-600 (NUEVA-2020)</t>
  </si>
  <si>
    <t>ETIQ. DE TAPA G-58-575 (NUEVA-2020)</t>
  </si>
  <si>
    <t>ETIQ. DE CAJA G-58-575 (NUEVA-2020)</t>
  </si>
  <si>
    <t>ETIQ. DE TAPA G-35-575 (NUEVA-2020)</t>
  </si>
  <si>
    <t>ETIQ. DE CAJA G-35-575 (NUEVA-2020)</t>
  </si>
  <si>
    <t>ETIQ. DE TAPA G-34-600 (NUEVA-2020)</t>
  </si>
  <si>
    <t>ETIQ. DE CAJA G-34-600 (NUEVA-2020)</t>
  </si>
  <si>
    <t>ETIQ. DE CAJA G-75-600 (NUEVA-2020)</t>
  </si>
  <si>
    <t>ETIQ. DE TAPA G-75-600 (NUEVA-2020)</t>
  </si>
  <si>
    <t>ETIQ. DE TAPA G-42REF-500 (NUEVA-2020)</t>
  </si>
  <si>
    <t>ETIQ. DE CAJA G-42REF-500 (NUEVA-2020)</t>
  </si>
  <si>
    <t>ETIQ. DE TAPA G-27-700 (NUEVA-2020)</t>
  </si>
  <si>
    <t>ETIQ. DE CAJA G-27-700 (NUEVA-2020)</t>
  </si>
  <si>
    <t>ETIQ. DE TAPA G-22F-450 (NUEVA-2020)</t>
  </si>
  <si>
    <t>ETIQ. DE CAJA G-22F-450 (NUEVA-2020)</t>
  </si>
  <si>
    <t>ETIQ. DE TAPA G-24-550 (NUEVA-2020)</t>
  </si>
  <si>
    <t>ETIQ. DE CAJA G-24-550 (NUEVA-2020)</t>
  </si>
  <si>
    <t>ETIQ. TAPA G-24R-710 (NUEVA-2020)</t>
  </si>
  <si>
    <t>ETIQ. CAJA G-24R-710 (NUEVA-2020)</t>
  </si>
  <si>
    <t>ETIQ. DE TAPA G-51R-500 (NUEVA-2020)</t>
  </si>
  <si>
    <t>ETIQ. DE CAJA G- 51R-500 (NUEVA-2020)</t>
  </si>
  <si>
    <t>ETIQ. DE TAPA G-41-660 (NUEVA-2020)</t>
  </si>
  <si>
    <t>ETIQ. DE CAJA G-41-660 (NUEVA-2020)</t>
  </si>
  <si>
    <t>ETIQ. DE TAPA G-58R-575 (NUEVA-2020)</t>
  </si>
  <si>
    <t>ETIQ. DE CAJA G- 58R-575 (NUEVA-2020)</t>
  </si>
  <si>
    <t>ETIQ. DE TAPA G-26R-500 (NUEVA-2020)</t>
  </si>
  <si>
    <t>ETIQ. DE CAJA G-26R-500 (NUEVA-2020)</t>
  </si>
  <si>
    <t>ETIQ. DE TAPA G-42-400 (NUEVA-2020)</t>
  </si>
  <si>
    <t>ETIQ. DE CAJA G-42-400 (NUEVA-2020)</t>
  </si>
  <si>
    <t>ETIQ. DE TAPA G-34/78-800 (NUEVA-2020)</t>
  </si>
  <si>
    <t>ETIQ. DE CAJA G-34/78-800 (NUEVA-2020)</t>
  </si>
  <si>
    <t>ETIQ. DE TAPA G-51-500 (NUEVA-2020)</t>
  </si>
  <si>
    <t>ETIQ. DE TAPA G-48-700 (NUEVA-2020)</t>
  </si>
  <si>
    <t>ETIQ. DE CAJA G-48-700 (NUEVA-2020)</t>
  </si>
  <si>
    <t>ETIQ. DE TAPA G-78-800 (NUEVA-2020)</t>
  </si>
  <si>
    <t>ETIQ. DE CAJA G-78-800 (NUEVA-2020)</t>
  </si>
  <si>
    <t>ETIQ. DE TAPA G-27R-540 (NUEVA-2020)</t>
  </si>
  <si>
    <t>ETIQ. DE CAJA G-27R-540 (NUEVA-2020)</t>
  </si>
  <si>
    <t>ETIQ. TAPA G-27F-700 (NUEVA-2020)</t>
  </si>
  <si>
    <t>ETIQ. CAJA G- 27F-700 (NUEVA-2020)</t>
  </si>
  <si>
    <t>ETIQ. DE TAPA G-75/86-650 (NUEVA-2020)</t>
  </si>
  <si>
    <t>ETIQ. DE CAJA G-75/86-650 (NUEVA-2020)</t>
  </si>
  <si>
    <t>ETIQ. DE TAPA G-42R-500 (NUEVA-2020)</t>
  </si>
  <si>
    <t>ETIQ. DE CAJA G-42R-500 (NUEVA-2020)</t>
  </si>
  <si>
    <t>ETIQ. DE CAJA G-49-850 (NUEVA-2020)</t>
  </si>
  <si>
    <t>ETIQ. DE TAPA G-91-600 (NUEVA-2020)</t>
  </si>
  <si>
    <t>ETIQ. DE CAJA G-91-600 (NUEVA-2020)</t>
  </si>
  <si>
    <t>ETIQ. DE TAPA G-94R-800 (NUEVA-2020)</t>
  </si>
  <si>
    <t>ETIQ. DE CAJA G-94R-800 (NUEVA-2020)</t>
  </si>
  <si>
    <t>ETIQ. DE TAPA XT-47-550 (NUEVA-2020)</t>
  </si>
  <si>
    <t>ETIQ. DE CAJA XT-47-550 (NUEVA-2020)</t>
  </si>
  <si>
    <t>ETIQ. DE TAPA XT-42-400 (NUEVA-2020)</t>
  </si>
  <si>
    <t>ETIQ. DE CAJA XT-42-400 (NUEVA-2020)</t>
  </si>
  <si>
    <t>ETIQ. DE TAPA XT-65-800 (NUEVA-2020)</t>
  </si>
  <si>
    <t>ETIQ. DE CAJA XT-65-800 (NUEVA-2020)</t>
  </si>
  <si>
    <t>ETIQ. DE CAJA XT-99-400 (NUEVA-2020)</t>
  </si>
  <si>
    <t>ETIQ. DE TAPA XT-35-550 (NUEVA-2020)</t>
  </si>
  <si>
    <t>ETIQ. DE CAJA XT-35-550 (NUEVA-2020)</t>
  </si>
  <si>
    <t>ETIQ. DE TAPA XT-34-600 (NUEVA-2020)</t>
  </si>
  <si>
    <t>ETIQ. DE CAJA XT-34-600 (NUEVA-2020)</t>
  </si>
  <si>
    <t>ETIQ. DE TAPA XT-22F-450 (NUEVA-2020)</t>
  </si>
  <si>
    <t>ETIQ. DE CAJA XT-22F-450 (NUEVA-2020)</t>
  </si>
  <si>
    <t>ETIQ. DE TAPA XT-42REF-500 (NUEVA-2020)</t>
  </si>
  <si>
    <t>ETIQ. DE TAPA XT-41-660 (NUEVA-2020)</t>
  </si>
  <si>
    <t>ETIQ. DE CAJA XT-41-660 (NUEVA-2020)</t>
  </si>
  <si>
    <t>ETIQ. DE TAPA XT-24-420 (NUEVA-2020)</t>
  </si>
  <si>
    <t>ETIQ. DE CAJA XT-24-420 (NUEVA-2020)</t>
  </si>
  <si>
    <t>ETIQ. TAPA XT-24R-710 (NUEVA-2020)</t>
  </si>
  <si>
    <t>ETIQ. CAJA XT-24R-710 (NUEVA-2020)</t>
  </si>
  <si>
    <t>ETIQ. DE TAPA XT-34/78-750 (NUEVA-2020)</t>
  </si>
  <si>
    <t>ETIQ. DE CAJA XT-34/78-750 (NUEVA-2020)</t>
  </si>
  <si>
    <t>ETIQ. DE TAPA XT-58-575 (NUEVA-2020)</t>
  </si>
  <si>
    <t>ETIQ. DE CAJA XT-58-575 (NUEVA-2020)</t>
  </si>
  <si>
    <t>ETIQ. DE CAJA XT- 51R-500 (NUEVA-2020)</t>
  </si>
  <si>
    <t>SEPARADOR .024 X 6.30 X .006 (DARAMIC)</t>
  </si>
  <si>
    <t>SEPARADOR .030 X 4.88 X .010 (DARAMIC)</t>
  </si>
  <si>
    <t>TARIMA DE MADERA 40X44 EPM (4 BARROTES)</t>
  </si>
  <si>
    <t>ASA CORDON 8D (POLYPRO)</t>
  </si>
  <si>
    <t>MANGO PARA ASA CORDON 8D (POLYPRO)</t>
  </si>
  <si>
    <t>POLIZA DE GARANTIA VOLTAR 2021</t>
  </si>
  <si>
    <t>TAPON VENT PLUG 58 TDM</t>
  </si>
  <si>
    <t>ASA TIPO 24/27 NEGRA (TDM)</t>
  </si>
  <si>
    <t>TAPON ROSCA 47 ORING 2.20mm VEGA MOLDE 2</t>
  </si>
  <si>
    <t>ETIQUETA TAPA GONHER G-49 149x60 (2021)</t>
  </si>
  <si>
    <t>4-4863 - MIGHTY PRO FRONT</t>
  </si>
  <si>
    <t>4-4864 - MIGHTY #6 POD</t>
  </si>
  <si>
    <t>4-3569 - B&amp;W HOTSTAMP P/D (524FMF)</t>
  </si>
  <si>
    <t>4-1803 - MIGHTY 24FP BARCODE</t>
  </si>
  <si>
    <t>4-3507 - B&amp;W HOTSTAMP P/D (535MF)</t>
  </si>
  <si>
    <t>4-1808 - MIGHTY 35P BARCODE</t>
  </si>
  <si>
    <t>4-4856 - MIGHTY EXT DIN FRONT 65/94R</t>
  </si>
  <si>
    <t>4-3570 - B&amp;W HOTSTAMP P/D (665MF)</t>
  </si>
  <si>
    <t>4-1784 - MIGHTY 65EX BARCODE</t>
  </si>
  <si>
    <t>4-5273 - B&amp;W BLANK P/D W/DIN (694RMF)</t>
  </si>
  <si>
    <t>4-3170 - PROP 65 W/2D BARCODE</t>
  </si>
  <si>
    <t>4-1792 - MIGHTY 94REX BARCODE</t>
  </si>
  <si>
    <t>BLACK TOP ADAPTER 34/78 (3-122-01)</t>
  </si>
  <si>
    <t>2-9545 - UAP 65-6 BARCODE LABEL</t>
  </si>
  <si>
    <t>2-9569 - NCP 35-5 BARCODE LABEL</t>
  </si>
  <si>
    <t>2-9570 - BLANK BARCODE FOR NAPA AND UAP</t>
  </si>
  <si>
    <t>4-0797 -FREN/ENG 010-6500-0 P/D (4-6560)</t>
  </si>
  <si>
    <t>4-6887 CERTIFIED 010-3503-2 BTP (4-4488)</t>
  </si>
  <si>
    <t>4-5455 - BILINGUAL MADE IN MEXICO</t>
  </si>
  <si>
    <t>4-6380 - MOTOMASTER 010-3501-6 (4-5233)</t>
  </si>
  <si>
    <t>4-6551 - CERTIFIED 010-3503-2 GROUP 35</t>
  </si>
  <si>
    <t>4-6553 - MOTOMASTER 010-5858-6 GROUP 58</t>
  </si>
  <si>
    <t>4-6554 - MOTOMASTER 010-6500-0 GROUP 65</t>
  </si>
  <si>
    <t>SEPARADOR MARINO .043X6.40X.008 DARAMIC</t>
  </si>
  <si>
    <t>HONEY COMB STRIP 7 3/4 X 45 1/2 X 1 1/2"</t>
  </si>
  <si>
    <t>ETIQUETA DE CAJA GONHER SELECT GS-34-650</t>
  </si>
  <si>
    <t>ETIQUETA DE TAPA GONHER SELECT GS-34-650</t>
  </si>
  <si>
    <t>ETIQUETA DE CAJA GONHER SELECT GS-47-650</t>
  </si>
  <si>
    <t>ETIQUETA DE TAPA GONHER SELECT GS-47-650</t>
  </si>
  <si>
    <t>ETIQUETA DE CAJA GONHER SELECT GS-75-650</t>
  </si>
  <si>
    <t>ETIQUETA DE TAPA GONHER SELECT GS-75-650</t>
  </si>
  <si>
    <t>ETIQUETA DE CAJA GONHER SELECT GS-35-640</t>
  </si>
  <si>
    <t>ETIQUETA DE TAPA GONHER SELECT GS-35-640</t>
  </si>
  <si>
    <t>ETIQUETA DE CAJA GONHER SELECT GS-42-550</t>
  </si>
  <si>
    <t>ETIQUETA DE TAPA GONHER SELECT GS-42-550</t>
  </si>
  <si>
    <t>ETIQUETA DE CAJA GONHER SELECT GS-65-880</t>
  </si>
  <si>
    <t>ETIQUETA DE TAPA GONHER SELECT GS-65-880</t>
  </si>
  <si>
    <t>2-9574 - UAP/NAPA 78-6 BARCODE (2-9570)</t>
  </si>
  <si>
    <t>2-9577 UAP/NAPA 65-5 SIDE BARCODE LABEL</t>
  </si>
  <si>
    <t>4-6666 CERTIFIED 010-7803-4 FRONT 78-675</t>
  </si>
  <si>
    <t>4-6682 - UAP/NAPA 78-6 BTP (78-690) MEX</t>
  </si>
  <si>
    <t>4-6683 UAP/NAPA 65-5 P/D BARCODE MEXICO</t>
  </si>
  <si>
    <t>4-4589 CERTIFIED 010-7803-4 BTP (78-675)</t>
  </si>
  <si>
    <t>4-6723 - FR/ENG. 665MF P/D MEXICO</t>
  </si>
  <si>
    <t>PAPEL EMPAST (4.575') CONPASTE TERRANOVA</t>
  </si>
  <si>
    <t>POLIZA DE GARANTIA GONHER SELECT</t>
  </si>
  <si>
    <t>FILTRO ARRESTADOR C-637</t>
  </si>
  <si>
    <t>ETIQUETA TAPA G-31 DOBLE PROPOSITO EPM</t>
  </si>
  <si>
    <t>ETIQUETA CAJA G-31 DOBLE PROPOSITO EPM</t>
  </si>
  <si>
    <t>POLIZA GARANTIA G-31 DOBLE PROPOSITO EPM</t>
  </si>
  <si>
    <t>ETIQUE CAJA 205x118 FLRT FLEETRITE GLOBA</t>
  </si>
  <si>
    <t>ETIQ CAJA MARINA 149x90 EXPORTACION 2022</t>
  </si>
  <si>
    <t>ETIQUETA MARINA G-31DC (NUEVA IMAGEN)</t>
  </si>
  <si>
    <t>4-6561 - MOTOMASTER 010-3478-2 FRONT</t>
  </si>
  <si>
    <t>4-6663 - FR/ENG 010-3478-2 P/D (4-0793)</t>
  </si>
  <si>
    <t>2-9546 - UAP DT34/78-7 BARCODE (2-9570)</t>
  </si>
  <si>
    <t>4-7246 - MOTOMASTER 010-6500-0 BTP</t>
  </si>
  <si>
    <t>4-7247 - UAP/NAPA 65-6 P/D MEXICO</t>
  </si>
  <si>
    <t>ETIQ GEN. AUTOMOTRIZ CAJA WOLF 180X80 MM</t>
  </si>
  <si>
    <t>ETIQUETA GENERICA DE TAPA WOLF 123X45 MM</t>
  </si>
  <si>
    <t>ETIQ GEN S.PESADO CAJA WOLF 149X90 MM</t>
  </si>
  <si>
    <t>ETIQUETA GENERICA DE TAPA WOLF 149X60 MM</t>
  </si>
  <si>
    <t>ETIQUETA CAJA KOBE 149x90 mm (2022)</t>
  </si>
  <si>
    <t>ETIQUETA TAPA KOBE 123x45 mm</t>
  </si>
  <si>
    <t>ETIQUETA TAPA KOBE 149x60 mm</t>
  </si>
  <si>
    <t>4-7249 -NAPA 58-6 P/D HOTSTAMP VERSION 2</t>
  </si>
  <si>
    <t>4-7254 -NAPA 35-6 P/D HOTSTAMP VERSION 1</t>
  </si>
  <si>
    <t>4-6736 CERTIFIED 010-7803-4 P/D (78-675)</t>
  </si>
  <si>
    <t>4-6735 - 3-YEAR MOTOMASTER 58-580 MEX</t>
  </si>
  <si>
    <t>4-6731 - FRENCH/ENGLISH BLANK 58/75 P/D</t>
  </si>
  <si>
    <t>4-5155 MOTOMASTER 010-3501-6 BTP (535MFE</t>
  </si>
  <si>
    <t>4-6320 - MOTOMASTER 010-3478-2 MEX (78DT</t>
  </si>
  <si>
    <t>ETIQ TAPA X-TREME NAC.48-615 (251 X 115)</t>
  </si>
  <si>
    <t>ETIQ. CAJA X-TREME NAC. 48-615(222 X 73)</t>
  </si>
  <si>
    <t>4-7292 - UAP/NAPA BLANK 34/78 NO USA</t>
  </si>
  <si>
    <t>4-7270 - FR/ENG 010-3503-2 P/D (4-4487)</t>
  </si>
  <si>
    <t>SEPARADOR .021 X 6.40 X .006 (ENTEK)</t>
  </si>
  <si>
    <t>SEPARADOR .030 X 6.40 X .010 (ENTEK)</t>
  </si>
  <si>
    <t>HOT MELT REYNCO 54-174A PLW (REYNOLDS)</t>
  </si>
  <si>
    <t>CAJA TIPO 47 FT (1.360) MOLDE 1 VEGA</t>
  </si>
  <si>
    <t>TAPON PARA TAPA 94R EPM (3-148-01)</t>
  </si>
  <si>
    <t>SEPARADOR MARINO .031X6.40X.008 DARAMIC</t>
  </si>
  <si>
    <t>WARNING LABEL OSHA FLOODED #P 4-7422 NEW</t>
  </si>
  <si>
    <t>ETIQ. GENÉRICA TAPA RENDIX 123x45 mm</t>
  </si>
  <si>
    <t>ETIQ. GENÉRICA TAPA RENDIX 149x60 mm</t>
  </si>
  <si>
    <t>ETIQ. GENÉRICA CAJA RENDIX 180x80 mm</t>
  </si>
  <si>
    <t>ETIQ. GENÉRICA CAJA RENDIX 205x118 mm</t>
  </si>
  <si>
    <t>ASA TIPO 24/27 NEGRA EPM (TDM)</t>
  </si>
  <si>
    <t>4-7801 NAPA 7558 BTP MADE IN MEX (4-5037</t>
  </si>
  <si>
    <t>4-7802 NAPA 7527F BTP MADE IN MEX 4-5039</t>
  </si>
  <si>
    <t>4-7803 NAPA 7527 BTP MADE IN MEX (4-5040</t>
  </si>
  <si>
    <t>TAPON TIPO POD-7 NEGRO (VEGA)</t>
  </si>
  <si>
    <t>ETIQ GEN TAPA GONHER EXP 123X45mm</t>
  </si>
  <si>
    <t>ETIQ GEN TAPA GONHER EXP 149X60mm</t>
  </si>
  <si>
    <t>ETIQ GEN TAPA GONHER EXP 100X60mm</t>
  </si>
  <si>
    <t>ETIQ GEN CAJA GONHER EXP 149X90mm</t>
  </si>
  <si>
    <t>ETIQ GEN CAJA GONHER EXP 180X80mm</t>
  </si>
  <si>
    <t>ETIQ GEN CAJA GONHER EXP 205X118mm</t>
  </si>
  <si>
    <t>ETIQ GEN CAJA GONHER EXP 234X135mm</t>
  </si>
  <si>
    <t>ETIQ. TAPA GONHER PRIME GP-47-600 AGM</t>
  </si>
  <si>
    <t>ETIQ. TAPA GONHER PRIME GP-48-760 AGM</t>
  </si>
  <si>
    <t>ETIQ. TAPA GONHER PRIME GP-49-850 AGM</t>
  </si>
  <si>
    <t>ETIQ. TAPA GONHER PRIME GP-94R-800 AGM</t>
  </si>
  <si>
    <t>ETIQ. TAPA GONHER PRIME GP-65-750 AGM</t>
  </si>
  <si>
    <t>ETIQ. CAJA GONHER PRIME GP-47-600 AGM</t>
  </si>
  <si>
    <t>ETIQ. CAJA GONHER PRIME GP-48-760 AGM</t>
  </si>
  <si>
    <t>ETIQ. CAJA GONHER PRIME GP-49-850 AGM</t>
  </si>
  <si>
    <t>ETIQ. CAJA GONHER PRIME GP-94R-800 AGM</t>
  </si>
  <si>
    <t>ETIQ. CAJA GONHER PRIME GP-65-750 AGM</t>
  </si>
  <si>
    <t>POLIZA DE GARANTIA GONHER PRIME AGM</t>
  </si>
  <si>
    <t>ETIQ. DE CAJA TRP DOBLE PROPOSITO MEXICO</t>
  </si>
  <si>
    <t>4-7745 - NAPA LEGEND GROUP 65 P/D 4-2633</t>
  </si>
  <si>
    <t>4-7779 - NAPA LEGEND 34/78 P/D (4-2632)</t>
  </si>
  <si>
    <t>4-7885 B&amp;W 7565 BTP MADE IN MEX (4-5905)</t>
  </si>
  <si>
    <t>4-7777 - NAPA CANADA PROFORMER FRONT</t>
  </si>
  <si>
    <t>CUPON ASISTENCIA CAMINO GONHER 2024</t>
  </si>
  <si>
    <t>ETIQUETA TAPA NATIONAL 123x45 mm (2024)</t>
  </si>
  <si>
    <t>PAPEL DE EMPAST (3.450') TERRANOVA ESTD</t>
  </si>
  <si>
    <t>PAPEL DE EMPAST (4.675') TERRANOVA ESTD</t>
  </si>
  <si>
    <t>PAPEL DE EMPAST (3.925') TERRANOVA ESTD</t>
  </si>
  <si>
    <t>PAPEL DE EMPAST (5.200') TERRANOVA ESTD</t>
  </si>
  <si>
    <t>PAPEL DE EMPAST (3.700') TERRANOVA ESTD</t>
  </si>
  <si>
    <t>4-7886 - NAPA 7578 WARRANTY MEX (4-5908)</t>
  </si>
  <si>
    <t>TAPÓN 47 COINYECTADO (TDM)</t>
  </si>
  <si>
    <t>4-8018 NAPA LEGEND DIN FRONT W/O 4-2621</t>
  </si>
  <si>
    <t>ETIQ. TAPA XTREME EXP. 2024 (123x45 mm)</t>
  </si>
  <si>
    <t>ETIQ. TAPA XTREME EXP. 2024 (149x60 mm)</t>
  </si>
  <si>
    <t>ETIQ. CAJA XTREME EXP. 2024 (161x113 mm)</t>
  </si>
  <si>
    <t>ETIQ. CAJA XTREME EXP. 2024 (180x80 mm)</t>
  </si>
  <si>
    <t>ETIQ. CAJA XTREME EXP. 2024 (205x118 mm)</t>
  </si>
  <si>
    <t>ETIQ DE TAPA FT-4DLT FLEETRITE (2024)</t>
  </si>
  <si>
    <t>ASA 47/48/94R VEGA</t>
  </si>
  <si>
    <t>ETIQ. CAJA AE1131MF STARTING BATT 4-8107</t>
  </si>
  <si>
    <t>ETIQ TAPA AE7T31 DUAL PURPOSE EPM 4-8124</t>
  </si>
  <si>
    <t>ETIQ. CAJA AE7T31 DUAL PURPOSE BA 4-8114</t>
  </si>
  <si>
    <t>ETIQ TAPA AE7T31P DUAL PURPOSE BA 4-8125</t>
  </si>
  <si>
    <t>ETIQ. TAPA AE1131MF STARTING BAT. 4-8115</t>
  </si>
  <si>
    <t>WARNING LABEL OSHA FLOODED #P 4-7816 NEW</t>
  </si>
  <si>
    <t>4-8233 - FR/ENGLISH 525MF P/D MEXICO</t>
  </si>
  <si>
    <t>4-8234 - FR/ENGLISH 535MF P/D MEXICO</t>
  </si>
  <si>
    <t>4-8230 - FR/ENGLISH 634MF P/D MEXICO</t>
  </si>
  <si>
    <t>4-8231 - FR/ENGLISH 634RMF P/D MEXICO</t>
  </si>
  <si>
    <t>4-8239 - FR/ENGLISH 658MF P/D MEXICO</t>
  </si>
  <si>
    <t>4-8235 - FR/ENGLISH 675MF P/D MEXICO</t>
  </si>
  <si>
    <t>4-8236 - FR/ENGLISH 735MF P/D MEXICO</t>
  </si>
  <si>
    <t>4-8238 - FR/ENGLISH 765MF P/D MEXICO</t>
  </si>
  <si>
    <t>4-8237 - FR/ENGLISH 775DT P/D MEXICO</t>
  </si>
  <si>
    <t>4-8232 - FR/ENGLISH 778DT P/D MEXICO</t>
  </si>
  <si>
    <t>2-6520 - SUPER STAR 65EXT SIDE LABEL</t>
  </si>
  <si>
    <t>2-6522 - SUPER STAR 78PRM SIDE LABEL</t>
  </si>
  <si>
    <t>2-6539 - SUPER STAR 35PRM SIDE LABEL</t>
  </si>
  <si>
    <t>2-6541 - SUPER STAR 35ECO SIDE LABEL</t>
  </si>
  <si>
    <t>4-8341 - B&amp;W 7535 PREPRINT BTP MEXICO</t>
  </si>
  <si>
    <t>4-7764 - NAPA LEGEND 58/75 P/D (4-2631)</t>
  </si>
  <si>
    <t>2-9508 - NAPA 7535 BARCODE LABEL (2-9570</t>
  </si>
  <si>
    <t>4-8035 - NAPA PROFORMER GROUP 65 P/D</t>
  </si>
  <si>
    <t>4-8032 - NAPA PROFORMER 58/75 P/D</t>
  </si>
  <si>
    <t>ETIQ DE CAJA GENÉRICA 180x100 FLEETRITE</t>
  </si>
  <si>
    <t>ETIQ DE TAPA GENÉRICA 149x60 FLEETRITE</t>
  </si>
  <si>
    <t>4-8043 NAPA POWER DIN W/O USA (ASL)</t>
  </si>
  <si>
    <t>ETIQ CAJA KOBE 149x90 mm 2024 IMPRIMIBLE</t>
  </si>
  <si>
    <t>ETIQ CAJA KOBE 234x135mm 2024 IMPRIMIBLE</t>
  </si>
  <si>
    <t>2-6511 - BARCODE SUPER STAR 27RPRM JAMAC</t>
  </si>
  <si>
    <t>2-6536 - BARCODE SUPER STAR 65ECO JAMAC</t>
  </si>
  <si>
    <t>2-6590 - BARCODE SUPER STAR 58PRM JAMAC</t>
  </si>
  <si>
    <t>4-4612 - FRENCH/ENGLISH DIN P/D</t>
  </si>
  <si>
    <t>4-8330 - EVERSTART CAN MAXX-58N MEXICO</t>
  </si>
  <si>
    <t>4-8270 - EVERSTART CANADA MAXX58 FRONT</t>
  </si>
  <si>
    <t>4-8366 - EVERSTART CAN MAXX-65N MEXICO</t>
  </si>
  <si>
    <t>4-8271 - EVERSTART CANADA MAXX65 FRONT</t>
  </si>
  <si>
    <t>TAPA 47 FT HI-CRANK SLOCK TDM</t>
  </si>
  <si>
    <t>TAPA 47 FT AZUL HI-CRANK SLOCK TDM</t>
  </si>
  <si>
    <t>4-8097 - FR/ENG. BLANK GP 65 P/D NO USA</t>
  </si>
  <si>
    <t>4-8374 - FR/ENG BLANK 34/78 P/D (4-2763)</t>
  </si>
  <si>
    <t>ETIQ TAPA RAYPLUS PREMIUM AMARILL 123x45</t>
  </si>
  <si>
    <t>ETIQ TAPA RAYPLUS PREMIUM AMARILL 149x60</t>
  </si>
  <si>
    <t>ETIQ. TAPA RAYPLUS ECONOM NARANJA 123x45</t>
  </si>
  <si>
    <t>ETIQ. TAPA RAYPLUS ECONOM NARANJA 149x60</t>
  </si>
  <si>
    <t>ETIQ CAJA RAYPLUS PREMIUM AMARILL 149x90</t>
  </si>
  <si>
    <t>ETIQ CAJA RAYPLUS PREMIUM AMARILL 180x80</t>
  </si>
  <si>
    <t>ETIQ CAJA RAYPLUS PREMIUM AMARIL 205x118</t>
  </si>
  <si>
    <t>ETIQ. CAJA RAYPLUS ECONOM NARANJA 180x80</t>
  </si>
  <si>
    <t>ETIQ CAJA RAYPLUS ECONOM NARANJA 205x118</t>
  </si>
  <si>
    <t>ETIQ TAPA RAYPLUS PREMIUM AMARILL 110x60</t>
  </si>
  <si>
    <t>CINTA AZUL DE PRUEBAS DE  INGENIERIA</t>
  </si>
  <si>
    <t>ETIQUETA DE TAPA G-31P-760 (2025)</t>
  </si>
  <si>
    <t>ETIQUETA DE TAPA G-31RP-925 (2025)</t>
  </si>
  <si>
    <t>ETIQUETA DE TAPA G-31-760 (2025)</t>
  </si>
  <si>
    <t>ETIQUETA DE TAPA G-31R-925 (2025)</t>
  </si>
  <si>
    <t>ETIQUETA DE TAPA FLRT-31-760 (2025)</t>
  </si>
  <si>
    <t>ETIQUETA DE TAPA FLRT-31P-760 (2025)</t>
  </si>
  <si>
    <t>ETIQUETA DE TAPA FLRT-31R-925 (2025)</t>
  </si>
  <si>
    <t>ETIQUETA DE TAPA FLRT-31RP-925 (2025)</t>
  </si>
  <si>
    <t>ETIQ TAPA FLRT DUAL PURPOSE 7T31 (2025)</t>
  </si>
  <si>
    <t>ETIQ TAPA 280x118 FLEETRITE GLOBAL 2025</t>
  </si>
  <si>
    <t>4-8354 NAPA 6535 BTP MADE IN MEX (JAMAC)</t>
  </si>
  <si>
    <t>ETIQUETA DE TAPA G-31HD-1000 (2025)</t>
  </si>
  <si>
    <t>4-5575 - MULTI-COLORED ENGLISH #9 P/D</t>
  </si>
  <si>
    <t>4-7685 B&amp;W #9 P/D</t>
  </si>
  <si>
    <t>ETIQ. TAPA G-151R (BD) 2025</t>
  </si>
  <si>
    <t>ETIQ. CAJA G-151R (BD) 2025</t>
  </si>
  <si>
    <t>ETIQ. TAPA G-151R (BG) 2025</t>
  </si>
  <si>
    <t>ETIQ. CAJA G-151R (BG) 2025</t>
  </si>
  <si>
    <t>ETIQ. TAPA G-40ENL-INV 2025</t>
  </si>
  <si>
    <t>ETIQ. CAJA G-40ENL-INV 2025</t>
  </si>
  <si>
    <t>ETIQ. DE TAPA G-40ENL 2025</t>
  </si>
  <si>
    <t>ETIQ. DE CAJA G-40ENL 2025</t>
  </si>
  <si>
    <t>ETIQ, TAPA G-40ENL (BG) 2025</t>
  </si>
  <si>
    <t>ETIQ. CAJA G-40ENL (BG) 2025</t>
  </si>
  <si>
    <t>4-9045 - SUPER START 35ECO P/D MEXICO</t>
  </si>
  <si>
    <t>4-7985 NAPA 6565 BTP MADE IN MEX JAMAC</t>
  </si>
  <si>
    <t>ETIQ CAJA GEN 149x90 DURAMAXX AUTOMOTRIZ</t>
  </si>
  <si>
    <t>ETIQ TAPA GEN 123x45 DURAMAXX AUTOMOTRIZ</t>
  </si>
  <si>
    <t>ETIQ CAJA GEN 149x90 DURAMAXX S. PESADO</t>
  </si>
  <si>
    <t>ETIQ TAPA GEN 149x60 DURAMAXX S. PESADO</t>
  </si>
  <si>
    <t>ETIQ CAJA GEN 149x90 DURAMAXX S. MARINO</t>
  </si>
  <si>
    <t>ETIQ TAPA GEN 123x45 DURAMAXX S. MARINO</t>
  </si>
  <si>
    <t>4-9199 - B&amp;W SERIALIZE 24F-C MEXICO</t>
  </si>
  <si>
    <t>ETIQ. TAPA GONHER G-99-400 (GLOBAL B.)</t>
  </si>
  <si>
    <t>ETIQ CAJA GEN GONHER EXP S/H MEX 149x90</t>
  </si>
  <si>
    <t>ETIQ TAPA VOLTAR NAC. S/HECHO MEX 123x45</t>
  </si>
  <si>
    <t>ETIQ. TAPA GP1 AZUL 99-350 (GLOBAL B.)</t>
  </si>
  <si>
    <t>ETIQ. TAPA GP1 ROJA 99-390 (GLOBAL B.)</t>
  </si>
  <si>
    <t>ETIQ. TAPA XTREME 99-400 NAC. ROJA</t>
  </si>
  <si>
    <t>ETIQ. TAPA XTREME 99-350 EXP. AMARILLA</t>
  </si>
  <si>
    <t>ETIQ CAJA GONHER G-99-400 S/H MEX 180x80</t>
  </si>
  <si>
    <t>ETIQ. TAPA VOLTAR V-99-350 S/HECHO MEX</t>
  </si>
  <si>
    <t>ETIQ. CAJA VOLTAR 161x112mm (GLOBAL B.)</t>
  </si>
  <si>
    <t>ETIQ. CAJA VOLTAR 180x80mm (GLOBAL B.)</t>
  </si>
  <si>
    <t>ETIQ TAPA GONHER EXP GEN 123x45 GLOBAL B</t>
  </si>
  <si>
    <t>4-9088 - SUPER START 27RPRM BTP MEXICO</t>
  </si>
  <si>
    <t>4-9228 - SUPER START 65EXT P/D MEXICO</t>
  </si>
  <si>
    <t>4-9169 - SUPER START 65ECO PREPRINT P/D</t>
  </si>
  <si>
    <t>ETIQ TAPA G-GC2-118 6V (143 x 41mm)</t>
  </si>
  <si>
    <t>ETIQ CAJA G-GC2-118 6V (205 x 118 mm)</t>
  </si>
  <si>
    <t>ETIQ TAPA G-GC2-105 6V (143 x 41mm)</t>
  </si>
  <si>
    <t>ETIQ CAJA G-GC2-105 6V (205 x 118mm)</t>
  </si>
  <si>
    <t>4-7471 - VALUE BATTERY FRONT</t>
  </si>
  <si>
    <t>2-6591 - VALUE 24RVL SIDE BARCODE</t>
  </si>
  <si>
    <t>2-6592 - VALUE 34VL SIDE BARCODE</t>
  </si>
  <si>
    <t>2-6593 - VALUE 35VL SIDE BARCODE</t>
  </si>
  <si>
    <t>2-6594 - VALUE 48VL SIDE BARCODE</t>
  </si>
  <si>
    <t>2-6595 - VALUE 51RVL SIDE BARCODE</t>
  </si>
  <si>
    <t>2-6596 - VALUE 65VL SIDE BARCODE</t>
  </si>
  <si>
    <t>2-6597 - VALUE 75VL SIDE BARCODE</t>
  </si>
  <si>
    <t>2-6598 - VALUE 78VL SIDE BARCODE</t>
  </si>
  <si>
    <t>4-9362 - B&amp;W 24RVL PREPRINT P/D MEXICO</t>
  </si>
  <si>
    <t>4-9363 - B&amp;W 34VL PREPRINT P/D MEXICO</t>
  </si>
  <si>
    <t>4-9364 - B&amp;W 78VL PREPRINT P/D MEXICO</t>
  </si>
  <si>
    <t>4-9365 - B&amp;W 35VL PREPRINT P/D MEXICO</t>
  </si>
  <si>
    <t>4-9366 - B&amp;W 51RVL PREPRINT P/D MEXICO</t>
  </si>
  <si>
    <t>4-9367 - B&amp;W 75VL PREPRINT P/D MEXICO</t>
  </si>
  <si>
    <t>4-9369 - B&amp;W 65VL PREPRINT P/D MEXICO</t>
  </si>
  <si>
    <t>4-9361 - B&amp;W 08399609781 DIN POD MEXICO</t>
  </si>
  <si>
    <t>4-7748 - B&amp;W 48VL PREPRINT P/D R. POD</t>
  </si>
  <si>
    <t>4-9231 - MOTOMASTER OE+ 010-3585-6 MEX.</t>
  </si>
  <si>
    <t>4-6379 - MOTOMASTER OE PLUS 010-3585-6</t>
  </si>
  <si>
    <t>4-9233 - FRENCH/ENGLISH 524FMF P/D MEX</t>
  </si>
  <si>
    <t>4-9241 - FR./ENGLISH 641MF BTP MEXICO</t>
  </si>
  <si>
    <t>4-8517 - FRENCH/ENGLISH #9 P/D</t>
  </si>
  <si>
    <t>4-9237 - UAP 35-7PF PREPRINT P/D MEXICO</t>
  </si>
  <si>
    <t>2-9582 - UAP 35-7PF SIDE LABEL</t>
  </si>
  <si>
    <t>ETIQUETA TAPA TRP 280x118.4mm S/H MEXICO</t>
  </si>
  <si>
    <t>ETIQ. DE CAJA TRP AGM S/H MEX</t>
  </si>
  <si>
    <t>ETIQUETA 'HECHO EN ESTADOS UNIDOS'</t>
  </si>
  <si>
    <t>ETIQUETA 'HECHO EN COREA DEL SUR'</t>
  </si>
  <si>
    <t>ETIQUETA CAJA AMERICAN POWER 149X90mm</t>
  </si>
  <si>
    <t>ETIQUETA CAJA AMERICAN POWER 222x73mm</t>
  </si>
  <si>
    <t>ETIQUETA CAJA AMERICAN POWER 234x135mm</t>
  </si>
  <si>
    <t>ETIQUETA TAPA AMERICAN POWER 123x45mm</t>
  </si>
  <si>
    <t>ETIQUETA TAPA AMERICAN POWER 149x60mm</t>
  </si>
  <si>
    <t>4-8837 - FRENCH/ENGLISH 010-3585-6 P/D</t>
  </si>
  <si>
    <t>4-9245 - NAPA CANADA LEGEND PROFESSIONAL</t>
  </si>
  <si>
    <t>ETIQUETA DE TAPA 31 (AGM) FLEETRITE</t>
  </si>
  <si>
    <t>ETIQUETA DE TAPA 31 (AGM) TRP</t>
  </si>
  <si>
    <t>ETIQ. DE CAJA FLEETRITE 9F31 AGM</t>
  </si>
  <si>
    <t>ETIQ. POLIZA GARANTIA FLEETRITE S/H MEX</t>
  </si>
  <si>
    <t>TAPA 48 HI-CRANK EPM (2-61-01E)</t>
  </si>
  <si>
    <t>CAJA TIPO 48 (1.585) EPM (1-110-01E)</t>
  </si>
  <si>
    <t>TAPETA ROJA PARA TAPA 48 EPM (3-105-02)</t>
  </si>
  <si>
    <t>4-9234 - NAPA CANADA 35 - 7 P / D MEXICO</t>
  </si>
  <si>
    <t>4-9252 - NAPA CANADA LEGEND IMPORT FRNT</t>
  </si>
  <si>
    <t>2-9567 NAPA CANADA 35-7 SIDE LABEL2-9570</t>
  </si>
  <si>
    <t>4-8879 FRENCH / ENGLISH 010 - 3501-6 P/D</t>
  </si>
  <si>
    <t>4-9242 - FR/ENG 627MF BTP MEXICO</t>
  </si>
  <si>
    <t>4-9243 - FR/ENG 627FMF BTP MEXICO</t>
  </si>
  <si>
    <t>4-8981 - FR/ENG 551RMF P/D MEXICO</t>
  </si>
  <si>
    <t>CINTA MASKING TAPE DE 3/ 4 PRODUCCION</t>
  </si>
  <si>
    <t>ROLLO DE CINTA PREVENTIVA AMARILLA</t>
  </si>
  <si>
    <t>GUANTE NITRILO VERDE TALLA 9, WF59</t>
  </si>
  <si>
    <t>CL MEDIO CANDADO PARA CADENA PASO 35 1</t>
  </si>
  <si>
    <t>CL CANDADO SENCILLO P CADENA PASO 25 1</t>
  </si>
  <si>
    <t>ROLLO PELICULA DE 18X800 CAL. 50</t>
  </si>
  <si>
    <t>RESPIRADOR 3M MOD6300</t>
  </si>
  <si>
    <t>MASCARILLA DESECHABLE 3M 8210</t>
  </si>
  <si>
    <t>CL CANDADO SENCILLO P CADENA PASO 40 1</t>
  </si>
  <si>
    <t>SOLDADURA 6013 DE 3/32</t>
  </si>
  <si>
    <t>SOLDADURA 6013 DE 1/8 COD 2155</t>
  </si>
  <si>
    <t>TORNILLO CABEZA HEX 1/4   X   1/2 NC</t>
  </si>
  <si>
    <t>TORNILLO CABEZA HEX 1/4   X   3/4 NC</t>
  </si>
  <si>
    <t>TORNILLO CABEZA HEX 1/4   X     1 NC</t>
  </si>
  <si>
    <t>TORNILLO CABEZA HEX 1/4   X 11/2 NC</t>
  </si>
  <si>
    <t>TORNILLO CABEZA HEX 1/4   X     2 NC</t>
  </si>
  <si>
    <t>TORNILLO CABEZA HEX 1/4   X 21/2 NC</t>
  </si>
  <si>
    <t>TORNILLO CABEZA HEX 5/1 6 X     1 NC</t>
  </si>
  <si>
    <t>TORNILLO CABEZA HEX 3/8   X     1 NC</t>
  </si>
  <si>
    <t>TORNILLO CABEZA HEX 3/8   X     3 NC</t>
  </si>
  <si>
    <t>TORNILLO CABEZA HEX 7/1 6 X 11/2 NC</t>
  </si>
  <si>
    <t>BANDA TIPO A 46</t>
  </si>
  <si>
    <t>TORNILLO CABEZA HEX 1/2   X     1 NC</t>
  </si>
  <si>
    <t>TORNILLO CABEZA HEX 1/2   X 11/2 NC</t>
  </si>
  <si>
    <t>TORNILLO CABEZA HEX 1/2   X 13/4 NC</t>
  </si>
  <si>
    <t>TORNILLO CABEZA HEX 1/2   X     2 NC</t>
  </si>
  <si>
    <t>CL TORNILLO SOCKET C/P LANA DE 8 X 20MM</t>
  </si>
  <si>
    <t>TORNILLO SOCKET 3/1 6X 1/2  NC HOLOKROME</t>
  </si>
  <si>
    <t>TORNILLO SOCKET      3/1 6 X    1  NC</t>
  </si>
  <si>
    <t>TORNILLO SOCKET      3/1 6 X 11/2 NC</t>
  </si>
  <si>
    <t>TORNILLO SOCKET      1/4   X   1/2 NC</t>
  </si>
  <si>
    <t>TORNILLO SOCKET 1/4 X 3/4 NC HOLOKROME</t>
  </si>
  <si>
    <t>TORNILLO SOCKET 1/4 X 1 NC HOLOKROME</t>
  </si>
  <si>
    <t>TORNILLO SOCKET  1/4 X 2 NC HOLOKROME</t>
  </si>
  <si>
    <t>TORNILLO SOCKET      1/4   X 21/2 NC</t>
  </si>
  <si>
    <t>TORNILLO SOCKET      5/1 6 X     1 NC</t>
  </si>
  <si>
    <t>TORNILLO SOCKET      5/1 6 X 11/2 NC</t>
  </si>
  <si>
    <t>TORNILLO SOCKET 5/1 6 X 2 NC HOLOKROME</t>
  </si>
  <si>
    <t>TORNILLO SOCKET      5/1 6 X 21/2 NC</t>
  </si>
  <si>
    <t>TORNILLO SOCKET      3/8   X     1 NC</t>
  </si>
  <si>
    <t>TORNILLO SOCKET 3/8 X 11/2 NC HOLOKROME</t>
  </si>
  <si>
    <t>TORNILLO SOCKET      3/8   X 13/4 NC</t>
  </si>
  <si>
    <t>TORNILLO SOCKET 3/8 X 4 NC HOLOKROME</t>
  </si>
  <si>
    <t>TORNILLO SOCKET 1/2 X1 NC HOLOKROME</t>
  </si>
  <si>
    <t>TORNILLO SOCKET 1/2 X 11/2 NC HOLOKROME</t>
  </si>
  <si>
    <t>TORNILLO SOCKET      6 m m  X    20 mm</t>
  </si>
  <si>
    <t>CL TORNILLO SOCKET DE 8MM X 40MM PASO</t>
  </si>
  <si>
    <t>RONDANA PLANA      3/16</t>
  </si>
  <si>
    <t>RONDANA PLANA       1/4</t>
  </si>
  <si>
    <t>RONDANA PLANA       3/8</t>
  </si>
  <si>
    <t>RONDANA DE PRESION  3/16</t>
  </si>
  <si>
    <t>RONDANA DE PRESION   1/4</t>
  </si>
  <si>
    <t>RONDANA DE PRESION  5/16</t>
  </si>
  <si>
    <t>RONDANA DE PRESION   3/8</t>
  </si>
  <si>
    <t>RONDANA DE PRESION   1/2</t>
  </si>
  <si>
    <t>RONDANA DE PRESION   5/8</t>
  </si>
  <si>
    <t>TUERCAS 5/16 NC</t>
  </si>
  <si>
    <t>TUERCAS  3/8 NC</t>
  </si>
  <si>
    <t>TUERCAS 7/16 NC</t>
  </si>
  <si>
    <t>TUERCAS  1/2 NC</t>
  </si>
  <si>
    <t>TUERCAS  5/8 NC</t>
  </si>
  <si>
    <t>TUERCAS  3/4 NC</t>
  </si>
  <si>
    <t>TUERCAS  7/8 NC</t>
  </si>
  <si>
    <t>TUERCAS    1NC</t>
  </si>
  <si>
    <t>TUERCAS  3/8 NF</t>
  </si>
  <si>
    <t>HOJA SEGUETA , 12x1/2, 18T MOD. RS1218</t>
  </si>
  <si>
    <t>DISCO DE 14X1/8X1 ABRA SIVO MAKITA</t>
  </si>
  <si>
    <t>MANGUERA  PARAAIRE DE 3/8</t>
  </si>
  <si>
    <t>MANGUERA  PARAAIRE DE 1/2</t>
  </si>
  <si>
    <t>BANDA TIPO B 28</t>
  </si>
  <si>
    <t>BANDA TIPO B 32</t>
  </si>
  <si>
    <t>CODO GALV C40 3/8 X 9 0x</t>
  </si>
  <si>
    <t>CODO GALV C40 1/2 X 9 0x</t>
  </si>
  <si>
    <t>CODO GALV C40 3/4 X 9 0x</t>
  </si>
  <si>
    <t>COPLE GALVC40 1/4</t>
  </si>
  <si>
    <t>COPLE GALVC40 1/2</t>
  </si>
  <si>
    <t>COPLE GALVC40 3/4</t>
  </si>
  <si>
    <t>COPLE GALVC40   1</t>
  </si>
  <si>
    <t>NIPLE GALVC40  1/4 X  2</t>
  </si>
  <si>
    <t>NIPLE GALVC40  1/4 X  4</t>
  </si>
  <si>
    <t>DETERGENTE PALOMA EN POLVO</t>
  </si>
  <si>
    <t>TRAPEADOR PARA AGUA</t>
  </si>
  <si>
    <t>ESCOBAS PEÑOLERAS</t>
  </si>
  <si>
    <t>RECOGEDOR DE LAMINA</t>
  </si>
  <si>
    <t>NIPLE GALVC40  3/8 X  4</t>
  </si>
  <si>
    <t>NIPLE GALVC40  1/2 X  2</t>
  </si>
  <si>
    <t>GRASERA RECTA DE 1/16</t>
  </si>
  <si>
    <t>GRASERA RECTA DE  1/8</t>
  </si>
  <si>
    <t>GRASERA       DE 1/16 X  45x</t>
  </si>
  <si>
    <t>GRASERA       DE  1/8 X  45x (BAJA)</t>
  </si>
  <si>
    <t>GRASERA       DE  1/8 X  90x</t>
  </si>
  <si>
    <t>NIPLE GALVC40  1/2 X  3</t>
  </si>
  <si>
    <t>NIPLE GALVC40  1/2 X  4</t>
  </si>
  <si>
    <t>TAPON AUDITIVO REUTILIZABLE 3M MOD1290</t>
  </si>
  <si>
    <t>CINTA DE TEFLON DE 1/2</t>
  </si>
  <si>
    <t>PASTA PARA SOLDADURA DE  ESTA%O</t>
  </si>
  <si>
    <t>NIPLE GALVC40  3/4 X  2</t>
  </si>
  <si>
    <t>NIPLE GALVC40  3/4 X  3</t>
  </si>
  <si>
    <t>BROCA  PARAFIERRO AV DE 3 /16</t>
  </si>
  <si>
    <t>NIPLE GALVC40  1 X 3</t>
  </si>
  <si>
    <t>BANDA TIPO A 30</t>
  </si>
  <si>
    <t>NIPLE GALVC40  1 X 5</t>
  </si>
  <si>
    <t>REDUCCION BUSHING GALVC 40 3/8 A 1/8</t>
  </si>
  <si>
    <t>ENDMILL DE C DE TUNGST ENO DE 1/4 NUM 4F</t>
  </si>
  <si>
    <t>REDUCCION BUSHING GALVC 40 3/8 A 1/4</t>
  </si>
  <si>
    <t>REDUCCION BUSHING GALVC 40 1/2 A 1/4</t>
  </si>
  <si>
    <t>REDUCCION BUSHING GALVC 40 1/2 A 3/8</t>
  </si>
  <si>
    <t>BANDA TIPO B 39</t>
  </si>
  <si>
    <t>BROCHA DE PELO DE 2</t>
  </si>
  <si>
    <t>BROCHA DE PELO DE 3</t>
  </si>
  <si>
    <t>REDUCCION CAMPANA GALVC 40 1/2 A 1/4</t>
  </si>
  <si>
    <t>CINTA CANELA DE 48 X 150  MTS DE LGO</t>
  </si>
  <si>
    <t>TAPON MACHO       GALVC 40 1/4</t>
  </si>
  <si>
    <t>TAPON MACHO       GALVC 40 1/2</t>
  </si>
  <si>
    <t>TAPON MACHO       GALVC 40 3/4</t>
  </si>
  <si>
    <t>TEE GALVANIZADA        C 40  3/8</t>
  </si>
  <si>
    <t>TEE GALVANIZADA        C 40  1/2</t>
  </si>
  <si>
    <t>TEE GALVANIZADA        C 40  3/4</t>
  </si>
  <si>
    <t>ABRAZADERA TIPO U DE 1 "</t>
  </si>
  <si>
    <t>TUERCA UNION GALV     C 40  1/2</t>
  </si>
  <si>
    <t>TUERCA UNION GALV     C 40    1</t>
  </si>
  <si>
    <t>COPLE NEGRO C80 DE 1/2</t>
  </si>
  <si>
    <t>VALVULA GLOBO DE 1</t>
  </si>
  <si>
    <t>BALASTRA      DE 2X75W E NCINSTAFP</t>
  </si>
  <si>
    <t>BALASTRA  PARALAMP 2X32W</t>
  </si>
  <si>
    <t>CABLE USO RUDO 3 X 12</t>
  </si>
  <si>
    <t>CABLE ALTA TEMP CAL10  DE FIBRA DE VIDRI</t>
  </si>
  <si>
    <t>CABLE DUPLEX CALIBRE 14</t>
  </si>
  <si>
    <t>TUBO FLEXIBLE LICUTITE D E 1/2</t>
  </si>
  <si>
    <t>TUBO FLEXIBLE LICUTITE D E 3/4</t>
  </si>
  <si>
    <t>CONECTOR RECTO LICUTITE  DE 1/2</t>
  </si>
  <si>
    <t>CONECTOR RECTO LICUTITE  DE 3/4</t>
  </si>
  <si>
    <t>CONECTOR CURVO LICUTITE  DE 3/4</t>
  </si>
  <si>
    <t>CINTA DE AISLAR SCOTCH NUM  33</t>
  </si>
  <si>
    <t>FUSIBLE ATQ30</t>
  </si>
  <si>
    <t>CINCHOS DE PLASTICO DE 6</t>
  </si>
  <si>
    <t>CL CADENA SENCILLA PAS O 25</t>
  </si>
  <si>
    <t>MOTOR 20HP 230 V 1765RPM CAT.EM2334T MCA</t>
  </si>
  <si>
    <t>1734-IB8 MODULO POINTI/O DE 8 ENTRADAS</t>
  </si>
  <si>
    <t>MODULO DE ENTRADAS/SALIDAS 110VAC 1746-</t>
  </si>
  <si>
    <t>MODULO DE ENTRADAS 24VDC NO. 1746-IB16</t>
  </si>
  <si>
    <t>DUCTO NEGRO P.V.C. DE 6IN TIPO ACORDEON</t>
  </si>
  <si>
    <t>TORNILLO TOPE(HOMBRO 3/8  X1 1/2</t>
  </si>
  <si>
    <t>BALERO S5 KDD  PARA     FLECHA PUENTE</t>
  </si>
  <si>
    <t>CONTENEDOR DE ACEITE HIDMAC 250</t>
  </si>
  <si>
    <t>PISTON MAC ENG P/N0035-074 ROLLSQUEEZE</t>
  </si>
  <si>
    <t>FUENTE DE PODER 24V.7.2A. HE24.7.2-A</t>
  </si>
  <si>
    <t>SPROCKET PASO 40 B 9DTES P/FLECHA DE 1/2</t>
  </si>
  <si>
    <t>BALEROS A203242 THOMSON</t>
  </si>
  <si>
    <t>TACOMETRO DIGITAL230/115V.MOD.IMD1</t>
  </si>
  <si>
    <t>CHUMACERA D PARED FYTM1 7/16  TM 2 AGU.</t>
  </si>
  <si>
    <t>RETEN CR-12458</t>
  </si>
  <si>
    <t>RODAMIENTO 22211 EK PAR CHUM.511-609 SKF</t>
  </si>
  <si>
    <t>BUJE MARCA  SKF  MODELO HA311</t>
  </si>
  <si>
    <t>SELLO TIPO LABERINTOTSNA 511 SA  SKF</t>
  </si>
  <si>
    <t>TERMOCOPLE AP4351- 2000 ACTION INSTRIMEN</t>
  </si>
  <si>
    <t>BASE PARA RELEVADOR DECONTROL 700-HN100</t>
  </si>
  <si>
    <t>INTERRUPTOR D4A -2510N Marca: OMRON</t>
  </si>
  <si>
    <t>INTERRUP.D SEG440KT11204TROJAN5</t>
  </si>
  <si>
    <t>BOBINA P/VALV.SOLENOIDE VICKERS 507848</t>
  </si>
  <si>
    <t>ELEMENTO TERMICO W 41 A</t>
  </si>
  <si>
    <t>CHUMACERA HUB CITY 1/2 YHK FL204(201-8)</t>
  </si>
  <si>
    <t>BALERO 6200 2Z MARCA SK   SKF</t>
  </si>
  <si>
    <t>BASE PORTA RODILLO IZQ. DER.DE ACABADO</t>
  </si>
  <si>
    <t>LENGﾜETA DE EMPASTADO Z-45-R E-PA-IM-163</t>
  </si>
  <si>
    <t>GRAFICADOR PARTLOW   MODELO 776624000022</t>
  </si>
  <si>
    <t>TERMOMETRO 2A608      7QA-W5843-021 120C</t>
  </si>
  <si>
    <t>RETEN 9826 CR</t>
  </si>
  <si>
    <t>VALVULA IGNICION        Q652B1006 9932N</t>
  </si>
  <si>
    <t>CONTACTOR  PNOZX2 2 VAC/DC2N/O 774303</t>
  </si>
  <si>
    <t>RODILLO RUBER 2 X 4     NO.12403</t>
  </si>
  <si>
    <t>RODILLO RUBER 2 X 3     NO.14146</t>
  </si>
  <si>
    <t>ROLL RUBBER 3X8.375 TEK MAX MOD 16334</t>
  </si>
  <si>
    <t>VALVULA TELEM  XCKM121 064645 IPG-11</t>
  </si>
  <si>
    <t>BUJIA AUBURN CS 13040   FRS-4-6</t>
  </si>
  <si>
    <t>BANDA HTD 830-2800       N/P 16364</t>
  </si>
  <si>
    <t>BANDA 2800-8M-20 GAT</t>
  </si>
  <si>
    <t>BANDA 1040-8M-30 OPT</t>
  </si>
  <si>
    <t>BANDA HTD 820-1120       N/P 12176</t>
  </si>
  <si>
    <t>ALINEADOR DE BANDERA 4D           SERV.</t>
  </si>
  <si>
    <t>ALMOADILLA AISLADORA DEQUIJADA FRONTAL</t>
  </si>
  <si>
    <t>ALMOADILLA FRONTAL DEQUIJADA LATERAL</t>
  </si>
  <si>
    <t>RETEN CR-13900-USA  MARCA OIL SEAL</t>
  </si>
  <si>
    <t>DISPLAY MEDIDOR PRESION MODEL205-PV3 GCO</t>
  </si>
  <si>
    <t>BRAZO HEMBRA PARA UNION</t>
  </si>
  <si>
    <t>CJ</t>
  </si>
  <si>
    <t>CUCHILLA P/CORTE DE SEP COD.2501-0105-YK</t>
  </si>
  <si>
    <t>CHUMACERA FB-205 SEAM BRIDA 3T 25MM</t>
  </si>
  <si>
    <t>RESORTE P/PERNO DE     CANASTILLA DE COS</t>
  </si>
  <si>
    <t>PISTON AVRF 1 1/8 X131/2 01159793-05</t>
  </si>
  <si>
    <t>PISTON HIDROLINE 1.5 X 4N-6325HN11 19911</t>
  </si>
  <si>
    <t>VALVULA MAC MOD.57C-36-111AA MODIF.M941</t>
  </si>
  <si>
    <t>KIT DE CONTACTOS AB 500 CAT.40440-300-51</t>
  </si>
  <si>
    <t>FUSIBLE JLS 60 600VAC   OR LESS</t>
  </si>
  <si>
    <t>VALVULA SOLENOIDE       208-240V 6X544</t>
  </si>
  <si>
    <t>BALERO  MC-GILL CF5/8 SB</t>
  </si>
  <si>
    <t>CERA DE ABEJA</t>
  </si>
  <si>
    <t>RESISTENCIA CARTUCHO 1/2X8  600W 220V</t>
  </si>
  <si>
    <t>PISTON MOD.LH31 SERIE  E0057919 MILWAKEE</t>
  </si>
  <si>
    <t>SENSOR SME-3-SQ-LED-24-B</t>
  </si>
  <si>
    <t>SENSOR SME-3-SL-LED-24B</t>
  </si>
  <si>
    <t>SENSOR FESTO            SME-8-S-LED-24</t>
  </si>
  <si>
    <t>MOTOR 10HP ABB EM37014T 208-230/460V</t>
  </si>
  <si>
    <t>MICRO SWITCH HONEYWELL  DTE6-2RN 9929</t>
  </si>
  <si>
    <t>PISTON.PHD 1 1/8  X100115064-01 HID.</t>
  </si>
  <si>
    <t>PISTON PHD CRS3U 32X1/4 1087566-01</t>
  </si>
  <si>
    <t>CILINDRO AVRF 1-1/8 X8 -M 03060535-07</t>
  </si>
  <si>
    <t>CILINDRO NEUM.PHD HVP1 1/8 X 1 1/2</t>
  </si>
  <si>
    <t>CILINDRO CLIPPARD CDR-24-6</t>
  </si>
  <si>
    <t>PISTON PHD HVRF 1 1/8X12-H 02092842-01</t>
  </si>
  <si>
    <t>CILINDRO CRS3U 63X1 PHD</t>
  </si>
  <si>
    <t>ACTUADOR ROT.HID. PHD R15H3180-A-D-M-V</t>
  </si>
  <si>
    <t>CILINDRO HID.PHD HVRF  1-1/8X17 1/2D-M-Y</t>
  </si>
  <si>
    <t>CILINDRO NEUM.PHD CTS5U 32X20M-V1</t>
  </si>
  <si>
    <t>REEMPLAZO PILOT UNIVERSAL J996MDA-2W990</t>
  </si>
  <si>
    <t>PISTON PHD 1 1/8  X 8 - 03060535-06</t>
  </si>
  <si>
    <t>CILINDRO HID.PHD HVRF   1-1/8X5 DC-M</t>
  </si>
  <si>
    <t>CILINDRO HID.PHD HVRF   1-1/8X2 D-C-M</t>
  </si>
  <si>
    <t>CILINDRO HID.PHD HVRF   1-1/8X3/4-Y</t>
  </si>
  <si>
    <t>CILINDRO COMPDIAM.32MM20MM CDQ2A32-20DC</t>
  </si>
  <si>
    <t>CILINDRO COMPDIAM.63MM 25MM CDQ2B63-25DC</t>
  </si>
  <si>
    <t>CILINDRO COMP.DIAM.32MM  CQ2A32-10DZ</t>
  </si>
  <si>
    <t>VALVULA MONTADA EN    MANIFOLD VQ1101N-5</t>
  </si>
  <si>
    <t>VALVULA MONTADAENMANIFOLD VVQ1000-10A-1</t>
  </si>
  <si>
    <t>VALVULA MONTADA EN    MANIFOLD VQ1300N-5</t>
  </si>
  <si>
    <t>VALVULA DE CORTE P/FRL NVHS4500-NO3-X116</t>
  </si>
  <si>
    <t>REGULADOR PUERTO DE 1/4 AR30-N02-Z-A</t>
  </si>
  <si>
    <t>COPLE HID.1/8 BCE BHI-6</t>
  </si>
  <si>
    <t>ESPIGA HID.1/8 BCE       NO.BH1-61.</t>
  </si>
  <si>
    <t>NIPLE REDUCCION NT MACH 1/4 A1/8  BCE.</t>
  </si>
  <si>
    <t>VARIADOR DE VELOCIDADP/MOTOR</t>
  </si>
  <si>
    <t>CONTACTOR TELEMECANIQUE CA3KN22BD</t>
  </si>
  <si>
    <t>FUSIBLE FNQ 10 AMP. TAO LIMITRON</t>
  </si>
  <si>
    <t>CONTACTOR MDI NO. 235NO-24DB-18</t>
  </si>
  <si>
    <t>PORTAFUSIBLES DOBLE 30A 600V BM6032SQ</t>
  </si>
  <si>
    <t>PROTECCION TERMICAP/MOTOR 0.63-1AMP</t>
  </si>
  <si>
    <t>PROTECCION TERMICA440V.TELEMEC.1.0-1.6A.</t>
  </si>
  <si>
    <t>BLOCK DE CONTACTOS NO   ZB2-BE101</t>
  </si>
  <si>
    <t>ESPONJA 17IN LGO 7IN ANCHO 1IN</t>
  </si>
  <si>
    <t>LUZ PILOTO FOCO CM8-423</t>
  </si>
  <si>
    <t>VALVULA K71DA00-KS6-KY6 DIRECC.120FAR</t>
  </si>
  <si>
    <t>MOTOR DE BOMBA13.2/6.6AMP 5HP230/460VOLT</t>
  </si>
  <si>
    <t>BOTON SELECTOR DOS POSIONES 800T-H2</t>
  </si>
  <si>
    <t>BOTON SELECTOR TRESPOSICIONES 800T-A2</t>
  </si>
  <si>
    <t>DISPLAY CONTADOR CROUZET2214</t>
  </si>
  <si>
    <t>RACK DE 7 SLOT PARA SLC 500 NO. 1746-A7</t>
  </si>
  <si>
    <t>MODULO DE ENTRADA 110VAC CAT.</t>
  </si>
  <si>
    <t>MODULO ANALOGICO COMBINNO. 1746-NI04V</t>
  </si>
  <si>
    <t>BOTON LUZ PILOTO 800T-  P16</t>
  </si>
  <si>
    <t>MOTOR DE BANDA 1/2HP 440VOLT 1735RPM 1AM</t>
  </si>
  <si>
    <t>CABLE USO RUDO 3X14</t>
  </si>
  <si>
    <t>FUENTE DE PODER 115/112 V. P55-D12A</t>
  </si>
  <si>
    <t>SENSOR FLUJO AIRE 1 BAR PA9027 EFECTOR</t>
  </si>
  <si>
    <t>FILTRO BOLSA PO-100-P02E-WW-30</t>
  </si>
  <si>
    <t>VALVULA SMC VQZ2151-3LO1 0.15-0.7MPA</t>
  </si>
  <si>
    <t>SENSOR SMC D-F7PL</t>
  </si>
  <si>
    <t>VALVULA BURKET 24V DC 8  NO.048749T</t>
  </si>
  <si>
    <t>SENSOR PHD MODEL 17522-</t>
  </si>
  <si>
    <t>RESORTE P/CANASTILLAS    MAQ.COS</t>
  </si>
  <si>
    <t>CHUMACERA DE 1 15/16SFC-1508 BRIDA</t>
  </si>
  <si>
    <t>SPROCKET 35BS16 1 CON ORIFICIO DE  1/4</t>
  </si>
  <si>
    <t>ROLL ALUMINUM 3X8.375   TEKMAX MOD.16332</t>
  </si>
  <si>
    <t>ROLL STILL 4X8.375  MOD 16330 TEKMAX</t>
  </si>
  <si>
    <t>CUTTER ROLL 4X8  RUBBER MOD.16333 TEKMAX</t>
  </si>
  <si>
    <t>SPROCKET HDT 36T 820 MODELO12308 MARCA</t>
  </si>
  <si>
    <t>SPROCKET HTD 54T 830    MOD.15247 TEKMAX</t>
  </si>
  <si>
    <t>SPROCKET HTD 27T 830 PARTE.16321 MARCA</t>
  </si>
  <si>
    <t>CABLE P/SENSOR 703001   D02F120 BRAD</t>
  </si>
  <si>
    <t>TERMOCOPLE DE 1 1/2AC.INOX.</t>
  </si>
  <si>
    <t>FUSIBLES NLS 50 600VAC</t>
  </si>
  <si>
    <t>BANDA P/TEKMAX NO.16354  7.5 X 29.5</t>
  </si>
  <si>
    <t>TERMOCOPLE DE 2 AC.INOX.</t>
  </si>
  <si>
    <t>MANGUERA HID.3/4X29CMS  C/2 CONEX.3/4</t>
  </si>
  <si>
    <t>TORNILLO C/PLANA SOCKET 5/32 X1/2 MOLDES</t>
  </si>
  <si>
    <t>TORNILLO SOCKET 5/16 X2  C/PLANA AC.INOX</t>
  </si>
  <si>
    <t>BANDA V 900MM N/P 16362 (11M 900)</t>
  </si>
  <si>
    <t>TERMOMETRO HIDRAULICO D  TEMP.207-11892</t>
  </si>
  <si>
    <t>BALERO THOMSON A122026</t>
  </si>
  <si>
    <t>PISTON HYDRO-LINE HA5F-1.5X9 N6325HN11</t>
  </si>
  <si>
    <t>BANDA 2800-8M MCA.JASON  P/TEKMAX</t>
  </si>
  <si>
    <t>TERMOCOPLE DE 1IN AC.INOX.</t>
  </si>
  <si>
    <t>FOCO PILOTO 24V MARCA A  MOD.CM8-A231</t>
  </si>
  <si>
    <t>FILTRO PARA SISTEMAHIDRAULICO DIAMETRO</t>
  </si>
  <si>
    <t>VARIADOR DE VELOCIDAD115/230V INPUT</t>
  </si>
  <si>
    <t>RELEVADOR ENCAP.DE 120V.50/60HZ10A1/2HP</t>
  </si>
  <si>
    <t>CANDADO C/OREJETA PASO40 HITACHI 13239</t>
  </si>
  <si>
    <t>COPLE DE FLECHA DE CEPILLADO PARA MAQ.</t>
  </si>
  <si>
    <t>MANGUERA 3/8 X9 P/250PSIC/CONEX. HEMBRA</t>
  </si>
  <si>
    <t>MANGUERA 1/4 X8 1/2 P/2 0 PSI</t>
  </si>
  <si>
    <t>FLECHA 25MM X 22 1/2DIAM MAQ.TEX MAX</t>
  </si>
  <si>
    <t>PISTON 4 1/2X4 1/2X1 N/P 1.00JB2AU13A3</t>
  </si>
  <si>
    <t>MANGUERA 3/4 X49CMS DE  ALTA PRESION</t>
  </si>
  <si>
    <t>RESORTE P/CANASTILLA DE MAQ.FARMER</t>
  </si>
  <si>
    <t>CHUMACERA LINEAL 1IN  TWD 16UU</t>
  </si>
  <si>
    <t>BALERO MB MFG ER-205-3  25MMM INSERT1007</t>
  </si>
  <si>
    <t>PISTON SMC MHZ2-20DN    PRESS 0.1-07</t>
  </si>
  <si>
    <t>RESORTE P/PISTON DE PROB DE ESFUERZO\</t>
  </si>
  <si>
    <t>TUERCA P/TAPON DE LINEADE PLOMO PARKER</t>
  </si>
  <si>
    <t>SPROCKET 40BB17H MARTIN 5/8</t>
  </si>
  <si>
    <t>VAREADOR DE VELOCIDAD 1HP 460V</t>
  </si>
  <si>
    <t>TORNILLO SOCKET 8X100MM</t>
  </si>
  <si>
    <t>REDUCTOR MORSE RELACION 40-1 INPUT.33HP</t>
  </si>
  <si>
    <t>BALERO 6202-2Z SKF</t>
  </si>
  <si>
    <t>BALERO 6303-2Z SKF</t>
  </si>
  <si>
    <t>BALERO CONICO LM12711TIMKEN</t>
  </si>
  <si>
    <t>RETEN 175-112-25</t>
  </si>
  <si>
    <t>PISTON MCA.FABCO-AIR MOD.A-1221-X-BR</t>
  </si>
  <si>
    <t>CONTROLADOR DE FLAMA(PROTECTO RELOY)</t>
  </si>
  <si>
    <t>CONTROLADOR DETEMPERATURA</t>
  </si>
  <si>
    <t>CABLEP/SENSOR 24A 3361 N/P 403000A10M050</t>
  </si>
  <si>
    <t>CHUMACERA MOD.LMC 23325MM N/P 10007</t>
  </si>
  <si>
    <t>CHUMACERA MOD.LMC 23325MM N/P 10008 TEK</t>
  </si>
  <si>
    <t>VALVULA SOLENIODE REXRO4WE6D60/EW110N9K4</t>
  </si>
  <si>
    <t>BALERO 6312/C3 SKF</t>
  </si>
  <si>
    <t>FILTRO  VICKERS NO 578066 OF3 08 3RV10</t>
  </si>
  <si>
    <t>CILINDRO BIMBA 1 1/2 S/N 02-43434 400PSI</t>
  </si>
  <si>
    <t>RETEN 11747  SKF</t>
  </si>
  <si>
    <t>RESORTE P/ESTACION ENE- 01-SM</t>
  </si>
  <si>
    <t>CILINDRO PHDSED25X14-R-BR-H4493252-01802</t>
  </si>
  <si>
    <t>POLYSEAL 1870-0750-312 PROBADORA DE ESF.</t>
  </si>
  <si>
    <t>ABRAZADERA SIN FIN 1    13/16 A 2 3/4</t>
  </si>
  <si>
    <t>PISTON 1000 PSI 1 -4 -1/2  VICKERS TB10B</t>
  </si>
  <si>
    <t>TRASDUCTOR DE PRESION 0-1000 PSIG</t>
  </si>
  <si>
    <t>TUBING ANTIFLAMA FIBERSIL DIAM INT 1/8</t>
  </si>
  <si>
    <t>MODULO DE ENTRADAS 24VD CAT.NO.1746-IB16</t>
  </si>
  <si>
    <t>(CL)MODULO PARA ENCODER CA NO. 1746-HSCE</t>
  </si>
  <si>
    <t>TERMOPAR 1/4X97 CMS. CLAVIJAS</t>
  </si>
  <si>
    <t>TERMOPAR J 1/4X12  C/EX 12  MCA.TIISA</t>
  </si>
  <si>
    <t>TERMOPAR RTD PT 100 3/1 X12 LARGO</t>
  </si>
  <si>
    <t>TERMOPAR TIPO"J", DE 1/4"Ø x 97CMS</t>
  </si>
  <si>
    <t>PROCESADOR SLC 5/03 CAT.NO. 1747-L532.</t>
  </si>
  <si>
    <t>MODULO DE SALIDA TIPO RELEVADOR 1746-OW8</t>
  </si>
  <si>
    <t>MODULO DE INTERFASE 1492-IFM20F</t>
  </si>
  <si>
    <t>SENSOR D PROX.10-65VDC.200MA.MCA.TURK</t>
  </si>
  <si>
    <t>DYSPLAY 485 DTAM MICRO  ITEM 16062</t>
  </si>
  <si>
    <t>POWER SUPLY 24V.DC 4.8  ITEM 16465</t>
  </si>
  <si>
    <t>SWITCH 3 POSITION  ITEM 10858 SIN MCA.</t>
  </si>
  <si>
    <t>SENSOR ELECTRIC EYE     ITEM 11132</t>
  </si>
  <si>
    <t>SENSOR PROXIMITY 30MM.  ITEM 12136</t>
  </si>
  <si>
    <t>ENCODER 1000 COUNT 25MM ITEM 16410</t>
  </si>
  <si>
    <t>RESISTENCIA CARTUCHO D 3/8X103/4 240V.</t>
  </si>
  <si>
    <t>POTENCIOMETRO BOURNS-BOCHEN 3540S RES 1K</t>
  </si>
  <si>
    <t>FOTOCELDA EMISOR   24A.260V.MOD.FT18ABE</t>
  </si>
  <si>
    <t>FOTO CELDA RECEPTOR24A.260V.MOD.FT18ABR.</t>
  </si>
  <si>
    <t>JGO</t>
  </si>
  <si>
    <t>FLECHA P/CEPILLO MAQ FARMER E-PA-MO-03</t>
  </si>
  <si>
    <t>LEVA P/ABRIR O CERRAR   MANIFUL</t>
  </si>
  <si>
    <t>CANASTILLAS P/MAQ.COSSERVICIO AUTOMOTRIS</t>
  </si>
  <si>
    <t>NIPLE de ¾” PARA LINEAS DE PLOMO PARKER</t>
  </si>
  <si>
    <t>KIT D REP. PHD PARTE 54388-1</t>
  </si>
  <si>
    <t>MODULO DE ENTRADA 110VAC NO. 1746-IA8</t>
  </si>
  <si>
    <t>CONTACTOR CUTLER HAMERAE-16NNO IOE</t>
  </si>
  <si>
    <t>KIT SEPARADOR ELEM.PRIMP/N 02250100-755</t>
  </si>
  <si>
    <t>KIT D  REP.D ELEM.SECUNDP/N 02250100-756</t>
  </si>
  <si>
    <t>SWITCH DE PRESION GAS   46016-4</t>
  </si>
  <si>
    <t>PISTON DETECT.  VLT.P/N AO155B3-3 1/4X18</t>
  </si>
  <si>
    <t>PISTON MODELO A0155B1-381/4 X8 NORGREN</t>
  </si>
  <si>
    <t>CADENA PASO 50 MESA DERODILLOS MARCA</t>
  </si>
  <si>
    <t>PISTON ELEVADOR P/N AO335B1-2X7</t>
  </si>
  <si>
    <t>PISTON TOPE P/N A2253-A3-2X2 S/N</t>
  </si>
  <si>
    <t>PISTON NORGREN P/N A0135B1-2X3REU3</t>
  </si>
  <si>
    <t>TRANSFORMADOR MCA. ENERGY 440V/220V</t>
  </si>
  <si>
    <t>RELEVADOR RY4S-UL DC-24V</t>
  </si>
  <si>
    <t>VALVULA SELENOIDE P/GAS 8215B60 110V</t>
  </si>
  <si>
    <t>RECTIFICADORDEFLAM RM7890A1015 HONEYWELL</t>
  </si>
  <si>
    <t>RODILLO AHULADO 2.938X516331</t>
  </si>
  <si>
    <t>AJUSTE FINO 16358</t>
  </si>
  <si>
    <t>RODILLO SELLADOR 16335WHEEL SEALING</t>
  </si>
  <si>
    <t>ENGRANE 64T 16324</t>
  </si>
  <si>
    <t>ENGRANE GEAR FOLDINGROLL 14266</t>
  </si>
  <si>
    <t>SPROCKET 18T 20MM 40MOD.LMC233</t>
  </si>
  <si>
    <t>SPROCKET 20T 30MM 40MOD.LCM 233 PARTE</t>
  </si>
  <si>
    <t>SPROCKET 10T20MM 40MOD.LMC 233 NO.16326</t>
  </si>
  <si>
    <t>SPROCKET 24T 30MM 40MOD.LMC 233 PARTE</t>
  </si>
  <si>
    <t>POWER RELEAY 5X848E 240 AC</t>
  </si>
  <si>
    <t>SPROCKET 18T 25MM 40MOD.LMC 233 PARTE</t>
  </si>
  <si>
    <t>SPROCKET HTD IDLER 30MOD.LMC 233 PARTE</t>
  </si>
  <si>
    <t>GEAR 72T 25MM MARCA TEKMAX MODELO</t>
  </si>
  <si>
    <t>GEAR 36T SPUR  16322 MODELO LMC-233</t>
  </si>
  <si>
    <t>GEAR BOX VARIBLE ROTTOMODELO LMC-233</t>
  </si>
  <si>
    <t>SPROCKET 19T 25MM SILEMODELO LMC-233</t>
  </si>
  <si>
    <t>SPROCKET 19T 25MM 2.5MODELO LMC -233</t>
  </si>
  <si>
    <t>SPROCKET 12T 20MM 40MODELO LMC-233</t>
  </si>
  <si>
    <t>SPROCKET HTD 22T 820 MODELO LMC-233</t>
  </si>
  <si>
    <t>AMPERIMETRO MOD.118   0-15AMP MCA.FIMESA</t>
  </si>
  <si>
    <t>SPROCKET HTD 64T 830MOD.LMC 233 PARTE</t>
  </si>
  <si>
    <t>SPROCKET HTD 54T 830MOD.LMC 233 PARTE</t>
  </si>
  <si>
    <t>SPROCKET 12T 25MM 40MOD.LMC 233 PARTE</t>
  </si>
  <si>
    <t>SPROCKET 16T 24MM 40MOD.LMC 233 PARTE</t>
  </si>
  <si>
    <t>SPROCKET 20T 25MM 40MOD.LMC 233 PARTE</t>
  </si>
  <si>
    <t>SPROCKET 17T 25MM 40MOD.LMC 233 PARTE</t>
  </si>
  <si>
    <t>VALVULA SMC MOD SY5340  -5DZ</t>
  </si>
  <si>
    <t>PISTON PHD DHVR 3/4X 1/ 01987847-01</t>
  </si>
  <si>
    <t>SCR DE 80-1200V S50RIA12</t>
  </si>
  <si>
    <t>DIODE 40A 600V ASESOR E ECTRICO DIN1190A</t>
  </si>
  <si>
    <t>CONECTOR  T EN 1/4      KQ2T07-00</t>
  </si>
  <si>
    <t>MANGUERA 5/16 AZUL TU0805BU-20</t>
  </si>
  <si>
    <t>CONECTOR TIPO CODO 1/4 KQ2L07-00A</t>
  </si>
  <si>
    <t>CONECTOR M5 A1/4 CODO   KQ2L07-32 SMC</t>
  </si>
  <si>
    <t>RELEVADOR ENCAPSULADOTIPO 56.34 120VCA</t>
  </si>
  <si>
    <t>RESISTENCIA TIPO  U 1/2 DIAMETRO 1950W</t>
  </si>
  <si>
    <t>SENSOR OMRON E2E-X1R5Y1 24V 240VAC.26504</t>
  </si>
  <si>
    <t>ELECTROVALVULA 5/2 MONTAJE EN BASE 24VCD</t>
  </si>
  <si>
    <t>ELECTROVALVULA 5/3 MONTAJE EN BASE 24VCD</t>
  </si>
  <si>
    <t>MANIFOLD 4 ESTACIONESPARA VALVULA VQZ</t>
  </si>
  <si>
    <t>MANIFOLD DE 10ESTACIONESPARA VALVULA VQZ</t>
  </si>
  <si>
    <t>BOTON OPERADOR CUTLERHAMMER E22B2 NO</t>
  </si>
  <si>
    <t>BOTON OPERADOR CUTLERHAMER E22B1 NO</t>
  </si>
  <si>
    <t>ELEMENTOS TERMICOS B 40SQUARE D</t>
  </si>
  <si>
    <t>ELEMENTOS TERMICOS B 36SQUARE D</t>
  </si>
  <si>
    <t>ARRANCADOR TAM.2SD8536SDGI BOBINA 440</t>
  </si>
  <si>
    <t>MOTOR RGZ 15 3515 254 JMTCVE SIEMENS</t>
  </si>
  <si>
    <t>VALVULA SOLENOIDE PN    3008.1 EBERLE</t>
  </si>
  <si>
    <t>BALERO VENTILADOR VENT6208 C3 2RS</t>
  </si>
  <si>
    <t>FLOTADOR DE NIVEL LLAVEDE PASO 1 1/2  DE</t>
  </si>
  <si>
    <t>INTERRUPTOR TERMICO MCA.MERIL GERIN C60C</t>
  </si>
  <si>
    <t>RELEVADOR ENCAPSULADO 24V 11PATAS MARCA</t>
  </si>
  <si>
    <t>BANDA NEGRA 8 ANCHOX360 DESARROLLO</t>
  </si>
  <si>
    <t>TEE DE BRONCE 1/4 NPT</t>
  </si>
  <si>
    <t>BALERO DE 1/2 X1 1/4 THOMSON A81420</t>
  </si>
  <si>
    <t>BANDA P/DESCARGA D GPOS.18X58 GRAPA ACE.</t>
  </si>
  <si>
    <t>MODULO DE ENTRADA 24VDC NO. 1746-IB16</t>
  </si>
  <si>
    <t>BOTON LUZ PILOTO 800HQRB-10R</t>
  </si>
  <si>
    <t>PISTON HIDRAULICO 3/4X4DE LARGO MOD</t>
  </si>
  <si>
    <t>CHUMACERA NP-18 1-1/8</t>
  </si>
  <si>
    <t>PISTON VIKERS 100PSI1.5/.5X6</t>
  </si>
  <si>
    <t>PHD HVP 3/4X3 5/16R01741302-03</t>
  </si>
  <si>
    <t>VALVULA BOLA 3/4 GALV. (CL)</t>
  </si>
  <si>
    <t>VALVULA CON FLOTADOR 2 DE BRONCE.</t>
  </si>
  <si>
    <t>TARJETA SIEMENS 223IBH22-OXAO DE 24V.</t>
  </si>
  <si>
    <t>TARJETA SIEMENS221-IBF21-OXAO DE 24V</t>
  </si>
  <si>
    <t>TARJETA SIEMENS231-OMC22-OXAO DE 24V</t>
  </si>
  <si>
    <t>PISTON FESTO DGC-K-32-635-PPV-A-GK</t>
  </si>
  <si>
    <t>TARJETA SIEMENS223-IBM22-OXAO</t>
  </si>
  <si>
    <t>CONTACTOR MERCURIOBOB24V235NO-24DB-18</t>
  </si>
  <si>
    <t>SELECTOR TELEMECANIQUEZBZ-BE101</t>
  </si>
  <si>
    <t>PISTON BRAZOS LH31      SERIE BOO54225</t>
  </si>
  <si>
    <t>CILINDRO HID. PHD. MAGNETICO HVRF1-1/8X</t>
  </si>
  <si>
    <t>PISTON DE PERNOS CARR.20MM CQ2A32-20D MC</t>
  </si>
  <si>
    <t>PISTON PHD HVRF 1 1/8X35-D-M 03356854-01</t>
  </si>
  <si>
    <t>CONTADOR ELECTRICO B26X161 MOD.P32-102</t>
  </si>
  <si>
    <t>CONTACTOR TRIFA. 460 B.24VCD 100-C12EJ10</t>
  </si>
  <si>
    <t>TORNILLO 4X60MM CABEZASOCKET C/TUERCA</t>
  </si>
  <si>
    <t>TRANSF3000VAC 50/60HZ   TA-2-81228</t>
  </si>
  <si>
    <t>BANDA 5 3 X8   PARTE31-2332</t>
  </si>
  <si>
    <t>CHUMACERA P204 PISO 2AGUMCA.FYH BEARING</t>
  </si>
  <si>
    <t>INTERRUPTO DE POSICIONE 120/600 802T-AP</t>
  </si>
  <si>
    <t>SLOTTED BEARING SHIELDMACPASTERPARTE</t>
  </si>
  <si>
    <t>BEX 8008 SPARY NOZZLEPARTE 0039-036</t>
  </si>
  <si>
    <t>RESISTENCIA DE 3/8 X8 240V.750W</t>
  </si>
  <si>
    <t>BUJIA 4-6K DETEC DE FLAMA 1/4 VAR 3/16</t>
  </si>
  <si>
    <t>COPLE IMPULSOR LOVEJOY 1/2 MARTIN MSL095</t>
  </si>
  <si>
    <t>TORNILLO HEX.1/4 X4 ACERO INOX.</t>
  </si>
  <si>
    <t>RESORTE D COMPRESION1.04INOX.16.51MM</t>
  </si>
  <si>
    <t>TARJETA 1492-IFM20F/F/2</t>
  </si>
  <si>
    <t>CONECTOR DB-9 MACHO</t>
  </si>
  <si>
    <t>PISTON G-521-X-C6-LF MC .FABCO</t>
  </si>
  <si>
    <t>MANGUERA HID.ALTA PRES.3/8 X85CMS.3000</t>
  </si>
  <si>
    <t>MANGUERA HID.ALTA PRES. 3/8X85CMS</t>
  </si>
  <si>
    <t>MANGUERA HID.ALTA PRES. 1/4X85CMS</t>
  </si>
  <si>
    <t>MANGUERA HID.ALTA PRES. 1/2X120CMS.</t>
  </si>
  <si>
    <t>MANGUERA HID. ALTA PRES.1/4X2MTS.CONECT.</t>
  </si>
  <si>
    <t>MANGUERA HID. ALTA PRES 3/8X170CMS.</t>
  </si>
  <si>
    <t>CONECTOR RAPIDO 1/2  P/AGUA PARKER</t>
  </si>
  <si>
    <t>CABLE RECTO PARA 8MM D-CD08/OA-050 5MTS</t>
  </si>
  <si>
    <t>ROTULA HEMBRA3/8 C/PISTADETEFLON ROSC.</t>
  </si>
  <si>
    <t>TORCH TIP PTE.1110 EBERL&amp;MOD.SR96.3PBAT</t>
  </si>
  <si>
    <t>KIT DE EMP P/PISTO  G-521-X-LF-C6 FABCO</t>
  </si>
  <si>
    <t>SPROCKET P.15013       EBERL SR96-3PBAT</t>
  </si>
  <si>
    <t>SPROCKET 40B11 EBERL  SR96-3PBAT P/15024</t>
  </si>
  <si>
    <t>SPROCKET P.15025       EBERL SR96-3PBAT</t>
  </si>
  <si>
    <t>TORNILLO DE HOMBRO       1/2X2</t>
  </si>
  <si>
    <t>TERMOPAR  J 3/16 X21/4 2MTS.C/BAYONETA</t>
  </si>
  <si>
    <t>MANGUERA HID.1/4HEMB.3/ FLER NPT</t>
  </si>
  <si>
    <t>BOBINA 220V MOD 54452-07P/VALV.NORGEN</t>
  </si>
  <si>
    <t>CHAVETA P/ CANDADO      1/16 X 3/4</t>
  </si>
  <si>
    <t>MANGUERA HID.1/4 3000 L CONECT.3/8Y1/4</t>
  </si>
  <si>
    <t>BRAZO IMPULSOR DE PRENSACAJAS</t>
  </si>
  <si>
    <t>JGO. DE CORTADORES CAJA8D -4DLT</t>
  </si>
  <si>
    <t>ENGRANE PARA RODILLOSTEK MAX 18T 16323</t>
  </si>
  <si>
    <t>ROLL RUBBER1.125X8.516329 DRAWING 16671</t>
  </si>
  <si>
    <t>SPROCKET 40BB17H 5/8IN    MARCA MARTIN.</t>
  </si>
  <si>
    <t>TENSIONER 275 DRAWING  16657</t>
  </si>
  <si>
    <t>GUARDA P/PLATO D SELLAD G-24</t>
  </si>
  <si>
    <t>GUARDA P/PLATO G-4DLT       DE SELLADO</t>
  </si>
  <si>
    <t>GUARDA P/PLATO G30HYG31 SELLADO</t>
  </si>
  <si>
    <t>MANGUERA 381-6 28CMS.CONECTORES</t>
  </si>
  <si>
    <t>VALV.REG.D FLAMA 1099 EBERLE SR96-3PBAT</t>
  </si>
  <si>
    <t>VALV.DOBLE SOLEN.24VCDDSG 3C2-N01 CENT.</t>
  </si>
  <si>
    <t>VALV. D CONTROL DG03-2A115VTS 7DN</t>
  </si>
  <si>
    <t>VALV.REGULADORA MPR02 K 1-20-N NORTMAN</t>
  </si>
  <si>
    <t>SELLO MECANICO DE 5/8  VAZEL PT-0105</t>
  </si>
  <si>
    <t>VALV. MODULAR MP-03-W-3 0  NORTHMAN</t>
  </si>
  <si>
    <t>MANGUERA 1/4 HEMB.1/4FL RECTA CODO 90</t>
  </si>
  <si>
    <t>MOLDE P/SOLDADO MANUALSR963 4D-8D</t>
  </si>
  <si>
    <t>FLECHA MATRACA INTERCEL AS</t>
  </si>
  <si>
    <t>BUJE 1 BCE.PRELUBRICADO NO.3</t>
  </si>
  <si>
    <t>ARANDELA SAE-1045 INTERCELDAS NO.4</t>
  </si>
  <si>
    <t>KIT DE SELLOS PARA CIL  1 1/2  SK625-150</t>
  </si>
  <si>
    <t>RELEV.ENCAP.C/LED14PATAS127V.5A/250 VALT</t>
  </si>
  <si>
    <t>VALVULA PARTE 508173 24VDC-30W</t>
  </si>
  <si>
    <t>MANGUERA HID.3000LB CONECT HEMBRA 1/4  Y</t>
  </si>
  <si>
    <t>BALERO 6301-RS2 SKF</t>
  </si>
  <si>
    <t>SOPORTES TIPO SB-20 MCA THOMPSON</t>
  </si>
  <si>
    <t>FLECHA 1 1/4 DIM.X36 LONG CLASS PD 60-65</t>
  </si>
  <si>
    <t>INTERRUPTOR ABB</t>
  </si>
  <si>
    <t>BALERO GUIA DE 3/4</t>
  </si>
  <si>
    <t>FLECHA 1 X25 SOLID 60CASE HARDENED AND</t>
  </si>
  <si>
    <t>FLECHA 11/4 X25 LARGOSOLID 60 CASE HARDE</t>
  </si>
  <si>
    <t>BALERO M10121 MARCA     TORRINGTON</t>
  </si>
  <si>
    <t>BALERO B1012 MARCA      TORRINGTON</t>
  </si>
  <si>
    <t>BOTADORES DE 5 3/4 X1/4</t>
  </si>
  <si>
    <t>CABEZAL FLEXIBLE TEK MAX 1 Y 2</t>
  </si>
  <si>
    <t>ROLL RUBER 2.938X.5 16328 TEKMAX LMC 233</t>
  </si>
  <si>
    <t>ROLLER V.BEIT 1.8X6 13683 TEK MAXLMC 233</t>
  </si>
  <si>
    <t>VALVULA SENCILLA HID. 4WE6C60/EW110N9</t>
  </si>
  <si>
    <t>BALERO P/PLACA ROD  SELLAD 16318 TEK MAX</t>
  </si>
  <si>
    <t>BLOCK P/BALERO SUP.16304 TEK MAX</t>
  </si>
  <si>
    <t>BLOCK P/BALERO RODILLO SELLADOR 16295</t>
  </si>
  <si>
    <t>RODILLO AHULADO 1.875X6 13684 TEK MAX</t>
  </si>
  <si>
    <t>ESPATULA DE BRONCE DE 3IN  HYDE 02420</t>
  </si>
  <si>
    <t>TERMOCOPLE 2 1/2 AC.INOXACERO INOX.</t>
  </si>
  <si>
    <t>FIBRA CERAM RIGIDIZANTE 2300CB19LT NUTEC</t>
  </si>
  <si>
    <t>FIBRA CERAMICA MOLDEABLEMYR-001 NUTEC.</t>
  </si>
  <si>
    <t>ROTULA MACHO 3/8 24 HIL ESPIGA</t>
  </si>
  <si>
    <t>BARRA CONEXION ROSCA IZ Y DER. 3/8</t>
  </si>
  <si>
    <t>PORTA RESISTENCIA FARMERMOLDES STD.</t>
  </si>
  <si>
    <t>SPROCKET 40B16T DIAM.3/4 CUNERO 3/16</t>
  </si>
  <si>
    <t>PISTON SED25X14-AE-BR   493252-01 802</t>
  </si>
  <si>
    <t>TRANSISTORES 2N3773 MOTOROLA</t>
  </si>
  <si>
    <t>TRANSISTOR MJ3001 MOTOROLA</t>
  </si>
  <si>
    <t>TABLILLA  CONEXION 10   VIAS 50 AMP.</t>
  </si>
  <si>
    <t>FLECHA P/CEPILLO MAQ.COS</t>
  </si>
  <si>
    <t>MANOMETRO 0-2000LBS CARATULA 2 ½”</t>
  </si>
  <si>
    <t>COMPUERTA PARA EXTRACTO</t>
  </si>
  <si>
    <t>MANOMETRO 0-400 LBS0-28 KG INF. 1/4 NPT</t>
  </si>
  <si>
    <t>FLECHA DE 25MM X 10 LON  NO.16382</t>
  </si>
  <si>
    <t>FLECHA DE 25MM X15.5 AGRESIVE K NO.16383</t>
  </si>
  <si>
    <t>PISTON SERIE 3L 1.50CH3 LLU14AC4.5</t>
  </si>
  <si>
    <t>ELECTRODO P/SOLDADORA DEPOSTESEBERLE</t>
  </si>
  <si>
    <t>RODILLO P/ALIMENTACIONDE REJILLAS</t>
  </si>
  <si>
    <t>BALERO DE 5/8 X1 1/8 NO A101824 THOMSON</t>
  </si>
  <si>
    <t>ACTUADOR HONEYWELL V4055A 1064 110/120V</t>
  </si>
  <si>
    <t>CLUTCH DE 20MM  MOD.LMC-233 DE TEKMAX</t>
  </si>
  <si>
    <t>CONECTOR175XX FEMALE3WIREMODELO 63549-02</t>
  </si>
  <si>
    <t>CONECTOR M8  FEMALE 7000-08041-2200500</t>
  </si>
  <si>
    <t>PISTON COMPACT QJ90-120 9/99</t>
  </si>
  <si>
    <t>VENTOSA PARA PRUEBA DE  FUGAS E-PA-IM-50</t>
  </si>
  <si>
    <t>TIP SIDE TERMINAL</t>
  </si>
  <si>
    <t>KIT DE REP. PARA PISTONPHD M.HVRF-1 1/8X</t>
  </si>
  <si>
    <t>COMPUERTA LARGA DEMANIFULD 42 24</t>
  </si>
  <si>
    <t>COMPUERTA DE MANIFOLD 8</t>
  </si>
  <si>
    <t>CILINDRO DE 3/4X1       MODELO HVP-3/4X1</t>
  </si>
  <si>
    <t>SENSOR MICROSWITCH MOD  CP18EBX2</t>
  </si>
  <si>
    <t>KIT DE REP. PARA PISTONHR5DC-1.5X3.5</t>
  </si>
  <si>
    <t>BANDA MODULAR DE 12INX12FT POLIPROPILENO</t>
  </si>
  <si>
    <t>BANDA MODULAR DE 24INX5FT POLIPROPILENO</t>
  </si>
  <si>
    <t>MANIFOLD HEATER PART NUMBER 105-02514</t>
  </si>
  <si>
    <t>CLAVIJA TRIFASICA  4POLOS  MODELO 7411-C</t>
  </si>
  <si>
    <t>CILINDRO PHD MODELO HVR 1 1/8 X12 1/2</t>
  </si>
  <si>
    <t>MANGUERA HID.ALTA PRES.CONEX.HEMBRAS 1/4</t>
  </si>
  <si>
    <t>BRAZO LATERAL PARA      CRUZETA.</t>
  </si>
  <si>
    <t>RESISTENCIA DE 5/8  X18 440 VOLTS  1000W</t>
  </si>
  <si>
    <t>MORDAZA PARA SERVICIOAUTOMOTRIZ</t>
  </si>
  <si>
    <t>MORDAZA PARA SERVICIOPESADO. DIB.</t>
  </si>
  <si>
    <t>VALVULA HIDRAULICA MOD 4WE6E60/G24Z4L</t>
  </si>
  <si>
    <t>VALVULA HIDRAULICA DSG2B2-N-01  24V.</t>
  </si>
  <si>
    <t>TERMOCOPLE UNIVERSAL Q340A1108 30MV 48</t>
  </si>
  <si>
    <t>RETEN TIMKEN  471554</t>
  </si>
  <si>
    <t>SENSOR PHD NO.PARTE 67904-1-05</t>
  </si>
  <si>
    <t>COMPUERTA PARA MANIFULDCOS 1.</t>
  </si>
  <si>
    <t>PUNTA DE CODIFICADOR DEPUNTOS TELESIS</t>
  </si>
  <si>
    <t>PISTON HIDRAULICO PARKER VASTAGO 1</t>
  </si>
  <si>
    <t>CABLE DE COMUNICACIONPARA PLC SIEMENS</t>
  </si>
  <si>
    <t>LIMIT SWITCHMOD ZE-Q22-2S MCA. OMRON</t>
  </si>
  <si>
    <t>BOTADOR 0.185  P/REJILLA (MOLDE)</t>
  </si>
  <si>
    <t>VALVULA SOLENOIDE  MOD.VSG-4512-A120</t>
  </si>
  <si>
    <t>CABLE SLAUGHTER POSITIVONO. 200025</t>
  </si>
  <si>
    <t>CABLE SLAUGHTER NEGATIVONO. 200026</t>
  </si>
  <si>
    <t>CODO DE 8MM A 1/4  ENBRONCE CON TUERCA Y</t>
  </si>
  <si>
    <t>PISTON HIDRAULICO MOD.01.50TB3LLTS29A</t>
  </si>
  <si>
    <t>BALERO SEALMASTER ER18</t>
  </si>
  <si>
    <t>BALERO SEAL MASTER ER20</t>
  </si>
  <si>
    <t>RODILLO SELLADORBIPARTIDO DE 128 DIENTES</t>
  </si>
  <si>
    <t>ENGRANE BIPARTIDO DE 24DIENTES</t>
  </si>
  <si>
    <t>CONECTOR RECTO DE 1/4  A1/8 UNIVERSAL</t>
  </si>
  <si>
    <t>TIMER OMRON H3CA-A 24 T  240 VAC</t>
  </si>
  <si>
    <t>CILINDRO PHD 1 1/8 X16  HVRF1-1/8X16-M</t>
  </si>
  <si>
    <t>PERNO DE 2  PARA MORDAZA DE CABEZAL</t>
  </si>
  <si>
    <t>PERNO DE 3  PARA MORDAZA DE CABEZAL DE</t>
  </si>
  <si>
    <t>BRAZO PARA CABEZAL DEINTERCELDAS (HEMBRA</t>
  </si>
  <si>
    <t>CILINDRO COMPACTO MOD  MGPM20-25</t>
  </si>
  <si>
    <t>AMPERIMETRO C.A. DE -60 0-50A 60 HZ</t>
  </si>
  <si>
    <t>RETEN DE ACEITE CR19242 PARA REDUCTOR</t>
  </si>
  <si>
    <t>CABLE PARA SENSORN.PARTE 889D-F4ACDM-2</t>
  </si>
  <si>
    <t>CAJA DE DISTRIBUCION DE8PUERTOS</t>
  </si>
  <si>
    <t>KIT D REPARACION HVRF1-1/8X35 1/2ROD-D-M</t>
  </si>
  <si>
    <t>PLACA PARA PISTON DEBARRA GIRATORIA</t>
  </si>
  <si>
    <t>MANGUERA CUATA REFORZADA ROJA Y VERDE</t>
  </si>
  <si>
    <t>BOTADOR 5/32X6 MOD.EX-11M6 PRIVARSA</t>
  </si>
  <si>
    <t>MICRO SWITCH MODELOXCKL121 064650 X1</t>
  </si>
  <si>
    <t>BOTADOR 3/16X6   MOD.EX-13M6 PRIVARSA.</t>
  </si>
  <si>
    <t>BOTADOR 1/4X6   MOD.EX-17M6 PRIVARSA</t>
  </si>
  <si>
    <t>BOTADOR 3MMX250MM  MOD.EE3250 PRIVARSA</t>
  </si>
  <si>
    <t>BOTADOR 6MMX250MM DE LA GO MOD.EE6250</t>
  </si>
  <si>
    <t>ROTULA HEMBRA DE 7/16 DE ROSCA FINA MTS</t>
  </si>
  <si>
    <t>BALERO MCGILL CFE-58-SB PARA CANASTILLA</t>
  </si>
  <si>
    <t>RESORTE DE COMPRESIONNO.PARTE  ENE-31 HI</t>
  </si>
  <si>
    <t>MICRO SWITCH DTE6-2RN    FREEPORT 10A</t>
  </si>
  <si>
    <t>VALVULA SIMPLE SLENOIDE110VAC SY7140-3DZ</t>
  </si>
  <si>
    <t>RESORTE PARA COS FARMER0.062IN</t>
  </si>
  <si>
    <t>CEPILLO DE ALAMBRE TRENZADO N.TRAVERS 52</t>
  </si>
  <si>
    <t>MODULO DE COMUNICACION  1768-ENBT</t>
  </si>
  <si>
    <t>MODULO SERCOS 1768-M04S  ALLEN BRADLEY</t>
  </si>
  <si>
    <t>PROCESADOR COMPACTLOGIX 1768-L43</t>
  </si>
  <si>
    <t>MODULO DE 8 ENTRADASANALOGAS 1769-IF8</t>
  </si>
  <si>
    <t>MODULO DE 32 ENTRADAS   1769-IQ32</t>
  </si>
  <si>
    <t>ABANICO MCA.SUNON 220V DP200A-2123XBT</t>
  </si>
  <si>
    <t>MODULO DE 32 SALIDAS    1769-OB32</t>
  </si>
  <si>
    <t>SENSOR INDUCTIVO MOD    IG0345</t>
  </si>
  <si>
    <t>ORING 20X7.66X1.78   IN AIN  AC-EMP-02V.</t>
  </si>
  <si>
    <t>CHUMACERA DE 25 MM      MODELO  SCJT25</t>
  </si>
  <si>
    <t>CHUMACERA DE 25 MM      MODELO RCJT25</t>
  </si>
  <si>
    <t>TENSOR PARA MANIFULDMAQUINA COS FARMER.</t>
  </si>
  <si>
    <t>CHUCK DE 1/2IN  (13MM)SURTEK NO.119402</t>
  </si>
  <si>
    <t>ALINEADOR DE CAJA AUTOMOTRIZ MODELO G-40</t>
  </si>
  <si>
    <t>CLAVIJA P/RESISTENCIA   4720-C L5-15P</t>
  </si>
  <si>
    <t>ALINEADOR DE CAJA SERVICIO PESADO G-4D</t>
  </si>
  <si>
    <t>PLACA BASE DE CANASTILL  COS 1</t>
  </si>
  <si>
    <t>MANGUERA HIDRAULICA 3/8IN X1MTO CONEX.</t>
  </si>
  <si>
    <t>FLECHA PARA CEPILLO APLICADOR DE FUNDENT</t>
  </si>
  <si>
    <t>COPLE DE FLECHA PARA CEPILLO DE OREJAS</t>
  </si>
  <si>
    <t>TAPON ROSCADO 1/2IN  NPTCOS FARMER</t>
  </si>
  <si>
    <t>TAPON ROSCADO 3/4IN  NPTCOS FARMER</t>
  </si>
  <si>
    <t>CILINDRO HIDRAULICO COD 1.50KJ3LLU24A/24</t>
  </si>
  <si>
    <t>BASE PARA SOPORTE DE PLACA EMPUJADORA</t>
  </si>
  <si>
    <t>CLAVIJA P/TERMOPAR NEMA  ML-1 HBL7594</t>
  </si>
  <si>
    <t>OPRESOR M6  PASO1 8MM DE LARGO CON PIÑA.</t>
  </si>
  <si>
    <t>ECONOMIZADOR 2 TOMAS CON MECHERO</t>
  </si>
  <si>
    <t>RESISTENCIA DALTON1/2 X 24  2000W 240V</t>
  </si>
  <si>
    <t>PISTON PHD HVRF 1 1/8X3   1/2 ROD-D-M</t>
  </si>
  <si>
    <t>BIRLO ROSCADO PARA MANIFULD MAQUINA COS</t>
  </si>
  <si>
    <t>MOTOR BALDOR 5HP 1745RPM 3PH 184TC</t>
  </si>
  <si>
    <t>PERNO PARA CANDADEAR CANASTILLA CARRO DE</t>
  </si>
  <si>
    <t>RESISTENCIA CARTUCHO5/8 X11 1/4  1380W</t>
  </si>
  <si>
    <t>PERNO PARA CANDADEARGIRO DE CANASTILLA.</t>
  </si>
  <si>
    <t>PERNOPARA CANDADEAR CANASTILLA LADO</t>
  </si>
  <si>
    <t>CLAVIJA HBL2411S DE 20A 125/250V</t>
  </si>
  <si>
    <t>MODULO INYECTOR DE APLICACION DE CORDON</t>
  </si>
  <si>
    <t>TERMOSTATO N.C. 240 CTANQUE NO.918XX162.</t>
  </si>
  <si>
    <t>SENSOR DE TEMPERATURARTD NICKEL NO.916XX</t>
  </si>
  <si>
    <t>KIT DE MALLA DE FILTRONO. PARTE 917XX079</t>
  </si>
  <si>
    <t>MANGUERA 2.40 MTS 8MMD.I. NO. PARTE 981X</t>
  </si>
  <si>
    <t>RELEVADOR 120V 50/60 HZ.1/A. 11PIN</t>
  </si>
  <si>
    <t>RESISTENCIA  L 44 L 6-36 1/2 200W-240V.</t>
  </si>
  <si>
    <t>ORING DE CONECTOR HIDRAULICO 12X2MM NO.</t>
  </si>
  <si>
    <t>ELECTROVALVULA DG4-3S-8C-VM-U-B5-61</t>
  </si>
  <si>
    <t>VALVULA REGULADORA D PRES DR6DP2-53/150Y</t>
  </si>
  <si>
    <t>RESISTENCIA DALTON DE5/8X14IN  CON 1IN</t>
  </si>
  <si>
    <t>TERMOPAR TIPO IN JIN  DE3/16 POR 1 3/4IN</t>
  </si>
  <si>
    <t>BOMBA HIDRAULICA MODELO PVP2336R221</t>
  </si>
  <si>
    <t>GUIA FLEXIBLE  MOD 16600 KHM  13.72IN</t>
  </si>
  <si>
    <t>PERFIL TIPO IN MIN  DE 40X80 DE 3.05MTS</t>
  </si>
  <si>
    <t>PISTON 250 PSI R5C-2X2 5-N-0  63-2-N-V-V</t>
  </si>
  <si>
    <t>RESISTENCIA CARTUCHO5/8IN X23IN WATLOW</t>
  </si>
  <si>
    <t>MODULO DE POTENCIA MIYACHI MOD.</t>
  </si>
  <si>
    <t>BANDA NO.330 H MARCAPOWER GRIP</t>
  </si>
  <si>
    <t>BANDA NO. 450 H MARCAPOWER GRIP.</t>
  </si>
  <si>
    <t>CHUMACERA DE PARED 2 AHUJEROS  5/8 MOD.</t>
  </si>
  <si>
    <t>FILTRO PARA TEK MAX MOD  P148646-016-340</t>
  </si>
  <si>
    <t>FOCO PILOTO 125V 1/3WAT  VERDE LITELFUSE</t>
  </si>
  <si>
    <t>PISTA MC GILL MI-10-N INTERCELDAS 1 Y 2.</t>
  </si>
  <si>
    <t>BANDA DE CONDUCCION (ORINGE 4" NEGRO)</t>
  </si>
  <si>
    <t>RODILLO MOLETEADO 50.NO.810 10 155 1 013</t>
  </si>
  <si>
    <t>SENSOR DE CILINDRO MAGNETICO</t>
  </si>
  <si>
    <t>CABLE VARIOHM NO.115 10 228 3 003</t>
  </si>
  <si>
    <t>CABLE ENCORDER NO.115 1 228 3 005</t>
  </si>
  <si>
    <t>CABLE VARIOHM NO.115 10 228 3 006</t>
  </si>
  <si>
    <t>SUJETADOR.           NO.117 10 111 1 001</t>
  </si>
  <si>
    <t>CONTACTO 24VDC 16 A  NO.125 10 154 1 057</t>
  </si>
  <si>
    <t>FUSIBLE 1AMP         NO.158 10 144 1 002</t>
  </si>
  <si>
    <t>FUSIBLE 2AMP. NO.158 10 144 1 003</t>
  </si>
  <si>
    <t>TRANSDUCTOR DE POS NO.163 10 319 3 003</t>
  </si>
  <si>
    <t>TRANSDUCTOR DE POSI NO.163 10 319 3 004</t>
  </si>
  <si>
    <t>ENCODER MODELO:ROP520 PROGRAMABLE</t>
  </si>
  <si>
    <t>CILINDRO DE CARRERACOMPACTO DIAM. 100X25</t>
  </si>
  <si>
    <t>BOBINA 120/60HZ SERIE A911526 15.4WATTS</t>
  </si>
  <si>
    <t>CILINDRO DE CARRERA DIA 16X50</t>
  </si>
  <si>
    <t>CILINDRO DE CARRERAMAGNETICO DIAM.50X80</t>
  </si>
  <si>
    <t>VALVULA SOL/SPR ISO2 5/2  310 00 121 1 0</t>
  </si>
  <si>
    <t>VALVULA SOL/SPR ISO 1</t>
  </si>
  <si>
    <t>REGULADOR DE PRESION DE1/4 R07-200-RNKA</t>
  </si>
  <si>
    <t>BANDA 500 5M 15MM MCA.GATES</t>
  </si>
  <si>
    <t>TORNILLO BOLA YTUERCANO.585 20 603 3 001</t>
  </si>
  <si>
    <t>PUNZON PARA PERFORADORATBS</t>
  </si>
  <si>
    <t>PISTON DE ALINEADOR DECAJAS MOD.097-DPBG</t>
  </si>
  <si>
    <t>SENSOR BANNER MOD  T18A 3FF50Q1COD 33408</t>
  </si>
  <si>
    <t>HUSILLO LAMINADOPREMC REXROTH1511-115-00</t>
  </si>
  <si>
    <t>FLANGED SINGLE  MARC REXROTH 1502-110-85</t>
  </si>
  <si>
    <t>PRESSURE TRANSDUCER NUM 110 60 319 1 002</t>
  </si>
  <si>
    <t>INSERTO MACHO      NO.112 10 124 1 002</t>
  </si>
  <si>
    <t>PUENTE M8 4P A M8 4P    0.3M</t>
  </si>
  <si>
    <t>PUENTE M8 4P A M12 4P   0.6M</t>
  </si>
  <si>
    <t>PUENTE M8 4P A M12 4P   1.0M</t>
  </si>
  <si>
    <t>PUENTE M8 4P A M12 4P   2.0M</t>
  </si>
  <si>
    <t>M8 4P`PARA FORMAR UNPUENTE 0.6M</t>
  </si>
  <si>
    <t>FUSIBLE DE 1.5AMP.   NO.158 10 144 1 009</t>
  </si>
  <si>
    <t>TRANSDUCTOR DE POSI NO.163 10 319 1 003</t>
  </si>
  <si>
    <t>TRANSDUCTOR DE POS NO.163 10 319 3 006</t>
  </si>
  <si>
    <t>CILINDRO DE CARRERA COM-PACTO DIAM.25X10</t>
  </si>
  <si>
    <t>CILINDRO DE CARRERACOMPACTO DIAM.40X25</t>
  </si>
  <si>
    <t>CILINDRO DE CARRERADIAM.16X25.</t>
  </si>
  <si>
    <t>CILINDRO DE CARRERAMAGNETICO DIAM.32X80.</t>
  </si>
  <si>
    <t>BANDA P/REJILLAS 62 X14 3PCT NO.460361</t>
  </si>
  <si>
    <t>CILINDRO DE CARRERAMAGNETICO DIAM.40X200</t>
  </si>
  <si>
    <t>CILINDRO DE CARRERAMAGNETICO DIAM.80X80.</t>
  </si>
  <si>
    <t>VALVULA DE PROCESO PTO 1/2 24V</t>
  </si>
  <si>
    <t>VALVULA ISO 15/2  310 00 121 1 072</t>
  </si>
  <si>
    <t>SWITCH DE PRESION NO.340 10 121 1 009</t>
  </si>
  <si>
    <t>VALVULA 0.73-14.5  PSI 360 10 121 3 004</t>
  </si>
  <si>
    <t>REGULADOR DE PRECISION 360 20 121 1 008</t>
  </si>
  <si>
    <t>REGULADOR DE PRESION DE 1/8</t>
  </si>
  <si>
    <t>CONECTOR RAPIDO MACHO 650 10 124 1 001</t>
  </si>
  <si>
    <t>CONECTOR RAPIDO NO.650 10 124 1 002</t>
  </si>
  <si>
    <t>VENTOSA PARA PRUEBA DEFUGAS TBS.</t>
  </si>
  <si>
    <t>VENTOSA LATERAL PARA PRUEBA DE FUGAS TBS</t>
  </si>
  <si>
    <t>PORTA VENTOSA PARA PRUEBA DE FUGAS</t>
  </si>
  <si>
    <t>BASE PORTAVENTOSA PARAPRUEBA DE FUGAS</t>
  </si>
  <si>
    <t>PORTA VENTOSAS RECTANGULAR</t>
  </si>
  <si>
    <t>ELEMENTO FILTRANTE A200 COD.EJ101H-030N</t>
  </si>
  <si>
    <t>POLEA VARIABLE VC51 TBWOODS FLECHA 7/8</t>
  </si>
  <si>
    <t>RELEVADOR DE ESTADO NO.100 80 115 1 001</t>
  </si>
  <si>
    <t>INTERRUPTOR DE ESTADO SOLIDO</t>
  </si>
  <si>
    <t>INDUCTOR DE PROXIMIDAD  CORTA</t>
  </si>
  <si>
    <t>SENSOR DE CILINDRO MAGN TICO</t>
  </si>
  <si>
    <t>FOTOCELDA DIFUSO M18 NO.110 50 321 1 009</t>
  </si>
  <si>
    <t>CONECTOR 90 GRADOS 10M  M12 4PIN</t>
  </si>
  <si>
    <t>CILINDRO DE CARRERA COMPACTO DIAM.40X10</t>
  </si>
  <si>
    <t>CILINDRO DE CARRERA MAGNETICO 80X100</t>
  </si>
  <si>
    <t>RELEVADORENCAPSULADO   120V 60 HZ.8PATAS</t>
  </si>
  <si>
    <t>TORNILLO BOLA        NO.585 20 317 3 006</t>
  </si>
  <si>
    <t>TUERCA SENCILLA  NO.585 30 317 1 001</t>
  </si>
  <si>
    <t>SWITCH GUARDA     NO.105 40 107 1 001</t>
  </si>
  <si>
    <t>SWITCH DE SEGURIDAD  NO.105 40 107 1 010</t>
  </si>
  <si>
    <t>INDUCTOR DE PROXIMIDADM18 (12MM)</t>
  </si>
  <si>
    <t>FOTOCELDA DIFUSOR M18NO.110 50 321 1 001</t>
  </si>
  <si>
    <t>CABLE VARIHOM     NO.115 10 228 3 011</t>
  </si>
  <si>
    <t>ESTRELLA BUNA-N P/COPLE  MARTIN SRL070</t>
  </si>
  <si>
    <t>CONECTOR M8 4PIN NO.115 10 321 1 008</t>
  </si>
  <si>
    <t>TERMOPARNO.130 10 120 1 006</t>
  </si>
  <si>
    <t>RESISITENCIA 1600W 230V13  LARGO 24</t>
  </si>
  <si>
    <t>TRANSDUCTOR DE POS NO.163 10 319 1 001</t>
  </si>
  <si>
    <t>TRANSDUCTOR DE POS NO.163 10 319 1 002</t>
  </si>
  <si>
    <t>TRANSDUCTOR DE POS NO.163 10 319 3 001</t>
  </si>
  <si>
    <t>CILINDRO DE CARRERA COMPACTO DIAM. 50X5</t>
  </si>
  <si>
    <t>CILINDRO DE CARRERA COMPACTO DIAM.32X50</t>
  </si>
  <si>
    <t>BALERO 1638-2RS PEER</t>
  </si>
  <si>
    <t>CILINDRO DE CARRERACOMPACTO DIAM.63X10</t>
  </si>
  <si>
    <t>CILINDRO DE CARRERACOMPACTO DIAM.63X10.</t>
  </si>
  <si>
    <t>CILINDRO DE CARRERA DIA 25X25</t>
  </si>
  <si>
    <t>CILINDRO DE CARRERA DIA 20X20</t>
  </si>
  <si>
    <t>CILINDRO DE CARRERAMAGNETICODIAM.32X25.</t>
  </si>
  <si>
    <t>CILINDRO DE CARRERAMAGNETICO 80X250</t>
  </si>
  <si>
    <t>CILINDRO DE CARRERAMAGNETICO 125X250</t>
  </si>
  <si>
    <t>VALVULA DE CENTROCERRADA SOL/SOL 5/3</t>
  </si>
  <si>
    <t>VALVULA CENTRO DE ESCAPE5/3 NO.310 00 12</t>
  </si>
  <si>
    <t>BOMBA DE VACIO       NO.347 10 553 1 001</t>
  </si>
  <si>
    <t>VENTOSA TIPO BELOW 20 MM DIAMETRO ZP20BN</t>
  </si>
  <si>
    <t>VENTOSA TIPO BELOW 32 MMDIAMETRO ZP32BN</t>
  </si>
  <si>
    <t>FILTRO REG DE 1/2 NO.350 80 121 1 006</t>
  </si>
  <si>
    <t>BANDA 640 8M 20 GATES</t>
  </si>
  <si>
    <t>COPLE FORK (6MM)    NO.560 60 319 1 001</t>
  </si>
  <si>
    <t>CONEXION RAPIDA COPLE HEMBRA</t>
  </si>
  <si>
    <t>VALVULA REGULADORA FLUJ1/4 SMC AS2200-02</t>
  </si>
  <si>
    <t>RELEVADOR DE POLO SENCILLO 24VDC.</t>
  </si>
  <si>
    <t>RELEVADOR DOBLE 24VDC 100 10 115 1 003</t>
  </si>
  <si>
    <t>CONTACTOR 11KW 24V.  NO.125 10 154 1 028</t>
  </si>
  <si>
    <t>DRIVE INVERSOR 0.75KWNO.145 10 154 1 019</t>
  </si>
  <si>
    <t>TRANSDUCTOR DE CORR NO.157 10 374 1 004</t>
  </si>
  <si>
    <t>CILINDRO COMPACTO GUIAD  MGPM20-20 SMC.</t>
  </si>
  <si>
    <t>SWITCH DE SEGURIDAD MOD SI-HG80DQD</t>
  </si>
  <si>
    <t>RELEVADOR D SEGURIDADNO.100 20 112 1 002</t>
  </si>
  <si>
    <t>RELEVADOR DE CONTROL DECORRIENTE MCI.</t>
  </si>
  <si>
    <t>DC/DC POWER SUPPLY 10VDC OUTPUT</t>
  </si>
  <si>
    <t>SDN 10-24-100P FUENTE DEPODER ENTRADA</t>
  </si>
  <si>
    <t>ENSAMBLE DE INTERRUPTOR 105 10 111 1 015</t>
  </si>
  <si>
    <t>SENSOR NO.105 20 135 1  004</t>
  </si>
  <si>
    <t>INTERRUPTOR DE PROX N.105 30 105 1 002</t>
  </si>
  <si>
    <t>BANDA 4L-450</t>
  </si>
  <si>
    <t>ROTACAM HS-2P85     NO.105 40 107 1 008</t>
  </si>
  <si>
    <t>INTERRUPTOR DE SEG NO.105 40 107 1 009</t>
  </si>
  <si>
    <t>INTERRUPTOR DE NIV NO.105 60 123 1 001</t>
  </si>
  <si>
    <t>INTERRUPTOR DE NIVEL NO.105 60 123 1 002</t>
  </si>
  <si>
    <t>SENSOR RETROREFLECTIVNO.110 10 106 1 003</t>
  </si>
  <si>
    <t>REFLECTOR         NO.110 10 106 1 003</t>
  </si>
  <si>
    <t>CINTA RETROREFLECTIVA 110 10 106 1 007</t>
  </si>
  <si>
    <t>SENSOR DE CIL MAGNTICO. 110 10 321 1 002</t>
  </si>
  <si>
    <t>SENSOR RETROREFLECTIVOM18.  110 12 321 1</t>
  </si>
  <si>
    <t>REFLECTOR         NO.110 12 321 1 002</t>
  </si>
  <si>
    <t>MANGUERA P/AGUA 3/8 INT.RESISTENTE A</t>
  </si>
  <si>
    <t>SENSOR  FOTOELE TRICO 110 12 321 1 003</t>
  </si>
  <si>
    <t>REFLECTOR RED DI.80 NO.110 12 321 1 007</t>
  </si>
  <si>
    <t>CINTA REFLECTIVA  110 12 321 1 010</t>
  </si>
  <si>
    <t>CONECTOR RECTOCABLE 5M  115 10 135 1 003</t>
  </si>
  <si>
    <t>CABLE DE RESISTENCIA DEBOMBA RP (6PIN)</t>
  </si>
  <si>
    <t>CABLE DE MOTOR DE BOMBARP (6PIN)</t>
  </si>
  <si>
    <t>CONECTOR RECTO 5MNO.115 10 321 1 002</t>
  </si>
  <si>
    <t>CONECTOR RECTO M12 4PIN5M</t>
  </si>
  <si>
    <t>SUJETADORNO.117 10 111 1 003</t>
  </si>
  <si>
    <t>TUERCA FLER 1/2  CONICA</t>
  </si>
  <si>
    <t>CONTACTOR 110 VACNO.125 10 154 1 038</t>
  </si>
  <si>
    <t>CONTACTOR 110 VAC 60AMP.NO.125 10 154 1</t>
  </si>
  <si>
    <t>CONTACTOR 24VDC 16A.NO.125 10 154 1 061</t>
  </si>
  <si>
    <t>TERMOCOPLE NO.130 10 120 1 001</t>
  </si>
  <si>
    <t>TERMOCOPLE NO.130 10 120 1 004</t>
  </si>
  <si>
    <t>CABLE COMPENSADOR  NO.130 15 120 1 007</t>
  </si>
  <si>
    <t>DRIVE INVERSOR 1.5KWNO.145 10 154 1 020</t>
  </si>
  <si>
    <t>DRIVE INVERSOR 0.4KW NO.145 10 154 1 021</t>
  </si>
  <si>
    <t>MODULO PARA TERMOPARESCAT. NO. 1746-NT4</t>
  </si>
  <si>
    <t>MODULO DE ENTRADAS ANALOGICAS 1746-NI4</t>
  </si>
  <si>
    <t>MODULO PARA ENCODER  CATNO. 1746-HSCE</t>
  </si>
  <si>
    <t>FUSIBLE 500MA        NO.158 10 144 1 010</t>
  </si>
  <si>
    <t>ENSAMBLE DE RESISTENCIA6.6KW 230V.</t>
  </si>
  <si>
    <t>RESISTENCIA 700W 230V8.5  LARGO 12</t>
  </si>
  <si>
    <t>RESISTENCIA 500W 230V5.5  LARGO 12</t>
  </si>
  <si>
    <t>RESISTENCIA ELEMENTOPARA TIPO 8D1.</t>
  </si>
  <si>
    <t>HERRAMIENTA AIRE CALIEN-TE TIPO 8D1</t>
  </si>
  <si>
    <t>TRANSDUCTOR DE POS NO.163 10 319 3 005</t>
  </si>
  <si>
    <t>CONTACTOR LC1D65AF7 110V 50-60H</t>
  </si>
  <si>
    <t>MANGUERA P/AIRE 3/8 INT 250 PSI ALTA TEM</t>
  </si>
  <si>
    <t>TRANSDUCTOR NO.163 10    319 3 010</t>
  </si>
  <si>
    <t>FOCO BLANCO NO.170 20   112 1 001</t>
  </si>
  <si>
    <t>FOCO VERDE NO.170 20 11 1 002</t>
  </si>
  <si>
    <t>FOCO AMARILLO NO.170 20 112 1 003</t>
  </si>
  <si>
    <t>FOCO VERDE INDICADOR NO.170 20 389 1 001</t>
  </si>
  <si>
    <t>RESISTENCIA NO.195 10   144 1 001</t>
  </si>
  <si>
    <t>ANILLO 8IDX2DIAMETRO NO.250 15 000 3 001</t>
  </si>
  <si>
    <t>RESORTE DE COMPRES  NO.295 10 118 1 042</t>
  </si>
  <si>
    <t>RESORTE DE COMPRESIONNO.295 10 118 1 080</t>
  </si>
  <si>
    <t>CILINDRO CON RETORNO C9532-JKN004-25</t>
  </si>
  <si>
    <t>CILINDRO MODIFICADO DECARRERA COMPACTO</t>
  </si>
  <si>
    <t>CILINDRO DE CARRERACOMPACTO DIAM.80X25</t>
  </si>
  <si>
    <t>CILINDR DE CARRERACOMPACTO DIAM.80X50</t>
  </si>
  <si>
    <t>CILINDRO DE CARRERACOMPACTO DIAM.25X50</t>
  </si>
  <si>
    <t>CILINDRO DE CARRERA COMPACTO 25X40</t>
  </si>
  <si>
    <t>CILINDR DE CARRERACOMPACTO DIAM.50X80.</t>
  </si>
  <si>
    <t>CILINDRO DE CARRERA DIA 20X15.</t>
  </si>
  <si>
    <t>BASE P/CONTROL DE FLAMA Q7800B1003</t>
  </si>
  <si>
    <t>CILINDRO 25X10. 300 22 121 1 014</t>
  </si>
  <si>
    <t>CILINDRO DE CARRERA DIA 25X80</t>
  </si>
  <si>
    <t>CILINDRO 25MMX200MM MODELO:CD85N25-200-B</t>
  </si>
  <si>
    <t>GUIA DE CARRERA COMPACTODIAM.63X50.</t>
  </si>
  <si>
    <t>CILINDRO DE CARRERA MAGNETICO 32X200</t>
  </si>
  <si>
    <t>CILINDRO DE CARRERA MAGNETICO 32X190</t>
  </si>
  <si>
    <t>CILINDRO DE CARRERA MAGNETICO DIAM.32X65</t>
  </si>
  <si>
    <t>CILINDRO DE CARRERA MAGNETICO DIAM.32X75</t>
  </si>
  <si>
    <t>CILINDRO DE CARRERA MAGNETICO DIAM.40X50</t>
  </si>
  <si>
    <t>CONECTOR REDUCTOR 3/8 FLEER CONICO 1/4</t>
  </si>
  <si>
    <t>CILINDRO DE CARRERA MAGNETICO DIAM.40X60</t>
  </si>
  <si>
    <t>CILINDRO DE CARRERA MAGNETICO DIAM.</t>
  </si>
  <si>
    <t>CILINDRO DE CARRERA MAGNETICO 50X160</t>
  </si>
  <si>
    <t>CILINDRO DE CARRERA MAGNETICO.50X50</t>
  </si>
  <si>
    <t>CILINDRO DE CARRERAMAGNETICO</t>
  </si>
  <si>
    <t>CILINDRO DE CARRERAMAGNETICO DIAM.50X335</t>
  </si>
  <si>
    <t>CILINDRO DE CARRERAMAGNETICO DIAM.63X80</t>
  </si>
  <si>
    <t>CILINDRO DE CARRERAMAGNETICO DIAM.63X250</t>
  </si>
  <si>
    <t>CILINDRO DE CARRERAMAGNETICO DIAM.63X160</t>
  </si>
  <si>
    <t>CONECTOR FLER 3/8 CONICO</t>
  </si>
  <si>
    <t>CILINDRO DE CARRERAMAGNETICO DIAM.63X320</t>
  </si>
  <si>
    <t>CILINDRO DE CARRERAMAGNETICO DIAM.63X200</t>
  </si>
  <si>
    <t>CILINDRO DE CARRERAMAGNETICO DIAM.63X50</t>
  </si>
  <si>
    <t>CILINDRO DE CARRERAMAGNETICO DIAM.80X200</t>
  </si>
  <si>
    <t>CILINDRO DE CARRERAMAGNETICO DIAM.80X160</t>
  </si>
  <si>
    <t>CILINDRO DE CARRERAMAGNETICO DIAM.80X350</t>
  </si>
  <si>
    <t>CILINDRO DE CARRERAMAGNETICO DIAM.80X650</t>
  </si>
  <si>
    <t>CILINDRO DE CARRERAMAGNETICO DIAM.80X575</t>
  </si>
  <si>
    <t>CILINDRO DE CARRERAMAGNETICO DIAM.80X275</t>
  </si>
  <si>
    <t>CILINDRO DE CARRERAMAGNETICO 125X160</t>
  </si>
  <si>
    <t>MANOMETRO 0-7 KGS/CM2   1/8NPT POST.</t>
  </si>
  <si>
    <t>CILINDRO MODOFICADO DECARRERA MAG.</t>
  </si>
  <si>
    <t>CILINDRO DE CARRERAESPECIAL DIAM.40X30</t>
  </si>
  <si>
    <t>BRIDA FRONTAL MTG.NO.305 00 121 1 041</t>
  </si>
  <si>
    <t>VALVULA SOLENOIDE 24VCD  VXD232CG</t>
  </si>
  <si>
    <t>VALVULA DE AIRE PILOTOMEDIDA DE 1 5/3.</t>
  </si>
  <si>
    <t>VALVULA SOL/SOL 15/3 NO.310 00 121 1 057</t>
  </si>
  <si>
    <t>VALVULA SOL/SPR 15/2 NO.310 00 121 1 058</t>
  </si>
  <si>
    <t>ELECTROVALVULA 5/2 ISOEVS7-6-FG-D-3CV</t>
  </si>
  <si>
    <t>VALVULA SOL/SOL ISO 15/3 NO.310 00 121 1</t>
  </si>
  <si>
    <t>VALVULA NO.310 00 121 1 063</t>
  </si>
  <si>
    <t>HULE ANTIDERRAPANTE  P/FALDON DE REJILLA</t>
  </si>
  <si>
    <t>VALVULA 1   5/3 NO.310 00 121 1 064</t>
  </si>
  <si>
    <t>VALVULA PALANCA DE RODILLO 3/2  1/8</t>
  </si>
  <si>
    <t>SELECTOR DE GIRO DE PUERTO 5/2 MECH. 1/4</t>
  </si>
  <si>
    <t>VALVULA PALANCA DE 3/2NO320 30 121 1 001</t>
  </si>
  <si>
    <t>CONTACTOR DE PRESION NO.340 10 121 1 005</t>
  </si>
  <si>
    <t>MANGUERA FLEXIBLE 8MM X965 LARGO</t>
  </si>
  <si>
    <t>ELEMEN FILTRO D AIRE NO.355 10 387 1 001</t>
  </si>
  <si>
    <t>VALVULA DE CONTROL DEFLUJO 1/8  BSP</t>
  </si>
  <si>
    <t>CODO 3/8  ROSCA FLEER 90 GRADOS RCA NPT</t>
  </si>
  <si>
    <t>REG. DE IMPULSOR   NO.360 20 121 1 051</t>
  </si>
  <si>
    <t>REGULADOR DE PRESION    3/8</t>
  </si>
  <si>
    <t>ADAPTADOR MACHO 1/4  NO.365 10 280 1 002</t>
  </si>
  <si>
    <t>ACTUADOR ROTATORIO NO.395 10 116 1 004</t>
  </si>
  <si>
    <t>RODAMIENTO LB-40PPGFTYPE SKF</t>
  </si>
  <si>
    <t>RODAMIENTO LB 20 SKF</t>
  </si>
  <si>
    <t>RODAMIENTO KH-1630 PPINA</t>
  </si>
  <si>
    <t>X</t>
  </si>
  <si>
    <t>RODILLO DE GUIA  415 10 110 1 001</t>
  </si>
  <si>
    <t>RODILLO DE GUIA  415 10 110 1 002</t>
  </si>
  <si>
    <t>CEPILLO LIMPIADOR A51VAG2 GRAINGER.</t>
  </si>
  <si>
    <t>RODILLO DE GUIA  415 10 110 1 003</t>
  </si>
  <si>
    <t>RODILLO DE GUIA  415 10 110 1 004</t>
  </si>
  <si>
    <t>RODAMIENTO NATR-20PP</t>
  </si>
  <si>
    <t>RODAMIENTO NATR-8       GERMANY</t>
  </si>
  <si>
    <t>CHUMACERA SFT-17MM RHP</t>
  </si>
  <si>
    <t>CHUMACERA SFT-30MM RHP</t>
  </si>
  <si>
    <t>CHUMACERA MSFT-31 SEALMASTER</t>
  </si>
  <si>
    <t>CHUMACERA LFTC-30 MM RHP</t>
  </si>
  <si>
    <t>CHUMACERA MFC-25 MM RHP</t>
  </si>
  <si>
    <t>CHUMACERA MFC-30MM RHP</t>
  </si>
  <si>
    <t>CHUMACERA BRIDA 2TUC-208 J ASAHI</t>
  </si>
  <si>
    <t>BLOCK ALMOHADA DE BALEROAUTOLUBRICANTE.</t>
  </si>
  <si>
    <t>RODAMIENTO 6002-2RS SKF</t>
  </si>
  <si>
    <t>RODAMIENTO 6006-2RS SKF</t>
  </si>
  <si>
    <t>RODAMIENTO 6200-2RSH SKF</t>
  </si>
  <si>
    <t>RODAMIENTO 6301-2Z SKF</t>
  </si>
  <si>
    <t>RODAMIENTO GE-20AWGERMANY</t>
  </si>
  <si>
    <t>SPROCKET 50SDS70 DE     REACTORES</t>
  </si>
  <si>
    <t>VALVULA MOD.RCA 3D2GOYEN CONTROLS</t>
  </si>
  <si>
    <t>ROTULA GE30 UK 2RS</t>
  </si>
  <si>
    <t>RODILLO AXIAL Y CAJA  440 40 110 1 003</t>
  </si>
  <si>
    <t>COPA DE EMBRAGUE DE RODILLO DE AGUJA.</t>
  </si>
  <si>
    <t>KIT DE BALEROS IMPELLRPARA BOMBA.</t>
  </si>
  <si>
    <t>BALERO FLECHA FINAL. NO.455 10 110 1 010</t>
  </si>
  <si>
    <t>FLURO GILXSW 25</t>
  </si>
  <si>
    <t>BANDA 390 L 050 GATES</t>
  </si>
  <si>
    <t>BANDA 560 8M 20 GATES</t>
  </si>
  <si>
    <t>ELEMENTO COPLE NO.560 1 130 1 001.</t>
  </si>
  <si>
    <t>TUERCA UNION 1/2  C-80  AC.INOX.</t>
  </si>
  <si>
    <t>COPLE AUTOFLEX NO.560 5 250 3 001.</t>
  </si>
  <si>
    <t>CEPILLO WILER 29280</t>
  </si>
  <si>
    <t>CEPILLO DE FUNDENTE NO.600 30 128 3 012</t>
  </si>
  <si>
    <t>ENSAMBLE DE CEPILLO DE  FUNDENTE</t>
  </si>
  <si>
    <t>CEPILLO DE ENJUAGUE C24731</t>
  </si>
  <si>
    <t>ENSAMBLE DE CEPILLOENJUAGADOR DE FUNDENT</t>
  </si>
  <si>
    <t>CONEXION COPLE RAPIDA LIBERACION</t>
  </si>
  <si>
    <t>CONEXION SOCKET RAPIDALIBERACION</t>
  </si>
  <si>
    <t>FLUJOMETRO NO.660 10 357 1 004</t>
  </si>
  <si>
    <t>ORQUILLA P/PISTON DE    VALV.DE PLOMO</t>
  </si>
  <si>
    <t>KIT VALVULA DE SERVICIODE BOMBA.COS 3</t>
  </si>
  <si>
    <t>MONTAJE ANTIVIBRACIO NO.700 10 131 1 001</t>
  </si>
  <si>
    <t>ABSORVEDOR DE IMPACTONO.750 10 134 1 001</t>
  </si>
  <si>
    <t>TUERCA HEXAGONAL     NO.750 10 134 1 002</t>
  </si>
  <si>
    <t>CARTUCHO  NO.750 10 134 1 003</t>
  </si>
  <si>
    <t>HUMIDIFICADOR DE DOBLEACCION AJUSTABLE.</t>
  </si>
  <si>
    <t>ABSORBEDOR DE IMPACTONO.750 10 134 1 019</t>
  </si>
  <si>
    <t>PISTON VIBRADOR NO.800  10 132 1 001</t>
  </si>
  <si>
    <t>IMPELLER NO.820 25 000  001</t>
  </si>
  <si>
    <t>VALVULA PRINCIPALDCARGA 820 25 000 3 003</t>
  </si>
  <si>
    <t>INSERTO DE ASIENTO DE   VALVULA</t>
  </si>
  <si>
    <t>EMPAQUE DE CAJA TERMINAL RPR&amp;3</t>
  </si>
  <si>
    <t>EMPAQUE NO.950 40 000 3  070</t>
  </si>
  <si>
    <t>CONECTOR RECTO DE ACEROCON TUERCA Y</t>
  </si>
  <si>
    <t>CEPILLO DE OREJAS (LUGBRUSH 13294 22/1)</t>
  </si>
  <si>
    <t>COPLE RAPIDO DE 1/8 NPT  BRONCE</t>
  </si>
  <si>
    <t>COPLE RAPIDO DE 1/8(M.M) (CROMADO)</t>
  </si>
  <si>
    <t>BASO VÁLVULA DE SEGURIDAD PILOSTÁTICA</t>
  </si>
  <si>
    <t>CONTACTOR TRIFASICO MOD.100-C60D00 BOBIN</t>
  </si>
  <si>
    <t>CILINDRO COMPACTO MOD  CQ240-JKN001-10</t>
  </si>
  <si>
    <t>LAMINA PORTAPLACAS DECANASTILLA MAQ. COS</t>
  </si>
  <si>
    <t>KIT DE REPARACION PARACILIND. CS95-32XB6</t>
  </si>
  <si>
    <t>BOBINA 24V MOD VXO21N-5 Z P/VALVULA 2/2.</t>
  </si>
  <si>
    <t>CANDADO TE 5/8</t>
  </si>
  <si>
    <t>FLECHA DE BOMBA DE PLOMO PARA MAQ. COS</t>
  </si>
  <si>
    <t>CONECTOR  SILENCIADOR DE 1/4</t>
  </si>
  <si>
    <t>MANGUERA PLASTICA REFORZADA CON ALAMBRE</t>
  </si>
  <si>
    <t>PIN DE EXPULSION DE MOLDE COS</t>
  </si>
  <si>
    <t>TERMOCOPLE NO.130 10 12 1 003</t>
  </si>
  <si>
    <t>TERMOCOPLE NO.130 10 12 1 010</t>
  </si>
  <si>
    <t>TERMOCOPLE PARA INSERTODE 1200 MM</t>
  </si>
  <si>
    <t>TERMOCOPLE PARA INSERTODE 800 MM</t>
  </si>
  <si>
    <t>RESISTENCIA 3750W 230V35  LARGO 18 EXT.</t>
  </si>
  <si>
    <t>UNION FLEER ROSCA RECTA  DE 3/8</t>
  </si>
  <si>
    <t>RESISTENCIA 1000W 230V11 LARGO DIAM.12MM</t>
  </si>
  <si>
    <t>TUERCA HEXAGONAL NO.211  10 000 1 003</t>
  </si>
  <si>
    <t>TUERCA HEXAGONAL NO.211 10 000 1 004</t>
  </si>
  <si>
    <t>RESORTE DE EXPULSION DE MOLDE</t>
  </si>
  <si>
    <t>TABLA DE AISLAMIENTO NO.950 40 228 3 012</t>
  </si>
  <si>
    <t>TABLA DE AISLAMIENTO NO.950 40 228 3 013</t>
  </si>
  <si>
    <t>TABLA D AISLAMIENTO25MM 950 40 228 3 020</t>
  </si>
  <si>
    <t>POLEA AK 51X 5/8</t>
  </si>
  <si>
    <t>CONECTOR RAPIDO DE 1/8 CROMADO COMPLETO</t>
  </si>
  <si>
    <t>COPLE DE POLEA DECEPILLADO COS TBS.</t>
  </si>
  <si>
    <t>MANGUERA DE TEFLON 1/4X1 MTS. CONECTORES</t>
  </si>
  <si>
    <t>ÖLFLEX CONNECT THERMOCOUPLE M-KGLS 2.5m</t>
  </si>
  <si>
    <t>COS M8 PANEL SOCKET NO. 112 10 228 3 020</t>
  </si>
  <si>
    <t>PROPELA PARA BOMBA DEPLOMO MAQUINA COS</t>
  </si>
  <si>
    <t>COPLE HIDRAULICO RAPIDODE 1/2IN  H4</t>
  </si>
  <si>
    <t>TUERCA HEXAGONAL DE 1IN   DE DIAMETRO</t>
  </si>
  <si>
    <t>ENGRANE PARA GIRO DEGRIPERS DE CARGA COS</t>
  </si>
  <si>
    <t>BALERO KNO 20PP  PARA   CARRO DE CARGA</t>
  </si>
  <si>
    <t>COPLE PARA VALVULA MECANICA COS TBS.</t>
  </si>
  <si>
    <t>COPLE PARA VALVULA MECANICA DE APERTURA</t>
  </si>
  <si>
    <t>MODULO D125P6FPY MARCABANNER CONTADOR DE</t>
  </si>
  <si>
    <t>MANGUERA FLEXIBLE METALICA INTERIOR DE</t>
  </si>
  <si>
    <t>CONTROL DETEMP.HONEYWEDC2500-CE-0A0R-200</t>
  </si>
  <si>
    <t>COPLE RAPIDO 1/8IN DE PASOLIBRE HEMBRA</t>
  </si>
  <si>
    <t>ESPIGA PASO LIBRE  1/8IN HEMBRA PN.251F</t>
  </si>
  <si>
    <t>CUCHILLA PARA CORTE DESEPARADOR TEK MAX</t>
  </si>
  <si>
    <t>SENSOR DOBLE PLACA 1467E W/25 CRD</t>
  </si>
  <si>
    <t>REFLECTOR RECTANGULARNO.110 12 321 1 004</t>
  </si>
  <si>
    <t>SENSOR T19232 E PE CONV43MM  110 15 478</t>
  </si>
  <si>
    <t>SENSOR 17946 E PE DIFF50.8MM-1.52M.</t>
  </si>
  <si>
    <t>SENSOR DIFUSOR REFLEXION110 50 321 1 008</t>
  </si>
  <si>
    <t>M8 RECTO DE 10MM 4 PIN  115 10 321 1 041</t>
  </si>
  <si>
    <t>VALVULA REGULADORA1/8 FLUJO AS2200-01SMC</t>
  </si>
  <si>
    <t>CABLE 14566E  NO.115 10 444 5 003</t>
  </si>
  <si>
    <t>LED AZUL  NO.170 20 112 1 004</t>
  </si>
  <si>
    <t>ARANDELA 14834 .975   235 10 444 4 001</t>
  </si>
  <si>
    <t>ARANDELA 14835 .975   235 10 444 4 002</t>
  </si>
  <si>
    <t>CONECTOR RECTO 1520 4  1.5</t>
  </si>
  <si>
    <t>RESORTE DE COMPRESION   295 10 118 1 015</t>
  </si>
  <si>
    <t>RESORTE DE COMPRES   NO.295 10 118 1 017</t>
  </si>
  <si>
    <t>RESORTE DE COMPRES   NO.295 10 118 1 065</t>
  </si>
  <si>
    <t>BALERO  PARTE W 416MARCA SCHATZ</t>
  </si>
  <si>
    <t>RESORTE DE COMPRESIONNO.295 10 118 1 084</t>
  </si>
  <si>
    <t>RESORTE DE COMPRESION 12417 .343X.531</t>
  </si>
  <si>
    <t>RESORTE DE COMPRESION 13203 .718 X1.688</t>
  </si>
  <si>
    <t>RESORTE DE COMPRESION 13017 .562X1.5</t>
  </si>
  <si>
    <t>RESORTE DE EXTENSION 19703 .406X3.13</t>
  </si>
  <si>
    <t>RESORTE .563X3.75   NO.295 15 473 6 001</t>
  </si>
  <si>
    <t>RESORTE DE EXTENSION NO.295 20 118 1 003</t>
  </si>
  <si>
    <t>RESORTE DE EXTENSION NO.295 20 118 1 026</t>
  </si>
  <si>
    <t>RESORTE DE TENCION   NO.295 20 118 1 028</t>
  </si>
  <si>
    <t>RESORTE DE COMPRESION 954 1.375X1.688</t>
  </si>
  <si>
    <t>MICRO SWITCH DTE6-2RN2 FREE PORT 15 AMP.</t>
  </si>
  <si>
    <t>RESORTE DE DISCO25X12.2 1.5</t>
  </si>
  <si>
    <t>CILINDRO DE AIRE 15189 1X50</t>
  </si>
  <si>
    <t>CILINDRO 32MM X 25MM MGPM32-25Z</t>
  </si>
  <si>
    <t>CILINDRO DE CARRERA COMPACTO DIAM. 25X30</t>
  </si>
  <si>
    <t>CILINDRO DE CARRERA COMPACTO DIAM. 25X20</t>
  </si>
  <si>
    <t>CILINDRO DE CARRERA DIA 25X20</t>
  </si>
  <si>
    <t>CILINDRO MAGNETICO DIAM 50X250</t>
  </si>
  <si>
    <t>CILINDRO AIRE 1983 25MMX 20</t>
  </si>
  <si>
    <t>VALVULA PALANCA RUEDANO.320 10 121 1 008</t>
  </si>
  <si>
    <t>MANOMETROS D  0A2 K/CM.20A28LB.P12 BAST.</t>
  </si>
  <si>
    <t>VALVULA PILOTO DOBLE 2 POSICIONES</t>
  </si>
  <si>
    <t>VALVULA 5/2 NO.370 70 121 5 001</t>
  </si>
  <si>
    <t>RODAMIENTO KB-30-PP MARCA INA.</t>
  </si>
  <si>
    <t>NO.410 10 102 1 012, BUJE 5MM X 10MM LAR</t>
  </si>
  <si>
    <t>BUJE  NO.410 10 102 1 018 BUJE 10MM X 8</t>
  </si>
  <si>
    <t>BUJE NO.410 10 102 1 019</t>
  </si>
  <si>
    <t>NO.410 10 102 1 028, BUJE 12MM X 15 MM L</t>
  </si>
  <si>
    <t>NO.410 10 102 1 040, BUJE DE 16MM X 12MM</t>
  </si>
  <si>
    <t>NO.410 10 102 1 044, BUJE 20MM X 15 MM L</t>
  </si>
  <si>
    <t>LUZ PILOTO DE230VO TS 3WATS TIPOBA-95</t>
  </si>
  <si>
    <t>NO.410 10 102 1 049, 25MM X 20MM LARGO N</t>
  </si>
  <si>
    <t>BUJE922 16MMX.75X1.25NO.410 10 444 5 003</t>
  </si>
  <si>
    <t>BUJE 15594 30MMX36MMX30 M FL</t>
  </si>
  <si>
    <t>BUJE 12MMX16MMX20 M  NO.410 20 444 5 001</t>
  </si>
  <si>
    <t>BUJE 10049 25MMX30MMX30 M F</t>
  </si>
  <si>
    <t>BUJE 1420 .75X1X1  NO.410 20 444 5 004</t>
  </si>
  <si>
    <t>BOQUILLA PARA PISTOLA ROCIADORA MARCA</t>
  </si>
  <si>
    <t>BUJE 14755 20MMX26MMX30 M F</t>
  </si>
  <si>
    <t>BUJE 12405 16MMX22MM NO.410 20 444 5 007</t>
  </si>
  <si>
    <t>BUJE 132 .75X1X1  NO.410 20 444 5 008</t>
  </si>
  <si>
    <t>CHUMACERA LFTC-25 MM RHP</t>
  </si>
  <si>
    <t>CHUMACERA BRIDA 2T 25 MMRHP</t>
  </si>
  <si>
    <t>CHUMACERA LFB-503 25MMRHP</t>
  </si>
  <si>
    <t>BALERO 10199 25MM NO.425 10 444 6 001</t>
  </si>
  <si>
    <t>INSERTO DE BAL 25MM  NO.425 40 339 1 001</t>
  </si>
  <si>
    <t>CHUMACERA NP-206 30MMSEAL MASTER</t>
  </si>
  <si>
    <t>CADENA RS 41 C          3.05MTSC/U</t>
  </si>
  <si>
    <t>CHUMACERA BASE ROSCADA25 MM</t>
  </si>
  <si>
    <t>RODAMIENTO 6004-2RS SKF</t>
  </si>
  <si>
    <t>RODAMIENTO 6205-RS SKF</t>
  </si>
  <si>
    <t>RODAMIENTO 61904-2RS SKF</t>
  </si>
  <si>
    <t>RODAMIENTO 6005-2RS SKF</t>
  </si>
  <si>
    <t>INSERTO DE BALERO 12857 .64</t>
  </si>
  <si>
    <t>LAVADOR DE EMPUJE    NO.440 10 102 1 002</t>
  </si>
  <si>
    <t>LAVADOR DE EMPUJE    NO.440 10 102 1 003</t>
  </si>
  <si>
    <t>INSERTO DE BALERO    NO.470 40 103 1 005</t>
  </si>
  <si>
    <t>BALERO DE PLASTICO 50.75 NO.490 10 444 5</t>
  </si>
  <si>
    <t>SPROCKET ANSI40 24T NO.518 30 000 1 009</t>
  </si>
  <si>
    <t>BANDA 1120 8 M 30 GATES</t>
  </si>
  <si>
    <t>BANDA 12854 HTD 830-2400 NO.520 10 444 5</t>
  </si>
  <si>
    <t>CONVEYOR BELT 2600MMX180MM</t>
  </si>
  <si>
    <t>BANDA POLIFLEX 11 M1320VCA GATES</t>
  </si>
  <si>
    <t>BANDA POLIFLEX 11M14005LL GATES</t>
  </si>
  <si>
    <t>CLUTCH 14171 25MM 3 POS CW 24VDC</t>
  </si>
  <si>
    <t>MEDIO CANDADO RS 41</t>
  </si>
  <si>
    <t>CLUTCH 19590 25MM 3POS CCW HD24V</t>
  </si>
  <si>
    <t>SERVOMOTOR 575 60 318 1 018 242RPM</t>
  </si>
  <si>
    <t>SERVOMOTOR MOD:MRC140U03A</t>
  </si>
  <si>
    <t>TENSIONADOR 275 NO.580  30 444 5 001</t>
  </si>
  <si>
    <t>CEPILLO 14190  NO.600 40 444 4 001</t>
  </si>
  <si>
    <t>CEPILLO RIZADO EDP#80040</t>
  </si>
  <si>
    <t>RODILLO ENERGIZADO   NO.810 10 451 1 002</t>
  </si>
  <si>
    <t>RODILLO 1622 DE PLASTICO2X6.313 1 B</t>
  </si>
  <si>
    <t>RODILLO 16612 PLASTICOSPLIT 2.938X5.7</t>
  </si>
  <si>
    <t>CINTA CON COST 13193 NO.950 55 444 5 001</t>
  </si>
  <si>
    <t>CINTA 146 ESPUMA ADHESIVA 50FT POR ROLLO</t>
  </si>
  <si>
    <t>RODILLO MUESCADO    NO.970 00 228 3 103</t>
  </si>
  <si>
    <t>SPROCKET 17T 25MM    NO.970 00 228 3 104</t>
  </si>
  <si>
    <t>RODILLO DE PLASTICO  NO.970 00 228 3 108</t>
  </si>
  <si>
    <t>RODILLO DE PLASTICO 1.875 X6  16MM</t>
  </si>
  <si>
    <t>CABEZAL FLEXIBLE TEK MAX TBSE-PA-ID-190</t>
  </si>
  <si>
    <t>RODILLO DE PLASTICO BAN A-V</t>
  </si>
  <si>
    <t>CANDADO DE PASO NO. 50</t>
  </si>
  <si>
    <t>VALVULA 1/2 JOHNSON CON.V47AB-3 G9921</t>
  </si>
  <si>
    <t>SPROCKET 20T 25 BORE NO.970 00 228 3 118</t>
  </si>
  <si>
    <t>RODILLO NO.970 00 228 3 122</t>
  </si>
  <si>
    <t>BALERO MODIFICADONO.970 00 228 3 123</t>
  </si>
  <si>
    <t>IDLE GEAR NO.970 00 228 3 124</t>
  </si>
  <si>
    <t>RODILLO NO.970 00 228 3 174</t>
  </si>
  <si>
    <t>RODILLO NO.960 00 444 4 246</t>
  </si>
  <si>
    <t>CHUMACERA MFB-503 25 MM</t>
  </si>
  <si>
    <t>RODILLO NO.970 00 228 3 190</t>
  </si>
  <si>
    <t>RODILLO NO.970 00 228 3 204</t>
  </si>
  <si>
    <t>RODILLO NO.970 00 228 3 205</t>
  </si>
  <si>
    <t>RODILLO NO.970 00 228 3 206</t>
  </si>
  <si>
    <t>RODILLO NO.970 00 228 3 207</t>
  </si>
  <si>
    <t>CUCHILLA PARA DOBLES DESEPARADOR DE TEK</t>
  </si>
  <si>
    <t>CADENA 14004 RUEDA 40  500 20 444 5 001</t>
  </si>
  <si>
    <t>CADENA SIMPLE ANSI 60  500 30 000 1 003</t>
  </si>
  <si>
    <t>SPROKET PASO 35 18T 3/4 DIAM.CUNERO 3/16</t>
  </si>
  <si>
    <t>CADENA FLIGHTED  1 NO. 510 30 000 3 007</t>
  </si>
  <si>
    <t>ANILLO PORTA FLECHA PARA MAQ.TEK MAX TBS</t>
  </si>
  <si>
    <t>CAMA DESLIZAMIENTO DEPLACASMAQUINA TEK</t>
  </si>
  <si>
    <t>SENSOR REFLECTIVO SUPRESOR DE FONDO</t>
  </si>
  <si>
    <t>TUERCA DOBLE  MOD.1512- -10-13REX</t>
  </si>
  <si>
    <t>LEVA DE NYLAMID PARAMAQUINA TEK MAX TBS</t>
  </si>
  <si>
    <t>TAPA DE LEVA DE NYLAMIDPARA TEK MAX 1 2</t>
  </si>
  <si>
    <t>FLECHA PARA CABEZAL DEALIMENTACION</t>
  </si>
  <si>
    <t>REDUCTOR MCA. ROSSI TIPOMR 2163UC2A-205</t>
  </si>
  <si>
    <t>RODILLO DE CABEZAL DESELLADO TEKMAX TBS1</t>
  </si>
  <si>
    <t>RODILLO ALIMENTADOR DESOBRE MAQ. TEK MAX</t>
  </si>
  <si>
    <t>SENSOR ANALOGO ASSY  NO.110 10 228 3 002</t>
  </si>
  <si>
    <t>CABLE DE AIREENFRIADONO.115 10 234 1 006</t>
  </si>
  <si>
    <t>CABLE DE VOLT EXTERN NO.115 10 566 1 001</t>
  </si>
  <si>
    <t>VARIADOR D  VELOCIDAD2HP460VCA 60HZ 3PH</t>
  </si>
  <si>
    <t>CABLE DE SEÑAL NO. 115 10 566 1 001</t>
  </si>
  <si>
    <t>CONTACTOR 24VCD 30A NO.125 10 154 1 040</t>
  </si>
  <si>
    <t>CONTACTOR 24VCD 20 A NO.125 10 154 1 044</t>
  </si>
  <si>
    <t>IMPULSOR INVER 0.4KW NO.145 10 154 1 018</t>
  </si>
  <si>
    <t>MODULO DE COMUNICACION1746-BAS-T SERIE</t>
  </si>
  <si>
    <t>RESORTE DE COMPRES  NO.295 10 118 1 070</t>
  </si>
  <si>
    <t>RESORTE DE EXTENCION NO.295 20 118 1 018</t>
  </si>
  <si>
    <t>TUBO COBRE FLEX. 1/2 ROLLO REJILLAS</t>
  </si>
  <si>
    <t>RETARDO DE PUERTA    NO.297 30 188 1 001</t>
  </si>
  <si>
    <t>CILINDRO DE CARRERACOMPACTO DIAM.25X5</t>
  </si>
  <si>
    <t>CILINDRO DE CARRERACOMPACTO DIAM.25X20</t>
  </si>
  <si>
    <t>CILINDRO DE CARRERA COMPACTO DIAM. 80X60</t>
  </si>
  <si>
    <t>CILINDRO DE CARRERA     MAGNETICO 50X100</t>
  </si>
  <si>
    <t>CILINDRO DE CARRERA     MAGNETICO 100X80</t>
  </si>
  <si>
    <t>UNIDAD FRL NPT 3/4   NO.353 10 117 1 001</t>
  </si>
  <si>
    <t>FILTRO            NO.355 10 121 1 004</t>
  </si>
  <si>
    <t>SPROCKET 41B14-1 INT.1 15542 BOSTON GEAR</t>
  </si>
  <si>
    <t>REGULADOR ELEC/PNEU 0.73-130.5PSI</t>
  </si>
  <si>
    <t>RODILLO GUIA         NO.400 40 110 1 027</t>
  </si>
  <si>
    <t>ARO INTERIOR         NO.400 40 110 1 028</t>
  </si>
  <si>
    <t>RODAMIENTO LB-20 SKF</t>
  </si>
  <si>
    <t>RODAMIENTO LBB 30 SKF</t>
  </si>
  <si>
    <t>UNIDAD DE BALERO  NO.405 10 110 1 020</t>
  </si>
  <si>
    <t>SPROCKET 35B18-3/4 CUNA3/16 14934 BOSTON</t>
  </si>
  <si>
    <t>RODILLO GUIA T PERNO NO.415 10 110 1 013</t>
  </si>
  <si>
    <t>RODAMIENTO NATR-12 PPXAINA NO.415 10 110</t>
  </si>
  <si>
    <t>SELLO DE FLECHA ROTA NO.420 10 110 1 006</t>
  </si>
  <si>
    <t>SELLO DE FLECHA ROTA NO.420 10 110 1 008</t>
  </si>
  <si>
    <t>SELLO DE FLECHA ROTA NO.420 10 110 1 009</t>
  </si>
  <si>
    <t>CHUMACERA LFTC-20MM RHP</t>
  </si>
  <si>
    <t>CHUMACERA MSFT-24 SEALMASTER</t>
  </si>
  <si>
    <t>SPROCKET 35B18 INT.1 CUNERO 1/4 14936</t>
  </si>
  <si>
    <t>RODAMIENTO LR-202 MPP</t>
  </si>
  <si>
    <t>CONTENEDOR DE ACEITE NO.470 30 000 1 007</t>
  </si>
  <si>
    <t>CONECTOR             NO.500 02 375 1 001</t>
  </si>
  <si>
    <t>CADENA PASO 08 B-2 LINKBELT</t>
  </si>
  <si>
    <t>BANDA 400 5 M 15 MMGATES</t>
  </si>
  <si>
    <t>MOTOR DE PIE MONTADO MARCA ROSSI</t>
  </si>
  <si>
    <t>MOTORNO.540 50 318 1 002  NO.41204120-ZK</t>
  </si>
  <si>
    <t>UNIDAD DE GUSANONO.575 10 318 1 001</t>
  </si>
  <si>
    <t>CHUMACERA BRIDA VF2S-11 2T.DE1  BROWNING</t>
  </si>
  <si>
    <t>TRANSMISION Y BRIDA  NO.575 10 318 1 005</t>
  </si>
  <si>
    <t>TRANSMISION 0.37 KW RELACION 7 1</t>
  </si>
  <si>
    <t>UNIDAD DE VELOCIDAD NO. 575 10 318 1 021</t>
  </si>
  <si>
    <t>REDUCTOR   MCA ROSSI TIPO RV40U03D</t>
  </si>
  <si>
    <t>TORNILLO BOLAYTUERC NO.585 60 168 3 007</t>
  </si>
  <si>
    <t>SELECTOR DE FLUJO 1/4  650 40 334 1 001</t>
  </si>
  <si>
    <t>VALVULA SELENOIDE 1/2 N.670 10 121 1 003</t>
  </si>
  <si>
    <t>SOPORTE LATERAL EXTERIOR  E-PA-IM-78</t>
  </si>
  <si>
    <t>SOPORTE  U  DE MORDAZASDE MAQUINA INTERC</t>
  </si>
  <si>
    <t>TIP  J  DE INTERCELDASTBS</t>
  </si>
  <si>
    <t>VALVULA MIXITROL RV20VL 1/2   2.8 -5.2</t>
  </si>
  <si>
    <t>CUERPO DE BOMBA Y TAPAINF.MAQ. REJILLAS</t>
  </si>
  <si>
    <t>TIP (O) SIDE TERMINAL D INTERCELDAS TBS</t>
  </si>
  <si>
    <t>SCR MODELO Q20001(INTERCELDAS TBS)</t>
  </si>
  <si>
    <t>REGULADOR DE FLUJO DEAIRE 8MM-1/4</t>
  </si>
  <si>
    <t>GUIA PARA SOLDADO DE CONECTOR INTERCELDA</t>
  </si>
  <si>
    <t>CONTROL DE SOLDADURA WS 200 TBS</t>
  </si>
  <si>
    <t>CONTACTOR LCID 18 BOBIN 440V.TELEMEC.</t>
  </si>
  <si>
    <t>BALERO MODELO            LR202-2RSR</t>
  </si>
  <si>
    <t>IGBT MODULE ISA500BRMODELO 630-123</t>
  </si>
  <si>
    <t>RECTIFIER IS-444B MODELO 631-086 PROV.</t>
  </si>
  <si>
    <t>MORDAZA IZQ. PARA SOLDADO MAQ. INTERCELD</t>
  </si>
  <si>
    <t>TUBO PARA CONECTOR CASCADA INTERCELDAS</t>
  </si>
  <si>
    <t>SWITCH DE SEGURIDAD MOD 440N-Z21SS2AN9</t>
  </si>
  <si>
    <t>CONTACTOR ZB2-BE-102 NO</t>
  </si>
  <si>
    <t>MORDAZA DERECHA PARA SOLDADO INTERCELDAS</t>
  </si>
  <si>
    <t>MORDAZA IZQ. PARA SOLDADO INTERCELDAS</t>
  </si>
  <si>
    <t>CADENA DOBLE PASO 06 B</t>
  </si>
  <si>
    <t>MEDIO CANDADO DOBLE     PASO 35-2 MM</t>
  </si>
  <si>
    <t>TORNILLO CABEZA    HEXAGONAL DE 5MMX10MM</t>
  </si>
  <si>
    <t>TORNILLO CABEZA HEXAGON L DE 5MMX20MM</t>
  </si>
  <si>
    <t>TORNILLO CABEZA HEXAGON L DE 5MMX30MM</t>
  </si>
  <si>
    <t>TORNILLO CABEZA HEXAGON L DE 5MMX40MM</t>
  </si>
  <si>
    <t>TORNILLO CABEZA HEXAGON L DE 5MMX60MM</t>
  </si>
  <si>
    <t>TORNILLO CABEZA HEXAGON L DE 6MMX10MM</t>
  </si>
  <si>
    <t>TORNILLO CABEZA HEXAGON L DE 6MMX20MM</t>
  </si>
  <si>
    <t>TORNILLO CABEZA HEXAGON L DE 6MMX30MM</t>
  </si>
  <si>
    <t>TORNILLO CABEZA HEXAGON L DE 6MMX40MM</t>
  </si>
  <si>
    <t>TORNILLO CABEZA HEXAGON L DE 6MMX50MM</t>
  </si>
  <si>
    <t>TORNILLO CABEZA HEXAGON L DE 6MMX60MM</t>
  </si>
  <si>
    <t>TORNILLO CABEZA HEXAGON L DE 6MMX70MM</t>
  </si>
  <si>
    <t>TORNILLO CABEZA HEXAGON L DE 6MMX80MM</t>
  </si>
  <si>
    <t>BALERO 6201-2Z SKF</t>
  </si>
  <si>
    <t>TORNILLO CABEZA HEXAGON L DE 8MMX10MM</t>
  </si>
  <si>
    <t>TORNILLO CABEZA HEXAGON L DE 8MMX20MM</t>
  </si>
  <si>
    <t>TORNILLO CABEZA HEXAGON L DE 8MMX40MM</t>
  </si>
  <si>
    <t>TORNILLO CABEZA HEXAGON L DE 8MMX50MM</t>
  </si>
  <si>
    <t>TORNILLO CABEZA HEXAGON L DE 8MMX60MM</t>
  </si>
  <si>
    <t>TORNILLO CABEZA HEXAGON L DE 8MMX70MM</t>
  </si>
  <si>
    <t>TORNILLO CABEZA HEXAGON L DE 8MMX80MM</t>
  </si>
  <si>
    <t>TORNILLO CABEZA HEXAGON L DE 10MMX20MM</t>
  </si>
  <si>
    <t>TORNILLO CABEZA HEXAGON L DE 10MMX30MM</t>
  </si>
  <si>
    <t>TORNILLO CABEZA HEXAGON L DE 10MMX50MM</t>
  </si>
  <si>
    <t>TORNILLO CABEZA HEXAGON L DE 10MMX60MM</t>
  </si>
  <si>
    <t>TORNILLO CABEZA HEXAGON L DE 10MMX70MM</t>
  </si>
  <si>
    <t>TORNILLO CABEZA HEXAGON L DE 10MMX80MM</t>
  </si>
  <si>
    <t>TORNILLO CABEZA HEXAGON L DE 12MMX20MM</t>
  </si>
  <si>
    <t>TORNILLO CABEZA HEXAGON L DE 12MMX30MM</t>
  </si>
  <si>
    <t>TORNILLO CABEZA HEXAGON L DE 12MMX40MM</t>
  </si>
  <si>
    <t>TORNILLO CABEZA HEXAGON L DE 12MMX50MM</t>
  </si>
  <si>
    <t>FLECHA P/RODILLO BANDA TD REBABA</t>
  </si>
  <si>
    <t>TORNILLO CABEZA HRXAGON L DE 12MMX70MM</t>
  </si>
  <si>
    <t>TORNILLO CABEZA HEXAGON L DE 12MMX80MM</t>
  </si>
  <si>
    <t>TORNILLO CABEZA SOCKET  DE 5MMX30MM</t>
  </si>
  <si>
    <t>TORNILLO CABEZA SOCKET  DE 5MMX40MM</t>
  </si>
  <si>
    <t>TORNILLO CABEZA SOCKET  DE 5MMX80MM</t>
  </si>
  <si>
    <t>TORNILLO CABEZA SOCKET  DE 6MMX10MM</t>
  </si>
  <si>
    <t>PLACA ABRAZADERA RODILLOEXPRIM. MAC 250</t>
  </si>
  <si>
    <t>TORNILLO CABEZA SOCKET  DE 6MMX60MM</t>
  </si>
  <si>
    <t>TORNILLO CABEZA SOCKET  DE 6MMX70MM</t>
  </si>
  <si>
    <t>TORNILLO CABEZA SOCKET  DE 6MMX80MM</t>
  </si>
  <si>
    <t>TORNILLO CABEZA SOCKET  DE 8MMX30MM</t>
  </si>
  <si>
    <t>TORNILLO CABEZA SOCKET  DE 8MMX70MM</t>
  </si>
  <si>
    <t>TORNILLO CABEZA SOCKET  DE 8MMX80MM</t>
  </si>
  <si>
    <t>TORNILLO CABEZA SOCKET  DE 10MMX60MM</t>
  </si>
  <si>
    <t>TORNILLO CABEZA SOCKET  DE 10MMX70MM</t>
  </si>
  <si>
    <t>TORNILLO CABEZA SOCKET  DE 10MMX80MM</t>
  </si>
  <si>
    <t>TORNILLO CABEZA SOCKET  DE 12MMX20MM</t>
  </si>
  <si>
    <t>TORNILLO CABEZA SOCKET  DE 12MMX30MM</t>
  </si>
  <si>
    <t>TORNILLO CABEZA SOCKET  DE 12MMX40MM</t>
  </si>
  <si>
    <t>TORNILLO CABEZA SOCKET  DE 12MMX50MM</t>
  </si>
  <si>
    <t>TORNILLO CABEZA SOCKET  DE 12MMX60MM</t>
  </si>
  <si>
    <t>TORNILLO CABEZA SOCKET  DE 12MMX70MM</t>
  </si>
  <si>
    <t>TORNILLO CABEZA SOCKET  DE 12MMX80MM</t>
  </si>
  <si>
    <t>TUERCA HEXAGONAL DE 12M</t>
  </si>
  <si>
    <t>TUBING DE PLASTICODE 4MM NO.1025-P-04-00</t>
  </si>
  <si>
    <t>TUBING DE PLASTICODE  10MM 1025-P-10-00</t>
  </si>
  <si>
    <t>TUBING DE PLASTICO 12MM ALTA TEMPERATURA</t>
  </si>
  <si>
    <t>CODO DE 90ｺ DE 6MM X 1/  NO.3109-06-14</t>
  </si>
  <si>
    <t>TORNILLO 3/4 X 4 3/4  HEXAGONAL AC CARBO</t>
  </si>
  <si>
    <t>TORNILLO 1/8 X11/2 SOCK T R.STD.</t>
  </si>
  <si>
    <t>CODO DE 6MM X 1/4       NO.3109-06-14</t>
  </si>
  <si>
    <t>CODO DE 6MM X 1/8       NO.3109-06-11</t>
  </si>
  <si>
    <t>CODO DE 6MM X 3/8       NO.3109-06-17</t>
  </si>
  <si>
    <t>CODO DE 8MM X 3/8  BRON E</t>
  </si>
  <si>
    <t>CODO DE 8MM X 1/8  BRON E NO.0105-08-11</t>
  </si>
  <si>
    <t>CODO DE 8MM X 1/4  BRON E NO.0109-08-14</t>
  </si>
  <si>
    <t>CODO DE 8MM X 1/4       NO.3109-08-14</t>
  </si>
  <si>
    <t>CODO DE 10MM X 1/4      NO.3109-10-14</t>
  </si>
  <si>
    <t>CODO DE 10MM X 3/8 NO.3109-10-18</t>
  </si>
  <si>
    <t>CODO DE 16MM X 1/2      NO.3109-16-22</t>
  </si>
  <si>
    <t>UNION DE 6MM            NO.3106-06-00</t>
  </si>
  <si>
    <t>UNION DE 8MM X 6MM      NO.3106-06-08</t>
  </si>
  <si>
    <t>UNION DE 10MM X 8MM     NO.3106-08-10</t>
  </si>
  <si>
    <t>UNION REG DE FLUJ  DE 6MM NO.7772-06-00</t>
  </si>
  <si>
    <t>REGULADOR DE FLUJO DE   6MM X 1/16</t>
  </si>
  <si>
    <t>RECTO DE 6MM X I/4      NO.3175-06-14</t>
  </si>
  <si>
    <t>SPROCKET MATRTIN 358510 DIAM. 5/8</t>
  </si>
  <si>
    <t>RECTO DE 16MM X 1/2     NO.3175-16-22</t>
  </si>
  <si>
    <t>RECTO DE 8MM X 1/8</t>
  </si>
  <si>
    <t>TEE UNION DE 12MM       NO.3104-12-00</t>
  </si>
  <si>
    <t>TEE (DOBLE) DE 1/4  NPT A 6MM 3103-06-13</t>
  </si>
  <si>
    <t>MANIFFUL DE 10MM X 6MM1ENTRADA Y 3 SAL.</t>
  </si>
  <si>
    <t>Y GRIEGA DE 6MM         NO.3140-06-00</t>
  </si>
  <si>
    <t>RESISTENCIA TIPO N1365  4000 W 240 V.</t>
  </si>
  <si>
    <t>CONEXION RAPIDA CONCHECK DE 6 MM.</t>
  </si>
  <si>
    <t>CODO DE 8MM A 1/4IN NPT C/TUERCA Y BARR.</t>
  </si>
  <si>
    <t>TUBING DE NYLON DE 8MM</t>
  </si>
  <si>
    <t>TUBING DE NYLON DE 4MM.</t>
  </si>
  <si>
    <t>SENSOR DE PROXIMIDAD MO .872C-N8NP12-D4</t>
  </si>
  <si>
    <t>SENSOR DE PROXIMIDAD MOD.872C-N12NP18-D4</t>
  </si>
  <si>
    <t>SENSOR FOTOELECTRICO  MOD.42CM-B2LPBE-D4</t>
  </si>
  <si>
    <t>TORNILLO DE TOPE 1/2 X11/4 LONG.ROSC 3/8</t>
  </si>
  <si>
    <t>SENSOR FOTOELECTRICO   MOD.42GRP-9000-QD</t>
  </si>
  <si>
    <t>SENSOR FOTOELECTRICO MOD.42CM-P2MPB-D4</t>
  </si>
  <si>
    <t>SENSOR FOTOELECTRICO MO 42CM-D1MPAL-D4</t>
  </si>
  <si>
    <t>SENSOR FOTOELECTRICO MO  42KC-D2LPSK-P4</t>
  </si>
  <si>
    <t>SENSOR FOTOELECTRICO MO  42CM-D8MPA-D4</t>
  </si>
  <si>
    <t>INTERLOCK DE SEGURIDAD  440K-T11090 A.B</t>
  </si>
  <si>
    <t>SENSOR FOTOELECTRICO  42KL-L2LB-F4 A B</t>
  </si>
  <si>
    <t>INTERLOCK NO CONTACTO   440N-G02014 AA.B</t>
  </si>
  <si>
    <t>MANGUERA DE TEFLON FORRO DE A.INOX.DE</t>
  </si>
  <si>
    <t>RETEN 12456 CR</t>
  </si>
  <si>
    <t>CONTACTOR MODELO    CK85BA300 MARCA G.E.</t>
  </si>
  <si>
    <t>BOBINA MODELO  C655-88  MARCA  G.E.</t>
  </si>
  <si>
    <t>RELEVADOR DE SOBRECARGA MOD RT4P 175-280</t>
  </si>
  <si>
    <t>RELEVADOR DE SOBRECARGA MODELO  RT4P</t>
  </si>
  <si>
    <t>REGULADOR DE PRE. ITV2050-31N2BL4</t>
  </si>
  <si>
    <t>BANDA MODELO 5V-1900</t>
  </si>
  <si>
    <t>ORING AS-568 2-346 BUNA-70</t>
  </si>
  <si>
    <t>REGULADOR DE PRESION3/4  R74G-6AK-RMG</t>
  </si>
  <si>
    <t>BALERO 5/8  MODELO FS72X8 RA-010RR</t>
  </si>
  <si>
    <t>CONECTOR  T  MOD.KQ2T04 00  DE 4MMSMC.</t>
  </si>
  <si>
    <t>MODULO DE LED  NO.C 800F-N3G 24VDC</t>
  </si>
  <si>
    <t>MODULO DE LED  NO. C800F-N3W 24VDC</t>
  </si>
  <si>
    <t>MODULO DE LED A.B LEY NO.C800F-N3Y 24VDC</t>
  </si>
  <si>
    <t>VALVULA SOLENOID 3/4 220 V.S201GF02N5EG5</t>
  </si>
  <si>
    <t>BANDA C185 MARCA BANDO</t>
  </si>
  <si>
    <t>PANEL VIEW PLUS CE NO.CAT. 2711P-T12C4D8</t>
  </si>
  <si>
    <t>MODULO DE COMUNICACIONDH+ NO. CAT.2711P-</t>
  </si>
  <si>
    <t>MOLDE POSITIVO-NEGATIVOPARA 40ENL BUJE</t>
  </si>
  <si>
    <t>RODILLO DE CARRO ALIMENTADOR DE PLACA</t>
  </si>
  <si>
    <t>SINGLE ROW BALL BEARING 430 10 101 1 028</t>
  </si>
  <si>
    <t>SINGLE ROW BALL BEARING 430 10 101 1 056</t>
  </si>
  <si>
    <t>ATTACHMENT LYN NO.14004</t>
  </si>
  <si>
    <t>BANDA DOBLE DE CARRUCEL 520 10 000 1 074</t>
  </si>
  <si>
    <t>TAPA DE CARRUCEL NO. 540 40 114 1 012</t>
  </si>
  <si>
    <t>ROTARY ACTUADOR 40 BORE 90</t>
  </si>
  <si>
    <t>18294 SENSOR  NO. 110 30 398 5 003</t>
  </si>
  <si>
    <t>TAPON MACHO ROSCA FINA  1/8 NPT BCE.</t>
  </si>
  <si>
    <t>LEVA NO.2 CORTADOR DE REJILLAS</t>
  </si>
  <si>
    <t>SENSOR ENTRADA NO. 105 70 321 1 012</t>
  </si>
  <si>
    <t>BUSH PARA HYTEK TBS NO. 410 10 372 1 006</t>
  </si>
  <si>
    <t>SPRING CLIP LINK  NO 26</t>
  </si>
  <si>
    <t>SENSOR ENTRADA NO.105 70 321 1 012</t>
  </si>
  <si>
    <t>VALVULA DE VACIO NO. 410 10 372 1 004</t>
  </si>
  <si>
    <t>BANDA DE SUCCION  NO. 810 30 252 3 011</t>
  </si>
  <si>
    <t>RESORTE DE TENAZAS DEGRUPO DEL BUFFER HY</t>
  </si>
  <si>
    <t>MODULO PARA FIBRA OPTICA BANNER PNP 10-3</t>
  </si>
  <si>
    <t>FIBRA OPTICA  BANNER M6CLAVE PLIS-1</t>
  </si>
  <si>
    <t>CANDADO HUECO SOCKET7/16 -20 LG 7/32IN</t>
  </si>
  <si>
    <t>VALVULA EVS7-10-FHG-D-3-CV0 110</t>
  </si>
  <si>
    <t>VALVULA DE PROCESO SMC VX230GZ2AAXNB</t>
  </si>
  <si>
    <t>ELECTROV. DOBLE SOL. 3/  VQZ2250-5YZ1-Q</t>
  </si>
  <si>
    <t>ELECTROV. SIMPLE SOL.3/  VQZ2150-5L1</t>
  </si>
  <si>
    <t>MANIFOLD SY3000  11 EST.COD  SS5Y5-45FNB</t>
  </si>
  <si>
    <t>ELECTROV SIMPLE A 24VDC COD SY5140-5FU</t>
  </si>
  <si>
    <t>ELECTROV.DOBLE SOL. 24VDC COD SY5245-5FU</t>
  </si>
  <si>
    <t>VALVULA DOBLE SOLENOIDEEVS7-6-FIG-D-3ZMO</t>
  </si>
  <si>
    <t>VALVULA SIMPLESOLENOID EVS7-6-FG-D-3ZMO</t>
  </si>
  <si>
    <t>LAMINA PORTA PLACAS DECANASTITTAS TBS 2</t>
  </si>
  <si>
    <t>100-C30EJ00 CONTACTORIEC  30A  24VDC</t>
  </si>
  <si>
    <t>1756-ENBT MODULO DE COMUNICACION DE</t>
  </si>
  <si>
    <t>1756-M08SE MODULO CONTROLOGIX PARA</t>
  </si>
  <si>
    <t>1756-IB32 MODULO DE 32ENTRADAS DE</t>
  </si>
  <si>
    <t>1756-OB32 MODULO DE 32SALIDAS DE</t>
  </si>
  <si>
    <t>1756-IF16 MODULO DE ENTRADAS ANALOGICAS</t>
  </si>
  <si>
    <t>1756-A10 CHASIS DE 10RANURAS PARA</t>
  </si>
  <si>
    <t>2711P-T7 C4D8 PANEL VIEWPLUS 6  700 A</t>
  </si>
  <si>
    <t>700-FEB3TU23 RELEVADORDE TIEMPO OF DELAY</t>
  </si>
  <si>
    <t>BOTADORES NO.430051WIRT3/16 X2.280 LONG.</t>
  </si>
  <si>
    <t>1747-SDN MODULO DE COMUNICACION PARA</t>
  </si>
  <si>
    <t>1606-XLS480E-3 MODULO DE ALIMENTACION</t>
  </si>
  <si>
    <t>2098-DSD-HV050X-DN SERVODRIVE ULTRA 3000</t>
  </si>
  <si>
    <t>2090-UXBB-DM15 CABLE DECONEXIONES PARA</t>
  </si>
  <si>
    <t>2090-UXLF-HV330 SERVODRIVE ULTRA 30A</t>
  </si>
  <si>
    <t>PROCESADOR   SLC 5/5 ALLEN B. 1747-L553C</t>
  </si>
  <si>
    <t>FILTRO 2090-XXLF-X330B PARA SERVOMOTO</t>
  </si>
  <si>
    <t>22F-D2P5N103 POWERFLEX4M-480 VCA-3F-2.5</t>
  </si>
  <si>
    <t>22F-D4P2N103 POWERFLEX4M-480 VCA-3F-4.2</t>
  </si>
  <si>
    <t>22F-D6PON103 POWERFLEX4M-480 VCA-3F-6 A-</t>
  </si>
  <si>
    <t>IS5035 SENSOR INDUCTIVO MCA IFM EFECTOR</t>
  </si>
  <si>
    <t>CABLE DE PODER COD 103371 MOD 2090-CPWM4</t>
  </si>
  <si>
    <t>CABLE DE TRANSICION DERETROALIMENTACION</t>
  </si>
  <si>
    <t>BALERO LINEAL REXNORTH  NO. 1664-814-10</t>
  </si>
  <si>
    <t>TARJETA DIGITAL EM-221- 1BF21-OXAO SIEM</t>
  </si>
  <si>
    <t>CODO DE 1 1/2 DE PVC DE 45 GRADOS CED 80</t>
  </si>
  <si>
    <t>TERMOELEMENTO SST 100F/1100F TIPO L</t>
  </si>
  <si>
    <t>CODO DE 2  DE PVC DE 45  GRADOS CED.80</t>
  </si>
  <si>
    <t>TARJETA I/O EM231-OHC22 OXAO SIEMENS</t>
  </si>
  <si>
    <t>TERMOPARES DE TEFLON PARA RECTIFICADORES</t>
  </si>
  <si>
    <t>TARJETA 223 -1BL22-0XA0 16X24VDC SIEMENS</t>
  </si>
  <si>
    <t>ADELGAZADOR</t>
  </si>
  <si>
    <t>MANOMETRO 0 A 220 PSI SMC 1/8 NPT</t>
  </si>
  <si>
    <t>MANGUERA 1/4 NARANJA SM  TIUB07YR-100-X3</t>
  </si>
  <si>
    <t>MICRO SWITCH BZ-2RW82-A</t>
  </si>
  <si>
    <t>VASTAGO DE CERAMICA      156-007-10</t>
  </si>
  <si>
    <t>RONDANA FRONTAL          156-016-10</t>
  </si>
  <si>
    <t>INTERRUPTOR30A 600VAC CAT.HBL7810V</t>
  </si>
  <si>
    <t>RODILLO MOTRIZ PARA BANDA TRANSPORTADORA</t>
  </si>
  <si>
    <t>RESISTENCIA 3/8 X12  1000W 220V PLATO 8D</t>
  </si>
  <si>
    <t>DESMOLDANTE DE SILICOEN SPRAY 10.5 OZ</t>
  </si>
  <si>
    <t>TRUST WASHER CERAMIC     N/P 156-016-10</t>
  </si>
  <si>
    <t>IMPELLER FINAL ASSY 156-004-02</t>
  </si>
  <si>
    <t>FRONT HOUSHING (PVDF)    156-001-10</t>
  </si>
  <si>
    <t>FLECHA PARA RODILLOMOTRIZ DE BANDA</t>
  </si>
  <si>
    <t>TERMOMETRO BIMETALICO BM127-P 20-120</t>
  </si>
  <si>
    <t>ADITAMENTO DE PRESIONHAYWARD GAGCP25X25T</t>
  </si>
  <si>
    <t>CEPILLO LIMPIADOR DEOREJA NO 104-00224</t>
  </si>
  <si>
    <t>MANGUERA HID.ALTA PRES. 3/8X3.70</t>
  </si>
  <si>
    <t>MANGUERA HID.ALTA PRES.1/4X3.70 CONEXION</t>
  </si>
  <si>
    <t>MANOMETRO 0-280KG/CM20-4000PSIGLICERINA</t>
  </si>
  <si>
    <t>LIQUID LEVEL  MCA SCHEMATIC 15-650-PP</t>
  </si>
  <si>
    <t>OUPUT MODULE  NO PARTE  150279    WIRTZ.</t>
  </si>
  <si>
    <t>PASTA TERMICA P/N A00-38208</t>
  </si>
  <si>
    <t>CONECTOR PVCROSCARECT  ROSCA NPT DE 3/8</t>
  </si>
  <si>
    <t>TUERCA C/BARRIL  PVC DE 3/8  P/MANGUERA</t>
  </si>
  <si>
    <t>ENSAMBLE CÓDIGOS 1601020 + 2302100020</t>
  </si>
  <si>
    <t>SOLID STATE RELAY 25 A  NO.PARTE 120375</t>
  </si>
  <si>
    <t>CILINDRO TA MF 1-2X3 MARCA BIMBA</t>
  </si>
  <si>
    <t>KIT DE SELLOS PARA CILI.NDRO SK 625-200</t>
  </si>
  <si>
    <t>LAMPARA 240V GRAINGER A21GD45 250W</t>
  </si>
  <si>
    <t>PISTON CRS3U 50X3-K15-T55-Z1 PHD</t>
  </si>
  <si>
    <t>KIT DE EMPAQUES CRS2U-50X3-K15-T55-H901</t>
  </si>
  <si>
    <t>KIT DE SELLOS N/P 56441 13-1 PHD</t>
  </si>
  <si>
    <t>BOMBA NEUM.DIAFRAG MCA ARO INGERSOL-RAND</t>
  </si>
  <si>
    <t>SPROCKET AC.INOX.PASO 35DIAM.INT 1 1/4</t>
  </si>
  <si>
    <t>VALVULA MOD.VFR2110-3D BOB.110V</t>
  </si>
  <si>
    <t>ACTUADOR NEUMÁTICO CÓDIGO 2302100015</t>
  </si>
  <si>
    <t>SNUBBER ASSY  NO.PARTE  53394  WIRTZ</t>
  </si>
  <si>
    <t>FUSE CLIP N/P 1492-H6    ALLEN BRADLEY</t>
  </si>
  <si>
    <t>FUENTE DE PORDER PARASLC500 CAT. 1746-P1</t>
  </si>
  <si>
    <t>BATTERY BACK-UP SLC500  1747-BA  A.B.</t>
  </si>
  <si>
    <t>RACK DE 4 SLOT PARA SLC 500 NO. 1746-A4</t>
  </si>
  <si>
    <t>MODULO DE ENTRADA 110VA CAT.NO.1746-1A16</t>
  </si>
  <si>
    <t>MODULO DE ENTRADA 110VA CAT.NO. 1746-IA8</t>
  </si>
  <si>
    <t>MODULO DE SALIDA TIP RELEVADOR 1746-OW16</t>
  </si>
  <si>
    <t>SENSOR 12MM 1 20VCAB1 2G12-AZ31X3M</t>
  </si>
  <si>
    <t>120VAC EMITTER PHOTOCEL  SMA31E  BANNER</t>
  </si>
  <si>
    <t>120VAC RECEIVER PHOTOCE L SM2A31R BANNER</t>
  </si>
  <si>
    <t>DIODE SW12CX935 9939 220 AMP.PARA PLT.</t>
  </si>
  <si>
    <t>MICROFORM 2344-0018UF-0 32L DIGITRON</t>
  </si>
  <si>
    <t>ASSY PCB TEFEU PC1 B/P 1962-0134 FIRING</t>
  </si>
  <si>
    <t>MAGNETIC RING NOPARTE   170259    WIRTZ.</t>
  </si>
  <si>
    <t>ASSY PCB A/D PC5 A/D    2162-0044 FIRING</t>
  </si>
  <si>
    <t>METER DIGITAL 20 VDC     MR-0123 FIRING</t>
  </si>
  <si>
    <t>METER AMPS DC 20/100MV   MR-0122 FIRING</t>
  </si>
  <si>
    <t>SWITCH ROT 3P MR-01 3 FIRING CIRCUITS</t>
  </si>
  <si>
    <t>GREEN ILUM.3 POS.800T-FXNP I6GA7 ALLEN</t>
  </si>
  <si>
    <t>SENSOR MAGNETIC RING NO. 170257  WIRTZ</t>
  </si>
  <si>
    <t>120 VCA COIL RELAY 4 N.O POLES PART</t>
  </si>
  <si>
    <t>23AMP 120VCA COILCONTACTOR 100-E26KD00</t>
  </si>
  <si>
    <t>RELEVADOR DE ESTADO SOLIDO D1210 32V DC</t>
  </si>
  <si>
    <t>DRIVE 2HP ADJUSTABLE SPEED  RBA2S B GEAR</t>
  </si>
  <si>
    <t>BRACKET DIODE BRIDGE    CRADLE 2181-3207</t>
  </si>
  <si>
    <t>SWITCH THERMAL 85 GRADOSN.C SY-0028 FCI</t>
  </si>
  <si>
    <t>CHARGING PC BOARD FCI 2194-0004 PARTE</t>
  </si>
  <si>
    <t>CONTACTOR 45A 600V 3P 27-40 LB CN-0196 D</t>
  </si>
  <si>
    <t>MF9000 FIRING CIRCUITS   2344-0039</t>
  </si>
  <si>
    <t>CIRCUIT BREAKER 30A 65V POLE CK-0270</t>
  </si>
  <si>
    <t>BUSHING  K.O. PIN NO.PARTE  8971  WIRTZ.</t>
  </si>
  <si>
    <t>RESISTENCIA 155W .27OHM  RS-0016</t>
  </si>
  <si>
    <t>ASS=Y PC BOARD C.P.U/PG 809X 2334-0014</t>
  </si>
  <si>
    <t>MODULO DE POTENCIA BTS 500S 2373-0106</t>
  </si>
  <si>
    <t>CONTACTOR 100A 48VDC PAT K1 K2 2186-2005</t>
  </si>
  <si>
    <t>BREAKER 6AMP.3POLOS     ITEM 12377</t>
  </si>
  <si>
    <t>BREAKER 10AMP.1 POLO    ITEM 12379</t>
  </si>
  <si>
    <t>REDUCTOR FRAME6GWP11667 RATIO 58.0</t>
  </si>
  <si>
    <t>CONTACTO HUBELT HBL7596</t>
  </si>
  <si>
    <t>CIRCUITO INTEGRADO ADM2 2LAN 9919 H26774</t>
  </si>
  <si>
    <t>CANASTILLA P/MAQ. COSSERVICIO PESADO ENE</t>
  </si>
  <si>
    <t>MODULO ANALOGICO COMBINADO</t>
  </si>
  <si>
    <t>SEMIPACK DE 80 AMP 1600 CAT.SKKD 81/16</t>
  </si>
  <si>
    <t>SEMIPACK DE 95 AMP 1200 CAT SKKT92/12E</t>
  </si>
  <si>
    <t>GUARDAMOTOR MOD. MS325-25 690V MARCA ABB</t>
  </si>
  <si>
    <t>INTERRUPTOR TELEMECANIQ 30-40A 6V GV3P40</t>
  </si>
  <si>
    <t>SEAL KIT  NO.PARTE      350036   WIRTZ.</t>
  </si>
  <si>
    <t>CONTACTOR SD LC1F185 CE IEC94741</t>
  </si>
  <si>
    <t>TRANS D CONTROL 500VA440/110 9070T750D1</t>
  </si>
  <si>
    <t>TIMER TELEMECANIQUELA2 DT2 0.1 AA30 SEC</t>
  </si>
  <si>
    <t>CONTACTO TELEMECANIQUESQUARD ZCIF265</t>
  </si>
  <si>
    <t>CONTACTOR TELEMECANIQUESQUARD  LCIF500</t>
  </si>
  <si>
    <t>BOTON AMBAR PILOTO 110VTIPO BAYONETA</t>
  </si>
  <si>
    <t>BALERO 6226 J/C3 SERIEL326 (2)</t>
  </si>
  <si>
    <t>PISTON FESTO DNC-125-250PPV-A 163505</t>
  </si>
  <si>
    <t>BOTON LUZ PILOTO ROJO800H-QRB10-R</t>
  </si>
  <si>
    <t>POLEA 2-7/16 SNW 152716</t>
  </si>
  <si>
    <t>SOLENOID VALVE NO 320126  WIRTZ.</t>
  </si>
  <si>
    <t>BANDA BX97 TRACCION DETURBINA</t>
  </si>
  <si>
    <t>BALERO DE MOTOR 6312J/C3 SKF</t>
  </si>
  <si>
    <t>CHUMACERA SEAL MASTERSPN-31CXV (2 DIAM.)</t>
  </si>
  <si>
    <t>BALERO DE MOTOR 6212J/C3 SKF</t>
  </si>
  <si>
    <t>SELLO MECANICO VX16SSC</t>
  </si>
  <si>
    <t>BOTON A-B LUZ PILOTO 800H-QRB10-A</t>
  </si>
  <si>
    <t>BOTON OPERADOR 800H-R2D1ALLEN BRADLEY</t>
  </si>
  <si>
    <t>PROCESADOR SLC 5/04CAT. NO. 1747-L542</t>
  </si>
  <si>
    <t>MODULO DE ENTRADA 24VDCCAT.</t>
  </si>
  <si>
    <t>MODULO DE SALIDAS TIPORELEVADOR</t>
  </si>
  <si>
    <t>ENSAMBLE CÓDIGOS 1601015 + 2302100015</t>
  </si>
  <si>
    <t>PISTON SDC25X2 PB-Q1PHD SLD &amp; CYL</t>
  </si>
  <si>
    <t>CHUMACERA 11/4 MODELOTCJT 1 1/4</t>
  </si>
  <si>
    <t>CHUMACERA 5/8  3797801</t>
  </si>
  <si>
    <t>SWITCH D PRES.22.5-125PSI 96211-BB1-T</t>
  </si>
  <si>
    <t>SWITCH PRES.1.31-4.14 MPA 96201-BB1-T2</t>
  </si>
  <si>
    <t>ENSAMBLE CÓDIGOS 1601010 + 2302100010</t>
  </si>
  <si>
    <t>VALVE  NO.PARTE 6300    WIRTZ.</t>
  </si>
  <si>
    <t>BALERO 6206-2Z/C3SKF</t>
  </si>
  <si>
    <t>BALERO 6208-2Z/C3</t>
  </si>
  <si>
    <t>BALERO 6203-2Z/C3LHT23 SKF</t>
  </si>
  <si>
    <t>140MT-C3E-B40. ARRANCADOR MANUAL</t>
  </si>
  <si>
    <t>TORNILLO EXA.3/8 X1     ACERO INOX.316</t>
  </si>
  <si>
    <t>TORNILLO EXA.1/4 X11/2  A INOXIDABLE 316</t>
  </si>
  <si>
    <t>COIL  NO.PARTE 120377</t>
  </si>
  <si>
    <t>TORNILLO EXA.1/4 X2     ACERO INOX.316</t>
  </si>
  <si>
    <t>TUERCA EXAGONAL 1/4     ACERO INOX.316</t>
  </si>
  <si>
    <t>LB P.V.C. 1/2</t>
  </si>
  <si>
    <t>MOTOREDUCTOR 1/2  HP RELIANCE ID CDP3330</t>
  </si>
  <si>
    <t>CLUTCH-FRENO NEUMATICO MOD MOB-625</t>
  </si>
  <si>
    <t>CAPACITOR 15MFD.400VCA  R.I.50/60HZ 90G</t>
  </si>
  <si>
    <t>CONTACTOR 35 A. NO.PART 120279  WIRTZ.</t>
  </si>
  <si>
    <t>NIPLE 1/4 X1 P.V.C.NPT   CED.80</t>
  </si>
  <si>
    <t>NIPLE 1/4 X2 P.V.C.NPT</t>
  </si>
  <si>
    <t>MALLA 1/32 P/FILTRO 2   STAINER HAYWARD</t>
  </si>
  <si>
    <t>VALVULA MACPME-111DABEL.TO150PSI</t>
  </si>
  <si>
    <t>CARCAZA DE BOMBA   NO.157-052-10  8K-MD</t>
  </si>
  <si>
    <t>ORING71/4DIAM.X1/8ESP.NO.157-011-10VITON</t>
  </si>
  <si>
    <t>THRUST WASHER FRONT 157-001-10 (CERAMIC)</t>
  </si>
  <si>
    <t>IMPELLER SHAFT CERAMIC 157-002-10  8K-MD</t>
  </si>
  <si>
    <t>CONTACTOR 20 A. NO.PART 120283</t>
  </si>
  <si>
    <t>IMPELLER FINAL ASSEMBLY 157-050-05</t>
  </si>
  <si>
    <t>THRUST WASHER REAR CERAMIC NO.157-009-10</t>
  </si>
  <si>
    <t>MAGNET DIVIDING HOUSING(KINAR)157-053-10</t>
  </si>
  <si>
    <t>DRIVE MAGNAMENT HOLDER   157-005-01</t>
  </si>
  <si>
    <t>MOTOR CONECTING BRACKET 157-100-100 8K</t>
  </si>
  <si>
    <t>TORNILLO  1/4 X 2    INOXIDABLE 20 HILOS</t>
  </si>
  <si>
    <t>CARCAZA DE BOMBA MARCH  155-011-10</t>
  </si>
  <si>
    <t>ORING VITON      A 155-010-10 TE-7R-MD</t>
  </si>
  <si>
    <t>RONDANA DE SILLCA 99%155-009-10 TE-7R-MD</t>
  </si>
  <si>
    <t>VASTAGO(PERNO)99% CERAMICA 155-039-10</t>
  </si>
  <si>
    <t>ARC SUPRESSOR  NO.PARTE 54927 WIRTZ.</t>
  </si>
  <si>
    <t>ENSAMBLE DE IMPULSOR155-159-02 TE-7R-MD</t>
  </si>
  <si>
    <t>CARCAZA DE IMP Y M 155-067-01 TE-7R-MD</t>
  </si>
  <si>
    <t>CARCAZA DE CONEXION MTR -BOMBA155-092-01</t>
  </si>
  <si>
    <t>TFC MOTOR230460 3PHMCAWEG3440RPM220/440V</t>
  </si>
  <si>
    <t>LONG SCREW (STAINLESS)  155-0017-1000</t>
  </si>
  <si>
    <t>BICARBONATO DE SODIO US SACO DE 25KG</t>
  </si>
  <si>
    <t>MOTOR 3HP 3525 RPM</t>
  </si>
  <si>
    <t>INPUT MODULE  NO.PARTE  150278   WIRTZ.</t>
  </si>
  <si>
    <t>SENSOR   PH P/CONTROLA MCT12Q PULSAFEDER</t>
  </si>
  <si>
    <t>KIT K6 PTC3 INC. PARTESPULSA FEEDER</t>
  </si>
  <si>
    <t>MANOMETRO 0-100 PSI 0-7 CARAT 2 . CONEX.</t>
  </si>
  <si>
    <t>TUERCA HEX. 3/4 AC.INOX P/ESPARRAGO</t>
  </si>
  <si>
    <t>SENSOR+GF+SIGNET 2820   CONDUCTIVIDAD</t>
  </si>
  <si>
    <t>COPLE RANURADO P/LAVADO A Y SECADO</t>
  </si>
  <si>
    <t>MULTICONECTOR DIAM 6 KDM 10-6</t>
  </si>
  <si>
    <t>MULTICONECTOR  DIAM 6 0631253KDM2006</t>
  </si>
  <si>
    <t>FUSIBLE NH1 200A 500V120KA IEC269</t>
  </si>
  <si>
    <t>CABLE DE COMUNICACIONMF-2000</t>
  </si>
  <si>
    <t>CABLE DE COMUNICACIONBTS SISTEM TO COMP.</t>
  </si>
  <si>
    <t>CONECTOR MACHO MC A5MC4PARA MANG. 5/16</t>
  </si>
  <si>
    <t>COIL 110 VOLTS  NO PART 7686. WIRTZ.</t>
  </si>
  <si>
    <t>SPROCKET 40BS30 DIAMEXT Y 1 1/4</t>
  </si>
  <si>
    <t>SPROCKET SB25B60 5 DIAM EXT Y 1 1/4 CTRO</t>
  </si>
  <si>
    <t>TERMINAL ZAPATA P/CABLE 350 MCM PLT</t>
  </si>
  <si>
    <t>TORNILLO HEX.1/2 X3/4 STD. BRONCE</t>
  </si>
  <si>
    <t>CEPILLO P/PULIR TERMINARED 505JP SORFIN</t>
  </si>
  <si>
    <t>CEPILLO P/PULIR TERMINA  505JPN SORFIN</t>
  </si>
  <si>
    <t>BALERO 22215 CCKJ/W33   SKF</t>
  </si>
  <si>
    <t>EMPAQUE WILDEN PUMP AIRSIDE P/N04-1060</t>
  </si>
  <si>
    <t>BIMBA CYLINDER  EPM2223 TE-094-S</t>
  </si>
  <si>
    <t>BIMBA CYLINDER (HEADS)(TE-093-MS)</t>
  </si>
  <si>
    <t>BIMBA CYLINDER (STOPS)EPM22201555</t>
  </si>
  <si>
    <t>VALVULA CHECK  NO. STOC 7933K999</t>
  </si>
  <si>
    <t>PINTURA EN AEROSOL COLOR NEGRO</t>
  </si>
  <si>
    <t>PLUG IN MODULE P/NO 257 -0003</t>
  </si>
  <si>
    <t>CONTROL BOARD FORPLUG-IN MOD2650-0004-N4</t>
  </si>
  <si>
    <t>FUSIBLE DE CRISTAL 250V 100MA  5X20MM</t>
  </si>
  <si>
    <t>FUSIBLE DE CRISTAL DE 200MA 250V</t>
  </si>
  <si>
    <t>REPUESTO DE BOLSA PARAFILTRO LONGITUD</t>
  </si>
  <si>
    <t>FILTRO PARA OSMOSIS DE 1 MICRA HI-F</t>
  </si>
  <si>
    <t>CARBONES P/ MOTOR ELECT MODELO  P-08 E49</t>
  </si>
  <si>
    <t>CABLE PORTA ELECTRODOCALIBRE 4/0 AWG.</t>
  </si>
  <si>
    <t>ADITIVO 94 PRIMER MARCA3M</t>
  </si>
  <si>
    <t>ELECTROVALVULA  SY7120-3DZ-02  110V SMC</t>
  </si>
  <si>
    <t>BLOCK SS5Y7-20-02 SMC</t>
  </si>
  <si>
    <t>RECEPTACLE  NO.PARTE  5683  WIRTZ.</t>
  </si>
  <si>
    <t>CONECTOR CODO 90º BRONCE 1/8  NPTA 1/4</t>
  </si>
  <si>
    <t>CONECTOR CODO DE 3/8  A1/4  NPT  BRONCE</t>
  </si>
  <si>
    <t>CONECTOR CODO DE 1/8 NPT A 1/4POLIFLOW</t>
  </si>
  <si>
    <t>TAPA PORTABOQUILLA E-PA-IM-102</t>
  </si>
  <si>
    <t>TARJETA ELECTRONICA 246 -0004</t>
  </si>
  <si>
    <t>CABLE CALIBRE 8 TERMAFLEX (PORTAELECT)</t>
  </si>
  <si>
    <t>FUSIBLE CERAM. 125ANH00-GL/GG 500V/120KA</t>
  </si>
  <si>
    <t>RECEPTACLE   NO.PARTE 6554   WIRTZ.</t>
  </si>
  <si>
    <t>MOTOR NO. 156-0110-1000 2HP 3PH 230/460V</t>
  </si>
  <si>
    <t>MODULO DE SALIDAS 24VDC CAT. 1746-OB32</t>
  </si>
  <si>
    <t>RED.BUSHING 2  A 1 1/2  PVC CED.80</t>
  </si>
  <si>
    <t>MICROME P. 40 CIRCUITOS DG-005</t>
  </si>
  <si>
    <t>SERVO DRIVE KINETIX 6000</t>
  </si>
  <si>
    <t>ADAPTADOR NO.  1203-GD1 ALLEN BRADLEY</t>
  </si>
  <si>
    <t>MICROME PARA 20 CIRCUIT. MOD  DGE-0052</t>
  </si>
  <si>
    <t>MICROME P.TORRE BTS600MOD  DG-0052</t>
  </si>
  <si>
    <t>CONECTOR DE POSTES CONOREJA ITEM CODE</t>
  </si>
  <si>
    <t>CONECTOR PARA POSTESTIPO 31 CODE 05320</t>
  </si>
  <si>
    <t>CONECTOR PARA POSTESTIPO 31 CODE 05769</t>
  </si>
  <si>
    <t>ORING PARA RACK2MM X 36MM</t>
  </si>
  <si>
    <t>CONECTOR CODO 90 DE TEFLON LQ1L21M</t>
  </si>
  <si>
    <t>CONECTOR DE POSTE SIDETERMINAL NO.05768</t>
  </si>
  <si>
    <t>MODULO PARA CIRCUITOSDTI MODELO DTI 20 A</t>
  </si>
  <si>
    <t>CONTROLADOR PARA GABINETE DTI MODELO.</t>
  </si>
  <si>
    <t>TARJETA MADRE PARA TEMPERATURAS MOD.</t>
  </si>
  <si>
    <t>MODULO DE TEMPERATURAMODELO DTI44</t>
  </si>
  <si>
    <t>TRANSFORMADOR INDUCTORMODELO LL-0126</t>
  </si>
  <si>
    <t>REDUCCION  DE PVDF      DE 2IN X1IN</t>
  </si>
  <si>
    <t>BRIDA  DE PVDF DE 2IN     DE DIAMETRO.</t>
  </si>
  <si>
    <t>CONTRABRIDA FO RECUBIER A DE PPL DE 2IN</t>
  </si>
  <si>
    <t>BRIDA DE PVDF DE 1IN  DE  DIAMETRO.</t>
  </si>
  <si>
    <t>CONTRABRIDA FO RECUBIER A DE PPL DE 1IN</t>
  </si>
  <si>
    <t>TEE RECTA DE PVDF DE 2IN DE DIAMETRO.</t>
  </si>
  <si>
    <t>FLECHA DE BANDA MAQUINAS LLENADORAS</t>
  </si>
  <si>
    <t>FLECHA MOTRIZ DE BANDA LLENADORAS.</t>
  </si>
  <si>
    <t>BANDA MILIMETRICA DE 1 1/2IN  430J18</t>
  </si>
  <si>
    <t>MOTOR 0.25 HP  460VAC MODELO CM20252</t>
  </si>
  <si>
    <t>CHOKE FOR 40 CIRC IT CABINET 20AMP</t>
  </si>
  <si>
    <t>PAPEL DE COLOR PARA     CHECAR PH.</t>
  </si>
  <si>
    <t>BANDA MODULAR SERIE2200DE 12IN  DE ANCHO</t>
  </si>
  <si>
    <t>BANDA MODULAR S400 FG INTRALOX POLIPRO</t>
  </si>
  <si>
    <t>SPROCKET SERIE 400 NO. S400-10T 1.5IN C</t>
  </si>
  <si>
    <t>SPROCKET THERMOPLASTICO NO.N5996-9T</t>
  </si>
  <si>
    <t>SPROCKET NO. PARTE S400-10T 2.5IN C</t>
  </si>
  <si>
    <t>COPLE PARA BOQUILLA  E-PA-IM-228 LLENAD.</t>
  </si>
  <si>
    <t>LAMINA GUIA PARA BATERIASE-PA-ID-340</t>
  </si>
  <si>
    <t>VASTAGO DE PVC PARA PISTON E-PA-ID-341</t>
  </si>
  <si>
    <t>PALETA DE TURBINA PARAROSCAR TAPONES DE</t>
  </si>
  <si>
    <t>VALVULA CHECK DE 1/2IN PVC VITON PARA</t>
  </si>
  <si>
    <t>COPLE PARA CEPILLO DEPULIDO DE POSTES.</t>
  </si>
  <si>
    <t>ELECTRODO Y PORTA ELECTRODO MAQUINA PLT.</t>
  </si>
  <si>
    <t>DESPACHADOR DE CINTA 3M ATG-700</t>
  </si>
  <si>
    <t>O-RING (EMPAQUE) ITEM   CODE 12768 1</t>
  </si>
  <si>
    <t>COPLE DE SUCCIONITEM CODE 24440</t>
  </si>
  <si>
    <t>CONECTOR ITEM CODE 24012</t>
  </si>
  <si>
    <t>FUNDA EMPAQUE( O-RING   SLEEVE)COD 24166</t>
  </si>
  <si>
    <t>KIT EMPAQUES P/PISTON HID HYDRO-LINE 500</t>
  </si>
  <si>
    <t>TRANSDUCTOR 0-3  5 ITEM CODE 3043</t>
  </si>
  <si>
    <t>VALVULA DE ACIDO ITEM CODE 24100</t>
  </si>
  <si>
    <t>FILLER ACID FLOW 2005 NEEDLE VALVE 24098</t>
  </si>
  <si>
    <t>GUIA DE DESGASTE PARASOLERA DE</t>
  </si>
  <si>
    <t>GUIA DE DESGASTE PARA SOLERA DE</t>
  </si>
  <si>
    <t>NIVELADOR CON MICROBAND</t>
  </si>
  <si>
    <t>BRACKET CODIGO VG-018-0 MARCA  VALUGUIDE</t>
  </si>
  <si>
    <t>BARANDAL COD. VG-SSR-10 MARCA VALUGUIDE.</t>
  </si>
  <si>
    <t>COLLARIN PARA FLECHA DE1 1/4IN</t>
  </si>
  <si>
    <t>MOTORREDUCTOR CYCLO-BBBDE 5HP  RELACION</t>
  </si>
  <si>
    <t>CANDADO PARA FLECHA DE1 1/2IN</t>
  </si>
  <si>
    <t>SPROCKET PARA FLECHA CUADRADA DE 2 1/2</t>
  </si>
  <si>
    <t>CHUMACERA PARA FLECHA 1 15/16IN  FFH31SS</t>
  </si>
  <si>
    <t>SPROCKET PLASTICO S2200 DE 1 1/2IN</t>
  </si>
  <si>
    <t>CONECTOR POSITIVO PARASIDE TERM. 05313</t>
  </si>
  <si>
    <t>FOCO 40 WATS</t>
  </si>
  <si>
    <t>BEARING NO.PARTE 5302   WIRTZ.</t>
  </si>
  <si>
    <t>REMACHES DE 3/16  MARCA POP NUMERO DE</t>
  </si>
  <si>
    <t>REMACHES DE 1/8  MARCA LIBRE NUMERO DE</t>
  </si>
  <si>
    <t>NIPLE 1/2 X12 GALV.</t>
  </si>
  <si>
    <t>EMPAQUE P/PUERTA DECAMARAS</t>
  </si>
  <si>
    <t>CHUMACERA NP-35 2 3/16 PISO 2 AGU.P-810</t>
  </si>
  <si>
    <t>CHUM.MCA DODGE  1 7/16 PISO NO.126810</t>
  </si>
  <si>
    <t>MODUTROL 120V 50/60 HZHON WELLM9164A1005</t>
  </si>
  <si>
    <t>PROTECCION TERMICA 1.6   2.5A LRD07</t>
  </si>
  <si>
    <t>TARJETA RECTIFICADOR DE FLAMA R7847A1025</t>
  </si>
  <si>
    <t>PINZAS PASA CORRIENTE DE 50 AMP.COBRIZAD</t>
  </si>
  <si>
    <t>CABLE P/BUJIAS</t>
  </si>
  <si>
    <t>FUSIBLES OT15 15A 250V</t>
  </si>
  <si>
    <t>FUSIBLE OT 20A 250V</t>
  </si>
  <si>
    <t>FUSIBLE NLN 10A 250VOLT LITTLE FUSE</t>
  </si>
  <si>
    <t>FUSIBLE VIDRIO .25A 250</t>
  </si>
  <si>
    <t>FUSIBLE VIDRIO 3A 250V</t>
  </si>
  <si>
    <t>ROLL PIN 3/16 DIAMETER  NO.PARTE 640216</t>
  </si>
  <si>
    <t>FUSIBLE VIDRIO 15A 250V</t>
  </si>
  <si>
    <t>FUSIBLE VIDRIO 20A 250V</t>
  </si>
  <si>
    <t>FUSIBLE VIDRIO 10A 250V 5X30 VIDRIO</t>
  </si>
  <si>
    <t>FUSIBLE MINIATURA      LEGRAND 2 A  250V</t>
  </si>
  <si>
    <t>BROCHAS DE 5</t>
  </si>
  <si>
    <t>CINTA TEFLON 3/4  MARCA FOY NUMERO DE</t>
  </si>
  <si>
    <t>CINTA AISLANTE FIB      VIDRIO 1/2</t>
  </si>
  <si>
    <t>TABLILLA LEGRAND 6.3A   10AWG</t>
  </si>
  <si>
    <t>EMPAQUE BCE P/COPLE  LOVEJOY 10409 L-070</t>
  </si>
  <si>
    <t>SHOULDER BOLT 5/16 DIAMETER NO.640217</t>
  </si>
  <si>
    <t>CRAYON DIXON NEGRO 143</t>
  </si>
  <si>
    <t>CRAYON DIXON BCO 144</t>
  </si>
  <si>
    <t>CINTA P/DUCTOS GRIS 2  30 MTS.</t>
  </si>
  <si>
    <t>CLAVIJA ARROW HART 15A  M-5274 125 V</t>
  </si>
  <si>
    <t>CLAVIJA TRIPLE 250V 20A  ARROW HART</t>
  </si>
  <si>
    <t>GRASA NEVER-SEEZ REGULARGRADE 1LB.</t>
  </si>
  <si>
    <t>VALVULA DE ESFERA 1/2 GALV</t>
  </si>
  <si>
    <t>KEYPAD MEMBRANE NO.PARTE 62760WIRTZ</t>
  </si>
  <si>
    <t>MOTOR 1/2HP 1750 RPM 90 VOLTS-5.4 AMP</t>
  </si>
  <si>
    <t>TORNILLO HOMBRO 5/16 X3/8  R 1/4 X5/16</t>
  </si>
  <si>
    <t>PALA MEZCLERA TAMANO MARCA SURTEK</t>
  </si>
  <si>
    <t>LIJA FINA 120 MARCA TENAZI/AUSTROMEX</t>
  </si>
  <si>
    <t>LIJA MEDIANA 80 MARCA NORTON NUMERO</t>
  </si>
  <si>
    <t>CABLE CALIBRE 16    CAJA CON 100 METROS.</t>
  </si>
  <si>
    <t>HEATER 3000W NO.PARTE   160006   WIRTZ.</t>
  </si>
  <si>
    <t>BOTON PULSADORES 9001   KR1U</t>
  </si>
  <si>
    <t>TABLILLAS LEGRAND 39086 10AWG PASO 8</t>
  </si>
  <si>
    <t>CABLE FORRO DE ASBESTO   CALIBRE 12</t>
  </si>
  <si>
    <t>CODO 1/4 X  45 GALV.</t>
  </si>
  <si>
    <t>TUERCA UNION DE 3/4  GA V.</t>
  </si>
  <si>
    <t>NIPLE RC 3/4 GALV</t>
  </si>
  <si>
    <t>RED BUSH DE 1  X 3/4    GALV.</t>
  </si>
  <si>
    <t>HEATER 1500W NO.PARTE   160008  WIRTZ.</t>
  </si>
  <si>
    <t>RED BUSH 1 X 1/2 G</t>
  </si>
  <si>
    <t>RED.BUSHING 1 1/4 X 1   GALV.</t>
  </si>
  <si>
    <t>CONECTOR P/ESPIGA HEMBR DE 1/4</t>
  </si>
  <si>
    <t>ESTUCHE DE BROCAS DE 1/16  A 1/2</t>
  </si>
  <si>
    <t>GRASERA DE 90 DE 1/16</t>
  </si>
  <si>
    <t>CONECTOR ESPIGA DE 1/8</t>
  </si>
  <si>
    <t>CONECTOR DE 1/2 NPT CON ESPIGA DE 1/2 .</t>
  </si>
  <si>
    <t>TIMER TIPO OU1R10MV1 TEMPORIZADOR ANALÓG</t>
  </si>
  <si>
    <t>CLAVIJA 4  POLOS C/SEG. 30A/250V</t>
  </si>
  <si>
    <t>HEATER 4725W NO.PARTE   160097   WIRTZ</t>
  </si>
  <si>
    <t>TERMOPAR T11E005 SENSOR RTD 3/16 X8</t>
  </si>
  <si>
    <t>COMPONENTE MOSFET SKM11 R 95410 SEMIKRON</t>
  </si>
  <si>
    <t>TERMOPAR T11E007 1/4 X8 X12 CONECT.MACHO</t>
  </si>
  <si>
    <t>TERMOPAR DE 3/16  X 7 LARGO 2M.CABLE</t>
  </si>
  <si>
    <t>RESISTENCIA CARTUCHO 3/8X4 1/2 750W 220V</t>
  </si>
  <si>
    <t>RESISTENCIA CARTUCHO 5X15 1/2 4000W 440V</t>
  </si>
  <si>
    <t>INSULATION NO. PARTE    WIRTZ 9092</t>
  </si>
  <si>
    <t>RESISTENCIA TIPO DALTON5/8X10 3/4IN</t>
  </si>
  <si>
    <t>RESISTENCIA CARTUCHO 5/8X18  500W 220V</t>
  </si>
  <si>
    <t>RESISTENCIA CARTUCHO 5/8X15 1/2 3500W</t>
  </si>
  <si>
    <t>ABRAZADERA SIN FIN 1/4      MARCA ARDA</t>
  </si>
  <si>
    <t>ABRAZADERA SIN FIN 3/8       MARCA ARDA</t>
  </si>
  <si>
    <t>ABRAZADERA SIN FIN 1/2      MARCA ARDA</t>
  </si>
  <si>
    <t>ABRAZADERA SIN FIN 1    MARCA IDEAL</t>
  </si>
  <si>
    <t>JUEGO DE MACHUELOS DE  1/4 R.F.CLEVELAND</t>
  </si>
  <si>
    <t>VARILLA P/SOLDAR DE BRONCE REVESTIDA</t>
  </si>
  <si>
    <t>ACEITE LUBRA COMPOUND EP 680 COD.307099</t>
  </si>
  <si>
    <t>ACEITE SUPER DIESEL 10 W</t>
  </si>
  <si>
    <t>CANDADO PASO NO.50</t>
  </si>
  <si>
    <t>INTERRUPTOR TER ABB 16 A SACE S1 50-60HZ</t>
  </si>
  <si>
    <t>TAPE 3  WIDE WIRTZ FBRG TAPE3</t>
  </si>
  <si>
    <t>MANGUERA P/AGUA DE 1     35B</t>
  </si>
  <si>
    <t>RESISTOL 5000  BOTE DE500 ML</t>
  </si>
  <si>
    <t>SOLDADURA DE ESTANO ROLLO</t>
  </si>
  <si>
    <t>SOLDADURA DE ACERO 308  INOXIDABLE 1/8</t>
  </si>
  <si>
    <t>TUERCA HEXAGONAL DE     3/16  STD</t>
  </si>
  <si>
    <t>TUERCA HEX. DE 4MM</t>
  </si>
  <si>
    <t>TUERCA HEX. DE 6MM</t>
  </si>
  <si>
    <t>TUERCA HEX. DE 8MM</t>
  </si>
  <si>
    <t>LEAD SEAT  PREMIUM N.PARTE 46280  WIRTZ.</t>
  </si>
  <si>
    <t>TUERCA HEX. DE 10MM</t>
  </si>
  <si>
    <t>ROLLO DE ASBESTO 1/16  X 3IN</t>
  </si>
  <si>
    <t>TERMOPAR TIPO J DE 3/16 D.X1  CON 1.25M</t>
  </si>
  <si>
    <t>SILICON TRANSPARENTE USO GENERAL</t>
  </si>
  <si>
    <t>SILICON P/ALTATEMPERATURA ROJO</t>
  </si>
  <si>
    <t>TORNILLO C/PLANA 4MM X  25MM</t>
  </si>
  <si>
    <t>TORNILLO C/PLANA 5MM X  20MM</t>
  </si>
  <si>
    <t>GASKET NO.PARTE 640089  WIRTZ.</t>
  </si>
  <si>
    <t>TORNILLO C/PLANA 5MM X  25MM</t>
  </si>
  <si>
    <t>TORNILLO C/PLANA 5MM X  35MM</t>
  </si>
  <si>
    <t>TORNILLO C/PLANA 6MM X  15MM</t>
  </si>
  <si>
    <t>TORNILLO C/PLANA 6MM X  20MM</t>
  </si>
  <si>
    <t>TORNILLO C/PLANA 6MM X  25MM</t>
  </si>
  <si>
    <t>TORNILLO C/PLANA 8MM X  15MM</t>
  </si>
  <si>
    <t>TORNILLO C/PLANA 8MM X  25MM</t>
  </si>
  <si>
    <t>TORNILLO C/PLANA SOCKET 1/4 X 3/4</t>
  </si>
  <si>
    <t>TORNILLO C/PLANA SOCKET 1/4  X 1</t>
  </si>
  <si>
    <t>TORNILLO C/PLANA SOCKET 1/4X1 1/4 R.STD.</t>
  </si>
  <si>
    <t>UPPER VALVE BODY N.PARTE 25337  WIRTZ.</t>
  </si>
  <si>
    <t>TORNILLO C/PLANA SOCKET 5/16 X3/4</t>
  </si>
  <si>
    <t>TORNILLO C/PLANA SOCKET 5/16 X 1</t>
  </si>
  <si>
    <t>TORNILLO C/PLANASOCKET 5/16X1 1/4 R.STD.</t>
  </si>
  <si>
    <t>TORNILLO C/PLANA SOCKET 3/8 X3/4</t>
  </si>
  <si>
    <t>TORNILLO C/PLANA SOCKET 3/8  X 1</t>
  </si>
  <si>
    <t>TORNILLO C/PLANASOCKET 3/8 X1 1/4 R.STD.</t>
  </si>
  <si>
    <t>CINTA METRICA DE 3 MTS.</t>
  </si>
  <si>
    <t>PEGAMENTO PARA PVC      IPS WELD-ON 719</t>
  </si>
  <si>
    <t>TORNILLO SOCKET 3MMX1/2</t>
  </si>
  <si>
    <t>TORNILLO SOCKET 4MMX15M</t>
  </si>
  <si>
    <t>LOWER VALVE BODY  N.PARTE 25338  WIRTZ.</t>
  </si>
  <si>
    <t>VALVULA BOLA PVC 1 1/2  ROSCADA</t>
  </si>
  <si>
    <t>BROCA P/FIERRO 5/16</t>
  </si>
  <si>
    <t>ESPATULA DE 2IN  TRUPER MODELO  ET-2R</t>
  </si>
  <si>
    <t>TORNILLO SOCKET 10 X45MM</t>
  </si>
  <si>
    <t>NIPLE 3/4 X3  GALV.</t>
  </si>
  <si>
    <t>MANGUERA POLIFLOW 5/16</t>
  </si>
  <si>
    <t>BALL PREMIUM  NO.PARTE  660242  WIRTZ.</t>
  </si>
  <si>
    <t>FUSIBLE LEGRAND 2A 250V  5X20</t>
  </si>
  <si>
    <t>RESISTENCIA TUBULAR TKE 10745 7500W 480V</t>
  </si>
  <si>
    <t>TEE 1/4  POLIFLOW</t>
  </si>
  <si>
    <t>BUMPER  NO.PARTE 6515   WIRTZ.</t>
  </si>
  <si>
    <t>RECTO 5/16 A 1/4 BRONCE P/MANGUERA</t>
  </si>
  <si>
    <t>TORNILLO SOCKET         1/4 X1 1/4 STD.</t>
  </si>
  <si>
    <t>TORNILLO SOCKET 1/4 X1  1/2 STD.</t>
  </si>
  <si>
    <t>TORNILLO 5/16 X1  1/4 STD.CABEZA SOCKET</t>
  </si>
  <si>
    <t>CAJA REGISTRO FS DE 1/2 2 ENTRADAS</t>
  </si>
  <si>
    <t>CONTACTO DOBLE 110V      POLARIZADO</t>
  </si>
  <si>
    <t>TAPA P/CONTACTO DOBLE   110V</t>
  </si>
  <si>
    <t>TAPA P/CONTACTO SENCILL  110V</t>
  </si>
  <si>
    <t>MANOMETRO DE 0 A 11KG/C 1/4 NPT CARAT.2</t>
  </si>
  <si>
    <t>VALVE 3/4 NPT  NO.PARTE 7481   WIRTZ.</t>
  </si>
  <si>
    <t>COLD ROLLED 1/4 PZA STDCUADRADO</t>
  </si>
  <si>
    <t>COLD ROLL CUADRADO 5/16</t>
  </si>
  <si>
    <t>COLD ROLLED 3/8 PZA STD</t>
  </si>
  <si>
    <t>GRASA FIBROSA P/ENGRANES LUBRA GEAR</t>
  </si>
  <si>
    <t>ACEITE LUBRA COMPOUND320</t>
  </si>
  <si>
    <t>ACEITE SUPER RACING OIL15W 40</t>
  </si>
  <si>
    <t>VALVULA SOLENOIDE 1/4 MOD.8262G090 ASCO</t>
  </si>
  <si>
    <t>ACEITE LUBRA TRANS HD140 CL-4 COD.303016</t>
  </si>
  <si>
    <t>CABLE CALIBRE 8</t>
  </si>
  <si>
    <t>COLD ROLLED 1/2  PZA ST</t>
  </si>
  <si>
    <t>TORNILLO SOCKET 8MMX25MM</t>
  </si>
  <si>
    <t>TORNILLO SOCKET 5MMX60MM</t>
  </si>
  <si>
    <t>TORNILLO SOCKET 6MMX50MM</t>
  </si>
  <si>
    <t>TORNILLO SOCKET 6MMX40MM</t>
  </si>
  <si>
    <t>COIL 110 VOLTS  NO.PARTE 120379  WIRTZ.</t>
  </si>
  <si>
    <t>TORNILLO SOCKET 3MMX10MM</t>
  </si>
  <si>
    <t>TORNILLO SOCKET 3/16 X1 1/4 STD.</t>
  </si>
  <si>
    <t>TORNILLO SOCKET 3/16 X1 3/4 STD.</t>
  </si>
  <si>
    <t>TORNILLO SOCKET 3/16 X2 STD.</t>
  </si>
  <si>
    <t>TORNILLO SOCKET 1/4 X1  3/4 STD.</t>
  </si>
  <si>
    <t>TORNILLO 5/16X1/2 STD   CABEZA SOCKET</t>
  </si>
  <si>
    <t>TORNILLO SOCKET 5/16 X1 3/4 STD.</t>
  </si>
  <si>
    <t>TORNILLO SOCKET 3/8 X1/2 STD.</t>
  </si>
  <si>
    <t>TORNILLO SOCKET 1/2 X1/2 STD.</t>
  </si>
  <si>
    <t>TORNILLO SOCKET 1/2 X1  1/4 STD.</t>
  </si>
  <si>
    <t>TORNILLO SOCKET 1/2 X1  3/4 STD.</t>
  </si>
  <si>
    <t>TORNILLO SOCKET 1/2 X2   STD.</t>
  </si>
  <si>
    <t>TORNILLO.1/2 X1 1/4 STD CABEZA HEXAGONAL</t>
  </si>
  <si>
    <t>PILA DE 9 VOLTS</t>
  </si>
  <si>
    <t>PILA AA DURACELL          MARCA  NUMERO</t>
  </si>
  <si>
    <t>CHISPA DE 3 PIEDRAS</t>
  </si>
  <si>
    <t>REPUESTO DE 3 PIEDRAS P/CHISPA</t>
  </si>
  <si>
    <t>FUSIBLE KLM-25 600 VOLT</t>
  </si>
  <si>
    <t>FUSIBLE KLM-15 600 VOLT</t>
  </si>
  <si>
    <t>BRAZO DE PALANCA PARAINTERRUPTOR LIMITE</t>
  </si>
  <si>
    <t>MOTOR 1HP 1750 RPM 230/460V MCALEESON 12</t>
  </si>
  <si>
    <t>TORNILLO SOCKET 6MMX60MM</t>
  </si>
  <si>
    <t>CONECTOR BCE.1/8 A 1/8   NPT</t>
  </si>
  <si>
    <t>OPRESOR 3/16 X1/4  STD. ASTRIADO</t>
  </si>
  <si>
    <t>OPRESOR 1/4 X1/4  STD.</t>
  </si>
  <si>
    <t>OPRESOR 5/16 X1/4  STD.</t>
  </si>
  <si>
    <t>OPRESOR 3/8 X3/8  STD.</t>
  </si>
  <si>
    <t>OPRESOR 6MM X 8MM</t>
  </si>
  <si>
    <t>OPRESOR 8MM X 8MM</t>
  </si>
  <si>
    <t>TORNILLO SOCKET 4MMX12MM</t>
  </si>
  <si>
    <t>COPLE NEUMATICO 1/4  NP  MACHO</t>
  </si>
  <si>
    <t>ESPIGA NEUMATICA 1/4 NP  MACHO</t>
  </si>
  <si>
    <t>COPLE P/AGUA DE 1/4  NP  HEMBRA BST-2</t>
  </si>
  <si>
    <t>CPILLO DE BRONCE TIPO   DENTAL CAL.20</t>
  </si>
  <si>
    <t>ESPIGA P/COPLE DE AGUA   1/4  NPT MACHO</t>
  </si>
  <si>
    <t>MANGUERA POLIFLOW DE    3/16 BLANCA</t>
  </si>
  <si>
    <t>CONEXION CODO 90  1/4 FLEER A 1/8 NPT</t>
  </si>
  <si>
    <t>REGULADOR DE FLUJO DE1/8  UNIV. A 1/4 MA</t>
  </si>
  <si>
    <t>LAMINA DE ASBESTO DE     1/16</t>
  </si>
  <si>
    <t>GLN</t>
  </si>
  <si>
    <t>PINTURA VERDE NILO MCA.BEREL ESMALTE</t>
  </si>
  <si>
    <t>PINTURA AMARILLO CROMO(417)MCA.BEREL</t>
  </si>
  <si>
    <t>PINTURA NEGRA MCA.BERELESMALTE</t>
  </si>
  <si>
    <t>ACEITE LUBRA THERM 04</t>
  </si>
  <si>
    <t>TORNILLO 5/16X1  CABEZA  DE GOTA</t>
  </si>
  <si>
    <t>CODO-NIPLE DE 90 DE 1/2</t>
  </si>
  <si>
    <t>SELLO MECANICO DE 1 1/4  VAZEL PT-0131</t>
  </si>
  <si>
    <t>TORNILLO HEX.5/8 X2 1/2  A INOX.STANDARD</t>
  </si>
  <si>
    <t>TORNILLO HEX.1/2 X2 1/2  A INOX.STD</t>
  </si>
  <si>
    <t>BANDA JASON 570H ½ DIENTES 114</t>
  </si>
  <si>
    <t>PILA  D P/LAMPARA DE MANO DURACELL</t>
  </si>
  <si>
    <t>SENSOR BANNER S186EQ 29507 EMISOR</t>
  </si>
  <si>
    <t>SENSOR BANNER S18SP6RQ 29510</t>
  </si>
  <si>
    <t>TORNILLO HEX.1/4X2 1/2   AC.INOX.</t>
  </si>
  <si>
    <t>CODO 90 DE 1/4 NPT CON BARRIL Y TUERCA.</t>
  </si>
  <si>
    <t>LIJA GRUESA P/FIERRO    50</t>
  </si>
  <si>
    <t>DESMOLDANTE KLEEN KOTE   NO. 680053</t>
  </si>
  <si>
    <t>BOQUILLA PARA GRASERA    MARCA WESTON</t>
  </si>
  <si>
    <t>TORNILLO SOCKET 4X40MM</t>
  </si>
  <si>
    <t>TORNILLO SOCKET 3/16 X  1/2  ROSCA FINA</t>
  </si>
  <si>
    <t>TORNILLO SOCKET 3/16 X1  ROSCA FINA</t>
  </si>
  <si>
    <t>TORNILLO SOCKET 3/16 X1 1/2 ROSCA FINA</t>
  </si>
  <si>
    <t>TEE UNION DE 1/4 CON    BARRIL Y TUERCA.</t>
  </si>
  <si>
    <t>BOQUILLA  6290-1  P.ACETILENO 6290-1</t>
  </si>
  <si>
    <t>NIPLE 1/4 X 2 1/2</t>
  </si>
  <si>
    <t>NIPLE 1/8 X 1 1/2 CED.4 GALV.</t>
  </si>
  <si>
    <t>ABRAZADERA SIN FIN 1 1/2  MARCA IDEAL</t>
  </si>
  <si>
    <t>PERNO PARA VALVULA      LLENADORA</t>
  </si>
  <si>
    <t>MANGUERA TIPO DUCTO DE  2IN</t>
  </si>
  <si>
    <t>ABRAZADERA SIN FIN 6IN MARCA IDEAL</t>
  </si>
  <si>
    <t>TERMINAL ESPADA 12-10</t>
  </si>
  <si>
    <t>TERMINAL OJO 12-10 3/16</t>
  </si>
  <si>
    <t>TERMINAL HEMBRA 16-14</t>
  </si>
  <si>
    <t>MANGUERA MET.1 X49 CMS AC.INOX.</t>
  </si>
  <si>
    <t>MANGUERA MET.1/2 X62CMS AC.INOX.</t>
  </si>
  <si>
    <t>MANOMETRO 0-1KG/CM2 1/4 NPT 0-15PSI</t>
  </si>
  <si>
    <t>CINTA AISLANTE DE HULE E-8000</t>
  </si>
  <si>
    <t>CUCHILLA DE CORTADOR DE REJILLADORA</t>
  </si>
  <si>
    <t>BOTADOR DE 1/8</t>
  </si>
  <si>
    <t>TORNILLO C/PLANA 10MM X  15MM</t>
  </si>
  <si>
    <t>TORNILLO C/PLANA 10MM X  20MM</t>
  </si>
  <si>
    <t>TORNILLO C/PLANA 10MM X  25MM</t>
  </si>
  <si>
    <t>RED.BUSHING 3/4  A 3/8</t>
  </si>
  <si>
    <t>SENSOR BANNER S18SP6DQ   29508</t>
  </si>
  <si>
    <t>RELEVADOR ENCAPSULADO MOD.  MT226127</t>
  </si>
  <si>
    <t>BASE P/RELEVADOR 11PAT MR78750 10A 400V-</t>
  </si>
  <si>
    <t>JGO DE CUCHILLAS 1 INFERIOR Y 1 SUPERIOR</t>
  </si>
  <si>
    <t>TAPON AMBAR 800T-N42     BULLETIN AB</t>
  </si>
  <si>
    <t>VIDRIO OBSCURO AULEKTRO  12FW 2 DIN</t>
  </si>
  <si>
    <t>NIPLE 1/2  X RC GALV.</t>
  </si>
  <si>
    <t>BOTON PUL 120V ROJ  800H-FRXTQ10RA1 A.B.</t>
  </si>
  <si>
    <t>FOCO PILOTO 130V 20MA</t>
  </si>
  <si>
    <t>CONTACTOR</t>
  </si>
  <si>
    <t>BOTADORES PARA MOLDE DE REJILLAS 0.201</t>
  </si>
  <si>
    <t>PINTURA AZUL REGIO 430BEREL</t>
  </si>
  <si>
    <t>TAPON AUTOSELLABLE 1/8   (3.2)</t>
  </si>
  <si>
    <t>TORNILLO SOCKET 6MMX95M</t>
  </si>
  <si>
    <t>TORNILLO SOCKET 6MMX75M</t>
  </si>
  <si>
    <t>PERNO HUECO DE 1/4 X1</t>
  </si>
  <si>
    <t>PERNO HUECO DE 3/16 X1</t>
  </si>
  <si>
    <t>TORNILLO SOCKET 3/8 X1  1/4 ROSCA FINA</t>
  </si>
  <si>
    <t>BOTADORES PARA MOLDE DE REJILLAS 0.216</t>
  </si>
  <si>
    <t>TORNILLO HEX.3/8 X1 1/4  ROSCA FINA</t>
  </si>
  <si>
    <t>TORNILLO C/PLANA 3/8 X1 1/4 ROSCA FINA</t>
  </si>
  <si>
    <t>VALVULA BOLA 2  PVCROSCADA CED.80</t>
  </si>
  <si>
    <t>VALVULA BOLA DE 1 1/4 D  PVC CEMENTAR</t>
  </si>
  <si>
    <t>VALVULA BOLA DE 1/4  PV ROSCA CED.80</t>
  </si>
  <si>
    <t>VALVULA BOLA DE 1/2  PV CEMENTAR CED.80</t>
  </si>
  <si>
    <t>BRIDA AC.INOX.316 2  4 AGUJEROS SLIP-ON</t>
  </si>
  <si>
    <t>JUNTA ANTIVIBRATORIA</t>
  </si>
  <si>
    <t>CABLE CON FORRO DE FIBR DE VIDRIO CAL.16</t>
  </si>
  <si>
    <t>CABLE CON FORRO DE FIBR DE VIDRIO CAL.14</t>
  </si>
  <si>
    <t>POLEA DE VELOCIDADVARIABLE VC51X7/8</t>
  </si>
  <si>
    <t>TORNILLO C/PLANA SOCKET 1/4  X 1/2</t>
  </si>
  <si>
    <t>OPRESOR 1/4 X1/4  ROSCA  FINA ASTRIADO</t>
  </si>
  <si>
    <t>RAFIA (EN MOLOTE)</t>
  </si>
  <si>
    <t>TORNILLO SOCKET 5/16 X2 3/4</t>
  </si>
  <si>
    <t>PINTURA AEROSOL COLOR ROJO BERMELLON AG</t>
  </si>
  <si>
    <t>HUASA DE PRESION 1/2  D  AC.INOX.</t>
  </si>
  <si>
    <t>TUERCA DE 1/2  AC.INOX.  ROSCA STD.</t>
  </si>
  <si>
    <t>HUASA DE PRESION 5/8  D  AC.INOX.</t>
  </si>
  <si>
    <t>HUASA PLANA DE 5/8  AC. INOX.</t>
  </si>
  <si>
    <t>TUERCA DE 5/8  AC.INOX.ROSCA ESTANDARD</t>
  </si>
  <si>
    <t>CODO 3/4  45 GRADOS     GALV.</t>
  </si>
  <si>
    <t>CODO DE 3/4 C80         ACERO INOXIDABLE</t>
  </si>
  <si>
    <t>LAMPARA 32W OCTRON 4100 FB0032/841/6  U</t>
  </si>
  <si>
    <t>FUSIBLE KLM-30 600V</t>
  </si>
  <si>
    <t>TORNILLO SOCKET 3/8X3   1/2 STANDAR</t>
  </si>
  <si>
    <t>SHAFT PUMP (FLECHA PARABOMBA DE REJILLA)</t>
  </si>
  <si>
    <t>NIPLE 1/8 XRC GALV.</t>
  </si>
  <si>
    <t>NIPLE 1/4 X1 1/2 GALV.</t>
  </si>
  <si>
    <t>COLD ROLL CUADRADO 1/2</t>
  </si>
  <si>
    <t>TORNILLO SOCKET         10MMX40MM</t>
  </si>
  <si>
    <t>TORNILLO SOCKET 8MMX60M</t>
  </si>
  <si>
    <t>TORNILLO C/PLANA        6MMX50MM</t>
  </si>
  <si>
    <t>TORNILLO C/PLANA 8MMX35 MM</t>
  </si>
  <si>
    <t>TORNILLO C/PLANA SOCKET 3/8  X 1/2</t>
  </si>
  <si>
    <t>TORNILLO SOCKET 1/4 X2  ROSCA FINA</t>
  </si>
  <si>
    <t>TORNILLO SOCKET 5/16 X1 1/2  ROSCA FINA</t>
  </si>
  <si>
    <t>ACOPLAMIENTO FLEXIBLE CON BRIDAS DE</t>
  </si>
  <si>
    <t>SELLO DE LABERINTOLB68393R</t>
  </si>
  <si>
    <t>ESPARRAGO DE 1/4        INOXIDABLE</t>
  </si>
  <si>
    <t>ACIDO ACETICO GLACIAL 99.5% DE 2.5 LTS</t>
  </si>
  <si>
    <t>SIERRA CINTA INOX116  SJ-295 JR</t>
  </si>
  <si>
    <t>POLIMERO              PRODUCTOS QUIMICOS</t>
  </si>
  <si>
    <t>ELEMENTO TERMICO CAP.30 AMP. MCA SD</t>
  </si>
  <si>
    <t>BALASTRA MCA.SILVANIA   M3-IN-T8-GP-A120</t>
  </si>
  <si>
    <t>ARBOL RUGO PARA REGADER</t>
  </si>
  <si>
    <t>CONECTOR MACHO 3/8 TUBEX 1/2  NPT</t>
  </si>
  <si>
    <t>RED.      BUSHING 1  A  1/4  GALV</t>
  </si>
  <si>
    <t>RED.      BUSHING 1  A  3/8  GALV.</t>
  </si>
  <si>
    <t>NIPLE 1/8  X 4  GALV.</t>
  </si>
  <si>
    <t>NIPLE 1/4  X 5  GALV.</t>
  </si>
  <si>
    <t>NIPLE 3/8  X R.C. GALV.</t>
  </si>
  <si>
    <t>SELLO MECANICO DE 1   MCA.VAZEL PT-0107</t>
  </si>
  <si>
    <t>TORNILLO HEX. 3/8 X2 A. STD</t>
  </si>
  <si>
    <t>RED. CAMPANA 11/2 A1/2</t>
  </si>
  <si>
    <t>TUERCA CON BARRIL DE    BRONCE DE 1/2</t>
  </si>
  <si>
    <t>TUERCA CON BARRIL DE    BRONCE DE 3/8</t>
  </si>
  <si>
    <t>TUERCA CON BARRIL DE    BRONCE DE 5/16</t>
  </si>
  <si>
    <t>TUERCA CON BARRIL DE    BRONCE DE 1/4</t>
  </si>
  <si>
    <t>CIRCUITO INT  MOD.IC-0310 LTC485CN8</t>
  </si>
  <si>
    <t>CILINDRO NEUMATICOCDM2E32-50017280 SMC</t>
  </si>
  <si>
    <t>CABLE CALIBRE 10</t>
  </si>
  <si>
    <t>AISLADOR SOPORTE TIPO MANZANA</t>
  </si>
  <si>
    <t>TORNILLO HOMBRO 1/2  X  1 3/4</t>
  </si>
  <si>
    <t>ARRANCADOR 3 POLOS 6-43-6 BOBINA 120 V.</t>
  </si>
  <si>
    <t>CODO DE 1/4  NPT A 3/8  FLEER BRONCE</t>
  </si>
  <si>
    <t>TORNILLO EXAGONAL       5/16 X1 AC.INOX.</t>
  </si>
  <si>
    <t>TORNILLO HEXAGONAL  5/16 X11/2  AC.INOX.</t>
  </si>
  <si>
    <t>BOBINA DE 110VAC PARA VALVULA DE 1/4</t>
  </si>
  <si>
    <t>KIT P/BOMBA MCA.GROUNDFOS MOD.CR2-150</t>
  </si>
  <si>
    <t>EDMILL CLEVELAND 3/8</t>
  </si>
  <si>
    <t>EDMILL CLEVELAND 1/2 MARCA PROCUT NUMERO</t>
  </si>
  <si>
    <t>BURIL CUADRADO COBALTO 1/4 X 2 1/2</t>
  </si>
  <si>
    <t>BROCA PARA ACERO5/16</t>
  </si>
  <si>
    <t>BROCA PARA ACERO11/32</t>
  </si>
  <si>
    <t>BROCA PARA ACERO15/32</t>
  </si>
  <si>
    <t>EDMILL CLEVELAN 1/8</t>
  </si>
  <si>
    <t>EDMILL CLEVELAND 1/4</t>
  </si>
  <si>
    <t>EDMILL CLEVELAND  5/16</t>
  </si>
  <si>
    <t>BOBINA DE 110VAC PARAVALVULA DE 1/2</t>
  </si>
  <si>
    <t>BROCA PARA ACERO1/4 MARCA IRWIN HARSON</t>
  </si>
  <si>
    <t>SENSOR SLOAN 3305536</t>
  </si>
  <si>
    <t>TORNILLO SOCKET         6MM X 25MM</t>
  </si>
  <si>
    <t>RELEVADOR DE CONTROL 700-HA33A1</t>
  </si>
  <si>
    <t>ACEITE SULLAIR LLL-4-32  CUBETA 19 LTS.</t>
  </si>
  <si>
    <t>MANOMETRO 0A14KG/CM2 NPT200LB/PULG2</t>
  </si>
  <si>
    <t>MEDIO CANDADO PASO 25</t>
  </si>
  <si>
    <t>KIT DE REPARACION PARAVALVULA DE 3/4</t>
  </si>
  <si>
    <t>NIPLE.1/8 X 2 1/2       GALVANIZADO</t>
  </si>
  <si>
    <t>NIPLE 1/8 X 3           GALVANIZADO</t>
  </si>
  <si>
    <t>ROTULA HEMBRA DE 1/4    WS6G171 GRAINGER</t>
  </si>
  <si>
    <t>ROTULA HEMBRA DE 1/2</t>
  </si>
  <si>
    <t>SELLO MECANICO PARABOMB DE 1 5/8 PT-0134</t>
  </si>
  <si>
    <t>BOBINA DE 110VAC PARAVALVULA DE 3/4</t>
  </si>
  <si>
    <t>CIRCUITO MICRO FORM RCTPG-9223</t>
  </si>
  <si>
    <t>RELEVADOR ENCAPSULADO120 VAC 30AMP</t>
  </si>
  <si>
    <t>Machuelo de 1/4 NTP marca ICS</t>
  </si>
  <si>
    <t>DISCO ABRAZIVO 14 X3/32X1  3900 RPM</t>
  </si>
  <si>
    <t>TORNILLO 5/16 X3 3/4  ROSCA FINA</t>
  </si>
  <si>
    <t>INTERRUPTOR A-B 140 MN-0250</t>
  </si>
  <si>
    <t>FUENTE DE PODER PRO ECO 120W, 24V, 5A</t>
  </si>
  <si>
    <t>BANDA JASON 430-JIMPULSOR TURBINA 2BDS.</t>
  </si>
  <si>
    <t>VALVULA NEUMATICA MOD BP79PS 230</t>
  </si>
  <si>
    <t>FASE ALERT CTP CONTACTO10A/220V TRIFASIC</t>
  </si>
  <si>
    <t>CONTACTOR MCA:ABB MODELO: AF-80-30-11-13</t>
  </si>
  <si>
    <t>TORNILLO 3/8 X4 1/2 STD SOCKET GDO.8</t>
  </si>
  <si>
    <t>TORNILLO SOCKET 5/32 X1 ROSCA FINA</t>
  </si>
  <si>
    <t>TORNILLO SOCKET 3/8 X1  ROSCA FINA</t>
  </si>
  <si>
    <t>KIT DE REPARACION PARAVALVULA DE 1IN</t>
  </si>
  <si>
    <t>TORNILLO SOCKET 1/2 X1  ROSCA FINA</t>
  </si>
  <si>
    <t>BALASTRO AUTOREGULADO FPADIT.MET.400W</t>
  </si>
  <si>
    <t>JUEGO DE MACHUELOS 1/4  NC(ROSCA STD.)</t>
  </si>
  <si>
    <t>JUEGO DE MACHUELOS 5/16  NF(ROSCA FINA)</t>
  </si>
  <si>
    <t>JUEGO DE MACHUELOS 1/2   (ROSCA STD.)</t>
  </si>
  <si>
    <t>JUEGO DE MACHUELOS 5/8  NF(ROSCA FINA)</t>
  </si>
  <si>
    <t>UEGO DE MACHUELOS 5/8  NC(ROSCA STD)</t>
  </si>
  <si>
    <t>JUEGO DE MACHUELOS 3/4   NF(ROSCA STD)</t>
  </si>
  <si>
    <t>TUERCA 7/8  14 HILOS NF</t>
  </si>
  <si>
    <t>CLAVO 2IN  MARCA DEACERO NUMERO DE</t>
  </si>
  <si>
    <t>CLAVO 2 1/2  MARCA DEACERO NUMERO DE</t>
  </si>
  <si>
    <t>REGADERA DE 1/2 CROMADA FLORENCIA</t>
  </si>
  <si>
    <t>SELLO P/FLEJE DE PLAST. 1/2IN SAT</t>
  </si>
  <si>
    <t>BISAGRA DE 3 X2  DE 3 AGUJEROS FANAL</t>
  </si>
  <si>
    <t>RETEN PARA BOMBA HIDRAULICA DE 2 1/4</t>
  </si>
  <si>
    <t>LLAVE DE PASO DE ESFER DE 2  GALVANIZADA</t>
  </si>
  <si>
    <t>CARBONES MAQUITA PARA   TALADRO CB407</t>
  </si>
  <si>
    <t>ARC WELD 2201 3.2 1/8E-AL-43 COD.6043</t>
  </si>
  <si>
    <t>CEPILLO TIPO 302 SS      108 7353T708</t>
  </si>
  <si>
    <t>CEPILLO TIPO 302 SS     108 7353T813</t>
  </si>
  <si>
    <t>CEPILLO TIPO 302 SS     108 7353T706</t>
  </si>
  <si>
    <t>TARJETA DE CONTRO N.150290</t>
  </si>
  <si>
    <t>MICARTA DE 3/8” X 6 X 40</t>
  </si>
  <si>
    <t>TORNILLO TOPE 1/2 CP ROSCA 3/8 DIAM.1/2</t>
  </si>
  <si>
    <t>TORNILLO TOPE/HOMBRO CPO.3/8ROSCA 5/16</t>
  </si>
  <si>
    <t>TORNILLO DE TOPE 1 1/2  LARGO X 3/8 DIAM</t>
  </si>
  <si>
    <t>TORNILLO  TOPE CPO.3/4 ROS 3/8 DIAM.1/2</t>
  </si>
  <si>
    <t>VALVULA BOLA TIPO 21 CÓDIGO 1601015</t>
  </si>
  <si>
    <t>BANDA 480 L .075        PALACIOS IND.</t>
  </si>
  <si>
    <t>BANDA 345 L .075        PALACIOS IND.</t>
  </si>
  <si>
    <t>ANILLO DE RETENCION EXTERNO 5100-125</t>
  </si>
  <si>
    <t>FILTRO P/ACEITE 250024- 427</t>
  </si>
  <si>
    <t>JUEGO DE MACHUELOS 3/16  NC R.ESTANDARD</t>
  </si>
  <si>
    <t>JUEGO DE MACHUELOS 3/16  NF(R.FINA)</t>
  </si>
  <si>
    <t>ARRANCADOR 5HP230V</t>
  </si>
  <si>
    <t>PILA ALCALINA  AAA DURACEL</t>
  </si>
  <si>
    <t>CONECTOR DE 1/2 NPTMACHO RECTO PARA</t>
  </si>
  <si>
    <t>JUEGO DE MACHUELOS 5MM  MARCA ICS NUMERO</t>
  </si>
  <si>
    <t>TARJETA HEATSINK     ASSEMBLI 2313-0106</t>
  </si>
  <si>
    <t>SHUNT 75A150MV 5H-0115</t>
  </si>
  <si>
    <t>TARJETA REGULATOR PC    BOARD 2355-0004</t>
  </si>
  <si>
    <t>CHARGE CONTACTOR CN-010 FIRING CIRCUITS</t>
  </si>
  <si>
    <t>FUSE DC OUTPUT 60A 300V FIRING FS-0203</t>
  </si>
  <si>
    <t>METER SUPPLY PC BOARD   2355-0134</t>
  </si>
  <si>
    <t>CURRENT METER BACKLINT  MR-0119 FC1</t>
  </si>
  <si>
    <t>DIODE BRIDGE 3PHASES 60 800V DB0025</t>
  </si>
  <si>
    <t>CONECTOR DE 1/2 NPT HEM-BRA RECTO PARA</t>
  </si>
  <si>
    <t>RESISTENCIA 3/4X5 1/2 450W.120V.  9919</t>
  </si>
  <si>
    <t>TUERCA UNION DE 11/2 GL</t>
  </si>
  <si>
    <t>VALVULA ESFERA 11/2 BCE</t>
  </si>
  <si>
    <t>COPLE 11/2 GALV.</t>
  </si>
  <si>
    <t>NIPLE 11/4 R.C. GALV.</t>
  </si>
  <si>
    <t>VALV.ESFERA 11/4 BCE.</t>
  </si>
  <si>
    <t>RED. BUSH.11/2 A11/4 GALV.</t>
  </si>
  <si>
    <t>RED.   CAMPANA 11/2X11/ GALV.</t>
  </si>
  <si>
    <t>BALERO 6204 SKF</t>
  </si>
  <si>
    <t>BALERO 6007 2Z SKF</t>
  </si>
  <si>
    <t>BALERO CONICO 30208J KB SKF</t>
  </si>
  <si>
    <t>BALERO CONICO 32207 ZWZ SKF</t>
  </si>
  <si>
    <t>BALERO 6015 RS SIF SKF</t>
  </si>
  <si>
    <t>RETEN 29310 CR</t>
  </si>
  <si>
    <t>BANDA LISA MODELO    5L-380</t>
  </si>
  <si>
    <t>REGULADOR D PRES.17.5LB 2.1A10.5 51MM</t>
  </si>
  <si>
    <t>REGULADOR SOBRECGA.LRD2 16-24A. 034684</t>
  </si>
  <si>
    <t>FOCO LAMPARA DE MANO    PR13 2.6V. 0.75A</t>
  </si>
  <si>
    <t>CAPACITOR 24UF+/-3%480V 50/60HZGE97F6680</t>
  </si>
  <si>
    <t>RED.   CAMPANA GLV.2 A1</t>
  </si>
  <si>
    <t>RED.    CAMP.GLV.2 A1/2</t>
  </si>
  <si>
    <t>FCB22424H LINK CHUMACERA REDONDA 1 1/2.</t>
  </si>
  <si>
    <t>POLEA DE VELOCIDAD VARIABLE VC51 DE TORN</t>
  </si>
  <si>
    <t>MOTOR 1/2HP 3535/3515 127V.9.4AMP SIEMEN</t>
  </si>
  <si>
    <t>TERMINAL ESPADA 16-14   CALIBRE 5/32</t>
  </si>
  <si>
    <t>TERMINAL OJO CAL.16-14</t>
  </si>
  <si>
    <t>TERMINAL HEMBRA PLANA   CAL.12-10</t>
  </si>
  <si>
    <t>TERMINAL MACHO PLANO    CAL.12-10</t>
  </si>
  <si>
    <t>TERMINAL D PUNTA 16-14  P/TABLILLA</t>
  </si>
  <si>
    <t>TERMINAL D PUNTA 12-10  PARA TABLILLA</t>
  </si>
  <si>
    <t>TUERCA CONDUIT DE 1/2</t>
  </si>
  <si>
    <t>TUERCA CONDUIT 3/4</t>
  </si>
  <si>
    <t>PIJA P/LAMINA 10MMX1</t>
  </si>
  <si>
    <t>PIJA P/LAMINA 12MMX1</t>
  </si>
  <si>
    <t>BANDA CORTAMEX DE 4CAPAS X14 X42  DE</t>
  </si>
  <si>
    <t>MANOMETRO 0-200LBS.0-14 KG./CM2 CAR2</t>
  </si>
  <si>
    <t>INTRRUPTOR TERMOMAG.400690V.SACES5N.ABB.</t>
  </si>
  <si>
    <t>VALVULA SOLENOIDE SLOAN 0305849 C/CABLE</t>
  </si>
  <si>
    <t>RED. BUS. 11/2  X1      GALVANIZADO</t>
  </si>
  <si>
    <t>REGULADOR DE GAS 11/4   RANGE 10-15</t>
  </si>
  <si>
    <t>TUERCA DE 7/16 ROSCAFIN</t>
  </si>
  <si>
    <t>SOLENOIDE 120VCA 60HZ  02250125-657</t>
  </si>
  <si>
    <t>KIT DE REPARACION PARAVALVU.REGULADORA</t>
  </si>
  <si>
    <t>TARJETA ELECTRONICA NO.PARTE 2262-0274</t>
  </si>
  <si>
    <t>KIT DE REPARACION PARAVALVULA MECAIR</t>
  </si>
  <si>
    <t>KIT DE REPARACION P/VALVULA GOYEN K2501</t>
  </si>
  <si>
    <t>LENGUETA DE RETENCION DE REJILLAS</t>
  </si>
  <si>
    <t>VARIADOR DE VELOCIDAD M.22A –D2P3N104</t>
  </si>
  <si>
    <t>VARIADOR DE VELOCIDAD M.22A-D4P0N104</t>
  </si>
  <si>
    <t>VARIADOR DE VELOCIDAD M.22A-D6P0N104</t>
  </si>
  <si>
    <t>SWITCH DE SEGURIDAD NO. 440N-S32047</t>
  </si>
  <si>
    <t>SWITCH DE SEGURIDAD XCS E7313</t>
  </si>
  <si>
    <t>POTENCIOMETRO 800FP-POT  10 KOHM</t>
  </si>
  <si>
    <t>PASTILLA TERM 32A 3 POLOS 1492-SPM3B320</t>
  </si>
  <si>
    <t>PASTILLA TER 25AMP. 3 POLOS 1492-SP3B250</t>
  </si>
  <si>
    <t>PASTILLA TERM10 AMP 3 POLOS 1492-SPM3B10</t>
  </si>
  <si>
    <t>PASTILLA TERM32AMP 2 POLOS 1492-SPM2B320</t>
  </si>
  <si>
    <t>PASTILLA TER25 AMP 2 POLOS 1492-SPM2B250</t>
  </si>
  <si>
    <t>PASTILLA TERM16AMP. 2 POLOS 1492-SPM2B16</t>
  </si>
  <si>
    <t>PASTILLA TERM10AMP. 2 POLOS</t>
  </si>
  <si>
    <t>PASTILLA TERM 32AMP. 1 POLO 1492-SPM1B32</t>
  </si>
  <si>
    <t>PASTILLA TERM 25AMP.1 POLO 1492-SPM1B250</t>
  </si>
  <si>
    <t>PASTILLA TERM 16 AMP 1 POLO 1492-</t>
  </si>
  <si>
    <t>PASTILLA TERM50 AMP 2 POLOS</t>
  </si>
  <si>
    <t>PASTILLA TERM 50 AMP 1 POLO1492-SPM1B500</t>
  </si>
  <si>
    <t>AMPERIMETRO C.A. 0-150A   211 (139-10)</t>
  </si>
  <si>
    <t>LIJA DE AGUA  220 P/ LIMPIEZA DE WHEEL.</t>
  </si>
  <si>
    <t>FLEJE DE PLASTICO DE    1/2</t>
  </si>
  <si>
    <t>CODO DE 1/8 X 90 GRADOS   GALVANIZADO</t>
  </si>
  <si>
    <t>CODO NIPLE DE 1/8 X 90 GRAD. GALVANIZADO</t>
  </si>
  <si>
    <t>CODO DE 1/8 X 45GRADOS GALVANIZADO.</t>
  </si>
  <si>
    <t>TORNILLO CABEZA GOTA DE 3/8  X 3/4IN</t>
  </si>
  <si>
    <t>TORNILLO DE 1/4 X7/8    CABEZA SOCKET.</t>
  </si>
  <si>
    <t>BALASTRA QUICKTRONIC  QTP2X32T8/120ISN-S</t>
  </si>
  <si>
    <t>OPRESOR M6 X 0.75</t>
  </si>
  <si>
    <t>M3</t>
  </si>
  <si>
    <t>NITROGENO ALTA PUREZA</t>
  </si>
  <si>
    <t>PINTURA DE ESM. ALQUIDALICO GRIS NAVAL</t>
  </si>
  <si>
    <t>RODILLO PARA PINTAR DE3/4 X9  TIPO R</t>
  </si>
  <si>
    <t>PINTURA COLOR BLANCOOSTION ALQUIDALICA</t>
  </si>
  <si>
    <t>LAMPARA FLUORESCENTEMOD. F32T8/TL841</t>
  </si>
  <si>
    <t>LAMPARA FLUORESCENTE MOD F17T8/TL841</t>
  </si>
  <si>
    <t>MOTOR 3HP FR.56C 230/460VOLTS 0.75HP MOD</t>
  </si>
  <si>
    <t>PINTURA EN AEROSOL COLOR NARANJA FUEGO.</t>
  </si>
  <si>
    <t>TUERCA HEXAGONAL DE 16M  PASO 2.</t>
  </si>
  <si>
    <t>OPRESOR DE 8MM X 10MM DE  LARGO</t>
  </si>
  <si>
    <t>BANDA DENTADA  MODELO   2322V396</t>
  </si>
  <si>
    <t>TUERCA HEXAGONAL 3/4 ROSCA FINA 16 HILOS</t>
  </si>
  <si>
    <t>VALVULA DE DIAFRAGMA GOYEN RCA25DD200</t>
  </si>
  <si>
    <t>CEPILLO TIPO COPA DE ALAMBRE TRENZADO</t>
  </si>
  <si>
    <t>CODO-NIPLE DE 1/4IN  A 90 GALVANIZADO.</t>
  </si>
  <si>
    <t>PINTURA EN AEROSOL VERDE FLUORESCEN 757</t>
  </si>
  <si>
    <t>CONDULET  DE 3/4IN RECUBRIMIENTO DE PVC</t>
  </si>
  <si>
    <t>REDUCTOR REJILLADORASRETIO 0.32HP 0.74</t>
  </si>
  <si>
    <t>BLOCK DE CONTACTO PARA  CAJA 242 42 N.O</t>
  </si>
  <si>
    <t>BLOCK DE CONTACTO 229 0  N.O.MCA LEGRAND</t>
  </si>
  <si>
    <t>ARANDELA DE PRESION DE  5/16 ACERO INOX</t>
  </si>
  <si>
    <t>TORNILLO SOCKET DE 4X90 MM.</t>
  </si>
  <si>
    <t>TUERCA DE SEURIDAD DE 4 MM.</t>
  </si>
  <si>
    <t>TORNILLO HEX ACERO INOX. DE 7/8IN X2IN</t>
  </si>
  <si>
    <t>ARANDELA PLANA DE 7/8IN   EN ACERO INOX.</t>
  </si>
  <si>
    <t>ARANDELA DE PRESION DE 7/8IN  ACERO INOX</t>
  </si>
  <si>
    <t>CONECTOR RECTO DE BRONCEDE 1/2IN  NPT A</t>
  </si>
  <si>
    <t>TUERCA FLEER DE BRONCEDE 1/2IN</t>
  </si>
  <si>
    <t>ELECTRODO E7018 DE   3/32IN  X 1/4IN</t>
  </si>
  <si>
    <t>REPUESTO PARA NAVAJANO. CAT.TRAVERS 852.</t>
  </si>
  <si>
    <t>MOTOR WEG 50 HP 3 FASES1800RPM</t>
  </si>
  <si>
    <t>BARREANCLA DE 1/2IN X3 1/2IN</t>
  </si>
  <si>
    <t>PIJA PARA MADERA DE6X5/8 CABEZA PLANA</t>
  </si>
  <si>
    <t>CAJA DE CONTROL MOD.2822019210</t>
  </si>
  <si>
    <t>BOMBA SUMERGIBLE KOR4.5 R75-12 DE 6 IN</t>
  </si>
  <si>
    <t>BANDA B-112 MARCA GATES</t>
  </si>
  <si>
    <t>ELEMENTO ESTRELLA MCA MARTIN SRL 099/100</t>
  </si>
  <si>
    <t>LUBRICANTE WD-40 .CODIGOMARKING  52118</t>
  </si>
  <si>
    <t>MOTOR ELECTRICO DE 15 HP1770 RPM 254T</t>
  </si>
  <si>
    <t>RETEN 45045 MARCA       NATIONAL.</t>
  </si>
  <si>
    <t>SIERRA BROADBAND 3/4X0.035X5-8 DXP</t>
  </si>
  <si>
    <t>MOTO-TOOL ANGULAR DE 1/4NEUMATICO</t>
  </si>
  <si>
    <t>TAMBOR MET ABIERTO DE 200 LTS SIN TAPA</t>
  </si>
  <si>
    <t>MANDIL AMARILLO VS ACIDO</t>
  </si>
  <si>
    <t>GUANTE AZUL DE NITRILO  26297DE 10</t>
  </si>
  <si>
    <t>GUANTE DE HULE P/ACIDONEGRO MOD.56-450</t>
  </si>
  <si>
    <t>CASCO DE SEGURIDAD      BLANCO CLASE  E</t>
  </si>
  <si>
    <t>ZAPATO DE SEGURIDAD NO.6 C/CASQUILLO</t>
  </si>
  <si>
    <t>TORNILLO 7/16 X1 STD.   CABEZA HEXAGONAL</t>
  </si>
  <si>
    <t>ZAPATO DE SEGURIDAD NO.8 C/CASQUILLO</t>
  </si>
  <si>
    <t>GUANTE CARNAZA DOBLE PALMA CHINO</t>
  </si>
  <si>
    <t>MANGAS ALUMINIZADAS</t>
  </si>
  <si>
    <t>GUANTE ALUMINIZ.  P/ALT TEMPERATURA</t>
  </si>
  <si>
    <t>ZAPATO DE SEGURIDAD NO.9 C/CASQUILLO</t>
  </si>
  <si>
    <t>TORNILLO 7/16 X1 1/4 ST CABEZA HEXAGONAL</t>
  </si>
  <si>
    <t>ZAPATO DE SEGURIDAD NO10 C/CASQUILLO</t>
  </si>
  <si>
    <t>MANGAS DE VINIL 18       TRANSPARENTE</t>
  </si>
  <si>
    <t>ZAPATO DE SEGURIDAD NO.4 C/CASQUILLO</t>
  </si>
  <si>
    <t>GUANTE DE CALCETIN   GRIS 9637 (JAPONES)</t>
  </si>
  <si>
    <t>ARNES ESTILO COLGANTE MCA 3M  PRTE 6281</t>
  </si>
  <si>
    <t>VALVULA DE EXHALACION   3M  PARTE 6889</t>
  </si>
  <si>
    <t>VALVULA DE INHALACION   3M  PARTE 6893</t>
  </si>
  <si>
    <t>MEDIA MASCARILLA 6200 MCA 3M PARTE 6200</t>
  </si>
  <si>
    <t>MEDIA MASCARILLA 6100   MCA.3M</t>
  </si>
  <si>
    <t>ZAPATO DE SEGURIDAD NO.2 COD.ALFA 313211</t>
  </si>
  <si>
    <t>ZAPATO DE SEGURIDAD NO.3 COD.ALFA 313212</t>
  </si>
  <si>
    <t>FAJA SACROLUMBRAR CHICA CON TIRANTES</t>
  </si>
  <si>
    <t>FAJA SACROLUMBRAR MEDIANA CON TIRANTES</t>
  </si>
  <si>
    <t>HUASA DE PRESIﾓN 7/16</t>
  </si>
  <si>
    <t>FAJA SACROLUMBRAR GRAND CON TIRANTES</t>
  </si>
  <si>
    <t>ZAPATO CON PROTECCION   METATARZAL 6</t>
  </si>
  <si>
    <t>ZAPATO CON PROTECCION   METATARZAL 8</t>
  </si>
  <si>
    <t>ZAPATO CON PROTECCION   METATARZAL 9</t>
  </si>
  <si>
    <t>PERNO HUECO 3/16 DIAM. EXT X 1 1/2 LARGO</t>
  </si>
  <si>
    <t>BOTA  DURAMIL DAKOTA DE PVC TALLA 5</t>
  </si>
  <si>
    <t>BOTA  DURAMIL DAKOTA DE PVC TALLA 6</t>
  </si>
  <si>
    <t>BOTA  DURAMIL DAKOTA DE PVC TALLA 7</t>
  </si>
  <si>
    <t>BOTA  DURAMIL DAKOTA DE PVC TALLA 8</t>
  </si>
  <si>
    <t>BOTA  DURAMIL DAKOTA DE PVC TALLA 10</t>
  </si>
  <si>
    <t>BOTA  DURAMIL DAKOTA DE PVC TALLA 11</t>
  </si>
  <si>
    <t>BOTA  DURAMIL DAKOTA DE PVC TALLA 12</t>
  </si>
  <si>
    <t>PERNO HUECO 3/16 DIAM.EXTERIOR X 2 LARGO</t>
  </si>
  <si>
    <t>PERNO HUECO 1/4 DIAM.  EXT X 1 1/2 LARGO</t>
  </si>
  <si>
    <t>MICA REFORMADA PC-C</t>
  </si>
  <si>
    <t>CABEZAL BULLHEAD SAFETY MOD. HH- BG1</t>
  </si>
  <si>
    <t>LENTE AERODINAMICO IN OUT CREWS SRL173I</t>
  </si>
  <si>
    <t>LENTE AERODINAMICO CLARO ANTIEMPAÑANTE</t>
  </si>
  <si>
    <t>SEÑALAMIENTO DE CAMILLA35X25 CM DE</t>
  </si>
  <si>
    <t>PERNO HUECO 1/4 DIAM. EXTERIOR X 2 LARGO</t>
  </si>
  <si>
    <t>SEÑALAMIENTO DE REGADERADE EMERGENCIA</t>
  </si>
  <si>
    <t>PERNO HUECO 5/16 DIAM.EXT X 1 1/2 LGO</t>
  </si>
  <si>
    <t>PERNO HUECO 5/16 DIAM.EXTERIOR X 2 LARGO</t>
  </si>
  <si>
    <t>CONECTOR HEMBRAREHUSABLE DE 3/8</t>
  </si>
  <si>
    <t>SUDADERA COLOR AZUL      MARINO TALLA CH</t>
  </si>
  <si>
    <t>SUDADERA COLOR AZUL     MARINO TALLA G</t>
  </si>
  <si>
    <t>SUDADERA COLOR AZUL     MARINO TALLA XL</t>
  </si>
  <si>
    <t>OVEROL MANGA LARGA AZUL MARINO TALLA 36</t>
  </si>
  <si>
    <t>OVEROL MANGA LARGA AZUL MARINO TALLA 38</t>
  </si>
  <si>
    <t>OVEROL MANGA LARGA AZULMARINO TALLA 40</t>
  </si>
  <si>
    <t>OVEROL MANGA LARGA AZULMARINO TALLA42</t>
  </si>
  <si>
    <t>OVEROL MANGA LARGA AZUL MARINO TALLA46</t>
  </si>
  <si>
    <t>CONTACTO TRIFASICO MOD.4710 MARCA LEVITO</t>
  </si>
  <si>
    <t>PERNO GUIA PARA MOLDES (REJILLADORAS)</t>
  </si>
  <si>
    <t>OVEROL MANGA LARGA TALLA 50</t>
  </si>
  <si>
    <t>BUJES GUIA PARA HERRAMENTALES (REJILLAS)</t>
  </si>
  <si>
    <t>OVEROL MANGA LARGA TALLA 52</t>
  </si>
  <si>
    <t>OVEROL MANGA LARGA TALLA 34</t>
  </si>
  <si>
    <t>SPROCKET 50BS16 1 1/4    MCA.MARTIN</t>
  </si>
  <si>
    <t>BOBINA MOD  691485VICKERS</t>
  </si>
  <si>
    <t>CASACA DE ENTRENAMIENTOUNITALLA COLOR</t>
  </si>
  <si>
    <t>JERGA</t>
  </si>
  <si>
    <t>FIBRA VERDE</t>
  </si>
  <si>
    <t>ATOMIZADOR USO RUDO</t>
  </si>
  <si>
    <t>PROGRAM NO.PART  160-P1 ALLEN BRADLEY</t>
  </si>
  <si>
    <t>BOTE PARA ATOMIZADOR</t>
  </si>
  <si>
    <t>CEPILLO BOLA PLASTICO   P/BANO</t>
  </si>
  <si>
    <t>PASTILLA PARA BANO      CLAVE  50338</t>
  </si>
  <si>
    <t>ROLLO DE PAPEL SANITARIO</t>
  </si>
  <si>
    <t>ROLLO DE PAPEL TOALLA</t>
  </si>
  <si>
    <t>CEPILLO DE IXTLE 10</t>
  </si>
  <si>
    <t>FUNDA P/TRAP.TIPO  T     90 CMS.</t>
  </si>
  <si>
    <t>BASE METALICA TRAP.90CM  REFORZADO.</t>
  </si>
  <si>
    <t>BOLSA PARA BASURA 40X48 NEGRA</t>
  </si>
  <si>
    <t>VASOS CONICOS (PQ DE 250VASOS)</t>
  </si>
  <si>
    <t>WIRTZ ANALOG BOARD NO.PARTE.150291 WIRTZ</t>
  </si>
  <si>
    <t>SOLVENTE DIELECTRICO</t>
  </si>
  <si>
    <t>ESCOBA PLASTICA</t>
  </si>
  <si>
    <t>LIMPIA BANOS SARRICIDACLAVE  50371</t>
  </si>
  <si>
    <t>LIMPIA VIDRIOS C/ENV.</t>
  </si>
  <si>
    <t>BOLSA P/BASURA CHICA    24 X 24</t>
  </si>
  <si>
    <t>BASE PORTA DISCOS DE 20  CON CLIP</t>
  </si>
  <si>
    <t>REVELADOR DE PLOMO SOLUCION 2</t>
  </si>
  <si>
    <t>BLS CONTROLLER NO. PART  150288 WIRTZ</t>
  </si>
  <si>
    <t>CINTA TUK TRANSPARENTE  DE 2</t>
  </si>
  <si>
    <t>REPORTE DE DESEMPEÑO</t>
  </si>
  <si>
    <t>INPUT MODULE NO. PARTE  150278   WIRTZ.</t>
  </si>
  <si>
    <t>TARJETA VIAJERA TERMIN. DE CORRIDA</t>
  </si>
  <si>
    <t>REP DE TRABAJO DIARIO DE MTTO E-FO-MO-09</t>
  </si>
  <si>
    <t>TARJETA DE IDENTIFICACIÓN  ER-FO-PO-17</t>
  </si>
  <si>
    <t>ETIQUETA LTS ADHESIVOPERMANENTE 4 X2</t>
  </si>
  <si>
    <t>RIBON ZEBRA 2000 110X450 NEGRO</t>
  </si>
  <si>
    <t>OUTPUT  MODULE NO. PART  150279   WIRTZ.</t>
  </si>
  <si>
    <t>CERTIFICADO DE CALIDAD E-FO-CC-FR-02</t>
  </si>
  <si>
    <t>TARJETA ACEPTADO VALIDACION ER-FO-PO-27</t>
  </si>
  <si>
    <t>ETIQUETA 4 X6  LTS 2C FC AZUL CELESTE</t>
  </si>
  <si>
    <t>MARCADOR UNI PAINT      AMARILLO</t>
  </si>
  <si>
    <t>MAIN BOARD I/O NO. PART  150294  WIRTZ</t>
  </si>
  <si>
    <t>CINTA ADHESIVA MASKING TAPE 110(2  X50M)</t>
  </si>
  <si>
    <t>FORMATO DE TARJETA DE TPM ER-FO-MJ-09</t>
  </si>
  <si>
    <t>BLOCK DE DEV AL  ALMACEN ER-FO-AD-09</t>
  </si>
  <si>
    <t>SOLENOID BOARD NO. PART  150293   WIRTZ</t>
  </si>
  <si>
    <t>TARJETA DE PRODUCTO NOCONFORME</t>
  </si>
  <si>
    <t>REPORTE DE PRODUCCIONHORA X HORA.</t>
  </si>
  <si>
    <t>RIBBON MODELO 11045 RESINA ESPECIAL</t>
  </si>
  <si>
    <t>TARJETA PARA IDENTIFICA-CION DE PRODUCTO</t>
  </si>
  <si>
    <t>VALV.SELEN. ASCO 165PSIMOD. 8262H022 1/4</t>
  </si>
  <si>
    <t>RELAY BOARD NO. PARTE   150292.   WIRTZ.</t>
  </si>
  <si>
    <t>ETIQUETA DE 4X2IN    PANTONE AMARILLO C</t>
  </si>
  <si>
    <t>MONITOREO DE PARAMETROS INTER.SIDE</t>
  </si>
  <si>
    <t>MONITOREO DE PARAMETROS COS TBS.</t>
  </si>
  <si>
    <t>ETIQUETA DE RESIDUOS PELIGROSOS</t>
  </si>
  <si>
    <t>ETIQUETA ADHESIVA MARINE 11”x11”</t>
  </si>
  <si>
    <t>ETIQUETA DE ROMBO GRANDE MAT. CORROSIVO</t>
  </si>
  <si>
    <t>FORMATO DE UNIDAD MOBILDE EXPORTACION</t>
  </si>
  <si>
    <t>ETIQUETA TERMAL TRANSFERDE 4IN X6.5IN</t>
  </si>
  <si>
    <t>CUCHILLA INFERIOR DECORTADOR REJILLA.</t>
  </si>
  <si>
    <t>ROLLO DE ETIQUETAS PARAETIQUETADORA</t>
  </si>
  <si>
    <t>BALERO 1638 2Z SLB</t>
  </si>
  <si>
    <t>VALVULA REGULADORA MOD.60-1 MAX 1PSI.</t>
  </si>
  <si>
    <t>CHUMACERA 2 ORIFICIOS   MSFT 1 7/16IN</t>
  </si>
  <si>
    <t>CHUMACERA 4 ORIFICIOS 1 3/4IN VF4S-328</t>
  </si>
  <si>
    <t>CHUMACERA DE 1IN BROWNING VF2S-116M</t>
  </si>
  <si>
    <t>CHUMACERA REDONDASFC-25 1 9/16IN</t>
  </si>
  <si>
    <t>ENGRANE MARTIN 5822     14 1/2IN</t>
  </si>
  <si>
    <t>MOTOR BARNES A15T16 460 V MOTORES QS</t>
  </si>
  <si>
    <t>MOTOREDUCTOR 230/460VFRAME F-180 1780</t>
  </si>
  <si>
    <t>MOTOREDUCTOR EURODRIVE  230-460V</t>
  </si>
  <si>
    <t>CILINDRO A2233A1-2-1/2DIAM.X6  DE</t>
  </si>
  <si>
    <t>SPROCKET 41BS24 1IN  3/4IN  MARTIN</t>
  </si>
  <si>
    <t>SPROCKET 41BS24 1IN  MARC  MARTIN.</t>
  </si>
  <si>
    <t>SPROCKET 41BS26 1IN  MARC  MARTIN.</t>
  </si>
  <si>
    <t>KIT AJK-253 P/CILINDRO2 1/2  DIAMETRO</t>
  </si>
  <si>
    <t>BOBINA PARA VALVULA ASCO238210-032-D</t>
  </si>
  <si>
    <t>REPUESTO PARA CHUMACERA ER32 MCA TIMKEN</t>
  </si>
  <si>
    <t>ESTOPERO RBK-15P/VASTAGO DE CILINDRO</t>
  </si>
  <si>
    <t>CONTROLADOR DE TEMPERATURA MIC 2000</t>
  </si>
  <si>
    <t>DETECTOR DE FLAMA C7061 MARCA HONEYWELL</t>
  </si>
  <si>
    <t>REMOTE KEYPAD CAT 160-P2SER.A MARCA</t>
  </si>
  <si>
    <t>POWER SUPPLY SERVO DRIVE</t>
  </si>
  <si>
    <t>MANOMETRO DEWITT MODELO 231/115/4</t>
  </si>
  <si>
    <t>CLEVIS TRASERO 49250AP/CILINDRO DE 2 1/2</t>
  </si>
  <si>
    <t>SERVO CONTROLLER 1394C- 1394C-SJT05-L-LR</t>
  </si>
  <si>
    <t>TEE DE 1 1/2 GALV.NPT</t>
  </si>
  <si>
    <t>BANDA A-32 INYECTORES Y EXTRACTORE</t>
  </si>
  <si>
    <t>RESISTENCIA CARTUCHO 5/8X30 3/8 2500W</t>
  </si>
  <si>
    <t>FILTRO DE AIRE DIAM.INT 7 1/2</t>
  </si>
  <si>
    <t>TUERCA DE SEGURIDAD FLEX TOP SELLO</t>
  </si>
  <si>
    <t>ELECT.VALV.SELENOIDE SM VQ1300N-5</t>
  </si>
  <si>
    <t>TERMINAL ZAPATA P/CABLE CALIBRE 8</t>
  </si>
  <si>
    <t>6203-2Z/LHT23 SKF</t>
  </si>
  <si>
    <t>VALVULA CHECK COLUMPIO  1  AC.INOX.</t>
  </si>
  <si>
    <t>VALVULA CHECK COLUMPIO  1 1/2 AC.INOX.</t>
  </si>
  <si>
    <t>PLANCHADOR DE CORTADOR E-PA-IM-104</t>
  </si>
  <si>
    <t>AEROSOL LECTROPLUS-6400 MLLTS. STEREN</t>
  </si>
  <si>
    <t>SELLO MECANICO T43 1 3/4 PT-0135 VAZEL</t>
  </si>
  <si>
    <t>CLAVIJA MACHO P/TERMOPA NO.3046516</t>
  </si>
  <si>
    <t>BOTADOR DE CORTADOR  REJILLADORAS WIRTZ</t>
  </si>
  <si>
    <t>CONO GUIA DE BOMBA DE   PLOMO CONCAST</t>
  </si>
  <si>
    <t>NIPLE DE BOMBA DE PLOMO CONCAST  E-PA-ID</t>
  </si>
  <si>
    <t>TORNILLO RECTO PARA MOLDE DE REJILLAS</t>
  </si>
  <si>
    <t>Engrane para giro de    grupos. E-PA-IM-</t>
  </si>
  <si>
    <t>MANGUERA 3 METROS RTD   NO PARTE 981XX00</t>
  </si>
  <si>
    <t>INTERRUPTOR DE SEGURIDAD MODELO 440N-S32</t>
  </si>
  <si>
    <t>TERMOCOPLE MODELO    Q34A1108  HONEYWELL</t>
  </si>
  <si>
    <t>PILOTO MOD.Q314A 6094   HONEYWELL</t>
  </si>
  <si>
    <t>CONTACTOR 3 FASES 110V  MOD.LC1 D40F7</t>
  </si>
  <si>
    <t>CONTACTO MODELO 229-01 MARCA  LEGRAND</t>
  </si>
  <si>
    <t>BRAZO PARA SOPORTE DEMOLDE DE REJILLAS</t>
  </si>
  <si>
    <t>CUCHILLA DE TAMBOR CORTADOR EMPASTADORA</t>
  </si>
  <si>
    <t>RODILLO DE SALIDA INFERIOR ESTRIADO MAQ.</t>
  </si>
  <si>
    <t>JUEGO DE CORTANATAS (CUADRO  PIVOTE Y</t>
  </si>
  <si>
    <t>CUCHILLA SUPERIOR CORT. BESCO REPARADA</t>
  </si>
  <si>
    <t>CILINDRO MOD.BF-178-D   MCA.BIMBA</t>
  </si>
  <si>
    <t>SPROCKET MOD 35B16 CENTRO DE 3/4IN</t>
  </si>
  <si>
    <t>CARTUCHO FILTRANTE PARAREJ.WIRTZ SIST.</t>
  </si>
  <si>
    <t>SOPORTE IN UIN  PARA RODILLO REJILLADORA</t>
  </si>
  <si>
    <t>SOPORTE DE FLECHA DE RODILLO MAQ. REJ.</t>
  </si>
  <si>
    <t>CONTROL DE FLUJO MOD.   FCP4 MCA.BIMBA</t>
  </si>
  <si>
    <t>BUJE DE 1IN X3IN DANLY      NO  6-08-3</t>
  </si>
  <si>
    <t>POSTES DE 1IN X10IN         NO. 9-0840-5</t>
  </si>
  <si>
    <t>MANGUERA DE 3/8X70CM NEGRA CON COPLE RAP</t>
  </si>
  <si>
    <t>RESORTE PARA MOLDE DEREJILLAS NO.9-3210-</t>
  </si>
  <si>
    <t>PROTECCION TERMICA 440V90-150AMP MOD.LR9</t>
  </si>
  <si>
    <t>TORNILLO PARA CORTANATAS DE REJILLADORAS</t>
  </si>
  <si>
    <t>TOPE CHICODE REJILLAS P E-PA-ID-338</t>
  </si>
  <si>
    <t>TOPE GRANDE DE REJILLAS  E-PA-ID-337</t>
  </si>
  <si>
    <t>MODULO DE ENTRADAS 115VAC NO. CAT. 1769-</t>
  </si>
  <si>
    <t>MODULO DE SALIDAS 115VAC CAT. 1769-OA16</t>
  </si>
  <si>
    <t>MODULO DE ENTRADAS ANALOGICAS NO.CAT.</t>
  </si>
  <si>
    <t>MODULO DE ENTRADAS DETERMOPAR 1769-IT6</t>
  </si>
  <si>
    <t>MODULO ANALOGICO COMBINADO NO. CAT.1769-</t>
  </si>
  <si>
    <t>CUCHARA PARA DROSS DE CUCHARON DE</t>
  </si>
  <si>
    <t>RETEN CR-12640-USA</t>
  </si>
  <si>
    <t>NIPLE CON ESPREAS PARALINEAS DE PLOMO</t>
  </si>
  <si>
    <t>KIT DE REP. DE PISTON H.LINE SKN5-511-12</t>
  </si>
  <si>
    <t>KIT DE EMPAQUES PARAPISTON HSKN5-660-32V</t>
  </si>
  <si>
    <t>GANCHO DE PERICO PARACUCHARON DE REJILLA</t>
  </si>
  <si>
    <t>KIT DE EMPAQUES PARAPISTON SKN5-511-12</t>
  </si>
  <si>
    <t>ELEMENTO ESTRELLA MARTI MOD  BUNASRL 110</t>
  </si>
  <si>
    <t>KIT DE EMPAQUES HRSF-2X 4L1 HIDROLINE</t>
  </si>
  <si>
    <t>VALV.SELENOIDE 1/2   NP 3 VIAS 120V.60HZ</t>
  </si>
  <si>
    <t>KIT DE RECONSTRUCCION M.K323581V VALVULA</t>
  </si>
  <si>
    <t>REDUCTOR DE VELOCIDADCATALOGO NO.F718-10</t>
  </si>
  <si>
    <t>LABIO P/MAQ. CASTER      202-651</t>
  </si>
  <si>
    <t>POTENCIOMETRO V20004710K PARTE 100204</t>
  </si>
  <si>
    <t>CEPILLO CIRCULAR P/PULI  POSTES 505 BT</t>
  </si>
  <si>
    <t>RETEN CR 11372</t>
  </si>
  <si>
    <t>CUCHILLA P/CORTE LARGA  8000.105</t>
  </si>
  <si>
    <t>TORNILLO C/PLANA ACERO  INOX.5/16INX3IN</t>
  </si>
  <si>
    <t>EMPAQUE NARANJA 0.030</t>
  </si>
  <si>
    <t>EMPAQUE BLANCO 0.025</t>
  </si>
  <si>
    <t>EMPAQUE AMARILLO 0.020</t>
  </si>
  <si>
    <t>FILTRO PARA AIRE GA-422  GONHER</t>
  </si>
  <si>
    <t>VALVULA DIRECC. SMC MOD.VFS2120-3DZ-02</t>
  </si>
  <si>
    <t>DISTRIBUIDOR DE ARENADE SAMPAS</t>
  </si>
  <si>
    <t>CADENA TAPA PLANA       3/8X1/2 P-100463</t>
  </si>
  <si>
    <t>CADENA TAPA PLANA       3/8X1/2 P-101216</t>
  </si>
  <si>
    <t>CADENA TAPA PLANA       3/8X1/2 P-100465</t>
  </si>
  <si>
    <t>RUEDA DENTADA P/CADENA  1.250  P-101210</t>
  </si>
  <si>
    <t>FILTRO HEPA 99.97% 36X42 1/4X 11 1/2</t>
  </si>
  <si>
    <t>RUEDA DENTADA P/CADENA  1.572  P-101209</t>
  </si>
  <si>
    <t>TAPA 607-112 CORTADOR  SUPERIOR</t>
  </si>
  <si>
    <t>TAPA O CORTADOR INFERIO 607-113</t>
  </si>
  <si>
    <t>RUEDA PARA GIRAR MESA</t>
  </si>
  <si>
    <t>VARIADOR 1336 PLUSSENSOR LESS VECTOR</t>
  </si>
  <si>
    <t>FUSIBLE FRN-R-25</t>
  </si>
  <si>
    <t>FUSIBLE FNM-1</t>
  </si>
  <si>
    <t>VALVULA SELENOIDE D 1/2 16MM.ORIFICIO</t>
  </si>
  <si>
    <t>FUSIBLE FNM-5</t>
  </si>
  <si>
    <t>FUSIBLE FRS-R-6 1/4</t>
  </si>
  <si>
    <t>FUSIBLE FRS-R-45</t>
  </si>
  <si>
    <t>RODILLO TIPO ENGRANE</t>
  </si>
  <si>
    <t>BALERO SLS-118MARCA      BROWNING 1 1/8</t>
  </si>
  <si>
    <t>CADENA LATERAL P-100464</t>
  </si>
  <si>
    <t>CHUMACERA DE PIE DE     VUELTA PB250X1</t>
  </si>
  <si>
    <t>JUNTURA UNIVERSALP-101192 CRUZETA</t>
  </si>
  <si>
    <t>MODULO INTERFASE L6     P/10HP VFC</t>
  </si>
  <si>
    <t>MODULO INTERFASE L6     P/30HP VFC</t>
  </si>
  <si>
    <t>FRECUENCIA DE MANEJO    AJUSTABLE</t>
  </si>
  <si>
    <t>CORTADORES P/PLOMO      206-313 CASTER</t>
  </si>
  <si>
    <t>CORTADORES 206-319</t>
  </si>
  <si>
    <t>MODULO DE ENCENDIDO S8610U1003 HONEYWELL</t>
  </si>
  <si>
    <t>CORTADOR P/PLOMO 206-312 CASTER (GRANDE)</t>
  </si>
  <si>
    <t>EMPAQUE P/BOMBA DE PLOM  V-227 (O RING)</t>
  </si>
  <si>
    <t>ASIENTO DE VALVULA DE   PLOMO NO.GC-8250</t>
  </si>
  <si>
    <t>BANDA JASON 390H DENTAD 1  ANCHO</t>
  </si>
  <si>
    <t>FLECHA C/ IMPULSOR MARCA BESCO</t>
  </si>
  <si>
    <t>PISTOLA ROCIADORA JGA-510-30  DEVILBISS</t>
  </si>
  <si>
    <t>BALERO 22215LBK/W33/C3  SKF</t>
  </si>
  <si>
    <t>PISTON CLIPARD 7DD-1</t>
  </si>
  <si>
    <t>TUERCA UNION3/4         AC.INOX.</t>
  </si>
  <si>
    <t>TEE 3/4  AC.INOX.</t>
  </si>
  <si>
    <t>BLOCK DE VALVULA Y SEPARADOR AC.INOX.12A</t>
  </si>
  <si>
    <t>VALVULA DE GAS 1  1/2 P I TYPE V88A1618</t>
  </si>
  <si>
    <t>VOLTIMETRO DE C.D MCA.DYNAPAR PARTE6703</t>
  </si>
  <si>
    <t>TIMER ELECTRONIC 8PATAS  120V</t>
  </si>
  <si>
    <t>VARIADOR D VELOCIDAD 1HPKW 75</t>
  </si>
  <si>
    <t>INTERRUPTOR DE PRESION SAGINOMIYA</t>
  </si>
  <si>
    <t>CONTACTOR D MERCURIO30A 600V 120V BOBINA</t>
  </si>
  <si>
    <t>VARIADOR DE VELOCIDADMARCA EUROTHERM</t>
  </si>
  <si>
    <t>FUENTE D PODER 24V CONDORMOD.MCA24-2.4-A</t>
  </si>
  <si>
    <t>ROTARY UNION MARCA DUFFNTN.P-1000869</t>
  </si>
  <si>
    <t>BALERO B-1416           MARCA TORRINGTON</t>
  </si>
  <si>
    <t>EMPAQUE INERTEX UHF 1/4450F 600F 3000</t>
  </si>
  <si>
    <t>CONTROLADOR D TEMPERAT.MOD.CA00FJA3MJKAN</t>
  </si>
  <si>
    <t>SELECTOR DE2 POSICIONESTELEMECANIQUE</t>
  </si>
  <si>
    <t>BANDA JASON RESISTENTE  UNIMACH 5V-2000</t>
  </si>
  <si>
    <t>FUENTE DE PODER24 VDC 048-26882M</t>
  </si>
  <si>
    <t>REDUCTOR 7301090599 ROT1 40 MODEL</t>
  </si>
  <si>
    <t>TARJETA I/O 1791-24A8   120 VAC MAQ.</t>
  </si>
  <si>
    <t>MODULO SCANER RIO CAT.NO. 1747-SN</t>
  </si>
  <si>
    <t>REDUCTOR PARA LEVANTARTOLVA GRG-DVLHM821</t>
  </si>
  <si>
    <t>BALERO VLR 3 1/2  TRAC  ROL MCA.LOAD</t>
  </si>
  <si>
    <t>BALERO PLR 2  MCA.LOADRUNER O MC GILL</t>
  </si>
  <si>
    <t>RESORTE .073MMX1.250DIAMEXT.X2.760LARGO</t>
  </si>
  <si>
    <t>REPUESTO P/CHUMACERA    SCM DE 2</t>
  </si>
  <si>
    <t>REPUESTO P/CHUMACERA    SCY  2</t>
  </si>
  <si>
    <t>ELEMENTO P/VALVULA TERMOSTATICA</t>
  </si>
  <si>
    <t>REDUCTOR 2A1 HUB CITYMOD.AD50220-05409-0</t>
  </si>
  <si>
    <t>CEPILLO TIPO ANILLO FIBRA NYLON-15</t>
  </si>
  <si>
    <t>REDUCTOR  HP.480 RATIO 40-1 MCA LESSON</t>
  </si>
  <si>
    <t>BANDA E10/M V1/V10 GREEN12 X5FTENDESSWIT</t>
  </si>
  <si>
    <t>BALERO 6202 DN NSK SKF</t>
  </si>
  <si>
    <t>AMPERIMETRO 0-150A.ACMOD.METER RTG 0-5A</t>
  </si>
  <si>
    <t>O-RING BUIIA-II P101496</t>
  </si>
  <si>
    <t>O-RING BUIIA-II P101497</t>
  </si>
  <si>
    <t>OUTLET FLANGE 200-611COMINCO</t>
  </si>
  <si>
    <t>LEAD PUMP SUPPORT COLUM 200-605 COMINCO</t>
  </si>
  <si>
    <t>LEAD PUMP SUPPORT  NG 200-606 COMINCO</t>
  </si>
  <si>
    <t>LOWER BEARING MOUNT     200-607 COMINCO</t>
  </si>
  <si>
    <t>COPLE LOVE JOY LO70BARRENO 5/8Y3/4</t>
  </si>
  <si>
    <t>BALERO ER-32R MC-GILL</t>
  </si>
  <si>
    <t>CHUMACERA DODGE BRIDA4 TORNILLOS SC</t>
  </si>
  <si>
    <t>RESISTENCIA 3/4 X16 3000W. 220V. TIPO</t>
  </si>
  <si>
    <t>CHUMACERA UCFL204-12 3/4 2 ORIFICIOS</t>
  </si>
  <si>
    <t>CONECTOR RECTO 0804 EFB MARCA AUBUM</t>
  </si>
  <si>
    <t>BALERO FAG 6304 CASTERREDUCTOR RODILLOS</t>
  </si>
  <si>
    <t>CHUMACERA PARED126284 STD F2B-SCM-100</t>
  </si>
  <si>
    <t>CHUMACERA PARED 1 DODGE 12418 F2B-SCNP10</t>
  </si>
  <si>
    <t>BANDA DE GAJOS 3VX-710</t>
  </si>
  <si>
    <t>OPRESOR DE 3/8  X 1 1/2  DELARGO ROS FIN</t>
  </si>
  <si>
    <t>RESISTENCIA TIPO DALTON5/8 X 18  1000W</t>
  </si>
  <si>
    <t>LAMINA SEPARADOR D CINTA DE PLOMO CASTER</t>
  </si>
  <si>
    <t>ANTICONGELANTE INDUSTRIAL96%</t>
  </si>
  <si>
    <t>PROPELA PARA BOMBA DEPLOMO MAQ. CON CAST</t>
  </si>
  <si>
    <t>COVER PUMP BODY(TAPA PARA BOMBA DE CON</t>
  </si>
  <si>
    <t>BERAING FLANGEBALL( BALERO DE ENHEBRADOR</t>
  </si>
  <si>
    <t>SENSORES ULTRASONICOSRPS-401A-80</t>
  </si>
  <si>
    <t>CARTUCHO DE FILTRO SIST. DE ENFRIAMIENTO</t>
  </si>
  <si>
    <t>CHUMACERA D PISO 2 TORNSAF515 LB6839FRFL</t>
  </si>
  <si>
    <t>BANDA DENTADA NO.PARTE  520382</t>
  </si>
  <si>
    <t>CERVO MOTORNPARTE 530146 MCA WITTENSTEIN</t>
  </si>
  <si>
    <t>Resistencia para guardas concast corta</t>
  </si>
  <si>
    <t>Resistencia para guardas concast larga</t>
  </si>
  <si>
    <t>Resistencia tubular de 0.430”de diámetro</t>
  </si>
  <si>
    <t>HEATER (RESISTENCIA 4 DIAM.PARA DEPOSITO</t>
  </si>
  <si>
    <t>CYLINDER 1 1 /2” BORE X 3” STROKE</t>
  </si>
  <si>
    <t>BEARING SPLIT BABBIT JOURNAL 2  BORE</t>
  </si>
  <si>
    <t>TENSIONER NO PARTE      500092</t>
  </si>
  <si>
    <t>PILLOW BLOCK SC 100BORE NO.PARTE 540015</t>
  </si>
  <si>
    <t>REDUCER 30 1 MOTOREDUCTOR PARA RODILLOS</t>
  </si>
  <si>
    <t>BANDA DENTADA 520552 P. MOTORED.DE ROD.</t>
  </si>
  <si>
    <t>REPLACEMENT GEARBOX ASSEMBLY</t>
  </si>
  <si>
    <t>BELT V BANDA DENTADA PARA CORTADOR CONCA</t>
  </si>
  <si>
    <t>BEARING (BALERO PARA RODILLO IMPULSOR</t>
  </si>
  <si>
    <t>BEARING BALERO PARA RODILLO CORTADOR CON</t>
  </si>
  <si>
    <t>TERMOPAR DE ARGOLLA SKWIRTZ 170473</t>
  </si>
  <si>
    <t>RESISTENCIA 240V 1000W1/2 X 9 1/2 TIPO</t>
  </si>
  <si>
    <t>LAINAS P  CALIB..002  71 202 020</t>
  </si>
  <si>
    <t>RESISTENCIA 240V 1400W5/8 X 9 1/2 TIPO</t>
  </si>
  <si>
    <t>TUERCA DE 5/8 PARA    TUBING INOXIDABLE</t>
  </si>
  <si>
    <t>BARRIL DE 5/8 PARATUBING INOXIDABLE.</t>
  </si>
  <si>
    <t>UNION DE 5/8 PARA TUBINGINOXIDABLE</t>
  </si>
  <si>
    <t>TUERCA DE 3/4 PARA    TUBING INOXIDABLE</t>
  </si>
  <si>
    <t>BARRIL DE 3/4 PARA     TUBING INOXIDABLE</t>
  </si>
  <si>
    <t>COPLE DEL SERVO Y    REDUCTOR MOD.520318</t>
  </si>
  <si>
    <t>COPLE DEL ENCODER DELCORTADOR MOD 520319</t>
  </si>
  <si>
    <t>LAINAS P CALIB..003     876780030 C1095</t>
  </si>
  <si>
    <t>TERMOPAR  J  EN TUBO DE1/2  NPT EN FORMA</t>
  </si>
  <si>
    <t>ANALOG OUTPUT MODULEMOD  1794-IF4I A.B.</t>
  </si>
  <si>
    <t>INPUT MODULE  120M VCA MODELO 1794-IA16</t>
  </si>
  <si>
    <t>OUTPUT MODULE  85-135VCA 8 OUTPUTS</t>
  </si>
  <si>
    <t>ANALOG OUTPUT MODULE  16 BIT 4POINT</t>
  </si>
  <si>
    <t>INPUT MODULE THERMOCOPLE 8 POINT</t>
  </si>
  <si>
    <t>MODULO 2 ENTRADAS 1794-IF2XOF21</t>
  </si>
  <si>
    <t>DIGITAL CONTACT OUTPUTMODULES  MOD  1794</t>
  </si>
  <si>
    <t>CONECTOR DE BRONCE 4MM1/8 NPT CON TUERCA</t>
  </si>
  <si>
    <t>RIO ADAPTER W/24 VAC POWER SUPPLY 8I/O</t>
  </si>
  <si>
    <t>120/230 VAC TO 24 VDC 3A POWER SUPPLY</t>
  </si>
  <si>
    <t>BIRLO ROSCADO PARA SERVO DE MAQUINA CON</t>
  </si>
  <si>
    <t>CHUMACERA  BRIDA DE 1 MFC-16 SEAL MASTER</t>
  </si>
  <si>
    <t>MODULO PARA SERVOMOTOR 1746-HSRV A.B</t>
  </si>
  <si>
    <t>SPLIT BRONCE INSERT(HAL 08 LINKLATER</t>
  </si>
  <si>
    <t>BUJE GUIA PARA BOMBA DEPLOMO CONCAST.</t>
  </si>
  <si>
    <t>BUJE PARA BOMBA DE PLOMO</t>
  </si>
  <si>
    <t>BALERO FRENO CONTRAVUEL A MORSE  NSS-35</t>
  </si>
  <si>
    <t>FUENTE D PODER 1606-XLS960E-3</t>
  </si>
  <si>
    <t>140M-F8N-C32 ARRANCADORMANUAL Y PROTECTO</t>
  </si>
  <si>
    <t>20AD5P0A0AYNANC0 VARIADOR POWERFLEX 70</t>
  </si>
  <si>
    <t>CHUMACERA DE 4 15/16 797DEE TIMKEN</t>
  </si>
  <si>
    <t>20AD014A0AYNANC0 VARIADOR DE VELOCIDAD</t>
  </si>
  <si>
    <t>100-D250EN11 CONTACTORIEC 250A  3POLOS</t>
  </si>
  <si>
    <t>POLEA MARTIN MOD.2VP42 X7/8IN  DE 2 RAN.</t>
  </si>
  <si>
    <t>POLEA MARTIN MODELO 2RBAN AB 4.3 DE</t>
  </si>
  <si>
    <t>BUJE MCA. MARTIN TIPO QD DIAM. 1IN</t>
  </si>
  <si>
    <t>BUJIA DE IGNICION MCA MAXON</t>
  </si>
  <si>
    <t>POLEA 2BK36-H 3IN MARTIN</t>
  </si>
  <si>
    <t>POLEA 2BK70-H 6IN MARTIN</t>
  </si>
  <si>
    <t>ACEITE MET CAST</t>
  </si>
  <si>
    <t>SENSOR DE PROX. TURK MOD.BC20-CP40-FZ3X2</t>
  </si>
  <si>
    <t>FLECHA PARA BOMBA DE PLOMO LADO DERECHO</t>
  </si>
  <si>
    <t>SENSOR DE PROXIMIDAD 20-250V PARTE FQP2</t>
  </si>
  <si>
    <t>SENSOR DE PROXIMIDAD 10-30V PARTE PS20</t>
  </si>
  <si>
    <t>MANOMETRO 0-160 PSI 1/4 NPT MCA.NORGREN</t>
  </si>
  <si>
    <t>VALVULA SOLENOIDE ASCO  DE 1/2 8210G94</t>
  </si>
  <si>
    <t>VALVULA SOLENOIDE ASCO  8314G6 DE 1/4</t>
  </si>
  <si>
    <t>VALVULA SOLENOIDE ASCO  8262H202 DE 1/4</t>
  </si>
  <si>
    <t>BUJIA IGNICION FRS4-12 (130931)COD101189</t>
  </si>
  <si>
    <t>FLOTADOR P/AIRE LAVADO  20 TIPO JABON</t>
  </si>
  <si>
    <t>REGULADOR GAS MODELO R400Z</t>
  </si>
  <si>
    <t>CUERPO BOMBA DE PLOMOLADO DERECHO</t>
  </si>
  <si>
    <t>MOTOR 60HP 1775 RPM 230/460V  PARTE</t>
  </si>
  <si>
    <t>CHUMACERA PARED 1 1/2 SKF FY 1.1/2TF.</t>
  </si>
  <si>
    <t>TAPA DE BOMBA DE PLOMO. DE OXIDOS.</t>
  </si>
  <si>
    <t>MODULO DE ENTRADAS Y SALIDAS  1791-16AO</t>
  </si>
  <si>
    <t>ELEMENTO TERMICO W-54</t>
  </si>
  <si>
    <t>MODULO DE COMUNICACIONRIO CAT. 1203-EDI</t>
  </si>
  <si>
    <t>VAR DE VEL 160-BA03SF1VFC.MARCA ALLEN B.</t>
  </si>
  <si>
    <t>MODULO SCANER RIO CAT.  NO. 1747-SN</t>
  </si>
  <si>
    <t>ELEMENTO TERMICO W-74   MCA.ALLEN B</t>
  </si>
  <si>
    <t>RESORTE .073MMX.544DIAMEXT.X2.05LARGO</t>
  </si>
  <si>
    <t>BALERO 2203 2RSTV FAG</t>
  </si>
  <si>
    <t>BANDA 60 L9. P-101521-60  COMINCO LT</t>
  </si>
  <si>
    <t>SENSOR 20-250VAC MARCAPEPER FUCHS PARTE</t>
  </si>
  <si>
    <t>BALERO NTN 6213 ZRN C/RANURA YCANDAD</t>
  </si>
  <si>
    <t>BLOCK CONTACTS PARTE 9 01-KA1</t>
  </si>
  <si>
    <t>BANDA B-108</t>
  </si>
  <si>
    <t>MANGO DE AJUSTE 2 7/16  SNW152716</t>
  </si>
  <si>
    <t>CHUMACERA PLB 6839R</t>
  </si>
  <si>
    <t>BANDA 3V X 530        EXPANDER(TURBINA)</t>
  </si>
  <si>
    <t>RODILLO TAB BLANKER COMINCO  707-20</t>
  </si>
  <si>
    <t>DETALLE DE FLECHA DERODILLO MOTRIZ. MAC-</t>
  </si>
  <si>
    <t>RODILLO MOTRIZ DE BANDADE EMPASTADO</t>
  </si>
  <si>
    <t>SENSOR NUM.P-100250PEPERL FLUCHS</t>
  </si>
  <si>
    <t>SENSOR INDUCTIVO PEPPERL+FUCHS</t>
  </si>
  <si>
    <t>SENSOR MESHTEAR PEPERL FLUCHSNBN40-U4-UU</t>
  </si>
  <si>
    <t>CHUMACERA DE 1 3/4  MOD TCJT G111KPPB4</t>
  </si>
  <si>
    <t>CANDADO PARA CADENA B503 MARCA: ILO</t>
  </si>
  <si>
    <t>BARRA HUECA DE BRONCE 2 DIAM.EXT X1 DIAM</t>
  </si>
  <si>
    <t>CHUMACERA BRIDA 4T 1 1/4 MARCA TIMKEN</t>
  </si>
  <si>
    <t>FLECHA DE RODILLO MOTRIZ E-PA-MO-126</t>
  </si>
  <si>
    <t>COPLE CONICO DE RODILLOMOTRIZ DE BANDA</t>
  </si>
  <si>
    <t>CADENA RC-40-1R-SA1 E14LR PEER</t>
  </si>
  <si>
    <t>BANDA MINERALMEX DE1/8 X10IN ANCHO X13MT</t>
  </si>
  <si>
    <t>FLECHA DE LEVANTAMIENTODE TOLVA MAC-250</t>
  </si>
  <si>
    <t>RASPADOR DE RODILLOEXPRIMIDOR MAC-250 Y</t>
  </si>
  <si>
    <t>PORTALENGUETA MAQUINASEMPASTADORAS</t>
  </si>
  <si>
    <t>SUJETADOR DE RASPADOR DE RODILLO EXPRIM.</t>
  </si>
  <si>
    <t>SUJETADOR PARA BASE DERODILLO DE ACABADO</t>
  </si>
  <si>
    <t>FLECHA PORTA CUCHILLAS  E-PA-MO-147</t>
  </si>
  <si>
    <t>PORTA PASTILLA E-PA-MO-PL-01 REV 01.</t>
  </si>
  <si>
    <t>PASTILLA MAQ.EMPAST MAC-250 Y EXPANDER.</t>
  </si>
  <si>
    <t>RODILLO EXPRIMIDOR MAQ.EMPASTADORA</t>
  </si>
  <si>
    <t>RODILLO LOCO DE TOLVA DE EMPASTADO</t>
  </si>
  <si>
    <t>RASPADOR PARA BANDAS  EMPASTADORAS 1 - 4</t>
  </si>
  <si>
    <t>TIMER ON OFF 110V 8PATA CROUZET MD.OL1R1</t>
  </si>
  <si>
    <t>RODILLO LOCO DE BANDA MQNAS EMPASTADORAS</t>
  </si>
  <si>
    <t>SOPORTE HORIZONTAL DE ROD. E-PA-MO-156</t>
  </si>
  <si>
    <t>RODILLO DE FLECHA PUENTE DE ENTRADA A</t>
  </si>
  <si>
    <t>FLECHA PUENTE DE ENTRADA A HORNO MAC-250</t>
  </si>
  <si>
    <t>FLECHA RODILLO TENSOR BANDA E-PA-MO-160</t>
  </si>
  <si>
    <t>FLECHA DE RODILLO LOCODE BANDA MAC-250 Y</t>
  </si>
  <si>
    <t>RODILLO DE TOLVA DE EMPASTADO MAQUINA</t>
  </si>
  <si>
    <t>FLECHA DE RODILLO DETOLVA DE EMPASTADO</t>
  </si>
  <si>
    <t>CUCHILLA DER. OREJETA 8026-103-1A NOP</t>
  </si>
  <si>
    <t>CUCHILLA IZQ. OREJETA 8026-103-1B (OP)</t>
  </si>
  <si>
    <t>CONTACTOR 440 3 FASESMARCA TELEMECANIQUE</t>
  </si>
  <si>
    <t>CADENA DE BLOCK NO. B504 (CAJA DE 25 FT)</t>
  </si>
  <si>
    <t>MOTOBOMBA MARCA CARVIN, MAGNUM FORCE 3</t>
  </si>
  <si>
    <t>SELLO MECANICO PARABOMBA MAGNUM 5UMF3-T</t>
  </si>
  <si>
    <t>IMPULSOR PARA BOMBA MAGNUM 5UMF3-T</t>
  </si>
  <si>
    <t>ROTULA MODIFIED EYEBULTNO. 603-223</t>
  </si>
  <si>
    <t>CUCHILLA DE CORTE MAQ.EMPASTADORA</t>
  </si>
  <si>
    <t>RODILLO DE CORTE DE MAQ. EMPASTADORA MAC</t>
  </si>
  <si>
    <t>JUEGO DE ENGRANES DE RODILLO PLANCHADOR.</t>
  </si>
  <si>
    <t>SPROCKET 100B14 INT2 1/4  CUERO DE 1/2</t>
  </si>
  <si>
    <t>CODO DE PVC DE 2  MC  MASTER NO.2389K213</t>
  </si>
  <si>
    <t>RODILLO DE TEFLON DIAMETRO INT.5/8  PARA</t>
  </si>
  <si>
    <t>CHUMACERA DE PARED 1 3/4 M UCF-X09-28</t>
  </si>
  <si>
    <t>VALVULA 5/2 DE 3/8  DEPALANCA K71EA00</t>
  </si>
  <si>
    <t>CHUMACERA DE RODILLO PORTA CUCHUILLAS</t>
  </si>
  <si>
    <t>CHUMACERA DE PARED 1 3/4 DE 4 ORIF.</t>
  </si>
  <si>
    <t>BANDA METALICA TP FLATWIRE 1/2X1/2IN  DE</t>
  </si>
  <si>
    <t>TARJETA VARIADORA MINARIK MOD PCM23001A</t>
  </si>
  <si>
    <t>BRAZO DE EMPASTADORA E-PA-IM-171</t>
  </si>
  <si>
    <t>CUCHILLA DE MOLINO MAQUINA REJILLADORA</t>
  </si>
  <si>
    <t>SUFRIDERA DE MOLINO MAQ.REJILLADORA</t>
  </si>
  <si>
    <t>ADAPTADOR RECTO DE 3IN  DEPVC ROSCA</t>
  </si>
  <si>
    <t>VLAVULA BOLA DE 3IN  PVC  CEDULA 80</t>
  </si>
  <si>
    <t>TARJETA  1746-WS HARDY INS</t>
  </si>
  <si>
    <t>SOPORTE DE RODILLO PARAMAC 250 (GRANDE)</t>
  </si>
  <si>
    <t>SOPORTE DE RODILLO DE NYLAMID MA C250</t>
  </si>
  <si>
    <t>COPLE DE AJUSTE FINO MCAARMONIC DRIVE</t>
  </si>
  <si>
    <t>BANDA TRUFLEX 2260      12.7 X 662MM.</t>
  </si>
  <si>
    <t>CADENA 2040 MARCA  PEER DE PLACA EMPAST</t>
  </si>
  <si>
    <t>CANDADO 2040 MARCA PEER DE PLACA EMPAST</t>
  </si>
  <si>
    <t>CUTTER BELT  NO.PARTE 810038BELT ENDLESS</t>
  </si>
  <si>
    <t>BANDA TRANSPORTADORA DE13  DE ANCHO X</t>
  </si>
  <si>
    <t>BEARING ER-19T DE   1 3/16   CON PASTE</t>
  </si>
  <si>
    <t>BEARING ER 22TC         NO.0720ER22TC</t>
  </si>
  <si>
    <t>RESISTENCIA PLANA TP-2308 W3000 V240</t>
  </si>
  <si>
    <t>SWITCH DE PRESION MERCOID 1/8 A 15 PSI</t>
  </si>
  <si>
    <t>RETEN NATIONAL MARCA  MOGUL NO.340853</t>
  </si>
  <si>
    <t>HOPPER ROLLER 4IN (ESTRIADO)NO.B-4031</t>
  </si>
  <si>
    <t>STRAIGHT KNUEL ROLLER(KNURLED)</t>
  </si>
  <si>
    <t>HOPPER IDLER SHAFT NO.P RTE B40469 WIRTZ</t>
  </si>
  <si>
    <t>BUSHING ECCENTRIC R.H.(BUJE ECCENTRICO)</t>
  </si>
  <si>
    <t>BUSHING ECCENTRIC L.H.(BUJE ECCENTRICO)</t>
  </si>
  <si>
    <t>ELECTRO V 110V. MARCA SMC VF5120-3DZ1-02</t>
  </si>
  <si>
    <t>SHAFT(B-40406) NO.PARTE B40406 WIRTZ</t>
  </si>
  <si>
    <t>BRID GUIDE NO. PARTE    B41486  WIRTZ</t>
  </si>
  <si>
    <t>GEAR SPROCKET 10  HOPPE NO. 49740 WIRTZ</t>
  </si>
  <si>
    <t>TAKE-UP PULLEY NO.PARTE B40327 WIRTZ</t>
  </si>
  <si>
    <t>CUTTER HEAD SHAFT NO.PA TE  59223  WIRTZ</t>
  </si>
  <si>
    <t>BUSHING OUTER TAPER NO.  59304  WIRTZ</t>
  </si>
  <si>
    <t>SENSOR INDUCTIVO PNP 1 NA  NBN8-12GM50-E</t>
  </si>
  <si>
    <t>ACIDO ACETICO GRADO IND.PORRON AL 99.8%</t>
  </si>
  <si>
    <t>SENSOR CABLE NO.C49232  WIRTZ</t>
  </si>
  <si>
    <t>COUPLING NO.PTE 520318  WIRTZ</t>
  </si>
  <si>
    <t>CUTTER BLADE NO.PARTE   460009 WIRTZ</t>
  </si>
  <si>
    <t>PRODUCT ROLLERSHAFT NO PART. 74739 WIRTZ</t>
  </si>
  <si>
    <t>EXIT BELT ANVIL ROLLER  NO.PART. 53295</t>
  </si>
  <si>
    <t>RESORTE PARA CLUTCHPROV. HITECH NO.</t>
  </si>
  <si>
    <t>CYLINDER (PISTON DEL DESENHEBRADOR) NO.</t>
  </si>
  <si>
    <t>ELECTROVALVULA DELDESENHEBRADOR 100-110V</t>
  </si>
  <si>
    <t>TENSIONER LOVE JOY ROSTNO DE P 500098</t>
  </si>
  <si>
    <t>TUERCA C/BARRIL P/ TUBO E COBRE DE 1/8</t>
  </si>
  <si>
    <t>BEARING(BALERO PARA MAQUCONPASTE 1 1/2</t>
  </si>
  <si>
    <t>SEAL V -RING (EMPAQUEPARA MAQU. CONPASTE</t>
  </si>
  <si>
    <t>BEARING SEAL MASTER(BALERO PARA MAQUINA</t>
  </si>
  <si>
    <t>BUSHING(BUJE PARA MAQU.CONPASTE 1 1/4 ID</t>
  </si>
  <si>
    <t>ROLLER CHAING-DOUBLE(CADENA PARA MAQUINA</t>
  </si>
  <si>
    <t>ECCENTRIC BUSHING R.H(BUJE EXENTRICO</t>
  </si>
  <si>
    <t>ECCENTRIC BUSHING L.H.(BUJE EXENTRICO</t>
  </si>
  <si>
    <t>BANDA METALICA NO. PART  520034  WIRTZ</t>
  </si>
  <si>
    <t>BALERO ER-23 MARCA      FAFNIR</t>
  </si>
  <si>
    <t>FLECHA PARA RODILLOS DEAJUSTE  PART. NO.</t>
  </si>
  <si>
    <t>CADENA PASO 80 (CAJA DE 3.05 MTS)</t>
  </si>
  <si>
    <t>MEDIO CANDADO PASO 80</t>
  </si>
  <si>
    <t>BANDA INDUSTRIAL TIPO VMOD  4L-260</t>
  </si>
  <si>
    <t>BALERO 6203 15.87MM 2RSMOTORES DE BOMBA</t>
  </si>
  <si>
    <t>SPROCKET MARTIN 50B22</t>
  </si>
  <si>
    <t>ENCODER 847H-DN1A-RH03600</t>
  </si>
  <si>
    <t>BANDA DENTADA 700H DE 1IN X70IN 144 DIEN</t>
  </si>
  <si>
    <t>SELLO DE BATIDORA NO. 000-25-005</t>
  </si>
  <si>
    <t>CHUMACERA DE 1IN  BR-3T MOD FB16-1IN</t>
  </si>
  <si>
    <t>RASPADOR INFERIOR MAQUINA EMPASTADORA</t>
  </si>
  <si>
    <t>BUJE PARA ENGRANE DETOLVA EMP. CON PASTE</t>
  </si>
  <si>
    <t>CHUMACERA D PISO3/4 F202MOD:SLBUC204-12</t>
  </si>
  <si>
    <t>RASPADOR PARA BANDA CONVEYOR</t>
  </si>
  <si>
    <t>POLEA DENTADA 14H100 DIAMETRO INT.3/4</t>
  </si>
  <si>
    <t>CHUMACERA MPD-43 PARA FLECHA 2 11/16IN</t>
  </si>
  <si>
    <t>CELDA DE CARGA NSSSB-2KPARA BATIDORA</t>
  </si>
  <si>
    <t>1769-L35E COMPACTLOGIXETHERNET/IP</t>
  </si>
  <si>
    <t>140MG-H8E-D10-KA INTERRU TERMOMAGNETICO</t>
  </si>
  <si>
    <t>100-D110D11 CONTACTORIEC 120V 60HZ 1N.A</t>
  </si>
  <si>
    <t>2711P-T10C4A1 PANEL VIEW1000 TOUCHSCREEN</t>
  </si>
  <si>
    <t>1769-PA2 FUENTE DE PODERPARA MICROLOGIX</t>
  </si>
  <si>
    <t>KIT DE EMPAQUES  K4502 MOD.RCA4572</t>
  </si>
  <si>
    <t>BANDA CORTAMEX 6  ALG.X16IN X99 7/8IN</t>
  </si>
  <si>
    <t>RODILLO LOCO DE TOLVA DEEMP. MAQ. EMP.4</t>
  </si>
  <si>
    <t>VENTOSA TIPO CAMPANA DE10MM DE DIAMETRO</t>
  </si>
  <si>
    <t>REGLETA PARA MAQUINA EMPNO. 4 MAC 610</t>
  </si>
  <si>
    <t>FLECHA DE RODILLO EXPRIMIDOR DE EMP. MAC</t>
  </si>
  <si>
    <t>LENGÜETA PARA TOLVA MAQ.EMPASTADORA 4.</t>
  </si>
  <si>
    <t>PORTA VENTOSA NO PTE.   29-245-2 SORFIN</t>
  </si>
  <si>
    <t>SWITCH DE PRESION HONEYWELL C6097A 1228</t>
  </si>
  <si>
    <t>SWITCH DE PRESION HONEYWELL C6097B 1010</t>
  </si>
  <si>
    <t>VALVULA ROTATIVA OXIDOS</t>
  </si>
  <si>
    <t>MODUTROL MCA HONEYWELL  MOD M7-284-C1000</t>
  </si>
  <si>
    <t>VALVULA DE CORTE  HONEYWELL V40SSD-1001</t>
  </si>
  <si>
    <t>MANOMETRO DE GAS DE 0 A30 IN WATER.</t>
  </si>
  <si>
    <t>MAXON MODEL400 QUEN PACKGAS BURNER SIZE</t>
  </si>
  <si>
    <t>MEDIDOR DE PRESION MCAMINIHELIC 11 GAGE</t>
  </si>
  <si>
    <t>RELEVADOR DE CONTROL CATNO.700-CF-400</t>
  </si>
  <si>
    <t>RELEVADOR DE CONTROL CATNO. 700-HC-14-A1</t>
  </si>
  <si>
    <t>CUERPO PARA BOMBA DE PLOMO LADO IZQUI.</t>
  </si>
  <si>
    <t>RELEVADOR DE CONTROL CATNO.700-EF220KD</t>
  </si>
  <si>
    <t>BUJE   DE BRONCE 00021031 AA-744-4 BUTIN</t>
  </si>
  <si>
    <t>ENGRANE DS100A16X3-1/8  VZM</t>
  </si>
  <si>
    <t>BANDA AX60 TIPO 4-P125  DAYCO GOLED</t>
  </si>
  <si>
    <t>VALVULA VERSA MOD.CSG-4202-D024</t>
  </si>
  <si>
    <t>ABRAZADERA SIN FIN 3/4</t>
  </si>
  <si>
    <t>FLECHA PARA BOMBA DEPLOMO LADO IZQUI.</t>
  </si>
  <si>
    <t>RESORTES DE 4  0090-012</t>
  </si>
  <si>
    <t>RESORTE DE 1 1/2 EMPAST DORA</t>
  </si>
  <si>
    <t>KIT DE CONTACTOS AB N/P 40410-331-52</t>
  </si>
  <si>
    <t>CHUMACERA 1 3/4 PISO 2 AGU.UCP-209-28</t>
  </si>
  <si>
    <t>CHUMACERA DE PARED SFT-23 SEALMASTER</t>
  </si>
  <si>
    <t>MODUTROL MARCA HONEYWEL M6285A1055-S</t>
  </si>
  <si>
    <t>CHUMACERA RCJ 1 ¾”MARCA: TIMKEN (FAFNIR)</t>
  </si>
  <si>
    <t>CHUMACERA 1 3/4 DE PAREDVF2S 228</t>
  </si>
  <si>
    <t>CHUMACERA DE PARED 1 1/4VF4S-120 RF-4506</t>
  </si>
  <si>
    <t>CHUMACERA DE 5/8  SKF   0020-077</t>
  </si>
  <si>
    <t>SWITCH DE PROXIMIDAD 12 A 24VDC</t>
  </si>
  <si>
    <t>SWITCHDEPROX.E2EX5E1 12 A 24VDC 0056-069</t>
  </si>
  <si>
    <t>DWAYER SERIE RMB RATE-MASTER FLOWMETER</t>
  </si>
  <si>
    <t>RETEN 12481 (12456)     SKF</t>
  </si>
  <si>
    <t>MANOMETRO DE 0 A 4 KGS. 1/4 NPT</t>
  </si>
  <si>
    <t>VALVULA HIDRAULICA 1/2  YEJ9BD8-A8</t>
  </si>
  <si>
    <t>EMP.  FIBRA GRIS PRENSADA  1 1/4X2 X1/4</t>
  </si>
  <si>
    <t>EMP.  FIBRA GRIS PRENSADA  1 7/16X2X1/4</t>
  </si>
  <si>
    <t>BALERO 21405-88-300     1603DC NICE</t>
  </si>
  <si>
    <t>EMPAQUE P/CILINDRO      PK6002A001</t>
  </si>
  <si>
    <t>BANDA P/MOTOR 5VX1120 2125431 D12024-34</t>
  </si>
  <si>
    <t>REGULADOR PARA GAS DE 1IN MOD. HSR-CHGAL</t>
  </si>
  <si>
    <t>ENGRANE 4FS28H 31-4072</t>
  </si>
  <si>
    <t>ENGRANE 6FS42H 31-4120</t>
  </si>
  <si>
    <t>CADENA PASO 100 MCA LINK BELT</t>
  </si>
  <si>
    <t>RETEN 550231 CR 06       P/MAC-250</t>
  </si>
  <si>
    <t>CEPILLO CIRCULAR 6  CV506 6X1 X1 3/8</t>
  </si>
  <si>
    <t>RETEN 500050 CR          P/MAC-250</t>
  </si>
  <si>
    <t>RODILLO TRASPORTADOR DEPLACA 31-226</t>
  </si>
  <si>
    <t>BALERO 1614DC NICE RODAMIENTO</t>
  </si>
  <si>
    <t>BALERO NN 3008 AK.SP F. SKF  P/MAC-250</t>
  </si>
  <si>
    <t>ENGRANE RECTOS S627 14-1/2  0024-002</t>
  </si>
  <si>
    <t>PERNO DE 1 A31-4985</t>
  </si>
  <si>
    <t>FUSIBLE FRS-R-60</t>
  </si>
  <si>
    <t>MANTA DE CIELO 0.80</t>
  </si>
  <si>
    <t>ACEITE SOLAG CUBETA 19L.EMULSIONABLE</t>
  </si>
  <si>
    <t>LENGUETA PARA MAC-EXPANDER DE ACUERDO A</t>
  </si>
  <si>
    <t>LENGUETA PARA MAC-250 DEACUERDO A DIBUJO</t>
  </si>
  <si>
    <t>BANDA P/EMPASTADORA 16  99.5</t>
  </si>
  <si>
    <t>RESORTE P/CORTADOR DEREJILLADORAS BESCO.</t>
  </si>
  <si>
    <t>1734-AENT ADAPTADOR PARAFUENTE DE PODER</t>
  </si>
  <si>
    <t>RESORTE P/PROB DE FUGA 1 X1 DIAM.Y LARGO</t>
  </si>
  <si>
    <t>SILICATO DE SODIO WIRTZ BOTE DE 7OZ. NO.</t>
  </si>
  <si>
    <t>RESORTE TENSION.026  X .120 X6.300 /242E</t>
  </si>
  <si>
    <t>REGLETA PARA LIMPIAR RODILLO DE ACABADO</t>
  </si>
  <si>
    <t>CORCHO  ITEM. C56X500 BAGS W/O SS</t>
  </si>
  <si>
    <t>CUERPO DE VALVULA   DE CAMARAS DE CURADO</t>
  </si>
  <si>
    <t>BOQUILLA DE VALVULA   DIB.03 MOD.2050-SS</t>
  </si>
  <si>
    <t>EMPAQUE DE ESPREA DIBUJ  NO.04</t>
  </si>
  <si>
    <t>SELECTOR 2 POSICIONESMARCA A-B PARTE800</t>
  </si>
  <si>
    <t>1734-EP24DC UNIDAD DE EXPANCION DE</t>
  </si>
  <si>
    <t>BALERO 1630-DC</t>
  </si>
  <si>
    <t>CHUMACERA DE PARDG1112 BROWNING VF2S-228</t>
  </si>
  <si>
    <t>RELEVADOR24VCD  RUMC22BD 10A 8PSCHNEIDER</t>
  </si>
  <si>
    <t>REGULADOR 1/2  NORGREN  R43-406-NNLA</t>
  </si>
  <si>
    <t>CIRCUIT BREAKER ABB     273K6 5283-K6</t>
  </si>
  <si>
    <t>CIRCUIT BREAKER ABB  273K-16    5283-K16</t>
  </si>
  <si>
    <t>CIRCUIT BREAKER S202-K8 AMP. MARCA ABB</t>
  </si>
  <si>
    <t>TRANSFORMADOR 2K.V.A.   ACME TA-2-81202</t>
  </si>
  <si>
    <t>SURGE SUPRESSOR    TRANSTECTOR DR-120V</t>
  </si>
  <si>
    <t>CONTACTOR N.O.700-PK400 1 AB.115-120V.</t>
  </si>
  <si>
    <t>1734-OB8 MODULO DE SALIDA 24 VCD C/8</t>
  </si>
  <si>
    <t>CIRCUIT BREAKER S261 B10 MARCA ABB</t>
  </si>
  <si>
    <t>DESCONECTADOR 200 AMP.  1494-DS20 A.B.</t>
  </si>
  <si>
    <t>BLOCK FUSIBLE NP.143355 MARATHON 200AMP.</t>
  </si>
  <si>
    <t>FUSIBLE 110 AMP. FLSR   600V BUSS</t>
  </si>
  <si>
    <t>ARRANCADOR MOD.509EOD   ALLEN BRADLEY</t>
  </si>
  <si>
    <t>CIRCUIT BREAKER ABB     5283K-10</t>
  </si>
  <si>
    <t>ARRANCADOR 509-BOD      ALLEN BRADLEY</t>
  </si>
  <si>
    <t>CIRCUIT BREAKER ABB     S203 K-20A</t>
  </si>
  <si>
    <t>ARRANCADOR  ALLEN BRADL 509 BOD</t>
  </si>
  <si>
    <t>1734-IE2C MODULO DE 2ENTRADAS ANALOGICAS</t>
  </si>
  <si>
    <t>HORN NEMA 12 ENCLOUSUREMARCA EDWARDS</t>
  </si>
  <si>
    <t>LOAD CELL MODULE MONSOLVE PARTE LCM-24F</t>
  </si>
  <si>
    <t>FUENTE DE PODER PLC5 CAT. NO. 1771-P4S</t>
  </si>
  <si>
    <t>PROCESADOR PLC5  1785-L20B SERIE IN EIN</t>
  </si>
  <si>
    <t>CABLE SERIAL PLC-5  1784-CP10 RS232 A.B.</t>
  </si>
  <si>
    <t>TARJETAS INPUT 1771-IAD MCA.ALLEN B</t>
  </si>
  <si>
    <t>MODULO DE SALIDA 110 VA CAT.NO. 1771-OAD</t>
  </si>
  <si>
    <t>CONECTOR PORTA FUSIBLES CAT. 1771-WH</t>
  </si>
  <si>
    <t>CABLE PARA MODULO ANALOICO CAT. 1771-NC6</t>
  </si>
  <si>
    <t>TERMINAL CONEXIONES PARA PLC5 1771-RTP4</t>
  </si>
  <si>
    <t>FLECHA P/CATARINA ACCIO-NADORA DE PLACAS</t>
  </si>
  <si>
    <t>BALERO 6215 SKF</t>
  </si>
  <si>
    <t>VALVULA REGULADORA 1/4 MARCA SMC AS350</t>
  </si>
  <si>
    <t>COLD ROLL CUADRADO DE 1INX6MTS INOX 316</t>
  </si>
  <si>
    <t>(CL)REPLACEMENT FORVALVEASSEMBLY 2142715</t>
  </si>
  <si>
    <t>(CL)RTD ASM 100OHM W/PL ITEM 20951812</t>
  </si>
  <si>
    <t>(CL)HTC CHASSIS MOUNTPLATE ITEM185103177</t>
  </si>
  <si>
    <t>(CL) PROCESS HOSE ASM 12 IN 10GDO 1</t>
  </si>
  <si>
    <t>TERMINAL BLOCK WDU2.5N BEIGE</t>
  </si>
  <si>
    <t>(CL)CONTACTS AUX.C320KGS41 ITEM 27500932</t>
  </si>
  <si>
    <t>(CL)SNAP ACTION PRESSURE SWITCH 26690901</t>
  </si>
  <si>
    <t>(CL)SHOCK HYDR No. 2000936 FORDWARD</t>
  </si>
  <si>
    <t>(CL) PNEU MAG Q.D.NO.PAR 2014745 FORWARD</t>
  </si>
  <si>
    <t>(CL) SW PB ZERO FORCE ITEM 2031805</t>
  </si>
  <si>
    <t>MAGNETIC SAFETY 2 NC P1  O 5M CABLE NO</t>
  </si>
  <si>
    <t>(CL) ELEC 1750 56C PHASE 440 No 2001243</t>
  </si>
  <si>
    <t>(CL) J EXT CA 15 PART 2001152  FORWARD</t>
  </si>
  <si>
    <t>(CL) TEMP 1/32 P 24 VAC/DC RELAY OUTPUT</t>
  </si>
  <si>
    <t>(CL) SOLD STATE HT 20 AMP 3 PH 2 LEG</t>
  </si>
  <si>
    <t>(CL) JQ DISC 6IN NO.PART 2046745 FORWAR</t>
  </si>
  <si>
    <t>(CL) VACUUM BELOW 16MM.OD/W SCREEB THUR</t>
  </si>
  <si>
    <t>(CL) PNEU 1.125X.25 MOD BD118X14 1/10</t>
  </si>
  <si>
    <t>(CL) VACUUM NBR W/FITTING No. 2042805 FT</t>
  </si>
  <si>
    <t>(CL) 24 VCD EXPERT FIBEROPTIC No 2121955</t>
  </si>
  <si>
    <t>GAS PROPANO DE 14.1 OZ. CVE.IB6001</t>
  </si>
  <si>
    <t>BLOCK DE DEVOLUCION AL ALMACEN FORMATO</t>
  </si>
  <si>
    <t>DESENGRASANTE SLIDE      PRODUCTO 45920</t>
  </si>
  <si>
    <t>MANGUERA FLEX.DIAM.1/2IN INT.CABLE AC</t>
  </si>
  <si>
    <t>MANGUERA FLEX.DIAM.3/8IN CABLE AC.INOX X</t>
  </si>
  <si>
    <t>COROPLAST 4MM AMARILLO  DE 4 X 8 PIES</t>
  </si>
  <si>
    <t>(CL) FILTER ELEMENT MOD HPN 3693550</t>
  </si>
  <si>
    <t>(CL) FILTER  ELEMENT MOD HPN 7113521 HUS</t>
  </si>
  <si>
    <t>(CL) RESISTENCIA P/N 320975 (25 LARGO) D</t>
  </si>
  <si>
    <t>(CL) TRANSDUCTOR D/PRESION CON CABLE NO.</t>
  </si>
  <si>
    <t>F20-KX-PVC CABLE PARA TERMOPAR TIPO K</t>
  </si>
  <si>
    <t>REPORTE D/INSPECCION D/LAVADO Y MOLIDO</t>
  </si>
  <si>
    <t>(CL) RESISTENCIA TIPO H HOGAD A ALUM</t>
  </si>
  <si>
    <t>(CL) RESISTENCIA TIPO L HOG ADA ALUM.</t>
  </si>
  <si>
    <t>(CL)RESISTENCIA CUADRADA HOGADA ALUM.480</t>
  </si>
  <si>
    <t>(CL) RESISTENCIA TIPO BANDA MICA DE DIAM</t>
  </si>
  <si>
    <t>(CL) RESISTENCIA TIPO BANDA 131/2X21/2</t>
  </si>
  <si>
    <t>VENTOSA D/FUELLE SILICON P/ALTA TEMP.22M</t>
  </si>
  <si>
    <t>REPORTE D INSPECC D HORNO 2 Y COLECTORES</t>
  </si>
  <si>
    <t>(CL) RESISTENCIA TUBULAR EN FORM D/ L</t>
  </si>
  <si>
    <t>(CL) RESISTENCIA TOBULAR ENFORMA A D/H</t>
  </si>
  <si>
    <t>GOMA ANTI-SHOCK</t>
  </si>
  <si>
    <t>(CL) ELEMENTO TIPO K CALIBRE14  LONG2MTS</t>
  </si>
  <si>
    <t>(CL) BOMBA D/BARREO 1 1/2IN PAILAS</t>
  </si>
  <si>
    <t>(CL) RODILLO D/RETENCION P/HORNO 1 Y 2</t>
  </si>
  <si>
    <t>KIT DE BALATAS P/FRENO DE MOTOR</t>
  </si>
  <si>
    <t>REPORTE D INSPECC D HORNO 3 Y COLECTORES</t>
  </si>
  <si>
    <t>BUJE DE DEGASTE 11/2 IN P/BOMBA DE Pb</t>
  </si>
  <si>
    <t>MIRILLA MOD. AL-4000-04  PARA LUBRICADOR</t>
  </si>
  <si>
    <t>(CL) BARRA P/MALLA DOBLE ROP-08  D/LEAD</t>
  </si>
  <si>
    <t>(CL) BARRA P/MALLA D/ROTOR P-9LEAD METAL</t>
  </si>
  <si>
    <t>(CL) BARRA P/MALLA DE ROTOR P-10 LEAD</t>
  </si>
  <si>
    <t>REPORTE D INSPECC D HORNO 4 Y COLECTORES</t>
  </si>
  <si>
    <t>(CR) BOMBA NEUMATICA D/DOBLE DIAFRAGMA</t>
  </si>
  <si>
    <t>NIPLE 2X10IN.AC.INOX304ROSCA AMBOS</t>
  </si>
  <si>
    <t>BRIDA 3 SOLDABLE150.LBS AC.INOX.304</t>
  </si>
  <si>
    <t>Rep. d/Insp. d/Lingotera Plomo</t>
  </si>
  <si>
    <t>BRIDA1 1/2 SOLDABLE150  LBS.AC.INOX.304</t>
  </si>
  <si>
    <t>(CL) PIÑON P/CORONA DEL HORNO ROTATORIO</t>
  </si>
  <si>
    <t>(CL) FLECHA INOX 316 1 1/2X145  IN LONG</t>
  </si>
  <si>
    <t>CUCHILLA DER P/MOLI D PLAS R-PA-MO-GR-11</t>
  </si>
  <si>
    <t>CUCHILLA IZQ P/MOLI D PLAS R-PA-MO-GR-11</t>
  </si>
  <si>
    <t>VALVULAS D/PASO DE 2 IN AC INOX</t>
  </si>
  <si>
    <t>(CR)MAXIAL 310 M ARCO 1 9X41/2X3-23/4</t>
  </si>
  <si>
    <t>REPORTES DE FALLA FORMATO ER-FO-MO-GR-01</t>
  </si>
  <si>
    <t>RED. CAMPANA DE 2IN A 1IN  AC INOX</t>
  </si>
  <si>
    <t>TEE DE 2IN ACERO  INOXIDABLE</t>
  </si>
  <si>
    <t>PLACA D/HIERRO VACIADO D 1.20X0.51MT X</t>
  </si>
  <si>
    <t>CUCHILLA FIJA P/MAQ D/MOLIDO D/PLASTICO</t>
  </si>
  <si>
    <t>FLECHA PLANA P COLECTORES R-PA-MO-GR-24</t>
  </si>
  <si>
    <t>BUJE PARA FLECHA PLANA R-PA-MO-GR-25</t>
  </si>
  <si>
    <t>BUJE PARA FLECHA PLANA   PZA.2</t>
  </si>
  <si>
    <t>BUJE PARA FLECHA PLANA   PZA.3</t>
  </si>
  <si>
    <t>PERNO P FLECHA PLANA PZA.4 R-PA-MO-GR-02</t>
  </si>
  <si>
    <t>PERNO P FLECHA PLANA PZA.5 R-PA-MO-GR-25</t>
  </si>
  <si>
    <t>BOMBA YAMADA BODY NO.PARTE 711936 MCA</t>
  </si>
  <si>
    <t>BOMBA YAMADA THROAT B EARING 772689</t>
  </si>
  <si>
    <t>BOMBA YAMADA SPRING  NO.PARTE 711937</t>
  </si>
  <si>
    <t>BOMBA YAMADA VALVE SEAT  NO.PARTE 771740</t>
  </si>
  <si>
    <t>BOMBAYAMADA:PILOTVALVEASSEMBLY No 832163</t>
  </si>
  <si>
    <t>BOMBAYAMADA O-RING NO.PARTE 640020</t>
  </si>
  <si>
    <t>BOMBA YAMADA PACKING  NO.PARTE 685444</t>
  </si>
  <si>
    <t>BOMBAYAMADA O-RING NO.PARTE:640029</t>
  </si>
  <si>
    <t>BOMBA YAMADA GASKET  PARTE 771742</t>
  </si>
  <si>
    <t>BOMBA YAMADA VALVE BODY ASSEMBLY 802971</t>
  </si>
  <si>
    <t>BOMBA YAMADA GASKET  NO.PARTE:771712</t>
  </si>
  <si>
    <t>ARANDELA PLANA INOX 8MM (BOMBA YAMADA)</t>
  </si>
  <si>
    <t>4 ASIENTOS PARA BOMBA NDP-5BPS</t>
  </si>
  <si>
    <t>KIT DE DIAFRAGMAS BOLAS ORINGS NDP-50BP</t>
  </si>
  <si>
    <t>CASCO DE SEG.CLASE (E)   COLOR AZUL</t>
  </si>
  <si>
    <t>REPORTE D ACT DIARIAS EN TURNO TRITURADO</t>
  </si>
  <si>
    <t>GUANTE T/SOLDADOR ROJO 14 HILO KEVLAR</t>
  </si>
  <si>
    <t>CAPUCHA DE MESCLILLA SIPPER DOBLE FORRO</t>
  </si>
  <si>
    <t>ZAPATO DE SEGURIDAD NO. 5   P/ALTA</t>
  </si>
  <si>
    <t>ZAPATO DE SEGURIDAD NO.6 P/ALTA</t>
  </si>
  <si>
    <t>ZAPATO DE SEGURIDAD NO.8   P/ALTA</t>
  </si>
  <si>
    <t>ZAPATO DE SEGURIDAD NO. 9   P/ALTA</t>
  </si>
  <si>
    <t>LENTE GRIS LAW MODELO LW  112  OSCUROS</t>
  </si>
  <si>
    <t>BOTA DE HULE CON  CASQUILLO NO.5</t>
  </si>
  <si>
    <t>BOTE DE HULE CON  CASQUILLO NO 6</t>
  </si>
  <si>
    <t>BOTA DE HULE CON CASQUILLO NO. 10</t>
  </si>
  <si>
    <t>BOTA DE HULE CON CASQUILLO NO.11</t>
  </si>
  <si>
    <t>REPORTE ACT DIARIAS ENTURNO PAILASREFINO</t>
  </si>
  <si>
    <t>(CL) MARTILLO P/MOLINO R-PA-MO-GR-09</t>
  </si>
  <si>
    <t>(CL) MOLDE D/LINGOTERA R-PA-IP-PA-03</t>
  </si>
  <si>
    <t>RODILLO PASO 40 20  DIENTES 30 HILERAS</t>
  </si>
  <si>
    <t>SPROCKET PASO 40 20 DIENTES R-PA-MO-12</t>
  </si>
  <si>
    <t>FLECHA MOTRIZ P/SECADORA D PLASTICO INOX</t>
  </si>
  <si>
    <t>TUERCA DE SEGURIDAD 3/8 INOX DE NYLON</t>
  </si>
  <si>
    <t>TUERCA DE SEGURIDAD DE 1IN INOX INSERTO</t>
  </si>
  <si>
    <t>TUECA DE SEGURIDAD 1/2IN INX INSERTO</t>
  </si>
  <si>
    <t>CILINDRO NEUMATICO MODELO PID-S0100MS</t>
  </si>
  <si>
    <t>RIBBON DE CERA 1100X74 IMPRESORA ZEBRA</t>
  </si>
  <si>
    <t>CILINDRO NEUMATICOPARKER MODELO</t>
  </si>
  <si>
    <t>CILINDRO NEUMATICO PARKER MODELO</t>
  </si>
  <si>
    <t>CILINDRO NEUMATICO MOD P1F-S063MS-0500</t>
  </si>
  <si>
    <t>(CL) CILINDRO NEUMATICO P1D-S040MS-0060</t>
  </si>
  <si>
    <t>(CL) PISTON NEUMATICS TA-567153-1 DE</t>
  </si>
  <si>
    <t>(CL) PISTON PHD 07025930-01 0709 MODELO</t>
  </si>
  <si>
    <t>(CL) PISTON D/QUEMADO D/HORNO MCA FESTO</t>
  </si>
  <si>
    <t>GRASA MOLLY LITIO EP-2   CUBETA DE 16 KG</t>
  </si>
  <si>
    <t>GRASA BENTONA MOLLY EP2</t>
  </si>
  <si>
    <t>GRASA PROKTIBE CS2 EP-2</t>
  </si>
  <si>
    <t>DIESEL</t>
  </si>
  <si>
    <t>ALCOHOL ISOPROPILICO GRADO INDUSTRIAL</t>
  </si>
  <si>
    <t>MOTOR 7.5 HO 1760RPM 60 HZ NO. PTE P21G0</t>
  </si>
  <si>
    <t>(CL)MOTOR 5HP 900RPM 60HZ NOPART P25G483</t>
  </si>
  <si>
    <t>MOTOR 2HP 1735RPM 60HZ   FRAME 145TC</t>
  </si>
  <si>
    <t>(CL) MOTOR 30HP 1100RPM 60HZ 326T</t>
  </si>
  <si>
    <t>MOTOR DE 3HP REFC(IP55) 1170 RPM 60 HZ</t>
  </si>
  <si>
    <t>(CL)MOTOR 40HP 1170RPM230/460VCA FRAME</t>
  </si>
  <si>
    <t>MOTOR 1 HP ARMAZON NO.1435 1765 RPM MOD</t>
  </si>
  <si>
    <t>(CL) MOTOR SEW 1760 RPM 45KW MOD</t>
  </si>
  <si>
    <t>(CL) MOTOR D/100HP P/MOLINO D/PLASTICO</t>
  </si>
  <si>
    <t>(CL) MOTOR D/30 HP MOD 03018ET3EM286TW</t>
  </si>
  <si>
    <t>(CL) MOTOR DE 15 HP MODELO 0153EP3E254TN</t>
  </si>
  <si>
    <t>(CL) MOTOR D/HORNO1 D/25HP 1775RPM MOD</t>
  </si>
  <si>
    <t>(CL) MOTOR DE 1HP 1725RPM ARMAZON 56</t>
  </si>
  <si>
    <t>(CL)MOTOREDUCTOR FLECHA SOLIDA 120MM</t>
  </si>
  <si>
    <t>(CL) REDUCTOR MOD.X4FS210/B-  LMT UNIDAD</t>
  </si>
  <si>
    <t>(CL) MOTOREDUCTOR P/GUSANO D/PASTA2 SEW</t>
  </si>
  <si>
    <t>(CL) MOTOREDUCTOR P/ GUSANO D/ DESCARGA</t>
  </si>
  <si>
    <t>(CL) MOTOREDUCTOR P/MALLAS DE LODOS</t>
  </si>
  <si>
    <t>CILINDRO INFRA MIXX 200/25 ( 10.5 M3 )</t>
  </si>
  <si>
    <t>TORNILLO PERNO GRADO 8 AC AL CARBON</t>
  </si>
  <si>
    <t>(CL)SENSOR INDUCTIVO BI 1.5-EGO8K-AP6</t>
  </si>
  <si>
    <t>(CL)UNDERVOLTAGE TRIP 12 VCA MOD.U01JLD6</t>
  </si>
  <si>
    <t>CASACA AMARILLA UNITALLA COLOR AMARILLO</t>
  </si>
  <si>
    <t>CANDADO PASO 60 DE AC AL CARBON</t>
  </si>
  <si>
    <t>RETEN MOD. C-188817      MARCA GARLOCK</t>
  </si>
  <si>
    <t>REDUCC.BUSHING 1/2 IN    A 3/8 IN GALVAN</t>
  </si>
  <si>
    <t>CADENA SENCILLA PASO 60 D/AC. CARBON</t>
  </si>
  <si>
    <t>BALERO UN-319-C3 JAULA DE LATON</t>
  </si>
  <si>
    <t>BALERO 6316-C3 JAULA DE LATON</t>
  </si>
  <si>
    <t>BALERO 22215 E P/RODILLO D/RETENCION D/</t>
  </si>
  <si>
    <t>(CL) CHUMACERA DE PISO 2 1/22 AGU SAFG</t>
  </si>
  <si>
    <t>CAJA P/CHUMACERA D PISO21/2 SAF2AGU</t>
  </si>
  <si>
    <t>COPLE FLEXIBLE 6SC44E WOOD S SURE FLEX</t>
  </si>
  <si>
    <t>CANDADO PASO 50 DE AC. INOX 304</t>
  </si>
  <si>
    <t>(CL) CHUMACERA COMPLETA D TRITURADO</t>
  </si>
  <si>
    <t>BALERO NO. 5210 C3 MCA. SKF</t>
  </si>
  <si>
    <t>BALERO NO. 31308 J2/QCL7C MCA. SKF</t>
  </si>
  <si>
    <t>BALERO NO. 31310 J2/QCL7C  MCA.SKF</t>
  </si>
  <si>
    <t>BALERO NO. 6306-2Z MCA. SKF</t>
  </si>
  <si>
    <t>CHUMACERA DE PISO 3 7/16 4 AGU. SAF 520</t>
  </si>
  <si>
    <t>(CL) BALERO NO 22334 EK USAFG-634-INT 6</t>
  </si>
  <si>
    <t>CHUMACERA DE PARED 1 3/4  SC 4 AGU.</t>
  </si>
  <si>
    <t>(CL)CHUMACERA DE PARED 1 1/2  SC 2 AGU</t>
  </si>
  <si>
    <t>(CL) CHUMACERA DE PISO 2 1/4IN SC 2 AGU</t>
  </si>
  <si>
    <t>CHUMACERA DE PARED 2 1/4IN SCM 4 AGU</t>
  </si>
  <si>
    <t>CHUMACERA DE PARED 1 3/8  SCM 4 AGU.</t>
  </si>
  <si>
    <t>BALERO 22216 KCJ W33C3 EX/C3</t>
  </si>
  <si>
    <t>BALERO 22220 MBK W33C3</t>
  </si>
  <si>
    <t>BUJE CONICO P/BALERO  22220 MBK</t>
  </si>
  <si>
    <t>(CL) CAJA P/CHUMACERA USAF-634 INT 6IN</t>
  </si>
  <si>
    <t>(CL) BUJE USAF-634 INT 6 IN H2334 CON</t>
  </si>
  <si>
    <t>SELLO USAF-634 INT 6IN PARTE NO 042534</t>
  </si>
  <si>
    <t>BALERO 3215CON JAULA DE BRONCE</t>
  </si>
  <si>
    <t>CHUMACERA DE PARED 1IN DIAM. NO. 126226</t>
  </si>
  <si>
    <t>(CL) CHUMACERA 1-7/16 D/PISO SERV LIGERO</t>
  </si>
  <si>
    <t>BALERO 32007 J2 MCA SKF</t>
  </si>
  <si>
    <t>CADENA PASO DOBLE 80</t>
  </si>
  <si>
    <t>CANDADOS DOBLES PARA  CADENA PASO 80</t>
  </si>
  <si>
    <t>MEDIO CANDADO DOBLE PARA CADENA PASO 80</t>
  </si>
  <si>
    <t>BALERO.SKF 22207 CONICO</t>
  </si>
  <si>
    <t>BALERO.SKF.22210.CONICO</t>
  </si>
  <si>
    <t>CHUMACERA.SKF.SNU507-606</t>
  </si>
  <si>
    <t>BUJE(MANGUITO)SKF H310</t>
  </si>
  <si>
    <t>BUJE(MANGUITO)SKF.H307</t>
  </si>
  <si>
    <t>SELLO.FRB.5.5/72</t>
  </si>
  <si>
    <t>SELLO TSN 507-6</t>
  </si>
  <si>
    <t>(CL) BUJE USAF-634 INT DE 6IN NUM HE2334</t>
  </si>
  <si>
    <t>CADENA P 40 SENCILLA MCA “LINKBELT” 3MTS</t>
  </si>
  <si>
    <t>MEDIOS CANDADOS PASO 40</t>
  </si>
  <si>
    <t>(CL) CHUMACERA TIPO E  D/BASE 3 1/2</t>
  </si>
  <si>
    <t>BUJE MARTIN NO. PARTE 7H DE 7/8IN DIAM</t>
  </si>
  <si>
    <t>BUJE MARTIN NO.PARTE 7H  DE 1 5/8INDIAM.</t>
  </si>
  <si>
    <t>BUJE MARTIN NO.PART 7H PILOTO QUADRA</t>
  </si>
  <si>
    <t>CHUMACERA DE  1 1/2 DE PISO 2 AGUJEROS</t>
  </si>
  <si>
    <t>CHUMACERA DE PARED 1IN 4 AGUJEROS</t>
  </si>
  <si>
    <t>SPROCKET PASO 40 DE 15DIENTES DIAM.INT.</t>
  </si>
  <si>
    <t>MEDIO CANDADOPASO 80 PERNOHUECO AC. INOX</t>
  </si>
  <si>
    <t>CADENA PASO 80 PERNO HUE CO AC. INOX</t>
  </si>
  <si>
    <t>CANDADO PASO 80 PERNO HUECO DE AC INOX</t>
  </si>
  <si>
    <t>(CL) KIT D REFACC P/TRANSMISION TA7315H</t>
  </si>
  <si>
    <t>KIT DE REFACC P/TRANSMIS ION DODGE TA630</t>
  </si>
  <si>
    <t>KIT DE REFACC.P/REDUCTORDODGE TORQUE ARM</t>
  </si>
  <si>
    <t>(CL)CADENA PASO 870 PERNO HUECO REFORZA</t>
  </si>
  <si>
    <t>MEDIO CANDADO PASO 80 PERNO HUECO</t>
  </si>
  <si>
    <t>CHUMACERA DE BASE 7/16</t>
  </si>
  <si>
    <t>BALERO 24030CA C3 W33 P/RODILLO DE</t>
  </si>
  <si>
    <t>SPROCKET 40 BS 15 SS 1IN PASO 40 15</t>
  </si>
  <si>
    <t>TORNILLO DE 20 MM X  50DE LGO PASO 2.5</t>
  </si>
  <si>
    <t>TORNILLO DE 1IN ROSCA INT20 MM.</t>
  </si>
  <si>
    <t>BALERO ROLLWAY 6307 ZZ</t>
  </si>
  <si>
    <t>(CL) SELLO MECANICO MOD ABSS19V01</t>
  </si>
  <si>
    <t>(CL) CADENA DOBLE PASO 100 CJA C/3MTS</t>
  </si>
  <si>
    <t>(CL) CHUMACERA D/PARED  4IN D/4 AGUJEROS</t>
  </si>
  <si>
    <t>(CL) SELLO LER EN ACERO NO.90LER900</t>
  </si>
  <si>
    <t>(CL) FILTRO D ACEITE No. 5381318</t>
  </si>
  <si>
    <t>(CL) BALERO MOD 6310 2Z MCA SKF</t>
  </si>
  <si>
    <t>MAZA PARA MOTOR DE BOMBA  DE HIDROXIDO</t>
  </si>
  <si>
    <t>(CL) BALERO COD 5TRABALF22230 PAGANI</t>
  </si>
  <si>
    <t>PROTECTOR PARA SELLO BOMBA MAGNUM 5 1/4</t>
  </si>
  <si>
    <t>(CL) BALERO 6309 2Z JC3 P/RODILLOS</t>
  </si>
  <si>
    <t>RETEN DE LABIO DIAM INT66.675MM X EXT</t>
  </si>
  <si>
    <t>RETEN DE LABIO DIAM INT 95MM X EXT 115M</t>
  </si>
  <si>
    <t>CRIBAP/SECADORA CENTRIFUGA SPIN R3 COD</t>
  </si>
  <si>
    <t>(CL)CHUMACERA COMPLETA MOD 066417 FLECHA</t>
  </si>
  <si>
    <t>(CL) CHUMACERA D/ PARED D/ 4 AGU DE 3</t>
  </si>
  <si>
    <t>RASTRILLO DE HULE P/PISO DE UN METRO</t>
  </si>
  <si>
    <t>TUBERIA 2 1/2 IN PVC CED 80</t>
  </si>
  <si>
    <t>COPLE 2 1/2 IN  PVC CED 80</t>
  </si>
  <si>
    <t>CODO 2 1/2 IN PVC CED 80</t>
  </si>
  <si>
    <t>TUERCA UNION 2 1/2 IN PVC CEDULA 80</t>
  </si>
  <si>
    <t>BRIDA 2 1/2 IN PVC CED 80</t>
  </si>
  <si>
    <t>VALVULA CHECK 2 1/2 IN PVC CEDULA 80</t>
  </si>
  <si>
    <t>ADAPTADOR TIPO HEMBRA DE2 1/2 IN A 2IN</t>
  </si>
  <si>
    <t>TORNILLOC/HEX 1X4 IN ROSCASTD.ACINOX304</t>
  </si>
  <si>
    <t>(CL) REGULADOR P/GAS NATURAL DE 2 IN</t>
  </si>
  <si>
    <t>SWITCH D/PRESION P/GAS DE 14 PSI MAX</t>
  </si>
  <si>
    <t>SWITCH D/PRESION P/GAS DE 7 PSI MAX</t>
  </si>
  <si>
    <t>(CL) VALV NORTH MOD.1518-4 SERIE</t>
  </si>
  <si>
    <t>(CL)VALV NORTH MOD.1519-4 SERIE</t>
  </si>
  <si>
    <t>(CL) POLEA 5-5V 7.1 C/TOPERLOCK C/DIAMET</t>
  </si>
  <si>
    <t>LUBRICANTE SPRAY GRAFITO DRY MOLY LUBE</t>
  </si>
  <si>
    <t>(CL) TURBINA P/TORRE ENFRIAMENTO VEI-018</t>
  </si>
  <si>
    <t>(CL) FLECHA P/TORRE DE ENFRIMIENTO</t>
  </si>
  <si>
    <t>DISCO D/CORTE D 4 1/2 DIME 115 P/INOX</t>
  </si>
  <si>
    <t>TRANSMISOR D/TEMPERATURA WTS4THERMO P/</t>
  </si>
  <si>
    <t>TUBO NGO.1IN CED.40 C/ COSTURA S/</t>
  </si>
  <si>
    <t>CODO 2IN 90GDO AC. NEGRO CED.40</t>
  </si>
  <si>
    <t>VALV.D/COMPUERTA D/1IN ENLATON P/200 PSI</t>
  </si>
  <si>
    <t>ARANDELA PLANA 5/8IN  ACERO INOX 316</t>
  </si>
  <si>
    <t>ARANDELA DE PRESION 5/8IN  AC INOX 316</t>
  </si>
  <si>
    <t>ARANDELA DE PRESION 3/4IN AC INOX 316</t>
  </si>
  <si>
    <t>LONA INTERMEDIA P/FILTRO D/PRENSA</t>
  </si>
  <si>
    <t>LONA INICIAL P/FILTRO DE PRENSA</t>
  </si>
  <si>
    <t>LONA FINAL P/FILTRO DE   PRENSA</t>
  </si>
  <si>
    <t>(CL) CONECTOR RAPI.MOD.HDC-KI T-HSB</t>
  </si>
  <si>
    <t>TUBO DE PVC DE 1/2 IN X6 MTS. LARGO</t>
  </si>
  <si>
    <t>CONDULET L-L DE 1/2 IN C/CUBIERTA DE PVC</t>
  </si>
  <si>
    <t>CONDULET  T DE 3/4 IN CON CUBIERTA D PVC</t>
  </si>
  <si>
    <t>CONDULET  T DE 1/2 IN C/ CUBIERTA DE PVC</t>
  </si>
  <si>
    <t>LIMA ROTATIVA DOBLE CORTE 1/4 IN D/CAR</t>
  </si>
  <si>
    <t>TORNILLO CAB.SOCKET 12.9 D/30MMX70MM</t>
  </si>
  <si>
    <t>BISAGRA DE 1 IN TIPO BARRIL</t>
  </si>
  <si>
    <t>SHIELD: DURAMAX 100A HANDHELD 220992</t>
  </si>
  <si>
    <t>Hypertherm Retaining Cap 220854</t>
  </si>
  <si>
    <t>NOZZLE:DURAMAX 100A CUT 220990</t>
  </si>
  <si>
    <t>ELECTRODE:PMX SPRING 220842</t>
  </si>
  <si>
    <t>SWIRL RING:DURAMAX 100A220994</t>
  </si>
  <si>
    <t>TAPON MACHO AC. INOX NPT 1 IN</t>
  </si>
  <si>
    <t>TORNILLO 1/2X7 AC INOX CAB.HEXAGONAL</t>
  </si>
  <si>
    <t>TAPON MACHO AC. INOX NPT 3/4 IN</t>
  </si>
  <si>
    <t>(CL) ARRANCADOR EDOSOLIDOMOD-150-F361NBD</t>
  </si>
  <si>
    <t>TUBO 1/4INX6MTS FIERRO NEGRO SIN ROSCA</t>
  </si>
  <si>
    <t>VALVULA SEGURIDAD ENTRAD NPT ROSCA D  ½”</t>
  </si>
  <si>
    <t>CONTACTO 30AMP NO CAT AR342 600 VAC</t>
  </si>
  <si>
    <t>VALVULA SOLENOIDE 1 IN NO CAT 8210G4</t>
  </si>
  <si>
    <t>INTERRUPTOR DE POSICION  N.CAT.XCKM02</t>
  </si>
  <si>
    <t>CABEZA DE ARRASTRE N.CAT ZCKD02</t>
  </si>
  <si>
    <t>DETECTOR D FLAMA VARILLA 12 IN NO CAT</t>
  </si>
  <si>
    <t>(CL) SENSOR D/PROXIMIDAD INDUCTIVO NO</t>
  </si>
  <si>
    <t>TIMER 8AMP 11PINS 240VAC NO  CAT 8885770</t>
  </si>
  <si>
    <t>BASE SOCKET 11 PINS NO CAT.25622077 PARA</t>
  </si>
  <si>
    <t>SIRENA AUDIBLE 120 VAC CAT TA874-N5 MC</t>
  </si>
  <si>
    <t>TERMOPAR T/ J VARILLA  1/4X12IN NPT 1/2</t>
  </si>
  <si>
    <t>ELECTROVALVULA TIPO MFH-5-1/4 MCA FESTO</t>
  </si>
  <si>
    <t>BOBINA P/ELECTROVALVULATIPOMSFW-230ACFES</t>
  </si>
  <si>
    <t>CONECTOR BULKHEND MODELO  KQ2E12-04</t>
  </si>
  <si>
    <t>LAMPARA MH400/U 220VCA</t>
  </si>
  <si>
    <t>PASTILLA TERMICA 3X30 CATALOGO QO330</t>
  </si>
  <si>
    <t>(CR)RESITECT 160V M MORTERO LATA D 30 KG</t>
  </si>
  <si>
    <t>INTERRUPTOR 2X20 AMP. TERMOMAGNETICO</t>
  </si>
  <si>
    <t>CONECTOR RECTO LIQUIT  TITE 1/2IN</t>
  </si>
  <si>
    <t>TRANSFORMADOR DE IGNICION NO. CAT 1092</t>
  </si>
  <si>
    <t>CONTROLADOR DE FLAMA MOD. RM7823A1016</t>
  </si>
  <si>
    <t>(CL) AMPLIFICADOR DE FLAMA RECTIFICADOR</t>
  </si>
  <si>
    <t>TRANSFORMADOR DE VOLTAJE 440-220  1KVA</t>
  </si>
  <si>
    <t>(CL) TRANSFORMAFOR D/VOLTAJE 440-110</t>
  </si>
  <si>
    <t>TRANSFORMADOR DE VOLTAJE 440-220  500 VA</t>
  </si>
  <si>
    <t>(CR)ROLLO PFIBRACERAMICA1/8ESPX24X100IN</t>
  </si>
  <si>
    <t>(CL) SENSOR D/PROXIM MOD OMRON</t>
  </si>
  <si>
    <t>BALASTRAS 400W ADITIVOS  METALICOS</t>
  </si>
  <si>
    <t>TOBERA.P/ANTORCHA.A81PD  0105-12</t>
  </si>
  <si>
    <t>AISLANTE.P/ANTOR A81.PD PE0107</t>
  </si>
  <si>
    <t>INTERUPTOR DE POSICION XCK-M 121 240V AC</t>
  </si>
  <si>
    <t>MICROSWITH MOD.ZCK-D02  MCA</t>
  </si>
  <si>
    <t>FUSIBLE 8A 250V TYPE BUSS MDA 3/10</t>
  </si>
  <si>
    <t>(CR)COLCHA CERAMICA DE 1 IN DE ESPESOR</t>
  </si>
  <si>
    <t>FUSIBLE DE 3A 250V TYPE  BUSS ABC DE</t>
  </si>
  <si>
    <t>FUSIBLE 0.250A 250V TYPE BUSS ABC DE</t>
  </si>
  <si>
    <t>BOTON PULSADOR EXTENDIDO VERDE 800FP-LE3</t>
  </si>
  <si>
    <t>BOTON PULSADOR EXTENDIDO ROJO 800FP-LE 4</t>
  </si>
  <si>
    <t>BOTON PULSADOR EXTENDIDOAMARILO800FP-LE5</t>
  </si>
  <si>
    <t>BOTON PULSADOR EXTENDIDO  TRANSPARENTE</t>
  </si>
  <si>
    <t>LUZ PILOTO VERDE DE  PLASTICO 800FP-P3</t>
  </si>
  <si>
    <t>LUZ PILOTO ROJO DE PLASTICO 800FP-P4</t>
  </si>
  <si>
    <t>BOTON PULSADORVERDE T/HONGO 800FP-LMM44</t>
  </si>
  <si>
    <t>BLOCK DE CONTACTO N.O.ZBE.101</t>
  </si>
  <si>
    <t>BLOCK DE CONTACTO N.C. ZBE-102</t>
  </si>
  <si>
    <t>LUZ PILOTO ZBV-6 MARCA TELEMECANIQUE</t>
  </si>
  <si>
    <t>LUZ PILOTO AMARILLO  800FM-P5</t>
  </si>
  <si>
    <t>BLOCK DE CONTACTO N.C. 800F-X10 SER</t>
  </si>
  <si>
    <t>BOTON PULSADOR A RAS  AMARILLO</t>
  </si>
  <si>
    <t>CONTACTO NCLB 2 POS.800T -FXPH16RA1</t>
  </si>
  <si>
    <t>UNIDAD DE BOTON PULS DE  CONTACTO</t>
  </si>
  <si>
    <t>UNIDAD DE SELECTOR 2 POS  800T-H17A</t>
  </si>
  <si>
    <t>UNIDAD SELECTOR DE 3 POS  800T-J17A</t>
  </si>
  <si>
    <t>POTENCIOMETRO 10K OHMS MOD. 800T-U29</t>
  </si>
  <si>
    <t>POTENCIOMETREO 300V AC/DC C/RESISTENCIA</t>
  </si>
  <si>
    <t>SENSOR INDUCTIVO MOD DW-AD-607M18 DE</t>
  </si>
  <si>
    <t>SENSOR EMISOR MINI-BEAM  MOD. SMA31E DE</t>
  </si>
  <si>
    <t>SENSOR RECEPTOR MINI-BEAM MOD: SM2A3</t>
  </si>
  <si>
    <t>CODO CONDUIT DE 1IN</t>
  </si>
  <si>
    <t>TEE DE 1IN DIAM. CONDUIT</t>
  </si>
  <si>
    <t>SOCKET PARA FOCOS 110V DE PLASTICO</t>
  </si>
  <si>
    <t>ABRAZADEASTIPO OMEGA PARA TUBERIA DE 1IN</t>
  </si>
  <si>
    <t>ABRAZADERAS TIPO OMEGA P/ TUBERIA D 1/2</t>
  </si>
  <si>
    <t>ABRAZADERAS TIPO UÑA P/TUBERIA DE 1IN</t>
  </si>
  <si>
    <t>ABRAZADERAS TIPO UÑA P/TUBERIA DE 1/2IN</t>
  </si>
  <si>
    <t>(CL) DISYUNTOR D/PROTECCION D/MOTOR</t>
  </si>
  <si>
    <t>CLEMA CALIBRE NO. 8</t>
  </si>
  <si>
    <t>(CL) MODULO D/ENTRADAS ANALOGICA MOD</t>
  </si>
  <si>
    <t>CONTACTOS LUZ 220V.INCLUIR TAPAS</t>
  </si>
  <si>
    <t>RELEVADOR P/ SENSOR INDUCTIVO MOD SD 210</t>
  </si>
  <si>
    <t>(CL) SENSOR PEPPER AND FUCH MOD</t>
  </si>
  <si>
    <t>SELLO  UTILIZARSE EN FLECHA</t>
  </si>
  <si>
    <t>CONTACTO AUX D/MONTAJE FRONTAL 2 POLOS</t>
  </si>
  <si>
    <t>CONTACTO AUX D/MONTAJE LATERAL 2POLOS</t>
  </si>
  <si>
    <t>ELECTROVALVULA NEUMATICA MODELO</t>
  </si>
  <si>
    <t>CABLE DE USO RUDO  4 X 12 AWG</t>
  </si>
  <si>
    <t>CONTACTOR 3RT 1015-2A902 7A</t>
  </si>
  <si>
    <t>CONTACTOR 3RT 1017-2AP02 12A</t>
  </si>
  <si>
    <t>(CL) CONTACTOR 3RT 1046-3AL20 95A</t>
  </si>
  <si>
    <t>(CL) THERMAL RELAY3RU11 46-4 KD0(57/75A)</t>
  </si>
  <si>
    <t>PHASE SEQUENCERALY CODIGO C8041534</t>
  </si>
  <si>
    <t>FUSE D01 4A GG 400V CODIGO C8340615</t>
  </si>
  <si>
    <t>FUSE DII/GG 10A. 500V CODIGO C8340725</t>
  </si>
  <si>
    <t>SOPLETE ARCO DE AIRE MCA ARC-AIR. MOD.</t>
  </si>
  <si>
    <t>(CR)RADEX 60PB PUNTA 1 DE 9X6X3-2 3/4</t>
  </si>
  <si>
    <t>PLACA DE1 MODULO Y CHASI S COD.</t>
  </si>
  <si>
    <t>INTERRUPTOR CODIGO AM5001</t>
  </si>
  <si>
    <t>FOCO MOD.E-BUB-F15-8 MAC.GRANDLITE P/</t>
  </si>
  <si>
    <t>BALASTRA DE 1000 WATTS   ADITIVOS</t>
  </si>
  <si>
    <t>FOCO DE 1000 WATTS DE    ADITIVOS</t>
  </si>
  <si>
    <t>FUENTE 100-240 VAC YSALIDA 24VCD-3AMPS</t>
  </si>
  <si>
    <t>LUMINARIA DE INTERIOR MOD.YD-1500/B 15W</t>
  </si>
  <si>
    <t>(CR)RADEX PB PUNTA 2 DE 9X6X3-21/2</t>
  </si>
  <si>
    <t>(CL) MODULO D/ENTRADAS MOD 1746-IB32</t>
  </si>
  <si>
    <t>MODULO DE ENTRADAS MOD 1746-IA16</t>
  </si>
  <si>
    <t>MODULO SALIDAS MODELO 1746-OA16</t>
  </si>
  <si>
    <t>(CL) MODULO DE SALIDAS MOD 1746-OV32</t>
  </si>
  <si>
    <t>DISYUNTOR D/PROTECC P/MOTOR</t>
  </si>
  <si>
    <t>RELEVADOR DE 8PINES MOD 700-HA32A1</t>
  </si>
  <si>
    <t>BALASTRO AUTOREGULADO 1000 WATS</t>
  </si>
  <si>
    <t>LAMPARA ULTRAVIOLETA D/6WATS CHLITHING</t>
  </si>
  <si>
    <t>(CL) VARIADOR D FRECUENCIA P/MOTOR 250HP</t>
  </si>
  <si>
    <t>(CL) INTERUPTOR TERMOMAGNETICO</t>
  </si>
  <si>
    <t>(CL) MODUTROL MOD M7284Q1009</t>
  </si>
  <si>
    <t>CONECTO RECTO P/MANGUERALICO TITE</t>
  </si>
  <si>
    <t>CONECTOR RECTO D/90 P/ MANG.</t>
  </si>
  <si>
    <t>(CR)RADEX 60PBTEJA-3/4 D 9X6X2 5/8-25/16</t>
  </si>
  <si>
    <t>CAJA DE CONEXIONES TIPO  LB DE 1/2IN</t>
  </si>
  <si>
    <t>CAJA DE CONEXIONES TIPO  L-L  1/2IN</t>
  </si>
  <si>
    <t>CAJA DE CONEXIONES L-L  3/4</t>
  </si>
  <si>
    <t>CAJA DE CONEXIONES TIPO  L-R DE 1/2IN</t>
  </si>
  <si>
    <t>CAJA DE CONEXIONES TIPO  L-R DE 3/4IN</t>
  </si>
  <si>
    <t>CAJA DE CONEXIONES TIPO  T DE 1/2IN</t>
  </si>
  <si>
    <t>(CL) ARRANCADOR 125 HP 440 TRIFASICO ATR</t>
  </si>
  <si>
    <t>(CL) INTERRUPTOR MICROSWITCH  (BZE6-2M)</t>
  </si>
  <si>
    <t>(CR)RADEX 60PB ARCO1- 131/2X4 1/2X3-23/4</t>
  </si>
  <si>
    <t>CABLE CAL 18 COL AZUL CJ D/ 100MT</t>
  </si>
  <si>
    <t>CABLE CAL 18 COL ROJO CJ D/ 100MT</t>
  </si>
  <si>
    <t>CABLE CAL 18 COL NEGRO CJ D/100MT</t>
  </si>
  <si>
    <t>CABLE CAL 12 COL ROJO CJ D/ 100MT</t>
  </si>
  <si>
    <t>CABLE CAL 12 COL VERDE CJ D/100MT</t>
  </si>
  <si>
    <t>CABLE CAL COLOR NGO CJA 100MT</t>
  </si>
  <si>
    <t>BATERIA CUADRADA D/6V MOD B65LE26  CAT</t>
  </si>
  <si>
    <t>(CR)RADEX60PBARCO 2-13 1/2X4 1/2X3-2 1/2</t>
  </si>
  <si>
    <t>TUBERIA CONDUIT DE  1/2  TRAMO D/3 MTS</t>
  </si>
  <si>
    <t>TUBERIA CONDUIT 3/4IN TRAMO D/ 3 MTS</t>
  </si>
  <si>
    <t>TUBERIA CONDUIT DE 1IN TRAMO D/ 3 MTS</t>
  </si>
  <si>
    <t>RIELDIN SIMETRICO D/3MTS LGO.MCA.WEIDMU</t>
  </si>
  <si>
    <t>SENSOR DIFUSOR MINI-BEAM MOD SM2A312D</t>
  </si>
  <si>
    <t>(CL) MODULO MOD 20-750-2262D-2R</t>
  </si>
  <si>
    <t>(CL) TABLERO D/CONTROL C/ARRANCADOR 60HP</t>
  </si>
  <si>
    <t>(CR)RADEX 60 PB ARCO 3-131/2X4 1/2 X3-2</t>
  </si>
  <si>
    <t>VARILLA REDONDA DE 1/4X 3MTS AC.INOX304</t>
  </si>
  <si>
    <t>PINTURA C/VIOLETA 895</t>
  </si>
  <si>
    <t>PINTURA C/ROSA MEXICANO 831</t>
  </si>
  <si>
    <t>PINTURA C/CAFE 837 VINIL-ACRILICA BEREL</t>
  </si>
  <si>
    <t>(CR)RADEX 60 PB ARCO 1- 131/2X6X3-23/4</t>
  </si>
  <si>
    <t>TUBO 1 1/2IN CED 40 NEGRO C/COSTURA 6 MT</t>
  </si>
  <si>
    <t>TUERCA UNION 1 1/2   AC. NEGRO CED40</t>
  </si>
  <si>
    <t>NIPLE 1 1/2X10IN AC.NGO CED 40 CON COST</t>
  </si>
  <si>
    <t>(CR)RADEX 60PB ARCO 2- 13 1/2X6X3-2 1/2</t>
  </si>
  <si>
    <t>TORNILLO HEX 3/8 X 2 1/2 R. STD.AC. AL</t>
  </si>
  <si>
    <t>TORNILLO HEX.1/2 X 1IN R.STD.AC INOX 304</t>
  </si>
  <si>
    <t>TORNILLOHEX. 5/8 X 1IN R.STD. AC INOX304</t>
  </si>
  <si>
    <t>PINTURA C/AZUL REY 834 (VINIL-ACRILICA)</t>
  </si>
  <si>
    <t>TUERCA 5/8IN  ROSCA STD  AC INOX 304</t>
  </si>
  <si>
    <t>ARANDELA DE PRESION 5/8  AC INOX 304</t>
  </si>
  <si>
    <t>TORNILLO 3/4 X 4IN R.STD.AC. INOX.304C.H</t>
  </si>
  <si>
    <t>TUERCA 3/4 R.STD.  AC.INOX 304</t>
  </si>
  <si>
    <t>TORNILLO CAB.PLANA5/8 X 2 IN R. STD AC.</t>
  </si>
  <si>
    <t>TUERCA HEX.5/8 R.STD.AC. AL CARBON</t>
  </si>
  <si>
    <t>VALVULA DE BRONCE1/2NP TD/GLOBOSELLOTEF</t>
  </si>
  <si>
    <t>KIT CONECTORES DE EQUIPO OXI-CORTE CAT</t>
  </si>
  <si>
    <t>PINTURA BLANCO OSTION ESMALTE CB D/19 LT</t>
  </si>
  <si>
    <t>(CR)PAPEL CERAMICO PYROSTOP  PAPER 1260</t>
  </si>
  <si>
    <t>PINTURA AZUL MARINO ESMALTE</t>
  </si>
  <si>
    <t>TUBO NEGRO DE 3IN X 6 MTS</t>
  </si>
  <si>
    <t>TUERCA HEX 1/2IN AC. INOX  304 R. STD.</t>
  </si>
  <si>
    <t>TORNILLO HEX 3/4 X 2 1/2 AC. INOX. 304</t>
  </si>
  <si>
    <t>TUBO NEG 2IN CED40 C/COSTURA ROSCADO 6MT</t>
  </si>
  <si>
    <t>DISCO CIEGO NO.D/PARTE B42D458 GRAINGER</t>
  </si>
  <si>
    <t>COLD ROLL CUADRADO 3/8IN COMERCIAL</t>
  </si>
  <si>
    <t>VALVULA CHECK MOD.K-884F COD 4532</t>
  </si>
  <si>
    <t>ANGULO 1 1/2 X 3/16 X6 MTS AC COMERCIAL</t>
  </si>
  <si>
    <t>TAQUETE EXPANSOR 3/8 P/ CONCRETO</t>
  </si>
  <si>
    <t>COLD ROLL REDONDO 1 1/2IN AC INOX. X</t>
  </si>
  <si>
    <t>PLACA 1/8X 48X 96 IN AC COMERCIAL</t>
  </si>
  <si>
    <t>ADAPTADOR 3IN T/CAM Y GROVE PARA</t>
  </si>
  <si>
    <t>UNDERSEAL DIABLITO ROJO 19 LTS</t>
  </si>
  <si>
    <t>ASPERSOR METALICO COD 130317 CLAVE ASP</t>
  </si>
  <si>
    <t>TUERCA HEX 3/4IN AL CARBON</t>
  </si>
  <si>
    <t>TUERCA FLEER DE 1/4IN</t>
  </si>
  <si>
    <t>TUERCA FLEER 3/8IN</t>
  </si>
  <si>
    <t>TUERCA HEX.1/4IN AC. AL    CARBON</t>
  </si>
  <si>
    <t>(CR)ARCILLA P/PIQUERAS D HORNO ROTATORIO</t>
  </si>
  <si>
    <t>TORNILLO HEX.3/8 X 1 1/2 AC. AL CARBON</t>
  </si>
  <si>
    <t>ABRAZADERA TIPO U DE  1 1/2IN</t>
  </si>
  <si>
    <t>TORNILLO HEX 3/4INX 2 1/2 AC. AL CARBON</t>
  </si>
  <si>
    <t>ARANDELA DE PRESION 3/4  AC. AL CARBON</t>
  </si>
  <si>
    <t>ARANDELA PLANA 1/2 AC.   AL CARBON</t>
  </si>
  <si>
    <t>COLD ROLL REDONDO 3 IN AC AL CARBON</t>
  </si>
  <si>
    <t>COLD ROLL CUADRADO 3/16IN AC. AL CARBON</t>
  </si>
  <si>
    <t>COLD ROLL CUADRADO 1/4IN AC AL CARBON</t>
  </si>
  <si>
    <t>COLD ROLL CUADRADO 1/2IN AC AL CARBON</t>
  </si>
  <si>
    <t>NIPLE 2IN X 5IN AC AL CARBON CEDULA 40</t>
  </si>
  <si>
    <t>TORNILLO 3/8 X 1 1/2  AC INOX316</t>
  </si>
  <si>
    <t>ARANDELA PLANA 1 1/4 FIERRONEGROGRADO 8</t>
  </si>
  <si>
    <t>ESPARRAGO 3/4 X 1 METRO  DE LONG AC</t>
  </si>
  <si>
    <t>ARANDELA DE PRESION 3/4 FIERRO NEGRO</t>
  </si>
  <si>
    <t>TORNILLO HEX 1X7 AC.AL   CARBON GRADO 8</t>
  </si>
  <si>
    <t>TUERCA 1IN FIERRO NEGRO GDO 8</t>
  </si>
  <si>
    <t>CONECTOR RECTO 1/4 IN NPT TUERCA FLER D</t>
  </si>
  <si>
    <t>CONECTOR RECTO DE 3/8IN NPT TUERCA FLER</t>
  </si>
  <si>
    <t>CONECTOR RECTO1/2IN NPT TUERCAFLER 1/4</t>
  </si>
  <si>
    <t>TUBO DE COBRE DE 1/4 PARA FLER</t>
  </si>
  <si>
    <t>TUBO DE COBRE DE 3/8IN PARA FLER</t>
  </si>
  <si>
    <t>ABRAZADERA 1/2IN TIPO UNICANAL</t>
  </si>
  <si>
    <t>TUERCA 3/4IN ACERO INOX 316</t>
  </si>
  <si>
    <t>TORNILLO 5/8 IN X 4 IN LONG AC INOX 316</t>
  </si>
  <si>
    <t>TORNILLO 1/2 IN X 1 1/2 IN AC INOX 316</t>
  </si>
  <si>
    <t>TORNILLO 1/2IN X 1 IN AC INOX 316</t>
  </si>
  <si>
    <t>TUERCA 1/2IN AC INOX316</t>
  </si>
  <si>
    <t>TORNILLO 3/8IN X 4IN AC INOX316</t>
  </si>
  <si>
    <t>ABRAZADERA 1 1/2IN TIPO   UNICANAL</t>
  </si>
  <si>
    <t>SUPER SACOS USADOS</t>
  </si>
  <si>
    <t>ABRAZADERA 2IN TIPO UNICANAL</t>
  </si>
  <si>
    <t>CONECTOR RECTO 1 1/2 NPT P/CEMENTAR CED</t>
  </si>
  <si>
    <t>NIPLE 1-1/2X10 IN AC. INOX 304 CON ROSCA</t>
  </si>
  <si>
    <t>TORNILLO HEX 3/8 X 2IN AC. INOX. 304</t>
  </si>
  <si>
    <t>(CR)LADRILLO RADEX 60 PB RECTAN- 12X6X3</t>
  </si>
  <si>
    <t>ANGULO 1 1/2 X 1/2 X 1/4  ESPESOR X</t>
  </si>
  <si>
    <t>VARILLA PARA ARC-AIR CARBON 5/16IN SOLDA</t>
  </si>
  <si>
    <t>VALVULA D/COMPUERTA ENLATON(BRASS)DE1/2</t>
  </si>
  <si>
    <t>CODO D/90GRAD D/PVC 3IN DAM.CED.80 P/CEM</t>
  </si>
  <si>
    <t>COPLE D/PVC 3IND/ DIAM CED.80 P/CEMENTAR</t>
  </si>
  <si>
    <t>MANERAL P/EQ. D/CORTE OXI-ACETILENO COD</t>
  </si>
  <si>
    <t>ADITAMENTO P/EQ D/CORTE OXI-ACETILENO</t>
  </si>
  <si>
    <t>ANGULO AC. INOX 1-1/2IN X  1/8IN</t>
  </si>
  <si>
    <t>SOLDADURA 6010 DE 1/8IN</t>
  </si>
  <si>
    <t>TORNILLO CAB. HEX.DE 7/8 X 5 DE FIERRO</t>
  </si>
  <si>
    <t>SENSOR DE NIVEL TIPO PERA110/220 VAC NOR</t>
  </si>
  <si>
    <t>ARANDELA PLANA 7/8 IN FIERRO NEGRO</t>
  </si>
  <si>
    <t>TUBO DE ENFRIAMIENTO ABICUT 20-60 A</t>
  </si>
  <si>
    <t>ANILLO DIFUSOR ABICUT  20-60 A AP-03I</t>
  </si>
  <si>
    <t>BOQUILLA ABICUT 55 A</t>
  </si>
  <si>
    <t>CONECTOR P/REGULADOR DE  OXIGENO COD</t>
  </si>
  <si>
    <t>CONECTOR P/REGULADOR DE ACETILENOCOD.</t>
  </si>
  <si>
    <t>ANTORCHA MANUAL D 25"PIES, DE 75°</t>
  </si>
  <si>
    <t>TORNILLO CAB.SOCKET 5/8 INX 2IN</t>
  </si>
  <si>
    <t>PIEDRA ESMERIL GRIS DE  150X25X254MMC/22</t>
  </si>
  <si>
    <t>CEPILLO CIRCULAR 6 IN 6X1X1 -3/8</t>
  </si>
  <si>
    <t>SOLDADURA AC.INOX.3/32IN ARC.WELDIL 6236</t>
  </si>
  <si>
    <t>ARANDELA DE PRESION 1INAC INOX. 3165</t>
  </si>
  <si>
    <t>(CR) FUSIBLE ESLABON  75 AMP 15KV UNIV</t>
  </si>
  <si>
    <t>ANTORCHA P/SOLDADURA MCA INFRA MOD 3185</t>
  </si>
  <si>
    <t>PUNTAS D/CONTACTO 0.045IN ABIMIG 350ALFA</t>
  </si>
  <si>
    <t>RED.BUSHING 2 A 1 1/2 PCV CED 80  LADO</t>
  </si>
  <si>
    <t>TORNILLO 5/8IN X 5  AC. INOX.</t>
  </si>
  <si>
    <t>TORNILLO DE 5/8X 6 IN AC. INOX</t>
  </si>
  <si>
    <t>MANTILLA P125 230MMX890 MMX0.140INBLANCA</t>
  </si>
  <si>
    <t>FUSIBLE ESLABON UNIVERSAL ELECTRAMEX</t>
  </si>
  <si>
    <t>COPLE DE 2INX3IN LGO AC INOX. 316ROSCADO</t>
  </si>
  <si>
    <t>CODO 90 GDO 1 1/2 ROSCADO AC. INOX 316</t>
  </si>
  <si>
    <t>CODO 90GDO DE 1IN PVC CED 80 P/ CEM</t>
  </si>
  <si>
    <t>CODO 45GDO DE 1INPVC CED 80 P/CEM</t>
  </si>
  <si>
    <t>COPLE DE 1IN PVC CEDULA 80 P/ CEM</t>
  </si>
  <si>
    <t>(CR) FUSIBLE ESLABON 25 AMP 15KV UNIV</t>
  </si>
  <si>
    <t>VALVULA ESFERA D/1IN PVC CED80 P/CEM</t>
  </si>
  <si>
    <t>BRIDA DE 1IN PVC PARA CEM CED80</t>
  </si>
  <si>
    <t>MANGUERA MET. 1 X 3MT AC. INOX 304 ROSCA</t>
  </si>
  <si>
    <t>PINTURA ROJO SULTANA VINILICA LT NO. 840</t>
  </si>
  <si>
    <t>PINTURA ROJO LADRILLO  VINILICA 1LT</t>
  </si>
  <si>
    <t>PINTURA ORO ROJIZO  ESMALTE 1 LT</t>
  </si>
  <si>
    <t>(CL) TORNILLO SOCKET CLASE 12.9DIN 933</t>
  </si>
  <si>
    <t>(CL) TORNILLO HEX N.C 7/8 X4 GDO 8 P/</t>
  </si>
  <si>
    <t>(CL) TORNILLO HEX N.C 7/8 X 3-1/2 GR 8</t>
  </si>
  <si>
    <t>(CL) TORNILLO HEX N.C 1X2-13/16 GDO8</t>
  </si>
  <si>
    <t>TORNILLOS D/ 1 1/4X10IN DE LONG FIERRO</t>
  </si>
  <si>
    <t>(CL)SOLDADURA TUBULAR AC INOX 316 DW316L</t>
  </si>
  <si>
    <t>(CL)CHAVETA D 3/16X1 1/2 D/AC INOX 316</t>
  </si>
  <si>
    <t>VALV CHECK PVC 3 IN DIAM P/CEMENTAR</t>
  </si>
  <si>
    <t>TRAPO INDUSTRIAL DE CAMISTETA</t>
  </si>
  <si>
    <t>ALGUICIDA TOLSIDE P/TRAT AMIENTO DE AGUA</t>
  </si>
  <si>
    <t>IQ-B PARA TRATAMIENTO DE AGUA</t>
  </si>
  <si>
    <t>MANGUERA DUPLEX P/OXIGAS</t>
  </si>
  <si>
    <t>BANDA GATES HI POWER 11  B-88 0YHR V80</t>
  </si>
  <si>
    <t>BOTE TIPO PET BOCA ANCHA CAP 1/2 LT</t>
  </si>
  <si>
    <t>BANDA GATES HI POWER 11  B-97 0YHR V80</t>
  </si>
  <si>
    <t>BANDA GATES HI-POWER LL  B105 0YHR V80</t>
  </si>
  <si>
    <t>BANDA OPTIBELT SUPER TX 3VX750PARASOPLA</t>
  </si>
  <si>
    <t>BANDA GATES VEXTRA AX90  PARA CHIPS</t>
  </si>
  <si>
    <t>BANDA GATES VEXTRA BX112 V80</t>
  </si>
  <si>
    <t>BANDA GATES HIPOWER LL B 1120YHRV80</t>
  </si>
  <si>
    <t>BANDA B-75 MARCA GATES</t>
  </si>
  <si>
    <t>BANDA GATES SUPER HC 5V- 1700 PARA</t>
  </si>
  <si>
    <t>BANDA GATES HI-POWER LL  B1330YHR PARA</t>
  </si>
  <si>
    <t>(CL) BANDA SUPER HC 8V2120 P/EXTRA.HORNO</t>
  </si>
  <si>
    <t>(CL) BANDA GATES SUPER 5VX170 0 V80 EXTR</t>
  </si>
  <si>
    <t>BANDA GATES HI-POWER LL  B-530Y</t>
  </si>
  <si>
    <t>BANDA B-41-V80 P/MOTOR   DE LINGOTERA</t>
  </si>
  <si>
    <t>BLOCK ORDEN DE CONSUMO DE MATERIALES Y</t>
  </si>
  <si>
    <t>MANGUERA HIDRAULICA 3/8X10MT CONEX.CAMP.</t>
  </si>
  <si>
    <t>BANDA B-72</t>
  </si>
  <si>
    <t>(CL) MANGUERA MET 1 1/2X 80IN C/ROSCA AC</t>
  </si>
  <si>
    <t>BLOCK ORDEN DE CONSUMO DE MATERIA PRIMA</t>
  </si>
  <si>
    <t>MANGUERA NEUMATICA 8 X 5 MM</t>
  </si>
  <si>
    <t>O-RING PARTE NO 643145  G-100PTFE</t>
  </si>
  <si>
    <t>VALVE SEAT PARTE   NO 772005 TPO</t>
  </si>
  <si>
    <t>BALL PARTE NO.770596  EPDM =1JG = 4PZA</t>
  </si>
  <si>
    <t>DIAFRAGMAS YAMADA 80PTO COD Y771977 P/</t>
  </si>
  <si>
    <t>MANGUERA 8 MM P/AIRE COMP</t>
  </si>
  <si>
    <t>MANGUERA 12MMP/AIRE COMP.MODTU1208BU-10</t>
  </si>
  <si>
    <t>COPLE FALK TAMAÑO 9F MAQ A 2 1/4 DIAM Y</t>
  </si>
  <si>
    <t>(CL) REJILLA PARA COPLE FALK TAMAÑO 9F</t>
  </si>
  <si>
    <t>(CL) MANGAS  D/COLECTORES100% POLYESTER</t>
  </si>
  <si>
    <t>TERMOMETRO BIMETAL 50EL60E04050 CON ROTU</t>
  </si>
  <si>
    <t>DUCTO FLEXIBLE DE 12IN DIA X 5 MTS</t>
  </si>
  <si>
    <t>(CL) DISCO P/PULIDOR METALMCA.AUSTROMEX</t>
  </si>
  <si>
    <t>BALATAS PARA MOTOR MCA GENUINE STEARNS</t>
  </si>
  <si>
    <t>INDICADOR DE DIFERENCIAL D/PRESION</t>
  </si>
  <si>
    <t>POLEA 2 RANURAS B CON TAPER LOCK DIAM</t>
  </si>
  <si>
    <t>POLEA DE 2 RANURAS CON   TAPER LOCK</t>
  </si>
  <si>
    <t>ESCAPE RAP. C/SILENC SEU-1/2 MCA FESTO.</t>
  </si>
  <si>
    <t>(CL) HULE ESTRELLEP/COPLESUPER-FLEX</t>
  </si>
  <si>
    <t>(CL) BANDA 4/5V850 D/ 4COSTILLAS D/85 IN</t>
  </si>
  <si>
    <t>(CL) VALVUAL FESTO R-5-1/4B 8996 V414</t>
  </si>
  <si>
    <t>(CL) RELEIF VALV SMC.NAQ  2000</t>
  </si>
  <si>
    <t>CODO DE PVC CED. 80 PARA CEMENTAR DE 2IN</t>
  </si>
  <si>
    <t>TUERCA UNION PVC D/2IN CED.80 P/CEMENTAR</t>
  </si>
  <si>
    <t>REPORTE DE RECIBO D/ACUMULADORES ORIG.</t>
  </si>
  <si>
    <t>REDUCCION BUSHING PVCDE 2IN A 1 1/2CED80</t>
  </si>
  <si>
    <t>COPLE DE PVC 2IN CED.80 PARA CEMENTAR</t>
  </si>
  <si>
    <t>TEE DE PVC 2 CED. 80   PARA CEMENTAR</t>
  </si>
  <si>
    <t>CODO PVC 1 1/2IN CED.80  PARA CEMENTAR</t>
  </si>
  <si>
    <t>FORMATO D/ENTREGA D/MAT.ALMACEN PLAST.</t>
  </si>
  <si>
    <t>TUERCA UNION PVC 1 1/2IN CED.80 PARA CEM</t>
  </si>
  <si>
    <t>COPLE D/PVC D/ 1 1/2 PARACEMENTAR CED.8</t>
  </si>
  <si>
    <t>COPLE DE^PVC DE 1 1/2IN CED.80</t>
  </si>
  <si>
    <t>COPLE PVC 1 1/2IN CED.8O</t>
  </si>
  <si>
    <t>TEE DE PVC 1 1/2 IN CED 80 PARA CEMENTAR</t>
  </si>
  <si>
    <t>REPORTE DE INSPECCION DE TRITURADO</t>
  </si>
  <si>
    <t>BANDA V CODIGO 5M-710GOOD MCA.GOODYEAR</t>
  </si>
  <si>
    <t>CARTUCHO D/TELA NYLON B-499</t>
  </si>
  <si>
    <t>(CL) EXPANTIONVALVE THRE 68+CAPIL.3000MM</t>
  </si>
  <si>
    <t>(CL)TERMOMETRO DCARATULA MCA WIT 0 A 50°</t>
  </si>
  <si>
    <t>COIL 230V 50/60HZ.X EVR3 /40</t>
  </si>
  <si>
    <t>ANTI-NOISE ADAPTER 230V  A06G2M+VITE</t>
  </si>
  <si>
    <t>(CL) EXPANSION BOARD PIC02 COD C511025</t>
  </si>
  <si>
    <t>(CL) MAIN BOARD PC03 XL CAREL COD. C5111</t>
  </si>
  <si>
    <t>(CL) COMPLETE KEYBOARD W3000 4C CODIGO</t>
  </si>
  <si>
    <t>PRESSURE TRANSDUCER 0-30 BAR 4-20MA 8-30</t>
  </si>
  <si>
    <t>DRYER CORE GMC CSR 48    AWG</t>
  </si>
  <si>
    <t>REPORTES DE ACT DIARIAS PAILAS Y REFINO</t>
  </si>
  <si>
    <t>(CL) CINTA BANDA CBT-325 140IN PQTE 5 PZ</t>
  </si>
  <si>
    <t>LIMPIADORES C/FLEJE INF JGO D/2 PZ</t>
  </si>
  <si>
    <t>REPORTE D/RECIBO/ENTREGAD/PLOMO ALEADO O</t>
  </si>
  <si>
    <t>BANDA 540H200 SURTIDAS POR PROBANDAS</t>
  </si>
  <si>
    <t>(CL) BANDA REDONDA COL VER D/1/2IN D/ESP</t>
  </si>
  <si>
    <t>(CL) BANDA 3 CAPAS CON EMPUJADOR</t>
  </si>
  <si>
    <t>CONECTOR 2 IN PVC CED 80 UN LADOHEMBRA</t>
  </si>
  <si>
    <t>ADAPTADOR MACHO DE 3IN PVC CEDULA 80</t>
  </si>
  <si>
    <t>(CL) FLAT WIRE1/2 V 1/2 CAL 11 ORILLA</t>
  </si>
  <si>
    <t>(CL) BANDA ENG MINERALAMEX 316F 2 POL X</t>
  </si>
  <si>
    <t>TARJETA D/FALLO DE EQUIPO (CARTON ROJO)</t>
  </si>
  <si>
    <t>(CL)FILTRO9 3/4 ALTURA 7 3/4 D EXT 4 3/4</t>
  </si>
  <si>
    <t>(CL)FILTRO 4 INALTURA 9 1/2 IN D.EXT Y 7</t>
  </si>
  <si>
    <t>BANDA R3VX5604507 1R1 184</t>
  </si>
  <si>
    <t>(CL)BANDA GATES SUPER 5V 1800</t>
  </si>
  <si>
    <t>(CL) CRIBA LATERAL P/ MOLINO  PAGANI</t>
  </si>
  <si>
    <t>(CL) CRIBA CENTRAL P/MOLINO D/PLAST.</t>
  </si>
  <si>
    <t>(CL) SOPORTE DE CUCHILLA INF 55160</t>
  </si>
  <si>
    <t>BOLSAS DE PLASTICO DE CAP. 2 KG.CAL.300</t>
  </si>
  <si>
    <t>(CL) SOPORTE D/CUCHILLA SUP. 55160</t>
  </si>
  <si>
    <t>(CL) SOPORTE D/CRIBA CENTRAL 55160</t>
  </si>
  <si>
    <t>(CL) SOPORTE DE CRIBA LATERAL 55160</t>
  </si>
  <si>
    <t>PISTOLA D/ESPUMA P/SELLA R12OZ.WS2RPJ5 M</t>
  </si>
  <si>
    <t>BANDA B-62 HI-POWER MARCA ( HI-PAWOR)</t>
  </si>
  <si>
    <t>(CL) SOL VALVE ASSM 24VCA 3 WAY</t>
  </si>
  <si>
    <t>(CL) PISTON CUP 133825 IN LID ASSM PART</t>
  </si>
  <si>
    <t>(CL)CYLINDERAIR AIR HT 1.5 No 2905350401</t>
  </si>
  <si>
    <t>(CL)AIR CYLINDER 3/4 BORE1 STK2905310201</t>
  </si>
  <si>
    <t>REPORTE DE PLOMOALEADO  O AFINADO</t>
  </si>
  <si>
    <t>(CL)SOLVALVE ASSM 24VCA4 WAY3 1075501101</t>
  </si>
  <si>
    <t>(CL) RTD TEMPERATURE PROBE 20951801</t>
  </si>
  <si>
    <t>(CL) CONTROL BOARD DC W/COMMUNICATE</t>
  </si>
  <si>
    <t>(CL) RELAY SOLID STATE 50A 600V 26685902</t>
  </si>
  <si>
    <t>(CL) LARGE TUBE SENSOR W/PLASTIC 148009</t>
  </si>
  <si>
    <t>(CL) ELECTRONIC CONTROL UNIT 110V 148007</t>
  </si>
  <si>
    <t>(CL) SELENOID ASM 1002/0051014 148010</t>
  </si>
  <si>
    <t>REPORTE D INSPECC D HORNO 1 Y COLECTORES</t>
  </si>
  <si>
    <t>(CL) ST DUNN 120V POWER RELAY 108067</t>
  </si>
  <si>
    <t>(CL)RELAY PLUG IN DPDT 10A 120V 20400401</t>
  </si>
  <si>
    <t>(CL) LIGTH PILOT RED 120V 20400402</t>
  </si>
  <si>
    <t>(CL) FUSE 3 AMP TYPE STD 10814503 CONAIR</t>
  </si>
  <si>
    <t>(CL) FUSE 8 AMP TYPE STD 10814508 CONAIR</t>
  </si>
  <si>
    <t>(CL) FUSE 1/4AMP TYPE STD 10814532CONAIR</t>
  </si>
  <si>
    <t>(CL) RUBBER GASKET SIZE 3 COLL 14330010</t>
  </si>
  <si>
    <t>(CL)CANISTER GASKET SIZE IDCSTS 10485902</t>
  </si>
  <si>
    <t>REPORTE DE PROD.DE HORNOS FORMATO</t>
  </si>
  <si>
    <t>(CL) MESH SCREEN FILTER 27IN OD 10133705</t>
  </si>
  <si>
    <t>(CL) VALVE SOL3WAY NC110V 20959901CONAIR</t>
  </si>
  <si>
    <t>(CL) AXIAL LEAD YCART FUSE.5A 26674511</t>
  </si>
  <si>
    <t>(CL) CARTRIDGE FILTER FOR  PD25 29901706</t>
  </si>
  <si>
    <t>(CL) LID GASKET STS PD25 10485910 CONAIR</t>
  </si>
  <si>
    <t>(CL) VACUUM RELIEF VALV 2-1/2 PD25 29201</t>
  </si>
  <si>
    <t>(CL) TURBINA P/SOPLADOR DPLASTICO LAVADO</t>
  </si>
  <si>
    <t>(CL) FUSE 6 AMP TYPE J 4320 CONAIR</t>
  </si>
  <si>
    <t>FUSIBLE LOW PEAK MOD.LPJ -20SP</t>
  </si>
  <si>
    <t>(CL) FUSE 3 AMP 600V 2674 CONAIR</t>
  </si>
  <si>
    <t>(CL) FUSE 10 AMP 250V 2683    CONAIR</t>
  </si>
  <si>
    <t>(CL) HEATER 45 KW 10343 CONAIR</t>
  </si>
  <si>
    <t>(CL) MANGUERA FIBRA D/VIDRIO CUBIERTA D/</t>
  </si>
  <si>
    <t>(CL) DRIVE MOTOR 1/2 HP 51499 CONAIR</t>
  </si>
  <si>
    <t>(CL) BEARING 1 IN  10221 CONAIR</t>
  </si>
  <si>
    <t>(CL)ROUNDTOP GUIDE RAIL EA FT25336CONAIR</t>
  </si>
  <si>
    <t>(CL) UHMW BELT CAP 38779-04</t>
  </si>
  <si>
    <t>FUSIBLE 200AMP.MOD.ATJ 200 600V.MCA.</t>
  </si>
  <si>
    <t>(CL) FUSE 2 AMP TYPE J 2799 CONAIR</t>
  </si>
  <si>
    <t>(CL) BUNA-N GASKET 18IN 30085-4 CONAIR</t>
  </si>
  <si>
    <t>(CL) BUNA-N GASKET 14 30085-6 CONAIR</t>
  </si>
  <si>
    <t>(CL) TAKE UP BEARING 10206 CONAIR</t>
  </si>
  <si>
    <t>(CL) HEATER 12KW 6774 ALDE O CONAIR</t>
  </si>
  <si>
    <t>(CL) FILTER BAG 200GPM 50 FILTER</t>
  </si>
  <si>
    <t>ETIQUETA PARA EMBARQUES DE EXPORTACION</t>
  </si>
  <si>
    <t>ALUMINUM IMPELAR 1 3/16  BORE 19IN DIA</t>
  </si>
  <si>
    <t>BLOWER BELT SET OF MOD.</t>
  </si>
  <si>
    <t>CHUMACERA DODGE DE BASE 2 AGU. 1 3/16</t>
  </si>
  <si>
    <t>FIXED KNIFE 2ND Y 5TH W-184 S124-04-0081</t>
  </si>
  <si>
    <t>ROTATING KNIFE BOLT ITEM U139-02-0021</t>
  </si>
  <si>
    <t>2ND FIXED KNIFE BOLT ITE</t>
  </si>
  <si>
    <t>FIXED KNIFE ADJ SCREW  NUT S139-23-0016</t>
  </si>
  <si>
    <t>(CL) DRIVE BELT U106-03-0084</t>
  </si>
  <si>
    <t>MALLA 10.125 IN 12X64 PLAIN STEEL DUTCH</t>
  </si>
  <si>
    <t>(CL) FILTER 16X20X1IN GALA NO. 68500</t>
  </si>
  <si>
    <t>(CL)THERMOCOUPLE ZTCJ-1781   NO.PARTE</t>
  </si>
  <si>
    <t>(CL) OIL THERMOCOUPLE NO.PARTE  3273421</t>
  </si>
  <si>
    <t>(CL) PILOT VALVE FOR WATER SABER NO26529</t>
  </si>
  <si>
    <t>(CL) PREFILTER ELEMENT NO PART 3516999</t>
  </si>
  <si>
    <t>(CL) PROXIMITY SWITCH SH6-021 NUMAT</t>
  </si>
  <si>
    <t>(CL) PROXIMITY SWITCH OMRON NO.P/651461</t>
  </si>
  <si>
    <t>(CL) PROXIMITY SWITCH OMRON NO</t>
  </si>
  <si>
    <t>(CL) RELAY24 VDC LZXRT4ANOPART/2377058</t>
  </si>
  <si>
    <t>(CL)SOLID STATE RELAY 40A18-36V NO231452</t>
  </si>
  <si>
    <t>(CL) RELAY OVERLOADADAP 3RU19463AA01</t>
  </si>
  <si>
    <t>(CL) SAFETV RELAY 1CH 2NO 24 NO PART</t>
  </si>
  <si>
    <t>VALVE SEAL KIT FOR HYDAC SD-08</t>
  </si>
  <si>
    <t>VALVE SEAL KIT HYDAC  WS-10Y</t>
  </si>
  <si>
    <t>(CL) SEAL KIT  NO PART 3202066 HUSKY</t>
  </si>
  <si>
    <t>(CL) THERMISTOR RELAY 3RN1012 -1CK00</t>
  </si>
  <si>
    <t>(CL) NEEDLEVALVE NO.PARTE F502 MCA KASE</t>
  </si>
  <si>
    <t>(CL) F 0586 MUFFLER EXHAUST PLUG-IN</t>
  </si>
  <si>
    <t>(CL) F 0419 BUSHING 0.38 NPT TO 0.75 NPT</t>
  </si>
  <si>
    <t>BRACKET PROX.SWITCH NO. DE PARTE 21581-5</t>
  </si>
  <si>
    <t>RELAY 2 POLE 24VCD  NO.PARTE E14090</t>
  </si>
  <si>
    <t>(CL) E 11060 RLY SOCKET 8 BLADE</t>
  </si>
  <si>
    <t>(CL) IGNITION TRANSFORMER NO E21030</t>
  </si>
  <si>
    <t>(CL) AIRSWITCH NO.PARTE E43500</t>
  </si>
  <si>
    <t>(CL) AIR SWITCH ACTUATOR  NO PART E43510</t>
  </si>
  <si>
    <t>(CL) KEY NO PARTE E43301  KASE EQUIPMENT</t>
  </si>
  <si>
    <t>(CL) AUTO LUB CARTRIDGE 5704 No 254154</t>
  </si>
  <si>
    <t>(CL) PUMP GREASE ITEM NUMBER 2253467</t>
  </si>
  <si>
    <t>MALLA FILTRANTE P/FILTRO 51Y34120 TKC</t>
  </si>
  <si>
    <t>REPLACEMENT FOR VALVE    ASSEMBLY</t>
  </si>
  <si>
    <t>DISCO ABRASIVO P/CORTAR  MARCA MAKITA MO</t>
  </si>
  <si>
    <t>BOQUILLA D 3 POSICIONES KARCHER HD 10/25</t>
  </si>
  <si>
    <t>CHUMACERA VF2S-212 3/4 DE PARED</t>
  </si>
  <si>
    <t>FILTRO 100%PPS(RYTON)MOD A9-10-FTEX-500</t>
  </si>
  <si>
    <t>CHUMACERA D PISO3/4VF2S-212 MCA BROWNING</t>
  </si>
  <si>
    <t>SEGUETA SIERRA SABLE 12" COD. 10789</t>
  </si>
  <si>
    <t>MANIFOLD SUPERIOR P EQUIPO V30 917XX173</t>
  </si>
  <si>
    <t>ASIENTO DEPDM P VALVULA 201000-92801561</t>
  </si>
  <si>
    <t>PISTOLA DE SEGURIDAD MOD 600S-DL TRAVERS</t>
  </si>
  <si>
    <t>RESIST T CARTUCHO FIREROD 1/2X9 240V600W</t>
  </si>
  <si>
    <t>(CR) CUERPO BOBINA COMP BE30/32 460AC</t>
  </si>
  <si>
    <t>PLACA CAMA DE EMP 2 ACERO 9840T</t>
  </si>
  <si>
    <t>REGLA PARA PLACA CAMA, MATERIAL:ALUMEC89</t>
  </si>
  <si>
    <t>ETIQ DE LIB DE PRIM PZ DE 2 1/2 X 4 1/2</t>
  </si>
  <si>
    <t>FUSIBLE 50AMPMOD:FWP 50A14F MCA:BUSSMANN</t>
  </si>
  <si>
    <t>(CR) BANDA 5V1250 PARA MOLINO CONAIR</t>
  </si>
  <si>
    <t>BLOCK D REG MON D ATRI DEL ACUM EN ESTIB</t>
  </si>
  <si>
    <t>O-RING D VITON 1/8ESP DI INT 5/8 D EX7/8</t>
  </si>
  <si>
    <t>FILTER,POLYPRO, COD0000000109PN#6875-400</t>
  </si>
  <si>
    <t>PROMAX,THREADED  WITH,PN#CP20582-1/4-PBB</t>
  </si>
  <si>
    <t>PROMAX,NOZZLE,QMVV B00000004PN#QMVV-8002</t>
  </si>
  <si>
    <t>MEDIO CANDADO PASO 40 DOBLE</t>
  </si>
  <si>
    <t>140M-F8E-C32ARRANCADORMANUAL COD PP37357</t>
  </si>
  <si>
    <t>1734-IE2V, MODULO DE ENTRADA  COD 41057</t>
  </si>
  <si>
    <t>1734-RTB,BUS D CONEXIÓN COD 41282</t>
  </si>
  <si>
    <t>1769-OB16P,MODULO PLC COMPAC 57254</t>
  </si>
  <si>
    <t>22B-CCB ENTRADA FRONTAL P TARJ  46862</t>
  </si>
  <si>
    <t>22-COMM-E, ADAPTADOR DE COMUNIC 58315</t>
  </si>
  <si>
    <t>2094-BMPS-S SERVO DRIVE KINETIX 400/460V</t>
  </si>
  <si>
    <t>100-D140EZJ11, CONECTOR IEC BOB 24VDC</t>
  </si>
  <si>
    <t>1606-XL960E-3 FUENTE DE PODER 24-28VCD</t>
  </si>
  <si>
    <t>1769-OF4C1 MOD DE 4 SALIDAS COD 67573</t>
  </si>
  <si>
    <t>2090-SCEP3-0 CABLE P FIB OPTICA COD 4201</t>
  </si>
  <si>
    <t>2090-K6CK-D15F CONECTOR AUX COD 57451</t>
  </si>
  <si>
    <t>194E-A100-1753. INTERRUPTOR 100A PP35408</t>
  </si>
  <si>
    <t>1734-FPD FUENTE DE PODER 10-28.8 57626</t>
  </si>
  <si>
    <t>1734-0A4, MODULO DE 4 SALIDAS DIG</t>
  </si>
  <si>
    <t>1734-IT21, MOD DE 2 SALIDAS COD 57629</t>
  </si>
  <si>
    <t>AJT200(Y200880)FUSIBLE CLASE J PDI31589</t>
  </si>
  <si>
    <t>AJT2000(Y200880)FUSIBLE CLASE J PDI31589</t>
  </si>
  <si>
    <t>440-H23177,RELEVADOR DE SEG COD PDI49459</t>
  </si>
  <si>
    <t>193-T1AC10,RELEVADOR BIMETALICO COD95788</t>
  </si>
  <si>
    <t>193-T1DC47, RELEV D SOBRECARGA COD109076</t>
  </si>
  <si>
    <t>193-T1AB16, RELEV DE SOBRECARGA COD88727</t>
  </si>
  <si>
    <t>1756-OA16, MODULO DE 16 SAL COD PDI29657</t>
  </si>
  <si>
    <t>DTI 69 CABINET CONTROLLER IS</t>
  </si>
  <si>
    <t>(BELT METAL:13"WIDEX216" LG)N P 520743</t>
  </si>
  <si>
    <t>2094-BC02-M02-S SERVO DRIVE MOD 76614</t>
  </si>
  <si>
    <t>ARANDELA PLANA 1/2 DE ACERO INOX 304</t>
  </si>
  <si>
    <t>NIPLE NEGRO CD-80 1 1/2 X ROSCA COMPLETA</t>
  </si>
  <si>
    <t>(CL) CRIBA PART # S136-50-0010-SCREEN</t>
  </si>
  <si>
    <t>BANDA DE SALIDA PART NUMER 810085</t>
  </si>
  <si>
    <t>CONECTORCODOMANG 8MM A ROS 1/4 KFL08U-02</t>
  </si>
  <si>
    <t>FILTRO DE SUCCION PUERTOS 1/4 ZFA200-02</t>
  </si>
  <si>
    <t>CONECT CODO MANG 8MM A ROSCA3/8KFL08U-03</t>
  </si>
  <si>
    <t>BALERO ER10 MCA BROWNING P EMPASTADORA</t>
  </si>
  <si>
    <t>PLACA DE LAINALEX PLANO E-PA-IP-PL-06</t>
  </si>
  <si>
    <t>SENSOR DE TEMPERATURA MODELO AD592ANZ</t>
  </si>
  <si>
    <t>TORNILLO SOCKET DE 1/2 X 2 1/2 AC CARBON</t>
  </si>
  <si>
    <t>ACTUADOR ROTATIVO P/N A00-17070 ROTARY</t>
  </si>
  <si>
    <t>TUBO DE INYECCION ACERO INOX N-ST-30</t>
  </si>
  <si>
    <t>TUBO DE INYECCION ACERO INOX MODELO W-30</t>
  </si>
  <si>
    <t>TUBO DE INYECCION ACERO INOX MOD 34CCI</t>
  </si>
  <si>
    <t>TUBO DE INYECCION ACERO INOX MOD 40CCVI</t>
  </si>
  <si>
    <t>BOTADOR  TIPOCARLSON DIAM .216X2.450 LAR</t>
  </si>
  <si>
    <t>BOTADOR  TIPOCARLSON DIAM .187X2.450 LAR</t>
  </si>
  <si>
    <t>LAINA P/PLANCHADOR DE REJILLAS MOD 52VAI</t>
  </si>
  <si>
    <t>LAINA P/PLANCHADOR DE REJILLASMOD N-55CI</t>
  </si>
  <si>
    <t>LAINAP/PLANCHADOR DE REJILLASMOD ST-45-R</t>
  </si>
  <si>
    <t>LAINAP/PLANCHADOR D REJILLASMOD W-50-R</t>
  </si>
  <si>
    <t>LAINAP/PLANCHADOR D REJILLASMOD W-55-R</t>
  </si>
  <si>
    <t>LAINAP/PLANCHADOR D REJILLASMOD X-45-R</t>
  </si>
  <si>
    <t>TORNILLO CABEZA HEX ROSC 5/8 X2 INOX 304</t>
  </si>
  <si>
    <t>IMPULSOR EN AC INOX 316 P BOMBA GOULDS</t>
  </si>
  <si>
    <t>(CR) CHUMACERA D EXTRACTOR PLB-6843-R-LB</t>
  </si>
  <si>
    <t>(CL)O-RING DBOMBA MAGNUM#PARTE 47035803R</t>
  </si>
  <si>
    <t>ANILLO DE TAPA DE FILTRO P BOMBA MAGNUM</t>
  </si>
  <si>
    <t>SOPORTE D CARCAZA D MOTOR D BOMBA MAGNUM</t>
  </si>
  <si>
    <t>CERTIFICADO DCALIDAD INTER E-FO-CC-FR-03</t>
  </si>
  <si>
    <t>CODOS DE 90° DE 1/2 PVC CED 80</t>
  </si>
  <si>
    <t>CHUMACERA SP20 DE 1 1/4 TIPO BASE</t>
  </si>
  <si>
    <t>CHUMACERA SFT20 DE 1 1/4  CON BRIDA 2T</t>
  </si>
  <si>
    <t>CHUMACERA SFT16 DE "1" CON BRIDA DE 2T</t>
  </si>
  <si>
    <t>CHUMACERA FB20 DE 1 1/4 CON BRIDA 3T</t>
  </si>
  <si>
    <t>CHUMACERA SFT24 DE 1 ½” CON BRIDA 2T</t>
  </si>
  <si>
    <t>CUMACERA FB23 DE 1 7/16 CON BRIDA 3T</t>
  </si>
  <si>
    <t>CHUMACERA FB12 DE 3/4 CON BRIDA 3T</t>
  </si>
  <si>
    <t>BANDA MODELO B100</t>
  </si>
  <si>
    <t>EMPAQUE EPDM PARA VALVULA GENEBRE</t>
  </si>
  <si>
    <t>SPROCKET MODELO 50B32</t>
  </si>
  <si>
    <t>SPROCKET MODELO D80B19H</t>
  </si>
  <si>
    <t>ENGRANE TS840</t>
  </si>
  <si>
    <t>ENGRANE S418</t>
  </si>
  <si>
    <t>SPROCKET MODELO 40B20</t>
  </si>
  <si>
    <t>SPROCKET MODELO 2040B24</t>
  </si>
  <si>
    <t>SPROCKET MODELO 50B28</t>
  </si>
  <si>
    <t>RETEN PARA BOMBA SKPVP23/3321</t>
  </si>
  <si>
    <t>FLECHA D ROD  EMPMAC-610 E-PA-IP-PL-08</t>
  </si>
  <si>
    <t>VIBRADOR ELECTRICO 950-2500 MOD SCR-300</t>
  </si>
  <si>
    <t>RELEVADOR DE CONTROL 110V 3NA CA2KN31F7</t>
  </si>
  <si>
    <t>TARJETA P/PALETIZADORA 18MMX50MM 24VDC</t>
  </si>
  <si>
    <t>TARJETA P/PALETIZADORA ROLLER PLUNGER</t>
  </si>
  <si>
    <t>TARJETA P/PALETIZADORA DISPLAY WRAP</t>
  </si>
  <si>
    <t>TARJETA P/PALETIZADORA KIT Q-SEMI MICRO</t>
  </si>
  <si>
    <t>DRIVE DC 3/4HP 115VAC 90VDC KBMM 125</t>
  </si>
  <si>
    <t>TARJETA P/PALETIZA DRIVE DC 1/2HP 115VDC</t>
  </si>
  <si>
    <t>TARJETA P/PALETIZADORA KITPOWER SUPPLIES</t>
  </si>
  <si>
    <t>TARJETA P/PALETIZADORA 30095177</t>
  </si>
  <si>
    <t>TARJETA P/PALETIZADORA SWITCH PHOTECELL</t>
  </si>
  <si>
    <t>CONECTOR DE 3/8 PARFLEX PP6MC6 K0004115</t>
  </si>
  <si>
    <t>SERVOMOTOR MPM-B1652C-MJ72AA 480VAC</t>
  </si>
  <si>
    <t>REDUCTOR MODELO GR-HMQ818-10-H</t>
  </si>
  <si>
    <t>FILTER, ELEMENT,POLY COD B000000362</t>
  </si>
  <si>
    <t>FLOWMETER 1-10GAL 45750LN COD #5837.007</t>
  </si>
  <si>
    <t>NOZZLE BODY PROMAXQPPM 1/4NPTB0000000003</t>
  </si>
  <si>
    <t>PROMAX BALL CODIGO B0000000001</t>
  </si>
  <si>
    <t>1734-TB BASE P/MONTAJE DE MODULO FLEX</t>
  </si>
  <si>
    <t>PROMAX 1-1/2 PIPE MOUNTED B0000000009</t>
  </si>
  <si>
    <t>PROMAX, NOZZLE,QMVV 20GPM B0000000004</t>
  </si>
  <si>
    <t>PALETA P/ ROTOR STD #PARTE 185060130000B</t>
  </si>
  <si>
    <t>CILINDRO HIDRAULICO 2H 1.50J2HLT14A9.0</t>
  </si>
  <si>
    <t>VALVULA MARIPOSA AC. INOX. DN50 PN16</t>
  </si>
  <si>
    <t>SPROKET 50B32</t>
  </si>
  <si>
    <t>BANDA 1400-14M</t>
  </si>
  <si>
    <t>TOBERA DE GAS M350-T COD 3204</t>
  </si>
  <si>
    <t>TORNILLO INOX 304 CABEZA PLANA D 3/4X3</t>
  </si>
  <si>
    <t>BANDA 315L075</t>
  </si>
  <si>
    <t>BANDA 300L075</t>
  </si>
  <si>
    <t>REGULADOR PARA VALVULA HIDRA RAH101S50</t>
  </si>
  <si>
    <t>BANDA 470J DE 16 COSTILLAS</t>
  </si>
  <si>
    <t>BOMBA YAMADA CENTER ROD # 711901</t>
  </si>
  <si>
    <t>SELLO MECANICO 5/8 MCA VAZEL MOD PT-0126</t>
  </si>
  <si>
    <t>3626  Punta de contacto</t>
  </si>
  <si>
    <t>(CL) RESISTENCIA TUBULARFORMA D U 3/8x50</t>
  </si>
  <si>
    <t>TUBO DE 4 NEG CED-40X6 C/COSTURA</t>
  </si>
  <si>
    <t>SILENCIADOR DE 3/8 CODIGO AN30-03</t>
  </si>
  <si>
    <t>BALERO MODELO MR32 (BR324120)</t>
  </si>
  <si>
    <t>EMPAQUE DE ASIENTO PARA ACTUADOR BRAY</t>
  </si>
  <si>
    <t>ACTUADOR MCA BRAY MOD 92-0830-11310-532</t>
  </si>
  <si>
    <t>MANGUERA 1 1/2 "SERIE 302 PARKER D 55"</t>
  </si>
  <si>
    <t>TORNILLO SOCKET DE 5MM X 120MM</t>
  </si>
  <si>
    <t>INDUCTOR 40 AMP CHOKE EP-9426</t>
  </si>
  <si>
    <t>CONECTOR RAPIDO DIXON SERIE E 2EF2-B</t>
  </si>
  <si>
    <t>CONECTOR RAPIDO DIXON SERIE H 4HF4-B</t>
  </si>
  <si>
    <t>ADAPTADOR RECTO 3/8 NPT A 1/4</t>
  </si>
  <si>
    <t>TARJETA ISA ME-1887 BOARD WITHOUT</t>
  </si>
  <si>
    <t>TARJETA DE CONTROL DTI  MOD 563D-C</t>
  </si>
  <si>
    <t>TARJETA DE CONTROL DTI MOD 142 B-C</t>
  </si>
  <si>
    <t>ESPIGA DE CONEXIÓN DIXON SERIE H H4F4-B</t>
  </si>
  <si>
    <t>CILINDRO ELECTRONICO MOD 34150635SK4</t>
  </si>
  <si>
    <t>SERVOMOTOR MOD SGMAH-04AAF41 YASKAWA</t>
  </si>
  <si>
    <t>SERVOPACK MCA YASKAWA MOD SGDH-04AE</t>
  </si>
  <si>
    <t>SCR SEMIPAK SKKT106/14E</t>
  </si>
  <si>
    <t>MOTORREDUCTOR SUMITOMO 20 HP</t>
  </si>
  <si>
    <t>RODILLO DE LEVA CF 1 1/2 S 6314 MC GILL</t>
  </si>
  <si>
    <t>(CL)PLATO P/BOMBA DIAFRAGMA 80SS-R711907</t>
  </si>
  <si>
    <t>(CL)PLATO P/BOMBA DIAFRAGMA 80-R 711906</t>
  </si>
  <si>
    <t>FORMATO DE REVISION DIARIA PALA MECANICA</t>
  </si>
  <si>
    <t>ESLABON EN ACERO INOX R-PA-MO-GR-39</t>
  </si>
  <si>
    <t>RUEDA CON BUJE DE DESGASTE R-PA-MO-GR-38</t>
  </si>
  <si>
    <t>GUANTE NITBIKMIL "M" N° PARTE NG7910</t>
  </si>
  <si>
    <t>GUANTE DESECHABLE PQ100 TALL CH B0 2LDM2</t>
  </si>
  <si>
    <t>GUANTE NITBIKMIL "L" N° PARTE NG7920</t>
  </si>
  <si>
    <t>BALERO KOYO YCRS-28</t>
  </si>
  <si>
    <t>KIT DE REPARACION PARA CILINDRO</t>
  </si>
  <si>
    <t>KIT DE REPARACION P PISTON PENISNSULAR</t>
  </si>
  <si>
    <t>FOTOCELDA LASER IFM, CLAVE OJ5138</t>
  </si>
  <si>
    <t>ESPACIADOR/APLICADOR AMARILLO 6KHC5</t>
  </si>
  <si>
    <t>MOTORREDUCTOR SM 15 HP 1750 RPM 60 HZ</t>
  </si>
  <si>
    <t>REDUCTOR MCA CONEDRIVE RELACION 20:1</t>
  </si>
  <si>
    <t>KIT REFACCIONES PARA DIAFRAGMA</t>
  </si>
  <si>
    <t>BANDA B116</t>
  </si>
  <si>
    <t>RETEN 14810 MARCA C/R</t>
  </si>
  <si>
    <t>TARJETA DTI HRD BOARD P/N HFBV35</t>
  </si>
  <si>
    <t>CILINDRO NEUMATICO ENGARGOLADO</t>
  </si>
  <si>
    <t>CILINDRO NORMALIZADO NFPA CARRERA 1.5</t>
  </si>
  <si>
    <t>REDUCTOR P/ PERFORADORA 575 10 318 1 025</t>
  </si>
  <si>
    <t>REDUCTOR CONEDRIVE 3.5 182TC-184TC</t>
  </si>
  <si>
    <t>CILINDRO NORMALIZADOS DSBC-40-80-PPVA-N3</t>
  </si>
  <si>
    <t>KIT DE EMPAQUES DE BUJE Y EMBOLO</t>
  </si>
  <si>
    <t>KIT DE REPARACION P/CILINDRO D SELLADORA</t>
  </si>
  <si>
    <t>FILTRO (BOLSA)MTRL FIBRA 100% POLIESTER</t>
  </si>
  <si>
    <t>CONTACTOR MAGNETICO TRIPOLAR 65AMP</t>
  </si>
  <si>
    <t>FUSIBLE AJT 30A FERRAZ</t>
  </si>
  <si>
    <t>RESISTENCIA ELECTRICA 915XX853</t>
  </si>
  <si>
    <t>ENCODER P/SERVO REDUCTOR DE EMP 3</t>
  </si>
  <si>
    <t>TARJETA DTI455 DE 20 CH P/RECTIFICADORES</t>
  </si>
  <si>
    <t>FUENTE POWER SUPPLY MOD: PS600I</t>
  </si>
  <si>
    <t>VALVULA CPVC DE 3/4" SPEARS TIPO ESFERA</t>
  </si>
  <si>
    <t>CILINDRO ELECTRICO P/CONTADOR DE OREJA</t>
  </si>
  <si>
    <t>MOTOR ELECTRICO MCA LEESON 3 HP 1800RPM</t>
  </si>
  <si>
    <t>PALETA P/TURBINA NEUMATICA E-PA-IP-FR-06</t>
  </si>
  <si>
    <t>(CL) PROFIBUS BUS COUPLER COM No.3003171</t>
  </si>
  <si>
    <t>DIFUSOR P/BOMBA MAGNUM DE 5HP #06016517R</t>
  </si>
  <si>
    <t>BALERO VER224 DE 1 1/2</t>
  </si>
  <si>
    <t>BALERO VER219 1 3/16</t>
  </si>
  <si>
    <t>TORNILLO 10 X 120 CAB HEXAGONAL A. INOX</t>
  </si>
  <si>
    <t>KIT DE REPARACION DE 25MM DIAM CQ2B25-PS</t>
  </si>
  <si>
    <t>KIT DE REPARACION  CG5A32SR-PS</t>
  </si>
  <si>
    <t>KIT DE REPARACION MODELO K302-284</t>
  </si>
  <si>
    <t>KIT P/VALVULA JEFFERSON 1325BA4C</t>
  </si>
  <si>
    <t>SPROCKET SERIE 400 S3D4XXDDE7LE</t>
  </si>
  <si>
    <t>RETEN VRING 400300 SKF 1 3/16</t>
  </si>
  <si>
    <t>FILTRO BOLSA FIBRA 100% POLIESTER</t>
  </si>
  <si>
    <t>BOBINA P/VALVULA NEUMATICA P/BATIDORA</t>
  </si>
  <si>
    <t>TARJETA 1769-OV32T D 32 PUNTOS</t>
  </si>
  <si>
    <t>VALVULA NEUMATICA MCA NUMATICS 152SA400K</t>
  </si>
  <si>
    <t>VALVULA NEUMATICA P/BATIDORA SENCILLA</t>
  </si>
  <si>
    <t>VALVULA NEUMATICA P/BATIDORA DOBLE BOBIN</t>
  </si>
  <si>
    <t>CILINDRO HIDRAULICO MOD 1.50J3LLT24MO.50</t>
  </si>
  <si>
    <t>PISTON P/ALINEADOR MOD CDQ2B25-40DZ</t>
  </si>
  <si>
    <t>CILINDRO HIDRAULICO MOD 1.50F3LLU29A4.5</t>
  </si>
  <si>
    <t>CILINDRO DE ACERO INOX CG5EN32SR-25</t>
  </si>
  <si>
    <t>CILINDRO DIA 32MM,CARR 20MM CG5EN32SR-20</t>
  </si>
  <si>
    <t>CILINDRO NEUMATICO CQ2WB25-5DCM</t>
  </si>
  <si>
    <t>CILINDRO NORMALIZADO C96KDB50-25</t>
  </si>
  <si>
    <t>MOTOR MCA LEESON 90V HP .5,4P,56C, C/B</t>
  </si>
  <si>
    <t>BOMBA NEUMAT. MCA YAMADA MOD NDP-15FVS</t>
  </si>
  <si>
    <t>FLECHA PORTA VENTOSA E-PA-IP-PL-20</t>
  </si>
  <si>
    <t>TUBO DE INYECCIOND SOLUBLE E-PA-IP-RJ-11</t>
  </si>
  <si>
    <t>BALANCIN D TOMACORRIENTE PHE40 87635044</t>
  </si>
  <si>
    <t>VALVULA MARIPOSA PVC HAYWARD 8 IN</t>
  </si>
  <si>
    <t>FLEJE POLIESTER TENAX 2225 3/4X0.50</t>
  </si>
  <si>
    <t>(CL)RESISTENCIA TIPO BANDA3.13X3 D ANCHO</t>
  </si>
  <si>
    <t>MOTORREDUCTOR MOTOR 575 15 318 1 029</t>
  </si>
  <si>
    <t>REDUCTOR SHIMPO 3HP D07 35SHFTBH</t>
  </si>
  <si>
    <t>REDUCTOR SHIMPO 10HP D07 11SHFTBH</t>
  </si>
  <si>
    <t>FILTRO 100% POLIESTER MTRL EN FIBRA</t>
  </si>
  <si>
    <t>CADENA P40 CON ADITAMENTO SA1</t>
  </si>
  <si>
    <t>SENSOR INDUCTIVO  NBN8-18GM60-A2-V1</t>
  </si>
  <si>
    <t>KIT DE RAPARACION DIAM 25MM C85-25PS</t>
  </si>
  <si>
    <t>CILINDRO ENGARGOLADO CDM2B32-200Z</t>
  </si>
  <si>
    <t>1734-OE2C COD PDI57630 MODULO DE 2 SALI</t>
  </si>
  <si>
    <t>RASPADOR DE RODILLO LOCO E-PA-IP-PL-23</t>
  </si>
  <si>
    <t>TARJETA PLC,BOARD 150 90 444 5 003 13263</t>
  </si>
  <si>
    <t>BARROTES DE MADERA TRATADA DE 11/2X3X8</t>
  </si>
  <si>
    <t>POLEAS BKS25 5/8 CUÑERO 3/16</t>
  </si>
  <si>
    <t>POLEA BK130H BROWNING</t>
  </si>
  <si>
    <t>BUJE H 1 1/16 BROWNING</t>
  </si>
  <si>
    <t>MORTERO AICr RESISTEC K81 PCR-03 E13</t>
  </si>
  <si>
    <t>DIDURITAL A84CRB-6 RIASA-F1</t>
  </si>
  <si>
    <t>LADRILLO A13 1/2X4 1/2X3-2 3/4 DIURITAL</t>
  </si>
  <si>
    <t>LADRILLO A13 1/2X4 1/2X3-2 1/2 DIDURITAL</t>
  </si>
  <si>
    <t>INSPECCION DE COLECTORES D CARGAS</t>
  </si>
  <si>
    <t>TORNILLO AJUSTE DRODILLO E-PA-MO-PL-04</t>
  </si>
  <si>
    <t>BANDA MODELO 259-115-185T MCA JASON</t>
  </si>
  <si>
    <t>FUSIBLE JTD-100A, 600V MCA LITTELFUSE</t>
  </si>
  <si>
    <t>CILINDRO NEUM CG1BN40-32-XA20C20-CDN236</t>
  </si>
  <si>
    <t>MOTOREDUCTOR 3HP RNYMS3-1531YA-60</t>
  </si>
  <si>
    <t>BOMBA HIDRAULICA PVR5070B15RF05L PUMP</t>
  </si>
  <si>
    <t>TENAZA P/GRIPER DE DESCARGA COS8 L1 y L4</t>
  </si>
  <si>
    <t>TENAZA P/GRIPERS DE DESCARGA COS8</t>
  </si>
  <si>
    <t>TENAZA P/GRIPERS DE CARGA COSM6</t>
  </si>
  <si>
    <t>TENAZA P/GRIPERS DE CARGA COS8 L1 y L4</t>
  </si>
  <si>
    <t>TURBINA BLOWER 208-230/460-60-3</t>
  </si>
  <si>
    <t>(CL)TORNILLOSOCKETMMGRAD12.9M36-4.00X300</t>
  </si>
  <si>
    <t>MANGUERA D 8 MTS CON CONECTOR FLARE 3/8</t>
  </si>
  <si>
    <t>BUJE P/ COPLE PX90 2517 1/2 MARTIN</t>
  </si>
  <si>
    <t>440G-A27143 ACTUADOR ESTANDAR P TLS-GD2</t>
  </si>
  <si>
    <t>EMPALME BARRA CODUCT DEL 24 100 A</t>
  </si>
  <si>
    <t>TRAMO RECTO DEL1-25PH5,95</t>
  </si>
  <si>
    <t>(CL) BOBINA HYDAC MOD. 3000249 MCA HYDAC</t>
  </si>
  <si>
    <t>2.5 NICKEL COPPER CABLE 100 MTS</t>
  </si>
  <si>
    <t>4.0 NICKEL COPPER CABLE 100 MTS</t>
  </si>
  <si>
    <t>5MM HIGH TEMPERATURE SLEEVE 100 MTS</t>
  </si>
  <si>
    <t>CABLE P/SERVO D PODER 2090-CPWM4E2-14TR</t>
  </si>
  <si>
    <t>CABLE P/SERVO  2090-CFBM4E2-CATR</t>
  </si>
  <si>
    <t>SENSOR EMISOR MCA BANNER MOD S186E</t>
  </si>
  <si>
    <t>SENSOR RECEPTOR MCA BANNER MOD S18SP6R</t>
  </si>
  <si>
    <t>WS200 WELD START 200 CONTROL MODULE</t>
  </si>
  <si>
    <t>TABLILLA KULKA DE 30AMP CON 16 VIAS</t>
  </si>
  <si>
    <t>TABLILLA KULKA DE 30 AMP CON 14 VIAS</t>
  </si>
  <si>
    <t>PROCESADOR L32E. 1769-L32E</t>
  </si>
  <si>
    <t>PROCESADOR L16 1769-L16ER-BB1B COD108585</t>
  </si>
  <si>
    <t>PROCESADOR L18 1769-L18ER-BB1B PDI109451</t>
  </si>
  <si>
    <t>COPLE P/ACTUADOR GENEBRE COD IG50121114</t>
  </si>
  <si>
    <t>VALVULA MARIPOSA 4” SERIE 20</t>
  </si>
  <si>
    <t>ACTUADOR GENEBRE GNP-44 IG5800128</t>
  </si>
  <si>
    <t>CONECTOR SOCKET M12 MOD E12403</t>
  </si>
  <si>
    <t>MOTOR US 3HP 230/460V 3450RPM 60HZ</t>
  </si>
  <si>
    <t>MOTORREDUCTOR 575 15 318 1 070</t>
  </si>
  <si>
    <t>MOTORREDUCTOR 575 15 318 1 100</t>
  </si>
  <si>
    <t>MOTORREDUCTOR 575 15 318 1 064</t>
  </si>
  <si>
    <t>MOTORREDUCTOR 575 15 318 1 099</t>
  </si>
  <si>
    <t>MOTORREDUCTOR 575 15 318 1 106</t>
  </si>
  <si>
    <t>CARTUCHO Y FILTRO COMBINADO 3M N°60923</t>
  </si>
  <si>
    <t>PASTILLA TRICOLOR DE 3" P CISTERNA</t>
  </si>
  <si>
    <t>VALVULA MARIPOSA PVC 6 IN COD FA02D940</t>
  </si>
  <si>
    <t>CILINDRO ARGON ICP 99.999%</t>
  </si>
  <si>
    <t>FILTRO 100% POLIESTER SB-DE134-1220</t>
  </si>
  <si>
    <t>BALERO PARA TRIMER 22213EK MARCA SKF</t>
  </si>
  <si>
    <t>COPLE RO3 E60205 MARCA IFM P/ENCODER</t>
  </si>
  <si>
    <t>CEPILLO (TOP BRUSH) PART #B0000001479</t>
  </si>
  <si>
    <t>CEPILLO (SIDE BRUSHES) PART #B0000001482</t>
  </si>
  <si>
    <t>TERMOPAR TIPO J DE BAYONETA AJUSTABLE</t>
  </si>
  <si>
    <t>RESISTENCIA TIPO CARTUCHO DE 3/8 X 4 1/2</t>
  </si>
  <si>
    <t>(CL)TORNILLOSOCKETGRAD12.9M36-4.00X360MM</t>
  </si>
  <si>
    <t>CHUMACERA 023018</t>
  </si>
  <si>
    <t>REGULADOR P/GAS CUERPO EN HIERRO 1 NPT</t>
  </si>
  <si>
    <t>MEDIDOR DE FLUJO MASICO FLAT-TRAK</t>
  </si>
  <si>
    <t>EMPAQUE SOLIDO DE NITRILO MBR55</t>
  </si>
  <si>
    <t>CONTACTOR MOD 3RT10541AF36 BOBINA 115V</t>
  </si>
  <si>
    <t>TRANSFORMADOR MIYACHI MOD IT-1085-3</t>
  </si>
  <si>
    <t>TARJETA DE CONTROL DTI563 D-C MOD 20 AMP</t>
  </si>
  <si>
    <t>TARJETA DTI MOD DTI-DISP-M-DISPLAY BOARD</t>
  </si>
  <si>
    <t>TARJETA DTI MOD IN-ETHERNET-GAB 4 CH</t>
  </si>
  <si>
    <t>TARJETA DTI MOD DTI-SCR-M-CH</t>
  </si>
  <si>
    <t>MANGUERA POLIFLOW DE 6MM ALTA TEMPERATUR</t>
  </si>
  <si>
    <t>MANGUERA POLIFLOW DE 8MM ALTA TEMPERATUR</t>
  </si>
  <si>
    <t>VALVULA P/CANASTILLATBS 320 20 121 1 003</t>
  </si>
  <si>
    <t>VALVULA SELENOIDE MOD VQ2401N-51</t>
  </si>
  <si>
    <t>CILINDRO NORMALIZADO C965DB50-90</t>
  </si>
  <si>
    <t>CONECTOR CODO M5X4MM</t>
  </si>
  <si>
    <t>MOTORREDUCTOR 575 10 318 1 025</t>
  </si>
  <si>
    <t>BOQUILLA DE CUELLO DELGADO E-PA-IP-FR-07</t>
  </si>
  <si>
    <t>(CL) RESISTENCIA TIPO BANDA MOD 2916360</t>
  </si>
  <si>
    <t>(CL) RECISTENCIA TIPO BANDA MOD 2916764</t>
  </si>
  <si>
    <t>(CL) RECISTENCIA ESPIRAL HEATER 2674309</t>
  </si>
  <si>
    <t>(CL) SERVO VALVULA NG16 HIGH No 5997669</t>
  </si>
  <si>
    <t>(CL) VALVULA NEUMATICA I23BA400MP00061</t>
  </si>
  <si>
    <t>(CL) BASE P VALVULA No 1222BA400M000061</t>
  </si>
  <si>
    <t>(CL) KIT D REP CILINDRO 2.5 NC1A250-PS</t>
  </si>
  <si>
    <t>MANGUERA METALICA FLEXIBLE DE 2 X 12</t>
  </si>
  <si>
    <t>ETIQUETA DE PRUEBA VERDE (9MMX11MM)</t>
  </si>
  <si>
    <t>BUJE PARA TRIMER HA313 MARCA SKF</t>
  </si>
  <si>
    <t>CHUMACERA SE 513-611 MARCA SKF</t>
  </si>
  <si>
    <t>(CR) CABLE D ACERO GRUA IZATEQ 15 TON</t>
  </si>
  <si>
    <t>(CR) GUIA D CABLE  GRUA IZATEQ 15 TON</t>
  </si>
  <si>
    <t>(CR) SEGURO D GANCHO GRUA 15 TON</t>
  </si>
  <si>
    <t>(CR) FRENO COMPLETO GRUA IZATEQ 15 TON</t>
  </si>
  <si>
    <t>(CR) DISCO DE FRENO GRUA IZATEQ 15 TON</t>
  </si>
  <si>
    <t>(CR) GUIA D CABLE IZATEQ POLIPASTO 3 TON</t>
  </si>
  <si>
    <t>(CR) FRENO COMPLET GRUA IZATEQ POLI 3TON</t>
  </si>
  <si>
    <t>(CR) DISCO D FRENO IZATEQ POLIPASTO 3TON</t>
  </si>
  <si>
    <t>SELLO P/TRIMER TSNA 513G MARCA SKF</t>
  </si>
  <si>
    <t>KIT DE REPARACION SKN 5-660-08V SEAL KIT</t>
  </si>
  <si>
    <t>CADENA P/AUTO-CARGA 510 10 000 1 0020</t>
  </si>
  <si>
    <t>PISTON PARA COMPUERTA H-1715.5-DUZ</t>
  </si>
  <si>
    <t>RODILLO ESTRIADO P/N 41-4617</t>
  </si>
  <si>
    <t>OPRESOR DE 1/2X3/8</t>
  </si>
  <si>
    <t>KIT FRENO LIGERO AMPLIO KB160</t>
  </si>
  <si>
    <t>JUEGO CAPERUZA DE FRENO STD+STD</t>
  </si>
  <si>
    <t>JUEGO AJUSTE DE ENTREHIERRO KB160</t>
  </si>
  <si>
    <t>(CL)CONECTOR CODO 1/4NPT1/4 TUBINGPUSH-O</t>
  </si>
  <si>
    <t>TORNILLO DE AJUSTE DE CADENAS DE CARRO</t>
  </si>
  <si>
    <t>ESPACIADOR 18890 N°960 00 444 4 554</t>
  </si>
  <si>
    <t>ACTUADOR ROTATORIO N° 395 10 121 3 005</t>
  </si>
  <si>
    <t>JUEGO DE RODAMIENTOS Y JUNTAS KB160</t>
  </si>
  <si>
    <t>JUEGO RESORTE DE DISCO KB160</t>
  </si>
  <si>
    <t>JUEGO DE BRIDA Y SOPORTE BS KB 160</t>
  </si>
  <si>
    <t>RODILLOS EN ESTRELLA ACOPLAMIENTO H3</t>
  </si>
  <si>
    <t>MUELLE COMPRESION GbGn 7X67X144</t>
  </si>
  <si>
    <t>SET CAJA DE BORNES KB140-160</t>
  </si>
  <si>
    <t>JUEGO DE ACOPLAMIENTO M/KBH H3ND-42</t>
  </si>
  <si>
    <t>KIT DE RETENES #KGMC6ACTKKF KOPKIT</t>
  </si>
  <si>
    <t>FUSIBLE DE 900A 170M6813D 690V</t>
  </si>
  <si>
    <t>CONECTOR CHECK MODELO AKH12-00</t>
  </si>
  <si>
    <t>MOTOR 2HP MCA WEG 00218ET3ERS56C</t>
  </si>
  <si>
    <t>MOTOR MCA LEESON ELECTRIC 10HP 1770RPM</t>
  </si>
  <si>
    <t>FORRO DE FRENO KB160</t>
  </si>
  <si>
    <t>(CL)TORNILLO CABEZAPLANA 3/16X1/2 AC CAR</t>
  </si>
  <si>
    <t>VALVULA DE ESCAPE RAPIDO AQ3000-N03</t>
  </si>
  <si>
    <t>RELEVADOR DE CONTROL 700-HA33Z24</t>
  </si>
  <si>
    <t>PROBADOR DE CORTOS MODELO 1656-PLC</t>
  </si>
  <si>
    <t>CILINDRO HIDRAULICO MARCA PARKER</t>
  </si>
  <si>
    <t>LIGA PARA RODILLO CRUZADA MODELO SRM-A2</t>
  </si>
  <si>
    <t>KIT  EMPAQUES PARA CILINDRO PARKER 3.25</t>
  </si>
  <si>
    <t>LIGA PARA RODILLO LINEAL MODELO SRM-A32</t>
  </si>
  <si>
    <t>FILTRO PARA UNIDAD HIDRAULICA</t>
  </si>
  <si>
    <t>SOPORTE P/TORNILLO E-PA-MO-PL-06</t>
  </si>
  <si>
    <t>TUBO DE CONDUCTO E-PA-MO-RJ-03</t>
  </si>
  <si>
    <t>BALERO P REJILLADORAS 7508 DLG MCA NICE</t>
  </si>
  <si>
    <t>RETEN CR67515</t>
  </si>
  <si>
    <t>RELEVADOR DE SEG PNP 44ON-Z21US3PH</t>
  </si>
  <si>
    <t>ENGRANE BIPARTIDO DE 6.4"/163MM(10D) 1.5</t>
  </si>
  <si>
    <t>ENGRANE BIPARTIDO DE 6.4"/163MM(10D) 2.5</t>
  </si>
  <si>
    <t>ESPARRAGO ESTANDAR 3/8" X 1 M</t>
  </si>
  <si>
    <t>CABLE CONECTOR RAPIDO 889D-F8AB-5</t>
  </si>
  <si>
    <t>ESPARRAGO 8X100 MM MATERIAL: GRADO 5</t>
  </si>
  <si>
    <t>(CL) CHUMACERA TWN16 THOMSON</t>
  </si>
  <si>
    <t>CHUMACERATERMOPLASTICAINOX SYKC3/4TR/V23</t>
  </si>
  <si>
    <t>SM180180100-EDM TACON ISLATOR</t>
  </si>
  <si>
    <t>SELLO LABERINTO MOD HS P/GRUP 3HM 6X6-12</t>
  </si>
  <si>
    <t>(CL) ELECTROVALVULA MOD5V3300R-5FU-X9</t>
  </si>
  <si>
    <t>(CL) MANGUERA 1/2 P/CONT 6X250 PVC AZUL</t>
  </si>
  <si>
    <t>ENGRANE P CORONA DE CONO DE BATIDORA</t>
  </si>
  <si>
    <t>CANASTILLA DE ALAMBRE DE 12FT X 4"</t>
  </si>
  <si>
    <t>DRIVE CONTROL DIRECCIONAL LC3F212-5A3B</t>
  </si>
  <si>
    <t>CAPACITOR DE MARCHA VA - 60/S MFDS</t>
  </si>
  <si>
    <t>CAPACITOR 55 MFDS</t>
  </si>
  <si>
    <t>MOTOR RUN CAPACITOR 40 MFDS MDF 440/370V</t>
  </si>
  <si>
    <t>CAPACITOR DE MARCHA - 35 MFDS</t>
  </si>
  <si>
    <t>CAPACITOR DE MARCHA VA - 10 MFDS 440/370</t>
  </si>
  <si>
    <t>MOTOR RUN CAPACITOR 20 MFDS</t>
  </si>
  <si>
    <t>CAPACITOR - 55/5 MFDS MFD 440/370V</t>
  </si>
  <si>
    <t>CAPACITOR DE MARCHA VA - 60 MFDS</t>
  </si>
  <si>
    <t>TUBO DE COBRE 5/16" CAJA CON 15.24 MTS</t>
  </si>
  <si>
    <t>TUERCA BRONCE 5/16"  61C-05</t>
  </si>
  <si>
    <t>JGO. INSERTOS ROSCADOS 5/16" - 18</t>
  </si>
  <si>
    <t>JGO. INSERTOS ROSCADOS M5 X 0.80</t>
  </si>
  <si>
    <t>BANDA 1280-8M-20 MARCA GATES</t>
  </si>
  <si>
    <t>RESORTE PARA STACKER L4 SPRING</t>
  </si>
  <si>
    <t>CONTACTOR P/CLIMA 2P 30 AMP 220 V</t>
  </si>
  <si>
    <t>DIFINE PURPASE CONTACTOR 2 POLES</t>
  </si>
  <si>
    <t>CONTACTOR P/CLIMA 2P 60 AMP 24 V</t>
  </si>
  <si>
    <t>75 VA CONTROL TRANSFORMER NEMA CLASS II</t>
  </si>
  <si>
    <t>40 VA CONTROL TRANSFORMER NEMA CLASS II</t>
  </si>
  <si>
    <t>RESISTENCIA ELECTRICA PARA MINFOLD</t>
  </si>
  <si>
    <t>FREON 134ª (GAS REFRIGERANTE)</t>
  </si>
  <si>
    <t>GAS REFRIGERANTE P/CLIMA  GENETRON R-22</t>
  </si>
  <si>
    <t>MOTOR CONDENSADORA 1/4 BALERO 2</t>
  </si>
  <si>
    <t>CONDUCTO DE ALIMENTACION DE PLOMO</t>
  </si>
  <si>
    <t>TUERCA CONICA 1/4 FLER</t>
  </si>
  <si>
    <t>CONECTOR 48F-0402BCE</t>
  </si>
  <si>
    <t>AS2201F-N02-06 REGULADOR DE 1/4 NPT</t>
  </si>
  <si>
    <t>RODAMIENTO NUTR17 MARCA INA</t>
  </si>
  <si>
    <t>BALERO KRE52-PP-A MARCA INA</t>
  </si>
  <si>
    <t>RESORTE EXTENTION SPRING 295 20</t>
  </si>
  <si>
    <t>VALVULA  FLOTADOR  DE BRONCE DE 3"</t>
  </si>
  <si>
    <t>SOBRE PANUCO 605 COIN C/50 PZAS.</t>
  </si>
  <si>
    <t>VALVULA BOLA PVC 2 MCA TECNOPLASTIC</t>
  </si>
  <si>
    <t>CHUMACERA 4 1/2 No QVVPK26V408ST</t>
  </si>
  <si>
    <t>CUBIERTA PARA CHUMACERA CV26T408S</t>
  </si>
  <si>
    <t>CONTROL DE POTENCIA MOD DB20-60CO-0000</t>
  </si>
  <si>
    <t>CONECTOR RAPIDO HEMBRA ANGULO 90</t>
  </si>
  <si>
    <t>CONECTOR RAPIDO MACHO 1/2 NPT ROSCA 1/2</t>
  </si>
  <si>
    <t>FILTRO 2 MICRONES MCA PARKER No 937397Q</t>
  </si>
  <si>
    <t>FILTRO 20 MICRONES MCA PARKER No940971Q</t>
  </si>
  <si>
    <t>KIT DE RAPARACION MOD NC1A150-PS</t>
  </si>
  <si>
    <t>MOTO LESSON HP 25 250 RPM No M1135045.00</t>
  </si>
  <si>
    <t>BALERO DE CORTADOR EMPASTADORA</t>
  </si>
  <si>
    <t>RIGHT ANGLE GEARBOX 2:1</t>
  </si>
  <si>
    <t>CO-AXIAL GERMOTOR MR2163</t>
  </si>
  <si>
    <t>MAC VALVE PART 45A-AA-DDAJ-1KE</t>
  </si>
  <si>
    <t>DISYUNTOR FD3P 70A FXD63B070 SIN BORNESO</t>
  </si>
  <si>
    <t>DISYUNTOR JD3P 250A 600V 50KA JCD63B250</t>
  </si>
  <si>
    <t>DISYUNTOR ED 2P 15A 450VAC 18KA ED43B015</t>
  </si>
  <si>
    <t>VARISTOR AC48-127V 3RT1926-1BC00</t>
  </si>
  <si>
    <t>DISYINTOR FD 3P 200A 600V FXD63B200</t>
  </si>
  <si>
    <t>CONTACTOR AC-3 3RT2026-1AK60 11KW/400V</t>
  </si>
  <si>
    <t>DISYINTOR ED 2P 30A 480VAC 18KA ED42B030</t>
  </si>
  <si>
    <t>TRAMO DE 3 MTS DE ARTESA R-PA-MO-TR-04</t>
  </si>
  <si>
    <t>GUSANO DE PASTA 1 Y 2 R-PA-MO-TR-03</t>
  </si>
  <si>
    <t>DVC60AR A/C REPAIR KIT PARA CILINDRO</t>
  </si>
  <si>
    <t>CILINDRO DVC6X5-MG PARA COS 1</t>
  </si>
  <si>
    <t>CANASTILLAS D ALAMBRE COLECTOR PRINCIPAL</t>
  </si>
  <si>
    <t>VALVULA SCHNEIDER ELECTRIC No MS40-7043</t>
  </si>
  <si>
    <t>ELECTROVALVULA No 35A-AAA-DFFE-1BA MAC</t>
  </si>
  <si>
    <t>SINFÍN No MCAAA00A012B M2501 12</t>
  </si>
  <si>
    <t>MOTOR DE 3/4 H.P. ,4 POLOS ARMAZON</t>
  </si>
  <si>
    <t>CABLE DE CONTROL  E INSTRUMENTACION</t>
  </si>
  <si>
    <t>MANIFOLD NUMATICS No. 206-1271 NUMATICS</t>
  </si>
  <si>
    <t>MANIFOLD NUMATICS No 206-1279 NUMATICS</t>
  </si>
  <si>
    <t>SELLO LABERINTO EXT D BOMBA GOULDS 332</t>
  </si>
  <si>
    <t>SELLO LABERINTO INT D BOMBA GOULDS 333</t>
  </si>
  <si>
    <t>REDUCTOR WINSMITH D90 TYPE SE</t>
  </si>
  <si>
    <t>MI-E HEATER125IDX152.4 W No 2513999</t>
  </si>
  <si>
    <t>MI-E HEATER 250IDX152.4 W No 2514052</t>
  </si>
  <si>
    <t>MI-E-HEATER 250IDX76.2W No 2632913</t>
  </si>
  <si>
    <t>MI-E HEATER175IDX152.4W No 2781803</t>
  </si>
  <si>
    <t>MI-E- HEATER175IDX63.5W No 2657083</t>
  </si>
  <si>
    <t>MI-E HEATER125IDX50.8W No 2658666</t>
  </si>
  <si>
    <t>DIGITAL INPUT 4CH VOLT No 235750</t>
  </si>
  <si>
    <t>DIGITAL OUTPUT TERMINAL 4X24 No 235749</t>
  </si>
  <si>
    <t>ANALOG  OUTPUT TERMINAL 2X+/-10 No729420</t>
  </si>
  <si>
    <t>VOLTAGE BUS TERMINAL No 729419</t>
  </si>
  <si>
    <t>DIGITAL OUTPUT 4CH 24 VOLTS No 3010618</t>
  </si>
  <si>
    <t>DIGITAL OUTPUT TERMINAL 2X24 No 729418</t>
  </si>
  <si>
    <t>ANALOG INPUT TERMINAL 2X24 No 2148996</t>
  </si>
  <si>
    <t>CARTUCHO DYNAFLO MOD GO-212-NF</t>
  </si>
  <si>
    <t>DOMO MAQUINADO D MATERIAL 516-70 1968</t>
  </si>
  <si>
    <t>DOMO MAQUINADO D MATERIAL 516-70 1942.40</t>
  </si>
  <si>
    <t>BUJE P/RED BROWNING 415TBP415</t>
  </si>
  <si>
    <t>KIT DE REPARACION MODELO:CQ2B40-PS</t>
  </si>
  <si>
    <t>RESORTE PARA LA BANDA  ALIMIENTADORA</t>
  </si>
  <si>
    <t>CABLE CONECTOR  M8 3-PIN, HEMBRA,RECTO.</t>
  </si>
  <si>
    <t>RESISTENCIA 5/8" X 23" 4000W CHROMALOX</t>
  </si>
  <si>
    <t>SENSOR  FOTOELECTRICO TIPO HERRADURA</t>
  </si>
  <si>
    <t>PISTON PARA TOPES  DE INTERCELDAS</t>
  </si>
  <si>
    <t>MOTOR MARCA: GE,5 HP,1750 RPM</t>
  </si>
  <si>
    <t>REDUCTOR, MARCA: BROWNING.</t>
  </si>
  <si>
    <t>REDUCTOR, MARCA: CONE DRIVE</t>
  </si>
  <si>
    <t>TENSOR P/RED  BROWNING  415TAP-H</t>
  </si>
  <si>
    <t>TARJETA DRIVER PCB, AS1162201</t>
  </si>
  <si>
    <t>TARJETA EXPANSION BOARD, ME-3050-00</t>
  </si>
  <si>
    <t>TARJETA I/O PCB, ME-3051-00</t>
  </si>
  <si>
    <t>BASE PARA SOPORTE DE LLENADORAS</t>
  </si>
  <si>
    <t>PISTON D BLOQUEO HPN 252553</t>
  </si>
  <si>
    <t>SHUTTER CYLINDER HPN 2500758</t>
  </si>
  <si>
    <t>FILTRO D AGUA BOLSAS AGUJADO 7X28 ARO</t>
  </si>
  <si>
    <t>BUS END TERMINAL No 729414</t>
  </si>
  <si>
    <t>CONECTOR RAPIDO MACHO ROSCA ½ NPT</t>
  </si>
  <si>
    <t>NIPLE GALV C/C ROSC CED 40 2XR.C.</t>
  </si>
  <si>
    <t>BATERIA 123 LITIO VOLTAJE 3 PQ12</t>
  </si>
  <si>
    <t>BARBIQUEJO ELASTICO CON MENTONERA</t>
  </si>
  <si>
    <t>BALERO PARA CARRO DE CEPILLADO</t>
  </si>
  <si>
    <t>CHUMACERA DE 25MM , MARCA RHP,BRIDA 2T</t>
  </si>
  <si>
    <t>BALERO GUIA PARA CARRO DE DESCARGA</t>
  </si>
  <si>
    <t>BANDA  A-28 MARCA: GATES</t>
  </si>
  <si>
    <t>BANDA NO. DE PARTE : FD410030</t>
  </si>
  <si>
    <t>CILINDRO NEUMATICO MODELO MGPM25-30Z</t>
  </si>
  <si>
    <t>AEROSOL 400 ML MORADO</t>
  </si>
  <si>
    <t>AEROSOL 400 ML ROSA</t>
  </si>
  <si>
    <t>BUJE M2 No 10C300QD MCA MARTIN</t>
  </si>
  <si>
    <t>POLEA 10 C 140 J No 10C140QD MCA MARTIN</t>
  </si>
  <si>
    <t>MINI CONTACTOR  100-K09ZJ10,9 AMPERS</t>
  </si>
  <si>
    <t>VALVULA REGULADORA DE AGUA 3/4"</t>
  </si>
  <si>
    <t>CADENA DOBLE 100-2R MCA SAPIRO</t>
  </si>
  <si>
    <t>CANDADO C-2060-H MCA SAPIRO CADENA DOBLE</t>
  </si>
  <si>
    <t>TRANSFORMADOR MOD 821J432 MCA TYCO</t>
  </si>
  <si>
    <t>SHUTTER CYLINDER MCA HUSKY No 3669814</t>
  </si>
  <si>
    <t>RELEVADOR SCHRA RT424024 MCA FINDER</t>
  </si>
  <si>
    <t>BASE FINDER 8 PINS P/ RIEL 95.85</t>
  </si>
  <si>
    <t>(CR) RADEX FG R1 A15X6X3-23/4 MCA RHI</t>
  </si>
  <si>
    <t>(CR) RADEX FG B R1 A15X6X3-21/2</t>
  </si>
  <si>
    <t>(CR) RADEX 60 PB E R1 A12X41/2X3-23/4</t>
  </si>
  <si>
    <t>(CR) RADEX 60 PB E R1 A12X41/2X3-21/2</t>
  </si>
  <si>
    <t>(CR) RADEX FG B R1 REF-3/4-GF</t>
  </si>
  <si>
    <t>(CR) RADEX FG B R1 REF-2/3-GF</t>
  </si>
  <si>
    <t>(CR) RADEX FG B R1 W9X6X3-23/4</t>
  </si>
  <si>
    <t>(CR) RADEX FG E R1 A131/2 X41/2 X3N2</t>
  </si>
  <si>
    <t>(CR) RADEX FG B R1 A15X41/2X3-21/2</t>
  </si>
  <si>
    <t>(CR) RADEX FG B R1 A15X41/2X3-23/4</t>
  </si>
  <si>
    <t>(CR) RADEX FG B R1 A13/12X4/2X3-2</t>
  </si>
  <si>
    <t>TAPER  BUSH REDUCER TXT1024AT ATV</t>
  </si>
  <si>
    <t>MOTORREDUCTOR 575 15 318 1 004</t>
  </si>
  <si>
    <t>PISTON  UGS-0636-B MARCA BIMBA</t>
  </si>
  <si>
    <t>MOTOR AUXILIAR MCA DEMAQ KMH 112B 2/8</t>
  </si>
  <si>
    <t>MOTOR PRINCIPAL MCA DEMAQ KBH 160 B4</t>
  </si>
  <si>
    <t>120925 SWIRL RING HYPERTHERM</t>
  </si>
  <si>
    <t>120926 ELECT:PMX 250 80A HYPERTHERM</t>
  </si>
  <si>
    <t>120929 SHILED HAND HYPERTHERM</t>
  </si>
  <si>
    <t>120928 SHIELD RETAINING CAP HYPERTHERM</t>
  </si>
  <si>
    <t>CONTACTO 30 AMPER,250 VOLTS</t>
  </si>
  <si>
    <t>TORNILLO SOCKET  1/2" X 5"</t>
  </si>
  <si>
    <t>CHUMACERA SCJT 20MM MARCA FAFNIR</t>
  </si>
  <si>
    <t>ENGRANE  TS1632 20 MARCA MARTIN</t>
  </si>
  <si>
    <t>SENSOR DE PRESION CODIGO:PS1000-R06L</t>
  </si>
  <si>
    <t>RESISTENCIA PARA CRUCETA MOLDE TBS</t>
  </si>
  <si>
    <t>CUCHILLA PARA CORTE DESEPARADOR</t>
  </si>
  <si>
    <t>CUCHILLA PARA DOBLEZ  DE SEPARADOR TBS</t>
  </si>
  <si>
    <t>MOTORREDUCTOR CONCAST CHHJS-6135Y-29</t>
  </si>
  <si>
    <t>VALVE NG10 PROP DIRECT No 2277540 HUSKY</t>
  </si>
  <si>
    <t>RESISTENCIA ESPIRAL 2674555 MCA HUSKY</t>
  </si>
  <si>
    <t>VALVULA MAC 92B-AAF-BAF-DM-DDAP-1DM MAC</t>
  </si>
  <si>
    <t>VALVULA MAC 92B-AAF-CJ1-DM-DDAP-1DM MAC</t>
  </si>
  <si>
    <t>CABLE HEATER MC22 No 2674313 MCA HUSKY</t>
  </si>
  <si>
    <t>RELEVADOR SD210115 CARLOS GAVAZZI</t>
  </si>
  <si>
    <t>RELEVDR CORRIENTE.VLTJ. PUAA01CB23500V</t>
  </si>
  <si>
    <t>TIMER T3K-180-461 MARCA NCC</t>
  </si>
  <si>
    <t>TIMER T1K-10-461 MARCA NCC</t>
  </si>
  <si>
    <t>CAPACITOR PBE350485 MCA IGNITOR</t>
  </si>
  <si>
    <t>ELECTROVALVULA VFS5300-5FZ MARCA SMC</t>
  </si>
  <si>
    <t>CONTINNTL HRYDRAULICS HPVR-6B40-RF-O-1RA</t>
  </si>
  <si>
    <t>MOTOR-REDUC-PAREJA CONICA K67 DRN80M4</t>
  </si>
  <si>
    <t>SENSOR PROXIMIDAD BANNER QS18VP6F100Q5</t>
  </si>
  <si>
    <t>MIG WELD 308L .035 COD 6071 MCA INFRA</t>
  </si>
  <si>
    <t>ANTORCHA BINZEL ABIMIG 1503M M150-3 3181</t>
  </si>
  <si>
    <t>MCA INFRA CODIGO 2025 USO GENERAL</t>
  </si>
  <si>
    <t>SELLADRO LIQUIDO (TEFLON)</t>
  </si>
  <si>
    <t>TOBERA DE GAS M150 COD 3202 MCA INFRA</t>
  </si>
  <si>
    <t>PUNTA D CONTACTO .035 35M6 COD 3212</t>
  </si>
  <si>
    <t>STA-KIT D IMPULSORES MOD T7.5XN ALTAMIRA</t>
  </si>
  <si>
    <t>BALERO LINEAL R169489310</t>
  </si>
  <si>
    <t>TORNILLO SOCKET 6MM X 120 MM</t>
  </si>
  <si>
    <t>CONECTOR TEE 1/8" NPT HEMBRA DE BRONCE</t>
  </si>
  <si>
    <t>VALVULA MODELO MTC-03-W-O-10</t>
  </si>
  <si>
    <t>FLUJOMETRO OXIGENO</t>
  </si>
  <si>
    <t>PISTON M-176-DP</t>
  </si>
  <si>
    <t>PISTON MRS-316-DXP</t>
  </si>
  <si>
    <t>CODO 90 CPVC CED 80 3/4</t>
  </si>
  <si>
    <t>COPLE CPVC CED 80 3/4</t>
  </si>
  <si>
    <t>VALVULA BOLA CPVC DOBLE UNION VITON 3/4</t>
  </si>
  <si>
    <t>PIJA CHITROQUERA PUNTA BROCA 6 MM X 1/18</t>
  </si>
  <si>
    <t>ARANDELA W 06 MCA SKF</t>
  </si>
  <si>
    <t>TUERCA KM6  MCA SKF</t>
  </si>
  <si>
    <t>SENSOR D BAJO FLUJO 1/2-4 PP MCA SIGNET</t>
  </si>
  <si>
    <t>DUCTO RANURADO 1.5X2 6FT PDI37106</t>
  </si>
  <si>
    <t>DUCTO RANURADO 1X2 6FT PDI42597</t>
  </si>
  <si>
    <t>CILINDRO HOMOLOGADO FESTODNC-80-160-PV-A</t>
  </si>
  <si>
    <t>REDUCTOR DE CADENA LINGOTERA K67DRN80M4</t>
  </si>
  <si>
    <t>ESPIGA PARA SISTEMA VIBRATORIO</t>
  </si>
  <si>
    <t>PTR DE 1 1/2 ACERO AL CARBON</t>
  </si>
  <si>
    <t>GUIA DE CABLE IZDA 2/9 COD 82105133</t>
  </si>
  <si>
    <t>WIRE ROPE 9 MM 8X19+SES+ZS WIRE ROPE 9MM</t>
  </si>
  <si>
    <t>SENSOR MOD SME 8 K LED -230</t>
  </si>
  <si>
    <t>MEDIDOR TERMICA FLUJO 640S-EN2-P2-AIR</t>
  </si>
  <si>
    <t>RELEVADORES FINDER 44.62.09.012 12VOLTS</t>
  </si>
  <si>
    <t>ARO D SUJECION BASE D AC 285 PLACA 1/2</t>
  </si>
  <si>
    <t>BEARING ASSY</t>
  </si>
  <si>
    <t>BEARING HIGH TEMP BUSHING</t>
  </si>
  <si>
    <t>BEARING - HI HANGER</t>
  </si>
  <si>
    <t>BEARING - FLANGE MOUNT</t>
  </si>
  <si>
    <t>BELT-TIMING 27.7 IN CENTER DISTANCE</t>
  </si>
  <si>
    <t>VIBRATOR -BVS190</t>
  </si>
  <si>
    <t>AIR CYLINDER - 1- 1/2</t>
  </si>
  <si>
    <t>THERMOCOUPLE TYPE J,OVER THE SIDE, 18" X</t>
  </si>
  <si>
    <t>THERMOCOUPLE - TYPE BAYONE CAP STYLE</t>
  </si>
  <si>
    <t>THERMOCOUPLE 6 IN LOG X 1/4</t>
  </si>
  <si>
    <t>TERMOCOUPLE - TYPE J 18 IN LONG 3/16 IN</t>
  </si>
  <si>
    <t>THERMOCOUPLE - 18 IN C X 10 INH 1/2</t>
  </si>
  <si>
    <t>TRANSDUCER , 0-5 IN W.C. SELECTABLE DWYE</t>
  </si>
  <si>
    <t>ACTUATOR - 24 VAC/DC</t>
  </si>
  <si>
    <t>HEATING ELEMENT</t>
  </si>
  <si>
    <t>FILTER 24 X 24X11.5 IN 400 °F ASTROCEL</t>
  </si>
  <si>
    <t>VALVE-1/2 IN NC 24VDC 125 PSI</t>
  </si>
  <si>
    <t>ACTUADOR NEUMATICO MGPM40 - 15OZ</t>
  </si>
  <si>
    <t>ACTUADOR NEUMATICO MGPM20-10Z</t>
  </si>
  <si>
    <t>SOLENOID VALVE EAGLE 1/8 IN 24 VDC W/REG</t>
  </si>
  <si>
    <t>MOTORREDUCTOR K77DRN112-M4</t>
  </si>
  <si>
    <t>MOTORREDUCTOR TYPE:K57DRN100L4</t>
  </si>
  <si>
    <t>TORNILLO 5/8X2 1/2 INOX</t>
  </si>
  <si>
    <t>TORNILLO HEXAGONAL 3/4X3 INOX 304</t>
  </si>
  <si>
    <t>OPRESOR 3/8X1 INOX 304</t>
  </si>
  <si>
    <t>REDUCCION BUSH PVC CEM 1 1/2 A 1</t>
  </si>
  <si>
    <t>BALERO FAG62310.2RSR</t>
  </si>
  <si>
    <t>BANDA W2T801580 SPRING TORSN</t>
  </si>
  <si>
    <t>BANDA W2T801581</t>
  </si>
  <si>
    <t>RETEN W AS118X150X12-NBR SEW 115339</t>
  </si>
  <si>
    <t>RETEN W A118X150X12-FKM SEW 175307</t>
  </si>
  <si>
    <t>BALASTRO B0386-100 3X14WT5 127VBFP</t>
  </si>
  <si>
    <t>MOTOREDUCTOR CILINDRICO R87 DRN132S4</t>
  </si>
  <si>
    <t>BOMBA HIDRAULICA TANDEM 4/9 GPMW2T238330</t>
  </si>
  <si>
    <t>RODILLO NYLAMID TROMMEL</t>
  </si>
  <si>
    <t>GANCHO PARA LAS MANGAS D COLECTORES</t>
  </si>
  <si>
    <t>BANDA: SERIE 400 FLUSH GRID</t>
  </si>
  <si>
    <t>BANDA: SERIE 1200 FLUSH GRID PARA PTL</t>
  </si>
  <si>
    <t>PLATE - PLATE  EOS1200 BARTON REACTOR</t>
  </si>
  <si>
    <t>BEARING 4 - 7 / 16 MARCA EAGLE OXIDE</t>
  </si>
  <si>
    <t>TORNILLO DE 1" X 2 1/2" CABEZA SOCKET</t>
  </si>
  <si>
    <t>SENSOR DE OXIGENO MODELO: 24-0788</t>
  </si>
  <si>
    <t>JIG BOX ROTARY VALVE</t>
  </si>
  <si>
    <t>LONAFINAL FILTRO PRENSA 1500MM W2T847188</t>
  </si>
  <si>
    <t>BANDA 280 XL PARA EMPASTADORA 3</t>
  </si>
  <si>
    <t>CILINDRO DIAMETRO 50X90 PARA PERFORADORA</t>
  </si>
  <si>
    <t>ALARMA EMPASTADORA 3. CODIGO: PDI89326</t>
  </si>
  <si>
    <t>PORTABOQUILLAS  PARA LLENADORAS</t>
  </si>
  <si>
    <t>BOQULLAS PARA LLENADORAS DE ACIDOS</t>
  </si>
  <si>
    <t>CONNECTOR M8 FEMALE 4P 10M SHIELD</t>
  </si>
  <si>
    <t>CONNECTOR M12 FEMALE 5P 10M</t>
  </si>
  <si>
    <t>SUMINISTRO TENSIONADORA  DE FLEJE</t>
  </si>
  <si>
    <t>SUMINISTRO PORTAROLLO DE FLEJE</t>
  </si>
  <si>
    <t>CHAIN  WHEEL, RUEDA DE CADENA ROSENDHAL</t>
  </si>
  <si>
    <t>ROLLER CHAIN 08B -1 1/2"X5/16" ROSENDHAL</t>
  </si>
  <si>
    <t>PLAIN BEARING BUSH d16 D18 B20</t>
  </si>
  <si>
    <t>BANDA 5/5V2120 EN COMBO DE 5 COSTILLAS</t>
  </si>
  <si>
    <t>CADENA CON ACCESORIOS PARA HITEK NORTE</t>
  </si>
  <si>
    <t>BELT-5VX590, NUMERO DE PARTE: 41870</t>
  </si>
  <si>
    <t>SPROCKET HARDENED 1/2" Z=19 dm30</t>
  </si>
  <si>
    <t>SPROCKET HARDENED 1/2" Z=10</t>
  </si>
  <si>
    <t>SPROCKET 3/8X7/32 Z=19 DIA20</t>
  </si>
  <si>
    <t>TOOTH WHEEL HTD 8M-30 z44 Tr.1 ROSENDHAL</t>
  </si>
  <si>
    <t>SPROCKET HARDENED 1/2" Z=17 dm 25</t>
  </si>
  <si>
    <t>BRUSH, NUMERO DE PARTE:EVRS10B412050</t>
  </si>
  <si>
    <t>CLAMPING HUB ROTEX GS28 2.6-20</t>
  </si>
  <si>
    <t>FLANGED BEARING BUSH d25 D28 B11.5</t>
  </si>
  <si>
    <t>FLANGED HOUSING UNIT FY 30 TR FOUR-BOLT</t>
  </si>
  <si>
    <t>SPROCKET HARDENED 1/2X5/16 Z=30</t>
  </si>
  <si>
    <t>FLANGED HOUSINGUNIT PCJT20-N TWO-BOLT</t>
  </si>
  <si>
    <t>SPROCKET SHAFT T=22, EJE PIÑON</t>
  </si>
  <si>
    <t>TOOTH WHEEL HTD 8M - 20 Z34 ROSENDHAL</t>
  </si>
  <si>
    <t>TOOTHED WHEEL HTD 8M- 20z28 BACK GEAR</t>
  </si>
  <si>
    <t>SPROCKET HARDENED 1/2" Z=17 dia 30</t>
  </si>
  <si>
    <t>TOOTH WHEEL HTD 8M- 20 Z24 ROSENDHAL</t>
  </si>
  <si>
    <t>TOOTH WHEEL HTD 8M - 30 z56 Tr.1</t>
  </si>
  <si>
    <t>THOOT WHEEL HTD 8M - 30 z56 BACK GEAR</t>
  </si>
  <si>
    <t>CABLE MB PO. 5M STRAIGHT PVC. ROSENDHAL</t>
  </si>
  <si>
    <t>SV CONNECT A18 0°/180° 10m CABLE NUMCOD</t>
  </si>
  <si>
    <t>REFLECT. SENSOR 30-300MM 24VDC PNP BLOCK</t>
  </si>
  <si>
    <t>SENSOR PNP-NO T.SOLT FOR CYLINDER</t>
  </si>
  <si>
    <t>SENSOR FOR CYLINDER 24 VDC PNP-NO C-slot</t>
  </si>
  <si>
    <t>FUSIBLE L50QS080 PARA RACKS DE FORMACION</t>
  </si>
  <si>
    <t>SITOR FUSE 20A Gr, SIZE 10X38.</t>
  </si>
  <si>
    <t>POSITION SWICTH 3SE5232-0HE10, ROSENDHAL</t>
  </si>
  <si>
    <t>REFLECTOR 61X51X8 ROSENDHAL</t>
  </si>
  <si>
    <t>INTERLOCCK SWITCH M18X1 24VDC Sn15</t>
  </si>
  <si>
    <t>VALVE DISC, DISCO VALVULA. ROSENDHAL.</t>
  </si>
  <si>
    <t>CABLE M 8 3 POL. 10M STRAIGHT</t>
  </si>
  <si>
    <t>CAPACITOR DE 57 MICRO FARADIOS</t>
  </si>
  <si>
    <t>COMPACT CYLINDER DIAMETRO 20 STROKE 10</t>
  </si>
  <si>
    <t>PNEUMATIC CYLINDER di25 TROKE200 GUIDE</t>
  </si>
  <si>
    <t>PNEUMATIC CYLINDER dia40 TROKE5</t>
  </si>
  <si>
    <t>PISTON ROD BALL JOINT M10 X 1.25</t>
  </si>
  <si>
    <t>PNEUMATIC CYLINDER D12 STROKE 15</t>
  </si>
  <si>
    <t>ISO-CYLINDER Dm 12, STROKE 5MM SPEC.</t>
  </si>
  <si>
    <t>MOTOR C182T17WK13A MARCA LESSON</t>
  </si>
  <si>
    <t>GEARMOTOR-1/2 HP 440V 60HZ 224RPM 3/4IN</t>
  </si>
  <si>
    <t>GEAR PUMP 3/8IN SHAFTT DIAMETER- SHURFLO</t>
  </si>
  <si>
    <t>CUCHILLA KNIFE A 2544 - 590 ROSENDHAL</t>
  </si>
  <si>
    <t>CILINDRO NEUMATICO dia25 STROKE 150</t>
  </si>
  <si>
    <t>SENSOR INDUCTIVO 20X32 PNP/NO 24 VDC</t>
  </si>
  <si>
    <t>BALERO 6008 - 2RS  MARCA SKF</t>
  </si>
  <si>
    <t>BALERO 608 - 2RS1 MARCA SKF</t>
  </si>
  <si>
    <t>BALERO 61905-2RS1, MARCA SKF</t>
  </si>
  <si>
    <t>BALERO 6010-2RS,  MARCA SKF</t>
  </si>
  <si>
    <t>BANDA D1600/8 MARCA GATES BMR RONSENDHAL</t>
  </si>
  <si>
    <t>BANDA 3048/8 MARCA GATES BMR ROSENDHAL</t>
  </si>
  <si>
    <t>BANDA 1064/8 MARCA GATES BMR ROSENDHAL</t>
  </si>
  <si>
    <t>BANDA 1512/8 MARCA GATES BMR ROSENDHAL</t>
  </si>
  <si>
    <t>BANDA SPZ1012LW OPTIBELT BMR ROSENDAHL</t>
  </si>
  <si>
    <t>BANDA 2800/8 MARCA GATES BMR ROSENDHAL</t>
  </si>
  <si>
    <t>SPROCKET 40B12 MARCA MARTIN</t>
  </si>
  <si>
    <t>100-C12D01 CONTACTOR IEC 12 A</t>
  </si>
  <si>
    <t>100-D180D11, CONTACTOR MCS, 100-D, 180A</t>
  </si>
  <si>
    <t>SOPLADOR MODELO K06-TD-10 HP MARCA FPZ</t>
  </si>
  <si>
    <t>1492-SPM1C020 INTERRUPTOR MINIATURA</t>
  </si>
  <si>
    <t>1492-SPM3C160 INTERRUPTOR TERMOMAGNETICO</t>
  </si>
  <si>
    <t>RELEVADOR DE SEGURIDAD MSR1381DP</t>
  </si>
  <si>
    <t>SALIDA TIPO RELAY MICROLOGIX 1769-OW16</t>
  </si>
  <si>
    <t>PANEL VIEW PLUS 6 GRAPHIC TERMINAL</t>
  </si>
  <si>
    <t>1769-IQ16 MODULO DE 16 ENTRADAS</t>
  </si>
  <si>
    <t>DISP. PARA DET. DE FALLO A TIERRA</t>
  </si>
  <si>
    <t>FUENTE DE PODER PARA MICROLOGIX 1769-PB2</t>
  </si>
  <si>
    <t>MOTOR-100 HP PARA REACTOR 3, 900 RPM</t>
  </si>
  <si>
    <t>1769-L30ER PROCESADOR COMPACT LOGIX</t>
  </si>
  <si>
    <t>MODULO SALIDAS ANALOGICAS DE CORRIENTE</t>
  </si>
  <si>
    <t>POWERFLEX 400 AC DRIVE 30 HP 480 VCA</t>
  </si>
  <si>
    <t>MOTOR MODELO C143T17DB10F MARCA LESSON</t>
  </si>
  <si>
    <t>GEARMOTOR-1HP 410 RPM 440/60HZ M4</t>
  </si>
  <si>
    <t>TOP PAST FORMATION JUMPERS ITEM #BK201</t>
  </si>
  <si>
    <t>SELLO MECANICO TIPO CARTUCHO T7.5X100-4</t>
  </si>
  <si>
    <t>RELAY TERMINAL No 230977 MCA HUSKY</t>
  </si>
  <si>
    <t>THERMOCOUPLE INPUT (2) No 230333 HUSKY</t>
  </si>
  <si>
    <t>DIGITAL OUTPUT 24VCD 8 2580371 MCA HUSKY</t>
  </si>
  <si>
    <t>VALVULA CAMOZZI EN531-16-P13</t>
  </si>
  <si>
    <t>VALVULA SELENOIDE 24 VDC P000303-P53</t>
  </si>
  <si>
    <t>ELECTROVALVULA DIREC SOL 24 VDC W2T83751</t>
  </si>
  <si>
    <t>VALVULA BOLA W2T837517</t>
  </si>
  <si>
    <t>FILTRO DISECANTE ITEM 7919084 HUSKY</t>
  </si>
  <si>
    <t>MOTOR 1750 60 HZ HP M3665T</t>
  </si>
  <si>
    <t>MOTOR REDUCTOR FAF77 DRN100L4</t>
  </si>
  <si>
    <t>505BTSSHQD POWER POST BATTERY BRUSH</t>
  </si>
  <si>
    <t>509SSHQD UTILITY BUFFER STEEL SHAFT</t>
  </si>
  <si>
    <t>506COSSHQD SIDE TERMINAL AND GROUP 31</t>
  </si>
  <si>
    <t>ENLACE PARA CADENA, BMR ROSENDHAL</t>
  </si>
  <si>
    <t>AJUSTADOR DE CADENA, BMR ROSENDHAL</t>
  </si>
  <si>
    <t>CHAIN WHEEL 1/2 - T=25 ROSENDHAL</t>
  </si>
  <si>
    <t>SPECIAL ROLLER CHAIN NO. 462 GL, 088-1</t>
  </si>
  <si>
    <t>140G-M5X3, INTERRUPTOR TERMOMAGNETICO</t>
  </si>
  <si>
    <t>20BC011A0AYNANCO DRIVE POWERFLEX 700</t>
  </si>
  <si>
    <t>MODULO DE EXTENCION DE COBRE 8 PUERTOS</t>
  </si>
  <si>
    <t>20BC8P7A0AYNANCO, VARIADOR DE FRECUENCIA</t>
  </si>
  <si>
    <t>1783-MS10T, UNIDAD BASE PARA SWITCH</t>
  </si>
  <si>
    <t>20BC022A0AYNANCO TRANSITOR DE FRENO</t>
  </si>
  <si>
    <t>SERVOMOTOR, NUMERO DE PARTE: 3X5104000</t>
  </si>
  <si>
    <t>700-HK32Z24, RELEVADOR DE CONTROL</t>
  </si>
  <si>
    <t>700-HK32A1, RELEVADOR DE CONTROL</t>
  </si>
  <si>
    <t>CHAIN TENSION WHEEL 1/2" X 5/16" Z18 D16</t>
  </si>
  <si>
    <t>CADENA DE PORTADORES D462/B2 T=12P, 10W</t>
  </si>
  <si>
    <t>BASE PARA RELEVADOR DE CONTROLTIPO HK</t>
  </si>
  <si>
    <t>VARIADOR DE FRECUENCIA POWER FLEX 525480</t>
  </si>
  <si>
    <t>ROLLER CHAIN 06B-2 3/8" X 7/32"</t>
  </si>
  <si>
    <t>ROLLER CHAIN 08B-2 1/2" X 5/16"</t>
  </si>
  <si>
    <t>CADENA DE HOJA CON MONTADO 3/8"</t>
  </si>
  <si>
    <t>TUBO LUMINOSO NEGRO 100MM MOD XVBZD2</t>
  </si>
  <si>
    <t>MEDIDOR D/FLUJO OXIGENO MCA SIERRA</t>
  </si>
  <si>
    <t>VALVULA SELENOIDE 2/2 N.C W2T837577</t>
  </si>
  <si>
    <t>VALVULA SWING CHECK W2T442895</t>
  </si>
  <si>
    <t>VALVULA BOLA PVC IND CEMENTAR EPDM</t>
  </si>
  <si>
    <t>TUERCA  UNION PVC  CED.80  DE  4"</t>
  </si>
  <si>
    <t>ADAPTADOR HEMBRA PVC RH CEDULA 80 DE 4"</t>
  </si>
  <si>
    <t>CODO 45 PVC INDUSTRIAL P/CEMENTAR DE 4"</t>
  </si>
  <si>
    <t>MOTOR PALETIZADORA 1/2 HP 90VDC 1750 RPM</t>
  </si>
  <si>
    <t>REDUCER BMQ 1206 50:1 RISGHT ANGLE ASM</t>
  </si>
  <si>
    <t>KIT DE REPARACION  PARA BOMBA</t>
  </si>
  <si>
    <t>BARRA DE IMPACTO SENCILLA R-PA-MO-TR-07</t>
  </si>
  <si>
    <t>SENSOR S186E-W/30, PARA MAQUINA PTL</t>
  </si>
  <si>
    <t>GABINETE MODELO IS-800CR-AA-CC</t>
  </si>
  <si>
    <t>PISTON MODELO S1000-18.0-MH1-C-V</t>
  </si>
  <si>
    <t>MOTOR IDNM3669T 2HP, 182 TC, 1760 RPM</t>
  </si>
  <si>
    <t>MOTORREDUCTOR 575 15 318 1 014, 0.75 KW</t>
  </si>
  <si>
    <t>REDUCTOR CAT NO: HF738-20KET-B9-H3-P23</t>
  </si>
  <si>
    <t>BOMBA MESA DE TIJERA CON ADAPTACION</t>
  </si>
  <si>
    <t>GUSANO PARA TINA PLOMO R-PA-MO-TR-05</t>
  </si>
  <si>
    <t>CADENA DE SISTEMAS DESPLAZADORAS</t>
  </si>
  <si>
    <t>SPROCKET DE FLECHA INDUCIDA D-140-B-26</t>
  </si>
  <si>
    <t>ACEITE PARA BOMBA DE ALTA PRESION ABEL</t>
  </si>
  <si>
    <t>ACEITE P UNIDADES HID. DEL FILTRO PRENSA</t>
  </si>
  <si>
    <t>IMP EN ACERO INOX 316SS PARA BOMBA HS6X6</t>
  </si>
  <si>
    <t>SPROCKET SIS. DE TRACC. DE APRON FEEDER</t>
  </si>
  <si>
    <t>LATA DE PINTURA EN AEROSOL COLOR NEGRO</t>
  </si>
  <si>
    <t>A0980 PRINT HEAD</t>
  </si>
  <si>
    <t>A5853 CONTACT ROLLERS 2 PER UNIT</t>
  </si>
  <si>
    <t>A4396 FEED/PRINT ROLLER 2 PER UNIT</t>
  </si>
  <si>
    <t>PORTABALERO C/ENFRIAMIENTO CEN.SEC E0806</t>
  </si>
  <si>
    <t>SELLO MEC BURGMANN T/CARTEX ABDN/1.750</t>
  </si>
  <si>
    <t>CRIBA EN A/C PAGANI MOD.60160-CH</t>
  </si>
  <si>
    <t>SISTEMA P. DE FUGAS VPS 504 S06, 221073</t>
  </si>
  <si>
    <t>TUBO PVC INDUSTRIAL CEM E.L. CED-80 4"</t>
  </si>
  <si>
    <t>TEE RECTA PVC INDUSTRIAL CEMENTAR C80 4"</t>
  </si>
  <si>
    <t>YEE RECTA PVC INDUSTRIAL CEMENTAR C80 4"</t>
  </si>
  <si>
    <t>NIPLE PVC ROSCADO CED-80 4" X R.C.</t>
  </si>
  <si>
    <t>REGULADOR NORTH AMERICAN 7218-3</t>
  </si>
  <si>
    <t>VALV. DE RELEVO MCA. FISHER MOD. 289H 1"</t>
  </si>
  <si>
    <t>VALV DUAL DMVDLE 702/622 267019</t>
  </si>
  <si>
    <t>CORTACIRCUITO FUSIBLE TIPO V PARA 35KV</t>
  </si>
  <si>
    <t>CUBIERTA P/CHAQUETA DE HNO EN A.INOX.316</t>
  </si>
  <si>
    <t>A0978 PRINT HEAD 4"</t>
  </si>
  <si>
    <t>MANOMETRO ( 0 A 150 ) LB / PULG 3</t>
  </si>
  <si>
    <t>TARJETA DE CONTROL DTI IGBT-SMPS-40A</t>
  </si>
  <si>
    <t>TARJETA DE POTENCIA DTI IGBT-MI-40A IGBT</t>
  </si>
  <si>
    <t>REGULADOR MS6N-LFR-1/2-D6-E-R-M-AD1-WB</t>
  </si>
  <si>
    <t>TORNILLO DE 5/8"X3" CABEZA HEX. AC.INOX.</t>
  </si>
  <si>
    <t>TORNILLO HEXAGONAL 10MM X 130MM AC.INOX.</t>
  </si>
  <si>
    <t>TORNILLO DE 1/2"X3" CABEZA HEX. AC.INOX.</t>
  </si>
  <si>
    <t>TORNILLO HEXAGONAL 10MM X 55MM AC.INOX.</t>
  </si>
  <si>
    <t>TORNILLO HEXAGONAL 8MM X 85MM AC.INOX.</t>
  </si>
  <si>
    <t>TORNILLO CABEZA PLANA DE 8MM AC.INOX.</t>
  </si>
  <si>
    <t>VALVULA SOLENOIDE 571334 MS</t>
  </si>
  <si>
    <t>CARCAZA EN ACE.INOX. T.316 P.BOLUTA No.6</t>
  </si>
  <si>
    <t>MANGUERA ENSAMBLE 6G2 ( 60 CM )+6G-6FJX</t>
  </si>
  <si>
    <t>EMPALME BARRAS CONDUCT. PARA RIELES</t>
  </si>
  <si>
    <t>SUMTRO.SENSOR DE PH DIFERENCIAL NPT 1".</t>
  </si>
  <si>
    <t>MINICONTACTOR TRIPOLAR REV.SERIE K 110V.</t>
  </si>
  <si>
    <t>VALVULA DE CONTROL DIRECCIONAL 5964527</t>
  </si>
  <si>
    <t>BOMBA CENTRIFUGA HOR.SERIE MCS, MOD.1MS1</t>
  </si>
  <si>
    <t>E2B-M12KS04-M1-B2 SENSOR DE PROXIMIDAD</t>
  </si>
  <si>
    <t>1794-TB32. BASE TERMINAL PARA MODULOS</t>
  </si>
  <si>
    <t>SCHZB5AS844 SWITCH DE EMERGENCIA</t>
  </si>
  <si>
    <t>SCHXB5AD21 SWITCH SELECTOR</t>
  </si>
  <si>
    <t>2198-C4007-ERS Servo Drive Kinetix 5300</t>
  </si>
  <si>
    <t>2198-C4015-ERS SERVO DRIVE KINETIX 5300</t>
  </si>
  <si>
    <t>G3PE-545B-2 DC12-24, 45A 3-PHS SSR</t>
  </si>
  <si>
    <t>MPM-B1304E-MJ74AA. SERVO MOTOR</t>
  </si>
  <si>
    <t>CDA2B80-175Z CILINDRO NEUMATICO CON IMAN</t>
  </si>
  <si>
    <t>CDQ2B40-40DZ CILINDRO NEUMATICO CON IMAN</t>
  </si>
  <si>
    <t>CDA2F80-125 BZ-A93LS-XC8 CILINDRO NEUMAT</t>
  </si>
  <si>
    <t>CDM2B32-125AZ CILINDRO NEUMATIC CON IMAN</t>
  </si>
  <si>
    <t>TORNILLO 1"X3"CAB.HEX.TODO ROSCA GDO.8</t>
  </si>
  <si>
    <t>FRESA D/CARBURO,2L PULG.ACERO CEM,SM-51</t>
  </si>
  <si>
    <t>FRESA D/CARBURO,1-1/2L PULG.ACERO,SA-43</t>
  </si>
  <si>
    <t>VALV.DE CONTROL DIRECCIONAL ITEM 5169540</t>
  </si>
  <si>
    <t>CA2-L08 FIJACION PARA CDA2B80-175Z</t>
  </si>
  <si>
    <t>1794-OB32P MODULO FLEX I/O DE 32 SALIDAS</t>
  </si>
  <si>
    <t>1794-OB16P MODULO FLEX I/O DE 16 SALIDAS</t>
  </si>
  <si>
    <t>1794-IB32 MODULO FLEX I/O DE 32 ENTRADAS</t>
  </si>
  <si>
    <t>1794-AENT. ADAPTADOR ETHERNET 24 VCD</t>
  </si>
  <si>
    <t>MPM-B1152F-MJ72AA. SERVO MOTOR 460V</t>
  </si>
  <si>
    <t>MPM-B1304E-MJ72AA. SERVOMOTOR SERIE MPM</t>
  </si>
  <si>
    <t>1606-XLB240E. FUENTE DE ALIMENTACION</t>
  </si>
  <si>
    <t>CDU32-5D CILINDRO NEUMATICO DE LIBRE</t>
  </si>
  <si>
    <t>CEPILLO LIMPIADOR DE MAQUINA BMR 10</t>
  </si>
  <si>
    <t>CEPILLO RECTANGULAR NEGRO MAQUINA BMR 10</t>
  </si>
  <si>
    <t>BANDA PARA TRANSPORTAR SEPARADOR BMR 10</t>
  </si>
  <si>
    <t>VENTOSA DE SUCCION NEGRA DE MAQINA BMR10</t>
  </si>
  <si>
    <t>PLATE DE MAQUINA  BMR10</t>
  </si>
  <si>
    <t>RODILLO ELEVADOR AMARILLO MAQUINA BMR10</t>
  </si>
  <si>
    <t>RODILLO SEPARADOR AMARILLO MAQUINA BMR10</t>
  </si>
  <si>
    <t>SELLO MECANICO DE 1 1/4"929, COD.PT-0131</t>
  </si>
  <si>
    <t>ABRAZADERA SIN FIN 13/16"A 1-3/4" ARDA</t>
  </si>
  <si>
    <t>ABRAZADERA SIN FIN 2-1/16"A 3"HS-40 ARDA</t>
  </si>
  <si>
    <t>POLEA 2B-94 SK MARCA MARTIN</t>
  </si>
  <si>
    <t>BUJE QD SK-11/2"CUÑERO3/8"X3/16"M.MARTIN</t>
  </si>
  <si>
    <t>TRANSMISOR DE PRESION 3051TG2A2B21AQ4</t>
  </si>
  <si>
    <t>REPORTE COMPARATIVO DE PESOS DE LINGOTEO</t>
  </si>
  <si>
    <t>BALERO IKOCF6BUUR MARCA IKO</t>
  </si>
  <si>
    <t>KIT DE DUREZA HACH 5B</t>
  </si>
  <si>
    <t>PZ-G61CP FOTO SENSOR MARCA KEYENCE</t>
  </si>
  <si>
    <t>SC-0/G DC 24V CONTACTOR MAGNETICO</t>
  </si>
  <si>
    <t>BW50AAG 50A 3P MCCB DISYUNTOR MARCA FUJI</t>
  </si>
  <si>
    <t>BW100AAG 75A 3P MCCB AUTO INTERRUPTOR</t>
  </si>
  <si>
    <t>EW32AAG 20A 2P ELCB INTERUPTOR DE</t>
  </si>
  <si>
    <t>BW32AAG 15A 2P MCCB DISYUNTOR MAGNETICO</t>
  </si>
  <si>
    <t>BW32AAG 15A 3P MCCB DISYUNTOR MAGNETICO</t>
  </si>
  <si>
    <t>MS-2 MIRROR MARCA AUTONICS</t>
  </si>
  <si>
    <t>GENERADOR DE PULSO MANUAL X,Y,Z</t>
  </si>
  <si>
    <t>BW32AAG 5A 2P MCCB DISYUNTOR MAGNETICO</t>
  </si>
  <si>
    <t>BW32AAG 5A 3P MCCB DISYUNTOR MAGNETICO</t>
  </si>
  <si>
    <t>BW32AAG 10A 3P MCCB DISYUNTOR MAGNETICO</t>
  </si>
  <si>
    <t>BW32AAG 30A 3P MCCB DISYUNTOR MAGNETICO</t>
  </si>
  <si>
    <t>CODO 90 GRADOS MACHO DE 6MM MANGUERA</t>
  </si>
  <si>
    <t>CRB1BW50-180S ACTUADOR ROTATIVO COMPACTO</t>
  </si>
  <si>
    <t>AC-ASYN -MOTOR 0.18 KW 2730 RPM</t>
  </si>
  <si>
    <t>CP30FM 5A 2P CP PROTECTOR DE CIRCUITO</t>
  </si>
  <si>
    <t>CP30FM 10A 2P CP PROTECTOR DE CIRCUITO</t>
  </si>
  <si>
    <t>CP30FM 15A 2P CP PROTECTOR DE CIRCUITO</t>
  </si>
  <si>
    <t>SC-03 AC220V CONTACTOR MAGNETICO</t>
  </si>
  <si>
    <t>EW50AAG 40A 2P ELCB DISYUNTOR</t>
  </si>
  <si>
    <t>EW50AAG 50A 3P ELCB DISYUNTOR</t>
  </si>
  <si>
    <t>DRM570024L DC24V RELE MARCA</t>
  </si>
  <si>
    <t>TBGS GENERADOR DE PULSO MANUAL</t>
  </si>
  <si>
    <t>CTM-3012 TRANSDUCTOR DE CORRIENTE</t>
  </si>
  <si>
    <t>CP30FM 20A 1P CP INTERRUPTOR DE</t>
  </si>
  <si>
    <t>CP30FM 10A 1P CP INTERRUPTOR DE</t>
  </si>
  <si>
    <t>CTM-2012 TRANSDUCTOR DE CORRIENTE</t>
  </si>
  <si>
    <t>CP30FM 5A 1P CP INTERRUPTOR DE</t>
  </si>
  <si>
    <t>CP30FM 7A 1P CP INTERRUPTOR DE</t>
  </si>
  <si>
    <t>EBS 104C AP ELCB PROTECCION RESIDUAL DE</t>
  </si>
  <si>
    <t>PEGAMENTO PARA CPVC 724 BOTE 1 LITRO</t>
  </si>
  <si>
    <t>CABLE ELECTRICO CALIBRE 18 COLOR CAFÉ</t>
  </si>
  <si>
    <t>FILTRO PLIZADO 2.5 X 10 PULGADAS</t>
  </si>
  <si>
    <t>TORNILLO CAB.PLANA ALLEN1/4X21/4"ROS.EST</t>
  </si>
  <si>
    <t>TORNILLO 5/16X1"CABEZA SOCKET ROS.EST</t>
  </si>
  <si>
    <t>TORNILLO 5/16X11/4"CABEZA SOCKET ROS.EST</t>
  </si>
  <si>
    <t>TORNILLO 5/16X11/2"CABEZA SOCKET ROS.EST</t>
  </si>
  <si>
    <t>ARANDELA PLANA 1/8 PARA TORNILLO 5/16</t>
  </si>
  <si>
    <t>TORNILLO CABEZA GOTA ¼ X 1 1/2 STD.  AC</t>
  </si>
  <si>
    <t>TORNILLO 3/16X1/2 CABEZA SOCKET ROS.EST</t>
  </si>
  <si>
    <t>RED. BUSHING H.M. NEGRO #150 3/4" X 1/4"</t>
  </si>
  <si>
    <t>INTERRUPTOR DE PRESION DE 1-10 KGF/CM2</t>
  </si>
  <si>
    <t>TORNILLO 3/4X3/4 CAB.SOCKET, ROS.EST.AC</t>
  </si>
  <si>
    <t>TORNILLO 3/16x1 CAB.SOCKET, ROS.EST.AC</t>
  </si>
  <si>
    <t>PURGA ULTRA PLAST PO CS</t>
  </si>
  <si>
    <t>CPVC, PROTECTED QTY 3</t>
  </si>
  <si>
    <t>SOLD STANDARD, 60 ML</t>
  </si>
  <si>
    <t>EMISOR DRC-10 D2</t>
  </si>
  <si>
    <t>CARGADOR DRC10-6</t>
  </si>
  <si>
    <t>CONJUNTO AKKU-PACK</t>
  </si>
  <si>
    <t>SUMINISTRO DE BALERO MARCA FAG 6310E</t>
  </si>
  <si>
    <t>11113/61 WELD TIP TYPE 12/61</t>
  </si>
  <si>
    <t>RP2/RP3 MOTOR SOCKET (6 PIN)</t>
  </si>
  <si>
    <t>FIXED JAW NO. DE PARTE: 125401 HS</t>
  </si>
  <si>
    <t>RP PUMP MOTOR CABLE (6 PIN)</t>
  </si>
  <si>
    <t>RP PUMP HEATER CABLE (6 PIN)</t>
  </si>
  <si>
    <t>M18 INDUCTIVE PROXIMITY (12 MM)</t>
  </si>
  <si>
    <t>SHORT INDUCTIVE PROXIMITY</t>
  </si>
  <si>
    <t>MAGNETIC CYL SENSOR N0. 110 10 321 1 001</t>
  </si>
  <si>
    <t>SENSOR FOTOELECTRICO OJ5148</t>
  </si>
  <si>
    <t>SENSOR ULTRA SONIC 110 90 371 1 001</t>
  </si>
  <si>
    <t>SENSOR C/W MOUNTING BRACKET</t>
  </si>
  <si>
    <t>SENSOR FOTOELECTRICO O5P500</t>
  </si>
  <si>
    <t>LONG RANGE IND SENSOR (7 MM)</t>
  </si>
  <si>
    <t>RP2/RP3 HEATER SOCKET (6 PIN)</t>
  </si>
  <si>
    <t>DIA 1.5 MM 1200 MM THERMOCOUPLE</t>
  </si>
  <si>
    <t>HEATER ASSY 6.6 KW 270V</t>
  </si>
  <si>
    <t>THERMOCOUPLE N0. 130 10 120 1 010</t>
  </si>
  <si>
    <t>3.0 MM X 1000 LONG TRERMOCOUPLE</t>
  </si>
  <si>
    <t>ACTUATOR 105 40 107 1 014</t>
  </si>
  <si>
    <t>18 NON CONTACT GUARD SWITCH</t>
  </si>
  <si>
    <t>FEMALE INSERT N0. 112 10 124 1 001</t>
  </si>
  <si>
    <t>HIGH TEMP REFLECTOR N0. 110 10 677 1</t>
  </si>
  <si>
    <t>RECTANGULAR REFLECTOR (66X31)</t>
  </si>
  <si>
    <t>COMPACT CYL SWITCH N0. 105 20 121 1 016</t>
  </si>
  <si>
    <t>REFLECTOR N0. 110 10 106 1 005</t>
  </si>
  <si>
    <t>COSM8 MOULD CABLE &amp; PLUG ASSY 7-WAY</t>
  </si>
  <si>
    <t>VARIOHM CABLE 25MTR RS</t>
  </si>
  <si>
    <t>WELD START 200 CONTROL MODULE</t>
  </si>
  <si>
    <t>5M STRAIGHT CONNECTOR M8 3 PIN PVC CABLE</t>
  </si>
  <si>
    <t>10 M 90 DEG CONNECTOR M12 4 PIN</t>
  </si>
  <si>
    <t>M12-10M STRAIGHT CONNECTOR</t>
  </si>
  <si>
    <t>SERVO MOTOR-NO BRAKE NO. DE PARTE 201560</t>
  </si>
  <si>
    <t>MOVING JAW NUMERO DE PARTE:125397</t>
  </si>
  <si>
    <t>TORNILLO CAB.PLANA 3/16X1 1/4ROS.EST.AC.</t>
  </si>
  <si>
    <t>COMPRESSION SPRING No 295 10 118 1 002</t>
  </si>
  <si>
    <t>EXTENSION SPRING NO 295 20 118 1 027</t>
  </si>
  <si>
    <t>EXTENSION SPRING No 295 20 118 1 002</t>
  </si>
  <si>
    <t>LEAD SCREW Y NUT ASSY NO585 20 603 3 081</t>
  </si>
  <si>
    <t>NO 575 75 318 1 024 RIGHT ANGLE</t>
  </si>
  <si>
    <t>COMPRESSION SPRING No 295 10 118 1 006</t>
  </si>
  <si>
    <t>HEATER 1000W 230V No 160 10 147 3 069</t>
  </si>
  <si>
    <t>HEATER 3750W 230V No 160 10 147 3 034,35</t>
  </si>
  <si>
    <t>MOULD EJECTION SPRING No295 15 148 3 001</t>
  </si>
  <si>
    <t>POSITION TRANSDUCER No 163 1O 319 3 007</t>
  </si>
  <si>
    <t>VALVULA MECANICA VH400-04, 4 VIAS 2</t>
  </si>
  <si>
    <t>VALVULA MECANICA VH200-02,4 VIAS</t>
  </si>
  <si>
    <t>NO 820 25 282 3 002 VALVE SEAT</t>
  </si>
  <si>
    <t>VALVE SEAT INSERT No 820 25 282 3 001</t>
  </si>
  <si>
    <t>1/2WATER SOLENOID VALVE 670 10 121 1 020</t>
  </si>
  <si>
    <t>ELECTROVALVULA VF3130K-5DZ1-02 5 VIAS</t>
  </si>
  <si>
    <t>CILINDRO NEUMATI CDA2F80-150BZ-A93LS-XC8</t>
  </si>
  <si>
    <t>CILINDRO NEUMATICO MBF63-230Z MCA SMC</t>
  </si>
  <si>
    <t>No 800 10 133 1 001 PISTON VIBRATOR</t>
  </si>
  <si>
    <t>PISTON VIBRATOR No 800 10 132 1 001</t>
  </si>
  <si>
    <t>STROKE COMPACT NO 300 14 121 3 024 40X10</t>
  </si>
  <si>
    <t>No 650 10 124 1 012 QUICK RELEASE</t>
  </si>
  <si>
    <t>QUICK RELEASE COUPLING SOCKET</t>
  </si>
  <si>
    <t>HOT AIR TOOL No 160 20 157 1 002</t>
  </si>
  <si>
    <t>REGULADORELECTRONEUMARTICO ITV2050-312BL</t>
  </si>
  <si>
    <t>REGULADOR DE PRESION IR3020-02G-A</t>
  </si>
  <si>
    <t>RICHT ANGLE GEARMOTOR 575 75 318 1 023</t>
  </si>
  <si>
    <t>CO-AXIAL GEARMOTOR 575 20 318 1 022</t>
  </si>
  <si>
    <t>GEARBOX Y MOTOR No 575 30 318 1 003</t>
  </si>
  <si>
    <t>MOTOR GEARBOX No 575 15 318 1 028</t>
  </si>
  <si>
    <t>WORM GEARMOTOR 575 15 318 1 023</t>
  </si>
  <si>
    <t>WORM GEARMOTOR No 575 15 318 1 024</t>
  </si>
  <si>
    <t>WORM GEARMOTOR No 575 15 318 1 058</t>
  </si>
  <si>
    <t>PUMP VALVE SERVICE KIT 670 65 000 3 001</t>
  </si>
  <si>
    <t>GRIPPERS PARALELOS MHZ2-40D DE 2 DEDOS</t>
  </si>
  <si>
    <t>ESPECIFICACION DE TUBO DE INYECCION</t>
  </si>
  <si>
    <t>FLOWMETER 0.4 LT/ MIN No660 10 357 1 011</t>
  </si>
  <si>
    <t>BALL SCREW 25X10 PITCH 585 20 603 3 005</t>
  </si>
  <si>
    <t>ELECTROVALVULA VAL.S.701/4MONOESTABLE5/3</t>
  </si>
  <si>
    <t>BLOCK DE VALVULAS VAL.ISO3SOL-PII DOBLE</t>
  </si>
  <si>
    <t>SUMINISTRO DE PISTON DE GIRO DE APILADOR</t>
  </si>
  <si>
    <t>SUMINISTRO DE PISTON DE MORDAZAS APIL.</t>
  </si>
  <si>
    <t>PISTON DE GOLPEADOR</t>
  </si>
  <si>
    <t>PISTON DE MARCADOR/EXPULSADOR</t>
  </si>
  <si>
    <t>SUMINISTRO DE PISTONPRINCIPAL DEAPILADOR</t>
  </si>
  <si>
    <t>SUMINISTRO DE PISTON DE RECEP.DELINGOTES</t>
  </si>
  <si>
    <t>UNDERVOLTAJE TIP SIEMENS U01FD60</t>
  </si>
  <si>
    <t>INTERRUPTOR TERMO FXD63B200L</t>
  </si>
  <si>
    <t>IFS208, DETECTOR INDUCTIVO, M12 X 1,</t>
  </si>
  <si>
    <t>TORNILLO DE 1/2" X 2 1/2"GDO 8, CAB.HEX</t>
  </si>
  <si>
    <t>TORNILLO HEX. DE 3/8" X 2 1/2" GDO 8,</t>
  </si>
  <si>
    <t>MOTORREDUCTOR PAREJA CÓNICA KA97/T R57</t>
  </si>
  <si>
    <t>MOTORREDUCTOR ENGR. CILÍNDRICOS R17</t>
  </si>
  <si>
    <t>MOTORREDUCTOR DE EJES PARALELOS FA47/G</t>
  </si>
  <si>
    <t>VARIADOR MC07B0040-5A3-4-00/FSC11B</t>
  </si>
  <si>
    <t>VARIADOR MOVITRAC MCLTEB0008-5A3-1-00</t>
  </si>
  <si>
    <t>TRANSFORMADOR HAMMOND SP100MQMJ</t>
  </si>
  <si>
    <t>ISO 1 5/2 SOL VALVE NO 310 00 121 1 071</t>
  </si>
  <si>
    <t>(CR) CEPILLO DE FUNDENTE (LIMPIEZA)</t>
  </si>
  <si>
    <t>(CR) CEPILLO FUNDENTE (PULIDOR)</t>
  </si>
  <si>
    <t>SELF LUBE No 425 10 103 1 005 BEARING</t>
  </si>
  <si>
    <t>CARRO LINEAL NO 405 10 603 2 006, 25 MM</t>
  </si>
  <si>
    <t>BEARING UNIT NO 425 10 1O3 1 043</t>
  </si>
  <si>
    <t>YOKE TYPE TRACK NO 415 10 110 1 017</t>
  </si>
  <si>
    <t>NO 425 10 103 1 032 SELF LUBE BEARING</t>
  </si>
  <si>
    <t>FLANGE BEARING NO 425 10 103 1 041 SF30</t>
  </si>
  <si>
    <t>INNER RING 400 40 110 1 017 FOR NEEDLE</t>
  </si>
  <si>
    <t>LINEAR BEARING NO 405 10 101 1 016</t>
  </si>
  <si>
    <t>LINEAR BEARING NO 405 10 101 1 014</t>
  </si>
  <si>
    <t>LINEAR BEARING NO 405 10 101 1 013</t>
  </si>
  <si>
    <t>NO 400 30 101 1 004 TAPER ROLLER BEARING</t>
  </si>
  <si>
    <t>LINEAR BEARING NO 405 10 101 1 004</t>
  </si>
  <si>
    <t>NO 430 10 101 1 017 SINGLE ROW BALL</t>
  </si>
  <si>
    <t>NO 430 10 101 1 008 SINGLE ROW BALL</t>
  </si>
  <si>
    <t>NO 430 10 101 1 006 SINGLE ROW BALL</t>
  </si>
  <si>
    <t>NO 430 10 101 1 004 SINGLE ROW BALL</t>
  </si>
  <si>
    <t>NO 425 10 103 1 047 SELF LUBE BEARING</t>
  </si>
  <si>
    <t>NO 425 10 103 1 042 SELF LUBE BEARING</t>
  </si>
  <si>
    <t>NO 425 10 103 1 009 SELF LUBE BEARING</t>
  </si>
  <si>
    <t>NO 425 10 103 1 007 SELF LUBE BEARING</t>
  </si>
  <si>
    <t>NO 420 10 317 1 003 SEAL WITH METAL</t>
  </si>
  <si>
    <t>NO 400 40 110 1 018 INNER RING FORNEEDLE</t>
  </si>
  <si>
    <t>1/4 BSP SLOWROTATING NO 350 40 117 1 001</t>
  </si>
  <si>
    <t>SELF SEALINGCOUPLING NO 365 10 116 1010</t>
  </si>
  <si>
    <t>TAPER TOLLER BEARING NO 400 30 101 1 002</t>
  </si>
  <si>
    <t>MESA GUIA MGF40-15</t>
  </si>
  <si>
    <t>(CR) RESISTENCIA DE OLLA K-12-2 HEATER</t>
  </si>
  <si>
    <t>(CR) TERMOCOPLE K TYPE</t>
  </si>
  <si>
    <t>(CR) RESISTENCIA HEATER 15.8X330MM)</t>
  </si>
  <si>
    <t>(CR) TERMOCOPLE K TYPE THERMO</t>
  </si>
  <si>
    <t>(CR) TERMOCOPLE K TYPE T/C</t>
  </si>
  <si>
    <t>(CR) RESISTENCIA DE OLLA K-12-1</t>
  </si>
  <si>
    <t>2711P-T7C21D8S, PANELVIEW PLUS 7 A COLOR</t>
  </si>
  <si>
    <t>PRESSURE SWITCH NO 340 10 121 1 012</t>
  </si>
  <si>
    <t>MANGUERA DE 3/8" FLEER A 3/8"</t>
  </si>
  <si>
    <t>STROKE CYLINDER NO 300 25 121 3 002</t>
  </si>
  <si>
    <t>STROKE RODLESS CYLINDER</t>
  </si>
  <si>
    <t>STOKE MAGNETIC CYL NO 300 44 121 1 074</t>
  </si>
  <si>
    <t>VACUUM FILTER NO 348 20 121 1 011</t>
  </si>
  <si>
    <t>VALVULA SOLENOIDE VNP306-110/50-N</t>
  </si>
  <si>
    <t>(CR) PUNZON MOOJIN PV-01</t>
  </si>
  <si>
    <t>(CR) PUNZON MOOJIN PV-02</t>
  </si>
  <si>
    <t>PARTE PARA VALVULA MECAIR MEC-00149</t>
  </si>
  <si>
    <t>ORING DE IMPULSOR (60000663) RUH-02030</t>
  </si>
  <si>
    <t>ORING DE IMPULSOR TAPA DE BALERO A</t>
  </si>
  <si>
    <t>ORING DE IMPULSOR TAPA DE BALERO R</t>
  </si>
  <si>
    <t>BALERO RADIAL ( 68002355 ) RUH-02035</t>
  </si>
  <si>
    <t>JUNTA DE CARCASA ( 60002192 ) RUH-02031</t>
  </si>
  <si>
    <t>RESISTENCIA DE NUCLEO DE CERAMICA 4000</t>
  </si>
  <si>
    <t>SALINA VORTEX SERIAL No.WOBO5O5877-1</t>
  </si>
  <si>
    <t>SALINA VORTEX SERIAL No.WOBO5O6956-4</t>
  </si>
  <si>
    <t>TELEMECANIQUE XUB0A0SNL2</t>
  </si>
  <si>
    <t>SELLO LABERINTO 2 5/8 X 1 ( 61000164 )</t>
  </si>
  <si>
    <t>CUÑA DE COPLE ( 75000827 ) RUH-02038</t>
  </si>
  <si>
    <t>SENSOR TURCK BI 3U-M12-AP6X-H1141</t>
  </si>
  <si>
    <t>MECHANICAL SEAL FOR PUMP</t>
  </si>
  <si>
    <t>ESTACION DE LIMPIEZA DE LENTES</t>
  </si>
  <si>
    <t>SWITCH-20-250V AC/DC 250MA MAX</t>
  </si>
  <si>
    <t>CHECK VALVE BRASS 1/4" FEM-FEM</t>
  </si>
  <si>
    <t>VALVE SOLENOID 1/4" 24V DC ASCO</t>
  </si>
  <si>
    <t>FLOW CONTROL 1/4" NPT CONTROL DE FLUJO</t>
  </si>
  <si>
    <t>FILTER -58.63IN LONG X 5.91DIA</t>
  </si>
  <si>
    <t>FLOW METER-10 TO 100 GPH 1/4 IN SPORTS</t>
  </si>
  <si>
    <t>BEARING FLANGE (2 BOLT) No PARTE: 5302</t>
  </si>
  <si>
    <t>BUSHING-OUTER LEAD PUMP No PARTE: 38151</t>
  </si>
  <si>
    <t>BUJE INTERIOR DE BOMBA PLOMO</t>
  </si>
  <si>
    <t>No 320 10 121 1 001 3/2 1/8"</t>
  </si>
  <si>
    <t>5/2 DOUBLE SOL No 310 00 121 1 126</t>
  </si>
  <si>
    <t>No 425 10 103 1 018 SELF LUBE BEARING</t>
  </si>
  <si>
    <t>5/3 DOUBLE SOL EXHAUST CENTRE</t>
  </si>
  <si>
    <t>No 435 10 110 1 011 SPHERICAL BEARING</t>
  </si>
  <si>
    <t>No 455 10 103 1 004 SELF LUBE FLANGED</t>
  </si>
  <si>
    <t>No 520 10 000 1 040 HTD BELT</t>
  </si>
  <si>
    <t>HTD BELT No 520 10 000 1 015 BANDA HTD</t>
  </si>
  <si>
    <t>COUPLING ASSEMBLY 14MM-1/2"</t>
  </si>
  <si>
    <t>EXTENSION SPRING No 295 20 118 1 001</t>
  </si>
  <si>
    <t>3/2 PUSH BUTTON 1/4" No 370 40 121 1 001</t>
  </si>
  <si>
    <t>No 300 44 121 2 011 MAGNETIC CYLINDER</t>
  </si>
  <si>
    <t>No 300 44 121 1 079 MAGNETIC CYLINDER</t>
  </si>
  <si>
    <t>No 300 44 121 1 073 80X80 STROKE</t>
  </si>
  <si>
    <t>No 300 44 121 1 041 80X100 STR</t>
  </si>
  <si>
    <t>No 300 46 121 1 017 125X160 STROKE</t>
  </si>
  <si>
    <t>No 300 43 121 1 058 63X250 STROKE</t>
  </si>
  <si>
    <t>No 300 43 121 1 050 63X160 STROKE</t>
  </si>
  <si>
    <t>No 300 45 121 1 058 100X200 STROKE</t>
  </si>
  <si>
    <t>FLOW SENSOR NUMERO DE PARTE: 27891</t>
  </si>
  <si>
    <t>M18 DIFFUSE PHOTOCELL</t>
  </si>
  <si>
    <t>No 300 42 121 3 007 50X335 STROKE</t>
  </si>
  <si>
    <t>No 300 42 121 1 075 50X320 STROKE</t>
  </si>
  <si>
    <t>No 300 30 121 1 003 RODLESS CYLINDER</t>
  </si>
  <si>
    <t>FILTER ELEMENT 0.3 MICRON</t>
  </si>
  <si>
    <t>No 310 00 121 1 145, 5 PORT</t>
  </si>
  <si>
    <t>No 300 57 121 1 003 20X50 STROKE</t>
  </si>
  <si>
    <t>No 300 25 121 3 029 100X45 STROKE</t>
  </si>
  <si>
    <t>CD85N25-25-B Cilindro neumático</t>
  </si>
  <si>
    <t>CDQ2B25-50DCMZ Cilindro neumático</t>
  </si>
  <si>
    <t>STROKE COMPACT CYLINDER</t>
  </si>
  <si>
    <t>No 300 30 121 1 004 RODLESS CYL 32X620</t>
  </si>
  <si>
    <t>No 300 40 121 1 055 32X75 STR MAGNETIC</t>
  </si>
  <si>
    <t>C96SDB40-200C Cilindro ISO</t>
  </si>
  <si>
    <t>No 300 41 121 1 058 40X60 STROKE</t>
  </si>
  <si>
    <t>No 300 41 121 1 064 40X450 STROKE</t>
  </si>
  <si>
    <t>No 300 41 121 3 006 40X160 STROKE</t>
  </si>
  <si>
    <t>No 300 42 121 1 044 50X100 STROKE</t>
  </si>
  <si>
    <t>STR MAGNETIC CYLINDER</t>
  </si>
  <si>
    <t>CILINDRO NEUMATICO CDM2B25-200AZ CON</t>
  </si>
  <si>
    <t>BODY-LEAD PUMP No PARTE: 32916</t>
  </si>
  <si>
    <t>No 360 20 121 066 PRESSURE REGULATOR 1/4</t>
  </si>
  <si>
    <t>No 360 20 121 019 PRESSURE REGULATOR 3/8</t>
  </si>
  <si>
    <t>SERVO MOTOR BRAKE 540 70 154 1 040</t>
  </si>
  <si>
    <t>WORM GEAR UNIT No 575 10 318 1 002</t>
  </si>
  <si>
    <t>GEARMOTOR 0.37 KW RATIO 7:1</t>
  </si>
  <si>
    <t>No 575 15 318 1 016 WORM GEAR UNIT0.25KW</t>
  </si>
  <si>
    <t>IMPULSOR-7/8" BOMBA</t>
  </si>
  <si>
    <t>SERVO MOTOR VPL-B1652F-PJ12AA</t>
  </si>
  <si>
    <t>No 540 70 154 1 030 MEDIUM-INERTIA</t>
  </si>
  <si>
    <t>COVER PUMP BODY HIGH TEMP (SST)</t>
  </si>
  <si>
    <t>SHAFT LEAD PUMP No PARTE: 32731</t>
  </si>
  <si>
    <t>SENSOR MODELO DW-AS-511-M8 MCA CONTRINEX</t>
  </si>
  <si>
    <t>H BLOCK FSS-679X8, PARA USO EN MAQ. PLT</t>
  </si>
  <si>
    <t>836P-D2NFGB20PA-D4.INT. DE PRESION, DISP</t>
  </si>
  <si>
    <t>VALVE PROPORTIONAL, FAIL SAFE ACTUATOR</t>
  </si>
  <si>
    <t>FUSIBLE DE 30 A MARCA ATDR</t>
  </si>
  <si>
    <t>GOOSENECK ( MODELO 65/STANDARD )</t>
  </si>
  <si>
    <t>PISTON RING ( MODELO 65/ESTANDARD )</t>
  </si>
  <si>
    <t>VALVULA VIKERS MOD DG4V 3S 2A M U B5 60</t>
  </si>
  <si>
    <t>VALVULA VIKERS MOD DG4V 3 6N M U B6 60</t>
  </si>
  <si>
    <t>VALVULA VIKERS MOD CVCS 25 D3 B29 10</t>
  </si>
  <si>
    <t>IMPULSOR CPO 3X2X8 EN DUPLEX</t>
  </si>
  <si>
    <t>DFE ULTRA WEB FR NL CARTRIDGE</t>
  </si>
  <si>
    <t>MOTOR TYPE CUS, MOTOR SPEED 1,700 1/MIN</t>
  </si>
  <si>
    <t>MOTOR SIEMENS 15 HP 2P SIE</t>
  </si>
  <si>
    <t>MOTOR IDXM7002 MARCA SIEMENS</t>
  </si>
  <si>
    <t>1489-M1C050, INTERRUPTOR TERMOMAGNETICO</t>
  </si>
  <si>
    <t>1489-M2D060, INTERRUPTOR TERMOMAGNETICO</t>
  </si>
  <si>
    <t>1489-M1C130, INTERRUPTOR TERMOMAGNETICO</t>
  </si>
  <si>
    <t>1762-OF4, MODULO DE SALIDAS ANALOGAS</t>
  </si>
  <si>
    <t>25B-A2P5N114. VARIADOR POWER FLEX 525 AC</t>
  </si>
  <si>
    <t>2198-D020-ERS3. MODULO DOBLE EJE 2X8A</t>
  </si>
  <si>
    <t>VPL-B1002E- PJ12AA SERVO MOTOR KINETIXVP</t>
  </si>
  <si>
    <t>2198-D006-ERS3. MODULO DOBLE EJE 2X2</t>
  </si>
  <si>
    <t>2198-H070-ERS, KINETIX 5500 SERVO DRIVE</t>
  </si>
  <si>
    <t>2198-H025-ERS. KINETIX 5500 SERVO DRIVE</t>
  </si>
  <si>
    <t>1762-IF4 MODULO DE ENTRADAS ANALOGAS</t>
  </si>
  <si>
    <t>ELECTROVALVULA VQC2200N-51, 5 VIAS</t>
  </si>
  <si>
    <t>ACTUADOR 92-1280 BRAY, NEUMATICO</t>
  </si>
  <si>
    <t>VALVULA MARIPOSA  FO/FO/EPDM  S30 BRAY</t>
  </si>
  <si>
    <t>VQ7-8-FHG-D-3NR, VALVULA SOLENOIDE SMC</t>
  </si>
  <si>
    <t>SY5200R-5U1 VALVULA SOLENOIDE MARCA SMC</t>
  </si>
  <si>
    <t>VP542RK-5DZ1-03A, ELECTROVALVULA 3 VIAS</t>
  </si>
  <si>
    <t>MANIFOLD VV5 QC21-06N7SD0 PARA VQC 5 EST</t>
  </si>
  <si>
    <t>1762-OW8 MODULO DE 8 SALIDAS TIPO RELAY</t>
  </si>
  <si>
    <t>140MT-F9E-C25 ARRANCADOR MAN Y PROTECTOR</t>
  </si>
  <si>
    <t>NO. 405 10 110 1 021 LINEAR BALL BEARING</t>
  </si>
  <si>
    <t>HTD BELT NO. 520 10 000 1 039</t>
  </si>
  <si>
    <t>TIMING BELT NO. 520 10 000 1 023</t>
  </si>
  <si>
    <t>LASER MEASUREMENT NO. 110 11 115 1 002</t>
  </si>
  <si>
    <t>GEARED ROTARY POT NO. 163 20 319  1  003</t>
  </si>
  <si>
    <t>HELICAL GEARED MOT NO. 540 30 114 1 010</t>
  </si>
  <si>
    <t>RODILLO BM AMARILLO SUPERIOR GUIA</t>
  </si>
  <si>
    <t>TIP MOOJIN TIPO J</t>
  </si>
  <si>
    <t>SERVO MOTOR NO. 540 70 154 1 043</t>
  </si>
  <si>
    <t>W2T237012 SWITCH, LVL TEMP 0.5 MPT</t>
  </si>
  <si>
    <t>W2T339275 SOLENOIDE, BRAY REF.15463230</t>
  </si>
  <si>
    <t>BK130 H, POLEAS FHP</t>
  </si>
  <si>
    <t>H 1 BUJE MST</t>
  </si>
  <si>
    <t>NO. 31833/2 SPROCKET MOD.USO EN DESCARGA</t>
  </si>
  <si>
    <t>NO. 24916/4 SPROCKET ASSY USO EN AUTOCAR</t>
  </si>
  <si>
    <t>NO. 24916/3 SPROCKET ASSY USO EN AUTOCAR</t>
  </si>
  <si>
    <t>NO. 74975/1 SPROCKET PARA USO EN AUTOCAR</t>
  </si>
  <si>
    <t>NO. 24887/1 SPROCKET PARA USO EN AUTOCAR</t>
  </si>
  <si>
    <t>1" X 21 TEETH SIMPLEX P/BORE S</t>
  </si>
  <si>
    <t>1/2" X 38 TEETH SIMPLEX T/BORE</t>
  </si>
  <si>
    <t>NO. 518 10 000 1 048, 1/2" X 20 TEETH</t>
  </si>
  <si>
    <t>NO. 510 10 104 1 015, 1/2" SIMPLEX 56 PI</t>
  </si>
  <si>
    <t>NO.518 10 000 1 038, 1/2" X 23 TEETH SIM</t>
  </si>
  <si>
    <t>NO. 518 10 104 1 021, 3/4" X 19 TEETH T/</t>
  </si>
  <si>
    <t>NO. 518 10 104 1 022, 3/4" X 15 TEETH T/</t>
  </si>
  <si>
    <t>NO. 425 10 103 1 046 SELF LUBE BEARING</t>
  </si>
  <si>
    <t>NO. 415 10 110 1 005 YOKE TYPE TRACK</t>
  </si>
  <si>
    <t>NO. 430 10 101 1 073 SINGLE ROW  BALL BE</t>
  </si>
  <si>
    <t>NO. 518 10 000 1 035 1/2" TEETH SIMPLEX</t>
  </si>
  <si>
    <t>NO. 518 10 000 1 036 1/2" X 20 TEETH SIM</t>
  </si>
  <si>
    <t>TEETH DUPLEX T/BORE NO. 518 10 000 1 059</t>
  </si>
  <si>
    <t>NO. 425 10 103 1 016 SELF LUBE BEARING</t>
  </si>
  <si>
    <t>NO. 518 10 000 1 075 TEETH DUPLEX T/BORE</t>
  </si>
  <si>
    <t>NO. 425 40 103 1 003 SELF LUBE PILLOW BL</t>
  </si>
  <si>
    <t>LINEAR BEARING 405 10 101 1 017 40 DIA</t>
  </si>
  <si>
    <t>T/UP BEARING UNI 30 NO. 425 10 103 1 065</t>
  </si>
  <si>
    <t>NO. 405 10 101 1 024 LINEAR BEARING 80</t>
  </si>
  <si>
    <t>LINEAR CARRIAGE 20MMNO. 405 10 603 1 001</t>
  </si>
  <si>
    <t>NO.425 10 103 1 015 SELF LUBE BEARING UN</t>
  </si>
  <si>
    <t>NO. 405 10 110 1 005 LINEAR BEARING UNIT</t>
  </si>
  <si>
    <t>NO. 425 10 339 1 003 BEARING UNIT, BALER</t>
  </si>
  <si>
    <t>NO. 518 20 000 1 004, 3/8" X19 TEETH DUP</t>
  </si>
  <si>
    <t>NO. 518 20 000 1 003, 3/8" X30 TEETH DUP</t>
  </si>
  <si>
    <t>NO. 520 10 000 1 102 HTD BELT, BANDA</t>
  </si>
  <si>
    <t>NO. 520 10 000 1 038 BELT, BANDA USO BUF</t>
  </si>
  <si>
    <t>NO. 520 10 000 1 100 HTD BELT, BANDA</t>
  </si>
  <si>
    <t>HIGH POWER BELT NO. 520 10 000 1 037</t>
  </si>
  <si>
    <t>NO. 520 10 000 1 009 HTD BELT, BANDA</t>
  </si>
  <si>
    <t>NO. 24917/2 SPROCKET PARA USO EN AUTOCAR</t>
  </si>
  <si>
    <t>NO. 24922/1 SPROCKET PARA USO EN AUTOCAR</t>
  </si>
  <si>
    <t>PINION  MOD 30709, PIÑON PARA USO EN COS</t>
  </si>
  <si>
    <t>NO. 73789 SPUR GEAR ST STL, ENGRANE RECT</t>
  </si>
  <si>
    <t>NO. 430 10 101 1 009 SINGLE ROW BALL</t>
  </si>
  <si>
    <t>NO. 405 10 603 1 010 LINEAR GUIDE UNIT</t>
  </si>
  <si>
    <t>NO. 525 10 000 1 028 HTD PULLEY-T/BORED</t>
  </si>
  <si>
    <t>NO. 525 10 000 1 052 TIMING PULLEY - T/B</t>
  </si>
  <si>
    <t>NO. 41504 DRIVEN GEAR, ENGRANE CONDUCIDO</t>
  </si>
  <si>
    <t>NO. 41533 DRIVE GEAR, ENGRANE IMPULSOR</t>
  </si>
  <si>
    <t>NO. 65775 SPROCKET MOD. PARA USO EN COS</t>
  </si>
  <si>
    <t>NO. 425 10 103 1 028 SELF LUBE BEARING U</t>
  </si>
  <si>
    <t>NO. 425 10 103 1 004 SELF LUBE BEARING U</t>
  </si>
  <si>
    <t>NO. 425 10 103 1 027 SELF LUBE BEARING U</t>
  </si>
  <si>
    <t>NO. 560 20 000 1 070 TAPERLOCK BUSH</t>
  </si>
  <si>
    <t>NO. 41446 MODS TO SPROCKET</t>
  </si>
  <si>
    <t>NO. 24917/1 SPROCKET, PARA USO EN AUTOCA</t>
  </si>
  <si>
    <t>NO. 73794 SPUR GEAR (ST.STL.316), ENGRAN</t>
  </si>
  <si>
    <t>NO. 73792 SPUR GEAR (ST.STL.316), ENGRAN</t>
  </si>
  <si>
    <t>NO. 525 10 000 1 060 HTD PULLEY -T/BORED</t>
  </si>
  <si>
    <t>SPUR GEAR NO. 48525, ENGRANE USO EN COS</t>
  </si>
  <si>
    <t>GEARBOX NO. 575 10 619 1 012 TP110S-MA3-</t>
  </si>
  <si>
    <t>NO. 430 10 101 1 026 SINGLE ROW BALL BEA</t>
  </si>
  <si>
    <t>NO. 430 10 101 1 003 SINGLE ROW BALL BEA</t>
  </si>
  <si>
    <t>NO. 525 10 000 1 102 HTD PULLEY-T/BORED</t>
  </si>
  <si>
    <t>NO. 518 10 000 1 074 DUPLEX SPROCKET</t>
  </si>
  <si>
    <t>NO. 518 10 000 1 070, 1/2" 15T DUPLEX T'</t>
  </si>
  <si>
    <t>NO. 430 10 101 1 037 SINGLE ROW BALL BEA</t>
  </si>
  <si>
    <t>BOMBA HIDRAULICA 2SPG080DEURBN100U</t>
  </si>
  <si>
    <t>NO. 560 20 000 1 053 T/LOCK BUSH</t>
  </si>
  <si>
    <t>NO. 560 20 000 1 047 T/LOCK BUSH</t>
  </si>
  <si>
    <t>NO. 560 20 000 1 008 T/LOCK BUSH</t>
  </si>
  <si>
    <t>NO. 105 70 321 1 010 LONG RANGE INDUCTIV</t>
  </si>
  <si>
    <t>NO. 300 25 121 1 051 STROKE CYLIN 40X600</t>
  </si>
  <si>
    <t>DWYER 657C-1 HUMIDITY TEMPERATURE TRANSM</t>
  </si>
  <si>
    <t>NO. 110 20 398 1 001 PHOTO ELECTRIC SENS</t>
  </si>
  <si>
    <t>SPINNER TYPE FLOW IN NO.660 10 357 1 008</t>
  </si>
  <si>
    <t>ICW TRANSFORMER MF4-9,3-7 ,2-TMU-M8-1E-6</t>
  </si>
  <si>
    <t>NO. 385 30 121 1 001 QUICK EXHAUST VALVE</t>
  </si>
  <si>
    <t>ACTUATOR NO. 29651, PARA USO EN AUTOCAR</t>
  </si>
  <si>
    <t>VARIOHM CABLE NO. 115 10 228 3 041 15 MT</t>
  </si>
  <si>
    <t>NO. 115 10 228 3 018 VARIOHM CABLE</t>
  </si>
  <si>
    <t>NO. 115 10 228 3 042 VARIOHM CABLE 15 MT</t>
  </si>
  <si>
    <t>NO. 115 10 321 1 040 10 MTR M8 3 PIN 90</t>
  </si>
  <si>
    <t>HIOKI MODEL 3237 DIGITAL HITESTER</t>
  </si>
  <si>
    <t>NO. 360 10 121 1 009 SPEED CONTROLLER</t>
  </si>
  <si>
    <t>NO. 110 80 478 1 001 PHOTOELECTRIC EMITT</t>
  </si>
  <si>
    <t>NO. 110 80 478 1 002 PHOTOELECTRIC RECEI</t>
  </si>
  <si>
    <t>NO. 575 20 318 1 009 .25 KW 1:127 B3 INV</t>
  </si>
  <si>
    <t>BEVEL-HELICAL SERVO MOTOR GB + SERVO MOT</t>
  </si>
  <si>
    <t>NO. 300 45 121 1 045 STROKE CYLINDER</t>
  </si>
  <si>
    <t>NO. 300 22 121 1 002 STROKE CYLIN 25X200</t>
  </si>
  <si>
    <t>NO. 310 25 121 1 001, 3PORT SAFETY VALVE</t>
  </si>
  <si>
    <t>VFS4200-5FZ VALVULA SOLENOIDE, MARCA SMC</t>
  </si>
  <si>
    <t>NO. 310 00 121 3 008 SOLENOID VALVE ASSY</t>
  </si>
  <si>
    <t>NO. 360 10 121 3 005 ELEC/PNEU/REG 0.73-</t>
  </si>
  <si>
    <t>NO. 310 00 121 3 009 SOLENOID VALVE ASSY</t>
  </si>
  <si>
    <t>NO. 300 42 121 1 072 STROKE MAGNETIC CYL</t>
  </si>
  <si>
    <t>NO. 300 40 121 1 030 STR MAGNETIC CYLIND</t>
  </si>
  <si>
    <t>NO. 300 24 121 2 011 STROKE COMPACT GUID</t>
  </si>
  <si>
    <t>NO. 300 44 121 1 077 STROKE MAGNETIC CYL</t>
  </si>
  <si>
    <t>NO. 300 41 121 1 057 STROKE MAGNETIC CYL</t>
  </si>
  <si>
    <t>NO. 300 24 121 1 081 STR COMPACT GUIDE</t>
  </si>
  <si>
    <t>NO. 300 14 121 1 180 STROKE COMPACT40X25</t>
  </si>
  <si>
    <t>NO. 300 40 121 1 050 STR MAGNETIC 32X25</t>
  </si>
  <si>
    <t>NO. 300 40 121 1 031 STR MAGNETIC 32X200</t>
  </si>
  <si>
    <t>NO. 300 14 121 1 181 STR COMPACT 100X25</t>
  </si>
  <si>
    <t>NO. 300 44 116 1 058 STR. MAGNETIC 80X80</t>
  </si>
  <si>
    <t>NO. 300 41 121 1 065 STR MAGNETIC 40X250</t>
  </si>
  <si>
    <t>NO. 300 44 116 1 051 STR MAGNETIC CYLIND</t>
  </si>
  <si>
    <t>NO. 300 42 121 1 050 STR MAGNETIC 50X80</t>
  </si>
  <si>
    <t>NO. 540 50 568 1 005, 1.1 KW MOTOR 1420</t>
  </si>
  <si>
    <t>NO. 575 20 318 1 018 CO-AXIAL GEARMOTOR</t>
  </si>
  <si>
    <t>NO. 540 50 568 1 002 0.37 KW MOTOR 4POLE</t>
  </si>
  <si>
    <t>MOTOR GEARBOX 575 15 318 1 025</t>
  </si>
  <si>
    <t>NO. 575 10 318 1 015 WORM GEAR UNIT 0.25</t>
  </si>
  <si>
    <t>NO. 575 10 318 1 003 WORM REDUCER, REDUC</t>
  </si>
  <si>
    <t>NO. 347 10 553 1 003 VACUUM  PUMP, BOMBA</t>
  </si>
  <si>
    <t>ROLLER NO. 113686, RODILLO PARA DESCARGA</t>
  </si>
  <si>
    <t>NO. 300 52 121 3 013 GRIPPER CYL 40X30</t>
  </si>
  <si>
    <t>NO. 560 20 000 1 032 T/LOCK BUSH</t>
  </si>
  <si>
    <t>NO. 560 20 000 1 028 T/LOCK BUSH</t>
  </si>
  <si>
    <t>SPL 25-BM LUBRICATION PLATE, NO.11806752</t>
  </si>
  <si>
    <t>AEROPACK TIPO K 3/16X145MM EXT DE 1 MTO</t>
  </si>
  <si>
    <t>SERVO VALVE, NG10 HIGH</t>
  </si>
  <si>
    <t>SERVO SPOOL VALVE</t>
  </si>
  <si>
    <t>TERMOPAR TIPO K EN FORMA DE L, 5 X 12</t>
  </si>
  <si>
    <t>FLECHA PARA CARCAZA DE BOLUTA EN INOX316</t>
  </si>
  <si>
    <t>TC INPUT PLUG 12 CHAN.J,No. ITEM 4884067</t>
  </si>
  <si>
    <t>CABLE ASSEMBLY PROFIBUS,No.ITEM 3901145</t>
  </si>
  <si>
    <t>CABLE ASSEMBLY PROFIBUS,No.ITEM 2931595</t>
  </si>
  <si>
    <t>BANDA B97</t>
  </si>
  <si>
    <t>SUMINISTRO PARKER 08F22C2140AAF4C05</t>
  </si>
  <si>
    <t>RESISTENCIA DE BOQUILLA</t>
  </si>
  <si>
    <t>BEARING FOR SWIVELING FINGER, 2151016600</t>
  </si>
  <si>
    <t>NO. 2150280800 BEARING RECEIVER, BALERO</t>
  </si>
  <si>
    <t>BEARING NO PARTE: 2150214900, BALERO</t>
  </si>
  <si>
    <t>BEARING RECEIVER NO. PARTE: 2150284000</t>
  </si>
  <si>
    <t>ROD ENDS 12 M12 BARREL ROLLER BEARINGS</t>
  </si>
  <si>
    <t>ROD ENDS 12-L M12 BARREL ROLLER BEARINGS</t>
  </si>
  <si>
    <t>ROLL NO. PARTE 2154412900</t>
  </si>
  <si>
    <t>NO. 37980 CENTRE BEARING, RODAMIENTO CEN</t>
  </si>
  <si>
    <t>CHAINWHEEL1-2 z20, NO. PARTE: 2154838500</t>
  </si>
  <si>
    <t>CURVED TEETH COUPLING TYPE M24, BOWEX</t>
  </si>
  <si>
    <t>ROD END BEARING M12X1.25 NO. PARTE: 2X40</t>
  </si>
  <si>
    <t>TENSION BEARING RAE 25 NPP NR#INA</t>
  </si>
  <si>
    <t>ROLLER CHAIN IDLER SPROCKET UNIT</t>
  </si>
  <si>
    <t>DEFLECTION ROLLER NO. PARTE: EVRB10A4420</t>
  </si>
  <si>
    <t>PERFORATED TOOTH BELT 100-T10-K10/1200</t>
  </si>
  <si>
    <t>V-BELT 10/Z Lw=447; Li=425, NO.3X1287400</t>
  </si>
  <si>
    <t>NARROW V-BELT SPZ-MN LW1012</t>
  </si>
  <si>
    <t>V-BELT PULLEY NO. PARTE: 2154868600</t>
  </si>
  <si>
    <t>BELT PULLEY 10/Z ; 50mm, NO. PARTE: 2158</t>
  </si>
  <si>
    <t>FLANGED HOUSING UNIT PCJT20 2-BOLT</t>
  </si>
  <si>
    <t>TOOTH WHEEL HTD 8M - 30 z44 SHUTTLE</t>
  </si>
  <si>
    <t>CARRIER CHAIN 08B-1MA T=22p 7FL D</t>
  </si>
  <si>
    <t>CLAMPING ROLL RUBBERIZED (ADIPRENE)</t>
  </si>
  <si>
    <t>HELICAL-WORM gm 0.12KW 6.7RPM TH</t>
  </si>
  <si>
    <t>HELICAL-WORM GM 0.12KW 6RPM TH</t>
  </si>
  <si>
    <t>TOOTHED WHEEL T10 -z30, RUEDA DENTADA</t>
  </si>
  <si>
    <t>PLUMMER BLOCK HOUSING UNIT PSHE30-N</t>
  </si>
  <si>
    <t>SPROCKET HARDENED 1/2" Z=17 dm20</t>
  </si>
  <si>
    <t>PLUMMER BLOCK HOUSING UNIT PSHE20-N</t>
  </si>
  <si>
    <t>COUPLING ROTEX GS28 92SHA 2.6-20 2.6-20</t>
  </si>
  <si>
    <t>LOCKING UNIT AS 25-12 dw20 MODEL A</t>
  </si>
  <si>
    <t>TOOTHED WHEEL HTD 8M-30-z44 dia20 TENS</t>
  </si>
  <si>
    <t>CONICAL GEAR WHEEL BOX X75 HELICAL G.</t>
  </si>
  <si>
    <t>TOOTHED WHEEL HTD 8M-30 z56 STACKING W</t>
  </si>
  <si>
    <t>TOOTHED WHEEL HTD 8M-20 z56 tr 2</t>
  </si>
  <si>
    <t>LOCKING UNIT AS 30-12 dw30 model A</t>
  </si>
  <si>
    <t>LOCKING UNIT AS 25-12 DW25 MODEL C</t>
  </si>
  <si>
    <t>PLUMMER BLOCK HOUSING UNIT PSHE25-N</t>
  </si>
  <si>
    <t>LOCKING UNIT AS 30-12 DW30 MODEL C</t>
  </si>
  <si>
    <t>PLUMMER BLOCK HOUSING UNIT PASE 30</t>
  </si>
  <si>
    <t>TOOTHED WHEEL HTD 8M-20-z24 dia 20</t>
  </si>
  <si>
    <t>SPUR WHEEL z50 MODUL=2 NO. 2154443800</t>
  </si>
  <si>
    <t>TENSION ROLLER HTD 8M-20 z38</t>
  </si>
  <si>
    <t>NO. 46497 SPROCKET MOD, USO EN PERFORADO</t>
  </si>
  <si>
    <t>NO. 127612 SPROCKET MOD, USO EN PERFORA</t>
  </si>
  <si>
    <t>NO. 525 10 000 1 062 TIMING PULLEY P/BOR</t>
  </si>
  <si>
    <t>NO. 37979 TIMING PULLEY, USO EN PROBADOR</t>
  </si>
  <si>
    <t>SPROCKET HARDENED 1/2" t=15 dia30</t>
  </si>
  <si>
    <t>PLUMMER BLOCK HOUSING UNIT PASE 20</t>
  </si>
  <si>
    <t>BEVEL GM 0.25KW 150.5 RPM TH</t>
  </si>
  <si>
    <t>FLANGED BEARING BUSH D8 D10 B9.5</t>
  </si>
  <si>
    <t>TOOTHED BELT 135 T10-K10 1800 V-PAZ-K</t>
  </si>
  <si>
    <t>TOOTHED WHEEL TK10 / z30 NO. PARTE EVRB1</t>
  </si>
  <si>
    <t>FLANGED BEARING BUSH d6 D8 B8</t>
  </si>
  <si>
    <t>SHAFT  SPEED SWITCH SENSOR NO.PARTE: ELC</t>
  </si>
  <si>
    <t>SPEED SENSOR, MAGNETIC DISC, E.000020131</t>
  </si>
  <si>
    <t>SENSOR SEN02039 DE RESPUESTA RAPIDA TRAN</t>
  </si>
  <si>
    <t>THERMOCOUPLE, SINGLE, 18" TYPE J</t>
  </si>
  <si>
    <t>440R-N23125 RELEVADOR DE SEGURIDAD MINOT</t>
  </si>
  <si>
    <t>BEVEL  GM 0.18KW 61RPM TH NO.  PARTE:3X5</t>
  </si>
  <si>
    <t>1734-AENTR ADAPTADOR ETHERNET/IP 2 PUERT</t>
  </si>
  <si>
    <t>2090-CSBM1DF-14AF10 KINETIX CABLE SOLO</t>
  </si>
  <si>
    <t>VPL-A0631E-PJ12AA SERVOMOTOR ROTATORIO</t>
  </si>
  <si>
    <t>2198-H003-ERS, KINETIX 5500 SERVO DRIVE</t>
  </si>
  <si>
    <t>MAGNET CARRIER NO. PARTE:EVRB10B412010</t>
  </si>
  <si>
    <t>NO. 300 14 121 1 179 STROKE COMPACT CYLI</t>
  </si>
  <si>
    <t>VEX1333-04-B VALVULA DE PODER SMC</t>
  </si>
  <si>
    <t>VP544-5DZ1-03F-M-X538 ELECTROVALVULA 3 V</t>
  </si>
  <si>
    <t>MANGUERA 7107-16 PARKER 500PSI AMARILLA</t>
  </si>
  <si>
    <t>PNEUMATIC CYLINDER D40 STROKE150 GUIDE</t>
  </si>
  <si>
    <t>PNEUMATIC CYLINDER D25 STROKE150 GUIDE</t>
  </si>
  <si>
    <t>PNEUMATIC CYLINDER D32 STROKE25 GUIDE</t>
  </si>
  <si>
    <t>PNEUMATIC CYLINDER D40 STROKE200</t>
  </si>
  <si>
    <t>PNEUMATIC CYLINDER D25 STROKE50</t>
  </si>
  <si>
    <t>CD85N25-25-B CILINDRO NEUMATICO CON IMAN</t>
  </si>
  <si>
    <t>C96SDB40-60C CILINDRO NEUMATICO CON IMAN</t>
  </si>
  <si>
    <t>C96SDB40-85C CILINDRO NEUMATICO CON IMAN</t>
  </si>
  <si>
    <t>C96SDB50-100C CILINDRO NEUMATICO CON IMA</t>
  </si>
  <si>
    <t>C96SDB50-50C CILINDRO NEUMATICO CON IMAN</t>
  </si>
  <si>
    <t>C96SDB80-100C CILINDRO NEUMATICO CON IMA</t>
  </si>
  <si>
    <t>C96SDB40-200C CILINDRO NEUMATICO CON IMA</t>
  </si>
  <si>
    <t>C96SDB32-65 CILINDRO NEUMATICO CON IMAN</t>
  </si>
  <si>
    <t>C96SDB32-25C CILINDRO NEUMATICO CON IMAN</t>
  </si>
  <si>
    <t>C96SDB100-350 CILINDRO NEUMATICO CON IMA</t>
  </si>
  <si>
    <t>C96SDB100-200C CILINDRO NEUMATICO CON IM</t>
  </si>
  <si>
    <t>C96SB63-80 CILINDRO NEUMATICO EMBOLO 63M</t>
  </si>
  <si>
    <t>C96SB63-50 CILINDRO NEUMATICO EMBOLO 63M</t>
  </si>
  <si>
    <t>C96SDB80-250C CILINDRO NEUMATICO CON IMA</t>
  </si>
  <si>
    <t>C96SDB32-80C CILINDRO NEUMATICO CON IMAN</t>
  </si>
  <si>
    <t>C96SDB40-40 CILINDRO NEUMATICO CON IMAN</t>
  </si>
  <si>
    <t>C96SDB40-50 CILINDRO NEUMATICO CON IMAN</t>
  </si>
  <si>
    <t>C96SDB40-250C CILINDRO NEUMATICO CON IMA</t>
  </si>
  <si>
    <t>MGPM40-100Z CILINDRO GUIADO EMBOLO 40 MM</t>
  </si>
  <si>
    <t>NO. 300 14 121 1 194 32X5 STROKE COMPACT</t>
  </si>
  <si>
    <t>CDM2F32-150Z CILINDRO NEUMATICO CON IMAN</t>
  </si>
  <si>
    <t>CA2F50-150Z CILINDRO NEUMATICO CON BRIDA</t>
  </si>
  <si>
    <t>CDA2F40-75Z CILINDRO NEUMATICO CON IMAN</t>
  </si>
  <si>
    <t>CDA2D50-250Z CILINDRO NEUMATICO CON IMAN</t>
  </si>
  <si>
    <t>CA2F40-75Z CILINDRO NEUMATICO CON BRIDA</t>
  </si>
  <si>
    <t>CQ2WB63-10D CILINDRO NEUMATICO DOBLE VAS</t>
  </si>
  <si>
    <t>CDM2B25-50AZ CILINDRO NEUMATICO CON IMAN</t>
  </si>
  <si>
    <t>CDM2E32-200AZ CILINDRONEUMATICO CON IMAN</t>
  </si>
  <si>
    <t>CDM2E25-50AZ CILINDRO NEUMATICO CON IMAN</t>
  </si>
  <si>
    <t>CDA2L80-175Z CILINDRO NEUMATICO CON IMAN</t>
  </si>
  <si>
    <t>CDM2B32-75AZ CILINDRO NEUMATICO CON IMAN</t>
  </si>
  <si>
    <t>VSA7-6-FHG-D-2 ELECTROVALVULA</t>
  </si>
  <si>
    <t>BEVEL GEAR MOTOR GKR04-2M HBR 071C42</t>
  </si>
  <si>
    <t>HELICAL GEAR 270NM i=18.99 NO. 3X1513300</t>
  </si>
  <si>
    <t>BOMBA CENTRIFUGA MODELO HTO120PMPD:5-3</t>
  </si>
  <si>
    <t>REVERSING ROLLER NO. PARTE: 2184438300</t>
  </si>
  <si>
    <t>DEFLECTION ROLLER DM62 PARTE: 2154482400</t>
  </si>
  <si>
    <t>DEFLECTION ROLLER NO. PARTE: 2154476100</t>
  </si>
  <si>
    <t>DEFLECTION ROLLER PARTE:EVRS10A242010</t>
  </si>
  <si>
    <t>DEFLECTION ROLLER DM45 NO. 2154482500</t>
  </si>
  <si>
    <t>TORQUE CONVERTER BEARING NO.2154480500</t>
  </si>
  <si>
    <t>GUIDE CARRIAGE BM W 25-B-G3-V1-CN-S00-LN</t>
  </si>
  <si>
    <t>MOVING DISC NO. PARTE: 2154027800</t>
  </si>
  <si>
    <t>HB-339S RING BLOWER, HAESUNG TECHNOLOGIE</t>
  </si>
  <si>
    <t>TORNILLO HEX INOX T304 3/4 X 2 1/2</t>
  </si>
  <si>
    <t>CONTACTOR SIEMENS, MOD.NVO 3RT2027 110V</t>
  </si>
  <si>
    <t>AUX. SIEMENS 3RH1921-1HA22 2-NC, 2-NO</t>
  </si>
  <si>
    <t>MICRO SWITCH DE SEGURIDAD D4BS-45FS</t>
  </si>
  <si>
    <t>CILINDRO NEUMATICO CON IMAN</t>
  </si>
  <si>
    <t>CONECTOR METALICO TIPO CODO</t>
  </si>
  <si>
    <t>NOZZLE HEAD A</t>
  </si>
  <si>
    <t>INJECTION CONNECTION BODY ASSEMBLY</t>
  </si>
  <si>
    <t>NANOLIMPIADOR DE OXIDO Y MANCHAS 16 OZ</t>
  </si>
  <si>
    <t>ANTIOXIDANTE NANOPLAST VERDE</t>
  </si>
  <si>
    <t>DELTA VFD007EL23A</t>
  </si>
  <si>
    <t>SUMINISTRO CAPACITOR ARTECHE 57 MF</t>
  </si>
  <si>
    <t>NO. 68294 GROUP LOCATOR, LOCALIZADOR</t>
  </si>
  <si>
    <t>NO. 104121 ROLLER (CASE HARDEN)</t>
  </si>
  <si>
    <t>NO. 470 40 103 1 002 BEARING INSERT</t>
  </si>
  <si>
    <t>NO. 405 10 101 1 006 LINEAR BEARING</t>
  </si>
  <si>
    <t>NO. 49280 BORE DETAILS (23T SLAT BAND S)</t>
  </si>
  <si>
    <t>NO. 310 00 121 1 144 5/3 DOUBLE SOL</t>
  </si>
  <si>
    <t>NO. 305 00 121 1 036 FLANGE 100 CYL</t>
  </si>
  <si>
    <t>NO. 520 10 000 1 042 HTD TIMING BELT</t>
  </si>
  <si>
    <t>NO. 520 10 000 1 041 HTD TIMING BELT</t>
  </si>
  <si>
    <t>NO. 520 10 000 1 012 HTD BELT</t>
  </si>
  <si>
    <t>NO. 27466 LEAD POT ROLLER</t>
  </si>
  <si>
    <t>NO. 295 20 118 1 019 EXTENSION SPRING</t>
  </si>
  <si>
    <t>NO. 183 10 321 1 004 HOLLOW SHAFT ENCODE</t>
  </si>
  <si>
    <t>NO. 510 10 000 1 006, 6" CHAIN ASSEMBLY</t>
  </si>
  <si>
    <t>NO. 405 10 603 1 044 LINEAR GUIDE RAIL</t>
  </si>
  <si>
    <t>NO. 26748 COUPLING FLANGE, BRIDA</t>
  </si>
  <si>
    <t>NO. 305 00 121 1 013 REAR FLANGE FOR 200</t>
  </si>
  <si>
    <t>NO.430 60 101 1 001 SELF ALIGNING BALL</t>
  </si>
  <si>
    <t>NO. 77705 SPROCKET MOD. PARA USO EN COS</t>
  </si>
  <si>
    <t>NO. 76125 SPROCKET MOD. USO EN COS</t>
  </si>
  <si>
    <t>NO. 39245/6 SPROCKET MOD PARA USO EN COS</t>
  </si>
  <si>
    <t>NO. 24916/2 SPROCKET ASSY</t>
  </si>
  <si>
    <t>NO. 24916/1 SPROCKET ASSY</t>
  </si>
  <si>
    <t>NO. 24922 SPROCKET, PARA USO EN COS 6B</t>
  </si>
  <si>
    <t>NO. 525 10 000 1 005 HTD PULLEY-T/BORED</t>
  </si>
  <si>
    <t>NO. 525 10 000 1 008 HTD PULLEY-T/BORED</t>
  </si>
  <si>
    <t>NO. 37444/7 PULLEY MOD, POLEA USO EN COS</t>
  </si>
  <si>
    <t>NO. 65445 PULLEY MOD, POLEA USO EN COS</t>
  </si>
  <si>
    <t>NO. 525 10 000 1 037 HTD PULLEY T/BORED</t>
  </si>
  <si>
    <t>NO. 41868 HTD PULLEY MOD, USO EN COS</t>
  </si>
  <si>
    <t>NO. 71401 SPUR GEAR MODIFY, ENGRANE MODI</t>
  </si>
  <si>
    <t>NO. 65566 SPUR GEAR , ENGRANE USO EN COS</t>
  </si>
  <si>
    <t>NO. 49897 SPUR GEAR, ENGRANE USO EN COS</t>
  </si>
  <si>
    <t>NO. 49911 SPUR GEAR (STEM)</t>
  </si>
  <si>
    <t>NO. 74567 SPUR GEAR, ENGRANE USO EN COS</t>
  </si>
  <si>
    <t>NO. 49912 SPUR GEAR (IDLER), RUEDA DENTA</t>
  </si>
  <si>
    <t>NO. 62494 1.5 MOD 50T SPUR GEAR</t>
  </si>
  <si>
    <t>NO. 62495 1.5 MOD 25T SPUR GEAR</t>
  </si>
  <si>
    <t>NO. 73809 SPUR GEAR (ST.STL.316)</t>
  </si>
  <si>
    <t>PHASE ADJUSTER HDI-50-25, NO: 1180620533</t>
  </si>
  <si>
    <t>NO. 140 20 400 1 053 MP41.2 CABLE CHAIN</t>
  </si>
  <si>
    <t>NO. 115 10 478 1 001, 4 PIN RIGHT ANGLED</t>
  </si>
  <si>
    <t>SENSOR STANDARD TEMPERATURE MO. SEN02133</t>
  </si>
  <si>
    <t>NO. 300 44 121 1 092 MAGNETIC CYL 80X800</t>
  </si>
  <si>
    <t>300 45 121 1 061 STROKE CYLINDER 100X700</t>
  </si>
  <si>
    <t>NO. 300 52 121 3 011 STROKE SPECIAL63X30</t>
  </si>
  <si>
    <t>RSQB40-30D CILINDRO DE PARO EMBOLO 40</t>
  </si>
  <si>
    <t>NO. 300 52 121 3 027 STROKE TANDEM CYLIN</t>
  </si>
  <si>
    <t>NO. 300 14 121 1 198 STROKE COMPACT CYLI</t>
  </si>
  <si>
    <t>NO. 300 22 121 1 003 STROKE CYLIN 25X50</t>
  </si>
  <si>
    <t>NO. 300 48 121 3 008 STROKE CYLI 200X150</t>
  </si>
  <si>
    <t>NO. 300 42 121 1 087 STROKE MAGNETIC CYL</t>
  </si>
  <si>
    <t>NO. 300 42 121 1 074 STROKE MAGNETIC CYL</t>
  </si>
  <si>
    <t>THERMOSTAT, CONTROL THERMOSTAT, BI METAL</t>
  </si>
  <si>
    <t>PRESSURE TRANSDUCER, 0-700 MOD: TRD00369</t>
  </si>
  <si>
    <t>TRANSDUCER FEMALE FLAR, MODELO: TRD00662</t>
  </si>
  <si>
    <t>22B-A8P0N114 VARIADOR POWERFLEX 40</t>
  </si>
  <si>
    <t>25B-D4P0N104 VARIADOR POWERFLEX 525</t>
  </si>
  <si>
    <t>FLOW SWITCH SELECTION MODELO: 75011633</t>
  </si>
  <si>
    <t>VFM350-02-00 VALVULA MECANICA ROSCA 1/4"</t>
  </si>
  <si>
    <t>VFM350-02-01S VALVULA MECANICA ROSCA1/4"</t>
  </si>
  <si>
    <t>VF3230K-5DZ1-02 ELECTROVALVULA 5 VIAS</t>
  </si>
  <si>
    <t>VF3430K-5DZ1-02 ELECTROVALVULA 5 VIAS</t>
  </si>
  <si>
    <t>VH302-02 VALVULA MECANICA 2 POSICIONES</t>
  </si>
  <si>
    <t>VHS500-06 VALVULA RESIDUAL ROSCA 3/4"</t>
  </si>
  <si>
    <t>VH300-02 VALVULA MECANICA 3 POSICIONES</t>
  </si>
  <si>
    <t>VH202-02 VALVULA MECANICA 2 POSICIONES</t>
  </si>
  <si>
    <t>VF3130-5G-02 ELECTROVALVULA  5 VIAS</t>
  </si>
  <si>
    <t>VF3130-4G-02 ELECTROVALVULA 5 VIAS</t>
  </si>
  <si>
    <t>CRB1BW50-270S ACTUADOR ROTATIVO DOB EJE</t>
  </si>
  <si>
    <t>NO. 395 10 121 3 003 ROTARY ACTUATOR</t>
  </si>
  <si>
    <t>CDQ2A32-100D CILINDRO NEUMATICO CON IMAN</t>
  </si>
  <si>
    <t>MGPM25-35Z CILINDRO GUIADO, EMBOLO 25</t>
  </si>
  <si>
    <t>MGGMB40-100 CILINDRO GUIADO EMBOLO 40 MM</t>
  </si>
  <si>
    <t>MDBG63-50Z CILINDRO NEUMATICO CON IMAN</t>
  </si>
  <si>
    <t>MBB63-60Z CILINDRO NEUMATICO EMBOLO 63MM</t>
  </si>
  <si>
    <t>MBB50-200Z CILINDRO NEUMATICO EMBOLO 50</t>
  </si>
  <si>
    <t>CXSM15-75 CILINDRO DUAL, EMBOLO 15 MM</t>
  </si>
  <si>
    <t>CU20-5D CILINDRO NEUMATICO EMBOLO 20 MM</t>
  </si>
  <si>
    <t>CQ2WB63-20DZ CILINDRO NEUMATICO DOBLE VA</t>
  </si>
  <si>
    <t>CQ2WB32-20D CILINDRO NEUMATICO DOBLE VAS</t>
  </si>
  <si>
    <t>CQ2WB25-10D CILINDRO NEUMATICO DOBLE VAS</t>
  </si>
  <si>
    <t>CQ2B80-45D CILINDRO NEUMATICO EMBOLO 80</t>
  </si>
  <si>
    <t>CQ2B25-30D CILINDRO NEUMATICO EMBOLO 25</t>
  </si>
  <si>
    <t>CQ2B25-25D CILINDRO NEUMATICO EMBOLO 25</t>
  </si>
  <si>
    <t>CQ2B100-30D CILINDRO NEUMATICO EMBOLO100</t>
  </si>
  <si>
    <t>CQ2A80-50D CILINDRO NEUMATICO EMBOLO 80</t>
  </si>
  <si>
    <t>CDQ2B32-15DM CILINDRO NEUMATICO CON IMAN</t>
  </si>
  <si>
    <t>CDQ2B63-5DZ CILINDRO NEUMATICO CON IMAN</t>
  </si>
  <si>
    <t>NO. 100336 CYLINDER ROD END, VARILLA</t>
  </si>
  <si>
    <t>CDQ2WB50-40D CILINDRO NEUMATICO DOBLE VA</t>
  </si>
  <si>
    <t>CQ2A32-50DM CILINDRO NEUMATICO CON ROSCA</t>
  </si>
  <si>
    <t>CQ2A32-100D CILINDRO NEUMATICO, EMBOLO32</t>
  </si>
  <si>
    <t>CDS1GN125-350 CILINDRO NEUMATICO CON IMA</t>
  </si>
  <si>
    <t>CDM2F32-150A CILINDRO NEUMATICO CON IMAN</t>
  </si>
  <si>
    <t>NO. 300 42 121 1 001 STROKE MAGNETIC CYL</t>
  </si>
  <si>
    <t>IR3020-03BG REGULADOR DE PRESICION</t>
  </si>
  <si>
    <t>MOTOR AC AO SMITH, SKINNY IV, MOTOR ID 2</t>
  </si>
  <si>
    <t>NO. 575 20 318 1 020 GEAR MOTOR MRV63-80</t>
  </si>
  <si>
    <t>NO. 575 20 318 1 019 GEARMOTOR</t>
  </si>
  <si>
    <t>NO. 575 15 318 1 124 MOTOR GEARBOX</t>
  </si>
  <si>
    <t>NO. 390 10 126 1 002 AIR MOTOR 6-AM-FRV</t>
  </si>
  <si>
    <t>NO. 575 15 318 1 006 WORM GEARMOTOR</t>
  </si>
  <si>
    <t>NO. 540 30 114 1 019 GEARED MOTOR</t>
  </si>
  <si>
    <t>NO. 540 50 227 1 004 MOTOR 220-400/3/50H</t>
  </si>
  <si>
    <t>NO. 26985 SHAFT GEAR PARA USO EN MAQ COS</t>
  </si>
  <si>
    <t>SUMINISTRO CATMPCONT,UNILNPUT,VLT,1AUX</t>
  </si>
  <si>
    <t>VALVULA R901108990</t>
  </si>
  <si>
    <t>VALVULA R901108754</t>
  </si>
  <si>
    <t>VALVULA R900561278</t>
  </si>
  <si>
    <t>VALVULA R900561274</t>
  </si>
  <si>
    <t>VALVULA R900909178</t>
  </si>
  <si>
    <t>VALVULA R900372794</t>
  </si>
  <si>
    <t>NO.518 10 000 1 045 TEETH SIMPLEX T/BORE</t>
  </si>
  <si>
    <t>NO. 455 10 110 1 011 ROD END BEARING</t>
  </si>
  <si>
    <t>KJ6D CABEZA ARTICULADA TAMAÑO 6</t>
  </si>
  <si>
    <t>KJ8D CABEZA ARTICULADA TAMAÑO 8</t>
  </si>
  <si>
    <t>KJ12D CABEZA ARTICULADA TAMAÑO 12</t>
  </si>
  <si>
    <t>NO. 525 10 000 1 027 HTD PULLEY-P/BORED</t>
  </si>
  <si>
    <t>NO. 29407 DRIVE PULLEY MOD. POLEA TRANS</t>
  </si>
  <si>
    <t>NO. 37444/16 HTD PULLEY MODS</t>
  </si>
  <si>
    <t>NO. 37444/24 HTD PULLEY</t>
  </si>
  <si>
    <t>NO. 45079 DUPLEX SPRKT. MOD</t>
  </si>
  <si>
    <t>NO. 45080 DUPLEX SPRKT MOD</t>
  </si>
  <si>
    <t>NO.14911 SPUR GEAR PARA USO EN COS 6B LI</t>
  </si>
  <si>
    <t>NO. 570 10 194 1 011, 16T MOD4 SPUR GEAR</t>
  </si>
  <si>
    <t>NO.44272 SPUR GEAR MOD (4MOD)</t>
  </si>
  <si>
    <t>NO. 110 40 106 1 001 LINEAR SENSOR</t>
  </si>
  <si>
    <t>NO. 110 12 321 1 001 - M18 RETRO REFLECT</t>
  </si>
  <si>
    <t>NO. 193 10 000 1 015 TRANSFORMER 3KVA</t>
  </si>
  <si>
    <t>NO. 163 10 319 3 008 POSITION TRANSDUCER</t>
  </si>
  <si>
    <t>VALVULA FESTO HGL-1/2-B</t>
  </si>
  <si>
    <t>NO. 163 10 319 3 012 RODLESS TRANSDUCER</t>
  </si>
  <si>
    <t>NO. 112 10 144 1 012 M12 REWIREABLE CONN</t>
  </si>
  <si>
    <t>NO. 112 10 144 1 028 M12 REWIREABLE CONN</t>
  </si>
  <si>
    <t>25A-D017N104 VARIADOR POWER FLEX 523 AC</t>
  </si>
  <si>
    <t>NO. 650 60 121 1 001 WATER FLOW SWITCH</t>
  </si>
  <si>
    <t>NO. 300 42 121 2 004 STROCKE CYL 50X100</t>
  </si>
  <si>
    <t>CDQ2B100-20DMZ-XC9 CILINDRO NEUMATICO</t>
  </si>
  <si>
    <t>NO. 300 14 121 1 197 STROKE COM CYL32X50</t>
  </si>
  <si>
    <t>NO. 300 42 121 1 071 STROKE MAGNETIC CYL</t>
  </si>
  <si>
    <t>NO. 300 14 121 1 183 STROKE COMPACT CYL</t>
  </si>
  <si>
    <t>NO. 300 44 121 1 076 STR. MAG CYL 80X100</t>
  </si>
  <si>
    <t>NO. 300 44 121 1 009 STR. MAG CYL 80X125</t>
  </si>
  <si>
    <t>NO. 300 14 121 1 189 STR COMP CYL 80X60</t>
  </si>
  <si>
    <t>NO. 399 10 121 3 002 STROKE CYL 100X45</t>
  </si>
  <si>
    <t>NO. 202091 ROBA-STOP M BRAKE</t>
  </si>
  <si>
    <t>NO. 226249 ROBA-BRAKE CHECKER</t>
  </si>
  <si>
    <t>FAN MOTOR 10 HP, PART: TOP.000020315</t>
  </si>
  <si>
    <t>NO. 575 20 318 1 013 0.37KW HELICAL GEAR</t>
  </si>
  <si>
    <t>BAL SB22211C3W33 MCGILL</t>
  </si>
  <si>
    <t>ANALIZADOR UNIVERSAL AQUAPRO</t>
  </si>
  <si>
    <t>MANGUERA HIDRAULICA DE 1 1/2 X 1.29</t>
  </si>
  <si>
    <t>MANGUERA HIDRAULICA DE 1/4 X 1.55</t>
  </si>
  <si>
    <t>MANGUERA HIDRAULICA DE 1/2 X 1.10</t>
  </si>
  <si>
    <t>MANGUERA HIDRAULICA DE 3/4 X 1.60</t>
  </si>
  <si>
    <t>MANGUERA HIDRAULICA DE 3/4 X 1.92</t>
  </si>
  <si>
    <t>MANGUERA DE 1" X 0.92</t>
  </si>
  <si>
    <t>MANGUERA DE 1 1/4 X 0.80</t>
  </si>
  <si>
    <t>MANGUERA 1" BAJA PRESION X 1</t>
  </si>
  <si>
    <t>MANGUERA DE 1/2 HIDRAULICA X 1.40</t>
  </si>
  <si>
    <t>MANGUERA HIDRAULICA 1/4 X 1.95</t>
  </si>
  <si>
    <t>MANGUERA HIDRAULICA 1/4 X 1.66</t>
  </si>
  <si>
    <t>CONECTOR RECTOS 1/4 FLARE X 1/8 NPT</t>
  </si>
  <si>
    <t>GUSANO DE SEPARADOR DE TINA DE PALETAS</t>
  </si>
  <si>
    <t>CONEXIÓN RAPIDA COPLE 1/8 HEMBRA NPT</t>
  </si>
  <si>
    <t>TORNILLO M6X55 PARA CUCHILLA DE CORTE</t>
  </si>
  <si>
    <t>TAPON LATERAL DE BRAZO DE SUCCION</t>
  </si>
  <si>
    <t>TAPON SUPERIOR DE BRAZO DE SUCCION</t>
  </si>
  <si>
    <t>NO. 20397 IMPELLER SLEEVE BEARING</t>
  </si>
  <si>
    <t>NO. 44870/2 SPROCKET MOD</t>
  </si>
  <si>
    <t>NO. 44870/1 SPROCKET MOD</t>
  </si>
  <si>
    <t>BALERO FAG2204.2RS.TV</t>
  </si>
  <si>
    <t>BALERO FAG627.2RS.C3</t>
  </si>
  <si>
    <t>BALERO FAG6002.2ZR</t>
  </si>
  <si>
    <t>BALERO FAG6002.2RSR BALERO RIGIDO DE BOL</t>
  </si>
  <si>
    <t>BALERO FAG61807.2RS.HLC</t>
  </si>
  <si>
    <t>BALERO SLB61807ZZ</t>
  </si>
  <si>
    <t>CHUMACERA SLBUCFL203 EQUIVALENTE YCJT17</t>
  </si>
  <si>
    <t>TIMING BELT O-YANG, MODEL: 150L W=19</t>
  </si>
  <si>
    <t>TIMING BELT BANDO, MODEL: 165L W=19</t>
  </si>
  <si>
    <t>TIMING BELT PUR, MODEL: 202NT-L050</t>
  </si>
  <si>
    <t>TIMING BELT  BANDO, MODEL: 165L-100</t>
  </si>
  <si>
    <t>BANDA 14MGT-4326-68, ANCHO 2 3/4"</t>
  </si>
  <si>
    <t>TIMMING BELT MODEL:270H-200-54T,CODE:N06</t>
  </si>
  <si>
    <t>TIMMING BELT MODEL: 150L (381MM)-050-40T</t>
  </si>
  <si>
    <t>TIMMING BELT BANDO MODEL: 310H-200-62T</t>
  </si>
  <si>
    <t>TIMING BELT BANDO, MODEL: 150L 40T (W=19</t>
  </si>
  <si>
    <t>NO.3415-0571SK10.00 USO EN MAQ PROBADORA</t>
  </si>
  <si>
    <t>NO.3415-0571SK13.00 USO EN MAQ PROBADORA</t>
  </si>
  <si>
    <t>NO.3415-0571SK6.00 USO EN MAQ PROBADORA</t>
  </si>
  <si>
    <t>NO.3415-0571SK4.00 USO EN MAQ PROBADORA</t>
  </si>
  <si>
    <t>LEAD PUMP - 3/4" PART NUMBER: 13411</t>
  </si>
  <si>
    <t>NO. 21370 HARDENED WASHER (NITRIDE)</t>
  </si>
  <si>
    <t>NO. 36124 COUPLING MOD.</t>
  </si>
  <si>
    <t>P/N 32870 SHAFT HUB WELDMENT FOR EAOS</t>
  </si>
  <si>
    <t>P/N 25744 PADDLE WELDMENT FOR EOS 1200</t>
  </si>
  <si>
    <t>PART: 32811 LEAD PUMP ASSEMBLY</t>
  </si>
  <si>
    <t>135783/2 TRAPEZOIDAL NUT LH</t>
  </si>
  <si>
    <t>135783/1 TRAPEZOIDAL NUT RH</t>
  </si>
  <si>
    <t>NO. 115 10 234 1 006 AIR COOLED CABLE</t>
  </si>
  <si>
    <t>NO. 47914 BASE PLATE (MACHINE)</t>
  </si>
  <si>
    <t>NO. 39690 BASEPLATE</t>
  </si>
  <si>
    <t>SENSOR OGH312, OGH-FPKG/US100 FOTOELECT</t>
  </si>
  <si>
    <t>S18SP6R-W/30 FOTOCELDA RECEPTORA DE 30PI</t>
  </si>
  <si>
    <t>140MG-G8P-C70 DISYUNTOR PROTECCION MOTOR</t>
  </si>
  <si>
    <t>TERMOCOPLE K TYPE T/C TYPE 4.8DIA</t>
  </si>
  <si>
    <t>CONJUNTO DE PLATE DE MAQUINA BMR 10</t>
  </si>
  <si>
    <t>201875 NUT PLATE, 16 THK</t>
  </si>
  <si>
    <t>NO. 24254/243 SPACER</t>
  </si>
  <si>
    <t>PINZA DE PRESIÓN RECTA 10" #293R URREA</t>
  </si>
  <si>
    <t>NO. 85015/34 KEY DETAILS</t>
  </si>
  <si>
    <t>OG5119 SENSOR FOTOELECTRICO OGH-FPKG/V4A</t>
  </si>
  <si>
    <t>NO. 39692 IMPELLER SHAFT, EJE IMPULSOR</t>
  </si>
  <si>
    <t>NO. 78338 IMPELLOR SHAFT, EJE IMPULSOR</t>
  </si>
  <si>
    <t>NO. 20398 IMPELLER SHAFT SLEEVE</t>
  </si>
  <si>
    <t>842HR-MJDZ115FWYD, BRIDA CUADRADA</t>
  </si>
  <si>
    <t>IMAN PARA CORREDERA DE MAQUINA BMR 10</t>
  </si>
  <si>
    <t>FILTRO ALTA EFICIENCIA PN 550-265-005</t>
  </si>
  <si>
    <t>BOLSA FILTRO PN 118-1105980-10HAePTFE</t>
  </si>
  <si>
    <t>NO. 22020 DUMP VALVE HEAD,NITRIDE HARDEN</t>
  </si>
  <si>
    <t>NO. 575 15 318 1 107 GEARMOTOR MR</t>
  </si>
  <si>
    <t>GEARED MOTOR DSK, MODEL: MFG32T-150RS</t>
  </si>
  <si>
    <t>INDUCTION MOTOR SPG, MODEL: S9I150GS-E</t>
  </si>
  <si>
    <t>GEARED MOTOR DSK, MODEL: .4KW 440V/60 HZ</t>
  </si>
  <si>
    <t>INDUCTION MOTOR SPG, MODEL: S9I40GTCE+S9</t>
  </si>
  <si>
    <t>WORM/GEAR MOTOR MOTOVARIO, MODEL: NMRV</t>
  </si>
  <si>
    <t>MOTOR SAMYANG MODEL: MTWM050-30-F(0.4KW)</t>
  </si>
  <si>
    <t>MOTOR SAMYANG MODEL: CTG90-100-F</t>
  </si>
  <si>
    <t>MOTOR DSK MODEL: MFG32D-30RL0.75-4</t>
  </si>
  <si>
    <t>GEARED MOTOR SAMYANG MODEL, NMRV040-1/6</t>
  </si>
  <si>
    <t>GEARED MOTOR DSK, MODEL: MFG32D-30RS0.75</t>
  </si>
  <si>
    <t>COS MAIN MOTOR 1.5Kw i=60.35 MOOJIN P/N</t>
  </si>
  <si>
    <t>MOTOR 440V 60HZ SIEMENS .75 KW VERTICAL</t>
  </si>
  <si>
    <t>MOTOR SAMYANG MTWM50-15 0.75KW</t>
  </si>
  <si>
    <t>MOTOR SIEMENS 1.5 KW 4P 440V, CODE: N109</t>
  </si>
  <si>
    <t>MOTOR SAMYANG MODELO: MTWM-050-0.75 KW</t>
  </si>
  <si>
    <t>GEARED MOTOR SAMYANG MODEL:1/4 HP3 PHASE</t>
  </si>
  <si>
    <t>MOTOR SUNGSHIN MODEL:S9I200KS(440V,60HZ)</t>
  </si>
  <si>
    <t>GEAR HEAD MOTOVARIO MODEL: NMRV030-1/10</t>
  </si>
  <si>
    <t>GEARED MOTOR S. MODEL:SY-MAX-H002-10-F88</t>
  </si>
  <si>
    <t>MIGHTY WORM SAMYANG MODEL:MTWM75-50-0.75</t>
  </si>
  <si>
    <t>WORM MOTOR SAMYANG MODEL:MTWM063-40-0.75</t>
  </si>
  <si>
    <t>GEARED MOTOR DSK, MODEL: 0.75KW-1/30</t>
  </si>
  <si>
    <t>137200 MOD TO WORM GEAR (MADE COMPLETE)</t>
  </si>
  <si>
    <t>NO. 575 15 318 1 013 WORM REDUCER</t>
  </si>
  <si>
    <t>RODILLO SLBKR30PP EQUIVALENTE MCFR30S</t>
  </si>
  <si>
    <t>RODILLO FAG32208A, RODAMIENTO DE RODILLO</t>
  </si>
  <si>
    <t>RODILLO SLBKR35PP EQUIVALENTE A CF16BUU</t>
  </si>
  <si>
    <t>NO. 39691 PUMP BODY (MACHINE)</t>
  </si>
  <si>
    <t>NO. 60608/1 PUMP BODY (MACHINE)</t>
  </si>
  <si>
    <t>Canastillas de Alambre Galv. 5”3/4 x10</t>
  </si>
  <si>
    <t>NO. 410 10 372 1 083 DRYLIN BUSH</t>
  </si>
  <si>
    <t>NO. 72323 MOVING ELECTRODE</t>
  </si>
  <si>
    <t>150-F480NBD ARRANCADOR DE ESTADO SOLIDO</t>
  </si>
  <si>
    <t>VOLT, 1 AUX, SCREW, 24VAC7DC,</t>
  </si>
  <si>
    <t>BANDA 5VX850</t>
  </si>
  <si>
    <t>POWER SUPPLY 40A 24V, 2924275</t>
  </si>
  <si>
    <t>DUAL LEAD THERMOCOUPE 2666594</t>
  </si>
  <si>
    <t>STEIMEX LSA-001</t>
  </si>
  <si>
    <t>STEIMEX LSA-003</t>
  </si>
  <si>
    <t>STEIMEX LSA-012</t>
  </si>
  <si>
    <t>KIT  MALLA DE FILTRO DE TANQUE 917XX119</t>
  </si>
  <si>
    <t>120093/7 12.7 ROUND DIE FLAT FOR J27043</t>
  </si>
  <si>
    <t>ENSAMBLE FILTRO  CJA.CHICA 916xx720</t>
  </si>
  <si>
    <t>ENS. FILTRO P/ MANIFOLD DE TANQ.916XX757</t>
  </si>
  <si>
    <t>CONECTOR CERAMICO DE 250/30A</t>
  </si>
  <si>
    <t>ÖLFLEX CONNECT POWER M-GLS 2.6m</t>
  </si>
  <si>
    <t>BALERO 61910-2RS MARCA SKF</t>
  </si>
  <si>
    <t>NO425.10.103.1.008 SELF LUBE B.UNIT TBS</t>
  </si>
  <si>
    <t>TEETH DUPLEX T/BORE,NO.518.10.000.1.062</t>
  </si>
  <si>
    <t>425 1 385 1 001,SELF LUBE BEARING UNIT</t>
  </si>
  <si>
    <t>NO.435.10.110.1.012 SPHERICA,BALERO</t>
  </si>
  <si>
    <t>BANDA AX29 TRI POWER BELT MCA GATE</t>
  </si>
  <si>
    <t>BANDA A27-2 HI POWER MCA GATE</t>
  </si>
  <si>
    <t>BEVEL GM.NO PARTE3X5004300 MCA ROSENDAHL</t>
  </si>
  <si>
    <t>NO.560.20.000.1.032 T/LOCK BUSH MCA.TBS</t>
  </si>
  <si>
    <t>WELDER P/NHE-20-1 GUN FOR COMBI SORFIN</t>
  </si>
  <si>
    <t>WELDER P/NHE-20-2 GUN FOR COMBI SORFIN</t>
  </si>
  <si>
    <t>STROKE M.CYLINDER,NO.300.44.121.1.072</t>
  </si>
  <si>
    <t>PULLEY MOD NO.39557 (POLEA)</t>
  </si>
  <si>
    <t>NO.300.20.121.1.009CYLINDER32X25 MCA TBS</t>
  </si>
  <si>
    <t>SENSOR SV4200 SVR12XXXIRKG MCA IFM</t>
  </si>
  <si>
    <t>ELECTRICAL WIRE(WELDING CABLE)MCA SOFRIN</t>
  </si>
  <si>
    <t>REGAULADOR DE CAUDAL AS3001F-08-3 MCA.SM</t>
  </si>
  <si>
    <t>REFLECTOR BOS R-09,51X61MM,MCA BALLUF</t>
  </si>
  <si>
    <t>REGULADOR CAUDAL AS2201F-U02-06MCA SMC</t>
  </si>
  <si>
    <t>REGULADOR CAUDAL AS2201F-U01-06 MCA SMC</t>
  </si>
  <si>
    <t>CABLE PARA KINETIX14 2090-CSBM1DF-14AF20</t>
  </si>
  <si>
    <t>PROCESADOR COMPACT.1769-L33ER ALLEN B.</t>
  </si>
  <si>
    <t>MODULO 3SU1400-1AA10-3CA0 MARCA SIEMENS</t>
  </si>
  <si>
    <t>FUENTE DE ALIMENTACION6EP3436-85800-0AY0</t>
  </si>
  <si>
    <t>NO340.10.121.1.009.PRESSURE SWITCH M.TBS</t>
  </si>
  <si>
    <t>VALVULA CHECK AKH08-00 MCA SMC</t>
  </si>
  <si>
    <t>REGULADOR CAUDAL AS3201F-03-08SA MCA SMC</t>
  </si>
  <si>
    <t>REGULADOR D CAUDAL AS40001F-12-3 MCA SMC</t>
  </si>
  <si>
    <t>JUNTA ANTIVIBRATORIA B. 4X12 MCA TREVISA</t>
  </si>
  <si>
    <t>PF2W720-03-67 FLUJOMETRO PARA AGUA</t>
  </si>
  <si>
    <t>SAFETY SWITCH TP3-2131A024MMCA.EUCHNER</t>
  </si>
  <si>
    <t>VALVULA VXZ242FZ2A,ALIMENTACION 24 VCD</t>
  </si>
  <si>
    <t>No.300.24.121.1.090 STROKE COMPACT 63*50</t>
  </si>
  <si>
    <t>NO300.43.121.1.053.STROKE MAGNETIC.M.TBS</t>
  </si>
  <si>
    <t>NO.300.45.121.1.046.STROKE MCA.TBS</t>
  </si>
  <si>
    <t>NO.300.14.121.1.188STROKE COMPACT MCATBS</t>
  </si>
  <si>
    <t>NO.300.41.121.1.050STROKE MAGNETIC.40X85</t>
  </si>
  <si>
    <t>NO.300.44.121.3.017STROKE MAGNETIC80X275</t>
  </si>
  <si>
    <t>STROKE COMPACT C,NO.300.14.121.1.191</t>
  </si>
  <si>
    <t>CYLINDER80X80,NO.300.44.121.2.003MCA TBS</t>
  </si>
  <si>
    <t>STROKE M. CYLINDER NO.300.40.121.1.051</t>
  </si>
  <si>
    <t>SERVOM.NO.PART.3X1500800 MCA.ROSENDAHL</t>
  </si>
  <si>
    <t>No.72324 FIXED ELECTRODE MARCA TBS</t>
  </si>
  <si>
    <t>CABLE 14AWG KINETIX5M2090-CSBM1DF-14AA05</t>
  </si>
  <si>
    <t>CABLE NO FLEX DE POT. Y FRENO209-CPWM7DF</t>
  </si>
  <si>
    <t>2090-CFBM7DF-CEAF30, CABLE</t>
  </si>
  <si>
    <t>A100-D90,RECTIFER FOR BRAKE 110/110VAC</t>
  </si>
  <si>
    <t>CABLE FLEX. DE POT. 290-CPWM7DF-16AF07</t>
  </si>
  <si>
    <t>CABLE DE RETROALIM. 2090-CFBM7DF-CEAF07</t>
  </si>
  <si>
    <t>135782 JIGBOX DRIVE SCREW</t>
  </si>
  <si>
    <t>TOMACORRIENTE PARA TIERRA COD.399355</t>
  </si>
  <si>
    <t>TOMACORRIENTE PARA FASE 100 A COD.310990</t>
  </si>
  <si>
    <t>BARRA DE ALIM. DE 100 AMP COD.310101-J</t>
  </si>
  <si>
    <t>CUBIERTA DE EXT. DE CUBIERTA COD.310850</t>
  </si>
  <si>
    <t>SUSPENSION UNIVERSAL 4 POLOS COD.310821</t>
  </si>
  <si>
    <t>LUBRA THERM 03 1004955</t>
  </si>
  <si>
    <t>CABLE DE PODER C/FRENO PARA SERVOMOTOR</t>
  </si>
  <si>
    <t>CABLE P/ RETROALIMENTACION DE DRIVE 2090</t>
  </si>
  <si>
    <t>ESTACION DE PARO SSA-EB1PLYR-12ED1Q8</t>
  </si>
  <si>
    <t>QS186EQ5-FOTOCELDA EMISORA,MARCA BANNER.</t>
  </si>
  <si>
    <t>SENSOR INDUCTIVO  NI15U-M18-AP6X-H1141</t>
  </si>
  <si>
    <t>ELECTROVALVULA 5 VIAS, SY7300R-5U1-NA.</t>
  </si>
  <si>
    <t>MOTOREDUCTOR RNYMS08-1320YB-5</t>
  </si>
  <si>
    <t>MOTOREDUCTOR RNYM2-1520YB-EP-10</t>
  </si>
  <si>
    <t>SUM. REGULADOR MARCA FISHER MODELO 99</t>
  </si>
  <si>
    <t>ESPREAS DE INOX.CONEXIÓN DE 1/4NPT MACHO</t>
  </si>
  <si>
    <t>AIR CYLINDER MODEL LH-2G02-10,SE.NO25488</t>
  </si>
  <si>
    <t>No.160 10 147 3 025 HEATER 500W 270V</t>
  </si>
  <si>
    <t>NO. 160 10 147 3 019 RESISTENCIA HEATER</t>
  </si>
  <si>
    <t>NO.160 10 147 3 010 RESISTENCIA HEATER</t>
  </si>
  <si>
    <t>8 POINT AMPLIFIER BOARD LKD-8H</t>
  </si>
  <si>
    <t>PRESSURE &amp; FLOW AMPLIFIER BOARD LKFD-03</t>
  </si>
  <si>
    <t>THERMOCOUPE 721403</t>
  </si>
  <si>
    <t>OIL THERMOCOUPE NPT 1/8 3273421</t>
  </si>
  <si>
    <t>OIL THERMOCOUPE 721401</t>
  </si>
  <si>
    <t>VALVULA DE CONTROL TIPO GLOBO MCA.VALTEK</t>
  </si>
  <si>
    <t>1/8" ISO-B COUPLER 1/8" NPTF STEEL 1HF1</t>
  </si>
  <si>
    <t>1/8" ISO-B NIPPLE 1/8" NPTF STEEL H1F1</t>
  </si>
  <si>
    <t>BOMBA VGD-15 DE O.65 HP, 220-440V, 60 HZ</t>
  </si>
  <si>
    <t>TARJETA DE CONTROL DE TEMPERATURA</t>
  </si>
  <si>
    <t>BOMBA CENTRIFUGA HORIZONTAL GOULDS</t>
  </si>
  <si>
    <t>CANDADO PARA TAPA DE RACKS DE FORMACION</t>
  </si>
  <si>
    <t>BALERO MCGILL MI16</t>
  </si>
  <si>
    <t>BALERO INAKR30XPPA PARA USO EN COS</t>
  </si>
  <si>
    <t>SPROCKET 35B48 PARA USO EN EMPASTADORA</t>
  </si>
  <si>
    <t>SPROCKET 100B26 PARA USO EN EMPASTADORA</t>
  </si>
  <si>
    <t>SPROCKET 40B27 PARA USO EN EMPASTADORA</t>
  </si>
  <si>
    <t>SPROCKET 100B20 PARA USO EN EMPASTADORA</t>
  </si>
  <si>
    <t>SPROCKET 60B26 PARA USO EN EMPASTADORA</t>
  </si>
  <si>
    <t>RNYMS01-25Y-200 SUMITOMO DRIVE</t>
  </si>
  <si>
    <t>HERRAMIENTA PARA COLOCACION DE TAPON</t>
  </si>
  <si>
    <t>HOPPER DRIVE TRANSFER SPROCKET ASSY</t>
  </si>
  <si>
    <t>PUNZON 37533/1 1/2" FOR J27043</t>
  </si>
  <si>
    <t>TOPE CON BIRLO ROSCADO</t>
  </si>
  <si>
    <t>RODAMIENTO RADIAL GE 25 ES-2RS, ROTULA</t>
  </si>
  <si>
    <t>SOPORTE PARA AJUSTAR BOQUILLAS</t>
  </si>
  <si>
    <t>CHAIN AJUSTER NO.PARTE 2157918900</t>
  </si>
  <si>
    <t>RUBBER BUFFER D11 D30 S12</t>
  </si>
  <si>
    <t>CHAIN AJUSTER WITH PINION TCR-1-3/8-S</t>
  </si>
  <si>
    <t>CHAIN WHEEL 1/1-Z34,NO PARTE 2158265800</t>
  </si>
  <si>
    <t>CHAIN WHEEL 1/2X5/16 Z=44</t>
  </si>
  <si>
    <t>PERILLA DE LLENADORAS</t>
  </si>
  <si>
    <t>CRANKED LINK W. SPLITPIN 08B-1 1/2</t>
  </si>
  <si>
    <t>LINK FOR DOUPLEX CHAIN 3/8X7/32</t>
  </si>
  <si>
    <t>SPROCKET HARDENED 1/2 T=21DM25</t>
  </si>
  <si>
    <t>SPROCKET HARDENED 1/2 INCH Z21 DM30</t>
  </si>
  <si>
    <t>CONV ROLLER 1100 DM30 EL225 SPRING AXLE</t>
  </si>
  <si>
    <t>SPROCKET HARDENED 1/2T=22</t>
  </si>
  <si>
    <t>NO PARTE:2154027700 SPROCKET HARDENED1/2</t>
  </si>
  <si>
    <t>CONNLINK SPRING CLIP 06B-1 3/8X7/32</t>
  </si>
  <si>
    <t>CILINDRO PARA AJUSTE DE CABEZALES</t>
  </si>
  <si>
    <t>NO. PARTE:EVRS10A672010 CHAIN WHEEL 3/8"</t>
  </si>
  <si>
    <t>DRIVE ROLLER NO.PARTE:2558404302</t>
  </si>
  <si>
    <t>CONN LINK SPRING CLIP 08B-2 1/2"X5/16"</t>
  </si>
  <si>
    <t>TENSION ROLLER DM 89</t>
  </si>
  <si>
    <t>MOJIN COS MOLD CABLE INCLUDING MALE</t>
  </si>
  <si>
    <t>CABLE PROLONGADOR EVC229</t>
  </si>
  <si>
    <t>1497A-A3-M6-3-N,TRANSFORMADOR DE CONTROL</t>
  </si>
  <si>
    <t>CALIDRA QUIMEX 90 HIDROXIDO DE CALCIO</t>
  </si>
  <si>
    <t>TORNILLO DE 5/8"X1 3/4" CABEZA HEXAGONAL</t>
  </si>
  <si>
    <t>TORNILLO DE 5/8"X1 1/4" CABEZA HEXAGONAL</t>
  </si>
  <si>
    <t>REDUCCION BUSHING DE 3/8 A 1/8</t>
  </si>
  <si>
    <t>ADAPTADOR MACHO- MACHO DE 1/2 A 1/2</t>
  </si>
  <si>
    <t>SPROCKET PARA CRIBA ROTATORIA 1045</t>
  </si>
  <si>
    <t>CARCASA RUHRPUMPEN RUH-02064</t>
  </si>
  <si>
    <t>ARRANCADOR MANUAL Y PROTECTOR 1.0-1.6A</t>
  </si>
  <si>
    <t>VALVULA MULTIBLOCK DUNGS MB-DLE405</t>
  </si>
  <si>
    <t>SUMINISTRO DUNGS MODELO MB DEL 405 B01</t>
  </si>
  <si>
    <t>HEMBRA CON ESPIGA DE 2"</t>
  </si>
  <si>
    <t>HEMBRAS ROSCADAS DE 3" ACERO INOX</t>
  </si>
  <si>
    <t>MACHO DE 3" CON ESPIGA</t>
  </si>
  <si>
    <t>VALVULA BRAY PARA AIRE W2T851147 VALVE</t>
  </si>
  <si>
    <t>ASIENTOS DE VALVULAS DE VESTIDORES</t>
  </si>
  <si>
    <t>SH-265 KIT REFACCION VALVEX II</t>
  </si>
  <si>
    <t>950 40 000 3 063TBS NO.7 FLUX 1X25 LITRE</t>
  </si>
  <si>
    <t>BISAGRA ESH-ARO-20A-1205 ITEM NO.106548</t>
  </si>
  <si>
    <t>LINEAR BEARING LMF 13 UU,</t>
  </si>
  <si>
    <t>SPROCKET AT FLUX PART MODEL:SUS304</t>
  </si>
  <si>
    <t>PART:230291 UNION ROTARY AXIAL,COPLE</t>
  </si>
  <si>
    <t>NO.41663 GEARBOX SPROCKET</t>
  </si>
  <si>
    <t>AS2201F-U02-07 REGULADOR DE CAUDAL</t>
  </si>
  <si>
    <t>S7I15GBCE MOTOR FOR FLUX PART</t>
  </si>
  <si>
    <t>SPUR GEAR-2 AT FLUX PART,MODEL:SUS304</t>
  </si>
  <si>
    <t>SPUR GEAR-1 AT FLUX PART,MODEL:SUS304</t>
  </si>
  <si>
    <t>CQ2WL25-10D CILINDRO NEUMATICO DOBLE</t>
  </si>
  <si>
    <t>2198-DB42-F,FILTRO DE LINEA EMC 42 AMP</t>
  </si>
  <si>
    <t>MANOMETRO RANGO PRESION 0-60"WC</t>
  </si>
  <si>
    <t>REGULADOR DE AGUA R43-301-NNLA,3/8"</t>
  </si>
  <si>
    <t>S7KA120B GEAR HEAD (REDUCER)</t>
  </si>
  <si>
    <t>ARAND.PLANA AC DE ESP. 0.122"D.INT.5/16"</t>
  </si>
  <si>
    <t>TORNILLO EN AC, CAB.DE GOTA 5/16"X1/2"RF</t>
  </si>
  <si>
    <t>TORNILLO EN AC, CAB.DE GOTA 5/16"X1/2"RE</t>
  </si>
  <si>
    <t>TORNILLO CABEZA SOCKET 5/32"X3/8" AC.RE</t>
  </si>
  <si>
    <t>Respirador doble 4M530-W infra</t>
  </si>
  <si>
    <t>Cartuchos 4C5008 (2 pza) infra</t>
  </si>
  <si>
    <t>SINGLE SOLENOID AIR VALVE</t>
  </si>
  <si>
    <t>ELECTROVALVULA 5 VIAS, 2 POSICIONES</t>
  </si>
  <si>
    <t>ELECTROVALVULA ESP. 5 VIAS, 2 POSICIONES</t>
  </si>
  <si>
    <t>VALVULA PARKER FM2DDKN</t>
  </si>
  <si>
    <t>SUMINISTRO VALVULA VICKERS DG4V</t>
  </si>
  <si>
    <t>FIJACION F, EMBOLO 4" COD. NCA1-F400</t>
  </si>
  <si>
    <t>KIT DE SELLOS PARA NCA1, EMBOLO 1.5"</t>
  </si>
  <si>
    <t>KIT DE SELLOS PARA NCA1, EMBOLO 4"</t>
  </si>
  <si>
    <t>PHOTOEYE,FIBER OPTIC,24VDC,QD COD.078311</t>
  </si>
  <si>
    <t>PHOTOEYE, FIBER OPTIC, RAW BUNDLE</t>
  </si>
  <si>
    <t>CABLE, PHOTO EYE COD. 077760</t>
  </si>
  <si>
    <t>PHOTOEYE PLASTIC LENS, 1MM COD. 075389</t>
  </si>
  <si>
    <t>CLIMA DE TABLERO GRUA IZATEQ 3361500SK</t>
  </si>
  <si>
    <t>ROD EYE P/VASTAGO DE 32MM HEMB P1C-4MRC</t>
  </si>
  <si>
    <t>CLEVIS BRACKET MP4 63MM BORE P1C-4NMEB</t>
  </si>
  <si>
    <t>CLEVIS BRACKET MP2/063 P1C-4NMTB</t>
  </si>
  <si>
    <t>BANDA A-76 MARCA GATES</t>
  </si>
  <si>
    <t>VALVULA VX224BZ2A DE PROCESO PARA VACIO</t>
  </si>
  <si>
    <t>REDUCTOR GRL-DMQ821-600-L5-56</t>
  </si>
  <si>
    <t>REDUCTOR F726-60KT-B5-G5</t>
  </si>
  <si>
    <t>US-ESTACION COLGANTE DE BOSTON</t>
  </si>
  <si>
    <t>Respirador DENTEC (400-SM-00) Small/Med</t>
  </si>
  <si>
    <t>Respirador DENTEC (400-ML-00) Med/Large</t>
  </si>
  <si>
    <t>Cartucho P100 DENTEC 158T21LP0B60 par</t>
  </si>
  <si>
    <t>SOPORTE DESMONTABLE PARA ROMPE ESCORIA</t>
  </si>
  <si>
    <t>VALV MARIPOSA ACERO INOX AI/AI/EPDM-BUNA</t>
  </si>
  <si>
    <t>CEPILLO P/PULIR ESTIBADO 505BTA265</t>
  </si>
  <si>
    <t>FILTRO DE AIRE PARA MAQUINARIA BMR 10</t>
  </si>
  <si>
    <t>PART:41039 BUSHING INNER-LEAD PUMP</t>
  </si>
  <si>
    <t>P28 SHAFT BUSH FOR LEAD PUMP</t>
  </si>
  <si>
    <t>P13 SPRING FOR LEAD PUMP 21.5 X2X 7X 49L</t>
  </si>
  <si>
    <t>P/N P13 SPRING 37X 3.2X 8X 87.5 L</t>
  </si>
  <si>
    <t>TORNILLO CABEZA HEXAGONAL 3/4" X 3 1/2 "</t>
  </si>
  <si>
    <t>TORNILLO CABEZA HEXAGONAL 7/8" X 7 "</t>
  </si>
  <si>
    <t>DISTRIBUIDOR GIRATORIO GF-3/8</t>
  </si>
  <si>
    <t>CONTACTOR 115A SCHLC1D115BD BOBINA</t>
  </si>
  <si>
    <t>RESISTENCIATUBULAR EN FORMA DE U 1/2X74"</t>
  </si>
  <si>
    <t>A-206 MAIN AIR MANIFOLD FOR COS TABLE</t>
  </si>
  <si>
    <t>PART:25725HOUSING-LOWER AGITATOR BEARING</t>
  </si>
  <si>
    <t>PART:41042 SHAFT-LEAD PUMP</t>
  </si>
  <si>
    <t>PART:41143 BODY-LEAD PUMP</t>
  </si>
  <si>
    <t>PART40437 IMPELLER-LEAD PUMP CONT.CASTER</t>
  </si>
  <si>
    <t>P4 PLATE FOR LEAD PUMP</t>
  </si>
  <si>
    <t>P19 BAR FOR LEAD PUMP</t>
  </si>
  <si>
    <t>P25 MOTOR SHAFT FOR LEAD PUMP</t>
  </si>
  <si>
    <t>P26 COUPLER FOR LEAD PUMP</t>
  </si>
  <si>
    <t>P39 BAR SHAFT FOR LEAD PUMP</t>
  </si>
  <si>
    <t>P6 POST FOR LEAD PUMP</t>
  </si>
  <si>
    <t>P40 COVER FOR LEAD PUMP</t>
  </si>
  <si>
    <t>P3 PLATE FOR LEAD PUMP</t>
  </si>
  <si>
    <t>PART:41041 BUSHING OUTER-LEAD PUMP</t>
  </si>
  <si>
    <t>PART: 103866/1 WIRE BRUSH SPINDLE</t>
  </si>
  <si>
    <t>PART: 103866/2 WIRE BRUSH SPINDLE</t>
  </si>
  <si>
    <t>R-6-ZZ ZSG, RODAMIENTO DE BOLAS</t>
  </si>
  <si>
    <t>BALERO PARA CANASTILLA TBS FAG51201</t>
  </si>
  <si>
    <t>BANDA B-35</t>
  </si>
  <si>
    <t>SPROCKET 25B12 ABIERTO A 3/8"</t>
  </si>
  <si>
    <t>SELLO PT14 5/8", 1.187"</t>
  </si>
  <si>
    <t>CABLE DE TERMOPARES MOLDE COS6</t>
  </si>
  <si>
    <t>PIN MACHO 4.0 MM PARA PLOGA</t>
  </si>
  <si>
    <t>PIN HEMBRA 4.0 MM PARA PLOGA</t>
  </si>
  <si>
    <t>PIN HEMBRA 0.14-0.37 MM ORO PARA PLOGA</t>
  </si>
  <si>
    <t>PIN HEMBRA 2.5 MM PARA PLOGA</t>
  </si>
  <si>
    <t>PIN MACHO 2.5 MM PARA PLOGA</t>
  </si>
  <si>
    <t>PIN MACHO 0.14-0.37 MM ORO PARA PLOGA</t>
  </si>
  <si>
    <t>CILINDRO 1PSR00005662</t>
  </si>
  <si>
    <t>CQ2B32-40DZ-XC8 CILINDRO NEUMATICO</t>
  </si>
  <si>
    <t>BOLSAS PARA FILTRO DE 15 PIES CUBICOS</t>
  </si>
  <si>
    <t>SENSOR DE TEMP.OVERMOLDER PARA CGA</t>
  </si>
  <si>
    <t>FUSIBLE CLASE CC DE 6 AMP 600 VOLTS</t>
  </si>
  <si>
    <t>FUSIBLE CLASE CC DE 8 AMP 600 VOLTS</t>
  </si>
  <si>
    <t>FUSIBLE CLASE CC DE 15 AMP 600 VOLTS</t>
  </si>
  <si>
    <t>FUSIBLE CLASE CC DE 20 AMP 600 VOLTS</t>
  </si>
  <si>
    <t>RESIST.TIPO BANDA DE14"DIAM X 3"DE ANCHO</t>
  </si>
  <si>
    <t>CONTROL PANEL HMI2(DVI/U PARA INYECTORA)</t>
  </si>
  <si>
    <t>SUMINISTRO FUSIBLE ATDR 25 AMP</t>
  </si>
  <si>
    <t>CARRIAGE CYLINDER SUB-AS ITEM 7834740</t>
  </si>
  <si>
    <t>AIR MOTOR DRIVE, OPEN TOP DRUM COUTING</t>
  </si>
  <si>
    <t>SENSOR ULTRASONICO UM30-213113</t>
  </si>
  <si>
    <t>SENSOR HRT 25B/L6T.32-2500-S12</t>
  </si>
  <si>
    <t>1734-IB8S MODULO POINT I/O</t>
  </si>
  <si>
    <t>2090-XXNFMP-S30 CABLE DE ALIMENTACION</t>
  </si>
  <si>
    <t>1734-OB8S MODULO DE SALIDA 24 VCD</t>
  </si>
  <si>
    <t>ELECTROVALVULA SY5300R-5U1</t>
  </si>
  <si>
    <t>CHALECO RESCATISTA AZUL MARINO TALLA G</t>
  </si>
  <si>
    <t>FOTOCELDA BOD-23K-LA01-S92</t>
  </si>
  <si>
    <t>SENSOR DE CAUDAL SI5000</t>
  </si>
  <si>
    <t>SENSOR ODS9L2.8/LA6-200-M12</t>
  </si>
  <si>
    <t>P/N 31-6283/84 STRIPPER GATE ASSY LH/RH</t>
  </si>
  <si>
    <t>GRIPPER BLADE (AU6) PART NO. 63143</t>
  </si>
  <si>
    <t>GRIPPER BLADE 31985/2</t>
  </si>
  <si>
    <t>AUTOTRANSFORMADOR DE ALTO VOLTAJE</t>
  </si>
  <si>
    <t>CABEZAL DE CORTADOR CON CUCHILLA 2 3/4"L</t>
  </si>
  <si>
    <t>NAVAJA DE SEG. TIPO GANCHO CON BOTON 7"L</t>
  </si>
  <si>
    <t>LIFT OFF DISC NO. PART 2151016800</t>
  </si>
  <si>
    <t>VDH DUAL ASSEMBLY  No.575 10 619 1 013</t>
  </si>
  <si>
    <t>INLER CONVEYOR IDLER PULLEY P/N 558-3195</t>
  </si>
  <si>
    <t>CTS SENTINEL C28WE MULTI-FUCTION LEAK</t>
  </si>
  <si>
    <t>1769-IF16V TARJETA 16ENTRADAS ANALOGICAS</t>
  </si>
  <si>
    <t>DTI46A-S TARJETA</t>
  </si>
  <si>
    <t>VALVULA130B-611JD=3379 MARCA MAC</t>
  </si>
  <si>
    <t>VALVULA 56C-17-611JD MAC VALVE</t>
  </si>
  <si>
    <t>GUIA LATERAL DE DESGASTE E-PA-IP-EN-78</t>
  </si>
  <si>
    <t>GUIA  APERTURA CANASTILLA E-PA-IP-EN-76</t>
  </si>
  <si>
    <t>PORTA VENTOSA CIRCULAR E-PA-IP-EN-74</t>
  </si>
  <si>
    <t>T/LOCK BUSH NO. PART 560 20 000 1 011</t>
  </si>
  <si>
    <t>T/LOCK BUSH NO PART 560 20 000 1 013</t>
  </si>
  <si>
    <t>SITRANS FM MAG 5100 W</t>
  </si>
  <si>
    <t>2711P-B10C22D9P PANELVIEW PLUS 7</t>
  </si>
  <si>
    <t>RADEX FGS 1GG4-76</t>
  </si>
  <si>
    <t>RADEX FGS 1GG16-76</t>
  </si>
  <si>
    <t>SINGLE ROW BALL BEARING 430 10 384 1 001</t>
  </si>
  <si>
    <t>EBC057 ZDO8F04HMSS0010H10 SIST DE CONEX</t>
  </si>
  <si>
    <t>DRIVE SLEEVE NUMERO DE PARTE. 135072</t>
  </si>
  <si>
    <t>VIBRATOR FOR WEIGH HOPPER PART 000170504</t>
  </si>
  <si>
    <t>CABLE DEE2R-83D CONECTOR H-M 91 CM</t>
  </si>
  <si>
    <t>889M-R19RM-30 CABLE HEMBRA M23</t>
  </si>
  <si>
    <t>SENSOR BKT 67M-001-U-S92</t>
  </si>
  <si>
    <t>SENSOR D-M9PM PARA USO LINEA COS 1 Y 4</t>
  </si>
  <si>
    <t>FUSE 3/4 AMP SLO-BLOW(TIME DELAY)</t>
  </si>
  <si>
    <t>XFMR,STA,150VA,MODEL 4-38913-01</t>
  </si>
  <si>
    <t>CABLE EX500-AC050-SSPS M12RECTO MACH-HEM</t>
  </si>
  <si>
    <t>BLOCK EX500-DXPB CONEXIÓN M12,16ENTRADAS</t>
  </si>
  <si>
    <t>ASSY DISPLAY FRONT PNL MODEL:4-35996-01</t>
  </si>
  <si>
    <t>CIRCUIT BRAKER 250 AMP,600V,2 POLE</t>
  </si>
  <si>
    <t>G2R-1-SIN DC24(S) RELEVADOR SPDT LED</t>
  </si>
  <si>
    <t>AL1122 IO-LINK MASTER SL EIP 8P IP67</t>
  </si>
  <si>
    <t>ASSY TSTED IS-800,10-10MOD:4-39645-03-99</t>
  </si>
  <si>
    <t>1752-L24BBBE CONTROLADOR DE SEGURIDAD</t>
  </si>
  <si>
    <t>PCB ME-1662 DISL TSTD ISA-500</t>
  </si>
  <si>
    <t>A200-D90-UL RECTIFICADOR</t>
  </si>
  <si>
    <t>1734-OB4 MODULO DE 4 SALIDAS DISCRETAS</t>
  </si>
  <si>
    <t>VARIADOR 20AD022A0AYNANC0 POWERFLEX 70</t>
  </si>
  <si>
    <t>LOAD CELL SINGLE END SHEAR BEAM</t>
  </si>
  <si>
    <t>MANGUERA HID 1/4 X 0.30 C/MACHO FIJO</t>
  </si>
  <si>
    <t>MANGUERA HID 1/4 X 1.02 C/MACHO FIJO</t>
  </si>
  <si>
    <t>440N-Z21SS3PH,SWITCH DE SEGURIDAD</t>
  </si>
  <si>
    <t>BUTTERFLY VALVE ASSEMBLY PART: 000320001</t>
  </si>
  <si>
    <t>P/N 0035-146 FABCO AIR PANCAKE CYLINDER</t>
  </si>
  <si>
    <t>MOD ROTARY HANDLE KIT MODEL: 4-37093-03</t>
  </si>
  <si>
    <t>C96SDB80-320 CILINDRO NEUMATICO EMB.80MM</t>
  </si>
  <si>
    <t>889D-F8ABDM-5 CABLE CONECTOR DC MICROM12</t>
  </si>
  <si>
    <t>MOTOR 300 HP MODELO:30018ET3EM449TW</t>
  </si>
  <si>
    <t>MOTOR 60 HP MODELO:06018ET3EM364TW</t>
  </si>
  <si>
    <t>MOTOR 100 HP MODELO: 10018ET3EM405TW</t>
  </si>
  <si>
    <t>MOTOR 250 HP MODELO: Y25012ET3ERB447/9T</t>
  </si>
  <si>
    <t>DRIVE SHAFT PART NO. 201285</t>
  </si>
  <si>
    <t>NO PART: 560 20 000 1 027 T/LOCK BUSH</t>
  </si>
  <si>
    <t>CEPILLO LIMPIADOR (BLANCO) COS6B</t>
  </si>
  <si>
    <t>CEPILLO DE FLUJO (NEGRO) COS6B</t>
  </si>
  <si>
    <t>CEPILLO DE ALAMBRE COS6B</t>
  </si>
  <si>
    <t>PUNZON SERVICIO PESADO TBS</t>
  </si>
  <si>
    <t>MATRIZ P/PUNZON SERVICIO PESADO TBS</t>
  </si>
  <si>
    <t>LUMINARIA HIGHBAY 200W 110 GRADOS 1.0</t>
  </si>
  <si>
    <t>ARTESA DE 3 MTS PARA GUSANO DE DESCARGA</t>
  </si>
  <si>
    <t>CABLE CONECTOR PARA SENSOR DE PROXIMIDAD</t>
  </si>
  <si>
    <t>SWITCHES DE SEGURIDAD 440N-Z21SS2HN9</t>
  </si>
  <si>
    <t>GUSANO DE ELUTREADOR</t>
  </si>
  <si>
    <t>BAZOOKA DE ELUTREADOR</t>
  </si>
  <si>
    <t>CYLINDER FOD-1251-HMMT AIR CYLINDER 4"</t>
  </si>
  <si>
    <t>INSULATION PART NO. 39475</t>
  </si>
  <si>
    <t>E-218 BRUSH PART PULLY-BRUSH</t>
  </si>
  <si>
    <t>E-219 BRUSH PART PULLY-MOTOR</t>
  </si>
  <si>
    <t>E-201 BRUSH PART SHAFT</t>
  </si>
  <si>
    <t>CABLE E12404 SISTEMA DE CONEXIÓN RECTO</t>
  </si>
  <si>
    <t>E-211 BRUSH PART SENSOR DOG</t>
  </si>
  <si>
    <t>ENCODER ROP521 PARA USO EN COS LINEA 1,4</t>
  </si>
  <si>
    <t>MRS CYLINDER 2" BORE 6" NO PART000310159</t>
  </si>
  <si>
    <t>CYLINDER HYDRAULIC 2" BORE X 10" STROKE</t>
  </si>
  <si>
    <t>CYLINDER 1-1/2" BORE 6" STROKE SR-176-DP</t>
  </si>
  <si>
    <t>CILINDRO NCQ8B150-025-DAN00252</t>
  </si>
  <si>
    <t>P9 PLATE FOR LEAD PUMP</t>
  </si>
  <si>
    <t>P10 BUSH FOR LEAD PUMP</t>
  </si>
  <si>
    <t>P15 PLATE FOR LEAD PUMP</t>
  </si>
  <si>
    <t>P33 PLATE FOR LEAD PUMP</t>
  </si>
  <si>
    <t>P34 NUT FOR LEAD PUMP</t>
  </si>
  <si>
    <t>P29 SPACE FOR LEAD PUMP</t>
  </si>
  <si>
    <t>P22 SHAFT FOR LEAD PUMP</t>
  </si>
  <si>
    <t>P37 PIPE ASSY FOR LEAD PUMP</t>
  </si>
  <si>
    <t>P20 CLAMP COLLAR FOR LEAD PUMP</t>
  </si>
  <si>
    <t>MANIJA CON VASTAGO M6 X 20 MM</t>
  </si>
  <si>
    <t>VENTOSA CIRCULAR E-PA-IP-EN-85</t>
  </si>
  <si>
    <t>FILTRO METALICO LAVABLE M GALV</t>
  </si>
  <si>
    <t>FILTROS METALICOS LAVABLES EN ACERO INOX</t>
  </si>
  <si>
    <t>VENTOSA SUPERIOR 28MMX27MM E-PA-IP-EN-18</t>
  </si>
  <si>
    <t>VENTOSA SUPERIOR 20MMX20MM E-PA-IP-EN-20</t>
  </si>
  <si>
    <t>Ventosa de Moojin</t>
  </si>
  <si>
    <t>TORNILLO SOCKET MM C/PLANA 6 X 12 MM</t>
  </si>
  <si>
    <t>TORNILLO SOCKET MM C/PLANA 6 X 10 MM</t>
  </si>
  <si>
    <t>TORNILLO SOCKET MM C/PLANA 8 X 12 MM</t>
  </si>
  <si>
    <t>TORNILLO SOCKET MM C/PLANA 5 X 12 MM</t>
  </si>
  <si>
    <t>CILINDRO NEUMATICO EMB 20MM CARRERA 10MM</t>
  </si>
  <si>
    <t>THRUST BALL BEARING #440 30 101 1 007</t>
  </si>
  <si>
    <t>BANDA 5VX1320</t>
  </si>
  <si>
    <t>POLEA VENTILADOR 3R5V212</t>
  </si>
  <si>
    <t>POLEA MOTOR 3B5V94</t>
  </si>
  <si>
    <t>FLOTADOR DE NIVEL LIQ PART 7010-W-4-C-20</t>
  </si>
  <si>
    <t>FLUJOMETRO PART: RMC-142-SSV</t>
  </si>
  <si>
    <t>CYLINDER - 8" BORE X 2" PART NO. 310134</t>
  </si>
  <si>
    <t>MAGNEHELIC GAUGE PART NO. 2005</t>
  </si>
  <si>
    <t>PUMP HORIZ CNTRFGL PART. DB9P-M205</t>
  </si>
  <si>
    <t>MOTOR EM4314T 60 HP 1780 RPM 3PH 60 HZ</t>
  </si>
  <si>
    <t>REDUCER PART NO. 530184</t>
  </si>
  <si>
    <t>P17 PLATE FOR LEAD PUMP</t>
  </si>
  <si>
    <t>FLOWMETER PART: F-42040LN 1-1/2" MNPT</t>
  </si>
  <si>
    <t>OUTLET PIPE ASSY PART NO. 39850</t>
  </si>
  <si>
    <t>SPUR GEAR ALTERED SHAFT #2 PART NO 59154</t>
  </si>
  <si>
    <t>GEAR ALTERED SHAFT #3 PART NO. 60773</t>
  </si>
  <si>
    <t>SPROCKET ALTERED SHAFT #3 PART NO. 60777</t>
  </si>
  <si>
    <t>SPROCKET #D8016 TEETH PART NO. 500195</t>
  </si>
  <si>
    <t>SPROCKET IDLER HND80B13 PART NO. 6124</t>
  </si>
  <si>
    <t>GEAR SPROCKET ALTERED SBP13200 PART60755</t>
  </si>
  <si>
    <t>GEAR ALTERED PAIR SBP-8-20 PART 40390</t>
  </si>
  <si>
    <t>PORT PLUG PART # 05419 ENCHUFE DE PUERTO</t>
  </si>
  <si>
    <t>DUMP VALVE SPINDLE PART NO. 39689</t>
  </si>
  <si>
    <t>PIN PART # 4617 PARA BOMBA DE PLOMO RP3</t>
  </si>
  <si>
    <t>REGULADOR AS2000-01 DE CUADAL RECTO</t>
  </si>
  <si>
    <t>TARJETA DTI-FRAM</t>
  </si>
  <si>
    <t>VALVE HYD 24 VDC PART NO. 220183</t>
  </si>
  <si>
    <t>VALVE DIRECTIONAL AIR PART NO. 320171</t>
  </si>
  <si>
    <t>CYLINDER 4" BORE X 9" STROKE PART 210108</t>
  </si>
  <si>
    <t>CYLINDER1-1/2 BOREX2" STROKE PART310022</t>
  </si>
  <si>
    <t>WASHER PART NO. 23736/29 ARANDELA</t>
  </si>
  <si>
    <t>PUSHER PLATE PART NO. 77557</t>
  </si>
  <si>
    <t>VALVE COUPLING PART NO. 20401/3</t>
  </si>
  <si>
    <t>SENSOR EPP003295</t>
  </si>
  <si>
    <t>BLOQUE TRABAJOS EN ESPACIOS CONFINADOS</t>
  </si>
  <si>
    <t>BLOQUE PERMISOS DE TRABAJOS EN ALTURAS</t>
  </si>
  <si>
    <t>TORNILLO ALLEN CABEZA SOCKET 5/8"X61/2"</t>
  </si>
  <si>
    <t>TORNILLO ALLEN CABEZA SOCKET 1/2"X8"</t>
  </si>
  <si>
    <t>TORNILLO ALLEN CABEZA SOCKET 1/2"X21/4"</t>
  </si>
  <si>
    <t>TORNILLO ALLEN CABEZA SOCKET 1/2"X1 3/4"</t>
  </si>
  <si>
    <t>TORNILLO CABEZA SOCKET 5/8"X 7"</t>
  </si>
  <si>
    <t>TORNILLO CABEZA PLANA 3/8"X 3/4"</t>
  </si>
  <si>
    <t>TORNILLO ALLEN CABEZA BAJA 5/16"X 5/8"</t>
  </si>
  <si>
    <t>TORNILLO ALLEN CABEZA BAJA 1/4"X 5/8"</t>
  </si>
  <si>
    <t>TORNILLO ALLEN CABEZA BOTON 1/4"X 2"</t>
  </si>
  <si>
    <t>SK 1 1/2 BUJE QD</t>
  </si>
  <si>
    <t>RESISTENCIA DE 3 1/2 X 3 DE LARGO</t>
  </si>
  <si>
    <t>BALERO DE 1 7/8" PARA FLECHA 7/16"</t>
  </si>
  <si>
    <t>CHUMACERA P2B-DLAH-100 128435</t>
  </si>
  <si>
    <t>RESISTENCIA ELECTRICA DE 9 KW A 220/3/60</t>
  </si>
  <si>
    <t>RESISTENCIA ELECTRICA DE 12KW A 220/3/60</t>
  </si>
  <si>
    <t>RESISTENCIA ELECTRICA DE 18 KW A 440 V</t>
  </si>
  <si>
    <t>RESISTENCIA ELECTRICA DE 22 KW A 440 V</t>
  </si>
  <si>
    <t>LIMIT SWITCH ZCP21</t>
  </si>
  <si>
    <t>5069-IB16 ENTRADA DIGITAL DE 24VCC</t>
  </si>
  <si>
    <t>5069-OB16 SALIDAS DIGITALES DE 24 V</t>
  </si>
  <si>
    <t>5069-OF4 MODULO DE SALIDA ANALOGA</t>
  </si>
  <si>
    <t>2198-P070 KINETIX 5700 25A DC</t>
  </si>
  <si>
    <t>REGULADOR ASP630F-N04-11S</t>
  </si>
  <si>
    <t>EMPAQUE DE VITON 2-012/V75B</t>
  </si>
  <si>
    <t>EMPAQUE DE VITON 2-013/V75B</t>
  </si>
  <si>
    <t>EMPAQUE DE VITON 2-015/V75B</t>
  </si>
  <si>
    <t>EMPAQUE DE VITON 2-016/V75B</t>
  </si>
  <si>
    <t>EMPAQUE DE VITON 2-018/V75B</t>
  </si>
  <si>
    <t>EMPAQUE DE VITON 2-019/V75B</t>
  </si>
  <si>
    <t>EMPAQUE DE VITON 2-109/V75B</t>
  </si>
  <si>
    <t>EMPAQUE DE VITON 2-111/V75B</t>
  </si>
  <si>
    <t>EMPAQUE DE VITON 2-112/V75B</t>
  </si>
  <si>
    <t>EMPAQUE DE VITON 2-113/V75B</t>
  </si>
  <si>
    <t>EMPAQUE DE VITON 2-114/V75B</t>
  </si>
  <si>
    <t>EMPAQUE DE VITON 2-117/V75B</t>
  </si>
  <si>
    <t>EMPAQUE DE VITON 2-119/V75B</t>
  </si>
  <si>
    <t>EMPAQUE DE VITON 2-129/V75B</t>
  </si>
  <si>
    <t>EMPAQUE DE VITON 2-130/V75B</t>
  </si>
  <si>
    <t>YEE DE 1 1/2" YS2AP8-015</t>
  </si>
  <si>
    <t>CINTA PET VERDE - 1" X 72 YARDAS</t>
  </si>
  <si>
    <t>NO. 425 10 103 1 045 SELF-LUBE BEARING</t>
  </si>
  <si>
    <t>NO. 500 10 104 1 005 CHAIN SIMPLEX 1 FT</t>
  </si>
  <si>
    <t>19-27477 TEMP CONT RTD INPUT</t>
  </si>
  <si>
    <t>5069-L340ERM CONTROLADOR COMPACTLOGIX</t>
  </si>
  <si>
    <t>MODULO FEN20-16DXP DE16 CANALES ETHERNET</t>
  </si>
  <si>
    <t>MANGUERA DE POLIURETANO DE 12 MM</t>
  </si>
  <si>
    <t>KQ2U10-00A CONECTOR Y MANGUERA 10 MM</t>
  </si>
  <si>
    <t>MOTOR 3/4 HP PART NO 30127049 90VDC</t>
  </si>
  <si>
    <t>REDUCER BM830 40:1 PART NO 30141694</t>
  </si>
  <si>
    <t>24-13495 PUMP 1/35HP 115V 60HZ SSHOUSING</t>
  </si>
  <si>
    <t>JUEGO DE PAVONADOR DE HERRAMIENTAS</t>
  </si>
  <si>
    <t>BANDA A-40</t>
  </si>
  <si>
    <t>PART NO. 44095 SPROCKET MOD</t>
  </si>
  <si>
    <t>NO 518 10 000 1 023 1/2"X23 TEETH SIMPLE</t>
  </si>
  <si>
    <t>NO 518 10 000 1 024 1/2"X24 TEETH SIMPLE</t>
  </si>
  <si>
    <t>PART NO. 46495 SPROCKET MOD</t>
  </si>
  <si>
    <t>100-C85DJ00 CONTACTOR IEC 85 A 3 POLOS</t>
  </si>
  <si>
    <t>TARJETA DTI 1115A</t>
  </si>
  <si>
    <t>TARJETA DTI 76</t>
  </si>
  <si>
    <t>TARJETA DTI-DISP-M-01 DISPLAY MCP</t>
  </si>
  <si>
    <t>440C-CR30-22BBB RELEVADOR DE SEGURIDAD</t>
  </si>
  <si>
    <t>440C-ENET GUARDMASTER MODULO ETHERNET</t>
  </si>
  <si>
    <t>AQ5000-06 VALVULA DE ESCAPE RAPIDO</t>
  </si>
  <si>
    <t>AMC520-04B EXHAUST ROSCA 1/2" HEMBRA</t>
  </si>
  <si>
    <t>NO. 300 22 121 1 036 STROKE CYLINDER</t>
  </si>
  <si>
    <t>IGLIDUR X BUSH CODE: 410 10 372 1 101</t>
  </si>
  <si>
    <t>IGLIDUR X SLEEVE BEARING CODE: 201882</t>
  </si>
  <si>
    <t>SPIROL PIN CODE: 250 25 000 1 005</t>
  </si>
  <si>
    <t>WORM BORED TYPE MOD 2, 570 50 194 1 001</t>
  </si>
  <si>
    <t>BLOCK DE DISTRIBUCION 3 POLOS</t>
  </si>
  <si>
    <t>CONTACTOR DE POTENCIA, AC-3115A, 55KW</t>
  </si>
  <si>
    <t>SWITCH INDUSTRIAL ETHERNET 8 PUERTOS</t>
  </si>
  <si>
    <t>SWITCH MCA ALLEN BRADLEY 5 PUERTOS</t>
  </si>
  <si>
    <t>MODULO DE 4 SALIDAS ANALOGAS</t>
  </si>
  <si>
    <t>MODULO ANALOGO 2 ENTRADAS POR CORRIENTE</t>
  </si>
  <si>
    <t>MODULO ANALOGICO 8 SALIDAS POR CORRIENTE</t>
  </si>
  <si>
    <t>TERMOPAR PARA INYECTORA MILACRON</t>
  </si>
  <si>
    <t>VARIADOR POWERFLEX 400 AC DRIVE 480 VCA</t>
  </si>
  <si>
    <t>INYECTORA MILACRON 11747900 XDCR</t>
  </si>
  <si>
    <t>INYECTORA MILACRON 11747903 XDCR</t>
  </si>
  <si>
    <t>INYECTORA MILACRON 10778987 MTR</t>
  </si>
  <si>
    <t>INYECTORA MILACRON 10778980 MTR</t>
  </si>
  <si>
    <t>INYECTORA MILACRON 10951523PR.TRANSDUCER</t>
  </si>
  <si>
    <t>INYECTORA MILACRON 5537550 22 MODULE</t>
  </si>
  <si>
    <t>INYECTORA MILACRON 5537550 25 MODULE</t>
  </si>
  <si>
    <t>INYECTORA MILACRON 11082971 HB</t>
  </si>
  <si>
    <t>INYECTORA MILACRON 11082967001 T/C</t>
  </si>
  <si>
    <t>INYECTORA MILACRON 5224261 6</t>
  </si>
  <si>
    <t>INYECTORA MILACRON 10805722 HB</t>
  </si>
  <si>
    <t>INYECTORA MILACRON 10800178006 HB</t>
  </si>
  <si>
    <t>INYECTORA MILACRON 11792563 HB</t>
  </si>
  <si>
    <t>INYECTORA MILACRON 10923470</t>
  </si>
  <si>
    <t>INYECTORA MILACRON 10954232</t>
  </si>
  <si>
    <t>MOTOR MCA SIEMENS 20HP TRIFASICO 2 POLOS</t>
  </si>
  <si>
    <t>MOTOREDUCTOR S/F CORONA EN ALUM.TRT05070</t>
  </si>
  <si>
    <t>RODILLO PARA IMPRESORA ZEBRA 6"</t>
  </si>
  <si>
    <t>PANTALLA DOP-107WV HMI 7" SERIE DOP-100</t>
  </si>
  <si>
    <t>BELT CONVEYOR 15 INCH WIDE, PART: 820033</t>
  </si>
  <si>
    <t>NO. PART 17451 MOUNT GEARBOX</t>
  </si>
  <si>
    <t>P/N E-315 SPROCKET SPUR GEAR</t>
  </si>
  <si>
    <t>P/N C-124 SPROCKET PARA SELLADORA MOOJIN</t>
  </si>
  <si>
    <t>P/N C-125 SPROCKET PARA SELLADORA MOOJIN</t>
  </si>
  <si>
    <t>P/N C-126 SPROCKET PARA SELLADORA MOOJIN</t>
  </si>
  <si>
    <t>P/N C-127 SPROCKET PARA SELLADORA MOOJIN</t>
  </si>
  <si>
    <t>P/N C-128 SPROCKET PARA SELLADORA MOOJIN</t>
  </si>
  <si>
    <t>PLUG-HEATHER P/N HOT.000020149</t>
  </si>
  <si>
    <t>NO. PART 17465 COUPLING ALTERED</t>
  </si>
  <si>
    <t>MPL-B310P-MJ72AA SERVOMOTOR SERIE MPL</t>
  </si>
  <si>
    <t>SPROCKET PARA EQUIPO TROMMEL</t>
  </si>
  <si>
    <t>CONTACTOR SIEMENS MOD. 3RH1122-1AK60</t>
  </si>
  <si>
    <t>GUANTE ALTA TEMPERATURA DE ALGODÓN T-S</t>
  </si>
  <si>
    <t>GUANTE ALTA TEMPERATURA DE ALGODÓN T-L</t>
  </si>
  <si>
    <t>2" GLOBAL FEM NPT X MALE ADAPTER 316SS</t>
  </si>
  <si>
    <t>2" GLOBAL COUPLER X MALE NPT 316SS</t>
  </si>
  <si>
    <t>PREOSTATO DIGITAL ISE20C-T-N02-W</t>
  </si>
  <si>
    <t>KS-0070 CARTUCHO DE GRASA PARA BALERO</t>
  </si>
  <si>
    <t>NO. PART 580121 SKIMMER OIL</t>
  </si>
  <si>
    <t>BALERO ROL22212C3W33 RODILLO EQUIV</t>
  </si>
  <si>
    <t>BELT FRICTION PART NO. 30141859</t>
  </si>
  <si>
    <t>PART NO. 137919 LEAD SCREW</t>
  </si>
  <si>
    <t>PART NO. 41659 MODIFIED SPROCKET</t>
  </si>
  <si>
    <t>BUSH PART NO. 410 10 102 1 064</t>
  </si>
  <si>
    <t>BUSH PART NO. 410 10 102 1 050</t>
  </si>
  <si>
    <t>PART NO. 40515/1 ADJUSTING NUT</t>
  </si>
  <si>
    <t>2090-XXNFMF-S30 CABLE RETROALIMENTACION</t>
  </si>
  <si>
    <t>ELECTROVALVULA SY7300-5U1</t>
  </si>
  <si>
    <t>VALVULA CSG-4232-027-HC-D024</t>
  </si>
  <si>
    <t>FILTRO PARA BOLSA DE 6 1/4" D = 1.53</t>
  </si>
  <si>
    <t>SPROCKET PARA MALLA DE LODOS</t>
  </si>
  <si>
    <t>MOTORREDUCTOR ADE 50DD-D1.0-66/71.6</t>
  </si>
  <si>
    <t>INSERTO ROSCADO M5 X 0.80 X 7.5 MM #7308</t>
  </si>
  <si>
    <t>INSERTO ROSCADO M6 X 1.00 X 9.0 MM #7309</t>
  </si>
  <si>
    <t>INSERTO ROSCADO M8 X 1.25 X 12.0MM #7311</t>
  </si>
  <si>
    <t>BEARING RING NO. PART: 2158347100</t>
  </si>
  <si>
    <t>NO. PART: 520768 PULLEY TIMING BELT</t>
  </si>
  <si>
    <t>NO. PART: 500682 BUSHING LOCK-TAPER</t>
  </si>
  <si>
    <t>SPRING-TYPE STRAIGHT NO PART 1985003030</t>
  </si>
  <si>
    <t>CONTROLADOR MODELO P6702 P1161100000</t>
  </si>
  <si>
    <t>CILINDRO FABCO-AIR FSS-680X8-C</t>
  </si>
  <si>
    <t>CONECTOR RECTO 3/8" NPT X 1/2"</t>
  </si>
  <si>
    <t>TAKETSUNA BLOWER TSK-52B 3440-15-025Y-LB</t>
  </si>
  <si>
    <t>RIBBON RESINA ESPECIAL 152MM X 450 MTS</t>
  </si>
  <si>
    <t>NO. PART 130857 PUSH BUTTON BLUE FLUSH</t>
  </si>
  <si>
    <t>SWITCH DESCONECTADOR MODELO: OT250E04P</t>
  </si>
  <si>
    <t>1492-SPM3B630 INTERRUPTOR TERMOMAGNETICO</t>
  </si>
  <si>
    <t>PART NO. 360 20 121 1 037 HIGH FLOW</t>
  </si>
  <si>
    <t>TOALLITAS ANTIESTATICAS PARA LAPTOPS</t>
  </si>
  <si>
    <t>TORNILLO 3/8" X 1 3/4" CABEZA HEX GDO 8</t>
  </si>
  <si>
    <t>JUEGO DE PESTILLO DE SEGURIDAD GR.7</t>
  </si>
  <si>
    <t>CANALETA PARA GRUA HORMIGA</t>
  </si>
  <si>
    <t>TAPA DE CAJA DE BORNES Z100</t>
  </si>
  <si>
    <t>JUEGO DE PIEZAS DE DESGASTE B020</t>
  </si>
  <si>
    <t>KIT DE TOPES DPZ100 86081446</t>
  </si>
  <si>
    <t>KIT DE TOPES DPZ130 86081846</t>
  </si>
  <si>
    <t>CARRETILLA PARA CABLE PLANO 21991</t>
  </si>
  <si>
    <t>RUEDA LOCA DEL CARRO DRS 160NA</t>
  </si>
  <si>
    <t>RUEDA ACCIONADA DEL CARRO DRS 160MA</t>
  </si>
  <si>
    <t>RUEDA MOTRIZ DEL CARRO DRS 160A</t>
  </si>
  <si>
    <t>RUEDA LOCA DEL PUENTE DRS 200NA</t>
  </si>
  <si>
    <t>RUEDA MOTRIZ DEL PUENTE DRS 200A</t>
  </si>
  <si>
    <t>CONTACTOR IEC 12A, 3 POLOS 100-C12D10</t>
  </si>
  <si>
    <t>INTERRUPTOR TERMO JXD638400</t>
  </si>
  <si>
    <t>SUMINISTRO FINDER RELEVADOR 120VCA</t>
  </si>
  <si>
    <t>SUMINISTRO FINDER RELEVADOR PARA C.IMP</t>
  </si>
  <si>
    <t>RELAY FINDER A 60.12.8.120.0040</t>
  </si>
  <si>
    <t>INTERRUPTOR TERMOMAGNETICO 40A</t>
  </si>
  <si>
    <t>INTERRUPTOR TERMOMAGNETICO 300A</t>
  </si>
  <si>
    <t>RELEVADOR DE SOBRECARGA 13-52A</t>
  </si>
  <si>
    <t>RELEVADOR DE SOBRECARGA 25-100A</t>
  </si>
  <si>
    <t>PANEL VIEW PERFORMANCE TOUCH 10"</t>
  </si>
  <si>
    <t>TRANSISTOR DE FRENO MCA ALLEN BRADLEY</t>
  </si>
  <si>
    <t>PANEL VIEW PLUS TOUCH SCREEN PANTALLA10"</t>
  </si>
  <si>
    <t>SWITCH ETHERNET 8 PUERTOS WEID</t>
  </si>
  <si>
    <t>TRANSMISOR DE PRESION CONMEMBRANARASANTE</t>
  </si>
  <si>
    <t>DISPLAY PARA EQUIPO SITRANS FM MAG 5100W</t>
  </si>
  <si>
    <t>CONTACTO CANDADO 4P4H 30AMP 120V L18-30C</t>
  </si>
  <si>
    <t>DIGITAL NUMERICO NEMA 1 PARA PF CLASE 7</t>
  </si>
  <si>
    <t>VALVULA R2FBBD</t>
  </si>
  <si>
    <t>SUMINISTRO CUBETA MOBILUX EP&lt;1 NLGI 1&gt;</t>
  </si>
  <si>
    <t>BALERO LINEAL SR15TB1SS, SR15 C/CEJA</t>
  </si>
  <si>
    <t>BANDA A-35</t>
  </si>
  <si>
    <t>TX12 MINATURE RTD TEMP TRASMITTER</t>
  </si>
  <si>
    <t>SENSOR HT46C/4P-200-M12</t>
  </si>
  <si>
    <t>NO. PART 6088 CONTACT BLOCK NO</t>
  </si>
  <si>
    <t>COMPRESOR ZPS122KCE-TFD-305</t>
  </si>
  <si>
    <t>RODILLO MCFR 22 S, SEGUIDOR DE LEVAS</t>
  </si>
  <si>
    <t>NO. PART: 53086 DRIVE WHEEL (HR-102)</t>
  </si>
  <si>
    <t>BUSH PART NO. 410 10 102 1 041</t>
  </si>
  <si>
    <t>BUSH PART NO. 410 10 102 1 045</t>
  </si>
  <si>
    <t>BUSH PART NO. 410 10 102 1 001</t>
  </si>
  <si>
    <t>NO. PART: 520420 QD BUSHING</t>
  </si>
  <si>
    <t>SCHXS630B1MAL2 SENSOR DE PROXIMIDAD</t>
  </si>
  <si>
    <t>INDICADOR DWYER 605-3</t>
  </si>
  <si>
    <t>1492-SPM1C060 INTERRUPTOR MINIATURA</t>
  </si>
  <si>
    <t>1492-SPM1C200 INTERRUPTOR MINIATURA</t>
  </si>
  <si>
    <t>1492-SPM3C060 INTERRUPTOR TERMOMAGNETICO</t>
  </si>
  <si>
    <t>KM13-06-10-3 MANIFOLD DE CONECTORES</t>
  </si>
  <si>
    <t>ALLEN-BRADLEY 1761-NET-ENI SERIE D</t>
  </si>
  <si>
    <t>SIEMENS GUARD S3 80-100A 1NA+1NC</t>
  </si>
  <si>
    <t>140M-C2E-B40 ARRANCADOR MANUAL</t>
  </si>
  <si>
    <t>MARCO PARA TAPA 24</t>
  </si>
  <si>
    <t>SLOT PARA VALVULA DE VENTEO</t>
  </si>
  <si>
    <t>EMPAQUE TIPO ARANDELA</t>
  </si>
  <si>
    <t>TERMOCOPLE TIPO J PARA TIP YUDO</t>
  </si>
  <si>
    <t>RESISTENCIA YUDO 18.2 X 95 375W</t>
  </si>
  <si>
    <t>INTERRUPTOR TERMOMAGNETICO 3X100A</t>
  </si>
  <si>
    <t>MOTORREDUCT ENGR. CILINDRICOS RM77</t>
  </si>
  <si>
    <t>2517 50MM MART BUJE TAPER LOCK</t>
  </si>
  <si>
    <t>VMPA2-M1BH-G-PI #8022037 ELECTROVALVULA</t>
  </si>
  <si>
    <t>VMPA2-M1BH-M-PI #8022034 ELECTROVALVULA</t>
  </si>
  <si>
    <t>FINDER TEMPORIZADOR 800102400000</t>
  </si>
  <si>
    <t>VALVULA DE ESFERA DESMONTABLE 1-1/2"</t>
  </si>
  <si>
    <t>AUTOTRANSFORMADOR PARA TENSION REDUCIDA</t>
  </si>
  <si>
    <t>R176071600 REXR CHUMACERAS LINEALES</t>
  </si>
  <si>
    <t>BARRA DE 30" LARGO 1 LTC MARCA REXROTH</t>
  </si>
  <si>
    <t>SSUFB-16 THON CHUMACERA LINEAL DE BOLAS</t>
  </si>
  <si>
    <t>CONTACTOR POLIPASTO CON BOBINA 115V24799</t>
  </si>
  <si>
    <t>TABLILLA DE CONVERSION POLIPASTO 27672</t>
  </si>
  <si>
    <t>PLACA PARA BASE DEL FRENO Y PERNOS 35643</t>
  </si>
  <si>
    <t>PLACA INTERMEDIA DEL FRENO 35069</t>
  </si>
  <si>
    <t>RESORTE DEL FRENO 35717</t>
  </si>
  <si>
    <t>SUB-ENSAMBLE NUCLEO DE FRENO 35629</t>
  </si>
  <si>
    <t>BOBINA DEL FRENO 51516</t>
  </si>
  <si>
    <t>TUERCA DEL PERNO DEL FRENO 345840</t>
  </si>
  <si>
    <t>ARMADURA DEL FRENO 35600</t>
  </si>
  <si>
    <t>DISCOS DE FRICCION DEL FRENO 35632</t>
  </si>
  <si>
    <t>KIT DE SEGURO 45663</t>
  </si>
  <si>
    <t>CONTENEDOR DE CADENA, MAX.6 MTS LINEALES</t>
  </si>
  <si>
    <t>MOTOR BODINE 42A5BEPM-5N</t>
  </si>
  <si>
    <t>MANG.METALICA DE 3"X.70CMC/BRIDAS</t>
  </si>
  <si>
    <t>FLECHA P/BOMBA RUHRPUMPEN TAMAÑO 3X2X8</t>
  </si>
  <si>
    <t>CAJA DE BALEROSP/BOMBA RUHRPUMPEN 4X3X10</t>
  </si>
  <si>
    <t>IMPULSOR P/BOMBA RUHRPUMPEN 4X3X10</t>
  </si>
  <si>
    <t>FLECHA P/BOMBA RUHRPUMPEN TAMAÑO 4X3X10</t>
  </si>
  <si>
    <t>VOLUTA P/BOMBA RUHRPUMPEN TAMAÑO 4X3X10</t>
  </si>
  <si>
    <t>CAJA DE BALEROS P/BOMBA RUHRPUMPEN 3X2X8</t>
  </si>
  <si>
    <t>CONECTOR RECTO P/ TUBING DE PLASTICO 8MM</t>
  </si>
  <si>
    <t>GUIA CARRIL IZQ BMR 10 21570142L0</t>
  </si>
  <si>
    <t>GUIA CARRIL DER BMR 10 21570142R0</t>
  </si>
  <si>
    <t>BASE GUIA CARRIL DER BMR 10 2155019400</t>
  </si>
  <si>
    <t>MANGUERA 5/16 X 29 CM TEFLON</t>
  </si>
  <si>
    <t>MANGUERA 5/16 X 52 CM TEFLON</t>
  </si>
  <si>
    <t>TENSIONER NO. PART 42346</t>
  </si>
  <si>
    <t>REGULADOR DE GAS MOD: 25TN02-5 DE 1" NPT</t>
  </si>
  <si>
    <t>ROTULA GEG 25 ES SKF0 MARCA SKF</t>
  </si>
  <si>
    <t>ROTULA GEH 25 ES-2RS SKF0 MARCA SKF</t>
  </si>
  <si>
    <t>39804 MOTOR COUPLING, MARCA TBS</t>
  </si>
  <si>
    <t>CONECTOR RECTO P/ TUBING PLASTICO DE 6MM</t>
  </si>
  <si>
    <t>CONECTOR 5/16 FLET A3/8 NPT EN ACERO</t>
  </si>
  <si>
    <t>NO. PART: 41540 SHAFT FLECHA</t>
  </si>
  <si>
    <t>NO. PART: 41497 MODS TO SPROCKET</t>
  </si>
  <si>
    <t>NO. PART: 41495 SCREW STOP TOPE TORNILLO</t>
  </si>
  <si>
    <t>P/N SC-05 CAM SHAFT MARCA SORFIN</t>
  </si>
  <si>
    <t>NO. PART: 530238 GEARBOX STRAIGHT</t>
  </si>
  <si>
    <t>P/N IR30 35 20 INNER RING BUJE</t>
  </si>
  <si>
    <t>CILINDRO NCMC150-0100-XC6 INOXIDABLE</t>
  </si>
  <si>
    <t>#350 15 000 1 001 1/8 BSP PRESSURE PLUG</t>
  </si>
  <si>
    <t>35580/54 SUPPORT HEX BAR MARCA TBS</t>
  </si>
  <si>
    <t>23281/29D SHAFT COLLAR MARCA TBS</t>
  </si>
  <si>
    <t>34791/105 STUDDING MARCA TBS</t>
  </si>
  <si>
    <t>39850 ELBOW MARCA TBS</t>
  </si>
  <si>
    <t>34791/49 STRUDDING MARCA TBS</t>
  </si>
  <si>
    <t>39785 MID PLATE MARCA TBS</t>
  </si>
  <si>
    <t>39801 LOCATION PLATE MARCA TBS</t>
  </si>
  <si>
    <t>39802 TOP ALIGNMENT PLATE MARCA TBS</t>
  </si>
  <si>
    <t>39803 BRM ALIGNMENT PLATE MARCA TBS</t>
  </si>
  <si>
    <t>39805 BUSH MARCA TBS</t>
  </si>
  <si>
    <t>47608 HEATER TERMINAL BOX MARCA TBS</t>
  </si>
  <si>
    <t>39806 DUMP VALVE COVER MARCA TBS</t>
  </si>
  <si>
    <t>#190 10 000 1 004 PORCELAIN CONNECTORS</t>
  </si>
  <si>
    <t>35580/55 HEX SPACER MARCA TBS</t>
  </si>
  <si>
    <t>13360 PORT PLUG MARCA TBS</t>
  </si>
  <si>
    <t>#260 10 164 1 019 REMOVABLE LOCATING PIN</t>
  </si>
  <si>
    <t>39807 CYLINDER MOUNTING PLATE MARCA TBS</t>
  </si>
  <si>
    <t>39687 TOP PLATE MARCA TBS</t>
  </si>
  <si>
    <t>#250 20 000 1 082 LONG SELLOC PIN</t>
  </si>
  <si>
    <t>#820 25 228 3 002 EXTENDED VALVE</t>
  </si>
  <si>
    <t>#350 15 000 1 002 1/4 BSP PRESSURE PLUG</t>
  </si>
  <si>
    <t>#250 10 164 1 001 RETAINING CLIP &amp; CHAIN</t>
  </si>
  <si>
    <t>23281/16D SPLIT TUPE SHAFT COLLAR</t>
  </si>
  <si>
    <t>MOTORREDUCTOR COMPLETO CARRO GRUAHORMIGA</t>
  </si>
  <si>
    <t>MOTOR PARA CARRO GRUA HORMIGA ZBF 100</t>
  </si>
  <si>
    <t>SUM. Y FAB. DE CHAQUETA PARA QUEMADOR</t>
  </si>
  <si>
    <t>MODULE, 8 DIG OUT 24VDC 2A, PN 10441159</t>
  </si>
  <si>
    <t>CARD, 16 DIG INPUT 24VD, PN 11075220</t>
  </si>
  <si>
    <t>CARD, 16 DIG OUTPUT 24VDC 0.5A, PN 11075</t>
  </si>
  <si>
    <t>MOD, DIGITAL INPUT/COUNTER 24V,</t>
  </si>
  <si>
    <t>MODULE, 24V PS I/O &amp; MOD PWR</t>
  </si>
  <si>
    <t>CARD, X20 POWERLINK MOD POWER S</t>
  </si>
  <si>
    <t>WIPER, HNBR 650X675X12.95, PN 10992712</t>
  </si>
  <si>
    <t>SEAL, RAM 650X700X20 SLP, PN 10992692</t>
  </si>
  <si>
    <t>RING, RIDER GLD 650X658X30, PN 10992718</t>
  </si>
  <si>
    <t>PMP, HYD SCRW 96LPM 1.5KW 10BAR</t>
  </si>
  <si>
    <t>CPLG, ASSY 55ID 40ID ROTEX GS48</t>
  </si>
  <si>
    <t>CPLG, ASSY 38ID 32ID ROTEX GS38</t>
  </si>
  <si>
    <t>PMP, HYD INTERNAL GEAR 100CC PN 11000489</t>
  </si>
  <si>
    <t>TIP, SCREW 100MM, PN 10061223</t>
  </si>
  <si>
    <t>1762-L40AWA, PROCESADOR DE 24 ENTRADAS</t>
  </si>
  <si>
    <t>BUSCONTROL X20BC0083, PN 10751778</t>
  </si>
  <si>
    <t>GUIDE, GATE SLIDING PLS, PN 10182057</t>
  </si>
  <si>
    <t>BEARING, BALL, 10352447</t>
  </si>
  <si>
    <t>ROLLER, GATE 78MMODX21.0W PLS</t>
  </si>
  <si>
    <t>HB, MICA 480V 5750W R220X213</t>
  </si>
  <si>
    <t>HB, MICA 240V 5000W 4P R270X150</t>
  </si>
  <si>
    <t>HB, MICA 240V 3200W 4P R270X104</t>
  </si>
  <si>
    <t>HB, MICA 230V 1800W 4W R270X053</t>
  </si>
  <si>
    <t>PART:18014 ROLLER GRID FEED TOP(MOD 220)</t>
  </si>
  <si>
    <t>PART:18098 ROLLER GEAR</t>
  </si>
  <si>
    <t>5069-L320ERM CONTROLADORCOMPACTLOGIX5380</t>
  </si>
  <si>
    <t>RODAMIENTO ER-16 MARCA SEAL MASTER</t>
  </si>
  <si>
    <t>PART NO. 103626 AL8 NARROW STACK SUPPORT</t>
  </si>
  <si>
    <t>PART: 28863 ROLLER GRID TRANSPORT CONV.</t>
  </si>
  <si>
    <t>ROLLER IDLER ASM NO. PARTE: 30181443</t>
  </si>
  <si>
    <t>100-C43D00 CONTACTOR IEC 43A 3 POLOS</t>
  </si>
  <si>
    <t>PART:18099 BEARING TOP GRID FEED ROLLER</t>
  </si>
  <si>
    <t>PART: 23288 ROLLER GRID FEED BOTTOM</t>
  </si>
  <si>
    <t>PART NO.103626/1AL8 NARROW STACK SUPPORT</t>
  </si>
  <si>
    <t>PART NO.103627AL8 NARROW STACK PLATAFORM</t>
  </si>
  <si>
    <t>1783-BMS10CGP, STRATIX5700 ADMINISTRABLE</t>
  </si>
  <si>
    <t>SLIDER, SHORT STROKE 100 H13 PN 10373051</t>
  </si>
  <si>
    <t>ANAOUT X20AO2622 PN 10263018</t>
  </si>
  <si>
    <t>MOD, ULTRASONIC TRANSDUCER PN 10535951</t>
  </si>
  <si>
    <t>ANAOUT X20AO4622 PN 10263019</t>
  </si>
  <si>
    <t>440C-CR30-22BBB, RELEVADOR DE SEGURIDAD</t>
  </si>
  <si>
    <t>GRASA EP-2 MULTIPROPOSITO CS2</t>
  </si>
  <si>
    <t>CARD, X20 AT2402 2X T/C INPU PN 10820299</t>
  </si>
  <si>
    <t>MODULE, 6 INPUT TEMP PN 10441162</t>
  </si>
  <si>
    <t>XDCRSCHALT 0-4000 PSIBAR (TD PN 11791511</t>
  </si>
  <si>
    <t>PMP, HYD INTERNAL GEAR 50CC PN 10999918</t>
  </si>
  <si>
    <t>RESISTENCIA CAJA 42</t>
  </si>
  <si>
    <t>RESORTE AZUL CARGA MEDIANA 1.5"X5"</t>
  </si>
  <si>
    <t>RESORTE AZUL CARGA MEDIANA 0.375"X1.750"</t>
  </si>
  <si>
    <t>RESORTE AZUL CARGA MEDIANA 0.375"X3.0"</t>
  </si>
  <si>
    <t>RESORTE AZUL CARGA MEDIANA 1.250"X1.50"</t>
  </si>
  <si>
    <t>RESORTE AZUL CARGA MEDIANA 1"X6"</t>
  </si>
  <si>
    <t>RESORTE AZUL CARGA MEDIANA 1.5"X6"</t>
  </si>
  <si>
    <t>RESORTE AZUL CARGA MEDIANA 1.5"X5.5"</t>
  </si>
  <si>
    <t>RESORTE AZUL CARGA MEDIANA 1.5"X3"</t>
  </si>
  <si>
    <t>RESORTE AZUL CARGA MEDIANA 1.5"X12"</t>
  </si>
  <si>
    <t>RESORTE AZUL CARGA MEDIANA 1.250"X10"</t>
  </si>
  <si>
    <t>RESORTE AZUL CARGA MEDIANA 1.250"X7"</t>
  </si>
  <si>
    <t>RESORTE AZUL CARGA MEDIANA 1.250"X8"</t>
  </si>
  <si>
    <t>RESORTE AZUL CARGA MEDIANA 1"X5"</t>
  </si>
  <si>
    <t>RESORTE AZUL CARGA MEDIANA 1.250"X2"</t>
  </si>
  <si>
    <t>RESORTE AZUL CARGA MEDIANA 1"X12"</t>
  </si>
  <si>
    <t>RESORTE AZUL CARGA MEDIANA 1"X8"</t>
  </si>
  <si>
    <t>RESORTE AZUL CARGA MEDIANA 0.500"X3.0"</t>
  </si>
  <si>
    <t>RESORTE AZUL CARGA MEDIANA 0.375"X1.250"</t>
  </si>
  <si>
    <t>RESORTE AZUL CARGA MEDIANA 0.375"X3.00"</t>
  </si>
  <si>
    <t>RESORTE AZUL CARGA MEDIANA 0.375"X2.5"</t>
  </si>
  <si>
    <t>CATARINA SENC PSO C2040 TIPOB 15 DIENTES</t>
  </si>
  <si>
    <t>EVC101, CABLE PROLONGADOR, MARCA IFM</t>
  </si>
  <si>
    <t>RELEVADOR G9SX-BC202-RT DC 24</t>
  </si>
  <si>
    <t>No.950 40 000 3 010 RP2&amp;3 TERMINAL  BOX</t>
  </si>
  <si>
    <t>MPM-B1652E-MJ72AA SERVOMOTOR ROTATORIO</t>
  </si>
  <si>
    <t>P/N R4T-YC 4 RELAY MODULE</t>
  </si>
  <si>
    <t>SC-N2S/G (50) DC 24 V MAGNETIC CONTACT</t>
  </si>
  <si>
    <t>NO. PART 3X2647500 PINION FOR CHAIN</t>
  </si>
  <si>
    <t>EVC013, CABLE PROLONGADOR, MARCA IFM</t>
  </si>
  <si>
    <t>FUSIBLE AJT 45 600V 45A , MARCA MERSEN</t>
  </si>
  <si>
    <t>CATARINA DOBLE, PASO 35 TIPOB 12 DIENTES</t>
  </si>
  <si>
    <t>BALERO LINEAL SLMUT20, MARCA MISUMI</t>
  </si>
  <si>
    <t>P/N HT27 ELECTRODE PIN-2, MARCA SORFIN</t>
  </si>
  <si>
    <t>CF 20 UUR AB BALERO, MARCA THK</t>
  </si>
  <si>
    <t>P/N HT23 ELECTRODE HOLDER, MARCA SORFIN</t>
  </si>
  <si>
    <t>P/N HT25 ELECTRODE PIN-1, MARCA SORFIN</t>
  </si>
  <si>
    <t>NO. PART: 2154027900 CRANK SHAFT</t>
  </si>
  <si>
    <t>PART NO: 2158803801 SINGLE CAM</t>
  </si>
  <si>
    <t>NO. PART: 3X1401000 SAFETY VALVE 4"</t>
  </si>
  <si>
    <t>RESIDUO PELIGROSO CONTAMINADO SOLIDO</t>
  </si>
  <si>
    <t>RESIDUO SOLIDO NO PELIGROSO</t>
  </si>
  <si>
    <t>CHUMACERA DODGE P4B520-SFXT-307TT SAF XT</t>
  </si>
  <si>
    <t>SENSOR D-M9NW</t>
  </si>
  <si>
    <t>RESORTE AZUL CARGA MEDIANA 1.5" X 4"</t>
  </si>
  <si>
    <t>LAMPARA PARA MESAS DE TRABAJO</t>
  </si>
  <si>
    <t>SERVO AMP BUM62-WATER CO HPN2423520</t>
  </si>
  <si>
    <t>ESPIGA MACHO PARA COPLE RÁPIDO BR1M1</t>
  </si>
  <si>
    <t>ESPIGA HEMBRA PARA COPLE RÁPIDO BR1F1</t>
  </si>
  <si>
    <t>P/N A-109 ACCUM ROLLER FDH50-(2) 354SB</t>
  </si>
  <si>
    <t>RESISTENCIA PARA MANIFOLD DE MOLDE</t>
  </si>
  <si>
    <t>RESISTENCIA PARA CRUCETA DE MOLDE</t>
  </si>
  <si>
    <t>P/N C-13 SPROCKET FOR COMBI MACHINE</t>
  </si>
  <si>
    <t>P/N C-12 SPROCKET FOR COMBI MACHINE</t>
  </si>
  <si>
    <t>P/N A-109-1 DRIVE ROLLER RD50-(2)354SB2</t>
  </si>
  <si>
    <t>PART: 140559 MOTOR 5 HP, MARCA WIRTZ</t>
  </si>
  <si>
    <t>MODULO MACHO DE 10A PARA PLOGA</t>
  </si>
  <si>
    <t>MARCO MACHO PARA PLOGA DE 5 VIAS</t>
  </si>
  <si>
    <t>MODULO HEMBRA DE 40A PARA PLOGA</t>
  </si>
  <si>
    <t>MARCO HEMBRA PARA PLOGA DE 5 VIAS</t>
  </si>
  <si>
    <t>MODULO MACHO DE 40A PARA PLOGA</t>
  </si>
  <si>
    <t>MODULO HEMBRA DE 10A PARA PLOGA</t>
  </si>
  <si>
    <t>LIMPIADOR SOLVENTE DE-SOLV-IT CITRUS</t>
  </si>
  <si>
    <t>PART: 54973 TOP ROLLER, DIE EXIT MOD 220</t>
  </si>
  <si>
    <t>BANDA BX55 DENTADA, MARCA GATES</t>
  </si>
  <si>
    <t>CILINDRO NEUMATICO CJ2B16-15Z-XC8</t>
  </si>
  <si>
    <t>CARBON GRAPHITE BRUSH K174</t>
  </si>
  <si>
    <t>2198-H2DCK, KIT DE INTERFASE</t>
  </si>
  <si>
    <t>2090-CFBM7DF-CEAF15, CABLE</t>
  </si>
  <si>
    <t>SOPLADOR 3210-A3L2CV1-A, SERIE PD PLUS</t>
  </si>
  <si>
    <t>BCC M314-0000-10-003-VX44T2-050, BCC0543</t>
  </si>
  <si>
    <t>MOLDE DE LINGOTERA # 2 R-PA-IP-PA-02</t>
  </si>
  <si>
    <t>EXAZ 1612zVRK3D LLAVE DE SEGURIDAD</t>
  </si>
  <si>
    <t>BOBINA NUMATICS 236-127</t>
  </si>
  <si>
    <t>5VX1400 GATE BANDA P. COLECTOR DE CARGAS</t>
  </si>
  <si>
    <t>RESISTENCIA 5/8 X 4" TIPO CARTUCHO</t>
  </si>
  <si>
    <t>GUANTE ANTI-CORTE TALLA (L)</t>
  </si>
  <si>
    <t>CONECTOR MET.CODO MANGUERA 8MM,ROSCA1/4"</t>
  </si>
  <si>
    <t>CONECTOR METALICO RECTO HEMBRA</t>
  </si>
  <si>
    <t>MANGUERA NYLON 1/4" AZUL</t>
  </si>
  <si>
    <t>TORNILLO CABEZA PLANA 10MM X 16MM</t>
  </si>
  <si>
    <t>TORNILLO CABEZA PLANA 10MM X 20MM</t>
  </si>
  <si>
    <t>TORNILLO CABEZA PLANA 10MM X 40MM</t>
  </si>
  <si>
    <t>BOLSA PARA FILTRO HAYWARD 32" X 7"</t>
  </si>
  <si>
    <t>FLOCULANTE ACTIVE 100 %</t>
  </si>
  <si>
    <t>INHIBIDOR DE INCRUSTACIONES ACTIVE</t>
  </si>
  <si>
    <t>RESISTENCIA SIDE TERMINAL DERECHA</t>
  </si>
  <si>
    <t>RESISTENCIA SIDE TERMINAL IZQUIERDA</t>
  </si>
  <si>
    <t>CDM2B20-130Z CILINDRO NEUMATICO</t>
  </si>
  <si>
    <t>SENSOR HI TEMP MODELO: SEN01960</t>
  </si>
  <si>
    <t>P/N 6521-0527 CURTAIN, 054X162, CORTINA</t>
  </si>
  <si>
    <t>P/N 6440-4222 TRACK  SEALS, D5/6G 162</t>
  </si>
  <si>
    <t>TRANSMISOR DE PH NP : 159001695</t>
  </si>
  <si>
    <t>BOTADOR Ø 5MM PARA MOLDE MOOJIN</t>
  </si>
  <si>
    <t>BOTADOR Ø 4MM PARA MOLDE MOOJIN</t>
  </si>
  <si>
    <t>TERMOPAR DE CRUCETA MOLDE MOOJIN Ø3.2-</t>
  </si>
  <si>
    <t>TERMOPAR DE LINEA DE PB MOLDE MOOJIN</t>
  </si>
  <si>
    <t>CABLE MOLDE MOOJIN TIPO TBS</t>
  </si>
  <si>
    <t>T3.5-7XE-KCPE KIT DE COPLE ALTAMIRA</t>
  </si>
  <si>
    <t>PISTON TRANS. ACTUATOR B, ITEM 2875706</t>
  </si>
  <si>
    <t>MOTOR ELECTRICO EFICIENTE PREMIUM (IE3)</t>
  </si>
  <si>
    <t>VALVULA DUO CHECK FO/INOX TRIVECA 2"</t>
  </si>
  <si>
    <t>SW, INT KEY LOCKING 2NC 1NO</t>
  </si>
  <si>
    <t>CODO 45 PVC INDUSTRIAL CEMENTAR C80 3"</t>
  </si>
  <si>
    <t>CONECTOR RAPIDO PARA COVER TBS CON ROSCA</t>
  </si>
  <si>
    <t>P/N 30-466 PASTE ROLL SHAFT SEAL 2-1/2 X</t>
  </si>
  <si>
    <t>P/N 41-4522 PASTE ROLL FELT SEAL</t>
  </si>
  <si>
    <t>P/N 31-468 UPPER PADDLE SHAFT FELT SEAL</t>
  </si>
  <si>
    <t>P/N 31-467 UPPER PADDLE SHAFT FELT SEAL</t>
  </si>
  <si>
    <t>NOISE FILTER WYF-TH20T1A, FILTRO DE AIRE</t>
  </si>
  <si>
    <t>MOOJIN P/N WYF-TH10T1A NOISE FILTER</t>
  </si>
  <si>
    <t>P/N 24051 FILLER RIGHT ANGLE GEAR BOX</t>
  </si>
  <si>
    <t>PART: 000-45-0084 SEAL BLACK RUBBER</t>
  </si>
  <si>
    <t>PORTO POWER DE 10 TON. MIKELS R-435</t>
  </si>
  <si>
    <t>PCBA, ICC3.1-H 16 TC # PARTE 6684516</t>
  </si>
  <si>
    <t>TORNILLO HEX NC 1" X 3" GR 8</t>
  </si>
  <si>
    <t>CIERRE CON PASADOR 90° PARA GABINETE</t>
  </si>
  <si>
    <t>RONDANA CUCH D/CAJA Y ROTOR 60160 INOX</t>
  </si>
  <si>
    <t>CHAVETA INOX 1/4 X 2-1/2</t>
  </si>
  <si>
    <t>REPORTE DE RECIBO/ENTREGA DE PLOMO</t>
  </si>
  <si>
    <t>ESPONJA PARA NIDO</t>
  </si>
  <si>
    <t>CRIBA 60160 1/2"</t>
  </si>
  <si>
    <t>SOPORTE CRIBA L.P. 60160</t>
  </si>
  <si>
    <t>SOPORTE CRIBA L.O.P. 60160</t>
  </si>
  <si>
    <t>TURBINA PARA COLECTOR DE CARGAS</t>
  </si>
  <si>
    <t>RESORTE PARA CABEZAL DE PRUEBA DE CORTOS</t>
  </si>
  <si>
    <t>MARIPOSA PARA PUNTAS DE PRUEBA DE CORTOS</t>
  </si>
  <si>
    <t>MOTORREDUCTOR DE EJES PARALELOS</t>
  </si>
  <si>
    <t>PART: 000390064 BALL VALVE, MARCA WIRTZ</t>
  </si>
  <si>
    <t>MANGUERA 3/8 X 4.00 MTS. C/HEMBRAS AMBOS</t>
  </si>
  <si>
    <t>CILINDRO S500-1.0-MH1" LONG STROKE</t>
  </si>
  <si>
    <t>MOTOR EM3556 1 HP, 6 POLOS, 3 FASES</t>
  </si>
  <si>
    <t>P/N 41-4927 12" PASTE ROLL ASSEMBLY WITH</t>
  </si>
  <si>
    <t>SONDA DE HUMEDAD RELATIVA Y TEMPERATURA</t>
  </si>
  <si>
    <t>2711P-T7C22D9P PANEL VIEW PLUS 7 A COLOR</t>
  </si>
  <si>
    <t>PART NO. 2154967900 DISTANCE, RODILLO</t>
  </si>
  <si>
    <t>PART NO. 2154029700 DISTANCE, RODILLO</t>
  </si>
  <si>
    <t>PART NO. 1180350187 SOLID STATE SWITCH</t>
  </si>
  <si>
    <t>EX500-AC010-SSPS CABLE SMC LARGO 1000 MM</t>
  </si>
  <si>
    <t>EX500-AC003-SSPS CABLE SMC LARGO 300 MM</t>
  </si>
  <si>
    <t>EX500-AC030-SSPS CABLE SMC LARGO 3000 MM</t>
  </si>
  <si>
    <t>EX500-ACY01-S CONECTOR Y SMC</t>
  </si>
  <si>
    <t>EX500-AC005-SSPS CABLE SMC LARGO 500 MM</t>
  </si>
  <si>
    <t>PART NO. 132005/1 JIGBOX SUPPORT ARM</t>
  </si>
  <si>
    <t>PART NO. 132005/2 JIGBOX SUPPORT ARM</t>
  </si>
  <si>
    <t>MAZA MAGNALOY300X NO BORE HUB ABIERTO</t>
  </si>
  <si>
    <t>COPLE CPVC INDUSTRIAL DE 2"</t>
  </si>
  <si>
    <t>CODO 90 CPVC INDUSTRIAL DE 2"</t>
  </si>
  <si>
    <t>SONDA TEMPERATURA TMP1</t>
  </si>
  <si>
    <t>INDIGO 520 TRANSMISOR CON PANTALLA</t>
  </si>
  <si>
    <t>JUNTA FLOTANTE JA63-18-150</t>
  </si>
  <si>
    <t>FILTRO PARA PARTICULAS HEPA 2091</t>
  </si>
  <si>
    <t>PART NO. 3X1655800 SWITCH MOUNTING</t>
  </si>
  <si>
    <t>P/N N12 MTWM50-15-F (NMRV050-15-F)</t>
  </si>
  <si>
    <t>P/N B-205 FINGER PLATE FOR LOADER</t>
  </si>
  <si>
    <t>P/N G-210 CLAMP NUT FOR UNLOADER PART</t>
  </si>
  <si>
    <t>P/N G-211 CLAMP NUT FOR UNLOADER PART</t>
  </si>
  <si>
    <t>P/N G-216 SPOOL PUSH FOR UNLOADER PART</t>
  </si>
  <si>
    <t>P/N G-217 SPOOL PUSH FOR UNLOADER PART</t>
  </si>
  <si>
    <t>P/N G-218 SPOOL PUSH FOR UNLOADER PART</t>
  </si>
  <si>
    <t>P/N ST-09 JOINT, MARCA SORFIN</t>
  </si>
  <si>
    <t>P/N ST-12 CLEVIS-1, MARCA SORFIN</t>
  </si>
  <si>
    <t>P/N ST-13 CLEVIS-2, MARCA SORFIN</t>
  </si>
  <si>
    <t>P/N ST-14 ARM, MARCA SORFIN</t>
  </si>
  <si>
    <t>P/N ST-25 ADJUST, MARCA SORFIN</t>
  </si>
  <si>
    <t>P/N ST-28 SHAFT, MARCA SORFIN</t>
  </si>
  <si>
    <t>P/N ST-30 PIN, MARCA SORFIN</t>
  </si>
  <si>
    <t>PART 500349 SPROCKET #60, MARCA WIRTZ</t>
  </si>
  <si>
    <t>PART: 41396 LEAD PUMP ASSY CONCAST</t>
  </si>
  <si>
    <t>PART: 009000551 17.5 DEG LOW PRO REINF</t>
  </si>
  <si>
    <t>PART: 009000552 22.5 LOW PRO REINF BLD</t>
  </si>
  <si>
    <t>PART: 009001185 OUTSIDE WALL SCRAPER</t>
  </si>
  <si>
    <t>PART: 2151015901 SWIVELING FINGER SKIP</t>
  </si>
  <si>
    <t>PART: 2151015801 SWIVELING FINGER SKIP</t>
  </si>
  <si>
    <t>PART: EVRS10A534010 BEARING SLEEVE</t>
  </si>
  <si>
    <t>PART: 2150283600 SPINDLE, HUSILLO</t>
  </si>
  <si>
    <t>PART: 2154025300 BRACKET, SOPORTE</t>
  </si>
  <si>
    <t>PART NO. 103865 BEARING HOUSING, PLACA</t>
  </si>
  <si>
    <t>PART NO. 103865/1 BEARING HOUSING, PLACA</t>
  </si>
  <si>
    <t>PART NO. 103865/2 BEARING HOUSING, PLACA</t>
  </si>
  <si>
    <t>PART NO. 29436 BASE PLATE, PLATO BASE</t>
  </si>
  <si>
    <t>605-20 MEDIDOR DE PRESION DIFERENCIAL</t>
  </si>
  <si>
    <t>DG4S4012CUH60 VICKERS VALVE</t>
  </si>
  <si>
    <t>VALVULA COLECTORA DE POLVO JSXFAE-14N-B</t>
  </si>
  <si>
    <t>CHUMACERA P2B-DLAH-107, MARCA DODGE</t>
  </si>
  <si>
    <t>BANDA GATES14MGT-4326-68 PC NO.92746309</t>
  </si>
  <si>
    <t>TRANSMISOR DE VIBRACION 0-1IN/S,4-20</t>
  </si>
  <si>
    <t>TRANSDUSTOR DE CORRIENTE ACT200-42L-S</t>
  </si>
  <si>
    <t>FUSIBLE CRISTAL AMERIC 6X32MM, 1A</t>
  </si>
  <si>
    <t>FUSIBLE CRISTAL AMERIC 6X32MM, 2A</t>
  </si>
  <si>
    <t>FUSIBLE CRISTAL AMERIC 6X32MM, 4a</t>
  </si>
  <si>
    <t>VALVULA VUVS-L25-B52-D-G14-F8-1C1</t>
  </si>
  <si>
    <t>SENSOR SME-8M-ZS-24V-K-2,5-OE</t>
  </si>
  <si>
    <t>PUMP HORIZ CNTRFGL FINISH THOMPSON DB9P</t>
  </si>
  <si>
    <t>SENSOR INDUCTIVO X5630B1MAL2</t>
  </si>
  <si>
    <t>MAGNEHELIC GAUGE MEDIDOR DE PRESION</t>
  </si>
  <si>
    <t>FLUJOMETRO PART:RMC-142-SSV</t>
  </si>
  <si>
    <t>TRANSMISOR DE PRESION 605-1</t>
  </si>
  <si>
    <t>TRANSMISOR DE PRESION 605-20</t>
  </si>
  <si>
    <t>SUM AMETEK B/W CONTROLS 7010-W-4-C-20</t>
  </si>
  <si>
    <t>VALVULA 10-125,MCA ASCO T25243914</t>
  </si>
  <si>
    <t>BOLSAS FILTRO COLECTORES NVO PN 17102177</t>
  </si>
  <si>
    <t>RESISTENCIA #3 PARA MANIFOLD DE MOLDE</t>
  </si>
  <si>
    <t>RESISTENCIA CRUCETA MOOJIN MOLDE 51-NS60</t>
  </si>
  <si>
    <t>RESISTENCIA CRUCETA DIA 12.6-280L-260V</t>
  </si>
  <si>
    <t>BELT DRIVE V-STYLE B-SECTION 185 I.D.</t>
  </si>
  <si>
    <t>PART 000390062 BALL VALVE, VALVULA BOLA</t>
  </si>
  <si>
    <t>P/N P30 IMPELLER FOR LEAD PUMP</t>
  </si>
  <si>
    <t>VALVULA SOLENOIDE 3A431 S/BOBINA</t>
  </si>
  <si>
    <t>BOBINA PARA VALVULA SOLENOIDE 6X543</t>
  </si>
  <si>
    <t>1783-BMS20CGP SWITCH ETHERNET STRATIX</t>
  </si>
  <si>
    <t>2198-H015-ERS KINETIX 5500 SERVO DRIVE</t>
  </si>
  <si>
    <t>UNIDAD F.L.R. C74A4AKAD3RM</t>
  </si>
  <si>
    <t>H BLOCK S-500-6.0 FSS-906 PISTON</t>
  </si>
  <si>
    <t>LEAD PUMP HEATER,14.8X235L 1000W/260V</t>
  </si>
  <si>
    <t>P/N G-220 FINGER PLATE FOR POST</t>
  </si>
  <si>
    <t>P/N G-221 FINGER PLATE FOR POST</t>
  </si>
  <si>
    <t>LEAD PUMP HEATER,14.8X160L 700W/260V,</t>
  </si>
  <si>
    <t>#18100408 TUERCA PARA FLAUTAS DE COLECTO</t>
  </si>
  <si>
    <t>FLAUTAS D SIST DE SOPLEO A BASE DE TUB.2</t>
  </si>
  <si>
    <t>CALTRON+D TABC60 CALTRON CABRON CALCIO</t>
  </si>
  <si>
    <t>CLOROFILA LIQ SALUFILAHIERBABUENA 500ML</t>
  </si>
  <si>
    <t>CARBON VEGETAL 60G C/150 - 400 MG</t>
  </si>
  <si>
    <t>PHARMATON CAP C100 MULTIVITAMINICO</t>
  </si>
  <si>
    <t>REPUESTO DE TAPAS DAÑADAS</t>
  </si>
  <si>
    <t>2711P-T7C22D9P PANELVIEW PLUS 7</t>
  </si>
  <si>
    <t>2711P-T4W21D8S PANELVIEW PLUS7 ESTANDAR</t>
  </si>
  <si>
    <t>GUARDAPOLVO PARA VASTAGO DE PISTON</t>
  </si>
  <si>
    <t>TRANSDUCTOR DE CIERRE DE MOLDE GEFRAN</t>
  </si>
  <si>
    <t>RHCB25-800 CILINDRO DE ALTA POTENCIA</t>
  </si>
  <si>
    <t>RESISTENCIA TCH35P5R60JE 35 WARR</t>
  </si>
  <si>
    <t>STTH1202D ULTRAFAST RECOVERY D STMICRO</t>
  </si>
  <si>
    <t>RELEVADOR COMPACTO DE 1 POLO, 2TIROS</t>
  </si>
  <si>
    <t>SENSOR FOTOELECTRICO PANASONIC FX.1011</t>
  </si>
  <si>
    <t>MAZA MS110-1/2" PARA USO EN REJILLADORAS</t>
  </si>
  <si>
    <t>P/N BN-201 CDM2B40-50A-XA0 (+318)=CDM2B4</t>
  </si>
  <si>
    <t>PART NO.43376/3 RACK (MADE FROM STEEL)</t>
  </si>
  <si>
    <t>PART:80006 INSERTBEARING-HOPPERSIDEPLATE</t>
  </si>
  <si>
    <t>PART NO.201291DUAL STROKE80 CYLINDER 315</t>
  </si>
  <si>
    <t>PART.2150140000 CONSOLE USO EN MAQUINAS</t>
  </si>
  <si>
    <t>REGULADOR AS2201F-02-10SA USO EN LINEA 2</t>
  </si>
  <si>
    <t>RELEVADOR DE SEGURIDAD PNOZX3 24 VDC 3N/</t>
  </si>
  <si>
    <t>VALVULA SOLENOIDE VSY5A00-5U1-NA,24VDC</t>
  </si>
  <si>
    <t>CANDADO LINKBCA8B2, CANDADO DOBLE USO EN</t>
  </si>
  <si>
    <t>CHUMERA BRIDA 2T 25 MM UCFL205, FYTB 25</t>
  </si>
  <si>
    <t>GRASA LGEP 2/0.4 PARA GRANDES CARGAS Y</t>
  </si>
  <si>
    <t>MOTORREDUCTOR K77 DRN132M4 10HP USO EN</t>
  </si>
  <si>
    <t>P/N 0028-108 APEX AT090FH-015 GEARBOX</t>
  </si>
  <si>
    <t>MOTORREDUCTOR R47 DRN100LM4/V USO EN</t>
  </si>
  <si>
    <t>P/N 1903-3058 HARNESS RS-500 DC INTERNAL</t>
  </si>
  <si>
    <t>PARTNO.410 10 102 1 066, BUJE</t>
  </si>
  <si>
    <t>P/N0056-111GUARD SWITCH SENTROL</t>
  </si>
  <si>
    <t>25B-DO24N114 VARIADOR POWERFLEX 525</t>
  </si>
  <si>
    <t>PART: 2156816100 CHAIN GUIDEFTT</t>
  </si>
  <si>
    <t>PART NO.560 50 114 1 004 CENTRAL</t>
  </si>
  <si>
    <t>PART NO.585 20 603 3 044 BALL SCREW</t>
  </si>
  <si>
    <t>BANDA BX120 USO EN HORNOS DE SECADO MAC</t>
  </si>
  <si>
    <t>PART NO.130374 DRIVE BUSH, BUJE PARA</t>
  </si>
  <si>
    <t>P/N AF117-30 (JRT) ESCAPE GRIPPER</t>
  </si>
  <si>
    <t>P/N PSN201, MGCMB20-100-R-A93L AIR</t>
  </si>
  <si>
    <t>PART:2155055601 LEFT RAIL, GUIA PARA USO</t>
  </si>
  <si>
    <t>VALVULA 8262H090 24 VCD DE 1/4 PARA USO</t>
  </si>
  <si>
    <t>PART NO.40873 RACK, CREMALLERA PARA USO</t>
  </si>
  <si>
    <t>MOTOR NXR5010-4, 1784 RPM 3F 460V 60HZ</t>
  </si>
  <si>
    <t>R/M92100/M/55 NORG CILINDROS</t>
  </si>
  <si>
    <t>ESMALTE AEROSOL VIOLETA 400 ML</t>
  </si>
  <si>
    <t>DETERGENTE TTMX-105-25 KG</t>
  </si>
  <si>
    <t>TUBO GUIA DE CANASTILLAS GRANDE 7.77"</t>
  </si>
  <si>
    <t>JUEGO DE GUIAS LATERALES</t>
  </si>
  <si>
    <t>HORQUILLA PARA MOLDE</t>
  </si>
  <si>
    <t>UÑA DE COVER DE SELLADO</t>
  </si>
  <si>
    <t>PERNOS GUIA DE MOLDE</t>
  </si>
  <si>
    <t>SOLERA DE CANASTILLA EN ACERO INOXIDABLE</t>
  </si>
  <si>
    <t>DETERGENTE TTMX-402-10 KG</t>
  </si>
  <si>
    <t>FLECHA PARA CANASTILLA</t>
  </si>
  <si>
    <t>BLOQUEO DE VALVULA MARIPOSA MOD. S3920</t>
  </si>
  <si>
    <t>DISPOSITIVO BLOQUEO PARA DISYUNTOR</t>
  </si>
  <si>
    <t>BLOQUEO PARA VALVULA DE BOLA TIPO CUÑA</t>
  </si>
  <si>
    <t>DISPOSITIVO DE BLOQUEO PARA DISYUNTOR</t>
  </si>
  <si>
    <t>CANDADO DIELECTRICO MOD. 406YLW</t>
  </si>
  <si>
    <t>CANDADO DIELECTRICO MOD. 406BLU</t>
  </si>
  <si>
    <t>CABLE DE BLOQUEO AJUSTABLE DE 1.8M MOD.</t>
  </si>
  <si>
    <t>ALDABA DE BLOQUEO PLASTICO MOD. 428</t>
  </si>
  <si>
    <t>BLOQUEO NEUMATICO DE ACERO INOXIDABLE</t>
  </si>
  <si>
    <t>PISTOLA DE CALAFATEAR REFORZADA PSF35</t>
  </si>
  <si>
    <t>(BUSQUEDA Y RESCATE) CAMISA AIRMAN MOD,.</t>
  </si>
  <si>
    <t>(COMBATE CONTRA INCENDIOS) CAMISA AIRMAN</t>
  </si>
  <si>
    <t>(EVACUACIÓN) CAMISA AIRMAN  MOD,.</t>
  </si>
  <si>
    <t>(MATERIALES PELIGROSOS) CAMISA AIRMAN</t>
  </si>
  <si>
    <t>(PRIMEROS AUXILIOS) CAMISA AIRMAN  MOD,.</t>
  </si>
  <si>
    <t>INHIBIDOR DE INCRUSTACION</t>
  </si>
  <si>
    <t>TELA FILT DOBLE C/CUELLO PCA INTERMEDIA</t>
  </si>
  <si>
    <t>TELA FILT DOBLEC/CUELLO PCA INICIA-FINAL</t>
  </si>
  <si>
    <t>Filtro 15 μm, 12mmD, VAISALA,DRW01028ISP</t>
  </si>
  <si>
    <t>FABRICACION DE LEVA 01</t>
  </si>
  <si>
    <t>FABRICACION DE LEVA 03</t>
  </si>
  <si>
    <t>RELEVADOR TIPO CLEMA,24V, 700-HLS1Z24</t>
  </si>
  <si>
    <t>VARIADOR POWERFLEX 527 2 HP</t>
  </si>
  <si>
    <t>348170248240. RELEVADOR ESTADO SOLIDO</t>
  </si>
  <si>
    <t>EMPAQUE P/BRIDA 3 IN, SULFATO D BARIO</t>
  </si>
  <si>
    <t>EMPAQUE P/BRIDA 1 1/2 IN,SULFATO D BARIO</t>
  </si>
  <si>
    <t>EMPAQUE P/BRIDA 2 IN, SULFATO D BARIO</t>
  </si>
  <si>
    <t>CHUMACERA DODGEP2B-DLAH-107 No. 128441</t>
  </si>
  <si>
    <t>BANDA GATES5VX1500 No. 94141500</t>
  </si>
  <si>
    <t>Silencer 4 IN, MOD. 25SS950</t>
  </si>
  <si>
    <t>P/N B-209 SPUR GEAR, ENGRANES DE GARRA</t>
  </si>
  <si>
    <t>PISTON NEU C/TIRANTES, CDA2B63-175Z,SMC</t>
  </si>
  <si>
    <t>BARNES BOMBA HF-B-900031</t>
  </si>
  <si>
    <t>BARNES REFACCION HF-R-900528</t>
  </si>
  <si>
    <t>BARNES REFACCION HF-B-900015</t>
  </si>
  <si>
    <t>CUERPO PARA BOMBA IA1-1/2</t>
  </si>
  <si>
    <t>IMPULSOR IA1 1/2-15HP (DIAM.9" FL. 7/8")</t>
  </si>
  <si>
    <t>RASPADOR DE BANDA DE EMPASTADORAS</t>
  </si>
  <si>
    <t>MANERAL EAGLE T-JOYERO C/1 BOQ</t>
  </si>
  <si>
    <t>REGULADOR LINEA "HARRIS" USO GAS R187</t>
  </si>
  <si>
    <t>ROLLO DE LAINA 0.002"6X100 PRECISION</t>
  </si>
  <si>
    <t>WILTON 409-7715 ESPATULA RECTA 28CM</t>
  </si>
  <si>
    <t>007MEI- EMPAQUE GENERICO NEGRO PAR VASO</t>
  </si>
  <si>
    <t>REGULADOR LINEA "HARRIS" USO OXIGENO</t>
  </si>
  <si>
    <t>LAINA DE ACERO .010" 6X100 PRECISION</t>
  </si>
  <si>
    <t>COPLE MECANICO MOOJIN AS2000-01</t>
  </si>
  <si>
    <t>CILINDRO NEUM. MOOJIN CG1FN32-30Z-XB6</t>
  </si>
  <si>
    <t>FITTING MOOJIN SDWA-54CØ20K*Ø22K</t>
  </si>
  <si>
    <t>RESITENCIA LENO8 MOOJIN 0144.8*160L-700W</t>
  </si>
  <si>
    <t>RESISTENCIA LEN09 MOOJIN 014.8* 235L-</t>
  </si>
  <si>
    <t>BLOQUE CALENTADOR MOOJIN LE-002</t>
  </si>
  <si>
    <t>FLECHA MOOJIN LE-019</t>
  </si>
  <si>
    <t>TORNILLO MOOJIN LE-037</t>
  </si>
  <si>
    <t>ENGRANE 1 MOOJIN LE-039</t>
  </si>
  <si>
    <t>ENGRANE 2 MOOJIN LE-040</t>
  </si>
  <si>
    <t>MOTOR MOOJIN PAK22-10-MB040X6L</t>
  </si>
  <si>
    <t>Bota hule dama #4 DRYPRO 5</t>
  </si>
  <si>
    <t>Bota hule dama #5 DRYPRO 5</t>
  </si>
  <si>
    <t>Bota hule caballero #5</t>
  </si>
  <si>
    <t>Bota hule caballero #6</t>
  </si>
  <si>
    <t>Bota hule caballero #7</t>
  </si>
  <si>
    <t>Bota hule caballero #9</t>
  </si>
  <si>
    <t>Bota hule caballero #10</t>
  </si>
  <si>
    <t>Bota hule caballero #11</t>
  </si>
  <si>
    <t>Bota hule caballero #12</t>
  </si>
  <si>
    <t>PERNO GUÍA MOLDE MOOJIN</t>
  </si>
  <si>
    <t>LAINA SENCILLA PARA PLANTILLA DE</t>
  </si>
  <si>
    <t>JUEGO DE CONECTORES Y TRAZOS DE TUBING</t>
  </si>
  <si>
    <t>Fe.contabilización</t>
  </si>
  <si>
    <t>Fecha de entrada</t>
  </si>
  <si>
    <t>Hora de entrada</t>
  </si>
  <si>
    <t>Clase de movimiento</t>
  </si>
  <si>
    <t>Ctd.en UM entrada</t>
  </si>
  <si>
    <t>Un.medida de entrada</t>
  </si>
  <si>
    <t>Moneda</t>
  </si>
  <si>
    <t>Importe ML</t>
  </si>
  <si>
    <t>Documento material</t>
  </si>
  <si>
    <t>Nombre del usuario</t>
  </si>
  <si>
    <t>Centro de coste</t>
  </si>
  <si>
    <t>Texto cab.documento</t>
  </si>
  <si>
    <t>MXN</t>
  </si>
  <si>
    <t>EDELUNA</t>
  </si>
  <si>
    <t>Plan Mensual</t>
  </si>
  <si>
    <t>Cantidad por dia</t>
  </si>
  <si>
    <t>Real</t>
  </si>
  <si>
    <t>Total plan a llevar hoy</t>
  </si>
  <si>
    <t>Objetivo planedo</t>
  </si>
  <si>
    <t>Conseguido</t>
  </si>
  <si>
    <t>Dias transcurridos en el mes</t>
  </si>
  <si>
    <t>Dias no laborados</t>
  </si>
  <si>
    <t>Dias Ajustados</t>
  </si>
  <si>
    <t>Exportaciones</t>
  </si>
  <si>
    <t>PLOMO ENERYA CALCIO 0.10% ROSA</t>
  </si>
  <si>
    <t>PLOMO CALCIO ESTAÑO 0.10% ROSA MAQ. EPM</t>
  </si>
  <si>
    <t>Maquila Styren</t>
  </si>
  <si>
    <t xml:space="preserve">Maquila    </t>
  </si>
  <si>
    <t>Enerya</t>
  </si>
  <si>
    <t>Almacen</t>
  </si>
  <si>
    <t>Mov.</t>
  </si>
  <si>
    <t xml:space="preserve">Fecha </t>
  </si>
  <si>
    <t>Real Acumulado</t>
  </si>
  <si>
    <t>Mov</t>
  </si>
  <si>
    <t>Inicio de Mes</t>
  </si>
  <si>
    <t>Dias Laborados</t>
  </si>
  <si>
    <t>Dias No laborados</t>
  </si>
  <si>
    <t>Domingos del mes</t>
  </si>
  <si>
    <t>Dias del Mes</t>
  </si>
  <si>
    <t>Domingos transcurridos</t>
  </si>
  <si>
    <t>Dias laborales</t>
  </si>
  <si>
    <t>ACUM. FORMADO G-8D-1200 23P POD SLOCK</t>
  </si>
  <si>
    <t>REAR BUSHING (PVDF) DE PARTE 156-002-10</t>
  </si>
  <si>
    <t>ORING-VITON N/P 156-010-10</t>
  </si>
  <si>
    <t>BRAKET CON ROM MOTOR 156-073-001 MARTCH</t>
  </si>
  <si>
    <t>DRIVE MAGNET ASSY SEGME TED 155-130-02</t>
  </si>
  <si>
    <t>TORNILLO C/PLANA 4MM X  15MM</t>
  </si>
  <si>
    <t>TORNILLO C/PLANA 5MMX15 M SOCKET</t>
  </si>
  <si>
    <t>PEGAMENTO PARA PVC P-711  MCA  WELD ON</t>
  </si>
  <si>
    <t>CORTADOR CUTTER METALICO MARCA AZOR COD</t>
  </si>
  <si>
    <t>Jgo cuchillas p molino pagani 60160 V2</t>
  </si>
  <si>
    <t>LAINA P/PLANCHADOR DE REJILLAS MOD 63CI</t>
  </si>
  <si>
    <t>LAINAP/PLANCHADOR D REJILLASMOD ST-55-RE</t>
  </si>
  <si>
    <t>BALERO 22206-CC/C3W33</t>
  </si>
  <si>
    <t>MANGUERA NYLON 1/4" AMARILLA</t>
  </si>
  <si>
    <t>Columna1</t>
  </si>
  <si>
    <t>(CL) CHUMACERA DE PISO D/2 AG D/1 15/16</t>
  </si>
  <si>
    <t>ENCLAVAMIENTO DE MONTAJE DE PLASTICO</t>
  </si>
  <si>
    <t>FLEJE METALICO 3/4 IN DE ANCHO</t>
  </si>
  <si>
    <t>MANGUERA 35B NEGRA   REFORZADA DE 1IN</t>
  </si>
  <si>
    <t>(CL)FILTRO 16.5 ALTURA D.EXT Y 3.5 D.INT</t>
  </si>
  <si>
    <t>CILINDRO PARKER 1.50CJ2HLU24AC30.0</t>
  </si>
  <si>
    <t>39 codigos de plomos</t>
  </si>
  <si>
    <t>39 codigos de plomo</t>
  </si>
  <si>
    <t>31 codigos de cajas</t>
  </si>
  <si>
    <t>87 codigos de cajas</t>
  </si>
  <si>
    <t>Plan mensual</t>
  </si>
  <si>
    <t>Plan Pza</t>
  </si>
  <si>
    <t>Objetivos</t>
  </si>
  <si>
    <t>Cumplimiento</t>
  </si>
  <si>
    <t>Producción</t>
  </si>
  <si>
    <t>Real pza</t>
  </si>
  <si>
    <t>Inyectora</t>
  </si>
  <si>
    <t>Facturación</t>
  </si>
  <si>
    <t>Peletizado</t>
  </si>
  <si>
    <t>Triturado</t>
  </si>
  <si>
    <t>Cump</t>
  </si>
  <si>
    <t>Cond</t>
  </si>
  <si>
    <t>NIPLE GALVC40  1/4 X  3</t>
  </si>
  <si>
    <t>SELECTOR 2P120 VCA 800T-16HR2KB6AX  A.B.</t>
  </si>
  <si>
    <t>BALERO RACH TORRINGTON  MOD RCB-121616</t>
  </si>
  <si>
    <t>CONTACTOR TELEMECANIQUELC1 D09 F7 110 V.</t>
  </si>
  <si>
    <t>NIPLE 1/4 X 6  CED.40</t>
  </si>
  <si>
    <t>BALERO 6205 2RS/C3 MCA. SKF</t>
  </si>
  <si>
    <t>CABLE P/TERMOPAR F-20-JX-P-1P-MA-P</t>
  </si>
  <si>
    <t>SPROCKET MODELO 40B15</t>
  </si>
  <si>
    <t>1606-XLB120E. FUENTE DE PODER</t>
  </si>
  <si>
    <t>TAPA 31 TORNILO AZUL RIASA (2024 EPM)</t>
  </si>
  <si>
    <t>REGULADOR PRES.1/2  MOD.R-74-G-4AK-RMG</t>
  </si>
  <si>
    <t>PECHERA ALUMINIZADA</t>
  </si>
  <si>
    <t>SACO ABSORBENTPROVEEDOR ABINEC</t>
  </si>
  <si>
    <t>CAMISA INDUSTRIAL  ENMEZCLILLA TALLA 40</t>
  </si>
  <si>
    <t>SUDADERA COLOR AZUL     MARINO TALLA XXL</t>
  </si>
  <si>
    <t>(CL) CHUMACERA D/PARED 2 1/2  4 AGU.MCA.</t>
  </si>
  <si>
    <t>VALV.PVC DE PASO 1 1/2INCED.80 PARA CEM</t>
  </si>
  <si>
    <t>MANGUERA HIDRAULICA DE 3/4 X 0.65</t>
  </si>
  <si>
    <t>CARTUCHO AQUALINE 60" X 6.75" DE 1 MICRA</t>
  </si>
  <si>
    <t>Cajas desglose</t>
  </si>
  <si>
    <t>31 codigos</t>
  </si>
  <si>
    <t>MANOMETRO 0-11KG 0-156P CAR 21/2  1/4NPT</t>
  </si>
  <si>
    <t>TORNILLO CABEZA HEXAGON L DE 5MMX50MM</t>
  </si>
  <si>
    <t>ESPARRAGO DE 5/16</t>
  </si>
  <si>
    <t>(CL) BALEROCONICO SERIE23000 PART 422511</t>
  </si>
  <si>
    <t>(CL) ADAPTADOR P/FLECHA DE 8.9375IN DIA</t>
  </si>
  <si>
    <t>ARANDELA DE PRESION 1IN FIERRO NEGRO</t>
  </si>
  <si>
    <t>RELEVADOR PHOENIX CONTACT 2961118</t>
  </si>
  <si>
    <t>Sudadera CH confeccionada con capucha</t>
  </si>
  <si>
    <t>601-602</t>
  </si>
  <si>
    <t>ACUMULADOR G-24-550 FT GONHER</t>
  </si>
  <si>
    <t>TUBO FLEXIBLE LICUTITE D E 1</t>
  </si>
  <si>
    <t>CABLE USO RUDO 4X14</t>
  </si>
  <si>
    <t>CONTROLADOR DE FLAMA RM7838B1013</t>
  </si>
  <si>
    <t>BALERO P/CORTADOR  22211EAE4C3 NSK</t>
  </si>
  <si>
    <t>2198-H008-ERS KINETIX 5500 SERVO DRIVE</t>
  </si>
  <si>
    <t>PLOMO DE HORNO EXIDE MDSA</t>
  </si>
  <si>
    <t>RESORTE NO.295 10 118 1 083</t>
  </si>
  <si>
    <t>TORNILLO CABEZA HEXAGON L DE 10MMX40MM</t>
  </si>
  <si>
    <t>CINCHO DE PLASTICO DE   12</t>
  </si>
  <si>
    <t>TALCO OLOREX 300 GR.</t>
  </si>
  <si>
    <t>TORNILLO HEX.3/8X3IN CARBON R.STD GDO 8</t>
  </si>
  <si>
    <t>REPORTE DE TIEMPO M. PRODUCCION Y MERMA</t>
  </si>
  <si>
    <t>SENSOR ULTRASONIDO  QT50ULBQ6-CRFV</t>
  </si>
  <si>
    <t>KIT DE REPARACION N° PARTE 250213</t>
  </si>
  <si>
    <t>PISTON CORTADOR N° PARTE 210111</t>
  </si>
  <si>
    <t>BALL SCREW 32X5 976 No585 20 603 3 057</t>
  </si>
  <si>
    <t>LOAD CELL PART: 170639 CELDA DE CARGA</t>
  </si>
  <si>
    <t>PART: 130141 OPERATOR PUSH- PULL</t>
  </si>
  <si>
    <t>BAT IND GONHER 12/7 USI 590-120 B10899</t>
  </si>
  <si>
    <t>BAT IND GONHER 18/13 USI 413-85 B10892</t>
  </si>
  <si>
    <t>VALVULA SOLENOIDE ASCO 8210G95</t>
  </si>
  <si>
    <t>TARJETA DE RECTIFICADOR FLAMA R7847A1033</t>
  </si>
  <si>
    <t>CORTANATAS WIPER BAR E-PA-IM-125</t>
  </si>
  <si>
    <t>LAINAP/PLANCHADOR D REJILLASMOD Z-45-R</t>
  </si>
  <si>
    <t>GUIAS LATERALES E-PA-MO-PL-07</t>
  </si>
  <si>
    <t>100-C09D01 CONTACTOR IEC 9A</t>
  </si>
  <si>
    <t>MPL-B153OU-VJ74AA. SERVO MOTOR SERIE MPL</t>
  </si>
  <si>
    <t>VENTOSA CIRCULAR TBS E-PA-IP-EN-73</t>
  </si>
  <si>
    <t>BUJE 8D RIASA SLOCK</t>
  </si>
  <si>
    <t>ACUMULADOR G-42REF-500 FT GONHER</t>
  </si>
  <si>
    <t>ACUMULADOR G-51-500 FT GONHER</t>
  </si>
  <si>
    <t>ACUMULADOR G-75-600 FT GONHER</t>
  </si>
  <si>
    <t>ACUMULADOR G-42-400 FT GONHER</t>
  </si>
  <si>
    <t>ACUMULADOR G-31R-925 FT GONHER</t>
  </si>
  <si>
    <t>PLACA N-30W-CC (63) CURADA MR 1%</t>
  </si>
  <si>
    <t>ACUM FORM G-47-600 15P (PF3) TDM SLOCK</t>
  </si>
  <si>
    <t>ETIQ GEN CAJA GONHER EXP 149x90 S/H MEX</t>
  </si>
  <si>
    <t>ETIQUETA CAJA G-31 DP EPM S/H MEX</t>
  </si>
  <si>
    <t>CL MEDIO CANDADO PARA CADENA PASO 60 1</t>
  </si>
  <si>
    <t>BOTADORESNO.430054 1/8 X 1.38LGO.X2.280</t>
  </si>
  <si>
    <t>LIMIT SWITCH  NO.PARTE  130587    WIRTZ.</t>
  </si>
  <si>
    <t>CYLINDER NO.PARTE 6650  WIRTZ.</t>
  </si>
  <si>
    <t>THERMOCOUPLE  NO PARTE 170050  WIRTZ.</t>
  </si>
  <si>
    <t>THERMOCOUPLE NO.PARTE   6800  WIRTZ.</t>
  </si>
  <si>
    <t>MACHUELO 3/8 NPT        PZ</t>
  </si>
  <si>
    <t>SUDADERA COLOR AZUL     MARINO TALLA M</t>
  </si>
  <si>
    <t>TOALLA COLOR AZUL MEDIDAS  69CM X 1.30CM</t>
  </si>
  <si>
    <t>CHUMACERA DE PRESIONMI16 MS5196211</t>
  </si>
  <si>
    <t>(CL) FILTRO 14 1/4 IN ALTURA 19 9/16 IN</t>
  </si>
  <si>
    <t>DISPLAY NUMERO  DE PARTE WIRTZ</t>
  </si>
  <si>
    <t>FOCO INC P/COLUMNA LUMINOSA BA15D 130VCA</t>
  </si>
  <si>
    <t>NO. PART 8996 BLOCK CONTACT</t>
  </si>
  <si>
    <t>NO. PART: 14488 ROLLER ANVIL-SOLID</t>
  </si>
  <si>
    <t>Sudadera XXXL confeccionada con capucha</t>
  </si>
  <si>
    <t>CONECTOR NEGATIVO PARASIDE TERM. 05314</t>
  </si>
  <si>
    <t>O-RING PARTE NO 684124  EPDM</t>
  </si>
  <si>
    <t>Consumo Diario</t>
  </si>
  <si>
    <t>Dias de Inv</t>
  </si>
  <si>
    <t>ACUM. GOLF G-GC2-118 6V</t>
  </si>
  <si>
    <t>ACUM. GOLF G-GC2-105 6V</t>
  </si>
  <si>
    <t>POLIZA DE GARANTIA GONHER NACIONAL 2025</t>
  </si>
  <si>
    <t>ACEITE MOBIL FR200FLUIDO HIDRAULICO ROJO</t>
  </si>
  <si>
    <t>PERNO CLAMP DE CARRO DEDESCARGA  COS TBS</t>
  </si>
  <si>
    <t>(CL) JUEGO COMPLETO D/RESISTENCIAS P/</t>
  </si>
  <si>
    <t>COPLE DE PVC 2IN CED. 80  DE UN LADO P/</t>
  </si>
  <si>
    <t>(CL) CIR BR SW-SEL6-120/24  MLC6-120</t>
  </si>
  <si>
    <t>ARANDELA PLANA 1 DIAM INTX2 DIAM EXTX1/4</t>
  </si>
  <si>
    <t>INTERRUPTOR DIFERENCIAL PRESIO W2T236255</t>
  </si>
  <si>
    <t>ENGRANAJE SERIE 1200 PARA PTL 6.5"/165MM</t>
  </si>
  <si>
    <t>GUSANO DESCARGA TRITURADOR R-PA-MO-TR-06</t>
  </si>
  <si>
    <t>PROLONGADOR EVC238 SISTEMA DE CONEXIÓN</t>
  </si>
  <si>
    <t>LAMINA PORTAPLACAS DE CANASTILLA</t>
  </si>
  <si>
    <t>TORNILLO ALLEN CABEZA BAJA 1/4"X 3/4"</t>
  </si>
  <si>
    <t>Bota hule dama #3 DRYPRO 5</t>
  </si>
  <si>
    <t>CONECTOR P/MANG. POLIFLOW DE 1/4   68P44</t>
  </si>
  <si>
    <t>SPROCKET MOD 50BS15 CENTRO DE 3/4IN</t>
  </si>
  <si>
    <t>MOTOR DE QUEMADOR MCABALDOR DE 1/2 HP</t>
  </si>
  <si>
    <t>CADENA SENCILLA PASO 50  AC.INOX P/EL</t>
  </si>
  <si>
    <t>MODULO TIPO LED CON ENGANCHE COL.ROJO</t>
  </si>
  <si>
    <t>SELLO METALICO PARA   FLEJE DE 3/4</t>
  </si>
  <si>
    <t>CHUMACERA D PISO 2 3/16 MCA DODGE SCM</t>
  </si>
  <si>
    <t>BALERO YCRS-40 MARCA KOYO</t>
  </si>
  <si>
    <t>BLOQUEO DISYUNTOR 493BMX MASTER</t>
  </si>
  <si>
    <t>EMPAQUE DE VITON 2-110/V75B</t>
  </si>
  <si>
    <t>ENGRANE S-614-MAQ MARTIN</t>
  </si>
  <si>
    <t>VASO P/PISTOLA  NO.PT60033 TGC-545</t>
  </si>
  <si>
    <t>ZAPATO DE SEGURIDAD NO.7   P/ALTA</t>
  </si>
  <si>
    <t>TAPON DE 3IN PVC CED 80  PARA CEMENTAR</t>
  </si>
  <si>
    <t>mod</t>
  </si>
  <si>
    <t>Fact. Lav. Exide Mdsa</t>
  </si>
  <si>
    <t>RONDANA PLANA      5/16</t>
  </si>
  <si>
    <t>TRAJE TYVEK ANTI-ACIDO  QC XXL</t>
  </si>
  <si>
    <t>(CL) CAJA P/CHUMACERA USDAF SERIE 3248</t>
  </si>
  <si>
    <t>CINTA DE SEGURIDAD SAFETY TAPE</t>
  </si>
  <si>
    <t>MANGUERA NYLON 8MM COLOR ROJO</t>
  </si>
  <si>
    <t>Maquila Epm</t>
  </si>
  <si>
    <t>Exportación</t>
  </si>
  <si>
    <t>Otros</t>
  </si>
  <si>
    <t>Gonhemex</t>
  </si>
  <si>
    <t>Plomo Ca-Al-Sn 0.35% Blanco Maq. Gmx</t>
  </si>
  <si>
    <t>Plomo Ant-Selenio 2.5% Marinas Maq. Gmx</t>
  </si>
  <si>
    <t>Plomo Pbsbsn 3 % (Postes Epm) Maq. Gmx</t>
  </si>
  <si>
    <t>Plomo Cal-Plata 0.09% Azul Maq Gmx</t>
  </si>
  <si>
    <t>Plomo Afinado 99.95 Morado Maq. Gmx</t>
  </si>
  <si>
    <t>Plomo Cal-Aluminio 0.10 % Negro Maq. Gmx</t>
  </si>
  <si>
    <t>Plomo Antimonio 3.0% Verde Maq. Gmx</t>
  </si>
  <si>
    <t>Plomo Calcio 1.00% Amarillo Maq. Gmx</t>
  </si>
  <si>
    <t>Plomo Enerya Ca-Al-Sn 0.35%</t>
  </si>
  <si>
    <t>Plomo Antimonio-Selenio 2.5% Marinas</t>
  </si>
  <si>
    <t>Plomo Enerya Pbsbsn 3 % (Postes Epm)</t>
  </si>
  <si>
    <t xml:space="preserve">Plomo Enerya Cal-Plata 0.08 % Azul </t>
  </si>
  <si>
    <t>Plomo Enerya Afinado 99.95% Morado</t>
  </si>
  <si>
    <t>Plomo Enerya Cal-Aluminio 0.10 % Negro</t>
  </si>
  <si>
    <t>Plomo Enerya Antimonio 3.0% Verde</t>
  </si>
  <si>
    <t>Plomo Enerya Calcio 1.00% Amarillo</t>
  </si>
  <si>
    <t>Plomo Enerya Sncaal Punching (Verde Blanco)</t>
  </si>
  <si>
    <t>Plomo Enerya Antimonio 1.8% (Prueba)</t>
  </si>
  <si>
    <t>Plomo Ca-Al-Sn 0.35% Blanco Maq. Epm</t>
  </si>
  <si>
    <t>Plomo Enerya Pbsbsn 3% Poste Epm Maq Epm</t>
  </si>
  <si>
    <t>Plomo Calcio Plata Azul Maq. Epm</t>
  </si>
  <si>
    <t>Plomo Afinado 99.95 Morado Maq. Epm</t>
  </si>
  <si>
    <t>Plomo Cal Aluminio 0.10 % Negro Maq. Epm</t>
  </si>
  <si>
    <t>Plomo Antimonial Sb 3.0% Verde Maq. Epm</t>
  </si>
  <si>
    <t>Plomo Calcio 1.00% Amarillo Maq. Epm</t>
  </si>
  <si>
    <t xml:space="preserve">Plomo Exportacion Afinado 99.97% </t>
  </si>
  <si>
    <t>Plomo Afinado 99.97% Greenwich Exp</t>
  </si>
  <si>
    <t>Maq. Plomo Antimonial 28X Exide Mdsa</t>
  </si>
  <si>
    <t>Plomo Afinado Stryten 99.97 Bloque(Exportacion)</t>
  </si>
  <si>
    <t>Plomo Afinado Maq Greenwich</t>
  </si>
  <si>
    <t>Refined Maq Lead Epm 99.98 %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</si>
  <si>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</si>
  <si>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</si>
  <si>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</si>
  <si>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</si>
  <si>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Antimonial 3.0% Bujes Forjados</t>
  </si>
  <si>
    <t>Plomo Enerya Antimonial 5.0% Die Cast</t>
  </si>
  <si>
    <t>Plomo Enerya Calcio 0.10% Rosa</t>
  </si>
  <si>
    <t>Cant</t>
  </si>
  <si>
    <t>Dias de Inventario</t>
  </si>
  <si>
    <t>87 COD PLÁSTICOS</t>
  </si>
  <si>
    <t>39 COD PLOMOS</t>
  </si>
  <si>
    <t>ACUMULADOR AE7T31</t>
  </si>
  <si>
    <t>PLASTICO TRITURADO EXIDE MDSA</t>
  </si>
  <si>
    <t>BOQUILLA P/SOPLETE DESOLDADORA DE POSTES</t>
  </si>
  <si>
    <t>BOTON P/PARO EMERG. ABMOD.800T-FXTP16RA1</t>
  </si>
  <si>
    <t>25B-D017N104. VARIADOR POWERFLEX 525</t>
  </si>
  <si>
    <t>MOLD HEATER     NO.PARTE 7251  WIRTZ.</t>
  </si>
  <si>
    <t>BROCA PAR ACERO 9/32</t>
  </si>
  <si>
    <t>ETIQUETA CIRCULAR VERDE 1IN  CON</t>
  </si>
  <si>
    <t>RODILLO DE TEFLON DIAMETRO INT.1/2  PARA</t>
  </si>
  <si>
    <t>(CR)MAXIAL 310 M RECTANGULAR 9X41/2X3</t>
  </si>
  <si>
    <t>MPL-B153OU-VJ72AA. SERVO MOTOR SERIE MPL</t>
  </si>
  <si>
    <t>PISTON CP96SDB40-65C MARCA SMC</t>
  </si>
  <si>
    <t>HEATER 1600W 230V No 160 10 147 3 018 13</t>
  </si>
  <si>
    <t>AS4201F-04-12SA REGULADOR DE CAUDAL</t>
  </si>
  <si>
    <t>BANDA A-86 PARA USO EN STACKER EMPASTADO</t>
  </si>
  <si>
    <t>ENGRANAJE S3D4XXCPE7LE SERIE 400</t>
  </si>
  <si>
    <t>DISPOSITIVO DE BLOQUEO P/ VALVULA #480</t>
  </si>
  <si>
    <t>BANDA 5V1600 PARA USO EN MANEJADORAS</t>
  </si>
  <si>
    <t>TALADRO NEUMATICO CP887C 3/8</t>
  </si>
  <si>
    <t>Martillo tapas plásticas 13 Oz.</t>
  </si>
  <si>
    <t>POLEA BK65 5/8  PARAMAQUINAS REJILLADORA</t>
  </si>
  <si>
    <t>TAPA SENCILLA P/CONTACTO ARROW HART</t>
  </si>
  <si>
    <t>PLUNGER PISTON ROD ( MODELO 49-306 )</t>
  </si>
  <si>
    <t>PLUNGER HEAD ( MODELO 65/ESTANDARD )</t>
  </si>
  <si>
    <t>Total en KG</t>
  </si>
  <si>
    <t>Fact. Lav. Molido</t>
  </si>
  <si>
    <t>CAJA 27 (1.790) MARINA C/COSTILLAS VEGA</t>
  </si>
  <si>
    <t>ETIQ GEN CAJA GONHER EXP 222X73mm</t>
  </si>
  <si>
    <t>BURIL CALZADO IZQUIERDO  1/2</t>
  </si>
  <si>
    <t>BROCA DE CENTROS No 4</t>
  </si>
  <si>
    <t>BROCA DE CENTROS No 5</t>
  </si>
  <si>
    <t>SPROCKET ITEM CODE      12516</t>
  </si>
  <si>
    <t>EDMILL CLEVELAND 3/16 MARCA MICROTOOL</t>
  </si>
  <si>
    <t>BROCA PARA ACERO7/32</t>
  </si>
  <si>
    <t>POLAINA DE CARNAZA CON VELCRO</t>
  </si>
  <si>
    <t>(CR) RESISTENCIA DE OLLA K-12</t>
  </si>
  <si>
    <t>CS1GN160-135-CJTD3301 CYLINDER FOR COS</t>
  </si>
  <si>
    <t>C96SDB125-250 CILINDRO NEUMATICO CON IMA</t>
  </si>
  <si>
    <t>AIR CYLINDER FOR LOADER</t>
  </si>
  <si>
    <t>CLAVIJA CANDADO 4P 4H 30AMP 120V L18-30P</t>
  </si>
  <si>
    <t>CANDADO DIELECTRICO ROJO 406 MASTER</t>
  </si>
  <si>
    <t>CUBIERTA PARA BOTONERA PARO EMERG S2151</t>
  </si>
  <si>
    <t>MOTOR 7.50 HP, PART 140197, MARCA WIRTZ</t>
  </si>
  <si>
    <t>HOT MELT REYNCO 55-400B ADHESIVE</t>
  </si>
  <si>
    <t>CONTACTOR 110V TELEMECANIQUE LC1D09F7</t>
  </si>
  <si>
    <t>TUERCA HEX. DE 5 MM</t>
  </si>
  <si>
    <t>OPRESOR 5MM X 8MM</t>
  </si>
  <si>
    <t>Total distribuido equitativamente</t>
  </si>
  <si>
    <t>Calendario</t>
  </si>
  <si>
    <t>Acumulado</t>
  </si>
  <si>
    <t>CHUMACERA DE PARED 2 AGUJEROS  DE 3/4</t>
  </si>
  <si>
    <t>LUBRICADOR 3/4  L74M-6AP-QDN</t>
  </si>
  <si>
    <t>CODO DE 90GDO DE 2 IN ACERO INOX ROSCADO</t>
  </si>
  <si>
    <t>TUBO D/PVC 3/4IN X 6MTSLARGO CED80 P/</t>
  </si>
  <si>
    <t>TRANSFORMADOR DE VOLTAJE 440-110  500VA</t>
  </si>
  <si>
    <t>TUBERIA PVC DE 2IN CED. 80 PARA CEM</t>
  </si>
  <si>
    <t>TUBERIA DE PVC 1 1/2 IN CED.80 PARA</t>
  </si>
  <si>
    <t>VTV122 TRANSMISOR DE VIBRACION</t>
  </si>
  <si>
    <t>CHUMACERA DE PARED FYT- 1  TF SKF</t>
  </si>
  <si>
    <t>SELECTOR A-B 2POSICIONES 800H-JR91</t>
  </si>
  <si>
    <t>(CL)CANASTILLA D BOMBAMAGNUM3X3"12ALTURA</t>
  </si>
  <si>
    <t>MPM-B1151F-MJ72AA. MP-SERIES MPM 480 V</t>
  </si>
  <si>
    <t>CD85F25-80-B CILINDRO NEUMATICO CON IMAN</t>
  </si>
  <si>
    <t>BOMBA SUMERGIBLE PARA LODOS MARCA BARNES</t>
  </si>
  <si>
    <t>ENSAMBLE DE BOTONERA Y CABLES DE CONTROL</t>
  </si>
  <si>
    <t>24-D125-15 IST 7403</t>
  </si>
  <si>
    <t>REJILLA P-35-KAI PUNCH</t>
  </si>
  <si>
    <t>ACUM COMP 99R-350 / GB-54316P-9 (IDX)</t>
  </si>
  <si>
    <t>ETIQ. FORMACION Y ACABADO GONHER</t>
  </si>
  <si>
    <t>TORNILLO SOCKET      3/8   X     2 NC</t>
  </si>
  <si>
    <t>CODO DE 12MM X 1/4      NO.3109-12-13</t>
  </si>
  <si>
    <t>CODO  DE 12MM X 3/8     NO.3109-12-18</t>
  </si>
  <si>
    <t>VALVULA ESFERA DE 1 GAL</t>
  </si>
  <si>
    <t>(CL) ROTOR DE PELETIZADO NO.212-158-48</t>
  </si>
  <si>
    <t>(CL) MONOETILENGLICOL L70440314</t>
  </si>
  <si>
    <t>NIPLE ESPIGA GALV ROSC MACHO 1</t>
  </si>
  <si>
    <t>ARRANCADOR MANUAL Y PROTECTOR 2.5-4.0A</t>
  </si>
  <si>
    <t>ACUMULADOR G-7T31 FT GONHER</t>
  </si>
  <si>
    <t>CL MEDIO CANDADO PARA CADENA PASO 50 1</t>
  </si>
  <si>
    <t>TERMOPAR 3/16 X1/4 C/RESORTE Y BAY.1.23</t>
  </si>
  <si>
    <t>BROCA P/FIERRO 1/2</t>
  </si>
  <si>
    <t>MACHUELO 1/2  NPT MARCA ICS NUMERO DE</t>
  </si>
  <si>
    <t>BOTA DE HULE CON  CASQUILLO NO. 9</t>
  </si>
  <si>
    <t>MULTIUSOS GONHER G-44 DE 11</t>
  </si>
  <si>
    <t>BERELINTE BLANCO CB</t>
  </si>
  <si>
    <t>CONTRAVOLUTA BOMBAHS TAM.6X6-12 INOX.316</t>
  </si>
  <si>
    <t>SENSOR BOS 18M-PSV-LH22-S4 BOS002K</t>
  </si>
  <si>
    <t>4-9524 - SUPER START 78PRM P/D MEXICO</t>
  </si>
  <si>
    <t>REGULADOR AIRE PRESION AR20-N02-Z-A</t>
  </si>
  <si>
    <t>CONECTOR 1/4 MANG.1/4   CODO  KQ2L07-U02</t>
  </si>
  <si>
    <t>TERMINAL ZAPATA PARA    CABLE 500 MCM</t>
  </si>
  <si>
    <t>ENERPAC P18 G3998M MAX2850 PSI/200 BAR</t>
  </si>
  <si>
    <t>(CL)FLAT WIRE 1X1 IN CAL 6 ORILLAS</t>
  </si>
  <si>
    <t>VALVULA CARTUCHO W2T837576</t>
  </si>
  <si>
    <t>FILTRO DE UNIDAD HIDRAULICA W2T336382</t>
  </si>
  <si>
    <t>MOTORREDUCTOR PAREJA CÓNICA KA77/T R37</t>
  </si>
  <si>
    <t>1783-USP8T STRATIX 2000 SWITCH</t>
  </si>
  <si>
    <t>CDM2B32-110AZ CILINDRO NEUMATICO EMBOLO</t>
  </si>
  <si>
    <t>BATERIA IND DEKA 24-D85-15 IST 7031</t>
  </si>
  <si>
    <t>ACUMULADOR XT-41-660 POD X-TREME</t>
  </si>
  <si>
    <t>BALERO 6203-2RSH/C3LHT23 MARCA SKF</t>
  </si>
  <si>
    <t>BALERO MARCA: BROWNING</t>
  </si>
  <si>
    <t>TAQUETE EXPANSOR 1/4P/ CONCRETO MCA ANCL</t>
  </si>
  <si>
    <t>ARANDELA PLANA 3/4 AC.AL CARBON</t>
  </si>
  <si>
    <t>ACUM FORM C/REP G-58-580 FT 15P (PF3) SL</t>
  </si>
  <si>
    <t>ACUM FORM G-94R-800 FT MR1% RIASA SLOCK</t>
  </si>
  <si>
    <t>REDUCCION CAMPANA GALVC 40 3/8 A 1/4</t>
  </si>
  <si>
    <t>CILINDRO DE CARRERACOMPACTO DIAM.32X50</t>
  </si>
  <si>
    <t>TAPON MACHO 2 GALV.</t>
  </si>
  <si>
    <t>NIPLE GALVANIZADO       1/8 X2</t>
  </si>
  <si>
    <t>CANDADO PASO 40 DOBLE</t>
  </si>
  <si>
    <t>SPROCKET MODELO 60B15</t>
  </si>
  <si>
    <t>SPROCKET MODELO 60B18</t>
  </si>
  <si>
    <t>TENAZA P/GRIPERS DE CARGA COS8</t>
  </si>
  <si>
    <t>BALERO 61909 - 2RS, MARCA SKF</t>
  </si>
  <si>
    <t>BALERO 61901-2RS1 MARCASKF BMR ROSENDHAL</t>
  </si>
  <si>
    <t>NO. 38726/10 SPUR GEAR, ENGRANE</t>
  </si>
  <si>
    <t>NO. 560 20 000 1 040 T/LOCK BUSH</t>
  </si>
  <si>
    <t>PLOMO HORNO MAQUILA EPM</t>
  </si>
  <si>
    <t>TUBING DE PLASTICODE  6MM N.1025-P-06-00</t>
  </si>
  <si>
    <t>CODO DE 8MM X 3/8       NO.3109-08-18</t>
  </si>
  <si>
    <t>CONECTOR( 3/8 ) ITEM COD 1471</t>
  </si>
  <si>
    <t>UNION DE 3/4 PARA TUBINGINOXIDABLE.</t>
  </si>
  <si>
    <t>2 WAY SOLENOID VALVE, NO.PFC.000020290</t>
  </si>
  <si>
    <t>DOOR MOTOR 1/4 HP, PART NUMBER:3017-5055</t>
  </si>
  <si>
    <t>DEDOS PARA STACKER P/N 558-3106</t>
  </si>
  <si>
    <t>ACRUZ</t>
  </si>
  <si>
    <t>ACUMULADOR 908D ALLIANCE EPM</t>
  </si>
  <si>
    <t>METLUB HT-300 HEAT TRAN FER FLUID</t>
  </si>
  <si>
    <t>(CL) UNIDAD D/MTTO FRL 1/2 MOD</t>
  </si>
  <si>
    <t>MODULO TIPO LED CON ENGANCHE COL.VERDE</t>
  </si>
  <si>
    <t>VALVULA MARIPOSA PVC/PP/EPDM/OP 10 IN</t>
  </si>
  <si>
    <t>(CL)CILINDROATIRANTADO2.5"NCDA1B250-0300</t>
  </si>
  <si>
    <t>POLEA 10 C 300 M No 10C300QD MCA MARTIN</t>
  </si>
  <si>
    <t>TENSION RACE RAE 30 NPP NR,NO.1180620531</t>
  </si>
  <si>
    <t>CONN LINK SPRING 08B-1 1/2X5/16</t>
  </si>
  <si>
    <t>NO.PART: 2154479500 TRANSPORT STRAP</t>
  </si>
  <si>
    <t>PORTA CUCHILLA BMR 10</t>
  </si>
  <si>
    <t>PART NO. EVRT15A463030 BRUSH SHAFT LEFT</t>
  </si>
  <si>
    <t>ACUMULADOR XT-24R-710 FT X-TREME</t>
  </si>
  <si>
    <t>ACUM GP-48-760 AGM GONHER PRIME</t>
  </si>
  <si>
    <t>MANERAL HARRIS 50-10 BUT C/PILOTO AUT *</t>
  </si>
  <si>
    <t>ZAPATO DE SEGURIDAD NO.5 C/CASQUILLO</t>
  </si>
  <si>
    <t>(CL) PNEU 1.125X.375.No 2017026</t>
  </si>
  <si>
    <t>ESPARRAGO 5/8 X 1 MTS LONG AC. INOX 316</t>
  </si>
  <si>
    <t>TORNILLO HEX 3/8 X 3IN AC. INOX. 304</t>
  </si>
  <si>
    <t>ABRAZADERA 2 PERNOS PARA TUBO 2</t>
  </si>
  <si>
    <t>MANGUERA DE TEFLON DE1/4IN  NO.919-4 DE</t>
  </si>
  <si>
    <t>TUBING DE PLASTICODE  8MM N.1025-P-08-00</t>
  </si>
  <si>
    <t>CODO UNION DE 8MM       NO.3102-08-00</t>
  </si>
  <si>
    <t>CONTROL DE TEMPERATURA DC1202-1170-1430</t>
  </si>
  <si>
    <t>BANDA GATES SUPERHC5V-850 BOMBA DE 11/2</t>
  </si>
  <si>
    <t>(CL)THERMOCOUPLE ZESTA NO.ZTCJ -1697-162</t>
  </si>
  <si>
    <t>RODAMIENTO DE GOMA AMARILLO MAQINA BMR10</t>
  </si>
  <si>
    <t>EMPAQUE DE VITON 2-014/V75B</t>
  </si>
  <si>
    <t>CONTACTOR IEC 9A, 3 POLOS 100-C09D10</t>
  </si>
  <si>
    <t>BATERIA IND DEKA 18-D85-17 IST 6001</t>
  </si>
  <si>
    <t>BATERIA IND DEKA 24-D85-19 IST 7003</t>
  </si>
  <si>
    <t>BROCA  PARAFIERRO AV DE 1 3/64</t>
  </si>
  <si>
    <t>REDUCCION BUSHING 3/8IN  A 1/4IN BRONCE.</t>
  </si>
  <si>
    <t>BROCA PARA ACERO1/16  MARCA IRWIN HARSON</t>
  </si>
  <si>
    <t>APRIETATODO LOCTITE 10M 242</t>
  </si>
  <si>
    <t>(CL) BALERO 6207 2Z JC3 P/RODILLOS</t>
  </si>
  <si>
    <t>Bota hule dama #2 DRYPRO 5</t>
  </si>
  <si>
    <t>ACUMULADOR G-42R-500 FT GONHER</t>
  </si>
  <si>
    <t>ACUMULADOR V-42-330 FT VOLTAR</t>
  </si>
  <si>
    <t>CONECTOR CURVO LICUTITE  DE 1/2</t>
  </si>
  <si>
    <t>LIMIT SWITCH CATNO802T-AP ALEN BRADLEY</t>
  </si>
  <si>
    <t>VALVULA 2/2 A 24V. MOD VXD240HZ2A</t>
  </si>
  <si>
    <t>RELEVADOR DE SEG 440R-N23132 ALLEN B.</t>
  </si>
  <si>
    <t>TIP  R DE INTERCELDAS   TBS</t>
  </si>
  <si>
    <t>BOTON ROJO 2POS.800T-FXTP16RA1ALLEN BRA</t>
  </si>
  <si>
    <t>TORNILLO SOCKET 4X25MM</t>
  </si>
  <si>
    <t>PLANCHADOR DE CORTADORDE REJILLAS WIRTZ</t>
  </si>
  <si>
    <t>CONTACTO AUXILIAR 100-FA-11</t>
  </si>
  <si>
    <t>REMOVEDOR DE DROSS PAILA D ESPERA HORNOS</t>
  </si>
  <si>
    <t>SPROCKET (CATARINA)ACERO INOX.304</t>
  </si>
  <si>
    <t>CLAVIJA MCA. ARROW HART MODELO 7761</t>
  </si>
  <si>
    <t>PLACA 1/4X 48X 96IN AC COMERCIAL</t>
  </si>
  <si>
    <t>PLACA AC INOX 316 D/1/4 IN ESPESOR</t>
  </si>
  <si>
    <t>TUERCA UNION 1IN PVC CEDULA 80 P/ CEM</t>
  </si>
  <si>
    <t>BANDA GATES SUPER HC 5V  800 V-80PARA</t>
  </si>
  <si>
    <t>100-C37D00 CONTACTOR IEC 120V COD 34503</t>
  </si>
  <si>
    <t>TARJETA P/PALETIZADORA MEMBRANE PANELASM</t>
  </si>
  <si>
    <t>KIT DE REPARACION N° PARTE 250214</t>
  </si>
  <si>
    <t>BANDA: SERIE 1400 MARCA INTRALOX</t>
  </si>
  <si>
    <t>COLUM LUMIN BULBO AZUL MOD XVBC36</t>
  </si>
  <si>
    <t>COLUM LUMIN BULBO ROJO MOD XVBC34</t>
  </si>
  <si>
    <t>BASE MAS TAPA SIN FLASH XVBC21 SCHNEIDER</t>
  </si>
  <si>
    <t>BOMBA MULTI.VERT.ALTAMIRA MOD.T7.5X100-4</t>
  </si>
  <si>
    <t>DA-11463-00 10" PIN STOP REJECT</t>
  </si>
  <si>
    <t>NO. PART 6092 CONTACT BLOCK 1 NC</t>
  </si>
  <si>
    <t>PROTECTOR FACIAL BIONICMICA CLARA</t>
  </si>
  <si>
    <t>TORNILLO 1/2X2  AC INOX</t>
  </si>
  <si>
    <t>(CR) RECTIFICADOR DE FRENO</t>
  </si>
  <si>
    <t>LAINA P/PLANCHADOR DE REJILLAS MOD 44KAI</t>
  </si>
  <si>
    <t>TARJETA INTERFAC 20A V4.1DTI-IGBT-MI-20A</t>
  </si>
  <si>
    <t>TARJETA D CONTROL  DTI IGBT-SMPS-20A</t>
  </si>
  <si>
    <t>TORNILLO ALLEN CABEZA SOCKET 3/8"X1 3/8"</t>
  </si>
  <si>
    <t>CARGADOR ACT Q4-24/36-200-208</t>
  </si>
  <si>
    <t>CARGADOR ACT Q4-24/36-200-480</t>
  </si>
  <si>
    <t>ACUM FORM C/REP EPM-78-690 FT (PF3)</t>
  </si>
  <si>
    <t>PLACA P-35-AI (75) CURADA PUNCH</t>
  </si>
  <si>
    <t>REGULADOR D GAS 11/4 MAXITROL MOD.RV61</t>
  </si>
  <si>
    <t>RONDANA D PRESION 1/4   AC.INOX.</t>
  </si>
  <si>
    <t>KIT DE REPARACION N° PARTE 250215</t>
  </si>
  <si>
    <t>SENSOR BES 401ZC-PSC80B-BP00,2GS04-109</t>
  </si>
  <si>
    <t>AISLADOR DE TEMPERATURA EN TIPS</t>
  </si>
  <si>
    <t>ACUM GP-47-600 AGM GONHER PRIME</t>
  </si>
  <si>
    <t>ACUM FORM G-4DLT-INV-860 POD SLOCK</t>
  </si>
  <si>
    <t>MANOMETRO 0-4000 PSI  0-280KG/CM2 CAR2</t>
  </si>
  <si>
    <t>MOTOR CADENA DE DESPERDICIO MODELO HU45</t>
  </si>
  <si>
    <t>(CL)MOTOR 25HP1750RPM 60HZ FRAME 145TC</t>
  </si>
  <si>
    <t>JUEGO COMPLETO DE COPLE  SURE FLEX NO.7</t>
  </si>
  <si>
    <t>PINZA PORTA ELECTRODO M13-302CD/BA-95</t>
  </si>
  <si>
    <t>PINTURA C/AMARILLO INTEN SO 897</t>
  </si>
  <si>
    <t>RESIST T CARTUCHOFIREROD 5/8X9 240V1380W</t>
  </si>
  <si>
    <t>RESISTENCIA 5/8 X 103/4"LARGO CAPUCHON</t>
  </si>
  <si>
    <t>VIBRADOR PISTON MARTILLO 55-3</t>
  </si>
  <si>
    <t>SENSOR MODELO ML100-8-H-350-RT/103/115</t>
  </si>
  <si>
    <t>VIBRADOR 2" 5000 VPM A 80 PSI COD: 55-2</t>
  </si>
  <si>
    <t>ACUM. FORMADO G-91-600 KAMINA VEGA SLOCK</t>
  </si>
  <si>
    <t>ACUM SECO PUNCH V-47-525 (TDM) SLOCK</t>
  </si>
  <si>
    <t>ACUM SECO PUNCH G-47-600 15P (PF3) (TDM)</t>
  </si>
  <si>
    <t>PISTOLA DE CALOR 140-1040 F  11.6 AMP.</t>
  </si>
  <si>
    <t>BROCA P/FIERRO 1/8</t>
  </si>
  <si>
    <t>PINTURA EN AEROSOL COLORAZUL REY.</t>
  </si>
  <si>
    <t>BROCA PARA ACERO3/32  MARCA IRWIN HARSON</t>
  </si>
  <si>
    <t>TUBO DE COBRE  DE 1/4  (DE 15.24 MTS)</t>
  </si>
  <si>
    <t>(CL) MOTOREDUCTOR  P/GUSANO MEZCLADOR</t>
  </si>
  <si>
    <t>ABRAZADERA 3/4IN TIPO UNICANAL</t>
  </si>
  <si>
    <t>25B-D024N104, VARIADOR D FREC POWER FLEX</t>
  </si>
  <si>
    <t>PESTILLO DE SEGURIDAD 10 P-1083 15/3 TNS</t>
  </si>
  <si>
    <t>ACUM SECO PUNCH G-35-575 FT RIASA SLOCK</t>
  </si>
  <si>
    <t>ACUM SECO PUNCH V-31P-670 FT (MOLDE-2)</t>
  </si>
  <si>
    <t>4-9520 - FREN/ENG 010-6500-0 P/D</t>
  </si>
  <si>
    <t>PLUG  THERMOCOUPLE NO.PARTE 9387WIRTZ.</t>
  </si>
  <si>
    <t>CONDULET LB 1' PLASTICO  SELLADO</t>
  </si>
  <si>
    <t>REDUCC.BUSHING 2 1/2 IN  A 2 IN  DE PVC</t>
  </si>
  <si>
    <t>CONTACTO N.C  NO CAT 800F-X01 ALLEN</t>
  </si>
  <si>
    <t>PLACA ACERO INOX. 316 DE 1/8IN ESPESOR</t>
  </si>
  <si>
    <t>FILTRO DE 10IN LARGO 9IN DIAM. EXTERIOR</t>
  </si>
  <si>
    <t>HEATER- TUBULAR</t>
  </si>
  <si>
    <t>VALVE,HYD CHK PILOT TO OPEN 0.5" AL BDY</t>
  </si>
  <si>
    <t>HORQUILLA CORTA BMR BUFFER</t>
  </si>
  <si>
    <t>HORQUILLA LARGA BMR BUFFER</t>
  </si>
  <si>
    <t>PART: 530233 REDUCER SPEED, MARCA WIRTZ</t>
  </si>
  <si>
    <t>ACUMULADOR G-8D-HD-1400 POD GONHER</t>
  </si>
  <si>
    <t>ACUM SECO PUNCH 565EMFBB-650 FT SLOCK</t>
  </si>
  <si>
    <t>ACUM SECO PUNCH CH-65-550 FT 13P SLOCK</t>
  </si>
  <si>
    <t>ACUM SECO PUNCH G-65-675 FT (15PLACAS)</t>
  </si>
  <si>
    <t>FIBRA LEWIS P6/15</t>
  </si>
  <si>
    <t>ZAPATO DE SEGURIDAD NO.7 C/CASQUILLO</t>
  </si>
  <si>
    <t>ZAPATO CON PROTECCION   METATARZAL 7</t>
  </si>
  <si>
    <t>(CL) MOTOR DE 250 HP P/MOLINO D/PLASTICO</t>
  </si>
  <si>
    <t>MOTORREDUCTOR EJES PARALELOS DRN100LM4</t>
  </si>
  <si>
    <t>ROT1. DISPOSITIVO DE BLOQUEO UNIVERSAL</t>
  </si>
  <si>
    <t>VALVULA DE CARTUCHO HPN 2524317</t>
  </si>
  <si>
    <t>VALVULA DE ENFRIAMIENTO 1" HPN 7905329</t>
  </si>
  <si>
    <t>VALVULA DE ENFRIAMIENTO 1.5" HPN 7919311</t>
  </si>
  <si>
    <t>ACUM FORMADO G-58R-575 FT RIASA SLOCK</t>
  </si>
  <si>
    <t>ACUM FORMADO G-27F-710 POD (15P) P-47AI</t>
  </si>
  <si>
    <t>SOLVENTE NEXT HD PRO ENVIRO TECH (55gl.)</t>
  </si>
  <si>
    <t>SENSOR BANNER S18SP6FF1 0</t>
  </si>
  <si>
    <t>TUERCA C/BARRIL DE 3/16 BRONCE</t>
  </si>
  <si>
    <t>(CL)SELLO MECANICO NO. 1AKZSZC19V01</t>
  </si>
  <si>
    <t>SELLO MECANICO P/ BOMBA GOLUDS TAMAÑO</t>
  </si>
  <si>
    <t>ACUMULADOR G-27F-700 POD GONHER</t>
  </si>
  <si>
    <t>ACUMULADOR V-8D-930 POD VOLTAR</t>
  </si>
  <si>
    <t>COSMETICO PARA BANDAS</t>
  </si>
  <si>
    <t>CABLE DE 5 LINEAS MOD   889D-F5AC-2 A.B.</t>
  </si>
  <si>
    <t>PINTURA ROJO BERMELLON MCA.BEREL ESMALTE</t>
  </si>
  <si>
    <t>CONDULET L-L DE 1 IN C/CUBIERTA DE PVC</t>
  </si>
  <si>
    <t>CILINDRO SERIE 2H 1.50C2HHNAU124A2.00.</t>
  </si>
  <si>
    <t>INYECTORA MILACRON 11164482 ELEM, FLTR</t>
  </si>
  <si>
    <t>INYECTORA MILACRON 10921543 FLTR 003 MIC</t>
  </si>
  <si>
    <t>ACUM SECO V-58R-430 FT SLOCK</t>
  </si>
  <si>
    <t>ACUM FORMADO CH-34-370 FT 10P SLOCK</t>
  </si>
  <si>
    <t>PROTECTOR POSTE ROJO AUTO PLASTIC EXPRES</t>
  </si>
  <si>
    <t>PROTECTOR POSTE NEGRO AUT PLASTIC EXPRES</t>
  </si>
  <si>
    <t>BOTON PULSADOR NO.CAT 800FMLE3 A.B.</t>
  </si>
  <si>
    <t>PIEDRA ESMERIL 150X25X25   4MM CLAVE 233</t>
  </si>
  <si>
    <t>CODO NIPLE 3/4 X 2      GALVANIZADO</t>
  </si>
  <si>
    <t>JUEGO DE MACHUELOS 3/4  NF(ROSCA FINA)</t>
  </si>
  <si>
    <t>PASTILLA TERM16AMP. 3POLOS 1492-SPM3B160</t>
  </si>
  <si>
    <t>(CR) HULE ESTRELLA P/COPLE FLEX NO 7J</t>
  </si>
  <si>
    <t>CONDULET L-R DE 1 IN C/CUBIERTA DE PVC</t>
  </si>
  <si>
    <t>VALVULA DE ESFERA 1IN DE  BRONCE</t>
  </si>
  <si>
    <t>(CL) VALVULA DE PASO PVC 3 IN D/ DIAM P/</t>
  </si>
  <si>
    <t>E2B-M12KS04-M1-B1 SENSOR DE PROXIMIDAD</t>
  </si>
  <si>
    <t>VPL-B0752M-PJ12AA KINETIX VP LOW INERTIA</t>
  </si>
  <si>
    <t>MOTOR 34K29-872,230/460V 0.5HP</t>
  </si>
  <si>
    <t>CONTACTOR 150A SCHLC1D150BD 1NA BOBINA</t>
  </si>
  <si>
    <t>VALVULA VEX1333-03 DE POTENCIA ROSCA3/8"</t>
  </si>
  <si>
    <t>VIBRADOR MVE 800/36N-50A0 3 PH, 2 POLOS</t>
  </si>
  <si>
    <t>COPLE CPVC INDUSTRIAL DE 1 1/2"</t>
  </si>
  <si>
    <t>Sudadera M confeccionada con capucha</t>
  </si>
  <si>
    <t>Sudadera G confeccionada con capucha</t>
  </si>
  <si>
    <t>Sudadera XL confeccionada con capucha</t>
  </si>
  <si>
    <t>INSERTO ACOPLADOR MANGA 9H HYTREL 32ZR02</t>
  </si>
  <si>
    <t>ACUM SECO PUNCH G-58-575 FT RIASA SLOCK</t>
  </si>
  <si>
    <t>ACUM SECO PUNCH CH-58-400 FT 10P SLOCK</t>
  </si>
  <si>
    <t>CONTACTOR 50AM(24VDC NO.125 10 154 1 030</t>
  </si>
  <si>
    <t>RED. 11/2 A 1  PVC.     CEMENTAR CED.80.</t>
  </si>
  <si>
    <t>PROTECCION TERMICA 16-20A 140MT-C3E-C20’</t>
  </si>
  <si>
    <t>PASTILLA TERM 10 AMP 1 POLO 1492-SPM1B10</t>
  </si>
  <si>
    <t>ROLLER CHAIN, B503, MCA ILO</t>
  </si>
  <si>
    <t>CONTACTO T/HONGO NCLB 2POS MOD</t>
  </si>
  <si>
    <t>FOCO MOD.CE-15W/4100K D/15 WATTSY 0 12A</t>
  </si>
  <si>
    <t>TORNILLO 1 1/4 X 7 HEXAGONAL FIERRO</t>
  </si>
  <si>
    <t>PROYECTOR LED 1X50W ARGOS</t>
  </si>
  <si>
    <t>CEPILLO CIRCULAR DE ALAMBRE DE ACERO</t>
  </si>
  <si>
    <t>CLIPS PARA CADENA MAQUINA BMR 10</t>
  </si>
  <si>
    <t>LUBRA HIDRAULICO ZF PLUS ISO VG 46</t>
  </si>
  <si>
    <t>TORNILLO ALLEN CABEZA SOCKET 1/4"X 3/4"</t>
  </si>
  <si>
    <t>DOBLADOR PARA BMR 10</t>
  </si>
  <si>
    <t>RESISTENCIA T CARTUCHO 1/2X13 240V 1650W</t>
  </si>
  <si>
    <t>BATERIA IND DEKA 24-D85-21 IST 7004</t>
  </si>
  <si>
    <t>ACUM SECO TRP-7T31P-730 (TAPA RIASA 24)</t>
  </si>
  <si>
    <t>CL BOTE DE VASELINA PURA DE 100 GM</t>
  </si>
  <si>
    <t>FUSIBLE 32A 400V 10X38   120KA</t>
  </si>
  <si>
    <t>POLIPASTO ELECTRICO DE CADENA 15 9/16</t>
  </si>
  <si>
    <t>(CL) CHUMACERA D/PARED 2IN 4 AGU.</t>
  </si>
  <si>
    <t>TUBO DE PVC DE 1 IN X6 MTS. LARGO CED.80</t>
  </si>
  <si>
    <t>TUBO DE 1IN ACERO INOX 316 CED 40</t>
  </si>
  <si>
    <t>BRIDA PVC MOVIBLE IND CEMENTAR C-80 4"</t>
  </si>
  <si>
    <t>ACUM FORM G-48-700 PLASTICOS EPM C/REP</t>
  </si>
  <si>
    <t>CONECTOR 1/4  NPTORIFICIO 1/8  AC.INOX.</t>
  </si>
  <si>
    <t>MANGUERA METALICA 1/4X38 PULGADAS.</t>
  </si>
  <si>
    <t>TONILLO CABEZA SOCKET   DE 5MMX10MM</t>
  </si>
  <si>
    <t>CODO-NIPLE 1/4 NPT A 1/  FLEER BRONCE</t>
  </si>
  <si>
    <t>JUEGO DE MACHUELOS 4MM MARCA PROCUT</t>
  </si>
  <si>
    <t>TORNILLO DE 7/8 X3 HEXAGONAL ACERO INOXI</t>
  </si>
  <si>
    <t>SPROCKET MARTIN 40 B9</t>
  </si>
  <si>
    <t>CONDULET L-L DE 3/4 IN C/CUBIERTA DE PVC</t>
  </si>
  <si>
    <t>TORNILLO 3/4 X 7 FIERRO  NEGRO GRADO 8</t>
  </si>
  <si>
    <t>EMPAQUE DE HULE 1/4IN X  1.20M X 7.60M</t>
  </si>
  <si>
    <t>PISTON VIBRATOR 5200 VPM A 80 PSI</t>
  </si>
  <si>
    <t>BALERO LINEAL MOLDE HPN 7589455 INY 400</t>
  </si>
  <si>
    <t>ACUMULADOR G-40ENL-320 (BD) FT GONHER</t>
  </si>
  <si>
    <t>ACUM. FORMADO G-24DC MARINO POD ALLEGIAN</t>
  </si>
  <si>
    <t>ACUM FORMADO V-24R-350 FT SLOCK</t>
  </si>
  <si>
    <t>ACUM FORMADO EPM-35-550 FT RIASA SLOCK</t>
  </si>
  <si>
    <t>ACUM FORM G-65-675 FT (15P) SLOCK C/REP</t>
  </si>
  <si>
    <t>PLACA N-34CCKNI (68) MR1% CURADA</t>
  </si>
  <si>
    <t>PROTECTOR POSTE P.ROJO AUTOMOTRIZ VEGA</t>
  </si>
  <si>
    <t>PROTECTOR POSTE N.NEGRO AUTOMOTRIZ VEGA</t>
  </si>
  <si>
    <t>CONECTOR DE 1/4 NPTBRON E1/4  68PL44</t>
  </si>
  <si>
    <t>MANGUERA POLIFLOW 3/8   LLENADORAS</t>
  </si>
  <si>
    <t>ADHESIVO SUPER GLUE MCA PERMATEX  20G.</t>
  </si>
  <si>
    <t>PINTURA BLANCO OSTIONESMALTE BEREL</t>
  </si>
  <si>
    <t>TERMINAL ZAPATA PLANA 1/0 – 250 MCM</t>
  </si>
  <si>
    <t>(CL)SOLID STATE RELAY 90 AMP 600 VCA NO</t>
  </si>
  <si>
    <t>PISTON PARA PLANTILLAS DE DESCARGA</t>
  </si>
  <si>
    <t>TRANSDUCTOR DE PRESION HPN 2859442</t>
  </si>
  <si>
    <t>PROBADORA ALTO VOLTAJE HYPOT MAX 7715</t>
  </si>
  <si>
    <t>PROTECTOR COLOR ROJO PARA CABLE PUENTE</t>
  </si>
  <si>
    <t>JUEGO DE CONECTORES PARA TUBERIA DE</t>
  </si>
  <si>
    <t>AMPLIFICADOR INY 650-500 HPN 3473572</t>
  </si>
  <si>
    <t>TUBO 2IN AC.INOX.SIN ROSCAR SIN COSTURA</t>
  </si>
  <si>
    <t>ACUM FORMADO G-27-540 POD RIASA SLOCK</t>
  </si>
  <si>
    <t>TAPA TIPO 4DLT  INV VEGA #P  4111 SLOCK</t>
  </si>
  <si>
    <t>BALERO SKF 3306.2RS</t>
  </si>
  <si>
    <t>BALERO 6207-2RS1/C3 marca SKF</t>
  </si>
  <si>
    <t>ACUM FORMADO TRP-31R-925 (40CCI)</t>
  </si>
  <si>
    <t>ACUM SECO PUNCH G-75-650 FT</t>
  </si>
  <si>
    <t>ACUM SECO PUNCH G-75/86-650 FT SLOCK</t>
  </si>
  <si>
    <t>ETIQUETA TAPA G-8DHD-1400 (2019)</t>
  </si>
  <si>
    <t>ETIQ. DE CAJA G- 51-500 (NUEVA-2020)</t>
  </si>
  <si>
    <t>MANOMETRO 0-200LBS.0-14 INF. 1/4 NPT</t>
  </si>
  <si>
    <t>CANDADO DOBLE PASO 06B</t>
  </si>
  <si>
    <t>CODO DE 4MM X 1/16</t>
  </si>
  <si>
    <t>CONDULET  T DE 1 IN C/ CUBIERTA DE PVC</t>
  </si>
  <si>
    <t>(CR)COMPRIT 160H M CONCRETO (SACO 25 KG)</t>
  </si>
  <si>
    <t>ALARMA AUDIBLE MODELO 350 DE 120V</t>
  </si>
  <si>
    <t>CONTACTOR IEC 23A 3POLOS 100-C23D10</t>
  </si>
  <si>
    <t>REDUCCION BUSHING A INOX D/1 1/2 A 1 IN</t>
  </si>
  <si>
    <t>(CR)MAXIAL310 M TEJA 9X41/2X11/2</t>
  </si>
  <si>
    <t>(CL) GENERADOR D VACIO PCL.S2BN.S.EE.SV</t>
  </si>
  <si>
    <t>VALV BOLA TRIVECA CORMADA  1 1/2 ROJA</t>
  </si>
  <si>
    <t>BUJE MARTIN 2517 DE 2 PULG</t>
  </si>
  <si>
    <t>CABLE CONECTOR RAPIDO MICRO 8 PIN RECTO</t>
  </si>
  <si>
    <t>GRASA LUBRICANTE SKF LGHP204</t>
  </si>
  <si>
    <t>ACUMULADOR GS-47-650 FT GONHER SELECT</t>
  </si>
  <si>
    <t>TERMINAL ZAPATA P/CABLE 4/0</t>
  </si>
  <si>
    <t>BROCA PARA ACERO3/8</t>
  </si>
  <si>
    <t>TAPA CIEGA 2 X4 P/REGIS RO FS</t>
  </si>
  <si>
    <t>(CL) FLECHA SUPERIOR E INFERIOR P/BOMBA</t>
  </si>
  <si>
    <t>PINTURA VERDE JARDIN  ESMALTE BEREL</t>
  </si>
  <si>
    <t>BLOWER,BEARING CA RB 1200 COD B000000647</t>
  </si>
  <si>
    <t>ACUMULADOR G-31-760 FT GONHER</t>
  </si>
  <si>
    <t>ACUMULADOR CH-42-300 FT CHECKER</t>
  </si>
  <si>
    <t>ACUMULADOR V-22F-350 FT VOLTAR</t>
  </si>
  <si>
    <t>ACUM GP-94R-800 AGM GONHER PRIME</t>
  </si>
  <si>
    <t>BUJE D NYLAMID P TINA D PALETAS 1</t>
  </si>
  <si>
    <t>BOTON PULSADOR A RAS   ROJO 800FM-LF4</t>
  </si>
  <si>
    <t>REDUCTOR DOBLE DODGE SCXT425APART 244551</t>
  </si>
  <si>
    <t>BATTERY N-35-550 FT (535MFE) EXP EPM</t>
  </si>
  <si>
    <t>NO. 300 14 121 1 178 STROKE COMPAC 25X10</t>
  </si>
  <si>
    <t>ACUMULADOR CH-47-420 FT CHECKER</t>
  </si>
  <si>
    <t>ACUMULADOR CH-65-550 FT CHECKER</t>
  </si>
  <si>
    <t>BUJE TIPO 31 TORNILLO C/COATING RIASA</t>
  </si>
  <si>
    <t>ACUM FORM CH-34/78-450 FT SLOCK (10P)</t>
  </si>
  <si>
    <t>ALAMBRE RECOCIDO</t>
  </si>
  <si>
    <t>UNION (RAPIDA)1/4       P/MANGUERA</t>
  </si>
  <si>
    <t>TUBO COBRE 1/8  FLEXIBL DE 15 MTS.</t>
  </si>
  <si>
    <t>SPROCKET 50B16  CENTRO DE 1 1/2IN</t>
  </si>
  <si>
    <t>TRAMO D 60 MTS BANDA TRASPORTADORA 3CAP</t>
  </si>
  <si>
    <t>ELECTROVALVULA SY5500R-5U1</t>
  </si>
  <si>
    <t>ACUMULADOR CH-22F-320 FT CHECKER</t>
  </si>
  <si>
    <t>ACUMULADOR CH-58-400 FT CHECKER</t>
  </si>
  <si>
    <t>ACUMULADOR V-75/86-450 FT VOLTAR</t>
  </si>
  <si>
    <t>ACUMULADOR CH-34/78-450 FT CHECKER</t>
  </si>
  <si>
    <t>TORNILLO CABEZA SOCKET  DE 8MMX20MM</t>
  </si>
  <si>
    <t>PULSADOR TIPO HONGO MCA ALLEN BRADLEY</t>
  </si>
  <si>
    <t>1769-IF4 MODULO DE 4 ENTRADAS ANALOGAS</t>
  </si>
  <si>
    <t>ACUMULADOR XT-47-550 FT X-TREME</t>
  </si>
  <si>
    <t>ACUM SECO PUNCH G-24R-710 FT 15P RIASA</t>
  </si>
  <si>
    <t>ENDMILL DE C DE TUNGST ENO DE 3/8</t>
  </si>
  <si>
    <t>CUCHARON DE REJILLADORAS E-PA-IM-177</t>
  </si>
  <si>
    <t>MACHUELO 3/4  NPT MARCA IRWIN HARSON</t>
  </si>
  <si>
    <t>TRANSFOR.D CONTROL 500VA220-440/110</t>
  </si>
  <si>
    <t>ZAPATO DE SEGURIDAD CON CASQUILLO NO.11</t>
  </si>
  <si>
    <t>REVELADOR D PLOMO COD.0050554 SOLUCION 1</t>
  </si>
  <si>
    <t>FLECHA PORTA CUCHILLAMAQUINA EMP.</t>
  </si>
  <si>
    <t>(CL)MEDIA LUNA DNAYLAMID R-PA-MO-GR-13</t>
  </si>
  <si>
    <t>CONDULET L-R DE 3/4 IN C/CUBIERTA DE PVC</t>
  </si>
  <si>
    <t>BOTON PULSADOR A RAS   VERDE 800FM-LF3</t>
  </si>
  <si>
    <t>PINTURA COMEX LITUANIA R4-09</t>
  </si>
  <si>
    <t>GRASA UNIVERSAL PARA RODAMIENTOS Q-55</t>
  </si>
  <si>
    <t>BASE DE PUNTA DE PROBADOR  E-PA-IP-EN-77</t>
  </si>
  <si>
    <t>PART: 009000970 INSIDE SCRAPER ASSEMBLY</t>
  </si>
  <si>
    <t>ALINEADOR CORTO MOOJIN</t>
  </si>
  <si>
    <t>ALINEADOR LARGO MOOJIN</t>
  </si>
  <si>
    <t>ETIQUETA MARINA G-24DC (2019)</t>
  </si>
  <si>
    <t>ETIQ. DE TAPA XT-51R-500 (NUEVA-2020)</t>
  </si>
  <si>
    <t>ETIQ TAPA 149x60 FLEETRITE GLOBA (NUEVA)</t>
  </si>
  <si>
    <t>CLAVIJA DE 20A 480V MCA HUBELL HBL2341 A</t>
  </si>
  <si>
    <t>MORDAZA PARA SOLDADOSIDE TERMINAL TBS.</t>
  </si>
  <si>
    <t>GRAPAS ALLIGATOR RS125</t>
  </si>
  <si>
    <t>CAJA PARA BOMBA DEMAQUINA CON CAST</t>
  </si>
  <si>
    <t>FLECHA PARA BOMBA DEMAQUINA CON CA</t>
  </si>
  <si>
    <t>TAPA PARA CAJA DE BOMBA E-PA-IM-255</t>
  </si>
  <si>
    <t>(CL)RESISTENCIA MCA.DALTOND.1/2X 12 1500</t>
  </si>
  <si>
    <t>(CR)LADRILLO D MILPA P/ HORNO ROTATORIO</t>
  </si>
  <si>
    <t>PLACA 3/8X 48X 96 IN AC COMERCIAL</t>
  </si>
  <si>
    <t>BALERO P/CORTADOR SB22213W33SS MCGILL</t>
  </si>
  <si>
    <t>INTERRUPTOR POSICIONSIRIUS 3SE5112-0CH01</t>
  </si>
  <si>
    <t>LENGÜETA PARA TOLVA</t>
  </si>
  <si>
    <t>CG1BN32-30Z-XB6 CILINDRO NEUMATICO</t>
  </si>
  <si>
    <t>ELECTROVALVULA VQC2300N-51 MARCA SMC</t>
  </si>
  <si>
    <t>GUANTE CONTRA IMPACTO Y ALTA TEMPERATURA</t>
  </si>
  <si>
    <t>4-9092 SUPER START 58PRM P/D MEX (JAMAC)</t>
  </si>
  <si>
    <t>TAPON MACHO       GALVC 40 3/8</t>
  </si>
  <si>
    <t>RODILLO P/ALIMENTACION DE REJILLAS .700</t>
  </si>
  <si>
    <t>VALVULA SOLENOIDE 3/4 120/240V MCA.ASCO</t>
  </si>
  <si>
    <t>TORNILLO CABEZA HEXAGON L DE 12MMX60MM</t>
  </si>
  <si>
    <t>BOTON PULSADOR ALLEN B. NO.CAT800FMLE7</t>
  </si>
  <si>
    <t>(CL) VARIADOR DE VEL.5HP MOD</t>
  </si>
  <si>
    <t>REDUCCION BUSHING 1 1/2  A 1IN CED 40</t>
  </si>
  <si>
    <t>REDUCCION TIPO CAMPANA DE 2IN A 1 1/2</t>
  </si>
  <si>
    <t>(CL) FILTRO Y VASO 3/4NPT 1QT No 2029640</t>
  </si>
  <si>
    <t>CADENA PASO 140 2R MARCA DIAMOND</t>
  </si>
  <si>
    <t>EXHAUST FAN MOTOR 3/4 HP, NUMBER: M3541</t>
  </si>
  <si>
    <t>TIP MOLDE CAJA 35</t>
  </si>
  <si>
    <t>SUMINISTRO DE LAMPARA TIPO ESTANCO</t>
  </si>
  <si>
    <t>CEPILLO CIRCULAR DE ALAMBRE 52-900-022</t>
  </si>
  <si>
    <t>TUBING ACERO INOX. DE5/8 X6 MTS CEDULA</t>
  </si>
  <si>
    <t>CHUMACERA DE BRIDA REDONDA B350X1 1/2</t>
  </si>
  <si>
    <t>(CL) BOMBA MCA. GOULDS D/ENFRIAMIENTO</t>
  </si>
  <si>
    <t>TORNILLO C/HEX 3/4X 7 IN AC INOX 316</t>
  </si>
  <si>
    <t>ARANDELA DE PRESION 1/2IN AC INOX 316</t>
  </si>
  <si>
    <t>CUCHILLAS D REPUESTO P CAB D CORT#460083</t>
  </si>
  <si>
    <t>TUBO DE INYECCION ACERO INOX MOD 34CCKNI</t>
  </si>
  <si>
    <t>FOTOCELDA DE ENCHUFE A TORSION</t>
  </si>
  <si>
    <t>SUMINISTRO BASE PARA FOTOCELDA CON CABLE</t>
  </si>
  <si>
    <t>PISTON  PROBADORA DE FUGAS CQ2A20-25DM</t>
  </si>
  <si>
    <t>MARCO PARA TAPA 31</t>
  </si>
  <si>
    <t>PLOMO AFINADO 99.97% GREENWICH EXP BLOCK</t>
  </si>
  <si>
    <t>PLOMO PUNCH ENERYA SnCaAl 1.4% VERD-BLAN</t>
  </si>
  <si>
    <t>PLACA P-44-KAI (63) CURADA</t>
  </si>
  <si>
    <t>ETIQ. ADV. DANGER POISON INGLES 85 x 30</t>
  </si>
  <si>
    <t>ROTOR MAGNETICO         156-009-01 MARCH</t>
  </si>
  <si>
    <t>DISCO D/CORTE D 4 1/2 PARA CORTE TIPO 27</t>
  </si>
  <si>
    <t>BUJE DE ENTRADA P/LANZA D/OXIGENO</t>
  </si>
  <si>
    <t>(CL) SELLO MECANICO MOD 3AVTT14A01-A</t>
  </si>
  <si>
    <t>(CL)SELLO MECANICO N.PARTE 1AKTTTC16E01</t>
  </si>
  <si>
    <t>MAZA P/ COPLE PX90 010605 MCA DODGE</t>
  </si>
  <si>
    <t>VALVULA APENDICE 1/4 COBRE P/CLIMA</t>
  </si>
  <si>
    <t>CARGADOR ACT Q4-24/36-150-480</t>
  </si>
  <si>
    <t>ACUM FORM G-27-710 POD (15P)P-47AI CREP</t>
  </si>
  <si>
    <t>NIPLE GALVC40  3/8 X  2</t>
  </si>
  <si>
    <t>VIDRIO CLARO   PARA CARE TA</t>
  </si>
  <si>
    <t>BALERO 6209 2Z C3 SKF   MARCA SKF</t>
  </si>
  <si>
    <t>VALVULA ESFERA DE 3/8   GALV.</t>
  </si>
  <si>
    <t>SPROCKET40B 24  MARTIN  AGUJERO PILOTO</t>
  </si>
  <si>
    <t>BOQUILLA D ENTRADA P/LANZA D OXIGENO</t>
  </si>
  <si>
    <t>CHUMACERA DE PARED 13/4   4 AGU.SCM</t>
  </si>
  <si>
    <t>CARRETE DE SOLDADURA TUBULAR INOX.</t>
  </si>
  <si>
    <t>PINTURA C/BLANCO823VINIL-ACRILICA BEREL</t>
  </si>
  <si>
    <t>PREAMPLIFICADOR PARA MONTAJE SUMERGIBLE</t>
  </si>
  <si>
    <t>BOTE TIPO PET BOCA ANCHA CAP 1 LT</t>
  </si>
  <si>
    <t>ELEMENTO 8-EM PARA BOMBAS /FILTRO PRENSA</t>
  </si>
  <si>
    <t>SERVO VALVE, NG25/32 HIG HPN 4952830</t>
  </si>
  <si>
    <t>TEMPOSONIC MAGNET, ITEM 739880</t>
  </si>
  <si>
    <t>Plan</t>
  </si>
  <si>
    <t>Prod</t>
  </si>
  <si>
    <t>TRAJE TYVEK CON GORRO TALLA XL PROTEX</t>
  </si>
  <si>
    <t>GUARDAMOTOR 6.3 10A MODELO:140MT–C3E–C10</t>
  </si>
  <si>
    <t>REGULADOR DE FLUJO DE1/8  A 8MM UNINER.</t>
  </si>
  <si>
    <t>REGULADOR DE FLUJO 6 MX 1/8   7062-06-10</t>
  </si>
  <si>
    <t>RESORTE TROQUEL DANLY VERDE NO. ENE-33.</t>
  </si>
  <si>
    <t>ROLLO DE BUTILL (ROLLO DE 6 MTS)</t>
  </si>
  <si>
    <t>CARGADOR ACT Q4-48-160-208</t>
  </si>
  <si>
    <t>CARGADOR ACT Q4-48-160-480</t>
  </si>
  <si>
    <t>CARGADOR ACT Q4-48-120-480</t>
  </si>
  <si>
    <t>CHUMACERA PARA BOMBA DEPB DE 5/8   251</t>
  </si>
  <si>
    <t>CHUMACERA 1IN  PB251X1 DE PISO P-100357</t>
  </si>
  <si>
    <t>FIBRA OPTICA MARCA.IFMEFECTOR E20714</t>
  </si>
  <si>
    <t>MODULO DE SALIDA 24VDCCAT. NO. 1746-OB16</t>
  </si>
  <si>
    <t>CODO 90ｺ DE 6MM X 1/8    NO.3109-06-11</t>
  </si>
  <si>
    <t>NIPLE 1/4  X 18</t>
  </si>
  <si>
    <t>CANDADO PASO 100</t>
  </si>
  <si>
    <t>(CL) VACUUM 17CFM No.2001240</t>
  </si>
  <si>
    <t>AMPLIFICADOR DE SEÑAL  SN0150</t>
  </si>
  <si>
    <t>FOTOCELDA PARA FIBRA OPTICA MOD OBF500</t>
  </si>
  <si>
    <t>TAPON GASIFICADOR AMARILLO</t>
  </si>
  <si>
    <t>SUMINISTRO SELLADORA DE FLEJE</t>
  </si>
  <si>
    <t>BALERO 6000-2Z/C3 MCA. SKF BMR ROSENDAHL</t>
  </si>
  <si>
    <t>CYLINDER, PNEU PART 2044814</t>
  </si>
  <si>
    <t>HEATER BAND, 60 ID, 2IN 7372511</t>
  </si>
  <si>
    <t>SENSOR LM35DZ DE TEMPERATURA 0 A 100 °C</t>
  </si>
  <si>
    <t>COPLE DE AISLAMIENTO PELETIZADORA 213890</t>
  </si>
  <si>
    <t>NIPLE GALVC40  3/8 X  3</t>
  </si>
  <si>
    <t>INTERRUPTOR TERM3 POLOS 32 AMP.</t>
  </si>
  <si>
    <t>CLAVIJA 2 POLOS 3 HILOSMOD HBL2621  NEMA</t>
  </si>
  <si>
    <t>TORNILLO CABEZA SOCKET  DE 5MMX50MM</t>
  </si>
  <si>
    <t>TORNILLO CABEZA SOCKET  DE 5MMX70MM</t>
  </si>
  <si>
    <t>TORNILLO CABEZA SOCKET  DE 10MMX50MM</t>
  </si>
  <si>
    <t>TORNILLO SOCKET 8MMX50MM</t>
  </si>
  <si>
    <t>HUASA PLANA DE 5/8</t>
  </si>
  <si>
    <t>ESPARRAGO DE 5/8</t>
  </si>
  <si>
    <t>BOTON PULSADOR COL VERDE 240 02 LEGRAND</t>
  </si>
  <si>
    <t>NIPLE 3X 10 IN LONG.AC INOX.316 C/ROSCA</t>
  </si>
  <si>
    <t>CABEZAL D/ALUMINIO P/ADAPTAR CARETA</t>
  </si>
  <si>
    <t>CILINDRO DE ARGON ULTRA ALTA</t>
  </si>
  <si>
    <t>TUBO 3/8IN GALVANISADO  TRAMO DE 6 MTS.</t>
  </si>
  <si>
    <t>CLAVIJA 60 AMP NO. CAT APJ6485 600 VAC</t>
  </si>
  <si>
    <t>CLAVIJA 30 AMP NO CAT APJ3485 600VAC</t>
  </si>
  <si>
    <t>PINTURA AMARILLO CROMO   ESMALTE (19 LT)</t>
  </si>
  <si>
    <t>Y GRIEGA DE 1IN PVC CEDULA 80P/CEMENTAR</t>
  </si>
  <si>
    <t>REDBUSH DE PVC DE 3IN A 2IN CED.80PARA</t>
  </si>
  <si>
    <t>PEGAMETO P/PVC GRIS WEL-ON IPS PVC 711</t>
  </si>
  <si>
    <t>PEGAMENTO P/PVCMORADOWELD-ON IPSP-68PRI</t>
  </si>
  <si>
    <t>SENSOR DE FLUJO SF3410 IFM EFECTOR</t>
  </si>
  <si>
    <t>FUSIBLE FWP-30A14F MARCA BUSSMANN</t>
  </si>
  <si>
    <t>SENSOR IND. NI8U-M12-AP6X-H1141 TRUCK</t>
  </si>
  <si>
    <t>TORNILLO SOCKET MM C/PLANA 4 X 10 MM</t>
  </si>
  <si>
    <t>BATERIA IND DEKA 12-D125-13 IST 3843</t>
  </si>
  <si>
    <t>ACUM FORM C/REP EPM-34-690 FT</t>
  </si>
  <si>
    <t>CLOROTEX QUIMICA GONCAL. CLAVE  50387</t>
  </si>
  <si>
    <t>CARETA DE 3 MM.DE ESP ADAPTABLE A</t>
  </si>
  <si>
    <t>BOTA DE HULE CON  CASQUILLO NO.7</t>
  </si>
  <si>
    <t>BOTA DE HULE CON  CASQUILLO NO. 8</t>
  </si>
  <si>
    <t>(CL) MOTOR P/HORNOS 2,3,4 60 HP 1780 RPM</t>
  </si>
  <si>
    <t>(CL) MOTOREDUCTOR P/GUSANO D/TRITURADO</t>
  </si>
  <si>
    <t>(CL)MANGUERA FLEXIBLE D 8IN</t>
  </si>
  <si>
    <t>CANDADO PARA CADENA DOBLE PASO 60</t>
  </si>
  <si>
    <t>(CL)RELEVADOR EDOSOLIDO CODHBC-A6090CHAA</t>
  </si>
  <si>
    <t>CONECTORES DE 90 GDO 3/4 PARA MANGUERA</t>
  </si>
  <si>
    <t>TUERCA 3/8 AC INOX 316</t>
  </si>
  <si>
    <t>ARANDELA DE PRESION 3/8  AC INOX 316</t>
  </si>
  <si>
    <t>ARANDELA PLANA 3/8   AC.INOX 304</t>
  </si>
  <si>
    <t>BOQUILLAS P/EQ D/ CORTE GAS-OXIGENO 4187</t>
  </si>
  <si>
    <t>NIPLE 1 1/2 INX 8 IN ROSCADO AC INOX 316</t>
  </si>
  <si>
    <t>INTERRUPTOR TERMOMAGNETICO 50A</t>
  </si>
  <si>
    <t>ACUM FORM C/REP EPM-34R-690 FT</t>
  </si>
  <si>
    <t>POLEA 3X 5/8  AJUSTABLE 1VP 30-5/8</t>
  </si>
  <si>
    <t>100-KFC22 CONTACTO AUXILIAR 2NA 2NC</t>
  </si>
  <si>
    <t>NIPLE 11/2 RC GALV.</t>
  </si>
  <si>
    <t>(CL) RESISTENCIA TIPO BANDA CERAMICA</t>
  </si>
  <si>
    <t>(CL) CHUMACERA TIPO E PARED 4 AGU 3 1/2</t>
  </si>
  <si>
    <t>CONTACTOS110V.INCLUIR LASTAPAS D/SEGURID</t>
  </si>
  <si>
    <t>CARRETE DE SOLDADURA TUBULAR AC CARBON</t>
  </si>
  <si>
    <t>PINTURA COLOR AMARILLO   OCRE ESMALTE</t>
  </si>
  <si>
    <t>BARRA DE IMPACTO DOBLE R-PA-MO-TR-08</t>
  </si>
  <si>
    <t>GANCHO PARA CABLE DE HIERRO DIAM. 1/4</t>
  </si>
  <si>
    <t>INDUCTION MOTOR SPG, MODEL: S9I200GTCE+S</t>
  </si>
  <si>
    <t>100-FA31 CONTACTOR AUXILIAR IEC 3NA 1NC</t>
  </si>
  <si>
    <t>REJILLA P-ST-65RE</t>
  </si>
  <si>
    <t>REJILLA N-40-CCI</t>
  </si>
  <si>
    <t>AMORTIGUADOR NO.750 10 134 1 033</t>
  </si>
  <si>
    <t>COPLE AUTOFLEX       NO.560 50 250 3 002</t>
  </si>
  <si>
    <t>TUBING DE PLASTICO 16MM ALTA TEMPERATURA</t>
  </si>
  <si>
    <t>CODO UNION DE 12MM      NO.3102-12-00</t>
  </si>
  <si>
    <t>RECTO DE 6MM X 1/8      NO.3175-06-11</t>
  </si>
  <si>
    <t>VALVULA REGULADORA    VEX1333-03-G  SMC</t>
  </si>
  <si>
    <t>MANGUERA DE ALTA PRESION3/8IN X15MTS</t>
  </si>
  <si>
    <t>MOTOR LESSON 1HP.1740RP FRAME E 143T</t>
  </si>
  <si>
    <t>BANDA B-66 PARA TORRE D ENFRIAMIENTO</t>
  </si>
  <si>
    <t>BOLETA DE ENTRADA Y SALIDA VIGILANCIA</t>
  </si>
  <si>
    <t>(CL) FLECHA INFERIOR P/AGITADOR VERTICAL</t>
  </si>
  <si>
    <t>REPORTE DE ACT DIARIAS EN TURNO D HORNOS</t>
  </si>
  <si>
    <t>(CL) FLECHA P/PLATO R-PA-MO-GR-37</t>
  </si>
  <si>
    <t>(CL) CHUMACERATIPO E D/PARED 4AG.3 15/16</t>
  </si>
  <si>
    <t>(CL) CANDADO P/CADENA PASO140ACALCARBON</t>
  </si>
  <si>
    <t>PLACA 3/4X 48X 96 IN AC COMERCIAL</t>
  </si>
  <si>
    <t>REPORTE DE ACT.  DIARIAS TURNO LINGOTERA</t>
  </si>
  <si>
    <t>FORMATO DE SEGUIMIENTO DE TURNO D HORNOS</t>
  </si>
  <si>
    <t>ENSAMBLE D BOMBA D TAMBOR</t>
  </si>
  <si>
    <t>VIBRATOR -BVS380</t>
  </si>
  <si>
    <t>DIA 1.5 MM THERMOCOUPLE 800 MM</t>
  </si>
  <si>
    <t>POST INSERT NO. 130 10 120 3 011</t>
  </si>
  <si>
    <t>POST INSERT THERMOCOUPLE</t>
  </si>
  <si>
    <t>LINEAR CARRIAGE NO 405 10 603 1 003 25MM</t>
  </si>
  <si>
    <t>CYLINDER NO 300 41 121 1 056</t>
  </si>
  <si>
    <t>THERMOCOUPLE No 130 10 120 1 073</t>
  </si>
  <si>
    <t>No 300 14 121 1 184 32X50  STROKE</t>
  </si>
  <si>
    <t>NO. 300 53 121 2 004 STROKE HIGH POWER</t>
  </si>
  <si>
    <t>MOTOR VEM3542, 0.75 HP, 1750 RPM, 3 PH</t>
  </si>
  <si>
    <t>PART NO.43812 DRIVE NUT TUERCA</t>
  </si>
  <si>
    <t>PART NO.129802 DRIVE SHAFT TRAPEZOIDAL</t>
  </si>
  <si>
    <t>SELLO 2.125 EAGLE BURGMANN</t>
  </si>
  <si>
    <t>MARCO PARA TAPA 22</t>
  </si>
  <si>
    <t>MANGUERA DE LONA TRAMO DE 4-1/2" X 92 CM</t>
  </si>
  <si>
    <t>MANIFOLD 65 CON FILTRO ARRESTADOR</t>
  </si>
  <si>
    <t xml:space="preserve"> 4-2744 - SUPER START PREMIUM FRONT</t>
  </si>
  <si>
    <t xml:space="preserve"> 4-3702 SUPER START BLANK 34/78 (4-3429)</t>
  </si>
  <si>
    <t xml:space="preserve"> 2-9504 NAPA 6565 BARCODE LABEL</t>
  </si>
  <si>
    <t>RODILLO INFERIOR DE CARRO ALIMENTADOR</t>
  </si>
  <si>
    <t>NO.410 10 102 1 020, BUJE 10MM X 12 MM L</t>
  </si>
  <si>
    <t>FLECHA DE NIVELADOR DEREJILLAS.</t>
  </si>
  <si>
    <t xml:space="preserve"> ESPIGA DE1 1/2 DE AC INOX P/MANGERA A1</t>
  </si>
  <si>
    <t xml:space="preserve"> CODO 1 1/2 90GDOGR.CEDULA 40 P/ROSCAR</t>
  </si>
  <si>
    <t xml:space="preserve"> COPLE 1 1/2  CEDULA 40   ROSCADO  TUBO</t>
  </si>
  <si>
    <t>BRIDA DDE PVC 1 1/2  CED.80 ROSCADA</t>
  </si>
  <si>
    <t>PROMAX,NOZZLE,QPTA ,YELLOW CODB00000002</t>
  </si>
  <si>
    <t xml:space="preserve"> TOOTHED WHEEL HTD 8M-20z28Tr2 ROSENDHAL</t>
  </si>
  <si>
    <t xml:space="preserve"> USIBLE CRISTAL AMERIC 6X32MM, 500MA</t>
  </si>
  <si>
    <t>FUENTE DE ALIMENTACION 1606-XLS480F</t>
  </si>
  <si>
    <t>KIT REP. EMPAQUES DE MESA DE TIJERA</t>
  </si>
  <si>
    <t>PLACA SUPERIOR TRASERA</t>
  </si>
  <si>
    <t>ACUM FORM G-24R-710 FT 15P RIASA SLOCK</t>
  </si>
  <si>
    <t>REDUCCION BUSHING GALVC 40 3/4 A 1/4</t>
  </si>
  <si>
    <t>1756-PA72 FUENTE DE ALIMENTACION</t>
  </si>
  <si>
    <t>SELECTOR 2 POSICIONESAB 800H-HR2A</t>
  </si>
  <si>
    <t>RESORTE DE PISADOR DECORTADOR WIRTZ.</t>
  </si>
  <si>
    <t>CABLE PORTA ELECTRODO CAL 6 TERMAFLEX</t>
  </si>
  <si>
    <t>POWERFLEX 525 25B-D6P0N104. PDI116214</t>
  </si>
  <si>
    <t>TORNILLO 1/2X 2 1/2 CABEZA PLANA INOX304</t>
  </si>
  <si>
    <t>VIBRADOR BVS-250 MARCA VIBCO</t>
  </si>
  <si>
    <t>22C-D060A103 VARIADOR POWERFLEX 400</t>
  </si>
  <si>
    <t>25B-D013N104 VARIADOR POWERFLEX 525</t>
  </si>
  <si>
    <t>ACUMULADOR XT-34-600 FT X-TREME</t>
  </si>
  <si>
    <t>ACUM FORMADO G-27R-710 POD (15P) P-47AI</t>
  </si>
  <si>
    <t>MASTERBATCH GRIS GONHER 30S924JD UCC</t>
  </si>
  <si>
    <t>MANGUERA DE ALTA PRESION3/8IN X8MTS</t>
  </si>
  <si>
    <t>ACEITE SINTETICO ISO 100NO.P  16444-100Q</t>
  </si>
  <si>
    <t>TUERCA HEX.1IN AC INOX. 304 R. STD.</t>
  </si>
  <si>
    <t>TORNILLO DE 1 X 7 IN CAB HEX INOX316</t>
  </si>
  <si>
    <t>RESISTENCIA D AIRE 30 KW 460V/3 FACES</t>
  </si>
  <si>
    <t>TORNILLO CABEZA PLANA 1/4"X 5/8"</t>
  </si>
  <si>
    <t>4500421088</t>
  </si>
  <si>
    <t>4500421120</t>
  </si>
  <si>
    <t>4500421168</t>
  </si>
  <si>
    <t>4500420974</t>
  </si>
  <si>
    <t>4500421047</t>
  </si>
  <si>
    <t>4500420999</t>
  </si>
  <si>
    <t>4500421038</t>
  </si>
  <si>
    <t>4500421062</t>
  </si>
  <si>
    <t>4500421041</t>
  </si>
  <si>
    <t>4500421080</t>
  </si>
  <si>
    <t>4500421046</t>
  </si>
  <si>
    <t>4500421025</t>
  </si>
  <si>
    <t>4500421045</t>
  </si>
  <si>
    <t>4500421039</t>
  </si>
  <si>
    <t>4500421048</t>
  </si>
  <si>
    <t>4500421082</t>
  </si>
  <si>
    <t>4500421051</t>
  </si>
  <si>
    <t>4500421050</t>
  </si>
  <si>
    <t>4500421061</t>
  </si>
  <si>
    <t>4500420973</t>
  </si>
  <si>
    <t>4500421014</t>
  </si>
  <si>
    <t>4500421063</t>
  </si>
  <si>
    <t>4500421004</t>
  </si>
  <si>
    <t>4500420972</t>
  </si>
  <si>
    <t>4500420950</t>
  </si>
  <si>
    <t>4500421044</t>
  </si>
  <si>
    <t>4500421000</t>
  </si>
  <si>
    <t>4500421017</t>
  </si>
  <si>
    <t>4500421129</t>
  </si>
  <si>
    <t>4500420953</t>
  </si>
  <si>
    <t>4500421002</t>
  </si>
  <si>
    <t>4500421019</t>
  </si>
  <si>
    <t>4500421001</t>
  </si>
  <si>
    <t>4500421012</t>
  </si>
  <si>
    <t>4500421011</t>
  </si>
  <si>
    <t>4500421010</t>
  </si>
  <si>
    <t>4500421121</t>
  </si>
  <si>
    <t>4500421003</t>
  </si>
  <si>
    <t>4500421018</t>
  </si>
  <si>
    <t>4500421136</t>
  </si>
  <si>
    <t>4500421187</t>
  </si>
  <si>
    <t>4500421069</t>
  </si>
  <si>
    <t>4500421194</t>
  </si>
  <si>
    <t>4500421195</t>
  </si>
  <si>
    <t>4500421196</t>
  </si>
  <si>
    <t>4500421197</t>
  </si>
  <si>
    <t>4500421198</t>
  </si>
  <si>
    <t>4500421199</t>
  </si>
  <si>
    <t>4500421103</t>
  </si>
  <si>
    <t>4500421102</t>
  </si>
  <si>
    <t>4500421101</t>
  </si>
  <si>
    <t>4500421100</t>
  </si>
  <si>
    <t>4500421119</t>
  </si>
  <si>
    <t>4500421118</t>
  </si>
  <si>
    <t>CABLE DE COBRE RECICLADO</t>
  </si>
  <si>
    <t>PERBORATO DE SODIO</t>
  </si>
  <si>
    <t>Guante Ambidiestro de Nitrilo Talla CH</t>
  </si>
  <si>
    <t>ACUM SECO EPM-78-690 (PF3) FT (16P)</t>
  </si>
  <si>
    <t>ACUM FORMADO TRP-31P-760 (TAPA RIASA 24)</t>
  </si>
  <si>
    <t>INTERRUPTOR 9007C54B2   B21HZ22 SQ.</t>
  </si>
  <si>
    <t>REGULADOR DE FLUJO DE1/4  A 8MMUNIVER.</t>
  </si>
  <si>
    <t>FILTRO P/AIRE 3/4  F74G-6AN QD3</t>
  </si>
  <si>
    <t>PORTA VENTOSA PARA BATERIA G-47, 49 y 94</t>
  </si>
  <si>
    <t>TERMINAL ALTA TEMP.CAL 10 A 12 AC. INOX.</t>
  </si>
  <si>
    <t>JGO MACHUELOS 8 X 1.25 MARCA ICS NUMERO</t>
  </si>
  <si>
    <t>PINTURA NARANJA TONO 421EN ESMALTE.</t>
  </si>
  <si>
    <t>ADITAMENTO P/CORTE SOPLETE MOD CA-400H</t>
  </si>
  <si>
    <t>(CL)COPLE P/FLECHA AGITADOR VERTICAL</t>
  </si>
  <si>
    <t>BISAGRA DE 3/4 IN TIPO BARRIL</t>
  </si>
  <si>
    <t>MARIPOSA PARA AJUSTE DE BOQUILLAS</t>
  </si>
  <si>
    <t>Códigos</t>
  </si>
  <si>
    <t>JHERNANDEZH</t>
  </si>
  <si>
    <t>ACUM. RAYPLUS RP-42R-400 FT EXP PREMIUM</t>
  </si>
  <si>
    <t>ENDMILL DE C DE TUNGST ENO DE 3/16</t>
  </si>
  <si>
    <t>(CL) VARIADOR DE FRECU NO. 22B- D017N104</t>
  </si>
  <si>
    <t>(CL) LIGTH PILOT GREEN 120V 20400402</t>
  </si>
  <si>
    <t>(CL) LIGTH PILOT AMBER 120V 20400403</t>
  </si>
  <si>
    <t>CONTACTOR AUX.SIEMENS MOD. 3RH2911-1GA22</t>
  </si>
  <si>
    <t>CONTACTOR S3 3RT20461AG20 95A</t>
  </si>
  <si>
    <t>JTEJEDA</t>
  </si>
  <si>
    <t>ACUMULADOR V-35-450 FT VOLTAR</t>
  </si>
  <si>
    <t>ACUM. AG-58-575 AGUILA EXP</t>
  </si>
  <si>
    <t>ACUM FORMADO G-58-575 FT RIASA SLOCK</t>
  </si>
  <si>
    <t>ACUM SECO CH-42-300 FT 8P TBS SLOCK</t>
  </si>
  <si>
    <t>BANDA TIPO A NO.37</t>
  </si>
  <si>
    <t>SELECTOR DE3 POSICIONES AB 800H-JR91A</t>
  </si>
  <si>
    <t>CASCADA DE ENFRIAMIENTOPARA MOLDE DE</t>
  </si>
  <si>
    <t>BANDA B-71 MARCA GATES</t>
  </si>
  <si>
    <t>ACUM. N-40ENL-320 (BD) FT EXP NEGROS</t>
  </si>
  <si>
    <t>PLACA P-ST-45R (94) CURADA</t>
  </si>
  <si>
    <t>ACUM SECO G-48-700 KAMINA (VEGA) SLOCK</t>
  </si>
  <si>
    <t>ACUM FORMADO G-24-600 FT 12P RIASA SLOCK</t>
  </si>
  <si>
    <t>ACUM FORM G-34R-600 FT (34CCKNI-75)</t>
  </si>
  <si>
    <t>ACUM FORMADO G-27-710 POD (15P) P-47AI</t>
  </si>
  <si>
    <t>BIRLO ROSCADO DE 1/2 ST  D</t>
  </si>
  <si>
    <t>AGUA BIDESTILADA    GARRAFON DE 20 LTS.</t>
  </si>
  <si>
    <t>TRANSFORMADOR DE IGNICION 120V  .7 AMP</t>
  </si>
  <si>
    <t>TORNILLO CABEZA SOCKET  DE 8MMX10MM</t>
  </si>
  <si>
    <t>CONECTOR RAPIDO 6MM-M5 CODO 90°</t>
  </si>
  <si>
    <t>TUERCA HEX. DE 3 MM</t>
  </si>
  <si>
    <t>CABLE PARA SENSOR BANNE  S18SP6RQ 29510</t>
  </si>
  <si>
    <t>TORNILLO C/PLANA 3MMX10 MM</t>
  </si>
  <si>
    <t>OXIGENO INDUSTRIAL</t>
  </si>
  <si>
    <t>(CL) MEDIO CANDADO PARA CADENA PASO140</t>
  </si>
  <si>
    <t>TAPON MACHO AC.INOX. NPT 1/2 IN</t>
  </si>
  <si>
    <t>TUERCA UNION 1IN NPT AC INOX 304 CED.40</t>
  </si>
  <si>
    <t>ESPARRAGO 7/8 X 1 MTS LONG FIERRO NEGRO</t>
  </si>
  <si>
    <t>(CL) BANDA GATES P/TRITURADOR 5/C158 P</t>
  </si>
  <si>
    <t>CROMSETMORTERO SACO D/25 KGS.RHI</t>
  </si>
  <si>
    <t>(CL) BANDA DENTADA MOD 5VX670</t>
  </si>
  <si>
    <t>Manómetro de diafragma 0 a 30 oz/in 2</t>
  </si>
  <si>
    <t>(CL)MANGUERA D/LATIGO 18IN TAMAÑO ROSCA</t>
  </si>
  <si>
    <t>RESISTENCIA T CARTUCHO 5/8X13 240V 2100W</t>
  </si>
  <si>
    <t>RELEVADOR 700-SH50GA24 DE 20 A 280 VAC</t>
  </si>
  <si>
    <t>140G-G2C3-D12 INTERRUPT TERMOMAGNETICO</t>
  </si>
  <si>
    <t>ACUMULADOR V-24R-420 FT VOLTAR</t>
  </si>
  <si>
    <t>ACUMULADOR V-34-420 FT VOLTAR</t>
  </si>
  <si>
    <t>ACUMULADOR XT-58-575 FT X-TREME</t>
  </si>
  <si>
    <t>ACUMULADOR V-51R-450 FT  VOLTAR</t>
  </si>
  <si>
    <t>ACUM FORM CH-51R-350 FT (10P)</t>
  </si>
  <si>
    <t>ACUM FORM G-27F-710 POD (15P)P-47AI CREP</t>
  </si>
  <si>
    <t>CLAVIJA 4 POLOS TRIF.20  20/208V NO.7411</t>
  </si>
  <si>
    <t>TUBO DE FIERRO NEGRO 1/2 CED.40</t>
  </si>
  <si>
    <t>TUERCA 1 1/4 FIERRO NEGRO GRADO 8</t>
  </si>
  <si>
    <t>TORNILLO 1 1/4 X 5 D/FIERRO NEGRO GDO 8</t>
  </si>
  <si>
    <t>FILTRO DE AIRE 4 IN LARGO 6IN DIAM.INT.</t>
  </si>
  <si>
    <t>SPROCKET MODELO 50B11</t>
  </si>
  <si>
    <t>CILINDRO NEUMATICO CON TIRANTES</t>
  </si>
  <si>
    <t>CAMISA PARA BOMBA DE 6 EN ACERO INOX 304</t>
  </si>
  <si>
    <t>GUSANO DE POLIPROP. PARA TINA DE PALETAS</t>
  </si>
  <si>
    <t>LM-A-017 01-5352-78-SKD-S2 BOTE AEROSOL</t>
  </si>
  <si>
    <t>LM-A-011 01-5750-77 SKCS BOTE EN AEROSOL</t>
  </si>
  <si>
    <t>LM-A-00101-5155-77-SKL-SP2 BOTE AEROSOL</t>
  </si>
  <si>
    <t>ENGRANE SELLADOR P/N AE203-52462</t>
  </si>
  <si>
    <t>ACUM. N-40ENL-320 (BG) FT EXP NEGRO</t>
  </si>
  <si>
    <t>ACUMULADOR G-51R-500 FT GONHER</t>
  </si>
  <si>
    <t>ACUMULADOR G-151R-320 FT (BG) GONHER</t>
  </si>
  <si>
    <t>ACUMULADOR XT-51R-500 FT X-TREME</t>
  </si>
  <si>
    <t>BALERO MODELO 61902-2RS1</t>
  </si>
  <si>
    <t>ESTANO EN BARRAS DE 500-600 GRAMOS</t>
  </si>
  <si>
    <t>MANOMETRO 0-7 KGS/CM2  1/4 NPT POST.</t>
  </si>
  <si>
    <t>BALERO MCA SKF MOD. 3310 A/C3</t>
  </si>
  <si>
    <t>BANDA GATES SUPER HC5VX (5VX800)P/SECADO</t>
  </si>
  <si>
    <t>CAJA DE CHUMACERA PARA ARPON FEEDER</t>
  </si>
  <si>
    <t>BANDA B-62 MARCA GATES</t>
  </si>
  <si>
    <t>YARCOSC</t>
  </si>
  <si>
    <t>ACUMULADOR G-26R-500 FT GONHER</t>
  </si>
  <si>
    <t>ACUM. RAYPLUS RP-42R-500 FT EXP PREMIUM</t>
  </si>
  <si>
    <t>REJILLA P-68-HTI</t>
  </si>
  <si>
    <t>REJILLA N-48-HTI</t>
  </si>
  <si>
    <t>TORNILLO CABEZA HEX 3/8   X 11/2 NC</t>
  </si>
  <si>
    <t>MOLDE POSITIVO-NEGATIVOSERVICIO AUTOMOTR</t>
  </si>
  <si>
    <t>CILINDRO NEUMATICO  25 X 10  CQSB25-10DM</t>
  </si>
  <si>
    <t>PORTA RESISTENCIAS PARAREJILLADORAS</t>
  </si>
  <si>
    <t>TORNILLO CABEZA SOCKET  DE 6MMX30MM</t>
  </si>
  <si>
    <t>TORNILLO SOCKET 5MMX25MM</t>
  </si>
  <si>
    <t>TORNILLO SOCKET 3/8 X1  1/4 STD.</t>
  </si>
  <si>
    <t>HUASA PLANA DE 1/4     ACERO INOXIDABLE.</t>
  </si>
  <si>
    <t>MOTOR DE TURBINA DE SOPLADOR DE GAS D`</t>
  </si>
  <si>
    <t>BRAZO PARA MOLDE DE REJILLAS (WIRTZ)</t>
  </si>
  <si>
    <t>TERMOCOPLE PARA MOLDE REJI. E-PA-IM-270</t>
  </si>
  <si>
    <t>(CL) BOMBA P/PLOMO 1 1/2 D/TRASPASO</t>
  </si>
  <si>
    <t>CILINDRO NEUMATICO NCDMC106-3100 MCA SMC</t>
  </si>
  <si>
    <t>FUSIBLE CERAMICO AMERI 16 AMP 500 VOLTS</t>
  </si>
  <si>
    <t>AS2201F-U01-08 REGULADOR DE CAUDAL</t>
  </si>
  <si>
    <t>FILTROS PLIZADOS DE CARTON MERV 8</t>
  </si>
  <si>
    <t>REGULADOR AS2000-02 DE CUADAL RECTO</t>
  </si>
  <si>
    <t>PLACA INTERMEDIA</t>
  </si>
  <si>
    <t>PLACA SUPERIOR FRONTAL</t>
  </si>
  <si>
    <t>ACUMULADOR G-48-700 FT GONHER</t>
  </si>
  <si>
    <t>ACUM RAYPLUS RP-42R-300 FT EXP ECONOMICA</t>
  </si>
  <si>
    <t>ACUMULADOR COMPRADO GOLF GC15 (CC115GON)</t>
  </si>
  <si>
    <t>ACUMULADOR COMPRADO GOLF GC10 (BB110GON)</t>
  </si>
  <si>
    <t>MEDIO CANDADO PASO 100</t>
  </si>
  <si>
    <t>CHUMACERA PARA FLECHA D 1 1/4IN  FFH20SS</t>
  </si>
  <si>
    <t>FUSIBLE LEGRAND 3A 250V  5X20 VIDRIO</t>
  </si>
  <si>
    <t>RUEDA FIJA REVVO TFH 10</t>
  </si>
  <si>
    <t>TUERCA UNION 11/4 GALV.</t>
  </si>
  <si>
    <t>PREPARADOR PRIMER P/PVC P-70 MCA WELDON</t>
  </si>
  <si>
    <t>(CL) RESISTENCIAS UNIDAD COD BDU019254 C</t>
  </si>
  <si>
    <t>HULE  ESTRELLA P/COPLE SURE FLEX NO. 9J</t>
  </si>
  <si>
    <t>RESISTENCIA TUBULAR 1/2"</t>
  </si>
  <si>
    <t>ASIENTO DE REP. 09140 P BANCO 1916 ESD</t>
  </si>
  <si>
    <t>GUSANO PARA COLECTORES DE POLVOS</t>
  </si>
  <si>
    <t>P/N G-226/55 MM JAW SPRING FOR UNLOADER</t>
  </si>
  <si>
    <t>ACUMULADOR G-8D-1200 POD GONHER</t>
  </si>
  <si>
    <t>ACUMULADOR XT-48-615 FT X-TREME</t>
  </si>
  <si>
    <t>PLACA N-48-HTI (99) CURADA</t>
  </si>
  <si>
    <t>ETIQUETA MARINA G-27DC</t>
  </si>
  <si>
    <t>ETIQ. DE CAJA XT-42REF-500 (NUEVA-2020)</t>
  </si>
  <si>
    <t>TORNILLO CABEZA HEXAGON L DE 8MMX30MM</t>
  </si>
  <si>
    <t>FILTRO P/AIRE 1/2  MOD.F74G-4AN-QD-3</t>
  </si>
  <si>
    <t>HUASA PLANA DE 1/2  AC. INOX.</t>
  </si>
  <si>
    <t>TUERCA DE 5/16 EN ACERO  INOXIDABLE</t>
  </si>
  <si>
    <t>ARANDELA PLANA DE 5/16   EN ACERO INOX.</t>
  </si>
  <si>
    <t>HUASA PLANA 7/16</t>
  </si>
  <si>
    <t>ZAPATO DE SEGURIDAD NO.10  P/ALTA</t>
  </si>
  <si>
    <t>(CL)MOTOREDUCTOR MOD KAF97 DRE132M4/RS</t>
  </si>
  <si>
    <t>TUERCA DE SEG G GRADO 8 AC. AL CARBON</t>
  </si>
  <si>
    <t>INTERRUPTOR 2X30 AMP.TERMOMAGNETICO</t>
  </si>
  <si>
    <t>TORNILLO 1 1/4 X 4 1/2 DE F. NEGRO GDO8</t>
  </si>
  <si>
    <t>LAINAP/PLANCHADOR D REJILLASMOD ST-65-RE</t>
  </si>
  <si>
    <t>CAPUCHA P/SOLDADOR VERDE ALGODÓN</t>
  </si>
  <si>
    <t>TORNILLO 1 X 5 CABEZA HEX GDO 8</t>
  </si>
  <si>
    <t>DOOR RUNNER BEARING ITEM 7202001</t>
  </si>
  <si>
    <t>AMPLIFICADOR INYECTORA 160 HPN 3473557</t>
  </si>
  <si>
    <t>ACUMULADOR FORMADO V-51-450 FLAT TOP</t>
  </si>
  <si>
    <t>PLACA P-ST-45R (91) CURADA</t>
  </si>
  <si>
    <t>ACUM SECO PUNCH G-31RP-925 19P 40CCIMR1%</t>
  </si>
  <si>
    <t>ACUM FORMADO G-78-800 FT (17P) MR1%</t>
  </si>
  <si>
    <t>MOLDE PARA SOLDADO DE POSTES G-31</t>
  </si>
  <si>
    <t>ITV2050-31T2S4 TRANSDUCTOR ELECTRONEUMAT</t>
  </si>
  <si>
    <t>RETAINER THERMOCOUPLE NO.42493   WIRTZ.</t>
  </si>
  <si>
    <t>TUBO PARA CASCADA DE MOLDE DE REJILLA</t>
  </si>
  <si>
    <t>(CL) SELLO MECANICO P/BOMBA DE 6IN</t>
  </si>
  <si>
    <t>CUCHILLO O PORTA NAVAJAS DE ALUMINIO</t>
  </si>
  <si>
    <t>TENAZA P/GRIPERS DE DESCARGA COSM6</t>
  </si>
  <si>
    <t>BALERO LINEAL N° PARTE MSB25TSSSFCN</t>
  </si>
  <si>
    <t>INHIBIDOR DE CORROSION 3-36</t>
  </si>
  <si>
    <t>INTERRUPTOR ABB DE 630A SACE: TMAX T5N</t>
  </si>
  <si>
    <t>MOTOR MTRP-001-3BD18 AUTOMATION DIRECT</t>
  </si>
  <si>
    <t>REDUCTOR WG-262-060-D AUTOMATION DIRECT</t>
  </si>
  <si>
    <t>ACUM. N-24-550 FT EXP NEGROS</t>
  </si>
  <si>
    <t>ACUMULADOR G-78-800 FT GONHER</t>
  </si>
  <si>
    <t>ACUMULADOR G-91-600 FT GONHER</t>
  </si>
  <si>
    <t>ACUMULADOR V-41-500 POD VOLTAR</t>
  </si>
  <si>
    <t>ACUMULADOR FORMADO V-4D-970 POD</t>
  </si>
  <si>
    <t>ACUM. SECO G-31DTDC MARINO FT C-2 RIASA</t>
  </si>
  <si>
    <t>ACUM SECO PUNCH G-65-820 FT 18P MR1%</t>
  </si>
  <si>
    <t>ACUM SECO PUNCH G-31RP-760 FT 15P CI</t>
  </si>
  <si>
    <t>CONEX.CODO 1/4 A 1/32 R NPT P/EN RAPIDO</t>
  </si>
  <si>
    <t>BUJE D FLECHA P PLATOS R-PA-MO-GR-17</t>
  </si>
  <si>
    <t>SENSOR D FLUJO MOD BI 2-CRS260-ADZ30X2-</t>
  </si>
  <si>
    <t>SERVO SPOOL VALVE NG25 HPN 4952890</t>
  </si>
  <si>
    <t>FAN, 169 CFM 115V W/FILTER, PN 10904375</t>
  </si>
  <si>
    <t>BRACKET SUJETADOR DE SENSOR NBT-150</t>
  </si>
  <si>
    <t>PB HORNO</t>
  </si>
  <si>
    <t>PB Horno</t>
  </si>
  <si>
    <t>REJILLA P-ST-45R</t>
  </si>
  <si>
    <t>ACUMULADOR FORMADO G-24MDC-800 POD</t>
  </si>
  <si>
    <t>ACUM. FORM. G-24MDC-800 POD C/REP</t>
  </si>
  <si>
    <t>ACUM SECO G-30H-670 POD SLOCK</t>
  </si>
  <si>
    <t>ACUM. FORMADO G-26-500 FT RIASA SLOCK</t>
  </si>
  <si>
    <t>CONECTOR M12 4 PI NO.115 10 321 1 003</t>
  </si>
  <si>
    <t>DIFUSOR DE SUPRESION  110 10 106 1010</t>
  </si>
  <si>
    <t>TEE DE 1  CED80 DE PVC  PARA CEMENTAR</t>
  </si>
  <si>
    <t>TUBING AI T304 3/4.X6.1  MTS.</t>
  </si>
  <si>
    <t>DESMOLDANTE PARA MOLDES  DE LINGOTERAS</t>
  </si>
  <si>
    <t>BRIDA DE 2IN PVC CED.80   P/CEMENTAR</t>
  </si>
  <si>
    <t>ARANDELA PLANA 1IN AC. INOX. 304</t>
  </si>
  <si>
    <t>(CL) TUBO D PVC 3 IN CED 80 P/CEMENTAR</t>
  </si>
  <si>
    <t>TUERCA UNION 1 1/2IN  ROSCADO AC.</t>
  </si>
  <si>
    <t>INYECTOR D/GRASA NEUMATCO DISPARO</t>
  </si>
  <si>
    <t>(CL) SAFETY SWITCH</t>
  </si>
  <si>
    <t>PORTAFUSIBLE 14X51 SENCILLO P FUS DE 50A</t>
  </si>
  <si>
    <t>No 300 45 121 1 055 100X400 STROKE</t>
  </si>
  <si>
    <t>NO. 300 52 121 3 008 STROKE SPECIAL CYLI</t>
  </si>
  <si>
    <t>300 45 121 1 059 STROKE MAGNETIC 100X350</t>
  </si>
  <si>
    <t>ACUMULADOR MARINO G-24DC POD GONHER</t>
  </si>
  <si>
    <t>ACUMULADOR GS-35-640 FT GONHER SELECT</t>
  </si>
  <si>
    <t>ACUMULADOR GS-42REF-550 FT GONHER SELECT</t>
  </si>
  <si>
    <t>ACUM FORM G-42R-400 FT SLOCK REF</t>
  </si>
  <si>
    <t>TUERCAS  1/4 NF</t>
  </si>
  <si>
    <t>BURIL CALZADO DERECHO 1/ 2</t>
  </si>
  <si>
    <t>TUBERIA DE PVDF CON CONEXIONES INCLUYE</t>
  </si>
  <si>
    <t>ABRAZADERA SIN FIN 3IN  MARCA IDEAL NUM.</t>
  </si>
  <si>
    <t>PINZAS DE PUNTA LGA MOD  2292 MCA  URREA</t>
  </si>
  <si>
    <t>BARRA DE LINEA DE 1INX 1.5 MTS.LGO</t>
  </si>
  <si>
    <t>PINTURA COLORNARANJA 821 VINIL ACRILICA</t>
  </si>
  <si>
    <t>BARRA SOLIDA DE TEFLON DE 3/8</t>
  </si>
  <si>
    <t>(CL) MANGUERA 1/2 P/CONT 6X250 PVC ROJA</t>
  </si>
  <si>
    <t>GAS TURNER 14.1 OZ 3600F P/ CLIMA</t>
  </si>
  <si>
    <t>(CR) RADEX 60 PB E R1 A12X6X3-21/2</t>
  </si>
  <si>
    <t>MANOMETRO21/2"CONEX.INF.1/4"DE 0-14KG/CM</t>
  </si>
  <si>
    <t>AV4000-N04-5DZ</t>
  </si>
  <si>
    <t>AN500-06 SILENCIADOR METALICO ROSCA 3/4"</t>
  </si>
  <si>
    <t>ELECTROVALVULA SY5100-5U1</t>
  </si>
  <si>
    <t>JALADOR DE PISOS DE NEOPRENO DE 75 CM</t>
  </si>
  <si>
    <t>ACUM. N-24R-550 FT EXP NEGROS</t>
  </si>
  <si>
    <t>ACUMULADOR G-4DLT-HD -920 POD GONHER</t>
  </si>
  <si>
    <t>ACUMULADOR MARINO G-31DTDC FT GONHER</t>
  </si>
  <si>
    <t>ACUMULADOR V-51-450 FT VOLTAR</t>
  </si>
  <si>
    <t>ACUM FORMADO G-27MDC-575 MARIN CAJA VEGA</t>
  </si>
  <si>
    <t>ACUM SECO G-58-580 FT 15P (PF3) SLOCK</t>
  </si>
  <si>
    <t>CAJA 91 (1.585) KAMINA VEGA</t>
  </si>
  <si>
    <t>CABLE PARA SENSORN.PARTE 889D-F4ACDM-3</t>
  </si>
  <si>
    <t>CONECTOR ESPIGA DE 3/8</t>
  </si>
  <si>
    <t>TORNILLO SOCKET 3MMX20MM</t>
  </si>
  <si>
    <t>TORNILLO SOCKET 5MMX12MM</t>
  </si>
  <si>
    <t>JUEGO DE MACHUELOS 3/8  NF(ROSCA FINA)</t>
  </si>
  <si>
    <t>BOTE AIRE COMPRIMIDO DE310G MARCA STEREN</t>
  </si>
  <si>
    <t>ABRAZADERA SINFIN DE    1 9/16 A 2 1/2</t>
  </si>
  <si>
    <t>NOZZLE TIP INSERT No 2430225 MCA HUSKY</t>
  </si>
  <si>
    <t>BI-METAL HEATER No 3073683 MCA HUSKY</t>
  </si>
  <si>
    <t>TROLE 3000 KG CENTURY</t>
  </si>
  <si>
    <t>SENSOR OJ5139 FOTOELECTRICO</t>
  </si>
  <si>
    <t>TORNILLO SOCKET MM C/PLANA 5X10 MM</t>
  </si>
  <si>
    <t>CABLE DE GANCHO PRINCIPAL DE GRUA IZATEQ</t>
  </si>
  <si>
    <t>TORNILLO HEX NC 1" X 4-1/2" GR 8</t>
  </si>
  <si>
    <t>CABLE MULTILÍNEA CALIBRE 2X22 AWG.</t>
  </si>
  <si>
    <t>LAINA DOBLE PARA PLANTILLA DE DESCARGA</t>
  </si>
  <si>
    <t>ACUMULADOR MARINO G-27DC POD GONHER</t>
  </si>
  <si>
    <t>ACUM FORM C/REP G-58R-580 FT 15P (PF3)</t>
  </si>
  <si>
    <t>VALVULA 5/3 VFM350-02-05 CON ACTUADOR</t>
  </si>
  <si>
    <t>BUJIA (SPARK IGNITION)  PARTE 700107</t>
  </si>
  <si>
    <t>ARRANCADOR SUAVE TELEMECANIQUE AT-S01</t>
  </si>
  <si>
    <t>IMPULSOR P/BOMBA DE PLOMO R-PA-MO-GR-27</t>
  </si>
  <si>
    <t>UNICANAL PARA INST. D/TUBERIA ELECTRICA</t>
  </si>
  <si>
    <t>CONTACTO MCA. ARROW HART MOD.WD7380</t>
  </si>
  <si>
    <t>OPRESOR 5/16IN X 3/4 IN LGO. ACERO INOX.</t>
  </si>
  <si>
    <t>TORNILLO 3/8IN X 3 1/2IN AC INOX 316</t>
  </si>
  <si>
    <t>ELECTROVALVULA SY7200-5U1</t>
  </si>
  <si>
    <t>ELECTROVALVULA SY5140-3DZ, 5 VIAS 2 POSI</t>
  </si>
  <si>
    <t>Limpiador liquido</t>
  </si>
  <si>
    <t>ACUMULADOR XT-24-420 FT X-TREME</t>
  </si>
  <si>
    <t>(CL) COPLE TIPO BRIDA P/BOMBA BARREO</t>
  </si>
  <si>
    <t>COLD ROLL REDONDO DE 1INX6MTS INOX 316</t>
  </si>
  <si>
    <t>PLACA 1/2X 48X 96 IN AC COMERCIAL</t>
  </si>
  <si>
    <t>ACUMULADOR VL-24R-320 FT VALUE LINE EXP</t>
  </si>
  <si>
    <t>CEPILLO DE ALAMBRE RECTANGULAR DE ACERO</t>
  </si>
  <si>
    <t>(CL) FLECHA SUPERIOR P/AGITADOR VERTICAL</t>
  </si>
  <si>
    <t>BOTE D/ESPUMA LIMPIADOR BTE 400GR</t>
  </si>
  <si>
    <t>PALA CARBONERA</t>
  </si>
  <si>
    <t>NIPLE 1 1/2 X 5IN AC.NGO  CED80 C/COS</t>
  </si>
  <si>
    <t>PINTURA COLOR NEGRO 824  VINIL ACRILICA</t>
  </si>
  <si>
    <t>CONTACTOR A110W-30-11 N° 1SFL451027R8411</t>
  </si>
  <si>
    <t>RUEDA DE POLIU CON BALERO DELRIN DE 6X2"</t>
  </si>
  <si>
    <t>CANDADOS 140-1 SS ACERO INOXIDABLE ILO</t>
  </si>
  <si>
    <t>ARRANCADOR MANUAL Y PROTECTOR 23-32 A</t>
  </si>
  <si>
    <t>SENSOR CORTADORA PTI 440N-Z21S17H</t>
  </si>
  <si>
    <t>REJILLA N-55-CI</t>
  </si>
  <si>
    <t>PLACA N-55CI (78) CURADA</t>
  </si>
  <si>
    <t>4-9904 - SUPER START 78PRM P/D MEXICO</t>
  </si>
  <si>
    <t>BANDA TIPO B 68</t>
  </si>
  <si>
    <t>MANGUERA ALTA PRESION1/2 X 1.5MTS. L.TOT</t>
  </si>
  <si>
    <t>MANGUERA HIDRAULICA DE1/2 X2.5 MTS.CON.</t>
  </si>
  <si>
    <t>CODO REGULADOR DE FLUJO DE 6MM X 1/4</t>
  </si>
  <si>
    <t>RECTO DE 12MM X 1/4     NO.3175-12-13</t>
  </si>
  <si>
    <t>MANGUERA P/AIRE DE 1/4   35B</t>
  </si>
  <si>
    <t>CODO (90)5/16 A 1/4  P/MANGUERA PLASTICA</t>
  </si>
  <si>
    <t>MOTOR1.5HP HU30 417128-002 1800RPM</t>
  </si>
  <si>
    <t>ANTIESPUMANTE DSI-10DICON SILICONES</t>
  </si>
  <si>
    <t>TAPON HEMBRA 3/8 FLEER</t>
  </si>
  <si>
    <t>(CL) FILTER ELEMENT MOD HPN 3693560</t>
  </si>
  <si>
    <t>(CL) FILTER ELEMENT MODELO HPN 3677529</t>
  </si>
  <si>
    <t>(CL) FILTER ELEMENT MOD HPN 3677526</t>
  </si>
  <si>
    <t>CONTACTO 60AMP NO CAT AR642 600 VAC</t>
  </si>
  <si>
    <t>(CR) DISYUNTOR 140M-F8E-C45. D/PROTEC.</t>
  </si>
  <si>
    <t>CABLE CAL 12 COL NEGRO CJ D/100MT</t>
  </si>
  <si>
    <t>(CR) DISCO FRENO CPL. BE32 (MOTOR 60 HP)</t>
  </si>
  <si>
    <t>SCHXB5AW31B5, ILUMINATED PUSH BOTTON</t>
  </si>
  <si>
    <t>BOS 18M-PS-PR20-S4 SENSOR FOTOELECTRICO</t>
  </si>
  <si>
    <t>SENSOR FOTELECTRICO BOS 26K-PA-1LHC-S4-C</t>
  </si>
  <si>
    <t>FIBRA MAQ CONCAST MAX BOARD 1/2"X24"X36"</t>
  </si>
  <si>
    <t>MOTOREDUCTOR DE EJES PARALELOS FAF87</t>
  </si>
  <si>
    <t>CONTACTOR SIEMENS MOD. 3RT2027-1AK60</t>
  </si>
  <si>
    <t>LIMPIADOR CALCI-SOLVE</t>
  </si>
  <si>
    <t>MIRILLA PARA TANQUE 2841146</t>
  </si>
  <si>
    <t>TAPA DE VALVULA DE CARTUCHO HPN 10448567</t>
  </si>
  <si>
    <t>CARRIAGE CYLINDER SEAL K HPN 645387</t>
  </si>
  <si>
    <t>CARRIAGE CYLINDER SEAL K HPN 642443</t>
  </si>
  <si>
    <t>BATTERY 3.4AH 0-55C HPN 2764520</t>
  </si>
  <si>
    <t>PLACA N-34-CCKNI (68) CURADA</t>
  </si>
  <si>
    <t>ACUMULADOR FORMADO G-8DHD-1400 POD SLOCK</t>
  </si>
  <si>
    <t>ACUM FORM G-35-640 FT 13P (PF3) RIASA</t>
  </si>
  <si>
    <t>FUSIBLE 2 AMP.VIDRIO 5X 20</t>
  </si>
  <si>
    <t>ABRAZADERA TIPO U CON DOBLE TUERCA  1/2</t>
  </si>
  <si>
    <t>CILINDRO 20X25. 300 22 121 1 012</t>
  </si>
  <si>
    <t>AYUDIN</t>
  </si>
  <si>
    <t>ARANDELA DE PRESION 1  1/4 FIERRO</t>
  </si>
  <si>
    <t>FOTOCELDA RECEPTORA SM31RQD MARCA BANNER</t>
  </si>
  <si>
    <t>2711P-T12W22D9P PANEL VIEW PLUS 7</t>
  </si>
  <si>
    <t>ELECTROVALVULA EVS7-6-FG-S-3CVO-Q</t>
  </si>
  <si>
    <t>PROTECTOR NEGRO PARA CABLE PUENTE</t>
  </si>
  <si>
    <t>ACUMULADOR XT-42-400 FT X-TREME</t>
  </si>
  <si>
    <t>BUJE TIPO 31 TERMIN POSTE POSITIVO RIASA</t>
  </si>
  <si>
    <t>ACUM SECO G-58R-575 FT RIASA SLOCK</t>
  </si>
  <si>
    <t>ACUMULADOR FORMADO G-4DLT-860 POD SLOCK</t>
  </si>
  <si>
    <t>ACUM. COMP. 151R (BG) / 40B19LS (IDX)</t>
  </si>
  <si>
    <t>ACUM. COMP. 40ENL (BD) / 40B19L (BH)-IDX</t>
  </si>
  <si>
    <t>ACUM. COMP. 151R (BD) / 40B19L (IDX)</t>
  </si>
  <si>
    <t>PAPEL FIBRA MAT 3.925"</t>
  </si>
  <si>
    <t>PAPEL FIBRA MAT 4.675"</t>
  </si>
  <si>
    <t>PAPEL FIBRA MAT 3.45"</t>
  </si>
  <si>
    <t>SURE CURE 140</t>
  </si>
  <si>
    <t>SOLDADURA 7018 DE 1/8 COD 2195 MCA ESAB</t>
  </si>
  <si>
    <t>MOLDE POSITIVO-NEGATIVOHI-CRANK SERVICIO</t>
  </si>
  <si>
    <t>MANGUERA METALICA 1/4X15 CONEX.HEMBRAS Y</t>
  </si>
  <si>
    <t>VENTOSAP/ACUMULADORGR-47 E-PA-IP-EN-0143</t>
  </si>
  <si>
    <t>REGULADOR DE AIRE    AR30-N03G-Z-A SMC</t>
  </si>
  <si>
    <t>CEPILLO CILINDRICO PARA LAVADORA</t>
  </si>
  <si>
    <t>MANGUERA P/AGUA DE 3/4</t>
  </si>
  <si>
    <t>RESORTE PARA MOLDE DE REJILLA WIRTZ</t>
  </si>
  <si>
    <t>LIMPIADOR P/EQ.ELECTRICO SILI-JET</t>
  </si>
  <si>
    <t>DISCO DE CORTE DE 4 1/2 PARA DESBASTE</t>
  </si>
  <si>
    <t>SOLDADURA 7018 3/16 COD 2205</t>
  </si>
  <si>
    <t>(CR) CONTACTOR MOD 100-C16D10 CON BOBINA</t>
  </si>
  <si>
    <t>(CL) VARIADOR  FRECUENCIA 20F11ND096AA0N</t>
  </si>
  <si>
    <t>SOLDADURA AC.INOX1/8ARC WELDILCLASE 6230</t>
  </si>
  <si>
    <t>(CL) OIL THERMOCOUPLE NO.PARTE  721403</t>
  </si>
  <si>
    <t>LAINA P/PLANCHADOR DE REJILLAS MOD 45AI</t>
  </si>
  <si>
    <t>TORNILLO PARA AJUSTE E-PA-IP-PL-29</t>
  </si>
  <si>
    <t>SENSOR MAGNETICO PARA CILINDRO</t>
  </si>
  <si>
    <t>BELT METAL-13" N P 520467</t>
  </si>
  <si>
    <t>PUNTA PORBADOR DE CORTOS  E-PA-IP-EN-79</t>
  </si>
  <si>
    <t>01.06.2026</t>
  </si>
  <si>
    <t>02.06.2026</t>
  </si>
  <si>
    <t>AORTEGA</t>
  </si>
  <si>
    <t>ERAMIREZBA</t>
  </si>
  <si>
    <t>CAJA TIPO 31 (1.510) FT RIASA</t>
  </si>
  <si>
    <t>ACUMULADOR V-47-525 FT VOLTAR</t>
  </si>
  <si>
    <t>BATERIA IND DEKA 12-D125-15 IST 3692</t>
  </si>
  <si>
    <t>PLACA N-34-CCKNI (58) CURADA</t>
  </si>
  <si>
    <t>ACUM FORMADO V-34-420 FT SLOCK</t>
  </si>
  <si>
    <t>ACUM FOR G-58-575 FT RIASA SLOCK CREP</t>
  </si>
  <si>
    <t>ACUM FORM V-42R-330 FT 9P (P-W50) SLOCK</t>
  </si>
  <si>
    <t>ACUM FORMADO TRP-31-760 (TAPA RIASA 24)</t>
  </si>
  <si>
    <t>PLOMO AFINADO EXPORTACIÓN BLOCK</t>
  </si>
  <si>
    <t>ESTAÑO EN BARRAS DE 500-600 GRAMOS</t>
  </si>
  <si>
    <t>MOTOBOMBA NO.A150806-1MOD.GMC6-ACTKKF</t>
  </si>
  <si>
    <t>CONTACTO MODELO  229-02 MARCA  LEGRAND</t>
  </si>
  <si>
    <t>BUJE Y BOQUILLA DSALIDA P/LANZA OXIGENO</t>
  </si>
  <si>
    <t>MAQUINA DISPENSADORAD ETIQUETAS LD-200-U</t>
  </si>
  <si>
    <t>THERMOCOUPLE -8IN LOG X 1/4</t>
  </si>
  <si>
    <t>SPROCKET HARDENED 1/2" Z=21</t>
  </si>
  <si>
    <t>TRANSPORTADOR BLANCO (DER) DE ALIMENTADO</t>
  </si>
  <si>
    <t>CARRIER CHAIN 08B-1, T=22P, 15FL E2</t>
  </si>
  <si>
    <t>KNIFE ROLL LEFT NO. PART 21544804L0</t>
  </si>
  <si>
    <t>FLAT SPRING NO. PART: EVRS10A67030</t>
  </si>
  <si>
    <t>TORNILLO M6X20 PARA DOBLADOR BMR 10</t>
  </si>
  <si>
    <t>PLOMO AFINADO GREENWICH (LINGOTE)</t>
  </si>
  <si>
    <t>JGALINDO</t>
  </si>
  <si>
    <t>03.06.2026</t>
  </si>
  <si>
    <t>PLOMO EXPORTACION AFINADO 99.97% LINGOTE</t>
  </si>
  <si>
    <t>DECARMONA</t>
  </si>
  <si>
    <t>ACUM. NT-42L-700 EXP NATIONAL</t>
  </si>
  <si>
    <t>ACUM. AG-58R-575 AGUILA EXP</t>
  </si>
  <si>
    <t>BATTERY 78-690 FT (678MF) O'REILLY'S SSB</t>
  </si>
  <si>
    <t>ACUMULADOR G-94R-800 FT GONHER</t>
  </si>
  <si>
    <t>PLACA N-34-CCI (62) CURADA</t>
  </si>
  <si>
    <t>PLACA N-34CCI (73) CURADA</t>
  </si>
  <si>
    <t>ACUMULADOR SECO V-75-475 FLAT TOP</t>
  </si>
  <si>
    <t>ACUM FORM G-58R-580 FT 15P (PF3) SLOCK</t>
  </si>
  <si>
    <t>TAPA 24 FT HC SLOCK S/MAN (MOLDE 2)</t>
  </si>
  <si>
    <t>ACUM SECO G-47-600 15P (PF3) (TDM) SLOCK</t>
  </si>
  <si>
    <t>ACUM SECO TRP-31RP-925 (40CCI)</t>
  </si>
  <si>
    <t>PLACA 1X48X96 IN AC COMERCIAL</t>
  </si>
  <si>
    <t>(CL) T DE PVC 3 IN CED 80 P/CEMENTAR</t>
  </si>
  <si>
    <t>COLD ROLL DE 2 IN AC 1045</t>
  </si>
  <si>
    <t>DV057 - JABONERA INOX, ACERO INOXIDABLE</t>
  </si>
  <si>
    <t>04.06.2026</t>
  </si>
  <si>
    <t>ACUM. N-34R-600 FT EXP NEGROS</t>
  </si>
  <si>
    <t>ACUM. N-27R-540 EXP NEGROS</t>
  </si>
  <si>
    <t>ACUM. N-27-540 EXP NEGROS</t>
  </si>
  <si>
    <t>ACUM. N-34-600 EXP NEGROS</t>
  </si>
  <si>
    <t>ACUMULADOR G-31P-760 FT GONHER</t>
  </si>
  <si>
    <t>ACUMULADOR G-4DLT-860 POD GONHER</t>
  </si>
  <si>
    <t>ACUMULADOR G-75/86-650 FT GONHER</t>
  </si>
  <si>
    <t>BATTERY N-58-500 FT EXP EPM (558MF)</t>
  </si>
  <si>
    <t>ACUM. AG-58-430 AGUILA EXP VL</t>
  </si>
  <si>
    <t>ACUMULADOR FORMADO V-75-475 FLAT TOP</t>
  </si>
  <si>
    <t>ACUM FORMADO CH-58-400 FT 10P SLOCK</t>
  </si>
  <si>
    <t>ACUM SECO G-35-575 FT RIASA SLOCK</t>
  </si>
  <si>
    <t>CODO GALV C40 1/4 X 9 0x</t>
  </si>
  <si>
    <t>EDUCCION BUSHING GALVC 40 3/4 A 1/2</t>
  </si>
  <si>
    <t>POTENCIOMETRO ROTATORIO 163 20 319 1 001</t>
  </si>
  <si>
    <t>CONTACTOR 24VDC 25A. NO.125 10 154 1 045</t>
  </si>
  <si>
    <t>(CL) BALERO SKF 6205 2RSH</t>
  </si>
  <si>
    <t>CONECTOR HEMBRA 3IN PVC CEDULA 80</t>
  </si>
  <si>
    <t>INTERRUPTOR 1X15 TERMOMAGNETICO</t>
  </si>
  <si>
    <t>FREON 410ª (GAS REFRIGERANTE)</t>
  </si>
  <si>
    <t>(CR) RADEX 60 PB E R1 A12X6X3-23/4</t>
  </si>
  <si>
    <t>872C-M8NP18-D4 SONSOR INDUCTIVO</t>
  </si>
  <si>
    <t>NO. 38726/2 SPUR GEAR, RUEDA DENTADA</t>
  </si>
  <si>
    <t>DRIVE SPINDLE PART NO. 135968</t>
  </si>
  <si>
    <t>SENSOR O1D100 FOTOELECTRICO</t>
  </si>
  <si>
    <t>MARCO PARA TAPA 65</t>
  </si>
  <si>
    <t>TAPONES PARA CLAMPS</t>
  </si>
  <si>
    <t>EVC100, CABLE PROLONGADOR, MARCA IFM</t>
  </si>
  <si>
    <t>05.06.2026</t>
  </si>
  <si>
    <t>SL49010626</t>
  </si>
  <si>
    <t>12B010626</t>
  </si>
  <si>
    <t>SL48010626</t>
  </si>
  <si>
    <t>13B010626</t>
  </si>
  <si>
    <t>L384010626</t>
  </si>
  <si>
    <t>SL50010626</t>
  </si>
  <si>
    <t>F77010626</t>
  </si>
  <si>
    <t>14B020626</t>
  </si>
  <si>
    <t>15B020626</t>
  </si>
  <si>
    <t>F76010626</t>
  </si>
  <si>
    <t>16B020626</t>
  </si>
  <si>
    <t>F78020626</t>
  </si>
  <si>
    <t>F79030626</t>
  </si>
  <si>
    <t>F80030626</t>
  </si>
  <si>
    <t>L385030626</t>
  </si>
  <si>
    <t>F81030626</t>
  </si>
  <si>
    <t>L386030626</t>
  </si>
  <si>
    <t>17B030626</t>
  </si>
  <si>
    <t>18B030626</t>
  </si>
  <si>
    <t>19B030626</t>
  </si>
  <si>
    <t>20B040626</t>
  </si>
  <si>
    <t>21B030626</t>
  </si>
  <si>
    <t>L387030626</t>
  </si>
  <si>
    <t>L388040626</t>
  </si>
  <si>
    <t>L389040626</t>
  </si>
  <si>
    <t>22B040626</t>
  </si>
  <si>
    <t>P14040626</t>
  </si>
  <si>
    <t>23B050626</t>
  </si>
  <si>
    <t>ACUM. N-26R-500 EXP NEGROS</t>
  </si>
  <si>
    <t>ACUMULADOR G-58R-575 FT GONHER</t>
  </si>
  <si>
    <t>ACUM. AG-8D-1200 AGUILA EXP</t>
  </si>
  <si>
    <t>ACUMULADOR CH-75-475 FT CHECKER</t>
  </si>
  <si>
    <t>ACUM GP-65-750 AGM GONHER PRIME</t>
  </si>
  <si>
    <t>PLOMO DE HORNO</t>
  </si>
  <si>
    <t>ACUM. FORMADO G-31DTDC MARINO FT C2 RIAS</t>
  </si>
  <si>
    <t>ACUM FORMADO G-30H-670 POD SLOCK</t>
  </si>
  <si>
    <t>ACUM FORM TRP-31RP-925 (40CCI)</t>
  </si>
  <si>
    <t>BANDA TIPO A 43</t>
  </si>
  <si>
    <t>CABLE CALIBRE 12        NEGRO</t>
  </si>
  <si>
    <t>CABLE CALIBRE 14        COLOR NEGRO</t>
  </si>
  <si>
    <t>MANGUERA P/DESC.D ACIDO 2 X15 M MOD.45HW</t>
  </si>
  <si>
    <t>CLAVIJA TRIPLE 125V 20A 7311 ARROW HART</t>
  </si>
  <si>
    <t>CANDADO PASO NO.35</t>
  </si>
  <si>
    <t>MANGUERA POLIFLOW 1/4</t>
  </si>
  <si>
    <t>CADENA PASO 35 TRAMO DE3MTS.</t>
  </si>
  <si>
    <t>RUEDA GIRATORIA REVVO   TFH 100</t>
  </si>
  <si>
    <t>MANOMETRO GLISERINA 2   DE0A15 PSI</t>
  </si>
  <si>
    <t>CANDADO PASO 80</t>
  </si>
  <si>
    <t>CJAP/RECOLECCION DROSSE REFINO INCLINADO</t>
  </si>
  <si>
    <t>ARANDELA PLANA 3/4IN ACERO INOX 316</t>
  </si>
  <si>
    <t>CONTACTO AUXILIAR IEC 1N MONTAJE</t>
  </si>
  <si>
    <t>AMPLIFICADOR ULTRAVIOLET</t>
  </si>
  <si>
    <t>CONECTOR RAPIDO EMBRADE 1/4  IN</t>
  </si>
  <si>
    <t>(CL) SENSOR U VIOLETA MOD C7027A1049</t>
  </si>
  <si>
    <t>TUERCA.UNION.DE PVC 3 IN DE.DIAM CED.80.</t>
  </si>
  <si>
    <t>REDUCCIONBUSHING 2 A 1  1/2 PVC ROSCADA</t>
  </si>
  <si>
    <t>MANGUERA MET.1INX 80IN  AC.INOX.304</t>
  </si>
  <si>
    <t>CADENA PASO 80-2</t>
  </si>
  <si>
    <t>VALVULA SELENOIDE MOD 8210G22 DE 1 1/2</t>
  </si>
  <si>
    <t>TORNILLO HEXAGONAL 3/4X6 INOX 304</t>
  </si>
  <si>
    <t>AEROSOL AZUL BYP</t>
  </si>
  <si>
    <t>06.06.2026</t>
  </si>
  <si>
    <t>L390050626</t>
  </si>
  <si>
    <t>25B060626</t>
  </si>
  <si>
    <t>24B060626</t>
  </si>
  <si>
    <t>FVAZQUEZT</t>
  </si>
  <si>
    <t>07.06.2026</t>
  </si>
  <si>
    <t>26B060626</t>
  </si>
  <si>
    <t>27B060626</t>
  </si>
  <si>
    <t>28B070626</t>
  </si>
  <si>
    <t>08.06.2026</t>
  </si>
  <si>
    <t>29B070626</t>
  </si>
  <si>
    <t>ACUM. N-58-575 EXP NEGROS</t>
  </si>
  <si>
    <t>ACUMULADOR N-51R-500 EXP (TR)</t>
  </si>
  <si>
    <t>ACUMULADOR G-27-700 POD GONHER</t>
  </si>
  <si>
    <t>ACUMULADOR G-31RP-925 FT GONHER</t>
  </si>
  <si>
    <t>ACUM. N-31-670 EXP NEGROS</t>
  </si>
  <si>
    <t>ACUMULADOR GLFLRT8D1200HP EXP</t>
  </si>
  <si>
    <t>ACUM. AG-27F-700 AGUILA EXP</t>
  </si>
  <si>
    <t>ACUM. AG-35-450 AGUILA EXP VL</t>
  </si>
  <si>
    <t>ACUM RAYPLUS RP-22F-320 FT EXP ECONOMICA</t>
  </si>
  <si>
    <t>ACUM. RAYPLUS RP-22F-450 FT EXP PREMIUM</t>
  </si>
  <si>
    <t>ACUM. RAYPLUS RP-27F-700 POD EXP PREMIUM</t>
  </si>
  <si>
    <t>ACUM. RAYPLUS RP-51R-450 FT EXP PREMIUM</t>
  </si>
  <si>
    <t>ACUM. RAYPLUS RP-47-525 FT EXP PREMIUM</t>
  </si>
  <si>
    <t>REJILLA N-30W-CC</t>
  </si>
  <si>
    <t>TAPA 42 FT (- +) B. STD SLOCK S/MAN</t>
  </si>
  <si>
    <t>ACUM SECO G-34-650 FT SILVER SLOCK</t>
  </si>
  <si>
    <t>ACUM SECO G-24R-600 FT 12P RIASA SLOCK</t>
  </si>
  <si>
    <t>ACUM SECO G-24-600 FT 12P RIASA SLOCK</t>
  </si>
  <si>
    <t>ACUM FORMADO G-22F-450 FT (1.280) SLOCK</t>
  </si>
  <si>
    <t>ACUM FORMADO CH-34R-370 FT 10P SLOCK</t>
  </si>
  <si>
    <t>TAPA 24R FT HC SLOCK S/MAN (MOLDE 2)</t>
  </si>
  <si>
    <t>ACUM SECO TRP-31R-925 FT (40CCI)</t>
  </si>
  <si>
    <t>ACUM SECO G-27F-710 POD (15P) P-47AI</t>
  </si>
  <si>
    <t>BASE PORTA RODILLO DE ACABADO MAC.250</t>
  </si>
  <si>
    <t>CONECTOR TIPO BARRIL1/4 KQ2H07-00</t>
  </si>
  <si>
    <t>FLECHA RODILLO MAQ. MAC250</t>
  </si>
  <si>
    <t>TEE UNION DE 10MM       NO.3104-10-00</t>
  </si>
  <si>
    <t>CONEX.CODO 90 ENCHUF.RAP1/8  UNIV. A 1/4</t>
  </si>
  <si>
    <t>CUCHARON PARA DROSS DE  REJILLADORAS</t>
  </si>
  <si>
    <t>LAINAS P/CALIB..001     876780010</t>
  </si>
  <si>
    <t>RONDANA PARA RODILLO DEACABADO EMP. MAC</t>
  </si>
  <si>
    <t>(CL) AC CURRENT SENSING 24CVD No 2145860</t>
  </si>
  <si>
    <t>BUJE DE NYLAMID P/GUSANO DE PB METALICO</t>
  </si>
  <si>
    <t>ELEMENTO PX90 NOPART 011109 CRIBA SECADO</t>
  </si>
  <si>
    <t>SENSOR D/PHMOD 3-2724-10 MCA.GF 3/4IN</t>
  </si>
  <si>
    <t>(CL) BANDA GATES HI-POWER 11 B-86 HRV80</t>
  </si>
  <si>
    <t>VALVULAS FESTO MOD VHER-H-B43-B-G12</t>
  </si>
  <si>
    <t>BOMBA AC-2 CP- MD NP: 125- 069- 03</t>
  </si>
  <si>
    <t>D4NS-2CF DOOR SWITCH</t>
  </si>
  <si>
    <t>ARAND.PLANA AC DE ESP. 0.122"D.INT.3/8"</t>
  </si>
  <si>
    <t>OREJA FIJADORA DE MOLDE DE LIBRO</t>
  </si>
  <si>
    <t>CILINDRO CM2WB25-110AZ</t>
  </si>
  <si>
    <t>ARRANCADOR MANUAL Y PROTECTOR 18-25 A</t>
  </si>
  <si>
    <t>MARCO PARA TAPA 58/42</t>
  </si>
  <si>
    <t>VENTOSAS 47 TDM</t>
  </si>
  <si>
    <t>30B080626</t>
  </si>
  <si>
    <t>MRENDON</t>
  </si>
  <si>
    <t>Dias Lab</t>
  </si>
  <si>
    <t>09.06.2026</t>
  </si>
  <si>
    <t>L391050626</t>
  </si>
  <si>
    <t>31B080626</t>
  </si>
  <si>
    <t>ACUMULADOR G-40ENL INV-320 FT GONHER</t>
  </si>
  <si>
    <t>ACUMULADOR G-40ENL-320 BG FT GONHER</t>
  </si>
  <si>
    <t>BATTERY N-65-850 FT EXP EPM (665MFBB1)</t>
  </si>
  <si>
    <t>ACUM. RAYPLUS RP-35-450 FT EXP PREMIUM</t>
  </si>
  <si>
    <t>ACUM FORM G-24R-600 FT 12P RIASA SLOCK</t>
  </si>
  <si>
    <t>ACUMULADOR SECO G-4DLT-860 POD SLOCK</t>
  </si>
  <si>
    <t>ACUM FORMADO CH-42-300 FT 8P TBS SLOCK</t>
  </si>
  <si>
    <t>ACUM FORMADO CH-24R-320 FT 7P SLOCK</t>
  </si>
  <si>
    <t>ACUM SECO G-75/86-650 (34CCKNI-68) FT SL</t>
  </si>
  <si>
    <t>SOLDADURA ESAB-E9018-B3 DE 1/8 IN</t>
  </si>
  <si>
    <t>PINZA DE TIERRA500A.MOD5-PT-500 COD.8315</t>
  </si>
  <si>
    <t>TUBO DE 1/4 X 6 MTS.LGO. GALVANIZADO</t>
  </si>
  <si>
    <t>BOQUILLAS EQ D/CORTE OXI-ACETILENO 4210</t>
  </si>
  <si>
    <t>1769-OB16 MODULO DE 16 SALIDAS DIGITALES</t>
  </si>
  <si>
    <t>BALERO PARA CANASTILLA TBS FAG51105</t>
  </si>
  <si>
    <t>BLOQUEO VALVULA BOLA AJUSTABLE S3081</t>
  </si>
  <si>
    <t>DVICENTE</t>
  </si>
  <si>
    <t>F82090626</t>
  </si>
  <si>
    <t>ES03090626</t>
  </si>
  <si>
    <t>10.06.2026</t>
  </si>
  <si>
    <t>BATTERY 27F-710 POD (627FMF) NAPA EXP</t>
  </si>
  <si>
    <t>BUJE DE PLOMO SIDE TERMINAL C/COATING</t>
  </si>
  <si>
    <t>PLACA N-34-CCKNI (68) PUNCH CURADA</t>
  </si>
  <si>
    <t>BANDA TIPO A 49</t>
  </si>
  <si>
    <t>BANDA TIPO B 49 (BAJA)</t>
  </si>
  <si>
    <t>MANOMETRO 0A7KG 21/2    1/4NPT GLICERINA</t>
  </si>
  <si>
    <t>TORNILLO C/PLANA 4MM X  20MM</t>
  </si>
  <si>
    <t>ESPARRAGO DE 3/8</t>
  </si>
  <si>
    <t>SEÑALAMIENTO DE EXTINTOR35X25CM DE</t>
  </si>
  <si>
    <t>SEÑALAMIENTO DE HIDRANTE35X25CM DE</t>
  </si>
  <si>
    <t>SEÑALAMIENTO D RUTA DEEVACUACION 40X25CM</t>
  </si>
  <si>
    <t>BALERO MCGILL MR-20-SS</t>
  </si>
  <si>
    <t>(CL) MOTOR 5 HP1750 RPM 60HZ L184T</t>
  </si>
  <si>
    <t>ARANDELA DE PRESION 7/8IN FIERRO NEGRO</t>
  </si>
  <si>
    <t>SENSOR INDUCTIVO CAT 871TM CD 18 MM</t>
  </si>
  <si>
    <t>CINTA PET VERDE - 2" X 72 YARDAS</t>
  </si>
  <si>
    <t>ARRANCADOR MANUAL Y PROTECTOR 10-16 A</t>
  </si>
  <si>
    <t>L392090626</t>
  </si>
  <si>
    <t>L393100626</t>
  </si>
  <si>
    <t>P15100626</t>
  </si>
  <si>
    <t>32B100626</t>
  </si>
  <si>
    <t>11.06.2026</t>
  </si>
  <si>
    <t>ACUM. N-48-700 EXP NEGROS</t>
  </si>
  <si>
    <t>ACUM FORMADO V-24-350 FT SLOCK</t>
  </si>
  <si>
    <t>ACUM FORMADO G-27R-540 POD RIASA SLOCK</t>
  </si>
  <si>
    <t>ACUM FORM G-42REF-500 FT 14P (PF3) SLOCK</t>
  </si>
  <si>
    <t>ACUM FORM G-75/86-650 (34CCKNI-68) FT SL</t>
  </si>
  <si>
    <t>ACUM FORM C/REP G-75/86-650 (34CCKNI-68)</t>
  </si>
  <si>
    <t>PLACA P-35-KAI (72) CURADA PUNCH</t>
  </si>
  <si>
    <t>FLUXOMETRO HELVEX 110-38</t>
  </si>
  <si>
    <t>VALVULA 2 5/2   EVS1-02-FG-D-3ZRMO-Q</t>
  </si>
  <si>
    <t>TEE UNION DE 8MM        NO.3104-08-00</t>
  </si>
  <si>
    <t>MANGUERA P/ALTA PRESION 3/4 X90CM</t>
  </si>
  <si>
    <t>SHAMPOO ANTIPLOMO CODIGO050552</t>
  </si>
  <si>
    <t>RASPADOR DE BANDA METALICA MAQUINA CONPA</t>
  </si>
  <si>
    <t>BOTON LUZ PILOTO 800HQRB10G A-B</t>
  </si>
  <si>
    <t>DISYUNTOR FD3P 225A FXD63B225 SINBORNESO</t>
  </si>
  <si>
    <t>C96SDB32-75C CILINDRO NEUMATICO CON IMAN</t>
  </si>
  <si>
    <t>RASPADOR EXTERIOR DE BANDA METALICA DOUB</t>
  </si>
  <si>
    <t>MANGUERA DE POLIURETANO DE 10 MM</t>
  </si>
  <si>
    <t>CANDADO MASTER ALO802MX</t>
  </si>
  <si>
    <t>L394110626</t>
  </si>
  <si>
    <t>L395110626</t>
  </si>
  <si>
    <t>33B11626</t>
  </si>
  <si>
    <t>34B110626</t>
  </si>
  <si>
    <t>35B110626</t>
  </si>
  <si>
    <t>12.06.2026</t>
  </si>
  <si>
    <t>ACUM. AG-24-600 AGUILA EXP</t>
  </si>
  <si>
    <t>ACUM. AG-42REF-500 AGUILA EXP</t>
  </si>
  <si>
    <t>ACUMULADOR GS-34-650 FT GONHER SELECT</t>
  </si>
  <si>
    <t>ACUM. RAYPLUS RP-42-500 FT EXP PREMIUM</t>
  </si>
  <si>
    <t>ACUM FORMADO V-75/86-475 FT SLOCK</t>
  </si>
  <si>
    <t>ACUM FORM XT-47-550 14P (TDM) SLOCK</t>
  </si>
  <si>
    <t>SOPORTE P/CONTACTO  229 64 MARCA LEGRAND</t>
  </si>
  <si>
    <t>VALVULA DE PASO  GALVANIZADA DE 1 IN</t>
  </si>
  <si>
    <t>(CL) BUJIA TIPO4055B NUT 1-64-3 M. AUBUM</t>
  </si>
  <si>
    <t>BRIDA DE PVC 3 IN P/CEMENTAR  CED.80</t>
  </si>
  <si>
    <t>CODO 90 PVC CEMENTAR C80 4"</t>
  </si>
  <si>
    <t>COPLE PVC INDUSTRIAL CEMENTAR CED80 4"</t>
  </si>
  <si>
    <t>MULTICONECTOR DE 10 ESTACIONES</t>
  </si>
  <si>
    <t>L396120626</t>
  </si>
  <si>
    <t>37B120626</t>
  </si>
  <si>
    <t>13.06.2026</t>
  </si>
  <si>
    <t>36B120626</t>
  </si>
  <si>
    <t>38B130626</t>
  </si>
  <si>
    <t>14.06.2026</t>
  </si>
  <si>
    <t>SL52140626</t>
  </si>
  <si>
    <t>SL51140626</t>
  </si>
  <si>
    <t>15.06.2026</t>
  </si>
  <si>
    <t>ACUM. N-58R-575 EXP NEGROS</t>
  </si>
  <si>
    <t>ACUM. AG-24R-600 AGUILA EXP</t>
  </si>
  <si>
    <t>ACUM. AG-27-700 AGUILA EXP</t>
  </si>
  <si>
    <t>ACUM. AG-24-700 AGUILA EXP</t>
  </si>
  <si>
    <t>ACUM. AG-24R-700 AGUILA EXP</t>
  </si>
  <si>
    <t>34-690 FT POWER BATT SALES 634MFEPC BB</t>
  </si>
  <si>
    <t>ACUM RAYPLUS RP-24R-320 FT EXP ECONOMICA</t>
  </si>
  <si>
    <t>ACUM. RAYPLUS RP-24-550 FT EXP PREMIUM</t>
  </si>
  <si>
    <t>ACUM. RAYPLUS RP-8D-930 POD EXP PREMIUM</t>
  </si>
  <si>
    <t>REJILLA N-Z-45R</t>
  </si>
  <si>
    <t>POLIPROPILENO MOLIDO RECICLADO</t>
  </si>
  <si>
    <t>TAPA 34/78 FT HI-CRANK SLOCK S/MAN</t>
  </si>
  <si>
    <t>ACUM FORMADO V-34/78-535 FT SLOCK</t>
  </si>
  <si>
    <t>ACUM FORMADO G-24-710 FT 15P RIASA SLOCK</t>
  </si>
  <si>
    <t>PLACA N-40CCVI (57) CURADA</t>
  </si>
  <si>
    <t>ACUM FORM PUNCH G-65-820 FT 18P MR1%</t>
  </si>
  <si>
    <t>ACUM FORM PUNCH CH-65-550 FT 13P SLOCK</t>
  </si>
  <si>
    <t>TAPA 65 FT HI-CRANK RIASA NUEVO MOLDE</t>
  </si>
  <si>
    <t>CODO DE 10MM X 1/2      NO.3109-10-22</t>
  </si>
  <si>
    <t>THERMOCOUPLE  CENTER MOLD  N.PARTE 9541</t>
  </si>
  <si>
    <t>CHUMACERA PEER FYWK 1.7/16 YTH SKF</t>
  </si>
  <si>
    <t>CONEXION TEE UNION DE   1/4  MANGUERA</t>
  </si>
  <si>
    <t>BROCA PARA ACERO1/8 MARCA IRWIN HARSON</t>
  </si>
  <si>
    <t>BROCA PARA ACERO 5/32 MARCA IRWIN HARSON</t>
  </si>
  <si>
    <t>BROCA PARA ACERO3/16 MARCA IRWIN HARSON</t>
  </si>
  <si>
    <t>JUEGO DE MACHUELOS 3/8  (ROSCA STD.)</t>
  </si>
  <si>
    <t>JGO D MACHUELOS 10MM MARCA ICS ROSCA 1.5</t>
  </si>
  <si>
    <t>PISTON PARA MOLDE DEREJILLADORAS WIRTZ</t>
  </si>
  <si>
    <t>OVEROL MANGA LARGA TALLA 48</t>
  </si>
  <si>
    <t>BUJE D NYLAMID P GUSANO MEZCLADO Y PASTA</t>
  </si>
  <si>
    <t>CINCEL HEX PLANA ANGOSTA 3/4IN</t>
  </si>
  <si>
    <t>ISO ROUND CYLINDER dia25 300 STR</t>
  </si>
  <si>
    <t>CABLE M12  4 PIN 10M STRAIGHT GREY</t>
  </si>
  <si>
    <t>BELT 13.00 WIDE NP 810113</t>
  </si>
  <si>
    <t>CUCHILLA MOVIL P.MOLINO DE POLIETILENO</t>
  </si>
  <si>
    <t>CILINDRO 1.25CDSRVC07.50 SERIE SR 1-1/4"</t>
  </si>
  <si>
    <t>440-Z21SS2HN SWITCHES DE SEG.MCAALLEN B.</t>
  </si>
  <si>
    <t>ENSAMBLE CÓDIGOS 1609010 + 2302100010</t>
  </si>
  <si>
    <t>Sudadera XXL confeccionada con capucha</t>
  </si>
  <si>
    <t>SL53150626</t>
  </si>
  <si>
    <t>L397120626</t>
  </si>
  <si>
    <t>SL54150626</t>
  </si>
  <si>
    <t>16.06.2026</t>
  </si>
  <si>
    <t>ACUM. RAYPLUS RP-27-540 POD EXP PREMIUM</t>
  </si>
  <si>
    <t>ACUM. RAYPLUS RP-27-700 POD EXP PREMIUM</t>
  </si>
  <si>
    <t>PLACA N-40CCI (87) CURADA</t>
  </si>
  <si>
    <t>TAPA 31 TORNILO GRIS GMX RIASA(2024 EPM)</t>
  </si>
  <si>
    <t>ASA 31 GRIS GMX RIASA (2024 EPM)</t>
  </si>
  <si>
    <t>ESPATULA DE 3  RIGIDA TRUPER MOD  ET-3R</t>
  </si>
  <si>
    <t>NAVAJA DE SEGURIDADNO.57-071-855</t>
  </si>
  <si>
    <t>OREJERA AJUSTABLE DE PROTECCION</t>
  </si>
  <si>
    <t>TORNILLO 3/8 X 2 IN AC INOX 316</t>
  </si>
  <si>
    <t>CHUMACERA SPM-35-CXU SEALMASTER</t>
  </si>
  <si>
    <t>POLEA MOTRIZ D TRITURADOR DIA16X26 LARGO</t>
  </si>
  <si>
    <t>FLECHA DE POLEA MOTRIZ R-PA-MO-TR-02</t>
  </si>
  <si>
    <t>MANOMETRO21/2"CONEX.POS.1/4"DE 0-14KG/CM</t>
  </si>
  <si>
    <t>CONECTOR "Y" U0163-70</t>
  </si>
  <si>
    <t>CONECTOR "Y" M12 MACHO, M8 HEMBRAS</t>
  </si>
  <si>
    <t>GUANTE ANTI-CORTE TALLA XS (PUG118)</t>
  </si>
  <si>
    <t>TORNILLO CABEZA PLANA 5/16" X 5/8"</t>
  </si>
  <si>
    <t>SL55160626</t>
  </si>
  <si>
    <t>JECAZARESC</t>
  </si>
  <si>
    <t>17.06.2026</t>
  </si>
  <si>
    <t>24-D125-13 IST 7195</t>
  </si>
  <si>
    <t>ACUMULADOR GLFLRT31T925HP EXP</t>
  </si>
  <si>
    <t>ACUM. AG-4D-970 POD AGUILA EXP</t>
  </si>
  <si>
    <t>ACUMULADOR VL-42R-300 FT VALUE LINE EXP</t>
  </si>
  <si>
    <t>ACUM. RAYPLUS RP-24R-550 FT EXP PREMIUM</t>
  </si>
  <si>
    <t>ACUM. RAYPLUS RP-27R-540 POD EXP PREMIUM</t>
  </si>
  <si>
    <t>PLACA / GRUPO ACUMULADOR</t>
  </si>
  <si>
    <t>POLVOS DE COLECTOR</t>
  </si>
  <si>
    <t>MERMA DE PLASTICO PEDACERIA</t>
  </si>
  <si>
    <t>DESPERDICIO DE PLACA (AREA DE ENSAMBLE)</t>
  </si>
  <si>
    <t>DROSS DE PAILAS MAQ. EPM</t>
  </si>
  <si>
    <t>CEPILLO CIRCULAR FARMER DE BRONCE</t>
  </si>
  <si>
    <t>TENSOR CT3102 DWG 109003(EFSON TENSIONER</t>
  </si>
  <si>
    <t>1606-XLE240E FUENTE DEPODER 240W24-28VCD</t>
  </si>
  <si>
    <t>PISTON SMC.1 1/16 X3  NCMB106-0300</t>
  </si>
  <si>
    <t>BOMBA DE AGUA 872755-5  MOD.GM8-ACT-KKF</t>
  </si>
  <si>
    <t>TORNILLO DE 5MMX8MM CAB.GOTA</t>
  </si>
  <si>
    <t>BOTA  DURAMIL DAKOTA DE PVC TALLA 9</t>
  </si>
  <si>
    <t>REPUESTO PARA NAVAJA CUTER ESPESOR 9MM</t>
  </si>
  <si>
    <t>MARTILLO DE GOLPE SECO 3 lb. 14" 1FC80 N</t>
  </si>
  <si>
    <t>IDLER, COD B0000000648 RB1200PN#200-0206</t>
  </si>
  <si>
    <t>(CL) RESISTENCIA D CARTUCHO D 1/2X13 5/5</t>
  </si>
  <si>
    <t>TAPA DUCTO RANURADO DE 2X6GT PDI35564</t>
  </si>
  <si>
    <t>CABLE METALICO 20 8X36+SES ZS 82449044</t>
  </si>
  <si>
    <t>REGULADOR ASP630F-04-12S CON CHECK</t>
  </si>
  <si>
    <t>2198-C4020-ERS KINETIX 5300 Servo Drive</t>
  </si>
  <si>
    <t>25B-A4P8N114 VARIADOR POWERFLEX 525</t>
  </si>
  <si>
    <t>BOMBA MARCA GOULDS MODELO 3642</t>
  </si>
  <si>
    <t>CILINDRO NEUMATICO, EMBOLO 4"</t>
  </si>
  <si>
    <t>GUIA PARA CABLE IZQ 10/20 LI</t>
  </si>
  <si>
    <t>AS2201FS-01-08S REGULADOR DE CAUDAL</t>
  </si>
  <si>
    <t>P/N 6540-0140 D5/6 FLOATING HALLEFFECT</t>
  </si>
  <si>
    <t>JUEGO FDC DE ENGRANES DGS 3-142</t>
  </si>
  <si>
    <t>SENSOR MAGNETICO 44643 PARA SELLADORA</t>
  </si>
  <si>
    <t>39B130626</t>
  </si>
  <si>
    <t>LVILLARREAL</t>
  </si>
  <si>
    <t>SL56170626</t>
  </si>
  <si>
    <t>SL57170626</t>
  </si>
  <si>
    <t>18.06.2026</t>
  </si>
  <si>
    <t>SL58180626</t>
  </si>
  <si>
    <t>ACUMULADOR G-31HD-1000 FT GONHER</t>
  </si>
  <si>
    <t>ACUMULADOR N-31P-670  EXP NEGROS</t>
  </si>
  <si>
    <t>ACUM. AG-41-660 AGUILA EXP</t>
  </si>
  <si>
    <t>ACUM. RAYPLUS RP-31P-670 FT EXP PREMIUM</t>
  </si>
  <si>
    <t>REJILLA N-30ST-CC</t>
  </si>
  <si>
    <t>MANIFOLD 24/34/78 CON FILTRO ARRESTADOR</t>
  </si>
  <si>
    <t>TAPA 24 (+/-) FT B. STD SLOCK S/MAN</t>
  </si>
  <si>
    <t>PLACA N-34-CCKNI (75) PUNCH CURADA</t>
  </si>
  <si>
    <t>ELEM. ESTRELLA BUNA-N   NO.SRL090/095</t>
  </si>
  <si>
    <t>MEZCLADOR SOLDAR 50-10</t>
  </si>
  <si>
    <t>ETIQUETA 4 X6  LTS PERMSC FC VERDE CP</t>
  </si>
  <si>
    <t>ETIQUETA TERMICA HACOS39500002 100X152MM</t>
  </si>
  <si>
    <t>(CL) CILINDRO NEUMATICO PID-S080MS-0060</t>
  </si>
  <si>
    <t>(CL) CHUMACERA D/PARED 1 1/24 AGU MCA</t>
  </si>
  <si>
    <t>(CL) COPLE CADENA BS6018 C/AGU. PASADO</t>
  </si>
  <si>
    <t>CAJA DE CONEXIONES TIPO LB DE3/4</t>
  </si>
  <si>
    <t>BOQUILLA TIPO HARRIS NO 6290-5 P/SOPLETE</t>
  </si>
  <si>
    <t>(CL) SEAL KIT WE6 VITON NO.PART 3189467</t>
  </si>
  <si>
    <t>NO. 575 10 318 1 004 WORM GEAR UNIT</t>
  </si>
  <si>
    <t>TARJETA DTI-IGBT-DRV</t>
  </si>
  <si>
    <t>SPRING DIELECTRIC NO. PART: 9640K281</t>
  </si>
  <si>
    <t>TRANSFORMADOR POLIPASTO 115V</t>
  </si>
  <si>
    <t>CONECTOR BOBINAS DE VALVULAS R900057453</t>
  </si>
  <si>
    <t>P16180626</t>
  </si>
  <si>
    <t>19.06.2026</t>
  </si>
  <si>
    <t>ACUM RAYPLUS RP-41-500 POD EXP ECONOMICA</t>
  </si>
  <si>
    <t>ACUM FORMADO V-41-500 POD SLOCK</t>
  </si>
  <si>
    <t>ACUM FORMADO CH-24-320 FT 7P SLOCK</t>
  </si>
  <si>
    <t>TEE GALVANIZADA        C 40  1/4</t>
  </si>
  <si>
    <t>BOTADOR DE 1/8X6   MOD.EX-9M6 PRIVARSA</t>
  </si>
  <si>
    <t>BOTADOR 4MMX250MM  MOD.EE4250 PRIVARSA</t>
  </si>
  <si>
    <t>BOTADOR 5MMX250MM MOD.EE5250 PRIVARSA</t>
  </si>
  <si>
    <t>SENSOR BANNER S18SP6FF100 Q 24 VDC</t>
  </si>
  <si>
    <t>.7518EP3ERS56C WEG0 MOTOR ELECTRICO 3/4</t>
  </si>
  <si>
    <t>TEE DE 1  DE PVC CED.80</t>
  </si>
  <si>
    <t>TALADRO NEUMATICO MOD 19BPA04Q</t>
  </si>
  <si>
    <t>CABLE MODELO MQDC-415</t>
  </si>
  <si>
    <t>NIPLE GALVANIZADO DE    1/4IN  X 21IN</t>
  </si>
  <si>
    <t>OVEROL MANGA LARGA AZUL MARINO TALLA44</t>
  </si>
  <si>
    <t>FRESKOBRILLO LAVANDA CLAVE  50161</t>
  </si>
  <si>
    <t>SUAVIZANTE DE TELAPRIMAVERAL CLAVE50285</t>
  </si>
  <si>
    <t>CONTACTO N.O NO CAT 800F-X10 ALLEN</t>
  </si>
  <si>
    <t>VIGA DE 6X4 IN ESPESOR VIGA DE 6X4 IN</t>
  </si>
  <si>
    <t>140MT-C3E-B63ARRANCADOR MANUALYPROTECTOR</t>
  </si>
  <si>
    <t>(CL) RESISTENCIA TUBULARFORMA D U 3/8x62</t>
  </si>
  <si>
    <t>INYECTOR D GRASA 14 OZ</t>
  </si>
  <si>
    <t>25B-D2P3N104. VARIADOR POWER FLEX 525</t>
  </si>
  <si>
    <t>(CR) CEPILLO FUNDENTE (BLANCO)</t>
  </si>
  <si>
    <t>NANOLIMPIADOR POWER CLEAN 16 OZ</t>
  </si>
  <si>
    <t>440N-Z21S16H SWITCH DE SEG18MM MCA.ALLEN</t>
  </si>
  <si>
    <t>VENTOSA SUPERIOR 30MMX27MM E-PA-IP-EN-19</t>
  </si>
  <si>
    <t>MODULO SKM150GB12V</t>
  </si>
  <si>
    <t>DISYUNTOR CAJA MOLDEADA 70A, 440V</t>
  </si>
  <si>
    <t>RAIL BLOCK MGW15-H-Z0-H, MARCA DTI</t>
  </si>
  <si>
    <t>PISTON PARA PROBADORAS DE FUGAS</t>
  </si>
  <si>
    <t>P/N GN104 CDM2C20-230AZA93L CYLINDER</t>
  </si>
  <si>
    <t>VENTOSAS LATERALES DE MANIFOLD MOOJIN</t>
  </si>
  <si>
    <t>20.06.2026</t>
  </si>
  <si>
    <t>21.06.2026</t>
  </si>
  <si>
    <t>41B190626</t>
  </si>
  <si>
    <t>39B190626</t>
  </si>
  <si>
    <t>SL59200626</t>
  </si>
  <si>
    <t>SL61200626</t>
  </si>
  <si>
    <t>48B210626</t>
  </si>
  <si>
    <t>42B210626</t>
  </si>
  <si>
    <t>43B210626</t>
  </si>
  <si>
    <t>45B210626</t>
  </si>
  <si>
    <t>49B210626</t>
  </si>
  <si>
    <t>47B220626</t>
  </si>
  <si>
    <t>22.06.2026</t>
  </si>
  <si>
    <t>ACUM. N-4DLT-860 EXP NEGROS</t>
  </si>
  <si>
    <t>ACUMULADOR CH-24-320 FT CHECKER</t>
  </si>
  <si>
    <t>840-00009 4X DC BACKPLANE</t>
  </si>
  <si>
    <t>ACUMULADOR VL-24-320 FT VALUE LINE EXP</t>
  </si>
  <si>
    <t>ACUM. RAYPLUS RP-34R-600 FT EXP PREMIUM</t>
  </si>
  <si>
    <t>ACUM. DURMAXX DM-27MDC-575 POD EXPO</t>
  </si>
  <si>
    <t>PASTA</t>
  </si>
  <si>
    <t>ACUM FORM G-42REF-580 FT W-50 15P SLOCK</t>
  </si>
  <si>
    <t>ACUM SECO EPM-34-690 FT (16P)</t>
  </si>
  <si>
    <t>MANIFOLD 31 GRIS GMX (2024 EPM)</t>
  </si>
  <si>
    <t>CONTACTOR 110 VAC.NO.125 10 154 1 037</t>
  </si>
  <si>
    <t>CHUMACERA BRIDA NO.425 10 103 1 007 </t>
  </si>
  <si>
    <t>LUBRICADOR 1/2  L74M-4AP-QDN NORGREEN</t>
  </si>
  <si>
    <t>CADENA DOBLE PASO 60 PARA ESPROQUET</t>
  </si>
  <si>
    <t>SELECTOR 2 POSICIONES  800FP-SM22</t>
  </si>
  <si>
    <t>DUCTO RANURADO 2X2 6FT PDI52601</t>
  </si>
  <si>
    <t>TAPA DUCTO RANURADO 1.5 X6FT PDI35563</t>
  </si>
  <si>
    <t>TAPA DUCTO RANURADO DE 1X6 FT PDI35562</t>
  </si>
  <si>
    <t>(CR) CEPILLO DE FUNDENTE  (REBABA)</t>
  </si>
  <si>
    <t>FLEXIBLE HOSE NO 350 95 000 1 012</t>
  </si>
  <si>
    <t>NO. 540 50 568 1 007 0.25-0.25 KW MOTOR</t>
  </si>
  <si>
    <t>UNIDAD SERIAL EX500,EX500-GEN2</t>
  </si>
  <si>
    <t>EX500-S103 UNIDAD DE SALIDA SERIAL EX500</t>
  </si>
  <si>
    <t>ACHAVEZ</t>
  </si>
  <si>
    <t>50B220626</t>
  </si>
  <si>
    <t>23.06.2026</t>
  </si>
  <si>
    <t>F83230626</t>
  </si>
  <si>
    <t>CAJA TIPO 42 (0.940') FT RIASA</t>
  </si>
  <si>
    <t>ACUM. N-35-575 EXP NEGROS</t>
  </si>
  <si>
    <t>ACUM. AG-31-760 AGUILA EXP</t>
  </si>
  <si>
    <t>ACUM. AG-35-575 AGUILA EXP</t>
  </si>
  <si>
    <t>ACUM. RAYPLUS RP-24R-440 FT EXP PREMIUM</t>
  </si>
  <si>
    <t>REJILLA N-WZ-50RE</t>
  </si>
  <si>
    <t>ACUM FORMADO G-34-650 FT SILVER SLOCK</t>
  </si>
  <si>
    <t>ACUM FORM EPM-34-690 FT (16P)</t>
  </si>
  <si>
    <t>ACUM FORM G-31R-925 FT 19P GRIS GMX</t>
  </si>
  <si>
    <t>ETIQUETA TAPA GH-31R-925 HARDLINE</t>
  </si>
  <si>
    <t>ETIQUETA CAJA GH-31R-925 HARDLINE</t>
  </si>
  <si>
    <t>POLIZA DE GARANTIA GONHER HARDLINE</t>
  </si>
  <si>
    <t>GUANTE NYLON NITRILO GRIS GP-1608</t>
  </si>
  <si>
    <t>CODO GALV C40 1  X 90</t>
  </si>
  <si>
    <t>COPLE GALVC40 3/8</t>
  </si>
  <si>
    <t>TEE GALVANIZADA        C 40    1</t>
  </si>
  <si>
    <t>NIPLE TODO ROSCA 1 GALV</t>
  </si>
  <si>
    <t>PLACA DE LEVANTE DE0.045 DE ESCALON</t>
  </si>
  <si>
    <t>TUERCA UNION DE 2 IN EN AC INOX</t>
  </si>
  <si>
    <t>COPLE 2IN AC. NEGRO CED.40</t>
  </si>
  <si>
    <t>(CL)SENSOR LASER C/RANGO D/10CM(4IN) MOD</t>
  </si>
  <si>
    <t>CODO DE 1 1/2 DE 45 GR.  CED 40</t>
  </si>
  <si>
    <t>RED.BUSHING D/AC. INX.  DE 1 IN A 1/2IN</t>
  </si>
  <si>
    <t>SPROCKET BIPARTIDO PD5.1/130MMX16 DTS</t>
  </si>
  <si>
    <t>ETIQUETA VERDE 4X6 CON REV E-FO-AD-GR-03</t>
  </si>
  <si>
    <t>CONTROLADOR D TEMPERATURA E5GC-RX1D6M</t>
  </si>
  <si>
    <t>HEAT TRANSFER FLUID AVAILABLE IN 55 GAL.</t>
  </si>
  <si>
    <t>TRANSPORTADOR NEGRO (IZQ) DE ALIMENTADOR</t>
  </si>
  <si>
    <t>100-KFC11 CONTACTO AUXILIAR 1NA INC</t>
  </si>
  <si>
    <t>LAMINA PORTAPLACAS DE CANASTILLA COS TBS</t>
  </si>
  <si>
    <t>BANDA LLENADORAS FLUSH GRID SERIE 400</t>
  </si>
  <si>
    <t>CABEZAL DE IMPRESORA ZEBRA DE 6"</t>
  </si>
  <si>
    <t>SUMINISTRO BATERIA MARCA POWER SONIC 12V</t>
  </si>
  <si>
    <t>JRDIAZ</t>
  </si>
  <si>
    <t>40B230626</t>
  </si>
  <si>
    <t>51B230626</t>
  </si>
  <si>
    <t>53B230626</t>
  </si>
  <si>
    <t>24.06.2026</t>
  </si>
  <si>
    <t>F842406202</t>
  </si>
  <si>
    <t>REJILLA N-ST-55RE</t>
  </si>
  <si>
    <t>FORM G-24R-550 FT 12P-34CCI85 RIAS SLOCK</t>
  </si>
  <si>
    <t>FORM G-24R-550 FT 12P(85) RIA SLOCK CREP</t>
  </si>
  <si>
    <t>CL CANDADO PASO 35 1 SENCILLO P CADENA</t>
  </si>
  <si>
    <t>ROLLO FILTRO POLYKEN BLUE NO. PARTE</t>
  </si>
  <si>
    <t>MANGUERA FLEXIBLE PARA TOMA DE LAVABO</t>
  </si>
  <si>
    <t>KIT DE REPARACION PARAVALVULA DE 1/4</t>
  </si>
  <si>
    <t>RETEN NATIONAL MARCA MOGUL NO.340817</t>
  </si>
  <si>
    <t>CHUMACERA DE 3/4IN  BR-3TMOD FB12-3/4IN</t>
  </si>
  <si>
    <t>BUJE DE NYLAMID P GUSANO DE DESCARGA</t>
  </si>
  <si>
    <t>(CL)RODILLO D/RETENCION P/HORNO 3Y4</t>
  </si>
  <si>
    <t>(CL) CANDADO PASO</t>
  </si>
  <si>
    <t>(CL) JUEGO D/ACCESORIOS P/MODUTROL</t>
  </si>
  <si>
    <t>BOTE TIPO PET BOCA ANCHA CAP 1/4 LT</t>
  </si>
  <si>
    <t>CHUMACERA UCFL-205-16 DE "1"CON BRIDA 2T</t>
  </si>
  <si>
    <t>RETEN VRING 400400 SKF 1 1/2</t>
  </si>
  <si>
    <t>BARRIL BRONCE 5/16" 60C-05</t>
  </si>
  <si>
    <t>CONECTOR RECTO 1/4" NPT A 5/16"</t>
  </si>
  <si>
    <t>TORNILLO HEXAGONAL 1/4X1 INOX 304</t>
  </si>
  <si>
    <t>DC1202-1170-1430 CONTROL DE TEMPERATURA</t>
  </si>
  <si>
    <t>TORNILLO ALLEN CABEZA SOCKET 5/16"X 3/4"</t>
  </si>
  <si>
    <t>BANDA PROBADORA FUGAS MOOJIN SERIE 400</t>
  </si>
  <si>
    <t>BANDA A-31</t>
  </si>
  <si>
    <t>AISLANTE PARA TIP YUDO</t>
  </si>
  <si>
    <t>CONECTOR METALICO TIPO Y MANGUERA 8MM</t>
  </si>
  <si>
    <t>CONECTOR MET.CODO MANGUERA 8MM,ROSCA1/8"</t>
  </si>
  <si>
    <t>55B240626</t>
  </si>
  <si>
    <t>56B240626</t>
  </si>
  <si>
    <t>54B240626</t>
  </si>
  <si>
    <t>25.06.2026</t>
  </si>
  <si>
    <t>ACUMULADOR G-27R-540 POD GONHER</t>
  </si>
  <si>
    <t>ACUM. AG-31R-925 AGUILA EXP</t>
  </si>
  <si>
    <t>ACUMULADOR FORMADO G-51-500 FLAT TOP</t>
  </si>
  <si>
    <t>ACUM FORMADO G-24-440 FT SLOCK</t>
  </si>
  <si>
    <t>ACUM FORMADO G-25-575 FT RIASA SLOCK</t>
  </si>
  <si>
    <t>PLACA P-35-AI (82) CURADA PUNCH</t>
  </si>
  <si>
    <t>SELECTOR DE 3 POSICIONES800T J2A A-B</t>
  </si>
  <si>
    <t>LIQUIDO LIMPIADOR  LUBRACLEAN 40 MS.</t>
  </si>
  <si>
    <t>VALVULA ESFERA DE 1/4   GALV.</t>
  </si>
  <si>
    <t>KIT DE REPARACION PARAVALVULA DE 1/2</t>
  </si>
  <si>
    <t>MEDIO CANDADO PASO 60   MARCA LINK BELT.</t>
  </si>
  <si>
    <t>CHUMACERA DE 1  PARED 2 ORIFICIOS SKF</t>
  </si>
  <si>
    <t>CJA CUADRADO P/CONTENEDOR</t>
  </si>
  <si>
    <t>BOTON DE PARO EMERGENCIA 800FP-MT64</t>
  </si>
  <si>
    <t>CANAL DE 8INX 2IN DE 1/8IN  DE ESPESOR</t>
  </si>
  <si>
    <t>CANAL 8INX 2IN DE 1/4IN DE ESPESOR</t>
  </si>
  <si>
    <t> MANGUERA METALICA 1-1/2X60CM ROSCA</t>
  </si>
  <si>
    <t>VALVULA CHECK PVC 2IN CED.80 P/CEMENTAR</t>
  </si>
  <si>
    <t>ENTREGA DE CAJAS CARGADAS P/ EXPORTACION</t>
  </si>
  <si>
    <t>(CL) THERMOCOUPLE ZESTA NO ZTCJ1695-99</t>
  </si>
  <si>
    <t>CANAL DE 6X6 MTS AC-COMERCIAL PESADO</t>
  </si>
  <si>
    <t>SENSOR FOTOELECTRICO DIFUSOR M18X81.5</t>
  </si>
  <si>
    <t>SOPLADOR OXIDOS 5006-A6L2CV1-A</t>
  </si>
  <si>
    <t>52B2506202</t>
  </si>
  <si>
    <t>26.06.2026</t>
  </si>
  <si>
    <t>46B250626</t>
  </si>
  <si>
    <t>ACUM. N-51R-500 EXP NEGROS</t>
  </si>
  <si>
    <t>PASTA DE OXIDO</t>
  </si>
  <si>
    <t>REJILLA P-35-VAI PUNCH</t>
  </si>
  <si>
    <t>REJILLA P-35-CI PUNCH</t>
  </si>
  <si>
    <t>REJILLA P-35-AI PUNCH</t>
  </si>
  <si>
    <t>PLACA P-35-CI (95) CURADA PUNCH</t>
  </si>
  <si>
    <t>REJILLA  N-34-CCKNI PUNCH</t>
  </si>
  <si>
    <t>ACETILENO</t>
  </si>
  <si>
    <t>MANOMETRO DE 0 A 1000PSIBASTAGO INF.1/4</t>
  </si>
  <si>
    <t>CONECTOR  RAPIDO P/MANG 1/4 Y ROSCA 5MM</t>
  </si>
  <si>
    <t>VALVE FLOW CONTROL 3/8 NO.PTE7205 WIRTZ.</t>
  </si>
  <si>
    <t>CHUMACERA B250 X3/4</t>
  </si>
  <si>
    <t>MACHUELOS1/8 NPT MARCA GREENFIELD NUMERO</t>
  </si>
  <si>
    <t>JUEGO DE MACHUELOS 5/16  NC(ROSCA STD.)</t>
  </si>
  <si>
    <t>PINTURA COLOR BLANCO 623</t>
  </si>
  <si>
    <t>MANGUERA DE VENTILACION3 X3.05MTS ADS2</t>
  </si>
  <si>
    <t>CONECTOR RAPIDO 1/4 PAR AIRE B22</t>
  </si>
  <si>
    <t>SHELAC DE 250 GRMS</t>
  </si>
  <si>
    <t>CILINDRO DE OXIGENO INDUSTRIAL</t>
  </si>
  <si>
    <t>CONECTOR RAPIDO MACHODE  1/4 IN</t>
  </si>
  <si>
    <t>PINTURA COLOR ALUMINIO 9150 P/ALTA TEMP</t>
  </si>
  <si>
    <t>(CL) MANGUERA MET AC C/ROSCA 2X80 IN</t>
  </si>
  <si>
    <t>LIMA PLANA 6" MOD 73230000 TRAVERS</t>
  </si>
  <si>
    <t>943 434-047 RS20 SWICH 16 PUERTOS 70244</t>
  </si>
  <si>
    <t>CODO 90° 1/4" NPT A 5/16" TUBING</t>
  </si>
  <si>
    <t>SERVOMOTOR VPL-B1003F-CK12AA, SERIE VPL</t>
  </si>
  <si>
    <t>SHAFT COLLAR No PARTE: 107</t>
  </si>
  <si>
    <t>CILINDRO CXSM25-25 CON VASTAGOS PARALELO</t>
  </si>
  <si>
    <t>CDU20-5D CILINDRO NEUMATICO CON IMAN</t>
  </si>
  <si>
    <t>FIELTRO PARA LUBRICACION DE WHEEL 86616</t>
  </si>
  <si>
    <t>CABLES INTERFACE 15 FT LG. PART: 170478</t>
  </si>
  <si>
    <t>IURBINA</t>
  </si>
  <si>
    <t>OURIBEV</t>
  </si>
  <si>
    <t>27.06.2026</t>
  </si>
  <si>
    <t>28.06.2026</t>
  </si>
  <si>
    <t>44B260626</t>
  </si>
  <si>
    <t>57B260626</t>
  </si>
  <si>
    <t>F87260626</t>
  </si>
  <si>
    <t>F86260626</t>
  </si>
  <si>
    <t>58B270626</t>
  </si>
  <si>
    <t>F88280626</t>
  </si>
  <si>
    <t>59B280626</t>
  </si>
  <si>
    <t>29.06.2026</t>
  </si>
  <si>
    <t>60B290626</t>
  </si>
  <si>
    <t>ACUM. AG-65-820 AGUILA EXP</t>
  </si>
  <si>
    <t>BAT IND GONHER 18/7 USI 590-120 B10890</t>
  </si>
  <si>
    <t>BAT IND GONHER 18/8 USI 590-120 B10891</t>
  </si>
  <si>
    <t>BAT IND GONHER 18/9 USI 590-120 B11151</t>
  </si>
  <si>
    <t>BAT IND GONHER 12/6 USI 413-85 B11152</t>
  </si>
  <si>
    <t>BAT IND GONHER 18/10 USI 413-85 B11198</t>
  </si>
  <si>
    <t>BAT IND GONHER 18/11 USI 413-85 B11197</t>
  </si>
  <si>
    <t>ACUM. AG-42-330 AGUILA VL EXP</t>
  </si>
  <si>
    <t>ACUMULADOR VL-42-300 FT VALUE LINE EXP</t>
  </si>
  <si>
    <t>ACUM. RAYPLUS RP-24-320 FT EXP ECONOMICA</t>
  </si>
  <si>
    <t>ACUM RAYPLUS RP-27-510 POD EXP ECONOMICA</t>
  </si>
  <si>
    <t>ACUM RAYPLUS RP-27R-510 POD EXP ECONOMIC</t>
  </si>
  <si>
    <t>ACUM. RAYPLUS RP-42-300 FT EXP ECONOMICA</t>
  </si>
  <si>
    <t>ACUM. RAYPLUS RP-24-440 FT EXP PREMIUM</t>
  </si>
  <si>
    <t>ACUM. RAYPLUS RP-42-400 FT EXP PREMIUM</t>
  </si>
  <si>
    <t>REJILLA P-45-AI</t>
  </si>
  <si>
    <t>REJILLA P-Z-45R</t>
  </si>
  <si>
    <t>ACUMULADOR FORMADO G-4D-1050 POD</t>
  </si>
  <si>
    <t>PLACA N-40CCVI (53) CURADA</t>
  </si>
  <si>
    <t>ACUMULADOR SECO G-75-650 FLAT TOP</t>
  </si>
  <si>
    <t>MANIFOLD 22F/35/75 CON FILTRO ARRESTADOR</t>
  </si>
  <si>
    <t>PLACA N-55CI (87) CURADA</t>
  </si>
  <si>
    <t>TAPA TIPO 58R FT HI-CRANK SLOCK S/MAN</t>
  </si>
  <si>
    <t>ACUMULADOR SECO G-4DLT-INV-860 POD SLOCK</t>
  </si>
  <si>
    <t>ACUM SECO XT-34/78-750 FT 17P SLOCK</t>
  </si>
  <si>
    <t>ACUM SECO G-34/78-800 FT (17P) MR1%</t>
  </si>
  <si>
    <t>ACUM SECO V-31-670 FT (TAPA RIASA 24)</t>
  </si>
  <si>
    <t>ACUM SECO V-31P-670 FT (TAPA RIASA 24)</t>
  </si>
  <si>
    <t>ACUM FORMADO V-31-670 (TAPA RIASA 24)</t>
  </si>
  <si>
    <t>ACUM SECO V-47-525 (TDM) SLOCK</t>
  </si>
  <si>
    <t>ACUM SECO CH-47-420 11P (TDM) SLOCK</t>
  </si>
  <si>
    <t>ACUM FORM PUNCH G-24R-710 FT 15P</t>
  </si>
  <si>
    <t>ACUM FORM PUNCH G-35-575 FT RIASA SLOCK</t>
  </si>
  <si>
    <t>ACUM FORM PUNCH G-22F-450 FT (1.280)</t>
  </si>
  <si>
    <t>PLACA N-34-CCKNI (75) PUNCH CURADA MR1%</t>
  </si>
  <si>
    <t>PLACA N-40CCI (87) CURADA MR1%</t>
  </si>
  <si>
    <t>ACUM SECO G-31R-925 FT 19P GRIS GMX</t>
  </si>
  <si>
    <t>MANGUERA C/CONEC 3/8 FLER X25 PARKER HEM</t>
  </si>
  <si>
    <t>ESPAGUETI FORRO PARA    CABLE CALIBRE 8.</t>
  </si>
  <si>
    <t>CADENA PASO 08-B1 LINKBELT</t>
  </si>
  <si>
    <t>TEE UNION DE 6MM        NO.3104-06-00</t>
  </si>
  <si>
    <t>TERMOPAR T11E002 3/16 X12 X1.20MTS.</t>
  </si>
  <si>
    <t>NIPLE TODO ROSCA DE 1/4</t>
  </si>
  <si>
    <t>VALVULA SOLENOIDE D 1 110VAC MOD8210G004</t>
  </si>
  <si>
    <t>(CL) REGULADOR MOD.243 8 DATE 07 08 TYPE</t>
  </si>
  <si>
    <t>DISCO P/ ESMERIL 4 1/2 LIJADO EN METAL</t>
  </si>
  <si>
    <t>PINTURAC/VERDEINTENSO898 VINIL-ACRILICA</t>
  </si>
  <si>
    <t>PINTURA GRIS PERLA ESMALTE BEREL</t>
  </si>
  <si>
    <t>COLD ROLL REDONDO 3/4IN AC AL CARBON</t>
  </si>
  <si>
    <t>ABRAZADERA 1IN TIPO UNICANAL</t>
  </si>
  <si>
    <t>REPUESTO P NAVAJA CUT-6 TRUPER 152.4MM-6</t>
  </si>
  <si>
    <t>MANGUERA METALICA INOX 1/4X1.10M</t>
  </si>
  <si>
    <t>CONTENEDOR CUADRADO PARA PAILAS D REFINO</t>
  </si>
  <si>
    <t>BALERO 2202 E-2RS1TN9 PARA MAQUINA COS</t>
  </si>
  <si>
    <t>TAPONES PARA CLAMPS .500"ALT.X1.275"DIAM</t>
  </si>
  <si>
    <t>ROLLO DE LAINA 25´ 666-5.005 STARRETT</t>
  </si>
  <si>
    <t>ORDEN DE CONSUMO DE DIESEL</t>
  </si>
  <si>
    <t>VALVULA DIRECCIONAL 4WE6Y2-6X/EG24N9K4/V</t>
  </si>
  <si>
    <t>F85290626</t>
  </si>
  <si>
    <t>101A290626</t>
  </si>
  <si>
    <t>61B290626</t>
  </si>
  <si>
    <t>30.06.2026</t>
  </si>
  <si>
    <t>8,002,906.277-</t>
  </si>
  <si>
    <t>KCAMACHO</t>
  </si>
  <si>
    <t>ACUMULADOR V-31-670 FT VOLTAR</t>
  </si>
  <si>
    <t>ACUMULADOR GLFLRT4D1050HP EXP.</t>
  </si>
  <si>
    <t>ACUM. AG-48-700 AGUILA EXP</t>
  </si>
  <si>
    <t>ACUMULADOR XT-22F-450 FT X-TREME</t>
  </si>
  <si>
    <t>ACUM. RAYPLUS RP-48-700 FT EXP PREMIUM</t>
  </si>
  <si>
    <t>ACUM. RAYPLUS RP-31-670 FT EXP PREMIUM</t>
  </si>
  <si>
    <t>ACUM. RAYPLUS RP-4D-970 POD EXP PREMIUM</t>
  </si>
  <si>
    <t>ACUM. GH-31R-925 FT GONHER HARDLINE</t>
  </si>
  <si>
    <t>PLACA N-ST-55RE (113) EMPASTADA</t>
  </si>
  <si>
    <t>PLACA N-55-CI (78) EMPASTADA</t>
  </si>
  <si>
    <t>PLACA N-34-CCI (62) EMPASTADA</t>
  </si>
  <si>
    <t>PLACA N-34-CCKNI (68) EMPASTADA</t>
  </si>
  <si>
    <t>PLACA N-WZ-50RE (76) EMPASTADA</t>
  </si>
  <si>
    <t>ACUM. FORM G-48-700 KAMINA VEGA SLOCK</t>
  </si>
  <si>
    <t>TAPA TIPO 58 FT HI-CRANK SLOCK S/MAN</t>
  </si>
  <si>
    <t>ACUM SECO 558EMFBB-430 FT SLOCK</t>
  </si>
  <si>
    <t>ACUM SECO V-58-430 FT 11P SLOCK</t>
  </si>
  <si>
    <t>ACUM FORMADO XT-65-800 FT 17P SLOCK</t>
  </si>
  <si>
    <t>ACUM SECO V-35-450 FT RIASA SLOCK</t>
  </si>
  <si>
    <t>ACUM SECO CH-35-420 FT 9P RIASA SLOCK</t>
  </si>
  <si>
    <t>PLACA P-ST-45R (91) EMPASTADA</t>
  </si>
  <si>
    <t>PLACA P-ST-65RE (113) EMPASTADA</t>
  </si>
  <si>
    <t>PLACA P-W-50RA (67) EMPASTADA</t>
  </si>
  <si>
    <t>PLACA P-44-KAI (63) EMPASTADA</t>
  </si>
  <si>
    <t>PLACA P-42-KAI (72) EMPASTADA</t>
  </si>
  <si>
    <t>PLACA P-52-VAI (59) EMPASTADA</t>
  </si>
  <si>
    <t>PLACA N-34-CCKNI (75) (MR1%) EMPASTADA</t>
  </si>
  <si>
    <t>ACUM FORM G-34-600 FT (34CCKNI-75)</t>
  </si>
  <si>
    <t>ACUM SECO G-94R-800 FT MR1% RIASA SLOCK</t>
  </si>
  <si>
    <t>PLACA N-34CCKNI (68) MR1% EMPASTADA</t>
  </si>
  <si>
    <t>PLACA N-40CCI (87) MR1% EMPASTADA</t>
  </si>
  <si>
    <t>ETIQ. MES DE EMBARQUE VERDE 354-C</t>
  </si>
  <si>
    <t>FLOT.D NIVEL PERA15 AMP1/2HP 120VAC</t>
  </si>
  <si>
    <t>CAMISA TALLA 44 INDUSTRIAL EN GABARDINA</t>
  </si>
  <si>
    <t>PANTALON TALLA 32 INDUSTRIAL EN MEZCLILL</t>
  </si>
  <si>
    <t>PANTALON TALLA 33 INDUSTRIAL ENMEZCLILLA</t>
  </si>
  <si>
    <t>PANTALON TALLA 34 INDUSTRIAL EN MEZCLILL</t>
  </si>
  <si>
    <t>PANTALON TALLA 36 INDUSTRIAL EN MEZCLILL</t>
  </si>
  <si>
    <t>PANTALON TALLA 38 INDUSTRIAL ENMEZCLILLA</t>
  </si>
  <si>
    <t>PANTALON TALLA 40 INDUSTRIAL ENMEZCLILLA</t>
  </si>
  <si>
    <t>PANTALON TALLA 46 INDUSTRIAL GABARDINA</t>
  </si>
  <si>
    <t>PANTALON TALLA 28 INDUSTRIAL GABARDINA</t>
  </si>
  <si>
    <t>PANTALON TALLA 29 INDUSTRIAL GABARDINA</t>
  </si>
  <si>
    <t>PANTALON TALLA 30 INDUSTRIAL GABARDINA</t>
  </si>
  <si>
    <t>PANTALON TALLA 31 INDUSTRIAL GABARDINA</t>
  </si>
  <si>
    <t>PANTALON TALLA 32 INDUSTRIAL GABARDINA</t>
  </si>
  <si>
    <t>PANTALON TALLA 33 INDUSTRIAL GABARDINA</t>
  </si>
  <si>
    <t>PANTALON TALLA 34 INDUSTRIAL GABARDINA</t>
  </si>
  <si>
    <t>PANTALON TALLA 36 INDUSTRIAL GABARDINA</t>
  </si>
  <si>
    <t>PANTALON TALLA 38 INDUSTRIAL GABARDINA</t>
  </si>
  <si>
    <t>PANTALON TALLA 28 INDUSTRIAL MEZCLILLA</t>
  </si>
  <si>
    <t>PANTALON TALLA 40 INDUSTRIAL GABARDINA</t>
  </si>
  <si>
    <t>PANTALON TALLA 42 INDUSTRIAL GABARDINA</t>
  </si>
  <si>
    <t>PANTALON TALLA 29 INDUSTRIAL MEZCLILLA</t>
  </si>
  <si>
    <t>PANTALON TALLA 44 INDUSTRIAL GABARDINA</t>
  </si>
  <si>
    <t>PANTALON TALLA 48 INDUSTRIAL GABARDINA</t>
  </si>
  <si>
    <t>PANTALON TALLA 30 INDUSTRIAL MEZCLILLA</t>
  </si>
  <si>
    <t>PANTALON TALLA 44 INDUSTRIAL MEZCLILLA</t>
  </si>
  <si>
    <t>PANTALON TALLA 46 INDUSTRIAL MEZCLILLA</t>
  </si>
  <si>
    <t>PANTALON TALLA 48 INDUSTRIAL ENMEZCLILLA</t>
  </si>
  <si>
    <t>PLAYERA TALLA G MANGA CORTA AZUL MARINO</t>
  </si>
  <si>
    <t>PLAYERA TALLA M MANGA CORTA AZUL MARINO</t>
  </si>
  <si>
    <t>PLAYERA TALLAXL MANGA CORTA AZUL MARINO</t>
  </si>
  <si>
    <t>PLAYERA TALLAXXL MANGA CORTAAZUL MARINO</t>
  </si>
  <si>
    <t>PLAYERA TALLA CH MANGA LARGA AZUL MARINO</t>
  </si>
  <si>
    <t>PLAYERA TALLA G MANGA LARGA AZUL MARINO</t>
  </si>
  <si>
    <t>PLAYERA TALLA M MANGA LARGA AZUL MARINO</t>
  </si>
  <si>
    <t>PLAYERA TALLA XL MANGA LARGA AZUL MARINO</t>
  </si>
  <si>
    <t>PLAYERA TALLAXXLMANGA LARGA AZUL MARINO</t>
  </si>
  <si>
    <t>BATA T36 INDUSTRIAL EN MANGALARGA</t>
  </si>
  <si>
    <t>BATA T38 INDUSTRIAL EN MANGALARGA</t>
  </si>
  <si>
    <t>BATA T42 INDUSTRIAL EN MANGALARGA</t>
  </si>
  <si>
    <t>BATA T44 INDUSTRIAL EN MANGALARGA</t>
  </si>
  <si>
    <t>BATA T46 INDUSTRIAL EN MANGALARGA</t>
  </si>
  <si>
    <t>BATA T48 INDUSTRIAL EN MANGALARGA</t>
  </si>
  <si>
    <t>BATA T34 INDUSTRIAL EN MANGALARGA</t>
  </si>
  <si>
    <t>CAMISA TALLA 34 INDUSTRIAL EN MEZCLILLA</t>
  </si>
  <si>
    <t>CAMISA TALLA 36 INDUSTRIAL EN MEZCLILLA</t>
  </si>
  <si>
    <t>CAMISA TALLA 38 INDUSTRIAL EN MEZCLILLA</t>
  </si>
  <si>
    <t>CAMISA TALLA 40 INDUSTRIAL EN MEZCLILLA</t>
  </si>
  <si>
    <t>CAMISA TALLA 42 INDUSTRIAL EN MEZCLILLA</t>
  </si>
  <si>
    <t>CAMISA TALLA 44 INDUSTRIAL EN MEZCLILLA</t>
  </si>
  <si>
    <t>CAMISA TALLA 46 INDUSTRIAL EN MEZCLILLA</t>
  </si>
  <si>
    <t>CAMISA TALLA 48 INDUSTRIAL EN MEZCLILLA</t>
  </si>
  <si>
    <t>CAMISA TALLA 50 INDUSTRIAL EN MEZCLILLA</t>
  </si>
  <si>
    <t>CAMISA TALLA 52 INDUSTRIAL EN MEZCLILLA</t>
  </si>
  <si>
    <t>PLAYERA TALLA XXXL MANGA CORTA</t>
  </si>
  <si>
    <t>CAMISA TALLA 36 INDUSTRIAL EN GABARDINA</t>
  </si>
  <si>
    <t>CAMISA TALLA 38 INDUSTRIAL EN GABARDINA</t>
  </si>
  <si>
    <t>CAMISA TALLA 40 INDUSTRIAL EN GABARDINA</t>
  </si>
  <si>
    <t>CAMISA TALLA 42 INDUSTRIAL EN GABARDINA</t>
  </si>
  <si>
    <t>CAMISA TALLA 46 INDUSTRIAL EN GABARDINA</t>
  </si>
  <si>
    <t>PLAYERA TALLA CH MANGA CORTA</t>
  </si>
  <si>
    <t>BALERO 6204 2Z SKF</t>
  </si>
  <si>
    <t>ESPIGA 2 ACERO INOX.304  PARA MANGUERA</t>
  </si>
  <si>
    <t>BRIDA DE 2 AC. INOX     SOLDEABLE</t>
  </si>
  <si>
    <t>TEE DE 2IN FE. NEGRO  CED.40</t>
  </si>
  <si>
    <t>SOPLADOR OXIDOS MODELO 4005-A6L2</t>
  </si>
  <si>
    <t>PLAYERA CH (BUSQUEDA Y RESCATE)</t>
  </si>
  <si>
    <t>PLAYERA CH (COMBATE CONTRA INCENDIOS)</t>
  </si>
  <si>
    <t>PLAYERA CH (EVACUACIÓN)</t>
  </si>
  <si>
    <t>PLAYERA CH (MATERIALES PELIGROSOS)</t>
  </si>
  <si>
    <t>PLAYERA CH (PRIMEROS AUXILIOS)</t>
  </si>
  <si>
    <t>PLAYERA M (BUSQUEDA Y RESCATE)</t>
  </si>
  <si>
    <t>PLAYERA M (COMBATE CONTRA INCENDIOS)</t>
  </si>
  <si>
    <t>PLAYERA M (EVACUACIÓN)</t>
  </si>
  <si>
    <t>PLAYERA M (MATERIALES PELIGROSOS)</t>
  </si>
  <si>
    <t>PLAYERA M (PRIMEROS AUXILIOS)</t>
  </si>
  <si>
    <t>PLAYERA G (BUSQUEDA Y RESCATE)</t>
  </si>
  <si>
    <t>PLAYERA G (EVACUACIÓN)</t>
  </si>
  <si>
    <t>PLAYERA G (MATERIALES PELIGROSOS)</t>
  </si>
  <si>
    <t>PLAYERA G (PRIMEROS AUXILIOS)</t>
  </si>
  <si>
    <t>PLAYERA XL (BUSQUEDA Y RESCATE)</t>
  </si>
  <si>
    <t>PLAYERA XL (COMBATE CONTRA INCENDIOS)</t>
  </si>
  <si>
    <t>PLAYERA XL (EVACUACIÓN)</t>
  </si>
  <si>
    <t>PLAYERA XL (MATERIALES PELIGROSOS)</t>
  </si>
  <si>
    <t>PLAYERA XL (PRIMEROS AUXILIOS)</t>
  </si>
  <si>
    <t>PLAYERA CH TIPO POLO B&amp;W DRY 100% POLIES</t>
  </si>
  <si>
    <t>PLAYERA M TIPO POLO B&amp;W DRY 100% POLIES</t>
  </si>
  <si>
    <t>PLAYERA G TIPO POLO B&amp;W DRY 100% POLIES</t>
  </si>
  <si>
    <t>PLAYERA XL TIPO POLO B&amp;W DRY 100% POLIES</t>
  </si>
  <si>
    <t>SUDADERA S GILDAN DE FELPA CON CAPUCHA</t>
  </si>
  <si>
    <t>SUDADERA M GILDAN DE FELPA CON CAPUCHA</t>
  </si>
  <si>
    <t>SUDADERA G GILDAN DE FELPA CON CAPUCHA</t>
  </si>
  <si>
    <t>SUDADERA XL GILDAN DE FELPA CON CAPUCHA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</si>
</sst>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-* #,##0.00_-;\-* #,##0.00_-;_-* &quot;-&quot;??_-;_-@_-"/>
    <numFmt numFmtId="164" formatCode="#,##0.000000"/>
    <numFmt numFmtId="165" formatCode="#,##0;[Red]#,##0"/>
    <numFmt numFmtId="166" formatCode="[$-F400]h:mm:ss\ AM/PM"/>
    <numFmt numFmtId="167" formatCode="0.0%"/>
    <numFmt numFmtId="168" formatCode="0;\-0;&quot;-&quot;"/>
    <numFmt numFmtId="169" formatCode="#,##0.0"/>
    <numFmt numFmtId="170" formatCode="#,##0_ ;\-#,##0\ "/>
    <numFmt numFmtId="171" formatCode="#,##0.00_ ;\-#,##0.00\ "/>
    <numFmt numFmtId="172" formatCode="_-* #,##0_-;\-* #,##0_-;_-* &quot;-&quot;??_-;_-@_-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1"/>
      <color theme="2" tint="-0.89999084444715716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sz val="10"/>
      <color theme="2" tint="-0.89999084444715716"/>
      <name val="Arial"/>
      <family val="2"/>
    </font>
    <font>
      <sz val="11"/>
      <color theme="2" tint="-0.89999084444715716"/>
      <name val="Calibri"/>
      <family val="2"/>
    </font>
    <font>
      <b/>
      <sz val="11"/>
      <color theme="2" tint="-0.89999084444715716"/>
      <name val="Calibri"/>
      <family val="2"/>
    </font>
    <font>
      <sz val="10"/>
      <color rgb="FFFF0000"/>
      <name val="Calibri"/>
      <family val="2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sz val="14"/>
      <color theme="2"/>
      <name val="Calibri Light"/>
      <family val="2"/>
      <scheme val="major"/>
    </font>
    <font>
      <sz val="14"/>
      <color rgb="FFE6E8F0"/>
      <name val="Calibri Light"/>
      <family val="2"/>
      <scheme val="major"/>
    </font>
    <font>
      <sz val="14"/>
      <color theme="0"/>
      <name val="Calibri Light"/>
      <family val="2"/>
      <scheme val="major"/>
    </font>
    <font>
      <sz val="12"/>
      <color theme="0" tint="-0.499984740745262"/>
      <name val="Calibri Light"/>
      <family val="2"/>
      <scheme val="major"/>
    </font>
    <font>
      <sz val="14"/>
      <name val="Calibri Light"/>
      <family val="2"/>
      <scheme val="major"/>
    </font>
    <font>
      <sz val="14"/>
      <color theme="0" tint="-0.34998626667073579"/>
      <name val="Calibri Light"/>
      <family val="2"/>
      <scheme val="major"/>
    </font>
    <font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6"/>
      <color theme="1"/>
      <name val="Calibri Light"/>
      <family val="2"/>
    </font>
    <font>
      <b/>
      <sz val="11"/>
      <color theme="1" tint="4.9989318521683403E-2"/>
      <name val="Calibri"/>
      <family val="2"/>
      <scheme val="minor"/>
    </font>
    <font>
      <sz val="11"/>
      <color theme="1"/>
      <name val="Aptos Narrow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rgb="FFFF0000"/>
      <name val="Calibri Light"/>
      <family val="2"/>
      <scheme val="maj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color theme="1" tint="4.9989318521683403E-2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4"/>
      <color rgb="FFC00000"/>
      <name val="Calibri Light"/>
      <family val="2"/>
      <scheme val="major"/>
    </font>
    <font>
      <sz val="12"/>
      <color rgb="FFFF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sz val="11"/>
      <color theme="2" tint="-0.89999084444715716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Aptos Narrow"/>
    </font>
    <font>
      <sz val="11"/>
      <name val="Calibri Light"/>
      <family val="2"/>
      <scheme val="major"/>
    </font>
    <font>
      <u/>
      <sz val="11"/>
      <color theme="1"/>
      <name val="Calibri"/>
      <family val="2"/>
      <scheme val="minor"/>
    </font>
    <font>
      <u/>
      <sz val="11"/>
      <color rgb="FF7030A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Aptos"/>
    </font>
    <font>
      <sz val="11"/>
      <color theme="5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9" fillId="0" borderId="0"/>
    <xf numFmtId="0" fontId="11" fillId="0" borderId="0"/>
    <xf numFmtId="0" fontId="1" fillId="0" borderId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5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1" applyNumberFormat="1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" fontId="0" fillId="0" borderId="0" xfId="0" applyNumberFormat="1" applyAlignment="1">
      <alignment horizontal="right" vertical="top"/>
    </xf>
    <xf numFmtId="0" fontId="8" fillId="2" borderId="0" xfId="0" applyFon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top"/>
    </xf>
    <xf numFmtId="3" fontId="13" fillId="2" borderId="0" xfId="0" applyNumberFormat="1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3" fontId="13" fillId="2" borderId="0" xfId="0" applyNumberFormat="1" applyFont="1" applyFill="1" applyAlignment="1">
      <alignment horizontal="center" vertical="center"/>
    </xf>
    <xf numFmtId="1" fontId="13" fillId="2" borderId="0" xfId="0" applyNumberFormat="1" applyFont="1" applyFill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3" fontId="2" fillId="2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2" fontId="0" fillId="0" borderId="0" xfId="0" applyNumberFormat="1" applyAlignment="1">
      <alignment horizontal="right" vertical="top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7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1" fillId="3" borderId="0" xfId="0" applyFont="1" applyFill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20" fillId="7" borderId="0" xfId="0" applyFont="1" applyFill="1" applyAlignment="1">
      <alignment vertical="center"/>
    </xf>
    <xf numFmtId="0" fontId="19" fillId="0" borderId="0" xfId="0" applyFont="1"/>
    <xf numFmtId="0" fontId="18" fillId="0" borderId="0" xfId="0" applyFont="1"/>
    <xf numFmtId="0" fontId="7" fillId="2" borderId="0" xfId="0" applyFont="1" applyFill="1"/>
    <xf numFmtId="0" fontId="7" fillId="2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/>
    <xf numFmtId="3" fontId="26" fillId="2" borderId="0" xfId="0" applyNumberFormat="1" applyFont="1" applyFill="1" applyAlignment="1">
      <alignment horizontal="center"/>
    </xf>
    <xf numFmtId="0" fontId="26" fillId="2" borderId="0" xfId="0" applyFont="1" applyFill="1"/>
    <xf numFmtId="164" fontId="26" fillId="2" borderId="0" xfId="0" applyNumberFormat="1" applyFont="1" applyFill="1" applyAlignment="1">
      <alignment horizontal="center"/>
    </xf>
    <xf numFmtId="3" fontId="26" fillId="2" borderId="0" xfId="0" applyNumberFormat="1" applyFont="1" applyFill="1"/>
    <xf numFmtId="3" fontId="27" fillId="2" borderId="0" xfId="0" applyNumberFormat="1" applyFont="1" applyFill="1"/>
    <xf numFmtId="2" fontId="26" fillId="2" borderId="0" xfId="0" applyNumberFormat="1" applyFont="1" applyFill="1"/>
    <xf numFmtId="1" fontId="26" fillId="2" borderId="0" xfId="0" applyNumberFormat="1" applyFont="1" applyFill="1"/>
    <xf numFmtId="9" fontId="26" fillId="2" borderId="0" xfId="1" applyFont="1" applyFill="1"/>
    <xf numFmtId="0" fontId="28" fillId="0" borderId="0" xfId="0" applyFont="1"/>
    <xf numFmtId="0" fontId="26" fillId="0" borderId="0" xfId="0" applyFont="1"/>
    <xf numFmtId="14" fontId="26" fillId="2" borderId="0" xfId="0" applyNumberFormat="1" applyFont="1" applyFill="1"/>
    <xf numFmtId="14" fontId="29" fillId="2" borderId="0" xfId="0" applyNumberFormat="1" applyFont="1" applyFill="1" applyAlignment="1">
      <alignment horizontal="center"/>
    </xf>
    <xf numFmtId="0" fontId="29" fillId="2" borderId="0" xfId="0" applyFont="1" applyFill="1"/>
    <xf numFmtId="14" fontId="26" fillId="2" borderId="0" xfId="0" applyNumberFormat="1" applyFont="1" applyFill="1" applyAlignment="1">
      <alignment horizontal="center"/>
    </xf>
    <xf numFmtId="0" fontId="26" fillId="3" borderId="0" xfId="0" applyFont="1" applyFill="1"/>
    <xf numFmtId="3" fontId="29" fillId="2" borderId="0" xfId="0" applyNumberFormat="1" applyFont="1" applyFill="1" applyAlignment="1">
      <alignment horizontal="center"/>
    </xf>
    <xf numFmtId="0" fontId="26" fillId="2" borderId="2" xfId="0" applyFont="1" applyFill="1" applyBorder="1"/>
    <xf numFmtId="0" fontId="26" fillId="2" borderId="4" xfId="0" applyFont="1" applyFill="1" applyBorder="1"/>
    <xf numFmtId="0" fontId="26" fillId="2" borderId="3" xfId="0" applyFont="1" applyFill="1" applyBorder="1"/>
    <xf numFmtId="0" fontId="26" fillId="8" borderId="3" xfId="0" applyFont="1" applyFill="1" applyBorder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3" fillId="0" borderId="0" xfId="0" applyFont="1" applyAlignment="1">
      <alignment horizontal="center"/>
    </xf>
    <xf numFmtId="0" fontId="0" fillId="0" borderId="0" xfId="0" applyFont="1"/>
    <xf numFmtId="3" fontId="26" fillId="3" borderId="0" xfId="0" applyNumberFormat="1" applyFont="1" applyFill="1"/>
    <xf numFmtId="3" fontId="32" fillId="3" borderId="0" xfId="0" applyNumberFormat="1" applyFont="1" applyFill="1"/>
    <xf numFmtId="14" fontId="31" fillId="2" borderId="0" xfId="0" applyNumberFormat="1" applyFont="1" applyFill="1" applyAlignment="1">
      <alignment horizontal="center"/>
    </xf>
    <xf numFmtId="4" fontId="26" fillId="2" borderId="0" xfId="0" applyNumberFormat="1" applyFont="1" applyFill="1" applyAlignment="1">
      <alignment horizontal="right"/>
    </xf>
    <xf numFmtId="0" fontId="31" fillId="2" borderId="0" xfId="0" applyFont="1" applyFill="1"/>
    <xf numFmtId="0" fontId="26" fillId="2" borderId="2" xfId="0" applyFont="1" applyFill="1" applyBorder="1" applyAlignment="1">
      <alignment horizontal="center"/>
    </xf>
    <xf numFmtId="0" fontId="26" fillId="2" borderId="2" xfId="0" applyFont="1" applyFill="1" applyBorder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167" fontId="26" fillId="2" borderId="0" xfId="1" applyNumberFormat="1" applyFont="1" applyFill="1"/>
    <xf numFmtId="0" fontId="31" fillId="0" borderId="0" xfId="0" applyFont="1"/>
    <xf numFmtId="14" fontId="31" fillId="2" borderId="0" xfId="0" applyNumberFormat="1" applyFont="1" applyFill="1"/>
    <xf numFmtId="1" fontId="31" fillId="2" borderId="0" xfId="0" applyNumberFormat="1" applyFont="1" applyFill="1"/>
    <xf numFmtId="3" fontId="31" fillId="2" borderId="0" xfId="0" applyNumberFormat="1" applyFont="1" applyFill="1" applyAlignment="1">
      <alignment horizontal="center"/>
    </xf>
    <xf numFmtId="0" fontId="31" fillId="3" borderId="0" xfId="0" applyFont="1" applyFill="1"/>
    <xf numFmtId="0" fontId="7" fillId="0" borderId="0" xfId="0" applyFont="1"/>
    <xf numFmtId="14" fontId="0" fillId="0" borderId="0" xfId="0" applyNumberFormat="1"/>
    <xf numFmtId="0" fontId="18" fillId="2" borderId="0" xfId="0" applyFont="1" applyFill="1"/>
    <xf numFmtId="169" fontId="29" fillId="2" borderId="0" xfId="0" applyNumberFormat="1" applyFont="1" applyFill="1"/>
    <xf numFmtId="3" fontId="26" fillId="2" borderId="0" xfId="0" applyNumberFormat="1" applyFont="1" applyFill="1" applyAlignment="1">
      <alignment horizontal="right"/>
    </xf>
    <xf numFmtId="15" fontId="0" fillId="0" borderId="0" xfId="0" applyNumberFormat="1"/>
    <xf numFmtId="0" fontId="33" fillId="2" borderId="0" xfId="0" applyFont="1" applyFill="1"/>
    <xf numFmtId="1" fontId="33" fillId="2" borderId="0" xfId="0" applyNumberFormat="1" applyFont="1" applyFill="1"/>
    <xf numFmtId="9" fontId="33" fillId="2" borderId="0" xfId="1" applyFont="1" applyFill="1"/>
    <xf numFmtId="0" fontId="33" fillId="2" borderId="0" xfId="0" applyFont="1" applyFill="1" applyAlignment="1">
      <alignment horizontal="center"/>
    </xf>
    <xf numFmtId="3" fontId="33" fillId="2" borderId="0" xfId="0" applyNumberFormat="1" applyFont="1" applyFill="1" applyAlignment="1">
      <alignment horizontal="center"/>
    </xf>
    <xf numFmtId="9" fontId="33" fillId="2" borderId="0" xfId="1" applyFont="1" applyFill="1" applyAlignment="1">
      <alignment horizontal="center"/>
    </xf>
    <xf numFmtId="3" fontId="33" fillId="2" borderId="0" xfId="0" applyNumberFormat="1" applyFont="1" applyFill="1"/>
    <xf numFmtId="4" fontId="0" fillId="0" borderId="0" xfId="0" applyNumberFormat="1"/>
    <xf numFmtId="0" fontId="34" fillId="2" borderId="0" xfId="0" applyFont="1" applyFill="1"/>
    <xf numFmtId="10" fontId="34" fillId="2" borderId="0" xfId="0" applyNumberFormat="1" applyFont="1" applyFill="1"/>
    <xf numFmtId="9" fontId="34" fillId="2" borderId="0" xfId="1" applyFont="1" applyFill="1"/>
    <xf numFmtId="0" fontId="36" fillId="2" borderId="0" xfId="0" applyFont="1" applyFill="1" applyAlignment="1">
      <alignment horizontal="center"/>
    </xf>
    <xf numFmtId="0" fontId="36" fillId="2" borderId="0" xfId="0" applyFont="1" applyFill="1"/>
    <xf numFmtId="1" fontId="37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40" fillId="9" borderId="0" xfId="0" applyFon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70" fontId="0" fillId="2" borderId="0" xfId="0" applyNumberFormat="1" applyFill="1" applyAlignment="1">
      <alignment horizontal="center" vertical="center"/>
    </xf>
    <xf numFmtId="0" fontId="40" fillId="3" borderId="0" xfId="0" applyFont="1" applyFill="1" applyAlignment="1">
      <alignment horizontal="center"/>
    </xf>
    <xf numFmtId="0" fontId="41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3" fontId="7" fillId="2" borderId="0" xfId="0" applyNumberFormat="1" applyFont="1" applyFill="1"/>
    <xf numFmtId="0" fontId="43" fillId="2" borderId="0" xfId="0" applyFont="1" applyFill="1"/>
    <xf numFmtId="0" fontId="21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vertical="center"/>
    </xf>
    <xf numFmtId="3" fontId="0" fillId="2" borderId="0" xfId="0" applyNumberFormat="1" applyFont="1" applyFill="1"/>
    <xf numFmtId="0" fontId="36" fillId="2" borderId="0" xfId="0" applyFont="1" applyFill="1" applyAlignment="1">
      <alignment horizontal="center" vertical="center"/>
    </xf>
    <xf numFmtId="0" fontId="45" fillId="2" borderId="0" xfId="0" applyFont="1" applyFill="1" applyAlignment="1">
      <alignment horizontal="center"/>
    </xf>
    <xf numFmtId="0" fontId="0" fillId="2" borderId="2" xfId="0" applyFont="1" applyFill="1" applyBorder="1"/>
    <xf numFmtId="3" fontId="46" fillId="2" borderId="0" xfId="0" applyNumberFormat="1" applyFont="1" applyFill="1"/>
    <xf numFmtId="0" fontId="12" fillId="2" borderId="5" xfId="0" applyFont="1" applyFill="1" applyBorder="1" applyAlignment="1">
      <alignment horizontal="center" vertical="center"/>
    </xf>
    <xf numFmtId="1" fontId="13" fillId="2" borderId="6" xfId="0" applyNumberFormat="1" applyFont="1" applyFill="1" applyBorder="1" applyAlignment="1">
      <alignment horizont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/>
    </xf>
    <xf numFmtId="3" fontId="18" fillId="10" borderId="0" xfId="0" applyNumberFormat="1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44" fillId="11" borderId="0" xfId="0" applyNumberFormat="1" applyFont="1" applyFill="1" applyAlignment="1">
      <alignment horizontal="center"/>
    </xf>
    <xf numFmtId="3" fontId="0" fillId="9" borderId="0" xfId="0" applyNumberFormat="1" applyFill="1"/>
    <xf numFmtId="3" fontId="33" fillId="2" borderId="0" xfId="0" quotePrefix="1" applyNumberFormat="1" applyFont="1" applyFill="1"/>
    <xf numFmtId="3" fontId="29" fillId="2" borderId="0" xfId="0" applyNumberFormat="1" applyFont="1" applyFill="1" applyAlignment="1">
      <alignment horizontal="right"/>
    </xf>
    <xf numFmtId="0" fontId="48" fillId="2" borderId="0" xfId="0" applyFont="1" applyFill="1"/>
    <xf numFmtId="14" fontId="48" fillId="2" borderId="0" xfId="0" applyNumberFormat="1" applyFont="1" applyFill="1"/>
    <xf numFmtId="169" fontId="26" fillId="2" borderId="0" xfId="0" applyNumberFormat="1" applyFont="1" applyFill="1"/>
    <xf numFmtId="0" fontId="26" fillId="3" borderId="0" xfId="0" applyFont="1" applyFill="1" applyBorder="1"/>
    <xf numFmtId="0" fontId="18" fillId="0" borderId="0" xfId="0" applyFont="1" applyAlignment="1">
      <alignment horizontal="center"/>
    </xf>
    <xf numFmtId="14" fontId="18" fillId="0" borderId="0" xfId="0" applyNumberFormat="1" applyFont="1"/>
    <xf numFmtId="0" fontId="0" fillId="13" borderId="0" xfId="0" applyFill="1" applyAlignment="1">
      <alignment horizontal="center" vertical="center"/>
    </xf>
    <xf numFmtId="3" fontId="0" fillId="13" borderId="0" xfId="0" applyNumberFormat="1" applyFill="1" applyAlignment="1">
      <alignment horizontal="center" vertical="center"/>
    </xf>
    <xf numFmtId="0" fontId="0" fillId="3" borderId="0" xfId="0" applyFill="1" applyAlignment="1">
      <alignment vertical="top"/>
    </xf>
    <xf numFmtId="1" fontId="0" fillId="3" borderId="0" xfId="0" applyNumberFormat="1" applyFill="1" applyAlignment="1">
      <alignment vertical="top"/>
    </xf>
    <xf numFmtId="1" fontId="0" fillId="0" borderId="0" xfId="0" applyNumberFormat="1" applyFill="1" applyAlignment="1">
      <alignment vertical="top"/>
    </xf>
    <xf numFmtId="0" fontId="0" fillId="0" borderId="0" xfId="0" applyFill="1" applyAlignment="1">
      <alignment vertical="top"/>
    </xf>
    <xf numFmtId="14" fontId="43" fillId="2" borderId="0" xfId="0" applyNumberFormat="1" applyFont="1" applyFill="1"/>
    <xf numFmtId="0" fontId="29" fillId="0" borderId="0" xfId="0" applyFont="1" applyFill="1"/>
    <xf numFmtId="0" fontId="26" fillId="2" borderId="0" xfId="1" applyNumberFormat="1" applyFont="1" applyFill="1"/>
    <xf numFmtId="0" fontId="49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50" fillId="7" borderId="0" xfId="0" applyFont="1" applyFill="1" applyAlignment="1">
      <alignment horizontal="center" vertical="center"/>
    </xf>
    <xf numFmtId="3" fontId="51" fillId="2" borderId="0" xfId="0" applyNumberFormat="1" applyFont="1" applyFill="1" applyAlignment="1">
      <alignment horizontal="center"/>
    </xf>
    <xf numFmtId="0" fontId="52" fillId="0" borderId="0" xfId="0" applyFont="1"/>
    <xf numFmtId="0" fontId="52" fillId="2" borderId="0" xfId="0" applyFont="1" applyFill="1"/>
    <xf numFmtId="14" fontId="18" fillId="2" borderId="0" xfId="0" applyNumberFormat="1" applyFont="1" applyFill="1"/>
    <xf numFmtId="0" fontId="53" fillId="0" borderId="0" xfId="0" applyFont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/>
    </xf>
    <xf numFmtId="0" fontId="0" fillId="0" borderId="0" xfId="0" applyFill="1"/>
    <xf numFmtId="0" fontId="4" fillId="0" borderId="0" xfId="0" applyFont="1" applyFill="1" applyAlignment="1">
      <alignment horizontal="center" vertical="center"/>
    </xf>
    <xf numFmtId="9" fontId="0" fillId="2" borderId="0" xfId="1" applyFont="1" applyFill="1" applyAlignment="1">
      <alignment horizontal="center"/>
    </xf>
    <xf numFmtId="0" fontId="54" fillId="2" borderId="0" xfId="0" applyFont="1" applyFill="1"/>
    <xf numFmtId="3" fontId="55" fillId="0" borderId="0" xfId="0" applyNumberFormat="1" applyFont="1"/>
    <xf numFmtId="0" fontId="5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7" fillId="0" borderId="0" xfId="0" applyNumberFormat="1" applyFont="1"/>
    <xf numFmtId="1" fontId="0" fillId="0" borderId="0" xfId="0" applyNumberFormat="1"/>
    <xf numFmtId="3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14" borderId="0" xfId="0" applyNumberFormat="1" applyFill="1" applyAlignment="1">
      <alignment horizontal="center" vertical="center"/>
    </xf>
    <xf numFmtId="3" fontId="0" fillId="2" borderId="0" xfId="0" applyNumberFormat="1" applyFill="1"/>
    <xf numFmtId="3" fontId="0" fillId="0" borderId="0" xfId="0" applyNumberFormat="1"/>
    <xf numFmtId="0" fontId="0" fillId="0" borderId="1" xfId="0" applyBorder="1"/>
    <xf numFmtId="0" fontId="22" fillId="0" borderId="1" xfId="0" applyFont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3" fontId="0" fillId="0" borderId="1" xfId="0" applyNumberFormat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23" fillId="0" borderId="1" xfId="0" applyFont="1" applyBorder="1"/>
    <xf numFmtId="0" fontId="30" fillId="0" borderId="1" xfId="0" applyFont="1" applyBorder="1" applyAlignment="1">
      <alignment vertical="top"/>
    </xf>
    <xf numFmtId="4" fontId="30" fillId="0" borderId="1" xfId="0" applyNumberFormat="1" applyFont="1" applyBorder="1"/>
    <xf numFmtId="0" fontId="25" fillId="0" borderId="1" xfId="0" applyFont="1" applyBorder="1" applyAlignment="1">
      <alignment vertical="top"/>
    </xf>
    <xf numFmtId="4" fontId="25" fillId="0" borderId="1" xfId="0" applyNumberFormat="1" applyFont="1" applyBorder="1"/>
    <xf numFmtId="0" fontId="23" fillId="0" borderId="11" xfId="0" applyFont="1" applyBorder="1"/>
    <xf numFmtId="0" fontId="24" fillId="12" borderId="1" xfId="0" applyFont="1" applyFill="1" applyBorder="1"/>
    <xf numFmtId="0" fontId="24" fillId="12" borderId="1" xfId="0" applyFont="1" applyFill="1" applyBorder="1" applyAlignment="1">
      <alignment horizontal="centerContinuous"/>
    </xf>
    <xf numFmtId="168" fontId="24" fillId="12" borderId="1" xfId="0" applyNumberFormat="1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/>
    </xf>
    <xf numFmtId="0" fontId="24" fillId="12" borderId="1" xfId="0" applyFont="1" applyFill="1" applyBorder="1" applyAlignment="1">
      <alignment horizontal="center" vertical="center"/>
    </xf>
    <xf numFmtId="14" fontId="24" fillId="12" borderId="1" xfId="0" applyNumberFormat="1" applyFont="1" applyFill="1" applyBorder="1" applyAlignment="1">
      <alignment horizontal="center" vertical="center"/>
    </xf>
    <xf numFmtId="0" fontId="56" fillId="2" borderId="1" xfId="0" applyFont="1" applyFill="1" applyBorder="1" applyAlignment="1">
      <alignment horizontal="center" vertical="center"/>
    </xf>
    <xf numFmtId="3" fontId="56" fillId="2" borderId="1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12" borderId="7" xfId="0" applyFill="1" applyBorder="1"/>
    <xf numFmtId="0" fontId="47" fillId="12" borderId="12" xfId="0" applyFont="1" applyFill="1" applyBorder="1" applyAlignment="1">
      <alignment horizontal="center"/>
    </xf>
    <xf numFmtId="0" fontId="0" fillId="12" borderId="8" xfId="0" applyFill="1" applyBorder="1"/>
    <xf numFmtId="0" fontId="57" fillId="12" borderId="7" xfId="0" applyFont="1" applyFill="1" applyBorder="1"/>
    <xf numFmtId="0" fontId="58" fillId="12" borderId="12" xfId="0" applyFont="1" applyFill="1" applyBorder="1" applyAlignment="1">
      <alignment horizontal="center"/>
    </xf>
    <xf numFmtId="0" fontId="57" fillId="12" borderId="8" xfId="0" applyFont="1" applyFill="1" applyBorder="1"/>
    <xf numFmtId="0" fontId="22" fillId="0" borderId="1" xfId="0" applyFont="1" applyBorder="1"/>
    <xf numFmtId="0" fontId="22" fillId="0" borderId="1" xfId="0" applyNumberFormat="1" applyFont="1" applyBorder="1" applyAlignment="1">
      <alignment horizontal="center" vertical="center"/>
    </xf>
    <xf numFmtId="0" fontId="0" fillId="8" borderId="1" xfId="0" applyFill="1" applyBorder="1"/>
    <xf numFmtId="0" fontId="22" fillId="8" borderId="7" xfId="0" applyFont="1" applyFill="1" applyBorder="1" applyAlignment="1">
      <alignment horizontal="centerContinuous" vertical="center"/>
    </xf>
    <xf numFmtId="0" fontId="7" fillId="8" borderId="8" xfId="0" applyFont="1" applyFill="1" applyBorder="1" applyAlignment="1">
      <alignment horizontal="centerContinuous"/>
    </xf>
    <xf numFmtId="0" fontId="22" fillId="8" borderId="1" xfId="0" applyFont="1" applyFill="1" applyBorder="1" applyAlignment="1">
      <alignment horizontal="center" vertical="center"/>
    </xf>
    <xf numFmtId="0" fontId="22" fillId="8" borderId="1" xfId="0" applyFont="1" applyFill="1" applyBorder="1"/>
    <xf numFmtId="0" fontId="22" fillId="8" borderId="1" xfId="0" applyNumberFormat="1" applyFont="1" applyFill="1" applyBorder="1" applyAlignment="1">
      <alignment horizontal="center" vertical="center"/>
    </xf>
    <xf numFmtId="14" fontId="22" fillId="8" borderId="1" xfId="0" applyNumberFormat="1" applyFont="1" applyFill="1" applyBorder="1" applyAlignment="1">
      <alignment horizontal="center" vertical="center"/>
    </xf>
    <xf numFmtId="0" fontId="24" fillId="8" borderId="1" xfId="0" applyFont="1" applyFill="1" applyBorder="1"/>
    <xf numFmtId="0" fontId="24" fillId="8" borderId="1" xfId="0" applyFont="1" applyFill="1" applyBorder="1" applyAlignment="1">
      <alignment horizontal="centerContinuous" vertical="center"/>
    </xf>
    <xf numFmtId="0" fontId="24" fillId="8" borderId="1" xfId="0" applyFont="1" applyFill="1" applyBorder="1" applyAlignment="1">
      <alignment horizontal="center" vertical="center"/>
    </xf>
    <xf numFmtId="0" fontId="24" fillId="8" borderId="1" xfId="0" applyNumberFormat="1" applyFont="1" applyFill="1" applyBorder="1" applyAlignment="1">
      <alignment horizontal="center" vertical="center"/>
    </xf>
    <xf numFmtId="14" fontId="24" fillId="8" borderId="1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3" fontId="0" fillId="0" borderId="0" xfId="0" applyNumberFormat="1" applyFill="1" applyAlignment="1">
      <alignment horizontal="center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" fontId="2" fillId="0" borderId="0" xfId="0" applyNumberFormat="1" applyFont="1" applyFill="1" applyAlignment="1">
      <alignment horizontal="center"/>
    </xf>
    <xf numFmtId="0" fontId="18" fillId="0" borderId="0" xfId="0" applyFont="1" applyFill="1"/>
    <xf numFmtId="0" fontId="6" fillId="0" borderId="0" xfId="0" applyNumberFormat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vertical="center"/>
    </xf>
    <xf numFmtId="1" fontId="5" fillId="0" borderId="0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 vertical="center"/>
    </xf>
    <xf numFmtId="1" fontId="3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/>
    <xf numFmtId="165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168" fontId="2" fillId="2" borderId="0" xfId="0" applyNumberFormat="1" applyFont="1" applyFill="1" applyAlignment="1">
      <alignment horizontal="center" vertical="center"/>
    </xf>
    <xf numFmtId="171" fontId="0" fillId="2" borderId="0" xfId="0" applyNumberFormat="1" applyFill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Continuous"/>
    </xf>
    <xf numFmtId="14" fontId="0" fillId="8" borderId="1" xfId="0" applyNumberFormat="1" applyFill="1" applyBorder="1" applyAlignment="1">
      <alignment horizontal="center"/>
    </xf>
    <xf numFmtId="3" fontId="29" fillId="2" borderId="0" xfId="0" applyNumberFormat="1" applyFont="1" applyFill="1"/>
    <xf numFmtId="1" fontId="29" fillId="2" borderId="0" xfId="0" applyNumberFormat="1" applyFont="1" applyFill="1"/>
    <xf numFmtId="0" fontId="24" fillId="2" borderId="9" xfId="0" applyFont="1" applyFill="1" applyBorder="1"/>
    <xf numFmtId="0" fontId="24" fillId="2" borderId="10" xfId="0" applyFont="1" applyFill="1" applyBorder="1"/>
    <xf numFmtId="172" fontId="0" fillId="6" borderId="1" xfId="5" applyNumberFormat="1" applyFont="1" applyFill="1" applyBorder="1" applyAlignment="1">
      <alignment vertical="top"/>
    </xf>
    <xf numFmtId="172" fontId="0" fillId="0" borderId="0" xfId="5" applyNumberFormat="1" applyFont="1" applyAlignment="1">
      <alignment horizontal="right" vertical="top"/>
    </xf>
    <xf numFmtId="172" fontId="0" fillId="0" borderId="0" xfId="5" applyNumberFormat="1" applyFont="1"/>
    <xf numFmtId="0" fontId="54" fillId="0" borderId="0" xfId="0" applyFont="1"/>
    <xf numFmtId="172" fontId="18" fillId="0" borderId="0" xfId="5" applyNumberFormat="1" applyFont="1" applyAlignment="1">
      <alignment horizontal="right" vertical="top"/>
    </xf>
    <xf numFmtId="0" fontId="57" fillId="0" borderId="0" xfId="0" applyFont="1" applyFill="1"/>
    <xf numFmtId="172" fontId="0" fillId="0" borderId="0" xfId="0" applyNumberFormat="1" applyAlignment="1">
      <alignment vertical="top"/>
    </xf>
    <xf numFmtId="14" fontId="0" fillId="0" borderId="0" xfId="0" applyNumberFormat="1" applyFill="1" applyAlignment="1">
      <alignment horizontal="right" vertical="top"/>
    </xf>
    <xf numFmtId="166" fontId="0" fillId="0" borderId="0" xfId="0" applyNumberFormat="1" applyFill="1" applyAlignment="1">
      <alignment horizontal="right" vertical="top"/>
    </xf>
    <xf numFmtId="0" fontId="0" fillId="0" borderId="0" xfId="0" applyNumberFormat="1" applyFill="1" applyAlignment="1">
      <alignment vertical="top"/>
    </xf>
    <xf numFmtId="1" fontId="0" fillId="0" borderId="0" xfId="0" applyNumberFormat="1" applyFill="1" applyAlignment="1">
      <alignment horizontal="right" vertical="top"/>
    </xf>
    <xf numFmtId="2" fontId="0" fillId="0" borderId="0" xfId="0" applyNumberFormat="1" applyFill="1" applyAlignment="1">
      <alignment horizontal="right" vertical="top"/>
    </xf>
    <xf numFmtId="0" fontId="59" fillId="2" borderId="0" xfId="0" applyFont="1" applyFill="1"/>
    <xf numFmtId="3" fontId="59" fillId="2" borderId="0" xfId="0" applyNumberFormat="1" applyFont="1" applyFill="1" applyAlignment="1">
      <alignment horizontal="center"/>
    </xf>
    <xf numFmtId="9" fontId="59" fillId="2" borderId="0" xfId="1" applyFont="1" applyFill="1" applyAlignment="1">
      <alignment horizontal="center"/>
    </xf>
    <xf numFmtId="172" fontId="0" fillId="0" borderId="0" xfId="0" applyNumberFormat="1"/>
    <xf numFmtId="0" fontId="60" fillId="0" borderId="0" xfId="0" applyFont="1" applyAlignment="1">
      <alignment horizontal="center" vertical="center"/>
    </xf>
    <xf numFmtId="0" fontId="54" fillId="0" borderId="0" xfId="0" applyFont="1" applyAlignment="1">
      <alignment vertical="top"/>
    </xf>
    <xf numFmtId="0" fontId="61" fillId="0" borderId="0" xfId="0" applyFont="1"/>
    <xf numFmtId="3" fontId="61" fillId="2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</cellXfs>
  <cellStyles count="6">
    <cellStyle name="Millares" xfId="5" builtinId="3"/>
    <cellStyle name="Normal" xfId="0" builtinId="0"/>
    <cellStyle name="Normal 2" xfId="2"/>
    <cellStyle name="Normal 21 2" xfId="4"/>
    <cellStyle name="Normal 3" xfId="3"/>
    <cellStyle name="Porcentaje" xfId="1" builtinId="5"/>
  </cellStyles>
  <dxfs count="1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16161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D0D0D"/>
        <name val="Calibri"/>
        <scheme val="none"/>
      </font>
      <fill>
        <patternFill patternType="solid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" formatCode="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color rgb="FF0066FF"/>
      </font>
      <fill>
        <patternFill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Light"/>
        <scheme val="maj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6FF"/>
      <color rgb="FFFA3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28575</xdr:colOff>
      <xdr:row>18</xdr:row>
      <xdr:rowOff>47625</xdr:rowOff>
    </xdr:from>
    <xdr:to>
      <xdr:col>17</xdr:col>
      <xdr:colOff>676275</xdr:colOff>
      <xdr:row>20</xdr:row>
      <xdr:rowOff>95250</xdr:rowOff>
    </xdr:to>
    <xdr:sp macro="[0]!Hoja3.getFacFromSap" textlink="">
      <xdr:nvSpPr>
        <xdr:cNvPr id="2" name="Rectángulo redondeado 1"/>
        <xdr:cNvSpPr/>
      </xdr:nvSpPr>
      <xdr:spPr>
        <a:xfrm>
          <a:off x="10153650" y="4276725"/>
          <a:ext cx="1657350" cy="4286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latin typeface="+mj-lt"/>
            </a:rPr>
            <a:t>Actualizar</a:t>
          </a:r>
          <a:endParaRPr lang="es-MX" sz="1400" b="1">
            <a:latin typeface="+mj-lt"/>
          </a:endParaRPr>
        </a:p>
      </xdr:txBody>
    </xdr:sp>
    <xdr:clientData/>
  </xdr:twoCellAnchor>
  <xdr:twoCellAnchor>
    <xdr:from>
      <xdr:col>16</xdr:col>
      <xdr:colOff>38100</xdr:colOff>
      <xdr:row>21</xdr:row>
      <xdr:rowOff>0</xdr:rowOff>
    </xdr:from>
    <xdr:to>
      <xdr:col>17</xdr:col>
      <xdr:colOff>685800</xdr:colOff>
      <xdr:row>23</xdr:row>
      <xdr:rowOff>47625</xdr:rowOff>
    </xdr:to>
    <xdr:sp macro="[0]!Hoja3.getFacPSFromSap" textlink="">
      <xdr:nvSpPr>
        <xdr:cNvPr id="3" name="Rectángulo redondeado 2"/>
        <xdr:cNvSpPr/>
      </xdr:nvSpPr>
      <xdr:spPr>
        <a:xfrm>
          <a:off x="10163175" y="4800600"/>
          <a:ext cx="1657350" cy="4286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4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57979</xdr:colOff>
      <xdr:row>15</xdr:row>
      <xdr:rowOff>57978</xdr:rowOff>
    </xdr:from>
    <xdr:to>
      <xdr:col>9</xdr:col>
      <xdr:colOff>140804</xdr:colOff>
      <xdr:row>17</xdr:row>
      <xdr:rowOff>132522</xdr:rowOff>
    </xdr:to>
    <xdr:sp macro="[0]!Hoja1.get39CODPLOMOSFromSap" textlink="">
      <xdr:nvSpPr>
        <xdr:cNvPr id="2" name="Rectángulo redondeado 1"/>
        <xdr:cNvSpPr/>
      </xdr:nvSpPr>
      <xdr:spPr>
        <a:xfrm>
          <a:off x="7023653" y="3636065"/>
          <a:ext cx="1615108" cy="472109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latin typeface="+mj-lt"/>
            </a:rPr>
            <a:t>Actualizar</a:t>
          </a:r>
        </a:p>
        <a:p>
          <a:pPr algn="l"/>
          <a:endParaRPr lang="es-MX" sz="1100"/>
        </a:p>
      </xdr:txBody>
    </xdr:sp>
    <xdr:clientData/>
  </xdr:twoCellAnchor>
  <xdr:twoCellAnchor>
    <xdr:from>
      <xdr:col>7</xdr:col>
      <xdr:colOff>38100</xdr:colOff>
      <xdr:row>18</xdr:row>
      <xdr:rowOff>66675</xdr:rowOff>
    </xdr:from>
    <xdr:to>
      <xdr:col>9</xdr:col>
      <xdr:colOff>180975</xdr:colOff>
      <xdr:row>20</xdr:row>
      <xdr:rowOff>141219</xdr:rowOff>
    </xdr:to>
    <xdr:sp macro="[0]!Hoja1.get39CODPLOMOSPSFromSap" textlink="">
      <xdr:nvSpPr>
        <xdr:cNvPr id="3" name="Rectángulo redondeado 2"/>
        <xdr:cNvSpPr/>
      </xdr:nvSpPr>
      <xdr:spPr>
        <a:xfrm>
          <a:off x="7000875" y="4219575"/>
          <a:ext cx="1676400" cy="4745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Cierre de Mes</a:t>
          </a:r>
        </a:p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612913</xdr:colOff>
      <xdr:row>16</xdr:row>
      <xdr:rowOff>140804</xdr:rowOff>
    </xdr:from>
    <xdr:to>
      <xdr:col>9</xdr:col>
      <xdr:colOff>347869</xdr:colOff>
      <xdr:row>19</xdr:row>
      <xdr:rowOff>33130</xdr:rowOff>
    </xdr:to>
    <xdr:sp macro="[0]!Hoja5.get87CODPLASTICOSFromSap" textlink="">
      <xdr:nvSpPr>
        <xdr:cNvPr id="2" name="Rectángulo redondeado 1"/>
        <xdr:cNvSpPr/>
      </xdr:nvSpPr>
      <xdr:spPr>
        <a:xfrm>
          <a:off x="7562022" y="3950804"/>
          <a:ext cx="1325217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  <a:latin typeface="+mj-lt"/>
            </a:rPr>
            <a:t>Actualizar</a:t>
          </a:r>
          <a:endParaRPr lang="es-MX" sz="1100" b="1">
            <a:solidFill>
              <a:schemeClr val="tx1"/>
            </a:solidFill>
            <a:latin typeface="+mj-lt"/>
          </a:endParaRPr>
        </a:p>
      </xdr:txBody>
    </xdr:sp>
    <xdr:clientData/>
  </xdr:twoCellAnchor>
  <xdr:twoCellAnchor>
    <xdr:from>
      <xdr:col>7</xdr:col>
      <xdr:colOff>472108</xdr:colOff>
      <xdr:row>20</xdr:row>
      <xdr:rowOff>44726</xdr:rowOff>
    </xdr:from>
    <xdr:to>
      <xdr:col>9</xdr:col>
      <xdr:colOff>397565</xdr:colOff>
      <xdr:row>22</xdr:row>
      <xdr:rowOff>127552</xdr:rowOff>
    </xdr:to>
    <xdr:sp macro="[0]!Hoja5.get87CODPLASTICOSPSFromSap" textlink="">
      <xdr:nvSpPr>
        <xdr:cNvPr id="3" name="Rectángulo redondeado 2"/>
        <xdr:cNvSpPr/>
      </xdr:nvSpPr>
      <xdr:spPr>
        <a:xfrm>
          <a:off x="7421217" y="4616726"/>
          <a:ext cx="1515718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389283</xdr:colOff>
      <xdr:row>16</xdr:row>
      <xdr:rowOff>49696</xdr:rowOff>
    </xdr:from>
    <xdr:to>
      <xdr:col>8</xdr:col>
      <xdr:colOff>563217</xdr:colOff>
      <xdr:row>18</xdr:row>
      <xdr:rowOff>115957</xdr:rowOff>
    </xdr:to>
    <xdr:sp macro="[0]!Hoja6.getPELFromSap" textlink="">
      <xdr:nvSpPr>
        <xdr:cNvPr id="2" name="Rectángulo redondeado 1"/>
        <xdr:cNvSpPr/>
      </xdr:nvSpPr>
      <xdr:spPr>
        <a:xfrm>
          <a:off x="5491370" y="3859696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accent6">
                  <a:lumMod val="75000"/>
                </a:schemeClr>
              </a:solidFill>
              <a:latin typeface="+mj-lt"/>
            </a:rPr>
            <a:t>Actualizar</a:t>
          </a:r>
          <a:endParaRPr lang="es-MX" sz="1100" b="1">
            <a:solidFill>
              <a:schemeClr val="accent6">
                <a:lumMod val="75000"/>
              </a:schemeClr>
            </a:solidFill>
            <a:latin typeface="+mj-lt"/>
          </a:endParaRPr>
        </a:p>
      </xdr:txBody>
    </xdr:sp>
    <xdr:clientData/>
  </xdr:twoCellAnchor>
  <xdr:twoCellAnchor>
    <xdr:from>
      <xdr:col>6</xdr:col>
      <xdr:colOff>376031</xdr:colOff>
      <xdr:row>19</xdr:row>
      <xdr:rowOff>53009</xdr:rowOff>
    </xdr:from>
    <xdr:to>
      <xdr:col>8</xdr:col>
      <xdr:colOff>549965</xdr:colOff>
      <xdr:row>21</xdr:row>
      <xdr:rowOff>119270</xdr:rowOff>
    </xdr:to>
    <xdr:sp macro="[0]!Hoja6.getPELPSFromSap" textlink="">
      <xdr:nvSpPr>
        <xdr:cNvPr id="3" name="Rectángulo redondeado 2"/>
        <xdr:cNvSpPr/>
      </xdr:nvSpPr>
      <xdr:spPr>
        <a:xfrm>
          <a:off x="5478118" y="4434509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280147</xdr:colOff>
      <xdr:row>17</xdr:row>
      <xdr:rowOff>212912</xdr:rowOff>
    </xdr:from>
    <xdr:to>
      <xdr:col>10</xdr:col>
      <xdr:colOff>381000</xdr:colOff>
      <xdr:row>20</xdr:row>
      <xdr:rowOff>145677</xdr:rowOff>
    </xdr:to>
    <xdr:sp macro="[0]!Hoja7.getTRIFromSap" textlink="">
      <xdr:nvSpPr>
        <xdr:cNvPr id="2" name="Rectángulo redondeado 1"/>
        <xdr:cNvSpPr/>
      </xdr:nvSpPr>
      <xdr:spPr>
        <a:xfrm>
          <a:off x="8068235" y="4403912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latin typeface="+mj-lt"/>
            </a:rPr>
            <a:t>Actualizar </a:t>
          </a:r>
        </a:p>
      </xdr:txBody>
    </xdr:sp>
    <xdr:clientData/>
  </xdr:twoCellAnchor>
  <xdr:twoCellAnchor>
    <xdr:from>
      <xdr:col>7</xdr:col>
      <xdr:colOff>302559</xdr:colOff>
      <xdr:row>21</xdr:row>
      <xdr:rowOff>168088</xdr:rowOff>
    </xdr:from>
    <xdr:to>
      <xdr:col>10</xdr:col>
      <xdr:colOff>403412</xdr:colOff>
      <xdr:row>24</xdr:row>
      <xdr:rowOff>100853</xdr:rowOff>
    </xdr:to>
    <xdr:sp macro="[0]!Hoja7.getTRIPSFromSap" textlink="">
      <xdr:nvSpPr>
        <xdr:cNvPr id="3" name="Rectángulo redondeado 2"/>
        <xdr:cNvSpPr/>
      </xdr:nvSpPr>
      <xdr:spPr>
        <a:xfrm>
          <a:off x="8090647" y="5345206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solidFill>
                <a:schemeClr val="tx1"/>
              </a:solidFill>
              <a:latin typeface="+mj-lt"/>
            </a:rPr>
            <a:t>Cierre de Mes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818029</xdr:colOff>
      <xdr:row>33</xdr:row>
      <xdr:rowOff>168088</xdr:rowOff>
    </xdr:from>
    <xdr:to>
      <xdr:col>16</xdr:col>
      <xdr:colOff>930089</xdr:colOff>
      <xdr:row>38</xdr:row>
      <xdr:rowOff>56029</xdr:rowOff>
    </xdr:to>
    <xdr:sp macro="[0]!Hoja10.GetCajasBDFromSap" textlink="">
      <xdr:nvSpPr>
        <xdr:cNvPr id="2" name="Rectángulo redondeado 1"/>
        <xdr:cNvSpPr/>
      </xdr:nvSpPr>
      <xdr:spPr>
        <a:xfrm>
          <a:off x="7149353" y="6555441"/>
          <a:ext cx="1748118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>
              <a:latin typeface="+mj-lt"/>
            </a:rPr>
            <a:t>Actualizar</a:t>
          </a:r>
          <a:endParaRPr lang="es-MX" sz="1100" b="1">
            <a:latin typeface="+mj-lt"/>
          </a:endParaRPr>
        </a:p>
      </xdr:txBody>
    </xdr:sp>
    <xdr:clientData/>
  </xdr:twoCellAnchor>
  <xdr:twoCellAnchor>
    <xdr:from>
      <xdr:col>13</xdr:col>
      <xdr:colOff>840441</xdr:colOff>
      <xdr:row>38</xdr:row>
      <xdr:rowOff>156882</xdr:rowOff>
    </xdr:from>
    <xdr:to>
      <xdr:col>16</xdr:col>
      <xdr:colOff>907677</xdr:colOff>
      <xdr:row>43</xdr:row>
      <xdr:rowOff>44823</xdr:rowOff>
    </xdr:to>
    <xdr:sp macro="[0]!Hoja10.GetCajasBDWKFromSap" textlink="">
      <xdr:nvSpPr>
        <xdr:cNvPr id="3" name="Rectángulo redondeado 2"/>
        <xdr:cNvSpPr/>
      </xdr:nvSpPr>
      <xdr:spPr>
        <a:xfrm>
          <a:off x="7171765" y="7496735"/>
          <a:ext cx="1703294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Actualizar fin</a:t>
          </a:r>
          <a:r>
            <a:rPr lang="es-MX" sz="2000" b="1" baseline="0">
              <a:solidFill>
                <a:schemeClr val="tx1"/>
              </a:solidFill>
              <a:latin typeface="+mj-lt"/>
            </a:rPr>
            <a:t> de semana</a:t>
          </a:r>
          <a:endParaRPr lang="es-MX" sz="1050" b="1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5" name="Tabla5" displayName="Tabla5" ref="D16:F19" totalsRowShown="0" headerRowDxfId="145" dataDxfId="144">
  <autoFilter ref="D16:F19"/>
  <tableColumns count="3">
    <tableColumn id="1" name="Mercado" dataDxfId="143"/>
    <tableColumn id="2" name="Acumulado" dataDxfId="142"/>
    <tableColumn id="3" name="Columna1" dataDxfId="141">
      <calculatedColumnFormula>+SUMIFS('BD pro pb'!G:G,'BD pro pb'!M:M,Prodcc!A17,'BD pro pb'!E:E,"&lt;&gt;2009697")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E4" totalsRowShown="0" headerRowDxfId="139" dataDxfId="138">
  <autoFilter ref="A1:E4"/>
  <tableColumns count="5">
    <tableColumn id="1" name="Mercado" dataDxfId="137"/>
    <tableColumn id="2" name="Objetivos" dataDxfId="136"/>
    <tableColumn id="3" name="Producción" dataDxfId="135"/>
    <tableColumn id="4" name="Diferencia" dataDxfId="134"/>
    <tableColumn id="5" name="Cumplimiento" dataDxfId="133" dataCellStyle="Porcentaje">
      <calculatedColumnFormula>IFERROR(C2/B2,0)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9:D10" totalsRowShown="0" headerRowDxfId="132" dataDxfId="131">
  <autoFilter ref="A9:D10"/>
  <tableColumns count="4">
    <tableColumn id="1" name="Plan mensual" dataDxfId="130">
      <calculatedColumnFormula>Prodcc!D3</calculatedColumnFormula>
    </tableColumn>
    <tableColumn id="2" name="Plan Pza" dataDxfId="129">
      <calculatedColumnFormula>+IF(Fact!M5="C",Prodcc!D3,Prodcc!D5)</calculatedColumnFormula>
    </tableColumn>
    <tableColumn id="3" name="Real Pza" dataDxfId="128">
      <calculatedColumnFormula>Prodcc!E5</calculatedColumnFormula>
    </tableColumn>
    <tableColumn id="5" name="Cond" dataDxfId="127" dataCellStyle="Porcentaje">
      <calculatedColumnFormula>IF(Fact!M5="C",Prodcc!G5,Prodcc!H5)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a6" displayName="Tabla6" ref="I1:M7" totalsRowShown="0" headerRowDxfId="126" dataDxfId="125">
  <autoFilter ref="I1:M7"/>
  <tableColumns count="5">
    <tableColumn id="1" name="Mercado" dataDxfId="124"/>
    <tableColumn id="2" name="Facturado" dataDxfId="123">
      <calculatedColumnFormula>Fact!Q2</calculatedColumnFormula>
    </tableColumn>
    <tableColumn id="3" name="Objetivo" dataDxfId="122">
      <calculatedColumnFormula>Fact!R2</calculatedColumnFormula>
    </tableColumn>
    <tableColumn id="4" name="Diferencia" dataDxfId="121">
      <calculatedColumnFormula>J2-K2</calculatedColumnFormula>
    </tableColumn>
    <tableColumn id="5" name="Cumpliento" dataDxfId="120" dataCellStyle="Porcentaje">
      <calculatedColumnFormula>J2/K2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a7" displayName="Tabla7" ref="I9:L10" totalsRowShown="0" headerRowDxfId="119" dataDxfId="118">
  <autoFilter ref="I9:L10"/>
  <tableColumns count="4">
    <tableColumn id="1" name="Plan mensual" dataDxfId="117">
      <calculatedColumnFormula>Fact!I2</calculatedColumnFormula>
    </tableColumn>
    <tableColumn id="2" name="Plan Pza" dataDxfId="116">
      <calculatedColumnFormula>IF(Fact!M5="C",Fact!I2,Fact!I3)</calculatedColumnFormula>
    </tableColumn>
    <tableColumn id="3" name="Real pza" dataDxfId="115">
      <calculatedColumnFormula>Fact!J4</calculatedColumnFormula>
    </tableColumn>
    <tableColumn id="4" name="Cond" dataDxfId="114" dataCellStyle="Porcentaje">
      <calculatedColumnFormula>IF(Fact!M5="C",Fact!L4,Fact!M4)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a8" displayName="Tabla8" ref="A15:D16" totalsRowShown="0" headerRowDxfId="113" dataDxfId="112">
  <autoFilter ref="A15:D16"/>
  <tableColumns count="4">
    <tableColumn id="1" name="Plan mensual" dataDxfId="111">
      <calculatedColumnFormula>Iny!D2</calculatedColumnFormula>
    </tableColumn>
    <tableColumn id="2" name="Plan Pza" dataDxfId="110">
      <calculatedColumnFormula>+IF(Fact!M5="C",Iny!D2,Iny!D4)</calculatedColumnFormula>
    </tableColumn>
    <tableColumn id="3" name="Real Pza" dataDxfId="109">
      <calculatedColumnFormula>Iny!E2</calculatedColumnFormula>
    </tableColumn>
    <tableColumn id="4" name="Cond" dataDxfId="108" dataCellStyle="Porcentaje">
      <calculatedColumnFormula>IF(Fact!M5="C",Iny!G4,Iny!H4)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0:D21" totalsRowShown="0" headerRowDxfId="107" dataDxfId="106">
  <autoFilter ref="A20:D21"/>
  <tableColumns count="4">
    <tableColumn id="1" name="Plan mensual" dataDxfId="105">
      <calculatedColumnFormula>Tri!D7</calculatedColumnFormula>
    </tableColumn>
    <tableColumn id="2" name="Plan Pza" dataDxfId="104">
      <calculatedColumnFormula>IF(Fact!M5="C",Tri!E3,Tri!D4)</calculatedColumnFormula>
    </tableColumn>
    <tableColumn id="3" name="Real Pza" dataDxfId="103">
      <calculatedColumnFormula>Tri!E4</calculatedColumnFormula>
    </tableColumn>
    <tableColumn id="5" name="Cump" dataDxfId="102">
      <calculatedColumnFormula>IF(Fact!M5="C",Tri!F5,Tri!H4)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Tabla12" displayName="Tabla12" ref="I15:L16" totalsRowShown="0" headerRowDxfId="101" dataDxfId="100">
  <autoFilter ref="I15:L16"/>
  <tableColumns count="4">
    <tableColumn id="1" name="Plan mensual" dataDxfId="99">
      <calculatedColumnFormula>Pel!D2</calculatedColumnFormula>
    </tableColumn>
    <tableColumn id="2" name="Plan Pza" dataDxfId="98">
      <calculatedColumnFormula>IF(Fact!M5="C",Pel!D2,Pel!D4)</calculatedColumnFormula>
    </tableColumn>
    <tableColumn id="3" name="Real Pza" dataDxfId="97">
      <calculatedColumnFormula>Pel!E2</calculatedColumnFormula>
    </tableColumn>
    <tableColumn id="4" name="Cond" dataDxfId="96" dataCellStyle="Porcentaje">
      <calculatedColumnFormula>IF(Fact!M5="C",Pel!G4,Pel!H4)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la18" displayName="Tabla18" ref="I20:L27" totalsRowShown="0" headerRowDxfId="95" dataDxfId="94">
  <autoFilter ref="I20:L27"/>
  <tableColumns count="4">
    <tableColumn id="1" name="Código" dataDxfId="93"/>
    <tableColumn id="2" name="Descripción" dataDxfId="92"/>
    <tableColumn id="3" name="Cliente" dataDxfId="91"/>
    <tableColumn id="4" name="Cajas Recibidas" dataDxfId="90">
      <calculatedColumnFormula>SUMIF('Cajas DiaCliente'!K:K,Tabla18[[#This Row],[Cliente]],'Cajas DiaCliente'!Q:Q)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2" name="Tabla923" displayName="Tabla923" ref="A25:D26" totalsRowShown="0" headerRowDxfId="89" dataDxfId="88">
  <autoFilter ref="A25:D26"/>
  <tableColumns count="4">
    <tableColumn id="1" name="Plan mensual" dataDxfId="87">
      <calculatedColumnFormula>'Fact. Lav. Exide Mdsa'!E2</calculatedColumnFormula>
    </tableColumn>
    <tableColumn id="2" name="Plan Pza" dataDxfId="86">
      <calculatedColumnFormula>'Fact. Lav. Exide Mdsa'!C2</calculatedColumnFormula>
    </tableColumn>
    <tableColumn id="3" name="Real Pza" dataDxfId="85">
      <calculatedColumnFormula>'Fact. Lav. Exide Mdsa'!D2</calculatedColumnFormula>
    </tableColumn>
    <tableColumn id="5" name="Cump" dataDxfId="84">
      <calculatedColumnFormula>'Fact. Lav. Exide Mdsa'!F2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5" name="Tabla923454626" displayName="Tabla923454626" ref="A30:D31" totalsRowShown="0" headerRowDxfId="83" dataDxfId="82">
  <autoFilter ref="A30:D31"/>
  <tableColumns count="4">
    <tableColumn id="1" name="Plan mensual" dataDxfId="81"/>
    <tableColumn id="2" name="Plan Pza" dataDxfId="80"/>
    <tableColumn id="3" name="Real Pza" dataDxfId="79"/>
    <tableColumn id="5" name="Cump" dataDxfId="78">
      <calculatedColumnFormula>IFERROR(Tabla923454626[Real Pza]/Tabla923454626[Plan Pza],0)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" name="Tabla311" displayName="Tabla311" ref="A1:D32" totalsRowShown="0" headerRowDxfId="72" dataDxfId="71">
  <autoFilter ref="A1:D32"/>
  <tableColumns count="4">
    <tableColumn id="1" name="Cliente" dataDxfId="70"/>
    <tableColumn id="2" name="Codigo" dataDxfId="69"/>
    <tableColumn id="3" name="Descripcion" dataDxfId="68"/>
    <tableColumn id="4" name="Inventario" dataDxfId="67">
      <calculatedColumnFormula>SUMIF('MB52'!B:B,Tabla311[[#This Row],[Codigo]],'MB52'!A:A)</calculatedColumnFormula>
    </tableColumn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id="2" name="Tabla412" displayName="Tabla412" ref="B37:D46" totalsRowShown="0" headerRowDxfId="66" dataDxfId="65">
  <autoFilter ref="B37:D46"/>
  <tableColumns count="3">
    <tableColumn id="1" name="Codigo" dataDxfId="64"/>
    <tableColumn id="2" name="Descripcion" dataDxfId="63"/>
    <tableColumn id="3" name="Inventario" dataDxfId="62">
      <calculatedColumnFormula>SUMIF('MB52'!B:B,Tabla412[[#This Row],[Codigo]],'MB52'!A:A)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0" name="Tabla513" displayName="Tabla513" ref="B48:D53" totalsRowShown="0" headerRowDxfId="61" dataDxfId="60">
  <autoFilter ref="B48:D53"/>
  <tableColumns count="3">
    <tableColumn id="1" name="Codigo" dataDxfId="59"/>
    <tableColumn id="2" name="Descripcion" dataDxfId="58"/>
    <tableColumn id="3" name="Inventario" dataDxfId="57">
      <calculatedColumnFormula>SUMIF('MB52'!B:B,Tabla513[[#This Row],[Codigo]],'MB52'!A:A)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1" name="Tabla614" displayName="Tabla614" ref="B55:D61" totalsRowShown="0" headerRowDxfId="56" dataDxfId="55">
  <autoFilter ref="B55:D61"/>
  <tableColumns count="3">
    <tableColumn id="1" name="Codigo" dataDxfId="54"/>
    <tableColumn id="2" name="Descripcion" dataDxfId="53"/>
    <tableColumn id="3" name="Inventario" dataDxfId="52">
      <calculatedColumnFormula>IFERROR(SUMIF('MB52'!B:B,Tabla614[[#This Row],[Codigo]],'MB52'!A:A),0)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3" name="Tabla715" displayName="Tabla715" ref="B63:D67" totalsRowShown="0" headerRowDxfId="51" dataDxfId="50">
  <autoFilter ref="B63:D67"/>
  <tableColumns count="3">
    <tableColumn id="1" name="Codigo" dataDxfId="49"/>
    <tableColumn id="2" name="Descripcion" dataDxfId="48"/>
    <tableColumn id="3" name="Inventario" dataDxfId="47">
      <calculatedColumnFormula>SUMIF('MB52'!B:B,Tabla715[[#This Row],[Codigo]],'MB52'!A:A)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4" name="Tabla816" displayName="Tabla816" ref="A74:F113" totalsRowShown="0" headerRowDxfId="46" dataDxfId="45">
  <autoFilter ref="A74:F113"/>
  <tableColumns count="6">
    <tableColumn id="1" name="Cliente" dataDxfId="44"/>
    <tableColumn id="2" name="Codigo" dataDxfId="43"/>
    <tableColumn id="3" name="Descripcion" dataDxfId="42"/>
    <tableColumn id="4" name="Inventario" dataDxfId="41">
      <calculatedColumnFormula>SUMIF('MB52'!B:B,Tabla816[[#This Row],[Codigo]],'MB52'!A:A)</calculatedColumnFormula>
    </tableColumn>
    <tableColumn id="5" name="Consumo Diario" dataDxfId="40"/>
    <tableColumn id="6" name="Dias de Inv" dataDxfId="39">
      <calculatedColumnFormula>IFERROR(Tabla816[[#This Row],[Inventario]]/Tabla816[[#This Row],[Consumo Diario]],0)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5" name="Tabla917" displayName="Tabla917" ref="A117:D204" totalsRowShown="0" headerRowDxfId="38" dataDxfId="37">
  <autoFilter ref="A117:D204"/>
  <tableColumns count="4">
    <tableColumn id="1" name="Familia" dataDxfId="36"/>
    <tableColumn id="2" name="Codigo" dataDxfId="35"/>
    <tableColumn id="3" name="Descripción" dataDxfId="34"/>
    <tableColumn id="4" name="Cantidad" dataDxfId="33">
      <calculatedColumnFormula>SUMIF('BD Iny'!E:E,Tabla917[[#This Row],[Codigo]],'BD Iny'!G:G)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6" name="Tabla1218" displayName="Tabla1218" ref="H117:I120" totalsRowShown="0" headerRowDxfId="32" dataDxfId="31">
  <autoFilter ref="H117:I120"/>
  <tableColumns count="2">
    <tableColumn id="1" name="Familia" dataDxfId="30"/>
    <tableColumn id="2" name="Total" dataDxfId="29">
      <calculatedColumnFormula>SUMIF(A:A,Tabla1218[[#This Row],[Familia]],D:D)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7" name="Tabla1019" displayName="Tabla1019" ref="G1:H8" totalsRowShown="0" headerRowDxfId="28" dataDxfId="27">
  <autoFilter ref="G1:H8"/>
  <tableColumns count="2">
    <tableColumn id="1" name="Cliente" dataDxfId="26"/>
    <tableColumn id="2" name="Cantidad Kg" dataDxfId="25">
      <calculatedColumnFormula>SUMIF(Tabla311[Cliente],G2,Tabla311[Inventario])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Tabla20" displayName="Tabla20" ref="G13:I16" totalsRowShown="0" headerRowDxfId="24" dataDxfId="23">
  <autoFilter ref="G13:I16"/>
  <tableColumns count="3">
    <tableColumn id="1" name="Codigo" dataDxfId="22"/>
    <tableColumn id="2" name="Descripción" dataDxfId="21"/>
    <tableColumn id="3" name="Cantidad" dataDxfId="20">
      <calculatedColumnFormula>SUMIF('MB52'!B:B,Tabla20[[#This Row],[Codigo]],'MB52'!A:A)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Tabla21" displayName="Tabla21" ref="G20:I27" totalsRowShown="0" headerRowDxfId="19" dataDxfId="18">
  <autoFilter ref="G20:I27"/>
  <tableColumns count="3">
    <tableColumn id="1" name="Codigo" dataDxfId="17"/>
    <tableColumn id="2" name="Descripción" dataDxfId="16"/>
    <tableColumn id="3" name="Cantidad" dataDxfId="15">
      <calculatedColumnFormula>SUMIF('MB52'!B:B,'Tablas Inv Global RIASA'!G21,'MB52'!A:A)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9" name="Tabla19" displayName="Tabla19" ref="G30:I35" totalsRowShown="0" headerRowDxfId="14" dataDxfId="13">
  <autoFilter ref="G30:I35"/>
  <tableColumns count="3">
    <tableColumn id="1" name="Código" dataDxfId="12"/>
    <tableColumn id="2" name="Descripción" dataDxfId="11"/>
    <tableColumn id="3" name="Inventario" dataDxfId="10">
      <calculatedColumnFormula>SUMIF('MB52'!B:B,Tabla19[[#This Row],[Código]],'MB52'!A:A)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Tabla23" displayName="Tabla23" ref="H74:I80" totalsRowShown="0" headerRowDxfId="9" dataDxfId="8">
  <autoFilter ref="H74:I80"/>
  <tableColumns count="2">
    <tableColumn id="1" name="Cliente" dataDxfId="7"/>
    <tableColumn id="2" name="Cant" dataDxfId="6">
      <calculatedColumnFormula>SUMIF(Tabla816[Cliente],H75,Tabla816[Inventario])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4" name="Tabla24" displayName="Tabla24" ref="H82:H83" totalsRowShown="0" headerRowDxfId="5" dataDxfId="3" headerRowBorderDxfId="4" tableBorderDxfId="2" totalsRowBorderDxfId="1">
  <autoFilter ref="H82:H83"/>
  <tableColumns count="1">
    <tableColumn id="1" name="Dias de Inventario" dataDxfId="0">
      <calculatedColumnFormula>(SUM(Tabla23[Cant])/175000)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5" Type="http://schemas.openxmlformats.org/officeDocument/2006/relationships/table" Target="../tables/table2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/>
  </sheetPr>
  <dimension ref="A1:Y53"/>
  <sheetViews>
    <sheetView topLeftCell="L1" zoomScale="115" zoomScaleNormal="115" workbookViewId="0">
      <selection activeCell="P17" sqref="P17"/>
    </sheetView>
  </sheetViews>
  <sheetFormatPr baseColWidth="10" defaultRowHeight="15"/>
  <cols>
    <col min="1" max="1" width="8.140625" hidden="1" customWidth="1"/>
    <col min="2" max="2" width="13.140625" hidden="1" customWidth="1"/>
    <col min="3" max="3" width="48.85546875" hidden="1" customWidth="1"/>
    <col min="4" max="4" width="6.140625" hidden="1" customWidth="1"/>
    <col min="5" max="5" width="2.140625" hidden="1" customWidth="1"/>
    <col min="6" max="6" width="14.7109375" hidden="1" customWidth="1"/>
    <col min="7" max="7" width="4.140625" bestFit="1" customWidth="1"/>
    <col min="8" max="8" width="32.85546875" bestFit="1" customWidth="1"/>
    <col min="9" max="9" width="16" bestFit="1" customWidth="1"/>
    <col min="10" max="10" width="18" bestFit="1" customWidth="1"/>
    <col min="11" max="11" width="19.85546875" bestFit="1" customWidth="1"/>
    <col min="12" max="12" width="14" bestFit="1" customWidth="1"/>
    <col min="13" max="13" width="12.5703125" bestFit="1" customWidth="1"/>
    <col min="14" max="14" width="10.85546875" bestFit="1" customWidth="1"/>
    <col min="15" max="15" width="11.85546875" bestFit="1" customWidth="1"/>
    <col min="16" max="16" width="17.5703125" bestFit="1" customWidth="1"/>
    <col min="17" max="17" width="15.42578125" bestFit="1" customWidth="1"/>
    <col min="18" max="18" width="16.42578125" bestFit="1" customWidth="1"/>
    <col min="19" max="19" width="10.7109375" bestFit="1" customWidth="1"/>
    <col min="20" max="20" width="11.7109375" bestFit="1" customWidth="1"/>
    <col min="22" max="22" width="4.85546875" bestFit="1" customWidth="1"/>
    <col min="23" max="23" width="11.42578125" customWidth="1"/>
    <col min="24" max="24" width="10.5703125" bestFit="1" customWidth="1"/>
    <col min="25" max="25" width="49.85546875" bestFit="1" customWidth="1"/>
  </cols>
  <sheetData>
    <row r="1" spans="1:25" ht="19.5" thickBot="1">
      <c r="F1" s="51"/>
      <c r="G1" s="52"/>
      <c r="H1" s="68"/>
      <c r="I1" s="67" t="s">
        <v>7426</v>
      </c>
      <c r="J1" s="67" t="s">
        <v>7428</v>
      </c>
      <c r="K1" s="67" t="s">
        <v>7430</v>
      </c>
      <c r="L1" s="67" t="s">
        <v>7431</v>
      </c>
      <c r="M1" s="67" t="s">
        <v>11</v>
      </c>
      <c r="N1" s="52"/>
      <c r="P1" s="178" t="s">
        <v>8</v>
      </c>
      <c r="Q1" s="181" t="s">
        <v>9</v>
      </c>
      <c r="R1" s="182" t="s">
        <v>10</v>
      </c>
      <c r="S1" s="181" t="s">
        <v>11</v>
      </c>
      <c r="T1" s="181" t="s">
        <v>12</v>
      </c>
      <c r="V1" s="91" t="s">
        <v>7445</v>
      </c>
    </row>
    <row r="2" spans="1:25" ht="19.5" thickTop="1">
      <c r="F2" s="53"/>
      <c r="G2" s="52"/>
      <c r="H2" s="69"/>
      <c r="I2" s="54">
        <f>SUM(R2:R7)</f>
        <v>6854</v>
      </c>
      <c r="J2" s="55">
        <f>SUM(Q2:Q7)</f>
        <v>5622.6900699999896</v>
      </c>
      <c r="K2" s="52"/>
      <c r="L2" s="52"/>
      <c r="M2" s="52"/>
      <c r="N2" s="52"/>
      <c r="P2" s="183" t="s">
        <v>13</v>
      </c>
      <c r="Q2" s="184">
        <f>R11/1000</f>
        <v>1065.683</v>
      </c>
      <c r="R2" s="185">
        <v>1760</v>
      </c>
      <c r="S2" s="184">
        <f>Q2-R2</f>
        <v>-694.31700000000001</v>
      </c>
      <c r="T2" s="186">
        <f>Q2/R2</f>
        <v>0.60550170454545449</v>
      </c>
      <c r="V2" s="91">
        <v>601</v>
      </c>
    </row>
    <row r="3" spans="1:25" ht="18.75">
      <c r="A3" s="35">
        <v>2009697</v>
      </c>
      <c r="B3" s="37" t="s">
        <v>7435</v>
      </c>
      <c r="C3" s="38" t="s">
        <v>69</v>
      </c>
      <c r="D3">
        <f>ABS(SUMIFS('BD fac pb'!G:G,'BD fac pb'!D:D,Fact!P$12,'BD fac pb'!E:E,Fact!A3))-E3</f>
        <v>0</v>
      </c>
      <c r="E3">
        <f>ABS(SUMIFS('BD fac pb'!G:G,'BD fac pb'!D:D,"=602",'BD fac pb'!E:E,Fact!A3))</f>
        <v>0</v>
      </c>
      <c r="F3" s="51"/>
      <c r="G3" s="52"/>
      <c r="H3" s="69" t="s">
        <v>7427</v>
      </c>
      <c r="I3" s="54">
        <f ca="1">M52</f>
        <v>6601.9230769230735</v>
      </c>
      <c r="J3" s="54"/>
      <c r="K3" s="52"/>
      <c r="L3" s="52"/>
      <c r="M3" s="52"/>
      <c r="N3" s="52"/>
      <c r="P3" s="183" t="s">
        <v>14</v>
      </c>
      <c r="Q3" s="184">
        <f>R16/1000</f>
        <v>0</v>
      </c>
      <c r="R3" s="185">
        <v>360</v>
      </c>
      <c r="S3" s="184">
        <f>Q3-R3</f>
        <v>-360</v>
      </c>
      <c r="T3" s="186">
        <f>Q3/R3</f>
        <v>0</v>
      </c>
      <c r="V3" s="91">
        <v>602</v>
      </c>
    </row>
    <row r="4" spans="1:25" ht="18.75">
      <c r="A4" s="39">
        <v>1508083</v>
      </c>
      <c r="B4" s="37" t="s">
        <v>7435</v>
      </c>
      <c r="C4" s="40" t="s">
        <v>70</v>
      </c>
      <c r="D4">
        <f>ABS(SUMIFS('BD fac pb'!G:G,'BD fac pb'!D:D,Fact!P$12,'BD fac pb'!E:E,Fact!A4))-E4</f>
        <v>0</v>
      </c>
      <c r="E4">
        <f>ABS(SUMIFS('BD fac pb'!G:G,'BD fac pb'!D:D,"=602",'BD fac pb'!E:E,Fact!A4))</f>
        <v>0</v>
      </c>
      <c r="F4" s="51"/>
      <c r="G4" s="52"/>
      <c r="H4" s="69" t="s">
        <v>7429</v>
      </c>
      <c r="I4" s="54">
        <v>3135.5999999999995</v>
      </c>
      <c r="J4" s="54">
        <f>VALUE(J2)</f>
        <v>5622.6900699999896</v>
      </c>
      <c r="K4" s="58">
        <f ca="1">I3/I2</f>
        <v>0.96322192543377205</v>
      </c>
      <c r="L4" s="58">
        <f>J4/I2</f>
        <v>0.82035162970528008</v>
      </c>
      <c r="M4" s="56">
        <f ca="1">IFERROR(L4/K4,0)</f>
        <v>0.85167458094960558</v>
      </c>
      <c r="N4" s="52"/>
      <c r="P4" s="183" t="s">
        <v>15</v>
      </c>
      <c r="Q4" s="184">
        <f>R12/1000</f>
        <v>1012.709848</v>
      </c>
      <c r="R4" s="185">
        <v>800</v>
      </c>
      <c r="S4" s="184">
        <f>Q4-R4</f>
        <v>212.70984799999997</v>
      </c>
      <c r="T4" s="186">
        <f t="shared" ref="T4:T6" si="0">Q4/R4</f>
        <v>1.2658873099999999</v>
      </c>
      <c r="V4" s="91">
        <v>643</v>
      </c>
    </row>
    <row r="5" spans="1:25" ht="18.75">
      <c r="A5" s="39">
        <v>1514171</v>
      </c>
      <c r="B5" s="37" t="s">
        <v>7435</v>
      </c>
      <c r="C5" s="40" t="s">
        <v>71</v>
      </c>
      <c r="D5">
        <f>ABS(SUMIFS('BD fac pb'!G:G,'BD fac pb'!D:D,Fact!P$12,'BD fac pb'!E:E,Fact!A5))-E5</f>
        <v>0</v>
      </c>
      <c r="E5">
        <f>ABS(SUMIFS('BD fac pb'!G:G,'BD fac pb'!D:D,"=602",'BD fac pb'!E:E,Fact!A5))</f>
        <v>0</v>
      </c>
      <c r="F5" s="51"/>
      <c r="G5" s="52"/>
      <c r="H5" s="69"/>
      <c r="I5" s="54"/>
      <c r="J5" s="54"/>
      <c r="K5" s="52"/>
      <c r="L5" s="52"/>
      <c r="M5" s="63" t="s">
        <v>170</v>
      </c>
      <c r="N5" s="52"/>
      <c r="P5" s="183" t="s">
        <v>188</v>
      </c>
      <c r="Q5" s="184">
        <f>R13/1000</f>
        <v>1254.77</v>
      </c>
      <c r="R5" s="185">
        <v>1334</v>
      </c>
      <c r="S5" s="184">
        <f>Q5-R5</f>
        <v>-79.230000000000018</v>
      </c>
      <c r="T5" s="186">
        <f t="shared" si="0"/>
        <v>0.94060719640179913</v>
      </c>
      <c r="V5" s="91">
        <v>644</v>
      </c>
    </row>
    <row r="6" spans="1:25" ht="18.75">
      <c r="A6" s="39">
        <v>1508039</v>
      </c>
      <c r="B6" s="37" t="s">
        <v>7435</v>
      </c>
      <c r="C6" s="40" t="s">
        <v>7436</v>
      </c>
      <c r="D6">
        <f>ABS(SUMIFS('BD fac pb'!G:G,'BD fac pb'!D:D,Fact!P$12,'BD fac pb'!E:E,Fact!A6))-E6</f>
        <v>0</v>
      </c>
      <c r="E6">
        <f>ABS(SUMIFS('BD fac pb'!G:G,'BD fac pb'!D:D,"=602",'BD fac pb'!E:E,Fact!A6))</f>
        <v>0</v>
      </c>
      <c r="F6" s="51"/>
      <c r="G6" s="52"/>
      <c r="H6" s="52"/>
      <c r="I6" s="52"/>
      <c r="J6" s="52"/>
      <c r="K6" s="52"/>
      <c r="L6" s="52"/>
      <c r="M6" s="52"/>
      <c r="N6" s="52"/>
      <c r="P6" s="183" t="s">
        <v>16</v>
      </c>
      <c r="Q6" s="184">
        <f>R14/1000</f>
        <v>1781.3672219999903</v>
      </c>
      <c r="R6" s="185">
        <v>2300</v>
      </c>
      <c r="S6" s="184">
        <f t="shared" ref="S6" si="1">Q6-R6</f>
        <v>-518.63277800000969</v>
      </c>
      <c r="T6" s="186">
        <f t="shared" si="0"/>
        <v>0.7745074878260827</v>
      </c>
      <c r="V6" s="91">
        <v>543</v>
      </c>
    </row>
    <row r="7" spans="1:25" ht="18.75">
      <c r="A7" s="39">
        <v>1514172</v>
      </c>
      <c r="B7" s="37" t="s">
        <v>7435</v>
      </c>
      <c r="C7" s="40" t="s">
        <v>7437</v>
      </c>
      <c r="D7">
        <f>ABS(SUMIFS('BD fac pb'!G:G,'BD fac pb'!D:D,Fact!P$12,'BD fac pb'!E:E,Fact!A7))-E7</f>
        <v>0</v>
      </c>
      <c r="E7">
        <f>ABS(SUMIFS('BD fac pb'!G:G,'BD fac pb'!D:D,"=602",'BD fac pb'!E:E,Fact!A7))</f>
        <v>0</v>
      </c>
      <c r="F7" s="51"/>
      <c r="G7" s="52"/>
      <c r="H7" s="52"/>
      <c r="I7" s="52"/>
      <c r="J7" s="52"/>
      <c r="K7" s="59"/>
      <c r="L7" s="52"/>
      <c r="M7" s="52"/>
      <c r="N7" s="52"/>
      <c r="P7" s="183" t="s">
        <v>8560</v>
      </c>
      <c r="Q7" s="184">
        <f>+R15/1000</f>
        <v>508.16</v>
      </c>
      <c r="R7" s="185">
        <v>300</v>
      </c>
      <c r="S7" s="184">
        <f t="shared" ref="S7" si="2">Q7-R7</f>
        <v>208.16000000000003</v>
      </c>
      <c r="T7" s="186">
        <f t="shared" ref="T7" si="3">Q7/R7</f>
        <v>1.6938666666666669</v>
      </c>
      <c r="V7" s="91">
        <v>544</v>
      </c>
      <c r="X7" s="272"/>
      <c r="Y7" s="272"/>
    </row>
    <row r="8" spans="1:25" ht="18.75">
      <c r="A8" s="39">
        <v>1528215</v>
      </c>
      <c r="B8" s="37" t="s">
        <v>7435</v>
      </c>
      <c r="C8" s="40" t="s">
        <v>72</v>
      </c>
      <c r="D8">
        <f>ABS(SUMIFS('BD fac pb'!G:G,'BD fac pb'!D:D,Fact!P$12,'BD fac pb'!E:E,Fact!A8))-E8</f>
        <v>0</v>
      </c>
      <c r="E8">
        <f>ABS(SUMIFS('BD fac pb'!G:G,'BD fac pb'!D:D,"=602",'BD fac pb'!E:E,Fact!A8))</f>
        <v>0</v>
      </c>
      <c r="F8" s="51"/>
      <c r="G8" s="52"/>
      <c r="H8" s="52"/>
      <c r="I8" s="52"/>
      <c r="J8" s="52"/>
      <c r="K8" s="52"/>
      <c r="L8" s="52"/>
      <c r="M8" s="52"/>
      <c r="N8" s="52"/>
      <c r="Q8" s="172"/>
      <c r="X8" s="272"/>
      <c r="Y8" s="272"/>
    </row>
    <row r="9" spans="1:25" ht="18.75">
      <c r="A9" s="39">
        <v>1508072</v>
      </c>
      <c r="B9" s="37" t="s">
        <v>7435</v>
      </c>
      <c r="C9" s="40" t="s">
        <v>73</v>
      </c>
      <c r="D9">
        <f>ABS(SUMIFS('BD fac pb'!G:G,'BD fac pb'!D:D,Fact!P$12,'BD fac pb'!E:E,Fact!A9))-E9</f>
        <v>0</v>
      </c>
      <c r="E9">
        <f>ABS(SUMIFS('BD fac pb'!G:G,'BD fac pb'!D:D,"=602",'BD fac pb'!E:E,Fact!A9))</f>
        <v>0</v>
      </c>
      <c r="F9" s="60"/>
      <c r="G9" s="52"/>
      <c r="H9" s="52"/>
      <c r="I9" s="52"/>
      <c r="J9" s="52"/>
      <c r="K9" s="61"/>
      <c r="L9" s="52"/>
      <c r="M9" s="52"/>
      <c r="N9" s="52"/>
      <c r="P9" s="172"/>
    </row>
    <row r="10" spans="1:25" ht="18.75">
      <c r="A10" s="39">
        <v>1514170</v>
      </c>
      <c r="B10" s="37" t="s">
        <v>7435</v>
      </c>
      <c r="C10" s="40" t="s">
        <v>74</v>
      </c>
      <c r="D10">
        <f>ABS(SUMIFS('BD fac pb'!G:G,'BD fac pb'!D:D,Fact!P$12,'BD fac pb'!E:E,Fact!A10))-E10</f>
        <v>0</v>
      </c>
      <c r="E10">
        <f>ABS(SUMIFS('BD fac pb'!G:G,'BD fac pb'!D:D,"=602",'BD fac pb'!E:E,Fact!A10))</f>
        <v>0</v>
      </c>
      <c r="F10" s="62">
        <f ca="1">EOMONTH(F11,-1)+1</f>
        <v>46174</v>
      </c>
      <c r="G10" s="63"/>
      <c r="H10" s="63" t="s">
        <v>7446</v>
      </c>
      <c r="I10" s="52"/>
      <c r="J10" s="52"/>
      <c r="K10" s="52"/>
      <c r="L10" s="52"/>
      <c r="M10" s="52"/>
      <c r="N10" s="52"/>
      <c r="Q10" s="187" t="s">
        <v>8</v>
      </c>
      <c r="R10" s="188" t="s">
        <v>7444</v>
      </c>
      <c r="S10" s="194"/>
    </row>
    <row r="11" spans="1:25" ht="18.75">
      <c r="A11" s="39">
        <v>1508006</v>
      </c>
      <c r="B11" s="37" t="s">
        <v>7435</v>
      </c>
      <c r="C11" s="40" t="s">
        <v>75</v>
      </c>
      <c r="D11">
        <f>ABS(SUMIFS('BD fac pb'!G:G,'BD fac pb'!D:D,Fact!P$12,'BD fac pb'!E:E,Fact!A11))-E11</f>
        <v>0</v>
      </c>
      <c r="E11">
        <f>ABS(SUMIFS('BD fac pb'!G:G,'BD fac pb'!D:D,"=602",'BD fac pb'!E:E,Fact!A11))</f>
        <v>0</v>
      </c>
      <c r="F11" s="64">
        <f ca="1">TODAY()</f>
        <v>46203</v>
      </c>
      <c r="G11" s="52">
        <f ca="1">F11-F10+1</f>
        <v>30</v>
      </c>
      <c r="H11" s="57" t="s">
        <v>7432</v>
      </c>
      <c r="I11" s="52">
        <f ca="1">G11-G13-G15</f>
        <v>26</v>
      </c>
      <c r="J11" s="52" t="s">
        <v>7447</v>
      </c>
      <c r="K11" s="61"/>
      <c r="L11" s="52"/>
      <c r="M11" s="52"/>
      <c r="N11" s="52"/>
      <c r="P11" s="46" t="s">
        <v>7445</v>
      </c>
      <c r="Q11" s="190" t="s">
        <v>7435</v>
      </c>
      <c r="R11" s="191">
        <f>SUMIF(B:B,Q11,D:D)</f>
        <v>1065683</v>
      </c>
      <c r="S11" s="189" t="s">
        <v>33</v>
      </c>
    </row>
    <row r="12" spans="1:25" ht="18.75">
      <c r="A12" s="39">
        <v>1514169</v>
      </c>
      <c r="B12" s="37" t="s">
        <v>7435</v>
      </c>
      <c r="C12" s="40" t="s">
        <v>76</v>
      </c>
      <c r="D12">
        <f>ABS(SUMIFS('BD fac pb'!G:G,'BD fac pb'!D:D,Fact!P$12,'BD fac pb'!E:E,Fact!A12))-E12</f>
        <v>0</v>
      </c>
      <c r="E12">
        <f>ABS(SUMIFS('BD fac pb'!G:G,'BD fac pb'!D:D,"=602",'BD fac pb'!E:E,Fact!A12))</f>
        <v>0</v>
      </c>
      <c r="F12" s="62">
        <f ca="1">EOMONTH(F11,0)</f>
        <v>46203</v>
      </c>
      <c r="G12" s="63">
        <f ca="1">DAY(F12)</f>
        <v>30</v>
      </c>
      <c r="H12" s="63" t="s">
        <v>7450</v>
      </c>
      <c r="I12" s="57">
        <f ca="1">G12-G13-G14</f>
        <v>26</v>
      </c>
      <c r="J12" s="52" t="s">
        <v>7452</v>
      </c>
      <c r="K12" s="52"/>
      <c r="L12" s="52"/>
      <c r="M12" s="52"/>
      <c r="N12" s="52"/>
      <c r="P12" s="36">
        <v>601</v>
      </c>
      <c r="Q12" s="190" t="s">
        <v>7440</v>
      </c>
      <c r="R12" s="191">
        <f>ABS(SUMIF('BD fac pb'!D:D,Fact!P13,'BD fac pb'!G:G)+T13)</f>
        <v>1012709.848</v>
      </c>
      <c r="S12" s="189" t="s">
        <v>33</v>
      </c>
      <c r="U12" s="102"/>
    </row>
    <row r="13" spans="1:25" ht="18.75">
      <c r="A13" s="39">
        <v>1507953</v>
      </c>
      <c r="B13" s="37" t="s">
        <v>7435</v>
      </c>
      <c r="C13" s="40" t="s">
        <v>77</v>
      </c>
      <c r="D13">
        <f>ABS(SUMIFS('BD fac pb'!G:G,'BD fac pb'!D:D,Fact!P$12,'BD fac pb'!E:E,Fact!A13))-E13</f>
        <v>0</v>
      </c>
      <c r="E13">
        <f>ABS(SUMIFS('BD fac pb'!G:G,'BD fac pb'!D:D,"=602",'BD fac pb'!E:E,Fact!A13))</f>
        <v>0</v>
      </c>
      <c r="F13" s="51"/>
      <c r="G13" s="65"/>
      <c r="H13" s="52" t="s">
        <v>7448</v>
      </c>
      <c r="I13" s="52"/>
      <c r="J13" s="52"/>
      <c r="K13" s="52"/>
      <c r="L13" s="52"/>
      <c r="M13" s="52"/>
      <c r="N13" s="52"/>
      <c r="P13" s="36">
        <v>643</v>
      </c>
      <c r="Q13" s="190" t="s">
        <v>188</v>
      </c>
      <c r="R13" s="191">
        <f>SUMIF(B:B,Q13,D:D)</f>
        <v>1254770</v>
      </c>
      <c r="S13" s="189" t="s">
        <v>33</v>
      </c>
      <c r="T13" s="260">
        <f>+SUMIF('BD fac pb'!D:D,Fact!P16,'BD fac pb'!G:G)</f>
        <v>0</v>
      </c>
      <c r="U13" s="102"/>
    </row>
    <row r="14" spans="1:25" ht="18.75">
      <c r="A14" s="39">
        <v>1514173</v>
      </c>
      <c r="B14" s="37" t="s">
        <v>7435</v>
      </c>
      <c r="C14" s="40" t="s">
        <v>78</v>
      </c>
      <c r="D14">
        <f>ABS(SUMIFS('BD fac pb'!G:G,'BD fac pb'!D:D,Fact!P$12,'BD fac pb'!E:E,Fact!A14))-E14</f>
        <v>0</v>
      </c>
      <c r="E14">
        <f>ABS(SUMIFS('BD fac pb'!G:G,'BD fac pb'!D:D,"=602",'BD fac pb'!E:E,Fact!A14))</f>
        <v>0</v>
      </c>
      <c r="F14" s="66">
        <f ca="1">NETWORKDAYS.INTL(F10,F12,11)</f>
        <v>26</v>
      </c>
      <c r="G14" s="63">
        <f ca="1">G12-F14</f>
        <v>4</v>
      </c>
      <c r="H14" s="63" t="s">
        <v>7449</v>
      </c>
      <c r="I14" s="52"/>
      <c r="J14" s="52"/>
      <c r="K14" s="52"/>
      <c r="L14" s="52"/>
      <c r="M14" s="52"/>
      <c r="N14" s="52"/>
      <c r="P14" s="36">
        <v>543</v>
      </c>
      <c r="Q14" s="190" t="s">
        <v>7439</v>
      </c>
      <c r="R14" s="191">
        <f>ABS(SUMIF('BD fac pb'!D:D,Fact!P14,'BD fac pb'!G:G)+SUMIF('BD fac pb'!D:D,Fact!P15,'BD fac pb'!G:G))</f>
        <v>1781367.2219999903</v>
      </c>
      <c r="S14" s="189" t="s">
        <v>33</v>
      </c>
      <c r="U14" s="102"/>
    </row>
    <row r="15" spans="1:25" ht="18.75">
      <c r="A15" s="39">
        <v>1508061</v>
      </c>
      <c r="B15" s="37" t="s">
        <v>7435</v>
      </c>
      <c r="C15" s="40" t="s">
        <v>79</v>
      </c>
      <c r="D15">
        <f>ABS(SUMIFS('BD fac pb'!G:G,'BD fac pb'!D:D,Fact!P$12,'BD fac pb'!E:E,Fact!A15))-E15</f>
        <v>0</v>
      </c>
      <c r="E15">
        <f>ABS(SUMIFS('BD fac pb'!G:G,'BD fac pb'!D:D,"=602",'BD fac pb'!E:E,Fact!A15))</f>
        <v>0</v>
      </c>
      <c r="F15" s="66">
        <f ca="1">NETWORKDAYS.INTL(F10,F11,11)</f>
        <v>26</v>
      </c>
      <c r="G15" s="63">
        <f ca="1">G11-F15</f>
        <v>4</v>
      </c>
      <c r="H15" s="63" t="s">
        <v>7451</v>
      </c>
      <c r="I15" s="52"/>
      <c r="J15" s="52"/>
      <c r="K15" s="52"/>
      <c r="L15" s="52"/>
      <c r="M15" s="52"/>
      <c r="N15" s="52"/>
      <c r="P15" s="46">
        <v>544</v>
      </c>
      <c r="Q15" s="190" t="s">
        <v>8561</v>
      </c>
      <c r="R15" s="191">
        <f>+ABS(SUMIF('BD fac pb'!E:E,"1509862",'BD fac pb'!G:G))</f>
        <v>508160</v>
      </c>
      <c r="S15" s="189" t="s">
        <v>33</v>
      </c>
      <c r="U15" s="102"/>
    </row>
    <row r="16" spans="1:25" ht="15.75">
      <c r="A16" s="39">
        <v>1514174</v>
      </c>
      <c r="B16" s="37" t="s">
        <v>7435</v>
      </c>
      <c r="C16" s="40" t="s">
        <v>80</v>
      </c>
      <c r="D16">
        <f>ABS(SUMIFS('BD fac pb'!G:G,'BD fac pb'!D:D,Fact!P$12,'BD fac pb'!E:E,Fact!A16))-E16</f>
        <v>0</v>
      </c>
      <c r="E16">
        <f>ABS(SUMIFS('BD fac pb'!G:G,'BD fac pb'!D:D,"=602",'BD fac pb'!E:E,Fact!A16))</f>
        <v>0</v>
      </c>
      <c r="F16" s="50"/>
      <c r="G16" s="50"/>
      <c r="H16" s="50"/>
      <c r="I16" s="50"/>
      <c r="J16" s="50"/>
      <c r="K16" s="50"/>
      <c r="L16" s="50"/>
      <c r="M16" s="50"/>
      <c r="N16" s="50"/>
      <c r="P16" s="46">
        <v>644</v>
      </c>
      <c r="Q16" s="190" t="s">
        <v>7438</v>
      </c>
      <c r="R16" s="191">
        <f>SUMIF(B:B,Q16,D:D)</f>
        <v>0</v>
      </c>
      <c r="S16" s="189" t="s">
        <v>33</v>
      </c>
      <c r="U16" s="102"/>
    </row>
    <row r="17" spans="1:21" ht="15.75">
      <c r="A17" s="39">
        <v>1514567</v>
      </c>
      <c r="B17" s="37" t="s">
        <v>7435</v>
      </c>
      <c r="C17" s="40" t="s">
        <v>81</v>
      </c>
      <c r="D17">
        <f>ABS(SUMIFS('BD fac pb'!G:G,'BD fac pb'!D:D,Fact!P$12,'BD fac pb'!E:E,Fact!A17))-E17</f>
        <v>0</v>
      </c>
      <c r="E17">
        <f>ABS(SUMIFS('BD fac pb'!G:G,'BD fac pb'!D:D,"=602",'BD fac pb'!E:E,Fact!A17))</f>
        <v>0</v>
      </c>
      <c r="P17" s="259"/>
      <c r="Q17" s="192" t="s">
        <v>207</v>
      </c>
      <c r="R17" s="193">
        <f>SUM(R11:R16)</f>
        <v>5622690.069999991</v>
      </c>
      <c r="S17" s="189" t="s">
        <v>33</v>
      </c>
    </row>
    <row r="18" spans="1:21" ht="18.75">
      <c r="A18" s="39">
        <v>1514960</v>
      </c>
      <c r="B18" s="37" t="s">
        <v>7435</v>
      </c>
      <c r="C18" s="40" t="s">
        <v>82</v>
      </c>
      <c r="D18">
        <f>ABS(SUMIFS('BD fac pb'!G:G,'BD fac pb'!D:D,Fact!P$12,'BD fac pb'!E:E,Fact!A18))-E18</f>
        <v>0</v>
      </c>
      <c r="E18">
        <f>ABS(SUMIFS('BD fac pb'!G:G,'BD fac pb'!D:D,"=602",'BD fac pb'!E:E,Fact!A18))</f>
        <v>0</v>
      </c>
      <c r="G18" s="1"/>
      <c r="H18" s="1"/>
      <c r="I18" s="1"/>
      <c r="J18" s="1"/>
      <c r="K18" s="1"/>
      <c r="L18" s="138" t="s">
        <v>7710</v>
      </c>
      <c r="P18" s="259"/>
      <c r="R18" s="102"/>
    </row>
    <row r="19" spans="1:21" ht="15.75">
      <c r="A19" s="39">
        <v>1513608</v>
      </c>
      <c r="B19" s="37" t="s">
        <v>7435</v>
      </c>
      <c r="C19" s="40" t="s">
        <v>83</v>
      </c>
      <c r="D19">
        <f>ABS(SUMIFS('BD fac pb'!G:G,'BD fac pb'!D:D,Fact!P$12,'BD fac pb'!E:E,Fact!A19))-E19</f>
        <v>0</v>
      </c>
      <c r="E19">
        <f>ABS(SUMIFS('BD fac pb'!G:G,'BD fac pb'!D:D,"=602",'BD fac pb'!E:E,Fact!A19))</f>
        <v>0</v>
      </c>
      <c r="G19" s="1"/>
      <c r="H19" s="195" t="s">
        <v>110</v>
      </c>
      <c r="I19" s="196" t="s">
        <v>7475</v>
      </c>
      <c r="J19" s="196"/>
      <c r="K19" s="1"/>
      <c r="L19" s="19">
        <f ca="1">DATE(L53,M53,1)</f>
        <v>46174</v>
      </c>
      <c r="M19" s="5">
        <v>252.07692307692307</v>
      </c>
      <c r="N19" s="46">
        <f t="shared" ref="N19:N48" ca="1" si="4">+IFERROR(WEEKDAY(L19,2),0)</f>
        <v>1</v>
      </c>
      <c r="O19" s="46" t="b">
        <f ca="1">+AND(N19&lt;&gt;7,N19&lt;&gt;0)</f>
        <v>1</v>
      </c>
      <c r="Q19" s="102"/>
      <c r="R19" s="102"/>
      <c r="T19" s="271"/>
    </row>
    <row r="20" spans="1:21" ht="15.75">
      <c r="A20" s="39">
        <v>1513607</v>
      </c>
      <c r="B20" s="37" t="s">
        <v>7435</v>
      </c>
      <c r="C20" s="40" t="s">
        <v>84</v>
      </c>
      <c r="D20">
        <f>ABS(SUMIFS('BD fac pb'!G:G,'BD fac pb'!D:D,Fact!P$12,'BD fac pb'!E:E,Fact!A20))-E20</f>
        <v>0</v>
      </c>
      <c r="E20">
        <f>ABS(SUMIFS('BD fac pb'!G:G,'BD fac pb'!D:D,"=602",'BD fac pb'!E:E,Fact!A20))</f>
        <v>0</v>
      </c>
      <c r="G20" s="1"/>
      <c r="H20" s="195" t="s">
        <v>111</v>
      </c>
      <c r="I20" s="197">
        <v>0</v>
      </c>
      <c r="J20" s="197">
        <v>0</v>
      </c>
      <c r="K20" s="1"/>
      <c r="L20" s="19">
        <f t="shared" ref="L20:L49" ca="1" si="5">IFERROR(IF(MONTH(L19+1)=$M$53,L19+1,""),"")</f>
        <v>46175</v>
      </c>
      <c r="M20" s="5">
        <v>252.07692307692307</v>
      </c>
      <c r="N20" s="46">
        <f t="shared" ca="1" si="4"/>
        <v>2</v>
      </c>
      <c r="O20" s="46" t="b">
        <f t="shared" ref="O20:O49" ca="1" si="6">+AND(N20&lt;&gt;7,N20&lt;&gt;0)</f>
        <v>1</v>
      </c>
      <c r="P20" s="168"/>
      <c r="Q20" s="169"/>
      <c r="R20" s="102"/>
      <c r="S20" s="45"/>
      <c r="T20" s="45"/>
      <c r="U20" s="45"/>
    </row>
    <row r="21" spans="1:21" ht="15.75">
      <c r="A21" s="39">
        <v>1508012</v>
      </c>
      <c r="B21" s="37" t="s">
        <v>7435</v>
      </c>
      <c r="C21" s="40" t="s">
        <v>85</v>
      </c>
      <c r="D21">
        <f>ABS(SUMIFS('BD fac pb'!G:G,'BD fac pb'!D:D,Fact!P$12,'BD fac pb'!E:E,Fact!A21))-E21</f>
        <v>128063</v>
      </c>
      <c r="E21">
        <f>ABS(SUMIFS('BD fac pb'!G:G,'BD fac pb'!D:D,"=602",'BD fac pb'!E:E,Fact!A21))</f>
        <v>0</v>
      </c>
      <c r="G21" s="1"/>
      <c r="H21" s="195" t="s">
        <v>7441</v>
      </c>
      <c r="I21" s="197">
        <v>0</v>
      </c>
      <c r="J21" s="197">
        <v>0</v>
      </c>
      <c r="K21" s="1"/>
      <c r="L21" s="19">
        <f t="shared" ca="1" si="5"/>
        <v>46176</v>
      </c>
      <c r="M21" s="5">
        <v>252.07692307692307</v>
      </c>
      <c r="N21" s="46">
        <f t="shared" ca="1" si="4"/>
        <v>3</v>
      </c>
      <c r="O21" s="46" t="b">
        <f t="shared" ca="1" si="6"/>
        <v>1</v>
      </c>
      <c r="P21" s="168"/>
      <c r="Q21" s="170"/>
    </row>
    <row r="22" spans="1:21" ht="15.75">
      <c r="A22" s="39">
        <v>1530909</v>
      </c>
      <c r="B22" s="37" t="s">
        <v>7435</v>
      </c>
      <c r="C22" s="40" t="s">
        <v>451</v>
      </c>
      <c r="D22">
        <f>ABS(SUMIFS('BD fac pb'!G:G,'BD fac pb'!D:D,Fact!P$12,'BD fac pb'!E:E,Fact!A22))-E22</f>
        <v>540213</v>
      </c>
      <c r="E22">
        <f>ABS(SUMIFS('BD fac pb'!G:G,'BD fac pb'!D:D,"=602",'BD fac pb'!E:E,Fact!A22))</f>
        <v>0</v>
      </c>
      <c r="G22" s="1"/>
      <c r="H22" s="195" t="s">
        <v>7442</v>
      </c>
      <c r="I22" s="198">
        <v>543</v>
      </c>
      <c r="J22" s="198">
        <v>544</v>
      </c>
      <c r="K22" s="1"/>
      <c r="L22" s="19">
        <f t="shared" ca="1" si="5"/>
        <v>46177</v>
      </c>
      <c r="M22" s="5">
        <v>252.07692307692307</v>
      </c>
      <c r="N22" s="46">
        <f t="shared" ca="1" si="4"/>
        <v>4</v>
      </c>
      <c r="O22" s="46" t="b">
        <f t="shared" ca="1" si="6"/>
        <v>1</v>
      </c>
      <c r="P22" s="168"/>
      <c r="Q22" s="170"/>
    </row>
    <row r="23" spans="1:21" ht="15.75">
      <c r="A23" s="39">
        <v>1507964</v>
      </c>
      <c r="B23" s="37" t="s">
        <v>7435</v>
      </c>
      <c r="C23" s="40" t="s">
        <v>86</v>
      </c>
      <c r="D23">
        <f>ABS(SUMIFS('BD fac pb'!G:G,'BD fac pb'!D:D,Fact!P$12,'BD fac pb'!E:E,Fact!A23))-E23</f>
        <v>0</v>
      </c>
      <c r="E23">
        <f>ABS(SUMIFS('BD fac pb'!G:G,'BD fac pb'!D:D,"=602",'BD fac pb'!E:E,Fact!A23))</f>
        <v>0</v>
      </c>
      <c r="G23" s="1"/>
      <c r="H23" s="254"/>
      <c r="I23" s="199">
        <v>601</v>
      </c>
      <c r="J23" s="199">
        <v>602</v>
      </c>
      <c r="K23" s="1"/>
      <c r="L23" s="19">
        <f t="shared" ca="1" si="5"/>
        <v>46178</v>
      </c>
      <c r="M23" s="5">
        <v>252.07692307692307</v>
      </c>
      <c r="N23" s="46">
        <f t="shared" ca="1" si="4"/>
        <v>5</v>
      </c>
      <c r="O23" s="46" t="b">
        <f t="shared" ca="1" si="6"/>
        <v>1</v>
      </c>
      <c r="P23" s="168"/>
      <c r="Q23" s="170"/>
    </row>
    <row r="24" spans="1:21" ht="15.75">
      <c r="A24" s="39">
        <v>1531119</v>
      </c>
      <c r="B24" s="37" t="s">
        <v>7435</v>
      </c>
      <c r="C24" s="37" t="s">
        <v>8741</v>
      </c>
      <c r="D24">
        <f>ABS(SUMIFS('BD fac pb'!G:G,'BD fac pb'!D:D,Fact!P$12,'BD fac pb'!E:E,Fact!A24))-E24</f>
        <v>397407</v>
      </c>
      <c r="E24">
        <f>ABS(SUMIFS('BD fac pb'!G:G,'BD fac pb'!D:D,"=602",'BD fac pb'!E:E,Fact!A24))</f>
        <v>97480</v>
      </c>
      <c r="G24" s="1"/>
      <c r="H24" s="255"/>
      <c r="I24" s="198">
        <v>643</v>
      </c>
      <c r="J24" s="198">
        <v>644</v>
      </c>
      <c r="K24" s="1"/>
      <c r="L24" s="19">
        <f t="shared" ca="1" si="5"/>
        <v>46179</v>
      </c>
      <c r="M24" s="5">
        <v>252.07692307692307</v>
      </c>
      <c r="N24" s="46">
        <f t="shared" ca="1" si="4"/>
        <v>6</v>
      </c>
      <c r="O24" s="46" t="b">
        <f t="shared" ca="1" si="6"/>
        <v>1</v>
      </c>
      <c r="P24" s="168"/>
      <c r="Q24" s="169"/>
    </row>
    <row r="25" spans="1:21" ht="15.75">
      <c r="A25" s="39">
        <v>1531120</v>
      </c>
      <c r="B25" s="37" t="s">
        <v>7435</v>
      </c>
      <c r="C25" s="37" t="s">
        <v>8754</v>
      </c>
      <c r="D25">
        <f>ABS(SUMIFS('BD fac pb'!G:G,'BD fac pb'!D:D,Fact!P$12,'BD fac pb'!E:E,Fact!A25))-E25</f>
        <v>0</v>
      </c>
      <c r="E25">
        <f>ABS(SUMIFS('BD fac pb'!G:G,'BD fac pb'!D:D,"=602",'BD fac pb'!E:E,Fact!A25))</f>
        <v>0</v>
      </c>
      <c r="G25" s="1"/>
      <c r="H25" s="195" t="s">
        <v>7443</v>
      </c>
      <c r="I25" s="200">
        <f ca="1">F10</f>
        <v>46174</v>
      </c>
      <c r="J25" s="200">
        <f ca="1">F12</f>
        <v>46203</v>
      </c>
      <c r="K25" s="1"/>
      <c r="L25" s="19">
        <f t="shared" ca="1" si="5"/>
        <v>46180</v>
      </c>
      <c r="M25" s="5">
        <v>0</v>
      </c>
      <c r="N25" s="46">
        <f t="shared" ca="1" si="4"/>
        <v>7</v>
      </c>
      <c r="O25" s="46" t="b">
        <f t="shared" ca="1" si="6"/>
        <v>0</v>
      </c>
    </row>
    <row r="26" spans="1:21">
      <c r="A26" s="39">
        <v>1517165</v>
      </c>
      <c r="B26" s="37" t="s">
        <v>7435</v>
      </c>
      <c r="C26" s="40" t="s">
        <v>88</v>
      </c>
      <c r="D26">
        <f>ABS(SUMIFS('BD fac pb'!G:G,'BD fac pb'!D:D,Fact!P$12,'BD fac pb'!E:E,Fact!A26))-E26</f>
        <v>0</v>
      </c>
      <c r="E26">
        <f>ABS(SUMIFS('BD fac pb'!G:G,'BD fac pb'!D:D,"=602",'BD fac pb'!E:E,Fact!A26))</f>
        <v>0</v>
      </c>
      <c r="G26" s="1"/>
      <c r="H26" s="1"/>
      <c r="I26" s="1"/>
      <c r="J26" s="1"/>
      <c r="K26" s="1"/>
      <c r="L26" s="19">
        <f t="shared" ca="1" si="5"/>
        <v>46181</v>
      </c>
      <c r="M26" s="5">
        <v>252.07692307692307</v>
      </c>
      <c r="N26" s="46">
        <f t="shared" ca="1" si="4"/>
        <v>1</v>
      </c>
      <c r="O26" s="46" t="b">
        <f t="shared" ca="1" si="6"/>
        <v>1</v>
      </c>
    </row>
    <row r="27" spans="1:21">
      <c r="A27" s="39">
        <v>1509387</v>
      </c>
      <c r="B27" s="37" t="s">
        <v>7435</v>
      </c>
      <c r="C27" s="40" t="s">
        <v>89</v>
      </c>
      <c r="D27">
        <f>ABS(SUMIFS('BD fac pb'!G:G,'BD fac pb'!D:D,Fact!P$12,'BD fac pb'!E:E,Fact!A27))-E27</f>
        <v>0</v>
      </c>
      <c r="E27">
        <f>ABS(SUMIFS('BD fac pb'!G:G,'BD fac pb'!D:D,"=602",'BD fac pb'!E:E,Fact!A27))</f>
        <v>0</v>
      </c>
      <c r="L27" s="19">
        <f t="shared" ca="1" si="5"/>
        <v>46182</v>
      </c>
      <c r="M27" s="5">
        <v>252.07692307692307</v>
      </c>
      <c r="N27" s="46">
        <f t="shared" ca="1" si="4"/>
        <v>2</v>
      </c>
      <c r="O27" s="46" t="b">
        <f t="shared" ca="1" si="6"/>
        <v>1</v>
      </c>
    </row>
    <row r="28" spans="1:21">
      <c r="A28" s="39">
        <v>1513300</v>
      </c>
      <c r="B28" s="37" t="s">
        <v>7435</v>
      </c>
      <c r="C28" s="41" t="s">
        <v>91</v>
      </c>
      <c r="D28">
        <f>ABS(SUMIFS('BD fac pb'!G:G,'BD fac pb'!D:D,Fact!P$12,'BD fac pb'!E:E,Fact!A28))-E28</f>
        <v>0</v>
      </c>
      <c r="E28">
        <f>ABS(SUMIFS('BD fac pb'!G:G,'BD fac pb'!D:D,"=602",'BD fac pb'!E:E,Fact!A28))</f>
        <v>0</v>
      </c>
      <c r="F28" s="72"/>
      <c r="L28" s="19">
        <f t="shared" ca="1" si="5"/>
        <v>46183</v>
      </c>
      <c r="M28" s="5">
        <v>252.07692307692307</v>
      </c>
      <c r="N28" s="46">
        <f t="shared" ca="1" si="4"/>
        <v>3</v>
      </c>
      <c r="O28" s="46" t="b">
        <f t="shared" ca="1" si="6"/>
        <v>1</v>
      </c>
    </row>
    <row r="29" spans="1:21">
      <c r="A29" s="39">
        <v>1513259</v>
      </c>
      <c r="B29" s="37" t="s">
        <v>7435</v>
      </c>
      <c r="C29" s="41" t="s">
        <v>92</v>
      </c>
      <c r="D29">
        <f>ABS(SUMIFS('BD fac pb'!G:G,'BD fac pb'!D:D,Fact!P$12,'BD fac pb'!E:E,Fact!A29))-E29</f>
        <v>0</v>
      </c>
      <c r="E29">
        <f>ABS(SUMIFS('BD fac pb'!G:G,'BD fac pb'!D:D,"=602",'BD fac pb'!E:E,Fact!A29))</f>
        <v>0</v>
      </c>
      <c r="L29" s="19">
        <f t="shared" ca="1" si="5"/>
        <v>46184</v>
      </c>
      <c r="M29" s="229">
        <f>252.076923076923+150</f>
        <v>402.07692307692298</v>
      </c>
      <c r="N29" s="46">
        <f t="shared" ca="1" si="4"/>
        <v>4</v>
      </c>
      <c r="O29" s="46" t="b">
        <f t="shared" ca="1" si="6"/>
        <v>1</v>
      </c>
    </row>
    <row r="30" spans="1:21">
      <c r="A30" s="39">
        <v>1515960</v>
      </c>
      <c r="B30" s="37" t="s">
        <v>7435</v>
      </c>
      <c r="C30" s="41" t="s">
        <v>93</v>
      </c>
      <c r="D30">
        <f>ABS(SUMIFS('BD fac pb'!G:G,'BD fac pb'!D:D,Fact!P$12,'BD fac pb'!E:E,Fact!A30))-E30</f>
        <v>0</v>
      </c>
      <c r="E30">
        <f>ABS(SUMIFS('BD fac pb'!G:G,'BD fac pb'!D:D,"=602",'BD fac pb'!E:E,Fact!A30))</f>
        <v>0</v>
      </c>
      <c r="L30" s="19">
        <f t="shared" ca="1" si="5"/>
        <v>46185</v>
      </c>
      <c r="M30" s="5">
        <v>252.07692307692307</v>
      </c>
      <c r="N30" s="46">
        <f t="shared" ca="1" si="4"/>
        <v>5</v>
      </c>
      <c r="O30" s="46" t="b">
        <f t="shared" ca="1" si="6"/>
        <v>1</v>
      </c>
      <c r="P30" s="172"/>
    </row>
    <row r="31" spans="1:21">
      <c r="A31" s="39">
        <v>1518801</v>
      </c>
      <c r="B31" s="37" t="s">
        <v>7435</v>
      </c>
      <c r="C31" s="41" t="s">
        <v>94</v>
      </c>
      <c r="D31">
        <f>ABS(SUMIFS('BD fac pb'!G:G,'BD fac pb'!D:D,Fact!P$12,'BD fac pb'!E:E,Fact!A31))-E31</f>
        <v>0</v>
      </c>
      <c r="E31">
        <f>ABS(SUMIFS('BD fac pb'!G:G,'BD fac pb'!D:D,"=602",'BD fac pb'!E:E,Fact!A31))</f>
        <v>0</v>
      </c>
      <c r="L31" s="19">
        <f t="shared" ca="1" si="5"/>
        <v>46186</v>
      </c>
      <c r="M31" s="5">
        <v>252.07692307692307</v>
      </c>
      <c r="N31" s="46">
        <f t="shared" ca="1" si="4"/>
        <v>6</v>
      </c>
      <c r="O31" s="46" t="b">
        <f t="shared" ca="1" si="6"/>
        <v>1</v>
      </c>
    </row>
    <row r="32" spans="1:21">
      <c r="A32" s="39">
        <v>1530217</v>
      </c>
      <c r="B32" s="37" t="s">
        <v>7435</v>
      </c>
      <c r="C32" s="41" t="s">
        <v>95</v>
      </c>
      <c r="D32">
        <f>ABS(SUMIFS('BD fac pb'!G:G,'BD fac pb'!D:D,Fact!P$12,'BD fac pb'!E:E,Fact!A32))-E32</f>
        <v>0</v>
      </c>
      <c r="E32">
        <f>ABS(SUMIFS('BD fac pb'!G:G,'BD fac pb'!D:D,"=602",'BD fac pb'!E:E,Fact!A32))</f>
        <v>0</v>
      </c>
      <c r="L32" s="19">
        <f t="shared" ca="1" si="5"/>
        <v>46187</v>
      </c>
      <c r="M32" s="5">
        <v>0</v>
      </c>
      <c r="N32" s="46">
        <f t="shared" ca="1" si="4"/>
        <v>7</v>
      </c>
      <c r="O32" s="46" t="b">
        <f t="shared" ca="1" si="6"/>
        <v>0</v>
      </c>
    </row>
    <row r="33" spans="1:15">
      <c r="A33" s="39">
        <v>1530184</v>
      </c>
      <c r="B33" s="37" t="s">
        <v>7435</v>
      </c>
      <c r="C33" s="41" t="s">
        <v>169</v>
      </c>
      <c r="D33">
        <f>ABS(SUMIFS('BD fac pb'!G:G,'BD fac pb'!D:D,Fact!P$12,'BD fac pb'!E:E,Fact!A33))-E33</f>
        <v>0</v>
      </c>
      <c r="E33">
        <f>ABS(SUMIFS('BD fac pb'!G:G,'BD fac pb'!D:D,"=602",'BD fac pb'!E:E,Fact!A33))</f>
        <v>0</v>
      </c>
      <c r="L33" s="19">
        <f t="shared" ca="1" si="5"/>
        <v>46188</v>
      </c>
      <c r="M33" s="5">
        <v>252.07692307692307</v>
      </c>
      <c r="N33" s="46">
        <f t="shared" ca="1" si="4"/>
        <v>1</v>
      </c>
      <c r="O33" s="46" t="b">
        <f t="shared" ca="1" si="6"/>
        <v>1</v>
      </c>
    </row>
    <row r="34" spans="1:15">
      <c r="A34" s="8">
        <v>1530843</v>
      </c>
      <c r="B34" s="39" t="s">
        <v>188</v>
      </c>
      <c r="C34" s="41" t="s">
        <v>190</v>
      </c>
      <c r="D34">
        <f>ABS(SUMIFS('BD fac pb'!G:G,'BD fac pb'!D:D,Fact!P$12,'BD fac pb'!E:E,Fact!A34))-E34</f>
        <v>85607</v>
      </c>
      <c r="E34">
        <f>ABS(SUMIFS('BD fac pb'!G:G,'BD fac pb'!D:D,"=602",'BD fac pb'!E:E,Fact!A34))</f>
        <v>0</v>
      </c>
      <c r="L34" s="19">
        <f t="shared" ca="1" si="5"/>
        <v>46189</v>
      </c>
      <c r="M34" s="5">
        <v>252.07692307692307</v>
      </c>
      <c r="N34" s="46">
        <f t="shared" ca="1" si="4"/>
        <v>2</v>
      </c>
      <c r="O34" s="46" t="b">
        <f t="shared" ca="1" si="6"/>
        <v>1</v>
      </c>
    </row>
    <row r="35" spans="1:15">
      <c r="A35" s="8">
        <v>1530847</v>
      </c>
      <c r="B35" s="39" t="s">
        <v>188</v>
      </c>
      <c r="C35" s="41" t="s">
        <v>196</v>
      </c>
      <c r="D35">
        <f>ABS(SUMIFS('BD fac pb'!G:G,'BD fac pb'!D:D,Fact!P$12,'BD fac pb'!E:E,Fact!A35))-E35</f>
        <v>0</v>
      </c>
      <c r="E35">
        <f>ABS(SUMIFS('BD fac pb'!G:G,'BD fac pb'!D:D,"=602",'BD fac pb'!E:E,Fact!A35))</f>
        <v>0</v>
      </c>
      <c r="L35" s="19">
        <f t="shared" ca="1" si="5"/>
        <v>46190</v>
      </c>
      <c r="M35" s="5">
        <v>252.07692307692307</v>
      </c>
      <c r="N35" s="46">
        <f t="shared" ca="1" si="4"/>
        <v>3</v>
      </c>
      <c r="O35" s="46" t="b">
        <f t="shared" ca="1" si="6"/>
        <v>1</v>
      </c>
    </row>
    <row r="36" spans="1:15">
      <c r="A36" s="8">
        <v>1530849</v>
      </c>
      <c r="B36" s="39" t="s">
        <v>188</v>
      </c>
      <c r="C36" s="41" t="s">
        <v>197</v>
      </c>
      <c r="D36">
        <f>ABS(SUMIFS('BD fac pb'!G:G,'BD fac pb'!D:D,Fact!P$12,'BD fac pb'!E:E,Fact!A36))-E36</f>
        <v>0</v>
      </c>
      <c r="E36">
        <f>ABS(SUMIFS('BD fac pb'!G:G,'BD fac pb'!D:D,"=602",'BD fac pb'!E:E,Fact!A36))</f>
        <v>0</v>
      </c>
      <c r="L36" s="19">
        <f t="shared" ca="1" si="5"/>
        <v>46191</v>
      </c>
      <c r="M36" s="5">
        <v>252.07692307692307</v>
      </c>
      <c r="N36" s="46">
        <f t="shared" ca="1" si="4"/>
        <v>4</v>
      </c>
      <c r="O36" s="46" t="b">
        <f t="shared" ca="1" si="6"/>
        <v>1</v>
      </c>
    </row>
    <row r="37" spans="1:15">
      <c r="A37" s="8">
        <v>1530845</v>
      </c>
      <c r="B37" s="39" t="s">
        <v>188</v>
      </c>
      <c r="C37" s="41" t="s">
        <v>198</v>
      </c>
      <c r="D37">
        <f>ABS(SUMIFS('BD fac pb'!G:G,'BD fac pb'!D:D,Fact!P$12,'BD fac pb'!E:E,Fact!A37))</f>
        <v>205634</v>
      </c>
      <c r="L37" s="19">
        <f t="shared" ca="1" si="5"/>
        <v>46192</v>
      </c>
      <c r="M37" s="229">
        <f>252.076923076923+150</f>
        <v>402.07692307692298</v>
      </c>
      <c r="N37" s="46">
        <f t="shared" ca="1" si="4"/>
        <v>5</v>
      </c>
      <c r="O37" s="46" t="b">
        <f t="shared" ca="1" si="6"/>
        <v>1</v>
      </c>
    </row>
    <row r="38" spans="1:15">
      <c r="A38" s="8">
        <v>1530850</v>
      </c>
      <c r="B38" s="39" t="s">
        <v>188</v>
      </c>
      <c r="C38" s="41" t="s">
        <v>193</v>
      </c>
      <c r="D38">
        <f>ABS(SUMIFS('BD fac pb'!G:G,'BD fac pb'!D:D,Fact!P$12,'BD fac pb'!E:E,Fact!A38))</f>
        <v>639189</v>
      </c>
      <c r="L38" s="19">
        <f t="shared" ca="1" si="5"/>
        <v>46193</v>
      </c>
      <c r="M38" s="5">
        <v>252.07692307692307</v>
      </c>
      <c r="N38" s="46">
        <f t="shared" ca="1" si="4"/>
        <v>6</v>
      </c>
      <c r="O38" s="46" t="b">
        <f t="shared" ca="1" si="6"/>
        <v>1</v>
      </c>
    </row>
    <row r="39" spans="1:15">
      <c r="A39" s="42">
        <v>1530846</v>
      </c>
      <c r="B39" s="39" t="s">
        <v>188</v>
      </c>
      <c r="C39" s="41" t="s">
        <v>191</v>
      </c>
      <c r="D39">
        <f>ABS(SUMIFS('BD fac pb'!G:G,'BD fac pb'!D:D,Fact!P$12,'BD fac pb'!E:E,Fact!A39))</f>
        <v>160441</v>
      </c>
      <c r="L39" s="19">
        <f t="shared" ca="1" si="5"/>
        <v>46194</v>
      </c>
      <c r="M39" s="5">
        <v>0</v>
      </c>
      <c r="N39" s="46">
        <f t="shared" ca="1" si="4"/>
        <v>7</v>
      </c>
      <c r="O39" s="46" t="b">
        <f t="shared" ca="1" si="6"/>
        <v>0</v>
      </c>
    </row>
    <row r="40" spans="1:15">
      <c r="A40" s="8">
        <v>1530848</v>
      </c>
      <c r="B40" s="39" t="s">
        <v>188</v>
      </c>
      <c r="C40" s="41" t="s">
        <v>192</v>
      </c>
      <c r="D40">
        <f>ABS(SUMIFS('BD fac pb'!G:G,'BD fac pb'!D:D,Fact!P$12,'BD fac pb'!E:E,Fact!A40))</f>
        <v>150899</v>
      </c>
      <c r="L40" s="19">
        <f t="shared" ca="1" si="5"/>
        <v>46195</v>
      </c>
      <c r="M40" s="5">
        <v>252.07692307692307</v>
      </c>
      <c r="N40" s="46">
        <f t="shared" ca="1" si="4"/>
        <v>1</v>
      </c>
      <c r="O40" s="46" t="b">
        <f t="shared" ca="1" si="6"/>
        <v>1</v>
      </c>
    </row>
    <row r="41" spans="1:15">
      <c r="A41" s="8">
        <v>1530844</v>
      </c>
      <c r="B41" s="39" t="s">
        <v>188</v>
      </c>
      <c r="C41" s="41" t="s">
        <v>199</v>
      </c>
      <c r="D41">
        <f>ABS(SUMIFS('BD fac pb'!G:G,'BD fac pb'!D:D,Fact!P$12,'BD fac pb'!E:E,Fact!A41))</f>
        <v>13000</v>
      </c>
      <c r="L41" s="19">
        <f t="shared" ca="1" si="5"/>
        <v>46196</v>
      </c>
      <c r="M41" s="5">
        <v>252.07692307692307</v>
      </c>
      <c r="N41" s="46">
        <f t="shared" ca="1" si="4"/>
        <v>2</v>
      </c>
      <c r="O41" s="46" t="b">
        <f t="shared" ca="1" si="6"/>
        <v>1</v>
      </c>
    </row>
    <row r="42" spans="1:15">
      <c r="A42" s="43">
        <v>1511204</v>
      </c>
      <c r="B42" s="43" t="s">
        <v>7438</v>
      </c>
      <c r="C42" s="44" t="s">
        <v>87</v>
      </c>
      <c r="D42">
        <f>ABS(SUMIFS('BD fac pb'!G:G,'BD fac pb'!D:D,Fact!P$12,'BD fac pb'!E:E,Fact!A42))</f>
        <v>0</v>
      </c>
      <c r="L42" s="19">
        <f t="shared" ca="1" si="5"/>
        <v>46197</v>
      </c>
      <c r="M42" s="5">
        <v>252.07692307692307</v>
      </c>
      <c r="N42" s="46">
        <f t="shared" ca="1" si="4"/>
        <v>3</v>
      </c>
      <c r="O42" s="46" t="b">
        <f t="shared" ca="1" si="6"/>
        <v>1</v>
      </c>
    </row>
    <row r="43" spans="1:15">
      <c r="A43" s="43">
        <v>1511203</v>
      </c>
      <c r="B43" s="43" t="s">
        <v>7438</v>
      </c>
      <c r="C43" s="44" t="s">
        <v>90</v>
      </c>
      <c r="D43">
        <f>ABS(SUMIFS('BD fac pb'!G:G,'BD fac pb'!D:D,Fact!P$12,'BD fac pb'!E:E,Fact!A43))</f>
        <v>0</v>
      </c>
      <c r="L43" s="19">
        <f t="shared" ca="1" si="5"/>
        <v>46198</v>
      </c>
      <c r="M43" s="5">
        <v>252.07692307692307</v>
      </c>
      <c r="N43" s="46">
        <f t="shared" ca="1" si="4"/>
        <v>4</v>
      </c>
      <c r="O43" s="46" t="b">
        <f t="shared" ca="1" si="6"/>
        <v>1</v>
      </c>
    </row>
    <row r="44" spans="1:15">
      <c r="L44" s="19">
        <f t="shared" ca="1" si="5"/>
        <v>46199</v>
      </c>
      <c r="M44" s="5">
        <v>252.07692307692307</v>
      </c>
      <c r="N44" s="46">
        <f t="shared" ca="1" si="4"/>
        <v>5</v>
      </c>
      <c r="O44" s="46" t="b">
        <f t="shared" ca="1" si="6"/>
        <v>1</v>
      </c>
    </row>
    <row r="45" spans="1:15">
      <c r="L45" s="19">
        <f t="shared" ca="1" si="5"/>
        <v>46200</v>
      </c>
      <c r="M45" s="5">
        <v>252.07692307692307</v>
      </c>
      <c r="N45" s="46">
        <f t="shared" ca="1" si="4"/>
        <v>6</v>
      </c>
      <c r="O45" s="46" t="b">
        <f t="shared" ca="1" si="6"/>
        <v>1</v>
      </c>
    </row>
    <row r="46" spans="1:15">
      <c r="L46" s="19">
        <f t="shared" ca="1" si="5"/>
        <v>46201</v>
      </c>
      <c r="M46" s="5">
        <v>0</v>
      </c>
      <c r="N46" s="46">
        <f t="shared" ca="1" si="4"/>
        <v>7</v>
      </c>
      <c r="O46" s="46" t="b">
        <f t="shared" ca="1" si="6"/>
        <v>0</v>
      </c>
    </row>
    <row r="47" spans="1:15">
      <c r="L47" s="19">
        <f t="shared" ca="1" si="5"/>
        <v>46202</v>
      </c>
      <c r="M47" s="5">
        <v>252.07692307692307</v>
      </c>
      <c r="N47" s="46">
        <f t="shared" ca="1" si="4"/>
        <v>1</v>
      </c>
      <c r="O47" s="46" t="b">
        <f t="shared" ca="1" si="6"/>
        <v>1</v>
      </c>
    </row>
    <row r="48" spans="1:15">
      <c r="L48" s="19">
        <f t="shared" ca="1" si="5"/>
        <v>46203</v>
      </c>
      <c r="M48" s="5">
        <v>252.07692307692307</v>
      </c>
      <c r="N48" s="46">
        <f t="shared" ca="1" si="4"/>
        <v>2</v>
      </c>
      <c r="O48" s="46" t="b">
        <f t="shared" ca="1" si="6"/>
        <v>1</v>
      </c>
    </row>
    <row r="49" spans="11:15">
      <c r="L49" s="19" t="str">
        <f t="shared" ca="1" si="5"/>
        <v/>
      </c>
      <c r="M49" s="5"/>
      <c r="N49" s="46">
        <f ca="1">+IFERROR(WEEKDAY(L49,2),0)</f>
        <v>0</v>
      </c>
      <c r="O49" s="46" t="b">
        <f t="shared" ca="1" si="6"/>
        <v>0</v>
      </c>
    </row>
    <row r="50" spans="11:15">
      <c r="L50" s="274"/>
      <c r="M50" s="275">
        <f ca="1">+I2/M51</f>
        <v>263.61538461538464</v>
      </c>
    </row>
    <row r="51" spans="11:15">
      <c r="K51" s="140">
        <f ca="1">TODAY()</f>
        <v>46203</v>
      </c>
      <c r="L51" s="1" t="s">
        <v>8923</v>
      </c>
      <c r="M51" s="5">
        <f ca="1">+COUNTIF(O19:O49,TRUE)</f>
        <v>26</v>
      </c>
    </row>
    <row r="52" spans="11:15">
      <c r="L52" s="141" t="s">
        <v>7711</v>
      </c>
      <c r="M52" s="142">
        <f ca="1">SUMIF(L19:L49,"&lt;"&amp;K51,M19:M49)</f>
        <v>6601.9230769230735</v>
      </c>
    </row>
    <row r="53" spans="11:15">
      <c r="L53" s="91">
        <f ca="1">YEAR((TODAY()))</f>
        <v>2026</v>
      </c>
      <c r="M53" s="91">
        <f ca="1">MONTH((TODAY()))</f>
        <v>6</v>
      </c>
    </row>
  </sheetData>
  <conditionalFormatting sqref="M19:M28 M38:M48 M30:M36">
    <cfRule type="expression" dxfId="149" priority="4">
      <formula>N19=7</formula>
    </cfRule>
  </conditionalFormatting>
  <conditionalFormatting sqref="M50">
    <cfRule type="expression" dxfId="148" priority="3">
      <formula>N50=7</formula>
    </cfRule>
  </conditionalFormatting>
  <conditionalFormatting sqref="M37">
    <cfRule type="expression" dxfId="147" priority="2">
      <formula>N37=7</formula>
    </cfRule>
  </conditionalFormatting>
  <conditionalFormatting sqref="M29">
    <cfRule type="expression" dxfId="146" priority="1">
      <formula>N29=7</formula>
    </cfRule>
  </conditionalFormatting>
  <pageMargins left="0.7" right="0.7" top="0.75" bottom="0.75" header="0.3" footer="0.3"/>
  <pageSetup orientation="portrait" r:id="rId1"/>
  <ignoredErrors>
    <ignoredError sqref="R14 R12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A1:N5845"/>
  <sheetViews>
    <sheetView zoomScale="130" zoomScaleNormal="130" workbookViewId="0">
      <selection activeCell="A2" sqref="A2:L1176"/>
    </sheetView>
  </sheetViews>
  <sheetFormatPr baseColWidth="10" defaultRowHeight="15"/>
  <cols>
    <col min="3" max="3" width="15.140625" bestFit="1" customWidth="1"/>
    <col min="6" max="6" width="45.140625" bestFit="1" customWidth="1"/>
    <col min="7" max="7" width="12.28515625" style="258" bestFit="1" customWidth="1"/>
  </cols>
  <sheetData>
    <row r="1" spans="1:14" ht="45">
      <c r="A1" s="11" t="s">
        <v>7412</v>
      </c>
      <c r="B1" s="11" t="s">
        <v>7413</v>
      </c>
      <c r="C1" s="11" t="s">
        <v>7414</v>
      </c>
      <c r="D1" s="12" t="s">
        <v>7415</v>
      </c>
      <c r="E1" s="11" t="s">
        <v>110</v>
      </c>
      <c r="F1" s="11" t="s">
        <v>121</v>
      </c>
      <c r="G1" s="256" t="s">
        <v>7416</v>
      </c>
      <c r="H1" s="12" t="s">
        <v>7417</v>
      </c>
      <c r="I1" s="11" t="s">
        <v>7418</v>
      </c>
      <c r="J1" s="11" t="s">
        <v>7419</v>
      </c>
      <c r="K1" s="11" t="s">
        <v>7420</v>
      </c>
      <c r="L1" s="12" t="s">
        <v>7421</v>
      </c>
      <c r="M1" s="11" t="s">
        <v>7422</v>
      </c>
      <c r="N1" s="11" t="s">
        <v>7423</v>
      </c>
    </row>
    <row r="2" spans="1:14" s="10" customFormat="1">
      <c r="A2" s="32" t="s">
        <v>8729</v>
      </c>
      <c r="B2" s="32" t="s">
        <v>8729</v>
      </c>
      <c r="C2" s="33">
        <v>0.62613425925925925</v>
      </c>
      <c r="D2" s="14">
        <v>643</v>
      </c>
      <c r="E2" s="14">
        <v>1508006</v>
      </c>
      <c r="F2" s="10" t="s">
        <v>350</v>
      </c>
      <c r="G2" s="257">
        <v>-43721</v>
      </c>
      <c r="H2" s="10" t="s">
        <v>122</v>
      </c>
      <c r="I2" s="10" t="s">
        <v>7424</v>
      </c>
      <c r="J2" s="34">
        <v>-1263099.69</v>
      </c>
      <c r="K2" s="10">
        <v>4931629368</v>
      </c>
      <c r="L2" s="10" t="s">
        <v>7425</v>
      </c>
    </row>
    <row r="3" spans="1:14" s="10" customFormat="1">
      <c r="A3" s="32" t="s">
        <v>8730</v>
      </c>
      <c r="B3" s="32" t="s">
        <v>8730</v>
      </c>
      <c r="C3" s="33">
        <v>0.10780092592592593</v>
      </c>
      <c r="D3" s="14">
        <v>601</v>
      </c>
      <c r="E3" s="14">
        <v>1530909</v>
      </c>
      <c r="F3" s="10" t="s">
        <v>8140</v>
      </c>
      <c r="G3" s="257">
        <v>-7884</v>
      </c>
      <c r="H3" s="10" t="s">
        <v>122</v>
      </c>
      <c r="I3" s="10" t="s">
        <v>7424</v>
      </c>
      <c r="J3" s="34">
        <v>-224772.84</v>
      </c>
      <c r="K3" s="10">
        <v>4931632602</v>
      </c>
      <c r="L3" s="10" t="s">
        <v>7425</v>
      </c>
    </row>
    <row r="4" spans="1:14" s="10" customFormat="1">
      <c r="A4" s="32" t="s">
        <v>8730</v>
      </c>
      <c r="B4" s="32" t="s">
        <v>8730</v>
      </c>
      <c r="C4" s="33">
        <v>0.10780092592592593</v>
      </c>
      <c r="D4" s="14">
        <v>601</v>
      </c>
      <c r="E4" s="14">
        <v>1530909</v>
      </c>
      <c r="F4" s="10" t="s">
        <v>8140</v>
      </c>
      <c r="G4" s="257">
        <v>-11387</v>
      </c>
      <c r="H4" s="10" t="s">
        <v>122</v>
      </c>
      <c r="I4" s="10" t="s">
        <v>7424</v>
      </c>
      <c r="J4" s="34">
        <v>-324643.37</v>
      </c>
      <c r="K4" s="10">
        <v>4931632602</v>
      </c>
      <c r="L4" s="10" t="s">
        <v>7425</v>
      </c>
    </row>
    <row r="5" spans="1:14" s="10" customFormat="1">
      <c r="A5" s="32" t="s">
        <v>8730</v>
      </c>
      <c r="B5" s="32" t="s">
        <v>8730</v>
      </c>
      <c r="C5" s="33">
        <v>0.44609953703703703</v>
      </c>
      <c r="D5" s="14">
        <v>601</v>
      </c>
      <c r="E5" s="14">
        <v>1530909</v>
      </c>
      <c r="F5" s="10" t="s">
        <v>8140</v>
      </c>
      <c r="G5" s="257">
        <v>-19223</v>
      </c>
      <c r="H5" s="10" t="s">
        <v>122</v>
      </c>
      <c r="I5" s="10" t="s">
        <v>7424</v>
      </c>
      <c r="J5" s="34">
        <v>-548047.73</v>
      </c>
      <c r="K5" s="10">
        <v>4931635930</v>
      </c>
      <c r="L5" s="10" t="s">
        <v>7425</v>
      </c>
    </row>
    <row r="6" spans="1:14" s="10" customFormat="1">
      <c r="A6" s="32" t="s">
        <v>8730</v>
      </c>
      <c r="B6" s="32" t="s">
        <v>8730</v>
      </c>
      <c r="C6" s="33">
        <v>0.46781249999999996</v>
      </c>
      <c r="D6" s="14">
        <v>643</v>
      </c>
      <c r="E6" s="14">
        <v>1508006</v>
      </c>
      <c r="F6" s="10" t="s">
        <v>350</v>
      </c>
      <c r="G6" s="257">
        <v>-43525</v>
      </c>
      <c r="H6" s="10" t="s">
        <v>122</v>
      </c>
      <c r="I6" s="10" t="s">
        <v>7424</v>
      </c>
      <c r="J6" s="34">
        <v>-1257437.25</v>
      </c>
      <c r="K6" s="10">
        <v>4931636286</v>
      </c>
      <c r="L6" s="10" t="s">
        <v>7425</v>
      </c>
    </row>
    <row r="7" spans="1:14" s="10" customFormat="1">
      <c r="A7" s="32" t="s">
        <v>8730</v>
      </c>
      <c r="B7" s="32" t="s">
        <v>8730</v>
      </c>
      <c r="C7" s="33">
        <v>0.46968750000000004</v>
      </c>
      <c r="D7" s="14">
        <v>643</v>
      </c>
      <c r="E7" s="14">
        <v>1508006</v>
      </c>
      <c r="F7" s="10" t="s">
        <v>350</v>
      </c>
      <c r="G7" s="257">
        <v>-43244</v>
      </c>
      <c r="H7" s="10" t="s">
        <v>122</v>
      </c>
      <c r="I7" s="10" t="s">
        <v>7424</v>
      </c>
      <c r="J7" s="34">
        <v>-1249319.1599999999</v>
      </c>
      <c r="K7" s="10">
        <v>4931636293</v>
      </c>
      <c r="L7" s="10" t="s">
        <v>7425</v>
      </c>
    </row>
    <row r="8" spans="1:14" s="10" customFormat="1">
      <c r="A8" s="32" t="s">
        <v>8730</v>
      </c>
      <c r="B8" s="32" t="s">
        <v>8730</v>
      </c>
      <c r="C8" s="33">
        <v>0.47090277777777773</v>
      </c>
      <c r="D8" s="14">
        <v>643</v>
      </c>
      <c r="E8" s="14">
        <v>1508006</v>
      </c>
      <c r="F8" s="10" t="s">
        <v>350</v>
      </c>
      <c r="G8" s="257">
        <v>-42929</v>
      </c>
      <c r="H8" s="10" t="s">
        <v>122</v>
      </c>
      <c r="I8" s="10" t="s">
        <v>7424</v>
      </c>
      <c r="J8" s="34">
        <v>-1240218.81</v>
      </c>
      <c r="K8" s="10">
        <v>4931636298</v>
      </c>
      <c r="L8" s="10" t="s">
        <v>7425</v>
      </c>
    </row>
    <row r="9" spans="1:14" s="10" customFormat="1">
      <c r="A9" s="32" t="s">
        <v>8730</v>
      </c>
      <c r="B9" s="32" t="s">
        <v>8730</v>
      </c>
      <c r="C9" s="33">
        <v>0.47211805555555553</v>
      </c>
      <c r="D9" s="14">
        <v>643</v>
      </c>
      <c r="E9" s="14">
        <v>1508006</v>
      </c>
      <c r="F9" s="10" t="s">
        <v>350</v>
      </c>
      <c r="G9" s="257">
        <v>-30042</v>
      </c>
      <c r="H9" s="10" t="s">
        <v>122</v>
      </c>
      <c r="I9" s="10" t="s">
        <v>7424</v>
      </c>
      <c r="J9" s="34">
        <v>-867913.38</v>
      </c>
      <c r="K9" s="10">
        <v>4931636302</v>
      </c>
      <c r="L9" s="10" t="s">
        <v>7425</v>
      </c>
    </row>
    <row r="10" spans="1:14" s="10" customFormat="1">
      <c r="A10" s="32" t="s">
        <v>8730</v>
      </c>
      <c r="B10" s="32" t="s">
        <v>8730</v>
      </c>
      <c r="C10" s="33">
        <v>0.59732638888888889</v>
      </c>
      <c r="D10" s="14">
        <v>601</v>
      </c>
      <c r="E10" s="14">
        <v>1530909</v>
      </c>
      <c r="F10" s="10" t="s">
        <v>8140</v>
      </c>
      <c r="G10" s="257">
        <v>-4343</v>
      </c>
      <c r="H10" s="10" t="s">
        <v>122</v>
      </c>
      <c r="I10" s="10" t="s">
        <v>7424</v>
      </c>
      <c r="J10" s="34">
        <v>-123818.93</v>
      </c>
      <c r="K10" s="10">
        <v>4931638188</v>
      </c>
      <c r="L10" s="10" t="s">
        <v>7425</v>
      </c>
    </row>
    <row r="11" spans="1:14" s="10" customFormat="1">
      <c r="A11" s="32" t="s">
        <v>8730</v>
      </c>
      <c r="B11" s="32" t="s">
        <v>8730</v>
      </c>
      <c r="C11" s="33">
        <v>0.59732638888888889</v>
      </c>
      <c r="D11" s="14">
        <v>601</v>
      </c>
      <c r="E11" s="14">
        <v>1530909</v>
      </c>
      <c r="F11" s="10" t="s">
        <v>8140</v>
      </c>
      <c r="G11" s="257">
        <v>-14911</v>
      </c>
      <c r="H11" s="10" t="s">
        <v>122</v>
      </c>
      <c r="I11" s="10" t="s">
        <v>7424</v>
      </c>
      <c r="J11" s="34">
        <v>-425112.61</v>
      </c>
      <c r="K11" s="10">
        <v>4931638188</v>
      </c>
      <c r="L11" s="10" t="s">
        <v>7425</v>
      </c>
    </row>
    <row r="12" spans="1:14" s="10" customFormat="1">
      <c r="A12" s="32" t="s">
        <v>8730</v>
      </c>
      <c r="B12" s="32" t="s">
        <v>8730</v>
      </c>
      <c r="C12" s="33">
        <v>0.60067129629629623</v>
      </c>
      <c r="D12" s="14">
        <v>601</v>
      </c>
      <c r="E12" s="14">
        <v>1530909</v>
      </c>
      <c r="F12" s="10" t="s">
        <v>8140</v>
      </c>
      <c r="G12" s="257">
        <v>-19214</v>
      </c>
      <c r="H12" s="10" t="s">
        <v>122</v>
      </c>
      <c r="I12" s="10" t="s">
        <v>7424</v>
      </c>
      <c r="J12" s="34">
        <v>-547791.14</v>
      </c>
      <c r="K12" s="10">
        <v>4931638227</v>
      </c>
      <c r="L12" s="10" t="s">
        <v>7425</v>
      </c>
    </row>
    <row r="13" spans="1:14" s="10" customFormat="1">
      <c r="A13" s="32" t="s">
        <v>8730</v>
      </c>
      <c r="B13" s="32" t="s">
        <v>8730</v>
      </c>
      <c r="C13" s="33">
        <v>0.60332175925925924</v>
      </c>
      <c r="D13" s="14">
        <v>601</v>
      </c>
      <c r="E13" s="14">
        <v>1530909</v>
      </c>
      <c r="F13" s="10" t="s">
        <v>8140</v>
      </c>
      <c r="G13" s="257">
        <v>-19351</v>
      </c>
      <c r="H13" s="10" t="s">
        <v>122</v>
      </c>
      <c r="I13" s="10" t="s">
        <v>7424</v>
      </c>
      <c r="J13" s="34">
        <v>-551697.01</v>
      </c>
      <c r="K13" s="10">
        <v>4931638278</v>
      </c>
      <c r="L13" s="10" t="s">
        <v>7425</v>
      </c>
    </row>
    <row r="14" spans="1:14" s="10" customFormat="1">
      <c r="A14" s="32" t="s">
        <v>8730</v>
      </c>
      <c r="B14" s="32" t="s">
        <v>8730</v>
      </c>
      <c r="C14" s="33">
        <v>0.66241898148148148</v>
      </c>
      <c r="D14" s="14">
        <v>601</v>
      </c>
      <c r="E14" s="14">
        <v>1530909</v>
      </c>
      <c r="F14" s="10" t="s">
        <v>8140</v>
      </c>
      <c r="G14" s="257">
        <v>-2655</v>
      </c>
      <c r="H14" s="10" t="s">
        <v>122</v>
      </c>
      <c r="I14" s="10" t="s">
        <v>7424</v>
      </c>
      <c r="J14" s="34">
        <v>-75694.05</v>
      </c>
      <c r="K14" s="10">
        <v>4931638982</v>
      </c>
      <c r="L14" s="10" t="s">
        <v>7425</v>
      </c>
    </row>
    <row r="15" spans="1:14" s="10" customFormat="1">
      <c r="A15" s="32" t="s">
        <v>8730</v>
      </c>
      <c r="B15" s="32" t="s">
        <v>8730</v>
      </c>
      <c r="C15" s="33">
        <v>0.66241898148148148</v>
      </c>
      <c r="D15" s="14">
        <v>601</v>
      </c>
      <c r="E15" s="14">
        <v>1530909</v>
      </c>
      <c r="F15" s="10" t="s">
        <v>8140</v>
      </c>
      <c r="G15" s="257">
        <v>-16545</v>
      </c>
      <c r="H15" s="10" t="s">
        <v>122</v>
      </c>
      <c r="I15" s="10" t="s">
        <v>7424</v>
      </c>
      <c r="J15" s="34">
        <v>-471697.95</v>
      </c>
      <c r="K15" s="10">
        <v>4931638982</v>
      </c>
      <c r="L15" s="10" t="s">
        <v>7425</v>
      </c>
    </row>
    <row r="16" spans="1:14" s="10" customFormat="1">
      <c r="A16" s="32" t="s">
        <v>8730</v>
      </c>
      <c r="B16" s="32" t="s">
        <v>8730</v>
      </c>
      <c r="C16" s="33">
        <v>0.72317129629629628</v>
      </c>
      <c r="D16" s="14">
        <v>601</v>
      </c>
      <c r="E16" s="14">
        <v>1531119</v>
      </c>
      <c r="F16" s="10" t="s">
        <v>8741</v>
      </c>
      <c r="G16" s="257">
        <v>-19164</v>
      </c>
      <c r="H16" s="10" t="s">
        <v>122</v>
      </c>
      <c r="I16" s="10" t="s">
        <v>7424</v>
      </c>
      <c r="J16" s="34">
        <v>-546365.64</v>
      </c>
      <c r="K16" s="10">
        <v>4931639852</v>
      </c>
      <c r="L16" s="10" t="s">
        <v>7425</v>
      </c>
    </row>
    <row r="17" spans="1:12" s="10" customFormat="1">
      <c r="A17" s="32" t="s">
        <v>8730</v>
      </c>
      <c r="B17" s="32" t="s">
        <v>8730</v>
      </c>
      <c r="C17" s="33">
        <v>0.728449074074074</v>
      </c>
      <c r="D17" s="14">
        <v>601</v>
      </c>
      <c r="E17" s="14">
        <v>1531119</v>
      </c>
      <c r="F17" s="10" t="s">
        <v>8741</v>
      </c>
      <c r="G17" s="257">
        <v>-18992</v>
      </c>
      <c r="H17" s="10" t="s">
        <v>122</v>
      </c>
      <c r="I17" s="10" t="s">
        <v>7424</v>
      </c>
      <c r="J17" s="34">
        <v>-541461.92000000004</v>
      </c>
      <c r="K17" s="10">
        <v>4931639859</v>
      </c>
      <c r="L17" s="10" t="s">
        <v>7425</v>
      </c>
    </row>
    <row r="18" spans="1:12" s="10" customFormat="1">
      <c r="A18" s="32" t="s">
        <v>8756</v>
      </c>
      <c r="B18" s="32" t="s">
        <v>8756</v>
      </c>
      <c r="C18" s="33">
        <v>0.38626157407407408</v>
      </c>
      <c r="D18" s="14">
        <v>643</v>
      </c>
      <c r="E18" s="14">
        <v>1508006</v>
      </c>
      <c r="F18" s="10" t="s">
        <v>350</v>
      </c>
      <c r="G18" s="257">
        <v>-42820</v>
      </c>
      <c r="H18" s="10" t="s">
        <v>122</v>
      </c>
      <c r="I18" s="10" t="s">
        <v>7424</v>
      </c>
      <c r="J18" s="34">
        <v>-1237069.8</v>
      </c>
      <c r="K18" s="10">
        <v>4931646040</v>
      </c>
      <c r="L18" s="10" t="s">
        <v>7425</v>
      </c>
    </row>
    <row r="19" spans="1:12" s="10" customFormat="1">
      <c r="A19" s="32" t="s">
        <v>8756</v>
      </c>
      <c r="B19" s="32" t="s">
        <v>8756</v>
      </c>
      <c r="C19" s="33">
        <v>0.43494212962962964</v>
      </c>
      <c r="D19" s="14">
        <v>601</v>
      </c>
      <c r="E19" s="14">
        <v>1531119</v>
      </c>
      <c r="F19" s="10" t="s">
        <v>8741</v>
      </c>
      <c r="G19" s="257">
        <v>-6099</v>
      </c>
      <c r="H19" s="10" t="s">
        <v>122</v>
      </c>
      <c r="I19" s="10" t="s">
        <v>7424</v>
      </c>
      <c r="J19" s="34">
        <v>-173882.49</v>
      </c>
      <c r="K19" s="10">
        <v>4931646663</v>
      </c>
      <c r="L19" s="10" t="s">
        <v>7425</v>
      </c>
    </row>
    <row r="20" spans="1:12" s="10" customFormat="1">
      <c r="A20" s="32" t="s">
        <v>8756</v>
      </c>
      <c r="B20" s="32" t="s">
        <v>8756</v>
      </c>
      <c r="C20" s="33">
        <v>0.43494212962962964</v>
      </c>
      <c r="D20" s="14">
        <v>601</v>
      </c>
      <c r="E20" s="14">
        <v>1531119</v>
      </c>
      <c r="F20" s="10" t="s">
        <v>8741</v>
      </c>
      <c r="G20" s="257">
        <v>-12919</v>
      </c>
      <c r="H20" s="10" t="s">
        <v>122</v>
      </c>
      <c r="I20" s="10" t="s">
        <v>7424</v>
      </c>
      <c r="J20" s="34">
        <v>-368320.69</v>
      </c>
      <c r="K20" s="10">
        <v>4931646663</v>
      </c>
      <c r="L20" s="10" t="s">
        <v>7425</v>
      </c>
    </row>
    <row r="21" spans="1:12" s="10" customFormat="1">
      <c r="A21" s="32" t="s">
        <v>8756</v>
      </c>
      <c r="B21" s="32" t="s">
        <v>8756</v>
      </c>
      <c r="C21" s="33">
        <v>0.44045138888888885</v>
      </c>
      <c r="D21" s="14">
        <v>601</v>
      </c>
      <c r="E21" s="14">
        <v>1531119</v>
      </c>
      <c r="F21" s="10" t="s">
        <v>8741</v>
      </c>
      <c r="G21" s="257">
        <v>-19061</v>
      </c>
      <c r="H21" s="10" t="s">
        <v>122</v>
      </c>
      <c r="I21" s="10" t="s">
        <v>7424</v>
      </c>
      <c r="J21" s="34">
        <v>-543429.11</v>
      </c>
      <c r="K21" s="10">
        <v>4931646839</v>
      </c>
      <c r="L21" s="10" t="s">
        <v>7425</v>
      </c>
    </row>
    <row r="22" spans="1:12" s="10" customFormat="1">
      <c r="A22" s="32" t="s">
        <v>8756</v>
      </c>
      <c r="B22" s="32" t="s">
        <v>8756</v>
      </c>
      <c r="C22" s="33">
        <v>0.45091435185185186</v>
      </c>
      <c r="D22" s="14">
        <v>601</v>
      </c>
      <c r="E22" s="14">
        <v>1531119</v>
      </c>
      <c r="F22" s="10" t="s">
        <v>8741</v>
      </c>
      <c r="G22" s="257">
        <v>-11113</v>
      </c>
      <c r="H22" s="10" t="s">
        <v>122</v>
      </c>
      <c r="I22" s="10" t="s">
        <v>7424</v>
      </c>
      <c r="J22" s="34">
        <v>-316831.63</v>
      </c>
      <c r="K22" s="10">
        <v>4931646941</v>
      </c>
      <c r="L22" s="10" t="s">
        <v>7425</v>
      </c>
    </row>
    <row r="23" spans="1:12" s="10" customFormat="1">
      <c r="A23" s="32" t="s">
        <v>8756</v>
      </c>
      <c r="B23" s="32" t="s">
        <v>8756</v>
      </c>
      <c r="C23" s="33">
        <v>0.45091435185185186</v>
      </c>
      <c r="D23" s="14">
        <v>601</v>
      </c>
      <c r="E23" s="14">
        <v>1531119</v>
      </c>
      <c r="F23" s="10" t="s">
        <v>8741</v>
      </c>
      <c r="G23" s="257">
        <v>-8741</v>
      </c>
      <c r="H23" s="10" t="s">
        <v>122</v>
      </c>
      <c r="I23" s="10" t="s">
        <v>7424</v>
      </c>
      <c r="J23" s="34">
        <v>-249205.91</v>
      </c>
      <c r="K23" s="10">
        <v>4931646941</v>
      </c>
      <c r="L23" s="10" t="s">
        <v>7425</v>
      </c>
    </row>
    <row r="24" spans="1:12" s="10" customFormat="1">
      <c r="A24" s="32" t="s">
        <v>8756</v>
      </c>
      <c r="B24" s="32" t="s">
        <v>8756</v>
      </c>
      <c r="C24" s="33">
        <v>0.46105324074074078</v>
      </c>
      <c r="D24" s="14">
        <v>601</v>
      </c>
      <c r="E24" s="14">
        <v>1531119</v>
      </c>
      <c r="F24" s="10" t="s">
        <v>8741</v>
      </c>
      <c r="G24" s="257">
        <v>-19549</v>
      </c>
      <c r="H24" s="10" t="s">
        <v>122</v>
      </c>
      <c r="I24" s="10" t="s">
        <v>7424</v>
      </c>
      <c r="J24" s="34">
        <v>-557341.99</v>
      </c>
      <c r="K24" s="10">
        <v>4931646947</v>
      </c>
      <c r="L24" s="10" t="s">
        <v>7425</v>
      </c>
    </row>
    <row r="25" spans="1:12" s="10" customFormat="1">
      <c r="A25" s="32" t="s">
        <v>8756</v>
      </c>
      <c r="B25" s="32" t="s">
        <v>8756</v>
      </c>
      <c r="C25" s="33">
        <v>0.48421296296296296</v>
      </c>
      <c r="D25" s="14">
        <v>643</v>
      </c>
      <c r="E25" s="14">
        <v>1508006</v>
      </c>
      <c r="F25" s="10" t="s">
        <v>350</v>
      </c>
      <c r="G25" s="257">
        <v>-29987</v>
      </c>
      <c r="H25" s="10" t="s">
        <v>122</v>
      </c>
      <c r="I25" s="10" t="s">
        <v>7424</v>
      </c>
      <c r="J25" s="34">
        <v>-866324.43</v>
      </c>
      <c r="K25" s="10">
        <v>4931647292</v>
      </c>
      <c r="L25" s="10" t="s">
        <v>7425</v>
      </c>
    </row>
    <row r="26" spans="1:12" s="10" customFormat="1">
      <c r="A26" s="32" t="s">
        <v>8756</v>
      </c>
      <c r="B26" s="32" t="s">
        <v>8756</v>
      </c>
      <c r="C26" s="33">
        <v>0.49770833333333336</v>
      </c>
      <c r="D26" s="14">
        <v>601</v>
      </c>
      <c r="E26" s="14">
        <v>1531119</v>
      </c>
      <c r="F26" s="10" t="s">
        <v>8741</v>
      </c>
      <c r="G26" s="257">
        <v>-13999</v>
      </c>
      <c r="H26" s="10" t="s">
        <v>122</v>
      </c>
      <c r="I26" s="10" t="s">
        <v>7424</v>
      </c>
      <c r="J26" s="34">
        <v>-399111.49</v>
      </c>
      <c r="K26" s="10">
        <v>4931647390</v>
      </c>
      <c r="L26" s="10" t="s">
        <v>7425</v>
      </c>
    </row>
    <row r="27" spans="1:12" s="10" customFormat="1">
      <c r="A27" s="32" t="s">
        <v>8756</v>
      </c>
      <c r="B27" s="32" t="s">
        <v>8756</v>
      </c>
      <c r="C27" s="33">
        <v>0.49770833333333336</v>
      </c>
      <c r="D27" s="14">
        <v>601</v>
      </c>
      <c r="E27" s="14">
        <v>1531119</v>
      </c>
      <c r="F27" s="10" t="s">
        <v>8741</v>
      </c>
      <c r="G27" s="257">
        <v>-5284</v>
      </c>
      <c r="H27" s="10" t="s">
        <v>122</v>
      </c>
      <c r="I27" s="10" t="s">
        <v>7424</v>
      </c>
      <c r="J27" s="34">
        <v>-150646.84</v>
      </c>
      <c r="K27" s="10">
        <v>4931647390</v>
      </c>
      <c r="L27" s="10" t="s">
        <v>7425</v>
      </c>
    </row>
    <row r="28" spans="1:12" s="10" customFormat="1">
      <c r="A28" s="32" t="s">
        <v>8756</v>
      </c>
      <c r="B28" s="32" t="s">
        <v>8756</v>
      </c>
      <c r="C28" s="33">
        <v>0.61278935185185179</v>
      </c>
      <c r="D28" s="14">
        <v>601</v>
      </c>
      <c r="E28" s="14">
        <v>1531119</v>
      </c>
      <c r="F28" s="10" t="s">
        <v>8741</v>
      </c>
      <c r="G28" s="257">
        <v>-19166</v>
      </c>
      <c r="H28" s="10" t="s">
        <v>122</v>
      </c>
      <c r="I28" s="10" t="s">
        <v>7424</v>
      </c>
      <c r="J28" s="34">
        <v>-546422.66</v>
      </c>
      <c r="K28" s="10">
        <v>4931649119</v>
      </c>
      <c r="L28" s="10" t="s">
        <v>7425</v>
      </c>
    </row>
    <row r="29" spans="1:12" s="10" customFormat="1">
      <c r="A29" s="32" t="s">
        <v>8774</v>
      </c>
      <c r="B29" s="32" t="s">
        <v>8774</v>
      </c>
      <c r="C29" s="33">
        <v>0.4619328703703704</v>
      </c>
      <c r="D29" s="14">
        <v>643</v>
      </c>
      <c r="E29" s="14">
        <v>1508006</v>
      </c>
      <c r="F29" s="10" t="s">
        <v>350</v>
      </c>
      <c r="G29" s="257">
        <v>-30010</v>
      </c>
      <c r="H29" s="10" t="s">
        <v>122</v>
      </c>
      <c r="I29" s="10" t="s">
        <v>7424</v>
      </c>
      <c r="J29" s="34">
        <v>-866988.9</v>
      </c>
      <c r="K29" s="10">
        <v>4931658436</v>
      </c>
      <c r="L29" s="10" t="s">
        <v>7425</v>
      </c>
    </row>
    <row r="30" spans="1:12" s="10" customFormat="1">
      <c r="A30" s="32" t="s">
        <v>8774</v>
      </c>
      <c r="B30" s="32" t="s">
        <v>8774</v>
      </c>
      <c r="C30" s="33">
        <v>0.48893518518518514</v>
      </c>
      <c r="D30" s="14">
        <v>601</v>
      </c>
      <c r="E30" s="14">
        <v>1530909</v>
      </c>
      <c r="F30" s="10" t="s">
        <v>8140</v>
      </c>
      <c r="G30" s="257">
        <v>-19685</v>
      </c>
      <c r="H30" s="10" t="s">
        <v>122</v>
      </c>
      <c r="I30" s="10" t="s">
        <v>7424</v>
      </c>
      <c r="J30" s="34">
        <v>-561219.35</v>
      </c>
      <c r="K30" s="10">
        <v>4931658718</v>
      </c>
      <c r="L30" s="10" t="s">
        <v>7425</v>
      </c>
    </row>
    <row r="31" spans="1:12" s="10" customFormat="1">
      <c r="A31" s="32" t="s">
        <v>8774</v>
      </c>
      <c r="B31" s="32" t="s">
        <v>8774</v>
      </c>
      <c r="C31" s="33">
        <v>0.65662037037037035</v>
      </c>
      <c r="D31" s="14">
        <v>601</v>
      </c>
      <c r="E31" s="14">
        <v>1530850</v>
      </c>
      <c r="F31" s="10" t="s">
        <v>193</v>
      </c>
      <c r="G31" s="257">
        <v>-42645</v>
      </c>
      <c r="H31" s="10" t="s">
        <v>122</v>
      </c>
      <c r="I31" s="10" t="s">
        <v>7424</v>
      </c>
      <c r="J31" s="34">
        <v>-98509.95</v>
      </c>
      <c r="K31" s="10">
        <v>4931661722</v>
      </c>
      <c r="L31" s="10" t="s">
        <v>7425</v>
      </c>
    </row>
    <row r="32" spans="1:12" s="10" customFormat="1">
      <c r="A32" s="32" t="s">
        <v>8803</v>
      </c>
      <c r="B32" s="32" t="s">
        <v>8803</v>
      </c>
      <c r="C32" s="33">
        <v>0.39635416666666662</v>
      </c>
      <c r="D32" s="14">
        <v>643</v>
      </c>
      <c r="E32" s="14">
        <v>1528215</v>
      </c>
      <c r="F32" s="10" t="s">
        <v>438</v>
      </c>
      <c r="G32" s="257">
        <v>-42473</v>
      </c>
      <c r="H32" s="10" t="s">
        <v>122</v>
      </c>
      <c r="I32" s="10" t="s">
        <v>7424</v>
      </c>
      <c r="J32" s="34">
        <v>-1342146.8</v>
      </c>
      <c r="K32" s="10">
        <v>4931668796</v>
      </c>
      <c r="L32" s="10" t="s">
        <v>7425</v>
      </c>
    </row>
    <row r="33" spans="1:12" s="10" customFormat="1">
      <c r="A33" s="32" t="s">
        <v>8803</v>
      </c>
      <c r="B33" s="32" t="s">
        <v>8803</v>
      </c>
      <c r="C33" s="33">
        <v>0.39802083333333332</v>
      </c>
      <c r="D33" s="14">
        <v>601</v>
      </c>
      <c r="E33" s="14">
        <v>1530850</v>
      </c>
      <c r="F33" s="10" t="s">
        <v>193</v>
      </c>
      <c r="G33" s="257">
        <v>-41474</v>
      </c>
      <c r="H33" s="10" t="s">
        <v>122</v>
      </c>
      <c r="I33" s="10" t="s">
        <v>7424</v>
      </c>
      <c r="J33" s="34">
        <v>-95804.94</v>
      </c>
      <c r="K33" s="10">
        <v>4931668799</v>
      </c>
      <c r="L33" s="10" t="s">
        <v>7425</v>
      </c>
    </row>
    <row r="34" spans="1:12" s="10" customFormat="1">
      <c r="A34" s="32" t="s">
        <v>8803</v>
      </c>
      <c r="B34" s="32" t="s">
        <v>8803</v>
      </c>
      <c r="C34" s="33">
        <v>0.39944444444444444</v>
      </c>
      <c r="D34" s="14">
        <v>601</v>
      </c>
      <c r="E34" s="14">
        <v>1530850</v>
      </c>
      <c r="F34" s="10" t="s">
        <v>193</v>
      </c>
      <c r="G34" s="257">
        <v>-43443</v>
      </c>
      <c r="H34" s="10" t="s">
        <v>122</v>
      </c>
      <c r="I34" s="10" t="s">
        <v>7424</v>
      </c>
      <c r="J34" s="34">
        <v>-100353.33</v>
      </c>
      <c r="K34" s="10">
        <v>4931668800</v>
      </c>
      <c r="L34" s="10" t="s">
        <v>7425</v>
      </c>
    </row>
    <row r="35" spans="1:12" s="10" customFormat="1">
      <c r="A35" s="32" t="s">
        <v>8803</v>
      </c>
      <c r="B35" s="32" t="s">
        <v>8803</v>
      </c>
      <c r="C35" s="33">
        <v>0.56089120370370371</v>
      </c>
      <c r="D35" s="14">
        <v>601</v>
      </c>
      <c r="E35" s="14">
        <v>1530850</v>
      </c>
      <c r="F35" s="10" t="s">
        <v>193</v>
      </c>
      <c r="G35" s="257">
        <v>-43009</v>
      </c>
      <c r="H35" s="10" t="s">
        <v>122</v>
      </c>
      <c r="I35" s="10" t="s">
        <v>7424</v>
      </c>
      <c r="J35" s="34">
        <v>-99350.79</v>
      </c>
      <c r="K35" s="10">
        <v>4931670780</v>
      </c>
      <c r="L35" s="10" t="s">
        <v>7425</v>
      </c>
    </row>
    <row r="36" spans="1:12" s="10" customFormat="1">
      <c r="A36" s="32" t="s">
        <v>8803</v>
      </c>
      <c r="B36" s="32" t="s">
        <v>8803</v>
      </c>
      <c r="C36" s="33">
        <v>0.56243055555555554</v>
      </c>
      <c r="D36" s="14">
        <v>601</v>
      </c>
      <c r="E36" s="14">
        <v>1530850</v>
      </c>
      <c r="F36" s="10" t="s">
        <v>193</v>
      </c>
      <c r="G36" s="257">
        <v>-43277</v>
      </c>
      <c r="H36" s="10" t="s">
        <v>122</v>
      </c>
      <c r="I36" s="10" t="s">
        <v>7424</v>
      </c>
      <c r="J36" s="34">
        <v>-99969.87</v>
      </c>
      <c r="K36" s="10">
        <v>4931670823</v>
      </c>
      <c r="L36" s="10" t="s">
        <v>7425</v>
      </c>
    </row>
    <row r="37" spans="1:12" s="10" customFormat="1">
      <c r="A37" s="32" t="s">
        <v>8803</v>
      </c>
      <c r="B37" s="32" t="s">
        <v>8803</v>
      </c>
      <c r="C37" s="33">
        <v>0.65879629629629632</v>
      </c>
      <c r="D37" s="14">
        <v>643</v>
      </c>
      <c r="E37" s="14">
        <v>1508006</v>
      </c>
      <c r="F37" s="10" t="s">
        <v>350</v>
      </c>
      <c r="G37" s="257">
        <v>-30008</v>
      </c>
      <c r="H37" s="10" t="s">
        <v>122</v>
      </c>
      <c r="I37" s="10" t="s">
        <v>7424</v>
      </c>
      <c r="J37" s="34">
        <v>-866931.12</v>
      </c>
      <c r="K37" s="10">
        <v>4931671863</v>
      </c>
      <c r="L37" s="10" t="s">
        <v>7425</v>
      </c>
    </row>
    <row r="38" spans="1:12" s="10" customFormat="1">
      <c r="A38" s="32" t="s">
        <v>8803</v>
      </c>
      <c r="B38" s="32" t="s">
        <v>8803</v>
      </c>
      <c r="C38" s="33">
        <v>0.6602662037037037</v>
      </c>
      <c r="D38" s="14">
        <v>643</v>
      </c>
      <c r="E38" s="14">
        <v>1508006</v>
      </c>
      <c r="F38" s="10" t="s">
        <v>350</v>
      </c>
      <c r="G38" s="257">
        <v>-30000</v>
      </c>
      <c r="H38" s="10" t="s">
        <v>122</v>
      </c>
      <c r="I38" s="10" t="s">
        <v>7424</v>
      </c>
      <c r="J38" s="34">
        <v>-866700</v>
      </c>
      <c r="K38" s="10">
        <v>4931671867</v>
      </c>
      <c r="L38" s="10" t="s">
        <v>7425</v>
      </c>
    </row>
    <row r="39" spans="1:12" s="10" customFormat="1">
      <c r="A39" s="32" t="s">
        <v>8803</v>
      </c>
      <c r="B39" s="32" t="s">
        <v>8803</v>
      </c>
      <c r="C39" s="33">
        <v>0.66148148148148145</v>
      </c>
      <c r="D39" s="14">
        <v>643</v>
      </c>
      <c r="E39" s="14">
        <v>1508006</v>
      </c>
      <c r="F39" s="10" t="s">
        <v>350</v>
      </c>
      <c r="G39" s="257">
        <v>-30000</v>
      </c>
      <c r="H39" s="10" t="s">
        <v>122</v>
      </c>
      <c r="I39" s="10" t="s">
        <v>7424</v>
      </c>
      <c r="J39" s="34">
        <v>-866700</v>
      </c>
      <c r="K39" s="10">
        <v>4931671870</v>
      </c>
      <c r="L39" s="10" t="s">
        <v>7425</v>
      </c>
    </row>
    <row r="40" spans="1:12" s="10" customFormat="1">
      <c r="A40" s="32" t="s">
        <v>8803</v>
      </c>
      <c r="B40" s="32" t="s">
        <v>8803</v>
      </c>
      <c r="C40" s="33">
        <v>0.86593749999999992</v>
      </c>
      <c r="D40" s="14">
        <v>643</v>
      </c>
      <c r="E40" s="14">
        <v>1507953</v>
      </c>
      <c r="F40" s="10" t="s">
        <v>77</v>
      </c>
      <c r="G40" s="257">
        <v>-44084</v>
      </c>
      <c r="H40" s="10" t="s">
        <v>122</v>
      </c>
      <c r="I40" s="10" t="s">
        <v>7424</v>
      </c>
      <c r="J40" s="34">
        <v>-1284607.76</v>
      </c>
      <c r="K40" s="10">
        <v>4931674017</v>
      </c>
      <c r="L40" s="10" t="s">
        <v>7425</v>
      </c>
    </row>
    <row r="41" spans="1:12" s="10" customFormat="1">
      <c r="A41" s="32" t="s">
        <v>8803</v>
      </c>
      <c r="B41" s="32" t="s">
        <v>8803</v>
      </c>
      <c r="C41" s="33">
        <v>0.86780092592592595</v>
      </c>
      <c r="D41" s="14">
        <v>643</v>
      </c>
      <c r="E41" s="14">
        <v>1507953</v>
      </c>
      <c r="F41" s="10" t="s">
        <v>77</v>
      </c>
      <c r="G41" s="257">
        <v>-44545</v>
      </c>
      <c r="H41" s="10" t="s">
        <v>122</v>
      </c>
      <c r="I41" s="10" t="s">
        <v>7424</v>
      </c>
      <c r="J41" s="34">
        <v>-1298041.3</v>
      </c>
      <c r="K41" s="10">
        <v>4931674020</v>
      </c>
      <c r="L41" s="10" t="s">
        <v>7425</v>
      </c>
    </row>
    <row r="42" spans="1:12" s="10" customFormat="1">
      <c r="A42" s="32" t="s">
        <v>8803</v>
      </c>
      <c r="B42" s="32" t="s">
        <v>8803</v>
      </c>
      <c r="C42" s="33">
        <v>0.87192129629629633</v>
      </c>
      <c r="D42" s="14">
        <v>601</v>
      </c>
      <c r="E42" s="14">
        <v>1530845</v>
      </c>
      <c r="F42" s="10" t="s">
        <v>198</v>
      </c>
      <c r="G42" s="257">
        <v>-43835</v>
      </c>
      <c r="H42" s="10" t="s">
        <v>122</v>
      </c>
      <c r="I42" s="10" t="s">
        <v>7424</v>
      </c>
      <c r="J42" s="34">
        <v>-581690.44999999995</v>
      </c>
      <c r="K42" s="10">
        <v>4931674079</v>
      </c>
      <c r="L42" s="10" t="s">
        <v>7425</v>
      </c>
    </row>
    <row r="43" spans="1:12" s="10" customFormat="1">
      <c r="A43" s="32" t="s">
        <v>8865</v>
      </c>
      <c r="B43" s="32" t="s">
        <v>8865</v>
      </c>
      <c r="C43" s="33">
        <v>0.54488425925925921</v>
      </c>
      <c r="D43" s="14">
        <v>601</v>
      </c>
      <c r="E43" s="14">
        <v>1530850</v>
      </c>
      <c r="F43" s="10" t="s">
        <v>193</v>
      </c>
      <c r="G43" s="257">
        <v>-43265</v>
      </c>
      <c r="H43" s="10" t="s">
        <v>122</v>
      </c>
      <c r="I43" s="10" t="s">
        <v>7424</v>
      </c>
      <c r="J43" s="34">
        <v>-99942.15</v>
      </c>
      <c r="K43" s="10">
        <v>4931680503</v>
      </c>
      <c r="L43" s="10" t="s">
        <v>7425</v>
      </c>
    </row>
    <row r="44" spans="1:12" s="10" customFormat="1">
      <c r="A44" s="32" t="s">
        <v>8865</v>
      </c>
      <c r="B44" s="32" t="s">
        <v>8865</v>
      </c>
      <c r="C44" s="33">
        <v>0.54628472222222224</v>
      </c>
      <c r="D44" s="14">
        <v>601</v>
      </c>
      <c r="E44" s="14">
        <v>1530850</v>
      </c>
      <c r="F44" s="10" t="s">
        <v>193</v>
      </c>
      <c r="G44" s="257">
        <v>-43868</v>
      </c>
      <c r="H44" s="10" t="s">
        <v>122</v>
      </c>
      <c r="I44" s="10" t="s">
        <v>7424</v>
      </c>
      <c r="J44" s="34">
        <v>-101335.08</v>
      </c>
      <c r="K44" s="10">
        <v>4931680747</v>
      </c>
      <c r="L44" s="10" t="s">
        <v>7425</v>
      </c>
    </row>
    <row r="45" spans="1:12" s="10" customFormat="1">
      <c r="A45" s="32" t="s">
        <v>8865</v>
      </c>
      <c r="B45" s="32" t="s">
        <v>8865</v>
      </c>
      <c r="C45" s="33">
        <v>0.59785879629629635</v>
      </c>
      <c r="D45" s="14">
        <v>601</v>
      </c>
      <c r="E45" s="14">
        <v>1530845</v>
      </c>
      <c r="F45" s="10" t="s">
        <v>198</v>
      </c>
      <c r="G45" s="257">
        <v>-45710</v>
      </c>
      <c r="H45" s="10" t="s">
        <v>122</v>
      </c>
      <c r="I45" s="10" t="s">
        <v>7424</v>
      </c>
      <c r="J45" s="34">
        <v>-606571.69999999995</v>
      </c>
      <c r="K45" s="10">
        <v>4931681303</v>
      </c>
      <c r="L45" s="10" t="s">
        <v>7425</v>
      </c>
    </row>
    <row r="46" spans="1:12" s="10" customFormat="1">
      <c r="A46" s="32" t="s">
        <v>8874</v>
      </c>
      <c r="B46" s="32" t="s">
        <v>8874</v>
      </c>
      <c r="C46" s="33">
        <v>0.45828703703703705</v>
      </c>
      <c r="D46" s="14">
        <v>643</v>
      </c>
      <c r="E46" s="14">
        <v>1508083</v>
      </c>
      <c r="F46" s="10" t="s">
        <v>70</v>
      </c>
      <c r="G46" s="257">
        <v>-41523</v>
      </c>
      <c r="H46" s="10" t="s">
        <v>122</v>
      </c>
      <c r="I46" s="10" t="s">
        <v>7424</v>
      </c>
      <c r="J46" s="34">
        <v>-1626871.14</v>
      </c>
      <c r="K46" s="10">
        <v>4931687993</v>
      </c>
      <c r="L46" s="10" t="s">
        <v>7425</v>
      </c>
    </row>
    <row r="47" spans="1:12" s="10" customFormat="1">
      <c r="A47" s="32" t="s">
        <v>8874</v>
      </c>
      <c r="B47" s="32" t="s">
        <v>8874</v>
      </c>
      <c r="C47" s="33">
        <v>0.46077546296296296</v>
      </c>
      <c r="D47" s="14">
        <v>643</v>
      </c>
      <c r="E47" s="14">
        <v>1508072</v>
      </c>
      <c r="F47" s="10" t="s">
        <v>73</v>
      </c>
      <c r="G47" s="257">
        <v>-46401</v>
      </c>
      <c r="H47" s="10" t="s">
        <v>122</v>
      </c>
      <c r="I47" s="10" t="s">
        <v>7424</v>
      </c>
      <c r="J47" s="34">
        <v>-1813351.08</v>
      </c>
      <c r="K47" s="10">
        <v>4931687997</v>
      </c>
      <c r="L47" s="10" t="s">
        <v>7425</v>
      </c>
    </row>
    <row r="48" spans="1:12" s="10" customFormat="1">
      <c r="A48" s="32" t="s">
        <v>8874</v>
      </c>
      <c r="B48" s="32" t="s">
        <v>8874</v>
      </c>
      <c r="C48" s="33">
        <v>0.46550925925925929</v>
      </c>
      <c r="D48" s="14">
        <v>643</v>
      </c>
      <c r="E48" s="14">
        <v>1508006</v>
      </c>
      <c r="F48" s="10" t="s">
        <v>350</v>
      </c>
      <c r="G48" s="257">
        <v>-30027</v>
      </c>
      <c r="H48" s="10" t="s">
        <v>122</v>
      </c>
      <c r="I48" s="10" t="s">
        <v>7424</v>
      </c>
      <c r="J48" s="34">
        <v>-867480.03</v>
      </c>
      <c r="K48" s="10">
        <v>4931688074</v>
      </c>
      <c r="L48" s="10" t="s">
        <v>7425</v>
      </c>
    </row>
    <row r="49" spans="1:12" s="10" customFormat="1">
      <c r="A49" s="32" t="s">
        <v>8874</v>
      </c>
      <c r="B49" s="32" t="s">
        <v>8874</v>
      </c>
      <c r="C49" s="33">
        <v>0.4676967592592593</v>
      </c>
      <c r="D49" s="14">
        <v>601</v>
      </c>
      <c r="E49" s="14">
        <v>1530850</v>
      </c>
      <c r="F49" s="10" t="s">
        <v>193</v>
      </c>
      <c r="G49" s="257">
        <v>-43109</v>
      </c>
      <c r="H49" s="10" t="s">
        <v>122</v>
      </c>
      <c r="I49" s="10" t="s">
        <v>7424</v>
      </c>
      <c r="J49" s="34">
        <v>-99581.79</v>
      </c>
      <c r="K49" s="10">
        <v>4931688076</v>
      </c>
      <c r="L49" s="10" t="s">
        <v>7425</v>
      </c>
    </row>
    <row r="50" spans="1:12" s="10" customFormat="1">
      <c r="A50" s="32" t="s">
        <v>8874</v>
      </c>
      <c r="B50" s="32" t="s">
        <v>8874</v>
      </c>
      <c r="C50" s="33">
        <v>0.49168981481481483</v>
      </c>
      <c r="D50" s="14">
        <v>601</v>
      </c>
      <c r="E50" s="14">
        <v>1508012</v>
      </c>
      <c r="F50" s="10" t="s">
        <v>8757</v>
      </c>
      <c r="G50" s="257">
        <v>-24791</v>
      </c>
      <c r="H50" s="10" t="s">
        <v>122</v>
      </c>
      <c r="I50" s="10" t="s">
        <v>7424</v>
      </c>
      <c r="J50" s="34">
        <v>-706791.41</v>
      </c>
      <c r="K50" s="10">
        <v>4931688423</v>
      </c>
      <c r="L50" s="10" t="s">
        <v>8922</v>
      </c>
    </row>
    <row r="51" spans="1:12" s="10" customFormat="1">
      <c r="A51" s="32" t="s">
        <v>8874</v>
      </c>
      <c r="B51" s="32" t="s">
        <v>8874</v>
      </c>
      <c r="C51" s="33">
        <v>0.5</v>
      </c>
      <c r="D51" s="14">
        <v>601</v>
      </c>
      <c r="E51" s="14">
        <v>1508012</v>
      </c>
      <c r="F51" s="10" t="s">
        <v>8757</v>
      </c>
      <c r="G51" s="257">
        <v>-6640</v>
      </c>
      <c r="H51" s="10" t="s">
        <v>122</v>
      </c>
      <c r="I51" s="10" t="s">
        <v>7424</v>
      </c>
      <c r="J51" s="34">
        <v>-189306.4</v>
      </c>
      <c r="K51" s="10">
        <v>4931688501</v>
      </c>
      <c r="L51" s="10" t="s">
        <v>8922</v>
      </c>
    </row>
    <row r="52" spans="1:12" s="10" customFormat="1">
      <c r="A52" s="32" t="s">
        <v>8874</v>
      </c>
      <c r="B52" s="32" t="s">
        <v>8874</v>
      </c>
      <c r="C52" s="33">
        <v>0.5</v>
      </c>
      <c r="D52" s="14">
        <v>601</v>
      </c>
      <c r="E52" s="14">
        <v>1508012</v>
      </c>
      <c r="F52" s="10" t="s">
        <v>8757</v>
      </c>
      <c r="G52" s="257">
        <v>-18005</v>
      </c>
      <c r="H52" s="10" t="s">
        <v>122</v>
      </c>
      <c r="I52" s="10" t="s">
        <v>7424</v>
      </c>
      <c r="J52" s="34">
        <v>-513322.55</v>
      </c>
      <c r="K52" s="10">
        <v>4931688501</v>
      </c>
      <c r="L52" s="10" t="s">
        <v>8922</v>
      </c>
    </row>
    <row r="53" spans="1:12" s="10" customFormat="1">
      <c r="A53" s="32" t="s">
        <v>8874</v>
      </c>
      <c r="B53" s="32" t="s">
        <v>8874</v>
      </c>
      <c r="C53" s="33">
        <v>0.60092592592592597</v>
      </c>
      <c r="D53" s="14">
        <v>601</v>
      </c>
      <c r="E53" s="14">
        <v>1508012</v>
      </c>
      <c r="F53" s="10" t="s">
        <v>8757</v>
      </c>
      <c r="G53" s="257">
        <v>-29651</v>
      </c>
      <c r="H53" s="10" t="s">
        <v>122</v>
      </c>
      <c r="I53" s="10" t="s">
        <v>7424</v>
      </c>
      <c r="J53" s="34">
        <v>-845350.01</v>
      </c>
      <c r="K53" s="10">
        <v>4931690178</v>
      </c>
      <c r="L53" s="10" t="s">
        <v>8922</v>
      </c>
    </row>
    <row r="54" spans="1:12" s="10" customFormat="1">
      <c r="A54" s="32" t="s">
        <v>8874</v>
      </c>
      <c r="B54" s="32" t="s">
        <v>8874</v>
      </c>
      <c r="C54" s="33">
        <v>0.72047453703703701</v>
      </c>
      <c r="D54" s="14">
        <v>643</v>
      </c>
      <c r="E54" s="14">
        <v>1508006</v>
      </c>
      <c r="F54" s="10" t="s">
        <v>350</v>
      </c>
      <c r="G54" s="257">
        <v>-30013</v>
      </c>
      <c r="H54" s="10" t="s">
        <v>122</v>
      </c>
      <c r="I54" s="10" t="s">
        <v>7424</v>
      </c>
      <c r="J54" s="34">
        <v>-867075.57</v>
      </c>
      <c r="K54" s="10">
        <v>4931691609</v>
      </c>
      <c r="L54" s="10" t="s">
        <v>7425</v>
      </c>
    </row>
    <row r="55" spans="1:12" s="10" customFormat="1">
      <c r="A55" s="32" t="s">
        <v>8874</v>
      </c>
      <c r="B55" s="32" t="s">
        <v>8874</v>
      </c>
      <c r="C55" s="33">
        <v>0.7221643518518519</v>
      </c>
      <c r="D55" s="14">
        <v>643</v>
      </c>
      <c r="E55" s="14">
        <v>1508072</v>
      </c>
      <c r="F55" s="10" t="s">
        <v>73</v>
      </c>
      <c r="G55" s="257">
        <v>-45444</v>
      </c>
      <c r="H55" s="10" t="s">
        <v>122</v>
      </c>
      <c r="I55" s="10" t="s">
        <v>7424</v>
      </c>
      <c r="J55" s="34">
        <v>-1775951.52</v>
      </c>
      <c r="K55" s="10">
        <v>4931691722</v>
      </c>
      <c r="L55" s="10" t="s">
        <v>7425</v>
      </c>
    </row>
    <row r="56" spans="1:12" s="10" customFormat="1">
      <c r="A56" s="32" t="s">
        <v>8874</v>
      </c>
      <c r="B56" s="32" t="s">
        <v>8874</v>
      </c>
      <c r="C56" s="33">
        <v>0.74986111111111109</v>
      </c>
      <c r="D56" s="14">
        <v>601</v>
      </c>
      <c r="E56" s="14">
        <v>1530850</v>
      </c>
      <c r="F56" s="10" t="s">
        <v>193</v>
      </c>
      <c r="G56" s="257">
        <v>-43490</v>
      </c>
      <c r="H56" s="10" t="s">
        <v>122</v>
      </c>
      <c r="I56" s="10" t="s">
        <v>7424</v>
      </c>
      <c r="J56" s="34">
        <v>-100461.9</v>
      </c>
      <c r="K56" s="10">
        <v>4931692162</v>
      </c>
      <c r="L56" s="10" t="s">
        <v>7425</v>
      </c>
    </row>
    <row r="57" spans="1:12" s="10" customFormat="1">
      <c r="A57" s="32" t="s">
        <v>8874</v>
      </c>
      <c r="B57" s="32" t="s">
        <v>8874</v>
      </c>
      <c r="C57" s="33">
        <v>0.75231481481481488</v>
      </c>
      <c r="D57" s="14">
        <v>601</v>
      </c>
      <c r="E57" s="14">
        <v>1530850</v>
      </c>
      <c r="F57" s="10" t="s">
        <v>193</v>
      </c>
      <c r="G57" s="257">
        <v>-42641</v>
      </c>
      <c r="H57" s="10" t="s">
        <v>122</v>
      </c>
      <c r="I57" s="10" t="s">
        <v>7424</v>
      </c>
      <c r="J57" s="34">
        <v>-98500.71</v>
      </c>
      <c r="K57" s="10">
        <v>4931692165</v>
      </c>
      <c r="L57" s="10" t="s">
        <v>7425</v>
      </c>
    </row>
    <row r="58" spans="1:12" s="10" customFormat="1">
      <c r="A58" s="32" t="s">
        <v>8874</v>
      </c>
      <c r="B58" s="32" t="s">
        <v>8874</v>
      </c>
      <c r="C58" s="33">
        <v>0.7534953703703704</v>
      </c>
      <c r="D58" s="14">
        <v>601</v>
      </c>
      <c r="E58" s="14">
        <v>1530850</v>
      </c>
      <c r="F58" s="10" t="s">
        <v>193</v>
      </c>
      <c r="G58" s="257">
        <v>-41477</v>
      </c>
      <c r="H58" s="10" t="s">
        <v>122</v>
      </c>
      <c r="I58" s="10" t="s">
        <v>7424</v>
      </c>
      <c r="J58" s="34">
        <v>-95811.87</v>
      </c>
      <c r="K58" s="10">
        <v>4931692166</v>
      </c>
      <c r="L58" s="10" t="s">
        <v>7425</v>
      </c>
    </row>
    <row r="59" spans="1:12" s="10" customFormat="1">
      <c r="A59" s="32" t="s">
        <v>8874</v>
      </c>
      <c r="B59" s="32" t="s">
        <v>8874</v>
      </c>
      <c r="C59" s="33">
        <v>0.75506944444444446</v>
      </c>
      <c r="D59" s="14">
        <v>601</v>
      </c>
      <c r="E59" s="14">
        <v>1530850</v>
      </c>
      <c r="F59" s="10" t="s">
        <v>193</v>
      </c>
      <c r="G59" s="257">
        <v>-41044</v>
      </c>
      <c r="H59" s="10" t="s">
        <v>122</v>
      </c>
      <c r="I59" s="10" t="s">
        <v>7424</v>
      </c>
      <c r="J59" s="34">
        <v>-94811.64</v>
      </c>
      <c r="K59" s="10">
        <v>4931692167</v>
      </c>
      <c r="L59" s="10" t="s">
        <v>7425</v>
      </c>
    </row>
    <row r="60" spans="1:12" s="10" customFormat="1">
      <c r="A60" s="32" t="s">
        <v>8924</v>
      </c>
      <c r="B60" s="32" t="s">
        <v>8924</v>
      </c>
      <c r="C60" s="33">
        <v>0.34583333333333338</v>
      </c>
      <c r="D60" s="14">
        <v>601</v>
      </c>
      <c r="E60" s="14">
        <v>1530846</v>
      </c>
      <c r="F60" s="10" t="s">
        <v>191</v>
      </c>
      <c r="G60" s="257">
        <v>-45320</v>
      </c>
      <c r="H60" s="10" t="s">
        <v>122</v>
      </c>
      <c r="I60" s="10" t="s">
        <v>7424</v>
      </c>
      <c r="J60" s="34">
        <v>-108314.8</v>
      </c>
      <c r="K60" s="10">
        <v>4931697431</v>
      </c>
      <c r="L60" s="10" t="s">
        <v>7425</v>
      </c>
    </row>
    <row r="61" spans="1:12" s="10" customFormat="1">
      <c r="A61" s="32" t="s">
        <v>8924</v>
      </c>
      <c r="B61" s="32" t="s">
        <v>8924</v>
      </c>
      <c r="C61" s="33">
        <v>0.53009259259259256</v>
      </c>
      <c r="D61" s="14">
        <v>643</v>
      </c>
      <c r="E61" s="14">
        <v>1508083</v>
      </c>
      <c r="F61" s="10" t="s">
        <v>70</v>
      </c>
      <c r="G61" s="257">
        <v>-42513</v>
      </c>
      <c r="H61" s="10" t="s">
        <v>122</v>
      </c>
      <c r="I61" s="10" t="s">
        <v>7424</v>
      </c>
      <c r="J61" s="34">
        <v>-1665659.34</v>
      </c>
      <c r="K61" s="10">
        <v>4931699615</v>
      </c>
      <c r="L61" s="10" t="s">
        <v>7425</v>
      </c>
    </row>
    <row r="62" spans="1:12" s="10" customFormat="1">
      <c r="A62" s="32" t="s">
        <v>8924</v>
      </c>
      <c r="B62" s="32" t="s">
        <v>8924</v>
      </c>
      <c r="C62" s="33">
        <v>0.68295138888888884</v>
      </c>
      <c r="D62" s="14">
        <v>544</v>
      </c>
      <c r="E62" s="14">
        <v>1514169</v>
      </c>
      <c r="F62" s="10" t="s">
        <v>76</v>
      </c>
      <c r="G62" s="257">
        <v>5328.2879999999996</v>
      </c>
      <c r="H62" s="10" t="s">
        <v>122</v>
      </c>
      <c r="I62" s="10" t="s">
        <v>7424</v>
      </c>
      <c r="J62" s="34">
        <v>24776.54</v>
      </c>
      <c r="K62" s="10">
        <v>5005608046</v>
      </c>
      <c r="L62" s="10" t="s">
        <v>8943</v>
      </c>
    </row>
    <row r="63" spans="1:12" s="10" customFormat="1">
      <c r="A63" s="32" t="s">
        <v>8924</v>
      </c>
      <c r="B63" s="32" t="s">
        <v>8924</v>
      </c>
      <c r="C63" s="33">
        <v>0.68295138888888884</v>
      </c>
      <c r="D63" s="14">
        <v>544</v>
      </c>
      <c r="E63" s="14">
        <v>1514170</v>
      </c>
      <c r="F63" s="10" t="s">
        <v>74</v>
      </c>
      <c r="G63" s="257">
        <v>2046.816</v>
      </c>
      <c r="H63" s="10" t="s">
        <v>122</v>
      </c>
      <c r="I63" s="10" t="s">
        <v>7424</v>
      </c>
      <c r="J63" s="34">
        <v>31889.39</v>
      </c>
      <c r="K63" s="10">
        <v>5005608046</v>
      </c>
      <c r="L63" s="10" t="s">
        <v>8943</v>
      </c>
    </row>
    <row r="64" spans="1:12" s="10" customFormat="1">
      <c r="A64" s="32" t="s">
        <v>8924</v>
      </c>
      <c r="B64" s="32" t="s">
        <v>8924</v>
      </c>
      <c r="C64" s="33">
        <v>0.68295138888888884</v>
      </c>
      <c r="D64" s="14">
        <v>544</v>
      </c>
      <c r="E64" s="14">
        <v>1514171</v>
      </c>
      <c r="F64" s="10" t="s">
        <v>71</v>
      </c>
      <c r="G64" s="257">
        <v>1430.7840000000001</v>
      </c>
      <c r="H64" s="10" t="s">
        <v>122</v>
      </c>
      <c r="I64" s="10" t="s">
        <v>7424</v>
      </c>
      <c r="J64" s="34">
        <v>23522.09</v>
      </c>
      <c r="K64" s="10">
        <v>5005608046</v>
      </c>
      <c r="L64" s="10" t="s">
        <v>8943</v>
      </c>
    </row>
    <row r="65" spans="1:12" s="10" customFormat="1">
      <c r="A65" s="32" t="s">
        <v>8924</v>
      </c>
      <c r="B65" s="32" t="s">
        <v>8924</v>
      </c>
      <c r="C65" s="33">
        <v>0.68295138888888884</v>
      </c>
      <c r="D65" s="14">
        <v>544</v>
      </c>
      <c r="E65" s="14">
        <v>1514173</v>
      </c>
      <c r="F65" s="10" t="s">
        <v>78</v>
      </c>
      <c r="G65" s="257">
        <v>1459.296</v>
      </c>
      <c r="H65" s="10" t="s">
        <v>122</v>
      </c>
      <c r="I65" s="10" t="s">
        <v>7424</v>
      </c>
      <c r="J65" s="34">
        <v>6960.84</v>
      </c>
      <c r="K65" s="10">
        <v>5005608046</v>
      </c>
      <c r="L65" s="10" t="s">
        <v>8943</v>
      </c>
    </row>
    <row r="66" spans="1:12" s="10" customFormat="1">
      <c r="A66" s="32" t="s">
        <v>8924</v>
      </c>
      <c r="B66" s="32" t="s">
        <v>8924</v>
      </c>
      <c r="C66" s="33">
        <v>0.68295138888888884</v>
      </c>
      <c r="D66" s="14">
        <v>544</v>
      </c>
      <c r="E66" s="14">
        <v>1514174</v>
      </c>
      <c r="F66" s="10" t="s">
        <v>80</v>
      </c>
      <c r="G66" s="257">
        <v>36.287999999999997</v>
      </c>
      <c r="H66" s="10" t="s">
        <v>122</v>
      </c>
      <c r="I66" s="10" t="s">
        <v>7424</v>
      </c>
      <c r="J66" s="34">
        <v>256.92</v>
      </c>
      <c r="K66" s="10">
        <v>5005608046</v>
      </c>
      <c r="L66" s="10" t="s">
        <v>8943</v>
      </c>
    </row>
    <row r="67" spans="1:12" s="10" customFormat="1">
      <c r="A67" s="32" t="s">
        <v>8924</v>
      </c>
      <c r="B67" s="32" t="s">
        <v>8924</v>
      </c>
      <c r="C67" s="33">
        <v>0.68295138888888884</v>
      </c>
      <c r="D67" s="14">
        <v>544</v>
      </c>
      <c r="E67" s="14">
        <v>1514960</v>
      </c>
      <c r="F67" s="10" t="s">
        <v>82</v>
      </c>
      <c r="G67" s="257">
        <v>25.92</v>
      </c>
      <c r="H67" s="10" t="s">
        <v>122</v>
      </c>
      <c r="I67" s="10" t="s">
        <v>7424</v>
      </c>
      <c r="J67" s="34">
        <v>186.36</v>
      </c>
      <c r="K67" s="10">
        <v>5005608046</v>
      </c>
      <c r="L67" s="10" t="s">
        <v>8943</v>
      </c>
    </row>
    <row r="68" spans="1:12" s="10" customFormat="1">
      <c r="A68" s="32" t="s">
        <v>8946</v>
      </c>
      <c r="B68" s="32" t="s">
        <v>8946</v>
      </c>
      <c r="C68" s="33">
        <v>0.45774305555555556</v>
      </c>
      <c r="D68" s="14">
        <v>543</v>
      </c>
      <c r="E68" s="14">
        <v>1514169</v>
      </c>
      <c r="F68" s="10" t="s">
        <v>76</v>
      </c>
      <c r="G68" s="257">
        <v>-5809.5360000000001</v>
      </c>
      <c r="H68" s="10" t="s">
        <v>122</v>
      </c>
      <c r="I68" s="10" t="s">
        <v>7424</v>
      </c>
      <c r="J68" s="34">
        <v>-27014.34</v>
      </c>
      <c r="K68" s="10">
        <v>5005609643</v>
      </c>
      <c r="L68" s="10" t="s">
        <v>8943</v>
      </c>
    </row>
    <row r="69" spans="1:12" s="10" customFormat="1">
      <c r="A69" s="32" t="s">
        <v>8946</v>
      </c>
      <c r="B69" s="32" t="s">
        <v>8946</v>
      </c>
      <c r="C69" s="33">
        <v>0.45774305555555556</v>
      </c>
      <c r="D69" s="14">
        <v>543</v>
      </c>
      <c r="E69" s="14">
        <v>1514170</v>
      </c>
      <c r="F69" s="10" t="s">
        <v>74</v>
      </c>
      <c r="G69" s="257">
        <v>-2580.768</v>
      </c>
      <c r="H69" s="10" t="s">
        <v>122</v>
      </c>
      <c r="I69" s="10" t="s">
        <v>7424</v>
      </c>
      <c r="J69" s="34">
        <v>-40208.370000000003</v>
      </c>
      <c r="K69" s="10">
        <v>5005609643</v>
      </c>
      <c r="L69" s="10" t="s">
        <v>8943</v>
      </c>
    </row>
    <row r="70" spans="1:12" s="10" customFormat="1">
      <c r="A70" s="32" t="s">
        <v>8946</v>
      </c>
      <c r="B70" s="32" t="s">
        <v>8946</v>
      </c>
      <c r="C70" s="33">
        <v>0.45774305555555556</v>
      </c>
      <c r="D70" s="14">
        <v>543</v>
      </c>
      <c r="E70" s="14">
        <v>1514171</v>
      </c>
      <c r="F70" s="10" t="s">
        <v>71</v>
      </c>
      <c r="G70" s="257">
        <v>-1481.76</v>
      </c>
      <c r="H70" s="10" t="s">
        <v>122</v>
      </c>
      <c r="I70" s="10" t="s">
        <v>7424</v>
      </c>
      <c r="J70" s="34">
        <v>-24360.13</v>
      </c>
      <c r="K70" s="10">
        <v>5005609643</v>
      </c>
      <c r="L70" s="10" t="s">
        <v>8943</v>
      </c>
    </row>
    <row r="71" spans="1:12" s="10" customFormat="1">
      <c r="A71" s="32" t="s">
        <v>8946</v>
      </c>
      <c r="B71" s="32" t="s">
        <v>8946</v>
      </c>
      <c r="C71" s="33">
        <v>0.45774305555555556</v>
      </c>
      <c r="D71" s="14">
        <v>543</v>
      </c>
      <c r="E71" s="14">
        <v>1514173</v>
      </c>
      <c r="F71" s="10" t="s">
        <v>78</v>
      </c>
      <c r="G71" s="257">
        <v>-1771.2</v>
      </c>
      <c r="H71" s="10" t="s">
        <v>122</v>
      </c>
      <c r="I71" s="10" t="s">
        <v>7424</v>
      </c>
      <c r="J71" s="34">
        <v>-8448.6200000000008</v>
      </c>
      <c r="K71" s="10">
        <v>5005609643</v>
      </c>
      <c r="L71" s="10" t="s">
        <v>8943</v>
      </c>
    </row>
    <row r="72" spans="1:12" s="10" customFormat="1">
      <c r="A72" s="32" t="s">
        <v>8946</v>
      </c>
      <c r="B72" s="32" t="s">
        <v>8946</v>
      </c>
      <c r="C72" s="33">
        <v>0.45774305555555556</v>
      </c>
      <c r="D72" s="14">
        <v>543</v>
      </c>
      <c r="E72" s="14">
        <v>1514174</v>
      </c>
      <c r="F72" s="10" t="s">
        <v>80</v>
      </c>
      <c r="G72" s="257">
        <v>-93.311999999999998</v>
      </c>
      <c r="H72" s="10" t="s">
        <v>122</v>
      </c>
      <c r="I72" s="10" t="s">
        <v>7424</v>
      </c>
      <c r="J72" s="34">
        <v>-660.65</v>
      </c>
      <c r="K72" s="10">
        <v>5005609643</v>
      </c>
      <c r="L72" s="10" t="s">
        <v>8943</v>
      </c>
    </row>
    <row r="73" spans="1:12" s="10" customFormat="1">
      <c r="A73" s="32" t="s">
        <v>8946</v>
      </c>
      <c r="B73" s="32" t="s">
        <v>8946</v>
      </c>
      <c r="C73" s="33">
        <v>0.45774305555555556</v>
      </c>
      <c r="D73" s="14">
        <v>543</v>
      </c>
      <c r="E73" s="14">
        <v>1514960</v>
      </c>
      <c r="F73" s="10" t="s">
        <v>82</v>
      </c>
      <c r="G73" s="257">
        <v>-25.92</v>
      </c>
      <c r="H73" s="10" t="s">
        <v>122</v>
      </c>
      <c r="I73" s="10" t="s">
        <v>7424</v>
      </c>
      <c r="J73" s="34">
        <v>-186.36</v>
      </c>
      <c r="K73" s="10">
        <v>5005609643</v>
      </c>
      <c r="L73" s="10" t="s">
        <v>8943</v>
      </c>
    </row>
    <row r="74" spans="1:12" s="10" customFormat="1">
      <c r="A74" s="32" t="s">
        <v>8946</v>
      </c>
      <c r="B74" s="32" t="s">
        <v>8946</v>
      </c>
      <c r="C74" s="33">
        <v>0.45810185185185182</v>
      </c>
      <c r="D74" s="14">
        <v>544</v>
      </c>
      <c r="E74" s="14">
        <v>1514169</v>
      </c>
      <c r="F74" s="10" t="s">
        <v>76</v>
      </c>
      <c r="G74" s="257">
        <v>5809.5360000000001</v>
      </c>
      <c r="H74" s="10" t="s">
        <v>122</v>
      </c>
      <c r="I74" s="10" t="s">
        <v>7424</v>
      </c>
      <c r="J74" s="34">
        <v>27014.34</v>
      </c>
      <c r="K74" s="10">
        <v>5005609644</v>
      </c>
      <c r="L74" s="10" t="s">
        <v>8943</v>
      </c>
    </row>
    <row r="75" spans="1:12" s="10" customFormat="1">
      <c r="A75" s="32" t="s">
        <v>8946</v>
      </c>
      <c r="B75" s="32" t="s">
        <v>8946</v>
      </c>
      <c r="C75" s="33">
        <v>0.45810185185185182</v>
      </c>
      <c r="D75" s="14">
        <v>544</v>
      </c>
      <c r="E75" s="14">
        <v>1514170</v>
      </c>
      <c r="F75" s="10" t="s">
        <v>74</v>
      </c>
      <c r="G75" s="257">
        <v>2580.768</v>
      </c>
      <c r="H75" s="10" t="s">
        <v>122</v>
      </c>
      <c r="I75" s="10" t="s">
        <v>7424</v>
      </c>
      <c r="J75" s="34">
        <v>40208.370000000003</v>
      </c>
      <c r="K75" s="10">
        <v>5005609644</v>
      </c>
      <c r="L75" s="10" t="s">
        <v>8943</v>
      </c>
    </row>
    <row r="76" spans="1:12" s="10" customFormat="1">
      <c r="A76" s="32" t="s">
        <v>8946</v>
      </c>
      <c r="B76" s="32" t="s">
        <v>8946</v>
      </c>
      <c r="C76" s="33">
        <v>0.45810185185185182</v>
      </c>
      <c r="D76" s="14">
        <v>544</v>
      </c>
      <c r="E76" s="14">
        <v>1514171</v>
      </c>
      <c r="F76" s="10" t="s">
        <v>71</v>
      </c>
      <c r="G76" s="257">
        <v>1481.76</v>
      </c>
      <c r="H76" s="10" t="s">
        <v>122</v>
      </c>
      <c r="I76" s="10" t="s">
        <v>7424</v>
      </c>
      <c r="J76" s="34">
        <v>24360.13</v>
      </c>
      <c r="K76" s="10">
        <v>5005609644</v>
      </c>
      <c r="L76" s="10" t="s">
        <v>8943</v>
      </c>
    </row>
    <row r="77" spans="1:12" s="10" customFormat="1">
      <c r="A77" s="32" t="s">
        <v>8946</v>
      </c>
      <c r="B77" s="32" t="s">
        <v>8946</v>
      </c>
      <c r="C77" s="33">
        <v>0.45810185185185182</v>
      </c>
      <c r="D77" s="14">
        <v>544</v>
      </c>
      <c r="E77" s="14">
        <v>1514173</v>
      </c>
      <c r="F77" s="10" t="s">
        <v>78</v>
      </c>
      <c r="G77" s="257">
        <v>1771.2</v>
      </c>
      <c r="H77" s="10" t="s">
        <v>122</v>
      </c>
      <c r="I77" s="10" t="s">
        <v>7424</v>
      </c>
      <c r="J77" s="34">
        <v>8448.6200000000008</v>
      </c>
      <c r="K77" s="10">
        <v>5005609644</v>
      </c>
      <c r="L77" s="10" t="s">
        <v>8943</v>
      </c>
    </row>
    <row r="78" spans="1:12" s="10" customFormat="1">
      <c r="A78" s="32" t="s">
        <v>8946</v>
      </c>
      <c r="B78" s="32" t="s">
        <v>8946</v>
      </c>
      <c r="C78" s="33">
        <v>0.45810185185185182</v>
      </c>
      <c r="D78" s="14">
        <v>544</v>
      </c>
      <c r="E78" s="14">
        <v>1514174</v>
      </c>
      <c r="F78" s="10" t="s">
        <v>80</v>
      </c>
      <c r="G78" s="257">
        <v>93.311999999999998</v>
      </c>
      <c r="H78" s="10" t="s">
        <v>122</v>
      </c>
      <c r="I78" s="10" t="s">
        <v>7424</v>
      </c>
      <c r="J78" s="34">
        <v>660.65</v>
      </c>
      <c r="K78" s="10">
        <v>5005609644</v>
      </c>
      <c r="L78" s="10" t="s">
        <v>8943</v>
      </c>
    </row>
    <row r="79" spans="1:12" s="10" customFormat="1">
      <c r="A79" s="32" t="s">
        <v>8946</v>
      </c>
      <c r="B79" s="32" t="s">
        <v>8946</v>
      </c>
      <c r="C79" s="33">
        <v>0.45810185185185182</v>
      </c>
      <c r="D79" s="14">
        <v>544</v>
      </c>
      <c r="E79" s="14">
        <v>1514960</v>
      </c>
      <c r="F79" s="10" t="s">
        <v>82</v>
      </c>
      <c r="G79" s="257">
        <v>25.92</v>
      </c>
      <c r="H79" s="10" t="s">
        <v>122</v>
      </c>
      <c r="I79" s="10" t="s">
        <v>7424</v>
      </c>
      <c r="J79" s="34">
        <v>186.36</v>
      </c>
      <c r="K79" s="10">
        <v>5005609644</v>
      </c>
      <c r="L79" s="10" t="s">
        <v>8943</v>
      </c>
    </row>
    <row r="80" spans="1:12" s="10" customFormat="1">
      <c r="A80" s="32" t="s">
        <v>8946</v>
      </c>
      <c r="B80" s="32" t="s">
        <v>8946</v>
      </c>
      <c r="C80" s="33">
        <v>0.45863425925925921</v>
      </c>
      <c r="D80" s="14">
        <v>543</v>
      </c>
      <c r="E80" s="14">
        <v>1514169</v>
      </c>
      <c r="F80" s="10" t="s">
        <v>76</v>
      </c>
      <c r="G80" s="257">
        <v>-5809.5360000000001</v>
      </c>
      <c r="H80" s="10" t="s">
        <v>122</v>
      </c>
      <c r="I80" s="10" t="s">
        <v>7424</v>
      </c>
      <c r="J80" s="34">
        <v>-27014.34</v>
      </c>
      <c r="K80" s="10">
        <v>5005609645</v>
      </c>
      <c r="L80" s="10" t="s">
        <v>8943</v>
      </c>
    </row>
    <row r="81" spans="1:12" s="10" customFormat="1">
      <c r="A81" s="32" t="s">
        <v>8946</v>
      </c>
      <c r="B81" s="32" t="s">
        <v>8946</v>
      </c>
      <c r="C81" s="33">
        <v>0.45863425925925921</v>
      </c>
      <c r="D81" s="14">
        <v>543</v>
      </c>
      <c r="E81" s="14">
        <v>1514170</v>
      </c>
      <c r="F81" s="10" t="s">
        <v>74</v>
      </c>
      <c r="G81" s="257">
        <v>-2580.768</v>
      </c>
      <c r="H81" s="10" t="s">
        <v>122</v>
      </c>
      <c r="I81" s="10" t="s">
        <v>7424</v>
      </c>
      <c r="J81" s="34">
        <v>-40208.370000000003</v>
      </c>
      <c r="K81" s="10">
        <v>5005609645</v>
      </c>
      <c r="L81" s="10" t="s">
        <v>8943</v>
      </c>
    </row>
    <row r="82" spans="1:12" s="10" customFormat="1">
      <c r="A82" s="32" t="s">
        <v>8946</v>
      </c>
      <c r="B82" s="32" t="s">
        <v>8946</v>
      </c>
      <c r="C82" s="33">
        <v>0.45863425925925921</v>
      </c>
      <c r="D82" s="14">
        <v>543</v>
      </c>
      <c r="E82" s="14">
        <v>1514171</v>
      </c>
      <c r="F82" s="10" t="s">
        <v>71</v>
      </c>
      <c r="G82" s="257">
        <v>-1481.76</v>
      </c>
      <c r="H82" s="10" t="s">
        <v>122</v>
      </c>
      <c r="I82" s="10" t="s">
        <v>7424</v>
      </c>
      <c r="J82" s="34">
        <v>-24360.13</v>
      </c>
      <c r="K82" s="10">
        <v>5005609645</v>
      </c>
      <c r="L82" s="10" t="s">
        <v>8943</v>
      </c>
    </row>
    <row r="83" spans="1:12" s="10" customFormat="1">
      <c r="A83" s="32" t="s">
        <v>8946</v>
      </c>
      <c r="B83" s="32" t="s">
        <v>8946</v>
      </c>
      <c r="C83" s="33">
        <v>0.45863425925925921</v>
      </c>
      <c r="D83" s="14">
        <v>543</v>
      </c>
      <c r="E83" s="14">
        <v>1514173</v>
      </c>
      <c r="F83" s="10" t="s">
        <v>78</v>
      </c>
      <c r="G83" s="257">
        <v>-1771.2</v>
      </c>
      <c r="H83" s="10" t="s">
        <v>122</v>
      </c>
      <c r="I83" s="10" t="s">
        <v>7424</v>
      </c>
      <c r="J83" s="34">
        <v>-8448.6200000000008</v>
      </c>
      <c r="K83" s="10">
        <v>5005609645</v>
      </c>
      <c r="L83" s="10" t="s">
        <v>8943</v>
      </c>
    </row>
    <row r="84" spans="1:12" s="10" customFormat="1">
      <c r="A84" s="32" t="s">
        <v>8946</v>
      </c>
      <c r="B84" s="32" t="s">
        <v>8946</v>
      </c>
      <c r="C84" s="33">
        <v>0.45863425925925921</v>
      </c>
      <c r="D84" s="14">
        <v>543</v>
      </c>
      <c r="E84" s="14">
        <v>1514174</v>
      </c>
      <c r="F84" s="10" t="s">
        <v>80</v>
      </c>
      <c r="G84" s="257">
        <v>-93.311999999999998</v>
      </c>
      <c r="H84" s="10" t="s">
        <v>122</v>
      </c>
      <c r="I84" s="10" t="s">
        <v>7424</v>
      </c>
      <c r="J84" s="34">
        <v>-660.65</v>
      </c>
      <c r="K84" s="10">
        <v>5005609645</v>
      </c>
      <c r="L84" s="10" t="s">
        <v>8943</v>
      </c>
    </row>
    <row r="85" spans="1:12" s="10" customFormat="1">
      <c r="A85" s="32" t="s">
        <v>8946</v>
      </c>
      <c r="B85" s="32" t="s">
        <v>8946</v>
      </c>
      <c r="C85" s="33">
        <v>0.45863425925925921</v>
      </c>
      <c r="D85" s="14">
        <v>543</v>
      </c>
      <c r="E85" s="14">
        <v>1514960</v>
      </c>
      <c r="F85" s="10" t="s">
        <v>82</v>
      </c>
      <c r="G85" s="257">
        <v>-25.92</v>
      </c>
      <c r="H85" s="10" t="s">
        <v>122</v>
      </c>
      <c r="I85" s="10" t="s">
        <v>7424</v>
      </c>
      <c r="J85" s="34">
        <v>-186.36</v>
      </c>
      <c r="K85" s="10">
        <v>5005609645</v>
      </c>
      <c r="L85" s="10" t="s">
        <v>8943</v>
      </c>
    </row>
    <row r="86" spans="1:12" s="10" customFormat="1">
      <c r="A86" s="32" t="s">
        <v>8946</v>
      </c>
      <c r="B86" s="32" t="s">
        <v>8946</v>
      </c>
      <c r="C86" s="33">
        <v>0.4599421296296296</v>
      </c>
      <c r="D86" s="14">
        <v>543</v>
      </c>
      <c r="E86" s="14">
        <v>1514169</v>
      </c>
      <c r="F86" s="10" t="s">
        <v>76</v>
      </c>
      <c r="G86" s="257">
        <v>-5809.5360000000001</v>
      </c>
      <c r="H86" s="10" t="s">
        <v>122</v>
      </c>
      <c r="I86" s="10" t="s">
        <v>7424</v>
      </c>
      <c r="J86" s="34">
        <v>-27014.34</v>
      </c>
      <c r="K86" s="10">
        <v>5005609646</v>
      </c>
      <c r="L86" s="10" t="s">
        <v>8943</v>
      </c>
    </row>
    <row r="87" spans="1:12" s="10" customFormat="1">
      <c r="A87" s="32" t="s">
        <v>8946</v>
      </c>
      <c r="B87" s="32" t="s">
        <v>8946</v>
      </c>
      <c r="C87" s="33">
        <v>0.4599421296296296</v>
      </c>
      <c r="D87" s="14">
        <v>543</v>
      </c>
      <c r="E87" s="14">
        <v>1514170</v>
      </c>
      <c r="F87" s="10" t="s">
        <v>74</v>
      </c>
      <c r="G87" s="257">
        <v>-2580.768</v>
      </c>
      <c r="H87" s="10" t="s">
        <v>122</v>
      </c>
      <c r="I87" s="10" t="s">
        <v>7424</v>
      </c>
      <c r="J87" s="34">
        <v>-40208.370000000003</v>
      </c>
      <c r="K87" s="10">
        <v>5005609646</v>
      </c>
      <c r="L87" s="10" t="s">
        <v>8943</v>
      </c>
    </row>
    <row r="88" spans="1:12" s="10" customFormat="1">
      <c r="A88" s="32" t="s">
        <v>8946</v>
      </c>
      <c r="B88" s="32" t="s">
        <v>8946</v>
      </c>
      <c r="C88" s="33">
        <v>0.4599421296296296</v>
      </c>
      <c r="D88" s="14">
        <v>543</v>
      </c>
      <c r="E88" s="14">
        <v>1514171</v>
      </c>
      <c r="F88" s="10" t="s">
        <v>71</v>
      </c>
      <c r="G88" s="257">
        <v>-1481.76</v>
      </c>
      <c r="H88" s="10" t="s">
        <v>122</v>
      </c>
      <c r="I88" s="10" t="s">
        <v>7424</v>
      </c>
      <c r="J88" s="34">
        <v>-24360.13</v>
      </c>
      <c r="K88" s="10">
        <v>5005609646</v>
      </c>
      <c r="L88" s="10" t="s">
        <v>8943</v>
      </c>
    </row>
    <row r="89" spans="1:12" s="10" customFormat="1">
      <c r="A89" s="32" t="s">
        <v>8946</v>
      </c>
      <c r="B89" s="32" t="s">
        <v>8946</v>
      </c>
      <c r="C89" s="33">
        <v>0.4599421296296296</v>
      </c>
      <c r="D89" s="14">
        <v>543</v>
      </c>
      <c r="E89" s="14">
        <v>1514173</v>
      </c>
      <c r="F89" s="10" t="s">
        <v>78</v>
      </c>
      <c r="G89" s="257">
        <v>-1771.2</v>
      </c>
      <c r="H89" s="10" t="s">
        <v>122</v>
      </c>
      <c r="I89" s="10" t="s">
        <v>7424</v>
      </c>
      <c r="J89" s="34">
        <v>-8448.6200000000008</v>
      </c>
      <c r="K89" s="10">
        <v>5005609646</v>
      </c>
      <c r="L89" s="10" t="s">
        <v>8943</v>
      </c>
    </row>
    <row r="90" spans="1:12" s="10" customFormat="1">
      <c r="A90" s="32" t="s">
        <v>8946</v>
      </c>
      <c r="B90" s="32" t="s">
        <v>8946</v>
      </c>
      <c r="C90" s="33">
        <v>0.4599421296296296</v>
      </c>
      <c r="D90" s="14">
        <v>543</v>
      </c>
      <c r="E90" s="14">
        <v>1514174</v>
      </c>
      <c r="F90" s="10" t="s">
        <v>80</v>
      </c>
      <c r="G90" s="257">
        <v>-93.311999999999998</v>
      </c>
      <c r="H90" s="10" t="s">
        <v>122</v>
      </c>
      <c r="I90" s="10" t="s">
        <v>7424</v>
      </c>
      <c r="J90" s="34">
        <v>-660.65</v>
      </c>
      <c r="K90" s="10">
        <v>5005609646</v>
      </c>
      <c r="L90" s="10" t="s">
        <v>8943</v>
      </c>
    </row>
    <row r="91" spans="1:12" s="10" customFormat="1">
      <c r="A91" s="32" t="s">
        <v>8946</v>
      </c>
      <c r="B91" s="32" t="s">
        <v>8946</v>
      </c>
      <c r="C91" s="33">
        <v>0.4599421296296296</v>
      </c>
      <c r="D91" s="14">
        <v>543</v>
      </c>
      <c r="E91" s="14">
        <v>1514960</v>
      </c>
      <c r="F91" s="10" t="s">
        <v>82</v>
      </c>
      <c r="G91" s="257">
        <v>-25.92</v>
      </c>
      <c r="H91" s="10" t="s">
        <v>122</v>
      </c>
      <c r="I91" s="10" t="s">
        <v>7424</v>
      </c>
      <c r="J91" s="34">
        <v>-186.36</v>
      </c>
      <c r="K91" s="10">
        <v>5005609646</v>
      </c>
      <c r="L91" s="10" t="s">
        <v>8943</v>
      </c>
    </row>
    <row r="92" spans="1:12" s="10" customFormat="1">
      <c r="A92" s="32" t="s">
        <v>8946</v>
      </c>
      <c r="B92" s="32" t="s">
        <v>8946</v>
      </c>
      <c r="C92" s="33">
        <v>0.46061342592592597</v>
      </c>
      <c r="D92" s="14">
        <v>543</v>
      </c>
      <c r="E92" s="14">
        <v>1514169</v>
      </c>
      <c r="F92" s="10" t="s">
        <v>76</v>
      </c>
      <c r="G92" s="257">
        <v>-5320.8959999999997</v>
      </c>
      <c r="H92" s="10" t="s">
        <v>122</v>
      </c>
      <c r="I92" s="10" t="s">
        <v>7424</v>
      </c>
      <c r="J92" s="34">
        <v>-24742.17</v>
      </c>
      <c r="K92" s="10">
        <v>5005609648</v>
      </c>
      <c r="L92" s="10" t="s">
        <v>8943</v>
      </c>
    </row>
    <row r="93" spans="1:12" s="10" customFormat="1">
      <c r="A93" s="32" t="s">
        <v>8946</v>
      </c>
      <c r="B93" s="32" t="s">
        <v>8946</v>
      </c>
      <c r="C93" s="33">
        <v>0.46061342592592597</v>
      </c>
      <c r="D93" s="14">
        <v>543</v>
      </c>
      <c r="E93" s="14">
        <v>1514170</v>
      </c>
      <c r="F93" s="10" t="s">
        <v>74</v>
      </c>
      <c r="G93" s="257">
        <v>-2999.808</v>
      </c>
      <c r="H93" s="10" t="s">
        <v>122</v>
      </c>
      <c r="I93" s="10" t="s">
        <v>7424</v>
      </c>
      <c r="J93" s="34">
        <v>-46737.01</v>
      </c>
      <c r="K93" s="10">
        <v>5005609648</v>
      </c>
      <c r="L93" s="10" t="s">
        <v>8943</v>
      </c>
    </row>
    <row r="94" spans="1:12" s="10" customFormat="1">
      <c r="A94" s="32" t="s">
        <v>8946</v>
      </c>
      <c r="B94" s="32" t="s">
        <v>8946</v>
      </c>
      <c r="C94" s="33">
        <v>0.46061342592592597</v>
      </c>
      <c r="D94" s="14">
        <v>543</v>
      </c>
      <c r="E94" s="14">
        <v>1514171</v>
      </c>
      <c r="F94" s="10" t="s">
        <v>71</v>
      </c>
      <c r="G94" s="257">
        <v>-1763.328</v>
      </c>
      <c r="H94" s="10" t="s">
        <v>122</v>
      </c>
      <c r="I94" s="10" t="s">
        <v>7424</v>
      </c>
      <c r="J94" s="34">
        <v>-28989.11</v>
      </c>
      <c r="K94" s="10">
        <v>5005609648</v>
      </c>
      <c r="L94" s="10" t="s">
        <v>8943</v>
      </c>
    </row>
    <row r="95" spans="1:12" s="10" customFormat="1">
      <c r="A95" s="32" t="s">
        <v>8946</v>
      </c>
      <c r="B95" s="32" t="s">
        <v>8946</v>
      </c>
      <c r="C95" s="33">
        <v>0.46061342592592597</v>
      </c>
      <c r="D95" s="14">
        <v>543</v>
      </c>
      <c r="E95" s="14">
        <v>1514173</v>
      </c>
      <c r="F95" s="10" t="s">
        <v>78</v>
      </c>
      <c r="G95" s="257">
        <v>-1694.7840000000001</v>
      </c>
      <c r="H95" s="10" t="s">
        <v>122</v>
      </c>
      <c r="I95" s="10" t="s">
        <v>7424</v>
      </c>
      <c r="J95" s="34">
        <v>-8084.12</v>
      </c>
      <c r="K95" s="10">
        <v>5005609648</v>
      </c>
      <c r="L95" s="10" t="s">
        <v>8943</v>
      </c>
    </row>
    <row r="96" spans="1:12" s="10" customFormat="1">
      <c r="A96" s="32" t="s">
        <v>8946</v>
      </c>
      <c r="B96" s="32" t="s">
        <v>8946</v>
      </c>
      <c r="C96" s="33">
        <v>0.46061342592592597</v>
      </c>
      <c r="D96" s="14">
        <v>543</v>
      </c>
      <c r="E96" s="14">
        <v>1514174</v>
      </c>
      <c r="F96" s="10" t="s">
        <v>80</v>
      </c>
      <c r="G96" s="257">
        <v>-112.896</v>
      </c>
      <c r="H96" s="10" t="s">
        <v>122</v>
      </c>
      <c r="I96" s="10" t="s">
        <v>7424</v>
      </c>
      <c r="J96" s="34">
        <v>-799.3</v>
      </c>
      <c r="K96" s="10">
        <v>5005609648</v>
      </c>
      <c r="L96" s="10" t="s">
        <v>8943</v>
      </c>
    </row>
    <row r="97" spans="1:12" s="10" customFormat="1">
      <c r="A97" s="32" t="s">
        <v>8946</v>
      </c>
      <c r="B97" s="32" t="s">
        <v>8946</v>
      </c>
      <c r="C97" s="33">
        <v>0.46061342592592597</v>
      </c>
      <c r="D97" s="14">
        <v>543</v>
      </c>
      <c r="E97" s="14">
        <v>1514960</v>
      </c>
      <c r="F97" s="10" t="s">
        <v>82</v>
      </c>
      <c r="G97" s="257">
        <v>-40.32</v>
      </c>
      <c r="H97" s="10" t="s">
        <v>122</v>
      </c>
      <c r="I97" s="10" t="s">
        <v>7424</v>
      </c>
      <c r="J97" s="34">
        <v>-289.89999999999998</v>
      </c>
      <c r="K97" s="10">
        <v>5005609648</v>
      </c>
      <c r="L97" s="10" t="s">
        <v>8943</v>
      </c>
    </row>
    <row r="98" spans="1:12" s="10" customFormat="1">
      <c r="A98" s="32" t="s">
        <v>8946</v>
      </c>
      <c r="B98" s="32" t="s">
        <v>8946</v>
      </c>
      <c r="C98" s="33">
        <v>0.4611574074074074</v>
      </c>
      <c r="D98" s="14">
        <v>543</v>
      </c>
      <c r="E98" s="14">
        <v>1514169</v>
      </c>
      <c r="F98" s="10" t="s">
        <v>76</v>
      </c>
      <c r="G98" s="257">
        <v>-5809.5360000000001</v>
      </c>
      <c r="H98" s="10" t="s">
        <v>122</v>
      </c>
      <c r="I98" s="10" t="s">
        <v>7424</v>
      </c>
      <c r="J98" s="34">
        <v>-27014.34</v>
      </c>
      <c r="K98" s="10">
        <v>5005609649</v>
      </c>
      <c r="L98" s="10" t="s">
        <v>8943</v>
      </c>
    </row>
    <row r="99" spans="1:12" s="10" customFormat="1">
      <c r="A99" s="32" t="s">
        <v>8946</v>
      </c>
      <c r="B99" s="32" t="s">
        <v>8946</v>
      </c>
      <c r="C99" s="33">
        <v>0.4611574074074074</v>
      </c>
      <c r="D99" s="14">
        <v>543</v>
      </c>
      <c r="E99" s="14">
        <v>1514170</v>
      </c>
      <c r="F99" s="10" t="s">
        <v>74</v>
      </c>
      <c r="G99" s="257">
        <v>-2580.768</v>
      </c>
      <c r="H99" s="10" t="s">
        <v>122</v>
      </c>
      <c r="I99" s="10" t="s">
        <v>7424</v>
      </c>
      <c r="J99" s="34">
        <v>-40208.36</v>
      </c>
      <c r="K99" s="10">
        <v>5005609649</v>
      </c>
      <c r="L99" s="10" t="s">
        <v>8943</v>
      </c>
    </row>
    <row r="100" spans="1:12" s="10" customFormat="1">
      <c r="A100" s="32" t="s">
        <v>8946</v>
      </c>
      <c r="B100" s="32" t="s">
        <v>8946</v>
      </c>
      <c r="C100" s="33">
        <v>0.4611574074074074</v>
      </c>
      <c r="D100" s="14">
        <v>543</v>
      </c>
      <c r="E100" s="14">
        <v>1514171</v>
      </c>
      <c r="F100" s="10" t="s">
        <v>71</v>
      </c>
      <c r="G100" s="257">
        <v>-1481.76</v>
      </c>
      <c r="H100" s="10" t="s">
        <v>122</v>
      </c>
      <c r="I100" s="10" t="s">
        <v>7424</v>
      </c>
      <c r="J100" s="34">
        <v>-24360.13</v>
      </c>
      <c r="K100" s="10">
        <v>5005609649</v>
      </c>
      <c r="L100" s="10" t="s">
        <v>8943</v>
      </c>
    </row>
    <row r="101" spans="1:12" s="10" customFormat="1">
      <c r="A101" s="32" t="s">
        <v>8946</v>
      </c>
      <c r="B101" s="32" t="s">
        <v>8946</v>
      </c>
      <c r="C101" s="33">
        <v>0.4611574074074074</v>
      </c>
      <c r="D101" s="14">
        <v>543</v>
      </c>
      <c r="E101" s="14">
        <v>1514173</v>
      </c>
      <c r="F101" s="10" t="s">
        <v>78</v>
      </c>
      <c r="G101" s="257">
        <v>-1771.2</v>
      </c>
      <c r="H101" s="10" t="s">
        <v>122</v>
      </c>
      <c r="I101" s="10" t="s">
        <v>7424</v>
      </c>
      <c r="J101" s="34">
        <v>-8448.6200000000008</v>
      </c>
      <c r="K101" s="10">
        <v>5005609649</v>
      </c>
      <c r="L101" s="10" t="s">
        <v>8943</v>
      </c>
    </row>
    <row r="102" spans="1:12" s="10" customFormat="1">
      <c r="A102" s="32" t="s">
        <v>8946</v>
      </c>
      <c r="B102" s="32" t="s">
        <v>8946</v>
      </c>
      <c r="C102" s="33">
        <v>0.4611574074074074</v>
      </c>
      <c r="D102" s="14">
        <v>543</v>
      </c>
      <c r="E102" s="14">
        <v>1514174</v>
      </c>
      <c r="F102" s="10" t="s">
        <v>80</v>
      </c>
      <c r="G102" s="257">
        <v>-93.311999999999998</v>
      </c>
      <c r="H102" s="10" t="s">
        <v>122</v>
      </c>
      <c r="I102" s="10" t="s">
        <v>7424</v>
      </c>
      <c r="J102" s="34">
        <v>-660.65</v>
      </c>
      <c r="K102" s="10">
        <v>5005609649</v>
      </c>
      <c r="L102" s="10" t="s">
        <v>8943</v>
      </c>
    </row>
    <row r="103" spans="1:12" s="10" customFormat="1">
      <c r="A103" s="32" t="s">
        <v>8946</v>
      </c>
      <c r="B103" s="32" t="s">
        <v>8946</v>
      </c>
      <c r="C103" s="33">
        <v>0.4611574074074074</v>
      </c>
      <c r="D103" s="14">
        <v>543</v>
      </c>
      <c r="E103" s="14">
        <v>1514960</v>
      </c>
      <c r="F103" s="10" t="s">
        <v>82</v>
      </c>
      <c r="G103" s="257">
        <v>-25.92</v>
      </c>
      <c r="H103" s="10" t="s">
        <v>122</v>
      </c>
      <c r="I103" s="10" t="s">
        <v>7424</v>
      </c>
      <c r="J103" s="34">
        <v>-186.36</v>
      </c>
      <c r="K103" s="10">
        <v>5005609649</v>
      </c>
      <c r="L103" s="10" t="s">
        <v>8943</v>
      </c>
    </row>
    <row r="104" spans="1:12" s="10" customFormat="1">
      <c r="A104" s="32" t="s">
        <v>8946</v>
      </c>
      <c r="B104" s="32" t="s">
        <v>8946</v>
      </c>
      <c r="C104" s="33">
        <v>0.46179398148148149</v>
      </c>
      <c r="D104" s="14">
        <v>543</v>
      </c>
      <c r="E104" s="14">
        <v>1514169</v>
      </c>
      <c r="F104" s="10" t="s">
        <v>76</v>
      </c>
      <c r="G104" s="257">
        <v>-5809.5360000000001</v>
      </c>
      <c r="H104" s="10" t="s">
        <v>122</v>
      </c>
      <c r="I104" s="10" t="s">
        <v>7424</v>
      </c>
      <c r="J104" s="34">
        <v>-27014.34</v>
      </c>
      <c r="K104" s="10">
        <v>5005609661</v>
      </c>
      <c r="L104" s="10" t="s">
        <v>8943</v>
      </c>
    </row>
    <row r="105" spans="1:12" s="10" customFormat="1">
      <c r="A105" s="32" t="s">
        <v>8946</v>
      </c>
      <c r="B105" s="32" t="s">
        <v>8946</v>
      </c>
      <c r="C105" s="33">
        <v>0.46179398148148149</v>
      </c>
      <c r="D105" s="14">
        <v>543</v>
      </c>
      <c r="E105" s="14">
        <v>1514170</v>
      </c>
      <c r="F105" s="10" t="s">
        <v>74</v>
      </c>
      <c r="G105" s="257">
        <v>-2580.768</v>
      </c>
      <c r="H105" s="10" t="s">
        <v>122</v>
      </c>
      <c r="I105" s="10" t="s">
        <v>7424</v>
      </c>
      <c r="J105" s="34">
        <v>-40208.370000000003</v>
      </c>
      <c r="K105" s="10">
        <v>5005609661</v>
      </c>
      <c r="L105" s="10" t="s">
        <v>8943</v>
      </c>
    </row>
    <row r="106" spans="1:12" s="10" customFormat="1">
      <c r="A106" s="32" t="s">
        <v>8946</v>
      </c>
      <c r="B106" s="32" t="s">
        <v>8946</v>
      </c>
      <c r="C106" s="33">
        <v>0.46179398148148149</v>
      </c>
      <c r="D106" s="14">
        <v>543</v>
      </c>
      <c r="E106" s="14">
        <v>1514171</v>
      </c>
      <c r="F106" s="10" t="s">
        <v>71</v>
      </c>
      <c r="G106" s="257">
        <v>-1481.76</v>
      </c>
      <c r="H106" s="10" t="s">
        <v>122</v>
      </c>
      <c r="I106" s="10" t="s">
        <v>7424</v>
      </c>
      <c r="J106" s="34">
        <v>-24360.14</v>
      </c>
      <c r="K106" s="10">
        <v>5005609661</v>
      </c>
      <c r="L106" s="10" t="s">
        <v>8943</v>
      </c>
    </row>
    <row r="107" spans="1:12" s="10" customFormat="1">
      <c r="A107" s="32" t="s">
        <v>8946</v>
      </c>
      <c r="B107" s="32" t="s">
        <v>8946</v>
      </c>
      <c r="C107" s="33">
        <v>0.46179398148148149</v>
      </c>
      <c r="D107" s="14">
        <v>543</v>
      </c>
      <c r="E107" s="14">
        <v>1514173</v>
      </c>
      <c r="F107" s="10" t="s">
        <v>78</v>
      </c>
      <c r="G107" s="257">
        <v>-1771.2</v>
      </c>
      <c r="H107" s="10" t="s">
        <v>122</v>
      </c>
      <c r="I107" s="10" t="s">
        <v>7424</v>
      </c>
      <c r="J107" s="34">
        <v>-8448.6200000000008</v>
      </c>
      <c r="K107" s="10">
        <v>5005609661</v>
      </c>
      <c r="L107" s="10" t="s">
        <v>8943</v>
      </c>
    </row>
    <row r="108" spans="1:12" s="10" customFormat="1">
      <c r="A108" s="32" t="s">
        <v>8946</v>
      </c>
      <c r="B108" s="32" t="s">
        <v>8946</v>
      </c>
      <c r="C108" s="33">
        <v>0.46179398148148149</v>
      </c>
      <c r="D108" s="14">
        <v>543</v>
      </c>
      <c r="E108" s="14">
        <v>1514174</v>
      </c>
      <c r="F108" s="10" t="s">
        <v>80</v>
      </c>
      <c r="G108" s="257">
        <v>-93.311999999999998</v>
      </c>
      <c r="H108" s="10" t="s">
        <v>122</v>
      </c>
      <c r="I108" s="10" t="s">
        <v>7424</v>
      </c>
      <c r="J108" s="34">
        <v>-660.65</v>
      </c>
      <c r="K108" s="10">
        <v>5005609661</v>
      </c>
      <c r="L108" s="10" t="s">
        <v>8943</v>
      </c>
    </row>
    <row r="109" spans="1:12" s="10" customFormat="1">
      <c r="A109" s="32" t="s">
        <v>8946</v>
      </c>
      <c r="B109" s="32" t="s">
        <v>8946</v>
      </c>
      <c r="C109" s="33">
        <v>0.46179398148148149</v>
      </c>
      <c r="D109" s="14">
        <v>543</v>
      </c>
      <c r="E109" s="14">
        <v>1514960</v>
      </c>
      <c r="F109" s="10" t="s">
        <v>82</v>
      </c>
      <c r="G109" s="257">
        <v>-25.92</v>
      </c>
      <c r="H109" s="10" t="s">
        <v>122</v>
      </c>
      <c r="I109" s="10" t="s">
        <v>7424</v>
      </c>
      <c r="J109" s="34">
        <v>-186.36</v>
      </c>
      <c r="K109" s="10">
        <v>5005609661</v>
      </c>
      <c r="L109" s="10" t="s">
        <v>8943</v>
      </c>
    </row>
    <row r="110" spans="1:12" s="10" customFormat="1">
      <c r="A110" s="32" t="s">
        <v>8946</v>
      </c>
      <c r="B110" s="32" t="s">
        <v>8946</v>
      </c>
      <c r="C110" s="33">
        <v>0.46259259259259261</v>
      </c>
      <c r="D110" s="14">
        <v>543</v>
      </c>
      <c r="E110" s="14">
        <v>1514169</v>
      </c>
      <c r="F110" s="10" t="s">
        <v>76</v>
      </c>
      <c r="G110" s="257">
        <v>-5809.5360000000001</v>
      </c>
      <c r="H110" s="10" t="s">
        <v>122</v>
      </c>
      <c r="I110" s="10" t="s">
        <v>7424</v>
      </c>
      <c r="J110" s="34">
        <v>-27014.34</v>
      </c>
      <c r="K110" s="10">
        <v>5005609662</v>
      </c>
      <c r="L110" s="10" t="s">
        <v>8943</v>
      </c>
    </row>
    <row r="111" spans="1:12" s="10" customFormat="1">
      <c r="A111" s="32" t="s">
        <v>8946</v>
      </c>
      <c r="B111" s="32" t="s">
        <v>8946</v>
      </c>
      <c r="C111" s="33">
        <v>0.46259259259259261</v>
      </c>
      <c r="D111" s="14">
        <v>543</v>
      </c>
      <c r="E111" s="14">
        <v>1514170</v>
      </c>
      <c r="F111" s="10" t="s">
        <v>74</v>
      </c>
      <c r="G111" s="257">
        <v>-2580.768</v>
      </c>
      <c r="H111" s="10" t="s">
        <v>122</v>
      </c>
      <c r="I111" s="10" t="s">
        <v>7424</v>
      </c>
      <c r="J111" s="34">
        <v>-40208.36</v>
      </c>
      <c r="K111" s="10">
        <v>5005609662</v>
      </c>
      <c r="L111" s="10" t="s">
        <v>8943</v>
      </c>
    </row>
    <row r="112" spans="1:12" s="10" customFormat="1">
      <c r="A112" s="32" t="s">
        <v>8946</v>
      </c>
      <c r="B112" s="32" t="s">
        <v>8946</v>
      </c>
      <c r="C112" s="33">
        <v>0.46259259259259261</v>
      </c>
      <c r="D112" s="14">
        <v>543</v>
      </c>
      <c r="E112" s="14">
        <v>1514171</v>
      </c>
      <c r="F112" s="10" t="s">
        <v>71</v>
      </c>
      <c r="G112" s="257">
        <v>-1481.76</v>
      </c>
      <c r="H112" s="10" t="s">
        <v>122</v>
      </c>
      <c r="I112" s="10" t="s">
        <v>7424</v>
      </c>
      <c r="J112" s="34">
        <v>-24360.13</v>
      </c>
      <c r="K112" s="10">
        <v>5005609662</v>
      </c>
      <c r="L112" s="10" t="s">
        <v>8943</v>
      </c>
    </row>
    <row r="113" spans="1:12" s="10" customFormat="1">
      <c r="A113" s="32" t="s">
        <v>8946</v>
      </c>
      <c r="B113" s="32" t="s">
        <v>8946</v>
      </c>
      <c r="C113" s="33">
        <v>0.46259259259259261</v>
      </c>
      <c r="D113" s="14">
        <v>543</v>
      </c>
      <c r="E113" s="14">
        <v>1514173</v>
      </c>
      <c r="F113" s="10" t="s">
        <v>78</v>
      </c>
      <c r="G113" s="257">
        <v>-1771.2</v>
      </c>
      <c r="H113" s="10" t="s">
        <v>122</v>
      </c>
      <c r="I113" s="10" t="s">
        <v>7424</v>
      </c>
      <c r="J113" s="34">
        <v>-8448.6200000000008</v>
      </c>
      <c r="K113" s="10">
        <v>5005609662</v>
      </c>
      <c r="L113" s="10" t="s">
        <v>8943</v>
      </c>
    </row>
    <row r="114" spans="1:12" s="10" customFormat="1">
      <c r="A114" s="32" t="s">
        <v>8946</v>
      </c>
      <c r="B114" s="32" t="s">
        <v>8946</v>
      </c>
      <c r="C114" s="33">
        <v>0.46259259259259261</v>
      </c>
      <c r="D114" s="14">
        <v>543</v>
      </c>
      <c r="E114" s="14">
        <v>1514174</v>
      </c>
      <c r="F114" s="10" t="s">
        <v>80</v>
      </c>
      <c r="G114" s="257">
        <v>-93.311999999999998</v>
      </c>
      <c r="H114" s="10" t="s">
        <v>122</v>
      </c>
      <c r="I114" s="10" t="s">
        <v>7424</v>
      </c>
      <c r="J114" s="34">
        <v>-660.65</v>
      </c>
      <c r="K114" s="10">
        <v>5005609662</v>
      </c>
      <c r="L114" s="10" t="s">
        <v>8943</v>
      </c>
    </row>
    <row r="115" spans="1:12" s="10" customFormat="1">
      <c r="A115" s="32" t="s">
        <v>8946</v>
      </c>
      <c r="B115" s="32" t="s">
        <v>8946</v>
      </c>
      <c r="C115" s="33">
        <v>0.46259259259259261</v>
      </c>
      <c r="D115" s="14">
        <v>543</v>
      </c>
      <c r="E115" s="14">
        <v>1514960</v>
      </c>
      <c r="F115" s="10" t="s">
        <v>82</v>
      </c>
      <c r="G115" s="257">
        <v>-25.92</v>
      </c>
      <c r="H115" s="10" t="s">
        <v>122</v>
      </c>
      <c r="I115" s="10" t="s">
        <v>7424</v>
      </c>
      <c r="J115" s="34">
        <v>-186.36</v>
      </c>
      <c r="K115" s="10">
        <v>5005609662</v>
      </c>
      <c r="L115" s="10" t="s">
        <v>8943</v>
      </c>
    </row>
    <row r="116" spans="1:12" s="10" customFormat="1">
      <c r="A116" s="32" t="s">
        <v>8946</v>
      </c>
      <c r="B116" s="32" t="s">
        <v>8946</v>
      </c>
      <c r="C116" s="33">
        <v>0.46489583333333334</v>
      </c>
      <c r="D116" s="14">
        <v>543</v>
      </c>
      <c r="E116" s="14">
        <v>1514169</v>
      </c>
      <c r="F116" s="10" t="s">
        <v>76</v>
      </c>
      <c r="G116" s="257">
        <v>-5639.7120000000004</v>
      </c>
      <c r="H116" s="10" t="s">
        <v>122</v>
      </c>
      <c r="I116" s="10" t="s">
        <v>7424</v>
      </c>
      <c r="J116" s="34">
        <v>-26224.66</v>
      </c>
      <c r="K116" s="10">
        <v>5005609663</v>
      </c>
      <c r="L116" s="10" t="s">
        <v>8943</v>
      </c>
    </row>
    <row r="117" spans="1:12" s="10" customFormat="1">
      <c r="A117" s="32" t="s">
        <v>8946</v>
      </c>
      <c r="B117" s="32" t="s">
        <v>8946</v>
      </c>
      <c r="C117" s="33">
        <v>0.46489583333333334</v>
      </c>
      <c r="D117" s="14">
        <v>543</v>
      </c>
      <c r="E117" s="14">
        <v>1514170</v>
      </c>
      <c r="F117" s="10" t="s">
        <v>74</v>
      </c>
      <c r="G117" s="257">
        <v>-3183.6480000000001</v>
      </c>
      <c r="H117" s="10" t="s">
        <v>122</v>
      </c>
      <c r="I117" s="10" t="s">
        <v>7424</v>
      </c>
      <c r="J117" s="34">
        <v>-49601.24</v>
      </c>
      <c r="K117" s="10">
        <v>5005609663</v>
      </c>
      <c r="L117" s="10" t="s">
        <v>8943</v>
      </c>
    </row>
    <row r="118" spans="1:12" s="10" customFormat="1">
      <c r="A118" s="32" t="s">
        <v>8946</v>
      </c>
      <c r="B118" s="32" t="s">
        <v>8946</v>
      </c>
      <c r="C118" s="33">
        <v>0.46489583333333334</v>
      </c>
      <c r="D118" s="14">
        <v>543</v>
      </c>
      <c r="E118" s="14">
        <v>1514171</v>
      </c>
      <c r="F118" s="10" t="s">
        <v>71</v>
      </c>
      <c r="G118" s="257">
        <v>-1637.376</v>
      </c>
      <c r="H118" s="10" t="s">
        <v>122</v>
      </c>
      <c r="I118" s="10" t="s">
        <v>7424</v>
      </c>
      <c r="J118" s="34">
        <v>-26918.46</v>
      </c>
      <c r="K118" s="10">
        <v>5005609663</v>
      </c>
      <c r="L118" s="10" t="s">
        <v>8943</v>
      </c>
    </row>
    <row r="119" spans="1:12" s="10" customFormat="1">
      <c r="A119" s="32" t="s">
        <v>8946</v>
      </c>
      <c r="B119" s="32" t="s">
        <v>8946</v>
      </c>
      <c r="C119" s="33">
        <v>0.46489583333333334</v>
      </c>
      <c r="D119" s="14">
        <v>543</v>
      </c>
      <c r="E119" s="14">
        <v>1514173</v>
      </c>
      <c r="F119" s="10" t="s">
        <v>78</v>
      </c>
      <c r="G119" s="257">
        <v>-1798.3679999999999</v>
      </c>
      <c r="H119" s="10" t="s">
        <v>122</v>
      </c>
      <c r="I119" s="10" t="s">
        <v>7424</v>
      </c>
      <c r="J119" s="34">
        <v>-8578.2199999999993</v>
      </c>
      <c r="K119" s="10">
        <v>5005609663</v>
      </c>
      <c r="L119" s="10" t="s">
        <v>8943</v>
      </c>
    </row>
    <row r="120" spans="1:12" s="10" customFormat="1">
      <c r="A120" s="32" t="s">
        <v>8946</v>
      </c>
      <c r="B120" s="32" t="s">
        <v>8946</v>
      </c>
      <c r="C120" s="33">
        <v>0.46489583333333334</v>
      </c>
      <c r="D120" s="14">
        <v>543</v>
      </c>
      <c r="E120" s="14">
        <v>1514174</v>
      </c>
      <c r="F120" s="10" t="s">
        <v>80</v>
      </c>
      <c r="G120" s="257">
        <v>-119.80800000000001</v>
      </c>
      <c r="H120" s="10" t="s">
        <v>122</v>
      </c>
      <c r="I120" s="10" t="s">
        <v>7424</v>
      </c>
      <c r="J120" s="34">
        <v>-848.24</v>
      </c>
      <c r="K120" s="10">
        <v>5005609663</v>
      </c>
      <c r="L120" s="10" t="s">
        <v>8943</v>
      </c>
    </row>
    <row r="121" spans="1:12" s="10" customFormat="1">
      <c r="A121" s="32" t="s">
        <v>8946</v>
      </c>
      <c r="B121" s="32" t="s">
        <v>8946</v>
      </c>
      <c r="C121" s="33">
        <v>0.46489583333333334</v>
      </c>
      <c r="D121" s="14">
        <v>543</v>
      </c>
      <c r="E121" s="14">
        <v>1514960</v>
      </c>
      <c r="F121" s="10" t="s">
        <v>82</v>
      </c>
      <c r="G121" s="257">
        <v>-37.44</v>
      </c>
      <c r="H121" s="10" t="s">
        <v>122</v>
      </c>
      <c r="I121" s="10" t="s">
        <v>7424</v>
      </c>
      <c r="J121" s="34">
        <v>-269.19</v>
      </c>
      <c r="K121" s="10">
        <v>5005609663</v>
      </c>
      <c r="L121" s="10" t="s">
        <v>8943</v>
      </c>
    </row>
    <row r="122" spans="1:12" s="10" customFormat="1">
      <c r="A122" s="32" t="s">
        <v>8946</v>
      </c>
      <c r="B122" s="32" t="s">
        <v>8946</v>
      </c>
      <c r="C122" s="33">
        <v>0.465787037037037</v>
      </c>
      <c r="D122" s="14">
        <v>543</v>
      </c>
      <c r="E122" s="14">
        <v>1514169</v>
      </c>
      <c r="F122" s="10" t="s">
        <v>76</v>
      </c>
      <c r="G122" s="257">
        <v>-5809.5360000000001</v>
      </c>
      <c r="H122" s="10" t="s">
        <v>122</v>
      </c>
      <c r="I122" s="10" t="s">
        <v>7424</v>
      </c>
      <c r="J122" s="34">
        <v>-27014.34</v>
      </c>
      <c r="K122" s="10">
        <v>5005609664</v>
      </c>
      <c r="L122" s="10" t="s">
        <v>8943</v>
      </c>
    </row>
    <row r="123" spans="1:12" s="10" customFormat="1">
      <c r="A123" s="32" t="s">
        <v>8946</v>
      </c>
      <c r="B123" s="32" t="s">
        <v>8946</v>
      </c>
      <c r="C123" s="33">
        <v>0.465787037037037</v>
      </c>
      <c r="D123" s="14">
        <v>543</v>
      </c>
      <c r="E123" s="14">
        <v>1514170</v>
      </c>
      <c r="F123" s="10" t="s">
        <v>74</v>
      </c>
      <c r="G123" s="257">
        <v>-2580.768</v>
      </c>
      <c r="H123" s="10" t="s">
        <v>122</v>
      </c>
      <c r="I123" s="10" t="s">
        <v>7424</v>
      </c>
      <c r="J123" s="34">
        <v>-40208.36</v>
      </c>
      <c r="K123" s="10">
        <v>5005609664</v>
      </c>
      <c r="L123" s="10" t="s">
        <v>8943</v>
      </c>
    </row>
    <row r="124" spans="1:12" s="10" customFormat="1">
      <c r="A124" s="32" t="s">
        <v>8946</v>
      </c>
      <c r="B124" s="32" t="s">
        <v>8946</v>
      </c>
      <c r="C124" s="33">
        <v>0.465787037037037</v>
      </c>
      <c r="D124" s="14">
        <v>543</v>
      </c>
      <c r="E124" s="14">
        <v>1514171</v>
      </c>
      <c r="F124" s="10" t="s">
        <v>71</v>
      </c>
      <c r="G124" s="257">
        <v>-1481.76</v>
      </c>
      <c r="H124" s="10" t="s">
        <v>122</v>
      </c>
      <c r="I124" s="10" t="s">
        <v>7424</v>
      </c>
      <c r="J124" s="34">
        <v>-24360.14</v>
      </c>
      <c r="K124" s="10">
        <v>5005609664</v>
      </c>
      <c r="L124" s="10" t="s">
        <v>8943</v>
      </c>
    </row>
    <row r="125" spans="1:12" s="10" customFormat="1">
      <c r="A125" s="32" t="s">
        <v>8946</v>
      </c>
      <c r="B125" s="32" t="s">
        <v>8946</v>
      </c>
      <c r="C125" s="33">
        <v>0.465787037037037</v>
      </c>
      <c r="D125" s="14">
        <v>543</v>
      </c>
      <c r="E125" s="14">
        <v>1514173</v>
      </c>
      <c r="F125" s="10" t="s">
        <v>78</v>
      </c>
      <c r="G125" s="257">
        <v>-1771.2</v>
      </c>
      <c r="H125" s="10" t="s">
        <v>122</v>
      </c>
      <c r="I125" s="10" t="s">
        <v>7424</v>
      </c>
      <c r="J125" s="34">
        <v>-8448.6200000000008</v>
      </c>
      <c r="K125" s="10">
        <v>5005609664</v>
      </c>
      <c r="L125" s="10" t="s">
        <v>8943</v>
      </c>
    </row>
    <row r="126" spans="1:12" s="10" customFormat="1">
      <c r="A126" s="32" t="s">
        <v>8946</v>
      </c>
      <c r="B126" s="32" t="s">
        <v>8946</v>
      </c>
      <c r="C126" s="33">
        <v>0.465787037037037</v>
      </c>
      <c r="D126" s="14">
        <v>543</v>
      </c>
      <c r="E126" s="14">
        <v>1514174</v>
      </c>
      <c r="F126" s="10" t="s">
        <v>80</v>
      </c>
      <c r="G126" s="257">
        <v>-93.311999999999998</v>
      </c>
      <c r="H126" s="10" t="s">
        <v>122</v>
      </c>
      <c r="I126" s="10" t="s">
        <v>7424</v>
      </c>
      <c r="J126" s="34">
        <v>-660.65</v>
      </c>
      <c r="K126" s="10">
        <v>5005609664</v>
      </c>
      <c r="L126" s="10" t="s">
        <v>8943</v>
      </c>
    </row>
    <row r="127" spans="1:12" s="10" customFormat="1">
      <c r="A127" s="32" t="s">
        <v>8946</v>
      </c>
      <c r="B127" s="32" t="s">
        <v>8946</v>
      </c>
      <c r="C127" s="33">
        <v>0.465787037037037</v>
      </c>
      <c r="D127" s="14">
        <v>543</v>
      </c>
      <c r="E127" s="14">
        <v>1514960</v>
      </c>
      <c r="F127" s="10" t="s">
        <v>82</v>
      </c>
      <c r="G127" s="257">
        <v>-25.92</v>
      </c>
      <c r="H127" s="10" t="s">
        <v>122</v>
      </c>
      <c r="I127" s="10" t="s">
        <v>7424</v>
      </c>
      <c r="J127" s="34">
        <v>-186.36</v>
      </c>
      <c r="K127" s="10">
        <v>5005609664</v>
      </c>
      <c r="L127" s="10" t="s">
        <v>8943</v>
      </c>
    </row>
    <row r="128" spans="1:12" s="10" customFormat="1">
      <c r="A128" s="32" t="s">
        <v>8946</v>
      </c>
      <c r="B128" s="32" t="s">
        <v>8946</v>
      </c>
      <c r="C128" s="33">
        <v>0.46662037037037035</v>
      </c>
      <c r="D128" s="14">
        <v>543</v>
      </c>
      <c r="E128" s="14">
        <v>1514169</v>
      </c>
      <c r="F128" s="10" t="s">
        <v>76</v>
      </c>
      <c r="G128" s="257">
        <v>-5809.5360000000001</v>
      </c>
      <c r="H128" s="10" t="s">
        <v>122</v>
      </c>
      <c r="I128" s="10" t="s">
        <v>7424</v>
      </c>
      <c r="J128" s="34">
        <v>-27014.34</v>
      </c>
      <c r="K128" s="10">
        <v>5005609665</v>
      </c>
      <c r="L128" s="10" t="s">
        <v>8943</v>
      </c>
    </row>
    <row r="129" spans="1:12" s="10" customFormat="1">
      <c r="A129" s="32" t="s">
        <v>8946</v>
      </c>
      <c r="B129" s="32" t="s">
        <v>8946</v>
      </c>
      <c r="C129" s="33">
        <v>0.46662037037037035</v>
      </c>
      <c r="D129" s="14">
        <v>543</v>
      </c>
      <c r="E129" s="14">
        <v>1514170</v>
      </c>
      <c r="F129" s="10" t="s">
        <v>74</v>
      </c>
      <c r="G129" s="257">
        <v>-2580.768</v>
      </c>
      <c r="H129" s="10" t="s">
        <v>122</v>
      </c>
      <c r="I129" s="10" t="s">
        <v>7424</v>
      </c>
      <c r="J129" s="34">
        <v>-40208.370000000003</v>
      </c>
      <c r="K129" s="10">
        <v>5005609665</v>
      </c>
      <c r="L129" s="10" t="s">
        <v>8943</v>
      </c>
    </row>
    <row r="130" spans="1:12" s="10" customFormat="1">
      <c r="A130" s="32" t="s">
        <v>8946</v>
      </c>
      <c r="B130" s="32" t="s">
        <v>8946</v>
      </c>
      <c r="C130" s="33">
        <v>0.46662037037037035</v>
      </c>
      <c r="D130" s="14">
        <v>543</v>
      </c>
      <c r="E130" s="14">
        <v>1514171</v>
      </c>
      <c r="F130" s="10" t="s">
        <v>71</v>
      </c>
      <c r="G130" s="257">
        <v>-1481.76</v>
      </c>
      <c r="H130" s="10" t="s">
        <v>122</v>
      </c>
      <c r="I130" s="10" t="s">
        <v>7424</v>
      </c>
      <c r="J130" s="34">
        <v>-24360.13</v>
      </c>
      <c r="K130" s="10">
        <v>5005609665</v>
      </c>
      <c r="L130" s="10" t="s">
        <v>8943</v>
      </c>
    </row>
    <row r="131" spans="1:12" s="10" customFormat="1">
      <c r="A131" s="32" t="s">
        <v>8946</v>
      </c>
      <c r="B131" s="32" t="s">
        <v>8946</v>
      </c>
      <c r="C131" s="33">
        <v>0.46662037037037035</v>
      </c>
      <c r="D131" s="14">
        <v>543</v>
      </c>
      <c r="E131" s="14">
        <v>1514173</v>
      </c>
      <c r="F131" s="10" t="s">
        <v>78</v>
      </c>
      <c r="G131" s="257">
        <v>-1771.2</v>
      </c>
      <c r="H131" s="10" t="s">
        <v>122</v>
      </c>
      <c r="I131" s="10" t="s">
        <v>7424</v>
      </c>
      <c r="J131" s="34">
        <v>-8448.6299999999992</v>
      </c>
      <c r="K131" s="10">
        <v>5005609665</v>
      </c>
      <c r="L131" s="10" t="s">
        <v>8943</v>
      </c>
    </row>
    <row r="132" spans="1:12" s="10" customFormat="1">
      <c r="A132" s="32" t="s">
        <v>8946</v>
      </c>
      <c r="B132" s="32" t="s">
        <v>8946</v>
      </c>
      <c r="C132" s="33">
        <v>0.46662037037037035</v>
      </c>
      <c r="D132" s="14">
        <v>543</v>
      </c>
      <c r="E132" s="14">
        <v>1514174</v>
      </c>
      <c r="F132" s="10" t="s">
        <v>80</v>
      </c>
      <c r="G132" s="257">
        <v>-93.311999999999998</v>
      </c>
      <c r="H132" s="10" t="s">
        <v>122</v>
      </c>
      <c r="I132" s="10" t="s">
        <v>7424</v>
      </c>
      <c r="J132" s="34">
        <v>-660.65</v>
      </c>
      <c r="K132" s="10">
        <v>5005609665</v>
      </c>
      <c r="L132" s="10" t="s">
        <v>8943</v>
      </c>
    </row>
    <row r="133" spans="1:12" s="10" customFormat="1">
      <c r="A133" s="32" t="s">
        <v>8946</v>
      </c>
      <c r="B133" s="32" t="s">
        <v>8946</v>
      </c>
      <c r="C133" s="33">
        <v>0.46662037037037035</v>
      </c>
      <c r="D133" s="14">
        <v>543</v>
      </c>
      <c r="E133" s="14">
        <v>1514960</v>
      </c>
      <c r="F133" s="10" t="s">
        <v>82</v>
      </c>
      <c r="G133" s="257">
        <v>-25.92</v>
      </c>
      <c r="H133" s="10" t="s">
        <v>122</v>
      </c>
      <c r="I133" s="10" t="s">
        <v>7424</v>
      </c>
      <c r="J133" s="34">
        <v>-186.36</v>
      </c>
      <c r="K133" s="10">
        <v>5005609665</v>
      </c>
      <c r="L133" s="10" t="s">
        <v>8943</v>
      </c>
    </row>
    <row r="134" spans="1:12" s="10" customFormat="1">
      <c r="A134" s="32" t="s">
        <v>8946</v>
      </c>
      <c r="B134" s="32" t="s">
        <v>8946</v>
      </c>
      <c r="C134" s="33">
        <v>0.46740740740740744</v>
      </c>
      <c r="D134" s="14">
        <v>543</v>
      </c>
      <c r="E134" s="14">
        <v>1514169</v>
      </c>
      <c r="F134" s="10" t="s">
        <v>76</v>
      </c>
      <c r="G134" s="257">
        <v>-5809.5360000000001</v>
      </c>
      <c r="H134" s="10" t="s">
        <v>122</v>
      </c>
      <c r="I134" s="10" t="s">
        <v>7424</v>
      </c>
      <c r="J134" s="34">
        <v>-27014.34</v>
      </c>
      <c r="K134" s="10">
        <v>5005609666</v>
      </c>
      <c r="L134" s="10" t="s">
        <v>8943</v>
      </c>
    </row>
    <row r="135" spans="1:12" s="10" customFormat="1">
      <c r="A135" s="32" t="s">
        <v>8946</v>
      </c>
      <c r="B135" s="32" t="s">
        <v>8946</v>
      </c>
      <c r="C135" s="33">
        <v>0.46740740740740744</v>
      </c>
      <c r="D135" s="14">
        <v>543</v>
      </c>
      <c r="E135" s="14">
        <v>1514170</v>
      </c>
      <c r="F135" s="10" t="s">
        <v>74</v>
      </c>
      <c r="G135" s="257">
        <v>-2580.768</v>
      </c>
      <c r="H135" s="10" t="s">
        <v>122</v>
      </c>
      <c r="I135" s="10" t="s">
        <v>7424</v>
      </c>
      <c r="J135" s="34">
        <v>-40208.36</v>
      </c>
      <c r="K135" s="10">
        <v>5005609666</v>
      </c>
      <c r="L135" s="10" t="s">
        <v>8943</v>
      </c>
    </row>
    <row r="136" spans="1:12" s="10" customFormat="1">
      <c r="A136" s="32" t="s">
        <v>8946</v>
      </c>
      <c r="B136" s="32" t="s">
        <v>8946</v>
      </c>
      <c r="C136" s="33">
        <v>0.46740740740740744</v>
      </c>
      <c r="D136" s="14">
        <v>543</v>
      </c>
      <c r="E136" s="14">
        <v>1514171</v>
      </c>
      <c r="F136" s="10" t="s">
        <v>71</v>
      </c>
      <c r="G136" s="257">
        <v>-1481.76</v>
      </c>
      <c r="H136" s="10" t="s">
        <v>122</v>
      </c>
      <c r="I136" s="10" t="s">
        <v>7424</v>
      </c>
      <c r="J136" s="34">
        <v>-24360.14</v>
      </c>
      <c r="K136" s="10">
        <v>5005609666</v>
      </c>
      <c r="L136" s="10" t="s">
        <v>8943</v>
      </c>
    </row>
    <row r="137" spans="1:12" s="10" customFormat="1">
      <c r="A137" s="32" t="s">
        <v>8946</v>
      </c>
      <c r="B137" s="32" t="s">
        <v>8946</v>
      </c>
      <c r="C137" s="33">
        <v>0.46740740740740744</v>
      </c>
      <c r="D137" s="14">
        <v>543</v>
      </c>
      <c r="E137" s="14">
        <v>1514173</v>
      </c>
      <c r="F137" s="10" t="s">
        <v>78</v>
      </c>
      <c r="G137" s="257">
        <v>-1771.2</v>
      </c>
      <c r="H137" s="10" t="s">
        <v>122</v>
      </c>
      <c r="I137" s="10" t="s">
        <v>7424</v>
      </c>
      <c r="J137" s="34">
        <v>-8448.6200000000008</v>
      </c>
      <c r="K137" s="10">
        <v>5005609666</v>
      </c>
      <c r="L137" s="10" t="s">
        <v>8943</v>
      </c>
    </row>
    <row r="138" spans="1:12" s="10" customFormat="1">
      <c r="A138" s="32" t="s">
        <v>8946</v>
      </c>
      <c r="B138" s="32" t="s">
        <v>8946</v>
      </c>
      <c r="C138" s="33">
        <v>0.46740740740740744</v>
      </c>
      <c r="D138" s="14">
        <v>543</v>
      </c>
      <c r="E138" s="14">
        <v>1514174</v>
      </c>
      <c r="F138" s="10" t="s">
        <v>80</v>
      </c>
      <c r="G138" s="257">
        <v>-93.311999999999998</v>
      </c>
      <c r="H138" s="10" t="s">
        <v>122</v>
      </c>
      <c r="I138" s="10" t="s">
        <v>7424</v>
      </c>
      <c r="J138" s="34">
        <v>-660.65</v>
      </c>
      <c r="K138" s="10">
        <v>5005609666</v>
      </c>
      <c r="L138" s="10" t="s">
        <v>8943</v>
      </c>
    </row>
    <row r="139" spans="1:12" s="10" customFormat="1">
      <c r="A139" s="32" t="s">
        <v>8946</v>
      </c>
      <c r="B139" s="32" t="s">
        <v>8946</v>
      </c>
      <c r="C139" s="33">
        <v>0.46740740740740744</v>
      </c>
      <c r="D139" s="14">
        <v>543</v>
      </c>
      <c r="E139" s="14">
        <v>1514960</v>
      </c>
      <c r="F139" s="10" t="s">
        <v>82</v>
      </c>
      <c r="G139" s="257">
        <v>-25.92</v>
      </c>
      <c r="H139" s="10" t="s">
        <v>122</v>
      </c>
      <c r="I139" s="10" t="s">
        <v>7424</v>
      </c>
      <c r="J139" s="34">
        <v>-186.36</v>
      </c>
      <c r="K139" s="10">
        <v>5005609666</v>
      </c>
      <c r="L139" s="10" t="s">
        <v>8943</v>
      </c>
    </row>
    <row r="140" spans="1:12" s="10" customFormat="1">
      <c r="A140" s="32" t="s">
        <v>8946</v>
      </c>
      <c r="B140" s="32" t="s">
        <v>8946</v>
      </c>
      <c r="C140" s="33">
        <v>0.46817129629629628</v>
      </c>
      <c r="D140" s="14">
        <v>543</v>
      </c>
      <c r="E140" s="14">
        <v>1514169</v>
      </c>
      <c r="F140" s="10" t="s">
        <v>76</v>
      </c>
      <c r="G140" s="257">
        <v>-5809.5360000000001</v>
      </c>
      <c r="H140" s="10" t="s">
        <v>122</v>
      </c>
      <c r="I140" s="10" t="s">
        <v>7424</v>
      </c>
      <c r="J140" s="34">
        <v>-27014.34</v>
      </c>
      <c r="K140" s="10">
        <v>5005609668</v>
      </c>
      <c r="L140" s="10" t="s">
        <v>8943</v>
      </c>
    </row>
    <row r="141" spans="1:12" s="10" customFormat="1">
      <c r="A141" s="32" t="s">
        <v>8946</v>
      </c>
      <c r="B141" s="32" t="s">
        <v>8946</v>
      </c>
      <c r="C141" s="33">
        <v>0.46817129629629628</v>
      </c>
      <c r="D141" s="14">
        <v>543</v>
      </c>
      <c r="E141" s="14">
        <v>1514170</v>
      </c>
      <c r="F141" s="10" t="s">
        <v>74</v>
      </c>
      <c r="G141" s="257">
        <v>-2580.768</v>
      </c>
      <c r="H141" s="10" t="s">
        <v>122</v>
      </c>
      <c r="I141" s="10" t="s">
        <v>7424</v>
      </c>
      <c r="J141" s="34">
        <v>-40208.370000000003</v>
      </c>
      <c r="K141" s="10">
        <v>5005609668</v>
      </c>
      <c r="L141" s="10" t="s">
        <v>8943</v>
      </c>
    </row>
    <row r="142" spans="1:12" s="10" customFormat="1">
      <c r="A142" s="32" t="s">
        <v>8946</v>
      </c>
      <c r="B142" s="32" t="s">
        <v>8946</v>
      </c>
      <c r="C142" s="33">
        <v>0.46817129629629628</v>
      </c>
      <c r="D142" s="14">
        <v>543</v>
      </c>
      <c r="E142" s="14">
        <v>1514171</v>
      </c>
      <c r="F142" s="10" t="s">
        <v>71</v>
      </c>
      <c r="G142" s="257">
        <v>-1481.76</v>
      </c>
      <c r="H142" s="10" t="s">
        <v>122</v>
      </c>
      <c r="I142" s="10" t="s">
        <v>7424</v>
      </c>
      <c r="J142" s="34">
        <v>-24360.13</v>
      </c>
      <c r="K142" s="10">
        <v>5005609668</v>
      </c>
      <c r="L142" s="10" t="s">
        <v>8943</v>
      </c>
    </row>
    <row r="143" spans="1:12" s="10" customFormat="1">
      <c r="A143" s="32" t="s">
        <v>8946</v>
      </c>
      <c r="B143" s="32" t="s">
        <v>8946</v>
      </c>
      <c r="C143" s="33">
        <v>0.46817129629629628</v>
      </c>
      <c r="D143" s="14">
        <v>543</v>
      </c>
      <c r="E143" s="14">
        <v>1514173</v>
      </c>
      <c r="F143" s="10" t="s">
        <v>78</v>
      </c>
      <c r="G143" s="257">
        <v>-1771.2</v>
      </c>
      <c r="H143" s="10" t="s">
        <v>122</v>
      </c>
      <c r="I143" s="10" t="s">
        <v>7424</v>
      </c>
      <c r="J143" s="34">
        <v>-8448.6299999999992</v>
      </c>
      <c r="K143" s="10">
        <v>5005609668</v>
      </c>
      <c r="L143" s="10" t="s">
        <v>8943</v>
      </c>
    </row>
    <row r="144" spans="1:12" s="10" customFormat="1">
      <c r="A144" s="32" t="s">
        <v>8946</v>
      </c>
      <c r="B144" s="32" t="s">
        <v>8946</v>
      </c>
      <c r="C144" s="33">
        <v>0.46817129629629628</v>
      </c>
      <c r="D144" s="14">
        <v>543</v>
      </c>
      <c r="E144" s="14">
        <v>1514174</v>
      </c>
      <c r="F144" s="10" t="s">
        <v>80</v>
      </c>
      <c r="G144" s="257">
        <v>-93.311999999999998</v>
      </c>
      <c r="H144" s="10" t="s">
        <v>122</v>
      </c>
      <c r="I144" s="10" t="s">
        <v>7424</v>
      </c>
      <c r="J144" s="34">
        <v>-660.65</v>
      </c>
      <c r="K144" s="10">
        <v>5005609668</v>
      </c>
      <c r="L144" s="10" t="s">
        <v>8943</v>
      </c>
    </row>
    <row r="145" spans="1:12" s="10" customFormat="1">
      <c r="A145" s="32" t="s">
        <v>8946</v>
      </c>
      <c r="B145" s="32" t="s">
        <v>8946</v>
      </c>
      <c r="C145" s="33">
        <v>0.46817129629629628</v>
      </c>
      <c r="D145" s="14">
        <v>543</v>
      </c>
      <c r="E145" s="14">
        <v>1514960</v>
      </c>
      <c r="F145" s="10" t="s">
        <v>82</v>
      </c>
      <c r="G145" s="257">
        <v>-25.92</v>
      </c>
      <c r="H145" s="10" t="s">
        <v>122</v>
      </c>
      <c r="I145" s="10" t="s">
        <v>7424</v>
      </c>
      <c r="J145" s="34">
        <v>-186.36</v>
      </c>
      <c r="K145" s="10">
        <v>5005609668</v>
      </c>
      <c r="L145" s="10" t="s">
        <v>8943</v>
      </c>
    </row>
    <row r="146" spans="1:12" s="10" customFormat="1">
      <c r="A146" s="32" t="s">
        <v>8946</v>
      </c>
      <c r="B146" s="32" t="s">
        <v>8946</v>
      </c>
      <c r="C146" s="33">
        <v>0.46912037037037035</v>
      </c>
      <c r="D146" s="14">
        <v>543</v>
      </c>
      <c r="E146" s="14">
        <v>1514169</v>
      </c>
      <c r="F146" s="10" t="s">
        <v>76</v>
      </c>
      <c r="G146" s="257">
        <v>-5809.5360000000001</v>
      </c>
      <c r="H146" s="10" t="s">
        <v>122</v>
      </c>
      <c r="I146" s="10" t="s">
        <v>7424</v>
      </c>
      <c r="J146" s="34">
        <v>-27014.34</v>
      </c>
      <c r="K146" s="10">
        <v>5005609669</v>
      </c>
      <c r="L146" s="10" t="s">
        <v>8943</v>
      </c>
    </row>
    <row r="147" spans="1:12" s="10" customFormat="1">
      <c r="A147" s="32" t="s">
        <v>8946</v>
      </c>
      <c r="B147" s="32" t="s">
        <v>8946</v>
      </c>
      <c r="C147" s="33">
        <v>0.46912037037037035</v>
      </c>
      <c r="D147" s="14">
        <v>543</v>
      </c>
      <c r="E147" s="14">
        <v>1514170</v>
      </c>
      <c r="F147" s="10" t="s">
        <v>74</v>
      </c>
      <c r="G147" s="257">
        <v>-2580.768</v>
      </c>
      <c r="H147" s="10" t="s">
        <v>122</v>
      </c>
      <c r="I147" s="10" t="s">
        <v>7424</v>
      </c>
      <c r="J147" s="34">
        <v>-40208.36</v>
      </c>
      <c r="K147" s="10">
        <v>5005609669</v>
      </c>
      <c r="L147" s="10" t="s">
        <v>8943</v>
      </c>
    </row>
    <row r="148" spans="1:12" s="10" customFormat="1">
      <c r="A148" s="32" t="s">
        <v>8946</v>
      </c>
      <c r="B148" s="32" t="s">
        <v>8946</v>
      </c>
      <c r="C148" s="33">
        <v>0.46912037037037035</v>
      </c>
      <c r="D148" s="14">
        <v>543</v>
      </c>
      <c r="E148" s="14">
        <v>1514171</v>
      </c>
      <c r="F148" s="10" t="s">
        <v>71</v>
      </c>
      <c r="G148" s="257">
        <v>-1481.76</v>
      </c>
      <c r="H148" s="10" t="s">
        <v>122</v>
      </c>
      <c r="I148" s="10" t="s">
        <v>7424</v>
      </c>
      <c r="J148" s="34">
        <v>-24360.14</v>
      </c>
      <c r="K148" s="10">
        <v>5005609669</v>
      </c>
      <c r="L148" s="10" t="s">
        <v>8943</v>
      </c>
    </row>
    <row r="149" spans="1:12" s="10" customFormat="1">
      <c r="A149" s="32" t="s">
        <v>8946</v>
      </c>
      <c r="B149" s="32" t="s">
        <v>8946</v>
      </c>
      <c r="C149" s="33">
        <v>0.46912037037037035</v>
      </c>
      <c r="D149" s="14">
        <v>543</v>
      </c>
      <c r="E149" s="14">
        <v>1514173</v>
      </c>
      <c r="F149" s="10" t="s">
        <v>78</v>
      </c>
      <c r="G149" s="257">
        <v>-1771.2</v>
      </c>
      <c r="H149" s="10" t="s">
        <v>122</v>
      </c>
      <c r="I149" s="10" t="s">
        <v>7424</v>
      </c>
      <c r="J149" s="34">
        <v>-8448.6200000000008</v>
      </c>
      <c r="K149" s="10">
        <v>5005609669</v>
      </c>
      <c r="L149" s="10" t="s">
        <v>8943</v>
      </c>
    </row>
    <row r="150" spans="1:12" s="10" customFormat="1">
      <c r="A150" s="32" t="s">
        <v>8946</v>
      </c>
      <c r="B150" s="32" t="s">
        <v>8946</v>
      </c>
      <c r="C150" s="33">
        <v>0.46912037037037035</v>
      </c>
      <c r="D150" s="14">
        <v>543</v>
      </c>
      <c r="E150" s="14">
        <v>1514174</v>
      </c>
      <c r="F150" s="10" t="s">
        <v>80</v>
      </c>
      <c r="G150" s="257">
        <v>-93.311999999999998</v>
      </c>
      <c r="H150" s="10" t="s">
        <v>122</v>
      </c>
      <c r="I150" s="10" t="s">
        <v>7424</v>
      </c>
      <c r="J150" s="34">
        <v>-660.65</v>
      </c>
      <c r="K150" s="10">
        <v>5005609669</v>
      </c>
      <c r="L150" s="10" t="s">
        <v>8943</v>
      </c>
    </row>
    <row r="151" spans="1:12" s="10" customFormat="1">
      <c r="A151" s="32" t="s">
        <v>8946</v>
      </c>
      <c r="B151" s="32" t="s">
        <v>8946</v>
      </c>
      <c r="C151" s="33">
        <v>0.46912037037037035</v>
      </c>
      <c r="D151" s="14">
        <v>543</v>
      </c>
      <c r="E151" s="14">
        <v>1514960</v>
      </c>
      <c r="F151" s="10" t="s">
        <v>82</v>
      </c>
      <c r="G151" s="257">
        <v>-25.92</v>
      </c>
      <c r="H151" s="10" t="s">
        <v>122</v>
      </c>
      <c r="I151" s="10" t="s">
        <v>7424</v>
      </c>
      <c r="J151" s="34">
        <v>-186.36</v>
      </c>
      <c r="K151" s="10">
        <v>5005609669</v>
      </c>
      <c r="L151" s="10" t="s">
        <v>8943</v>
      </c>
    </row>
    <row r="152" spans="1:12" s="10" customFormat="1">
      <c r="A152" s="32" t="s">
        <v>8946</v>
      </c>
      <c r="B152" s="32" t="s">
        <v>8946</v>
      </c>
      <c r="C152" s="33">
        <v>0.47017361111111117</v>
      </c>
      <c r="D152" s="14">
        <v>543</v>
      </c>
      <c r="E152" s="14">
        <v>1514169</v>
      </c>
      <c r="F152" s="10" t="s">
        <v>76</v>
      </c>
      <c r="G152" s="257">
        <v>-5809.5360000000001</v>
      </c>
      <c r="H152" s="10" t="s">
        <v>122</v>
      </c>
      <c r="I152" s="10" t="s">
        <v>7424</v>
      </c>
      <c r="J152" s="34">
        <v>-27014.34</v>
      </c>
      <c r="K152" s="10">
        <v>5005609680</v>
      </c>
      <c r="L152" s="10" t="s">
        <v>8943</v>
      </c>
    </row>
    <row r="153" spans="1:12" s="10" customFormat="1">
      <c r="A153" s="32" t="s">
        <v>8946</v>
      </c>
      <c r="B153" s="32" t="s">
        <v>8946</v>
      </c>
      <c r="C153" s="33">
        <v>0.47017361111111117</v>
      </c>
      <c r="D153" s="14">
        <v>543</v>
      </c>
      <c r="E153" s="14">
        <v>1514170</v>
      </c>
      <c r="F153" s="10" t="s">
        <v>74</v>
      </c>
      <c r="G153" s="257">
        <v>-2580.768</v>
      </c>
      <c r="H153" s="10" t="s">
        <v>122</v>
      </c>
      <c r="I153" s="10" t="s">
        <v>7424</v>
      </c>
      <c r="J153" s="34">
        <v>-40208.370000000003</v>
      </c>
      <c r="K153" s="10">
        <v>5005609680</v>
      </c>
      <c r="L153" s="10" t="s">
        <v>8943</v>
      </c>
    </row>
    <row r="154" spans="1:12" s="10" customFormat="1">
      <c r="A154" s="32" t="s">
        <v>8946</v>
      </c>
      <c r="B154" s="32" t="s">
        <v>8946</v>
      </c>
      <c r="C154" s="33">
        <v>0.47017361111111117</v>
      </c>
      <c r="D154" s="14">
        <v>543</v>
      </c>
      <c r="E154" s="14">
        <v>1514171</v>
      </c>
      <c r="F154" s="10" t="s">
        <v>71</v>
      </c>
      <c r="G154" s="257">
        <v>-1481.76</v>
      </c>
      <c r="H154" s="10" t="s">
        <v>122</v>
      </c>
      <c r="I154" s="10" t="s">
        <v>7424</v>
      </c>
      <c r="J154" s="34">
        <v>-24360.13</v>
      </c>
      <c r="K154" s="10">
        <v>5005609680</v>
      </c>
      <c r="L154" s="10" t="s">
        <v>8943</v>
      </c>
    </row>
    <row r="155" spans="1:12" s="10" customFormat="1">
      <c r="A155" s="32" t="s">
        <v>8946</v>
      </c>
      <c r="B155" s="32" t="s">
        <v>8946</v>
      </c>
      <c r="C155" s="33">
        <v>0.47017361111111117</v>
      </c>
      <c r="D155" s="14">
        <v>543</v>
      </c>
      <c r="E155" s="14">
        <v>1514173</v>
      </c>
      <c r="F155" s="10" t="s">
        <v>78</v>
      </c>
      <c r="G155" s="257">
        <v>-1771.2</v>
      </c>
      <c r="H155" s="10" t="s">
        <v>122</v>
      </c>
      <c r="I155" s="10" t="s">
        <v>7424</v>
      </c>
      <c r="J155" s="34">
        <v>-8448.6299999999992</v>
      </c>
      <c r="K155" s="10">
        <v>5005609680</v>
      </c>
      <c r="L155" s="10" t="s">
        <v>8943</v>
      </c>
    </row>
    <row r="156" spans="1:12" s="10" customFormat="1">
      <c r="A156" s="32" t="s">
        <v>8946</v>
      </c>
      <c r="B156" s="32" t="s">
        <v>8946</v>
      </c>
      <c r="C156" s="33">
        <v>0.47017361111111117</v>
      </c>
      <c r="D156" s="14">
        <v>543</v>
      </c>
      <c r="E156" s="14">
        <v>1514174</v>
      </c>
      <c r="F156" s="10" t="s">
        <v>80</v>
      </c>
      <c r="G156" s="257">
        <v>-93.311999999999998</v>
      </c>
      <c r="H156" s="10" t="s">
        <v>122</v>
      </c>
      <c r="I156" s="10" t="s">
        <v>7424</v>
      </c>
      <c r="J156" s="34">
        <v>-660.65</v>
      </c>
      <c r="K156" s="10">
        <v>5005609680</v>
      </c>
      <c r="L156" s="10" t="s">
        <v>8943</v>
      </c>
    </row>
    <row r="157" spans="1:12" s="10" customFormat="1">
      <c r="A157" s="32" t="s">
        <v>8946</v>
      </c>
      <c r="B157" s="32" t="s">
        <v>8946</v>
      </c>
      <c r="C157" s="33">
        <v>0.47017361111111117</v>
      </c>
      <c r="D157" s="14">
        <v>543</v>
      </c>
      <c r="E157" s="14">
        <v>1514960</v>
      </c>
      <c r="F157" s="10" t="s">
        <v>82</v>
      </c>
      <c r="G157" s="257">
        <v>-25.92</v>
      </c>
      <c r="H157" s="10" t="s">
        <v>122</v>
      </c>
      <c r="I157" s="10" t="s">
        <v>7424</v>
      </c>
      <c r="J157" s="34">
        <v>-186.36</v>
      </c>
      <c r="K157" s="10">
        <v>5005609680</v>
      </c>
      <c r="L157" s="10" t="s">
        <v>8943</v>
      </c>
    </row>
    <row r="158" spans="1:12" s="10" customFormat="1">
      <c r="A158" s="32" t="s">
        <v>8946</v>
      </c>
      <c r="B158" s="32" t="s">
        <v>8946</v>
      </c>
      <c r="C158" s="33">
        <v>0.47094907407407405</v>
      </c>
      <c r="D158" s="14">
        <v>543</v>
      </c>
      <c r="E158" s="14">
        <v>1514169</v>
      </c>
      <c r="F158" s="10" t="s">
        <v>76</v>
      </c>
      <c r="G158" s="257">
        <v>-5809.5360000000001</v>
      </c>
      <c r="H158" s="10" t="s">
        <v>122</v>
      </c>
      <c r="I158" s="10" t="s">
        <v>7424</v>
      </c>
      <c r="J158" s="34">
        <v>-27014.34</v>
      </c>
      <c r="K158" s="10">
        <v>5005609681</v>
      </c>
      <c r="L158" s="10" t="s">
        <v>8943</v>
      </c>
    </row>
    <row r="159" spans="1:12" s="10" customFormat="1">
      <c r="A159" s="32" t="s">
        <v>8946</v>
      </c>
      <c r="B159" s="32" t="s">
        <v>8946</v>
      </c>
      <c r="C159" s="33">
        <v>0.47094907407407405</v>
      </c>
      <c r="D159" s="14">
        <v>543</v>
      </c>
      <c r="E159" s="14">
        <v>1514170</v>
      </c>
      <c r="F159" s="10" t="s">
        <v>74</v>
      </c>
      <c r="G159" s="257">
        <v>-2580.768</v>
      </c>
      <c r="H159" s="10" t="s">
        <v>122</v>
      </c>
      <c r="I159" s="10" t="s">
        <v>7424</v>
      </c>
      <c r="J159" s="34">
        <v>-40208.36</v>
      </c>
      <c r="K159" s="10">
        <v>5005609681</v>
      </c>
      <c r="L159" s="10" t="s">
        <v>8943</v>
      </c>
    </row>
    <row r="160" spans="1:12" s="10" customFormat="1">
      <c r="A160" s="32" t="s">
        <v>8946</v>
      </c>
      <c r="B160" s="32" t="s">
        <v>8946</v>
      </c>
      <c r="C160" s="33">
        <v>0.47094907407407405</v>
      </c>
      <c r="D160" s="14">
        <v>543</v>
      </c>
      <c r="E160" s="14">
        <v>1514171</v>
      </c>
      <c r="F160" s="10" t="s">
        <v>71</v>
      </c>
      <c r="G160" s="257">
        <v>-1481.76</v>
      </c>
      <c r="H160" s="10" t="s">
        <v>122</v>
      </c>
      <c r="I160" s="10" t="s">
        <v>7424</v>
      </c>
      <c r="J160" s="34">
        <v>-24360.14</v>
      </c>
      <c r="K160" s="10">
        <v>5005609681</v>
      </c>
      <c r="L160" s="10" t="s">
        <v>8943</v>
      </c>
    </row>
    <row r="161" spans="1:12" s="10" customFormat="1">
      <c r="A161" s="32" t="s">
        <v>8946</v>
      </c>
      <c r="B161" s="32" t="s">
        <v>8946</v>
      </c>
      <c r="C161" s="33">
        <v>0.47094907407407405</v>
      </c>
      <c r="D161" s="14">
        <v>543</v>
      </c>
      <c r="E161" s="14">
        <v>1514173</v>
      </c>
      <c r="F161" s="10" t="s">
        <v>78</v>
      </c>
      <c r="G161" s="257">
        <v>-1771.2</v>
      </c>
      <c r="H161" s="10" t="s">
        <v>122</v>
      </c>
      <c r="I161" s="10" t="s">
        <v>7424</v>
      </c>
      <c r="J161" s="34">
        <v>-8448.6200000000008</v>
      </c>
      <c r="K161" s="10">
        <v>5005609681</v>
      </c>
      <c r="L161" s="10" t="s">
        <v>8943</v>
      </c>
    </row>
    <row r="162" spans="1:12" s="10" customFormat="1">
      <c r="A162" s="32" t="s">
        <v>8946</v>
      </c>
      <c r="B162" s="32" t="s">
        <v>8946</v>
      </c>
      <c r="C162" s="33">
        <v>0.47094907407407405</v>
      </c>
      <c r="D162" s="14">
        <v>543</v>
      </c>
      <c r="E162" s="14">
        <v>1514174</v>
      </c>
      <c r="F162" s="10" t="s">
        <v>80</v>
      </c>
      <c r="G162" s="257">
        <v>-93.311999999999998</v>
      </c>
      <c r="H162" s="10" t="s">
        <v>122</v>
      </c>
      <c r="I162" s="10" t="s">
        <v>7424</v>
      </c>
      <c r="J162" s="34">
        <v>-660.65</v>
      </c>
      <c r="K162" s="10">
        <v>5005609681</v>
      </c>
      <c r="L162" s="10" t="s">
        <v>8943</v>
      </c>
    </row>
    <row r="163" spans="1:12" s="10" customFormat="1">
      <c r="A163" s="32" t="s">
        <v>8946</v>
      </c>
      <c r="B163" s="32" t="s">
        <v>8946</v>
      </c>
      <c r="C163" s="33">
        <v>0.47094907407407405</v>
      </c>
      <c r="D163" s="14">
        <v>543</v>
      </c>
      <c r="E163" s="14">
        <v>1514960</v>
      </c>
      <c r="F163" s="10" t="s">
        <v>82</v>
      </c>
      <c r="G163" s="257">
        <v>-25.92</v>
      </c>
      <c r="H163" s="10" t="s">
        <v>122</v>
      </c>
      <c r="I163" s="10" t="s">
        <v>7424</v>
      </c>
      <c r="J163" s="34">
        <v>-186.36</v>
      </c>
      <c r="K163" s="10">
        <v>5005609681</v>
      </c>
      <c r="L163" s="10" t="s">
        <v>8943</v>
      </c>
    </row>
    <row r="164" spans="1:12" s="10" customFormat="1">
      <c r="A164" s="32" t="s">
        <v>8946</v>
      </c>
      <c r="B164" s="32" t="s">
        <v>8946</v>
      </c>
      <c r="C164" s="33">
        <v>0.47178240740740746</v>
      </c>
      <c r="D164" s="14">
        <v>543</v>
      </c>
      <c r="E164" s="14">
        <v>1514169</v>
      </c>
      <c r="F164" s="10" t="s">
        <v>76</v>
      </c>
      <c r="G164" s="257">
        <v>-5809.5360000000001</v>
      </c>
      <c r="H164" s="10" t="s">
        <v>122</v>
      </c>
      <c r="I164" s="10" t="s">
        <v>7424</v>
      </c>
      <c r="J164" s="34">
        <v>-27014.34</v>
      </c>
      <c r="K164" s="10">
        <v>5005609682</v>
      </c>
      <c r="L164" s="10" t="s">
        <v>8943</v>
      </c>
    </row>
    <row r="165" spans="1:12" s="10" customFormat="1">
      <c r="A165" s="32" t="s">
        <v>8946</v>
      </c>
      <c r="B165" s="32" t="s">
        <v>8946</v>
      </c>
      <c r="C165" s="33">
        <v>0.47178240740740746</v>
      </c>
      <c r="D165" s="14">
        <v>543</v>
      </c>
      <c r="E165" s="14">
        <v>1514170</v>
      </c>
      <c r="F165" s="10" t="s">
        <v>74</v>
      </c>
      <c r="G165" s="257">
        <v>-2580.768</v>
      </c>
      <c r="H165" s="10" t="s">
        <v>122</v>
      </c>
      <c r="I165" s="10" t="s">
        <v>7424</v>
      </c>
      <c r="J165" s="34">
        <v>-40208.370000000003</v>
      </c>
      <c r="K165" s="10">
        <v>5005609682</v>
      </c>
      <c r="L165" s="10" t="s">
        <v>8943</v>
      </c>
    </row>
    <row r="166" spans="1:12" s="10" customFormat="1">
      <c r="A166" s="32" t="s">
        <v>8946</v>
      </c>
      <c r="B166" s="32" t="s">
        <v>8946</v>
      </c>
      <c r="C166" s="33">
        <v>0.47178240740740746</v>
      </c>
      <c r="D166" s="14">
        <v>543</v>
      </c>
      <c r="E166" s="14">
        <v>1514171</v>
      </c>
      <c r="F166" s="10" t="s">
        <v>71</v>
      </c>
      <c r="G166" s="257">
        <v>-1481.76</v>
      </c>
      <c r="H166" s="10" t="s">
        <v>122</v>
      </c>
      <c r="I166" s="10" t="s">
        <v>7424</v>
      </c>
      <c r="J166" s="34">
        <v>-24360.13</v>
      </c>
      <c r="K166" s="10">
        <v>5005609682</v>
      </c>
      <c r="L166" s="10" t="s">
        <v>8943</v>
      </c>
    </row>
    <row r="167" spans="1:12" s="10" customFormat="1">
      <c r="A167" s="32" t="s">
        <v>8946</v>
      </c>
      <c r="B167" s="32" t="s">
        <v>8946</v>
      </c>
      <c r="C167" s="33">
        <v>0.47178240740740746</v>
      </c>
      <c r="D167" s="14">
        <v>543</v>
      </c>
      <c r="E167" s="14">
        <v>1514173</v>
      </c>
      <c r="F167" s="10" t="s">
        <v>78</v>
      </c>
      <c r="G167" s="257">
        <v>-1771.2</v>
      </c>
      <c r="H167" s="10" t="s">
        <v>122</v>
      </c>
      <c r="I167" s="10" t="s">
        <v>7424</v>
      </c>
      <c r="J167" s="34">
        <v>-8448.6299999999992</v>
      </c>
      <c r="K167" s="10">
        <v>5005609682</v>
      </c>
      <c r="L167" s="10" t="s">
        <v>8943</v>
      </c>
    </row>
    <row r="168" spans="1:12" s="10" customFormat="1">
      <c r="A168" s="32" t="s">
        <v>8946</v>
      </c>
      <c r="B168" s="32" t="s">
        <v>8946</v>
      </c>
      <c r="C168" s="33">
        <v>0.47178240740740746</v>
      </c>
      <c r="D168" s="14">
        <v>543</v>
      </c>
      <c r="E168" s="14">
        <v>1514174</v>
      </c>
      <c r="F168" s="10" t="s">
        <v>80</v>
      </c>
      <c r="G168" s="257">
        <v>-93.311999999999998</v>
      </c>
      <c r="H168" s="10" t="s">
        <v>122</v>
      </c>
      <c r="I168" s="10" t="s">
        <v>7424</v>
      </c>
      <c r="J168" s="34">
        <v>-660.65</v>
      </c>
      <c r="K168" s="10">
        <v>5005609682</v>
      </c>
      <c r="L168" s="10" t="s">
        <v>8943</v>
      </c>
    </row>
    <row r="169" spans="1:12" s="10" customFormat="1">
      <c r="A169" s="32" t="s">
        <v>8946</v>
      </c>
      <c r="B169" s="32" t="s">
        <v>8946</v>
      </c>
      <c r="C169" s="33">
        <v>0.47178240740740746</v>
      </c>
      <c r="D169" s="14">
        <v>543</v>
      </c>
      <c r="E169" s="14">
        <v>1514960</v>
      </c>
      <c r="F169" s="10" t="s">
        <v>82</v>
      </c>
      <c r="G169" s="257">
        <v>-25.92</v>
      </c>
      <c r="H169" s="10" t="s">
        <v>122</v>
      </c>
      <c r="I169" s="10" t="s">
        <v>7424</v>
      </c>
      <c r="J169" s="34">
        <v>-186.36</v>
      </c>
      <c r="K169" s="10">
        <v>5005609682</v>
      </c>
      <c r="L169" s="10" t="s">
        <v>8943</v>
      </c>
    </row>
    <row r="170" spans="1:12" s="10" customFormat="1">
      <c r="A170" s="32" t="s">
        <v>8946</v>
      </c>
      <c r="B170" s="32" t="s">
        <v>8946</v>
      </c>
      <c r="C170" s="33">
        <v>0.4725462962962963</v>
      </c>
      <c r="D170" s="14">
        <v>543</v>
      </c>
      <c r="E170" s="14">
        <v>1514169</v>
      </c>
      <c r="F170" s="10" t="s">
        <v>76</v>
      </c>
      <c r="G170" s="257">
        <v>-5809.5360000000001</v>
      </c>
      <c r="H170" s="10" t="s">
        <v>122</v>
      </c>
      <c r="I170" s="10" t="s">
        <v>7424</v>
      </c>
      <c r="J170" s="34">
        <v>-27014.35</v>
      </c>
      <c r="K170" s="10">
        <v>5005609684</v>
      </c>
      <c r="L170" s="10" t="s">
        <v>8943</v>
      </c>
    </row>
    <row r="171" spans="1:12" s="10" customFormat="1">
      <c r="A171" s="32" t="s">
        <v>8946</v>
      </c>
      <c r="B171" s="32" t="s">
        <v>8946</v>
      </c>
      <c r="C171" s="33">
        <v>0.4725462962962963</v>
      </c>
      <c r="D171" s="14">
        <v>543</v>
      </c>
      <c r="E171" s="14">
        <v>1514170</v>
      </c>
      <c r="F171" s="10" t="s">
        <v>74</v>
      </c>
      <c r="G171" s="257">
        <v>-2580.768</v>
      </c>
      <c r="H171" s="10" t="s">
        <v>122</v>
      </c>
      <c r="I171" s="10" t="s">
        <v>7424</v>
      </c>
      <c r="J171" s="34">
        <v>-40208.36</v>
      </c>
      <c r="K171" s="10">
        <v>5005609684</v>
      </c>
      <c r="L171" s="10" t="s">
        <v>8943</v>
      </c>
    </row>
    <row r="172" spans="1:12" s="10" customFormat="1">
      <c r="A172" s="32" t="s">
        <v>8946</v>
      </c>
      <c r="B172" s="32" t="s">
        <v>8946</v>
      </c>
      <c r="C172" s="33">
        <v>0.4725462962962963</v>
      </c>
      <c r="D172" s="14">
        <v>543</v>
      </c>
      <c r="E172" s="14">
        <v>1514171</v>
      </c>
      <c r="F172" s="10" t="s">
        <v>71</v>
      </c>
      <c r="G172" s="257">
        <v>-1481.76</v>
      </c>
      <c r="H172" s="10" t="s">
        <v>122</v>
      </c>
      <c r="I172" s="10" t="s">
        <v>7424</v>
      </c>
      <c r="J172" s="34">
        <v>-24360.14</v>
      </c>
      <c r="K172" s="10">
        <v>5005609684</v>
      </c>
      <c r="L172" s="10" t="s">
        <v>8943</v>
      </c>
    </row>
    <row r="173" spans="1:12" s="10" customFormat="1">
      <c r="A173" s="32" t="s">
        <v>8946</v>
      </c>
      <c r="B173" s="32" t="s">
        <v>8946</v>
      </c>
      <c r="C173" s="33">
        <v>0.4725462962962963</v>
      </c>
      <c r="D173" s="14">
        <v>543</v>
      </c>
      <c r="E173" s="14">
        <v>1514173</v>
      </c>
      <c r="F173" s="10" t="s">
        <v>78</v>
      </c>
      <c r="G173" s="257">
        <v>-1771.2</v>
      </c>
      <c r="H173" s="10" t="s">
        <v>122</v>
      </c>
      <c r="I173" s="10" t="s">
        <v>7424</v>
      </c>
      <c r="J173" s="34">
        <v>-8448.6200000000008</v>
      </c>
      <c r="K173" s="10">
        <v>5005609684</v>
      </c>
      <c r="L173" s="10" t="s">
        <v>8943</v>
      </c>
    </row>
    <row r="174" spans="1:12" s="10" customFormat="1">
      <c r="A174" s="32" t="s">
        <v>8946</v>
      </c>
      <c r="B174" s="32" t="s">
        <v>8946</v>
      </c>
      <c r="C174" s="33">
        <v>0.4725462962962963</v>
      </c>
      <c r="D174" s="14">
        <v>543</v>
      </c>
      <c r="E174" s="14">
        <v>1514174</v>
      </c>
      <c r="F174" s="10" t="s">
        <v>80</v>
      </c>
      <c r="G174" s="257">
        <v>-93.311999999999998</v>
      </c>
      <c r="H174" s="10" t="s">
        <v>122</v>
      </c>
      <c r="I174" s="10" t="s">
        <v>7424</v>
      </c>
      <c r="J174" s="34">
        <v>-660.65</v>
      </c>
      <c r="K174" s="10">
        <v>5005609684</v>
      </c>
      <c r="L174" s="10" t="s">
        <v>8943</v>
      </c>
    </row>
    <row r="175" spans="1:12" s="10" customFormat="1">
      <c r="A175" s="32" t="s">
        <v>8946</v>
      </c>
      <c r="B175" s="32" t="s">
        <v>8946</v>
      </c>
      <c r="C175" s="33">
        <v>0.4725462962962963</v>
      </c>
      <c r="D175" s="14">
        <v>543</v>
      </c>
      <c r="E175" s="14">
        <v>1514960</v>
      </c>
      <c r="F175" s="10" t="s">
        <v>82</v>
      </c>
      <c r="G175" s="257">
        <v>-25.92</v>
      </c>
      <c r="H175" s="10" t="s">
        <v>122</v>
      </c>
      <c r="I175" s="10" t="s">
        <v>7424</v>
      </c>
      <c r="J175" s="34">
        <v>-186.36</v>
      </c>
      <c r="K175" s="10">
        <v>5005609684</v>
      </c>
      <c r="L175" s="10" t="s">
        <v>8943</v>
      </c>
    </row>
    <row r="176" spans="1:12" s="10" customFormat="1">
      <c r="A176" s="32" t="s">
        <v>8946</v>
      </c>
      <c r="B176" s="32" t="s">
        <v>8946</v>
      </c>
      <c r="C176" s="33">
        <v>0.47331018518518514</v>
      </c>
      <c r="D176" s="14">
        <v>543</v>
      </c>
      <c r="E176" s="14">
        <v>1514169</v>
      </c>
      <c r="F176" s="10" t="s">
        <v>76</v>
      </c>
      <c r="G176" s="257">
        <v>-5809.5360000000001</v>
      </c>
      <c r="H176" s="10" t="s">
        <v>122</v>
      </c>
      <c r="I176" s="10" t="s">
        <v>7424</v>
      </c>
      <c r="J176" s="34">
        <v>-27014.34</v>
      </c>
      <c r="K176" s="10">
        <v>5005609685</v>
      </c>
      <c r="L176" s="10" t="s">
        <v>8943</v>
      </c>
    </row>
    <row r="177" spans="1:12" s="10" customFormat="1">
      <c r="A177" s="32" t="s">
        <v>8946</v>
      </c>
      <c r="B177" s="32" t="s">
        <v>8946</v>
      </c>
      <c r="C177" s="33">
        <v>0.47331018518518514</v>
      </c>
      <c r="D177" s="14">
        <v>543</v>
      </c>
      <c r="E177" s="14">
        <v>1514170</v>
      </c>
      <c r="F177" s="10" t="s">
        <v>74</v>
      </c>
      <c r="G177" s="257">
        <v>-2580.768</v>
      </c>
      <c r="H177" s="10" t="s">
        <v>122</v>
      </c>
      <c r="I177" s="10" t="s">
        <v>7424</v>
      </c>
      <c r="J177" s="34">
        <v>-40208.370000000003</v>
      </c>
      <c r="K177" s="10">
        <v>5005609685</v>
      </c>
      <c r="L177" s="10" t="s">
        <v>8943</v>
      </c>
    </row>
    <row r="178" spans="1:12" s="10" customFormat="1">
      <c r="A178" s="32" t="s">
        <v>8946</v>
      </c>
      <c r="B178" s="32" t="s">
        <v>8946</v>
      </c>
      <c r="C178" s="33">
        <v>0.47331018518518514</v>
      </c>
      <c r="D178" s="14">
        <v>543</v>
      </c>
      <c r="E178" s="14">
        <v>1514171</v>
      </c>
      <c r="F178" s="10" t="s">
        <v>71</v>
      </c>
      <c r="G178" s="257">
        <v>-1481.76</v>
      </c>
      <c r="H178" s="10" t="s">
        <v>122</v>
      </c>
      <c r="I178" s="10" t="s">
        <v>7424</v>
      </c>
      <c r="J178" s="34">
        <v>-24360.13</v>
      </c>
      <c r="K178" s="10">
        <v>5005609685</v>
      </c>
      <c r="L178" s="10" t="s">
        <v>8943</v>
      </c>
    </row>
    <row r="179" spans="1:12" s="10" customFormat="1">
      <c r="A179" s="32" t="s">
        <v>8946</v>
      </c>
      <c r="B179" s="32" t="s">
        <v>8946</v>
      </c>
      <c r="C179" s="33">
        <v>0.47331018518518514</v>
      </c>
      <c r="D179" s="14">
        <v>543</v>
      </c>
      <c r="E179" s="14">
        <v>1514173</v>
      </c>
      <c r="F179" s="10" t="s">
        <v>78</v>
      </c>
      <c r="G179" s="257">
        <v>-1771.2</v>
      </c>
      <c r="H179" s="10" t="s">
        <v>122</v>
      </c>
      <c r="I179" s="10" t="s">
        <v>7424</v>
      </c>
      <c r="J179" s="34">
        <v>-8448.6299999999992</v>
      </c>
      <c r="K179" s="10">
        <v>5005609685</v>
      </c>
      <c r="L179" s="10" t="s">
        <v>8943</v>
      </c>
    </row>
    <row r="180" spans="1:12" s="10" customFormat="1">
      <c r="A180" s="32" t="s">
        <v>8946</v>
      </c>
      <c r="B180" s="32" t="s">
        <v>8946</v>
      </c>
      <c r="C180" s="33">
        <v>0.47331018518518514</v>
      </c>
      <c r="D180" s="14">
        <v>543</v>
      </c>
      <c r="E180" s="14">
        <v>1514174</v>
      </c>
      <c r="F180" s="10" t="s">
        <v>80</v>
      </c>
      <c r="G180" s="257">
        <v>-93.311999999999998</v>
      </c>
      <c r="H180" s="10" t="s">
        <v>122</v>
      </c>
      <c r="I180" s="10" t="s">
        <v>7424</v>
      </c>
      <c r="J180" s="34">
        <v>-660.65</v>
      </c>
      <c r="K180" s="10">
        <v>5005609685</v>
      </c>
      <c r="L180" s="10" t="s">
        <v>8943</v>
      </c>
    </row>
    <row r="181" spans="1:12" s="10" customFormat="1">
      <c r="A181" s="32" t="s">
        <v>8946</v>
      </c>
      <c r="B181" s="32" t="s">
        <v>8946</v>
      </c>
      <c r="C181" s="33">
        <v>0.47331018518518514</v>
      </c>
      <c r="D181" s="14">
        <v>543</v>
      </c>
      <c r="E181" s="14">
        <v>1514960</v>
      </c>
      <c r="F181" s="10" t="s">
        <v>82</v>
      </c>
      <c r="G181" s="257">
        <v>-25.92</v>
      </c>
      <c r="H181" s="10" t="s">
        <v>122</v>
      </c>
      <c r="I181" s="10" t="s">
        <v>7424</v>
      </c>
      <c r="J181" s="34">
        <v>-186.36</v>
      </c>
      <c r="K181" s="10">
        <v>5005609685</v>
      </c>
      <c r="L181" s="10" t="s">
        <v>8943</v>
      </c>
    </row>
    <row r="182" spans="1:12" s="10" customFormat="1">
      <c r="A182" s="32" t="s">
        <v>8946</v>
      </c>
      <c r="B182" s="32" t="s">
        <v>8946</v>
      </c>
      <c r="C182" s="33">
        <v>0.72670138888888891</v>
      </c>
      <c r="D182" s="14">
        <v>601</v>
      </c>
      <c r="E182" s="14">
        <v>1530844</v>
      </c>
      <c r="F182" s="10" t="s">
        <v>199</v>
      </c>
      <c r="G182" s="257">
        <v>-8199</v>
      </c>
      <c r="H182" s="10" t="s">
        <v>122</v>
      </c>
      <c r="I182" s="10" t="s">
        <v>7424</v>
      </c>
      <c r="J182" s="34">
        <v>-38535.300000000003</v>
      </c>
      <c r="K182" s="10">
        <v>4931714658</v>
      </c>
      <c r="L182" s="10" t="s">
        <v>7425</v>
      </c>
    </row>
    <row r="183" spans="1:12" s="10" customFormat="1">
      <c r="A183" s="32" t="s">
        <v>8968</v>
      </c>
      <c r="B183" s="32" t="s">
        <v>8968</v>
      </c>
      <c r="C183" s="33">
        <v>0.64082175925925922</v>
      </c>
      <c r="D183" s="14">
        <v>543</v>
      </c>
      <c r="E183" s="14">
        <v>1514169</v>
      </c>
      <c r="F183" s="10" t="s">
        <v>76</v>
      </c>
      <c r="G183" s="257">
        <v>-5328.2879999999996</v>
      </c>
      <c r="H183" s="10" t="s">
        <v>122</v>
      </c>
      <c r="I183" s="10" t="s">
        <v>7424</v>
      </c>
      <c r="J183" s="34">
        <v>-24776.54</v>
      </c>
      <c r="K183" s="10">
        <v>5005611911</v>
      </c>
      <c r="L183" s="10" t="s">
        <v>8943</v>
      </c>
    </row>
    <row r="184" spans="1:12" s="10" customFormat="1">
      <c r="A184" s="32" t="s">
        <v>8968</v>
      </c>
      <c r="B184" s="32" t="s">
        <v>8968</v>
      </c>
      <c r="C184" s="33">
        <v>0.64082175925925922</v>
      </c>
      <c r="D184" s="14">
        <v>543</v>
      </c>
      <c r="E184" s="14">
        <v>1514170</v>
      </c>
      <c r="F184" s="10" t="s">
        <v>74</v>
      </c>
      <c r="G184" s="257">
        <v>-2046.816</v>
      </c>
      <c r="H184" s="10" t="s">
        <v>122</v>
      </c>
      <c r="I184" s="10" t="s">
        <v>7424</v>
      </c>
      <c r="J184" s="34">
        <v>-31889.39</v>
      </c>
      <c r="K184" s="10">
        <v>5005611911</v>
      </c>
      <c r="L184" s="10" t="s">
        <v>8943</v>
      </c>
    </row>
    <row r="185" spans="1:12" s="10" customFormat="1">
      <c r="A185" s="32" t="s">
        <v>8968</v>
      </c>
      <c r="B185" s="32" t="s">
        <v>8968</v>
      </c>
      <c r="C185" s="33">
        <v>0.64082175925925922</v>
      </c>
      <c r="D185" s="14">
        <v>543</v>
      </c>
      <c r="E185" s="14">
        <v>1514171</v>
      </c>
      <c r="F185" s="10" t="s">
        <v>71</v>
      </c>
      <c r="G185" s="257">
        <v>-1430.7840000000001</v>
      </c>
      <c r="H185" s="10" t="s">
        <v>122</v>
      </c>
      <c r="I185" s="10" t="s">
        <v>7424</v>
      </c>
      <c r="J185" s="34">
        <v>-23522.09</v>
      </c>
      <c r="K185" s="10">
        <v>5005611911</v>
      </c>
      <c r="L185" s="10" t="s">
        <v>8943</v>
      </c>
    </row>
    <row r="186" spans="1:12" s="10" customFormat="1">
      <c r="A186" s="32" t="s">
        <v>8968</v>
      </c>
      <c r="B186" s="32" t="s">
        <v>8968</v>
      </c>
      <c r="C186" s="33">
        <v>0.64082175925925922</v>
      </c>
      <c r="D186" s="14">
        <v>543</v>
      </c>
      <c r="E186" s="14">
        <v>1514173</v>
      </c>
      <c r="F186" s="10" t="s">
        <v>78</v>
      </c>
      <c r="G186" s="257">
        <v>-1459.296</v>
      </c>
      <c r="H186" s="10" t="s">
        <v>122</v>
      </c>
      <c r="I186" s="10" t="s">
        <v>7424</v>
      </c>
      <c r="J186" s="34">
        <v>-6960.84</v>
      </c>
      <c r="K186" s="10">
        <v>5005611911</v>
      </c>
      <c r="L186" s="10" t="s">
        <v>8943</v>
      </c>
    </row>
    <row r="187" spans="1:12" s="10" customFormat="1">
      <c r="A187" s="32" t="s">
        <v>8968</v>
      </c>
      <c r="B187" s="32" t="s">
        <v>8968</v>
      </c>
      <c r="C187" s="33">
        <v>0.64082175925925922</v>
      </c>
      <c r="D187" s="14">
        <v>543</v>
      </c>
      <c r="E187" s="14">
        <v>1514174</v>
      </c>
      <c r="F187" s="10" t="s">
        <v>80</v>
      </c>
      <c r="G187" s="257">
        <v>-36.287999999999997</v>
      </c>
      <c r="H187" s="10" t="s">
        <v>122</v>
      </c>
      <c r="I187" s="10" t="s">
        <v>7424</v>
      </c>
      <c r="J187" s="34">
        <v>-256.92</v>
      </c>
      <c r="K187" s="10">
        <v>5005611911</v>
      </c>
      <c r="L187" s="10" t="s">
        <v>8943</v>
      </c>
    </row>
    <row r="188" spans="1:12" s="10" customFormat="1">
      <c r="A188" s="32" t="s">
        <v>8968</v>
      </c>
      <c r="B188" s="32" t="s">
        <v>8968</v>
      </c>
      <c r="C188" s="33">
        <v>0.64082175925925922</v>
      </c>
      <c r="D188" s="14">
        <v>543</v>
      </c>
      <c r="E188" s="14">
        <v>1514960</v>
      </c>
      <c r="F188" s="10" t="s">
        <v>82</v>
      </c>
      <c r="G188" s="257">
        <v>-25.92</v>
      </c>
      <c r="H188" s="10" t="s">
        <v>122</v>
      </c>
      <c r="I188" s="10" t="s">
        <v>7424</v>
      </c>
      <c r="J188" s="34">
        <v>-186.36</v>
      </c>
      <c r="K188" s="10">
        <v>5005611911</v>
      </c>
      <c r="L188" s="10" t="s">
        <v>8943</v>
      </c>
    </row>
    <row r="189" spans="1:12" s="10" customFormat="1">
      <c r="A189" s="32" t="s">
        <v>8968</v>
      </c>
      <c r="B189" s="32" t="s">
        <v>8968</v>
      </c>
      <c r="C189" s="33">
        <v>0.64165509259259257</v>
      </c>
      <c r="D189" s="14">
        <v>543</v>
      </c>
      <c r="E189" s="14">
        <v>1514169</v>
      </c>
      <c r="F189" s="10" t="s">
        <v>76</v>
      </c>
      <c r="G189" s="257">
        <v>-5328.2879999999996</v>
      </c>
      <c r="H189" s="10" t="s">
        <v>122</v>
      </c>
      <c r="I189" s="10" t="s">
        <v>7424</v>
      </c>
      <c r="J189" s="34">
        <v>-24776.54</v>
      </c>
      <c r="K189" s="10">
        <v>5005611914</v>
      </c>
      <c r="L189" s="10" t="s">
        <v>8943</v>
      </c>
    </row>
    <row r="190" spans="1:12" s="10" customFormat="1">
      <c r="A190" s="32" t="s">
        <v>8968</v>
      </c>
      <c r="B190" s="32" t="s">
        <v>8968</v>
      </c>
      <c r="C190" s="33">
        <v>0.64165509259259257</v>
      </c>
      <c r="D190" s="14">
        <v>543</v>
      </c>
      <c r="E190" s="14">
        <v>1514170</v>
      </c>
      <c r="F190" s="10" t="s">
        <v>74</v>
      </c>
      <c r="G190" s="257">
        <v>-2046.816</v>
      </c>
      <c r="H190" s="10" t="s">
        <v>122</v>
      </c>
      <c r="I190" s="10" t="s">
        <v>7424</v>
      </c>
      <c r="J190" s="34">
        <v>-31889.39</v>
      </c>
      <c r="K190" s="10">
        <v>5005611914</v>
      </c>
      <c r="L190" s="10" t="s">
        <v>8943</v>
      </c>
    </row>
    <row r="191" spans="1:12" s="10" customFormat="1">
      <c r="A191" s="32" t="s">
        <v>8968</v>
      </c>
      <c r="B191" s="32" t="s">
        <v>8968</v>
      </c>
      <c r="C191" s="33">
        <v>0.64165509259259257</v>
      </c>
      <c r="D191" s="14">
        <v>543</v>
      </c>
      <c r="E191" s="14">
        <v>1514171</v>
      </c>
      <c r="F191" s="10" t="s">
        <v>71</v>
      </c>
      <c r="G191" s="257">
        <v>-1430.7840000000001</v>
      </c>
      <c r="H191" s="10" t="s">
        <v>122</v>
      </c>
      <c r="I191" s="10" t="s">
        <v>7424</v>
      </c>
      <c r="J191" s="34">
        <v>-23522.09</v>
      </c>
      <c r="K191" s="10">
        <v>5005611914</v>
      </c>
      <c r="L191" s="10" t="s">
        <v>8943</v>
      </c>
    </row>
    <row r="192" spans="1:12" s="10" customFormat="1">
      <c r="A192" s="32" t="s">
        <v>8968</v>
      </c>
      <c r="B192" s="32" t="s">
        <v>8968</v>
      </c>
      <c r="C192" s="33">
        <v>0.64165509259259257</v>
      </c>
      <c r="D192" s="14">
        <v>543</v>
      </c>
      <c r="E192" s="14">
        <v>1514173</v>
      </c>
      <c r="F192" s="10" t="s">
        <v>78</v>
      </c>
      <c r="G192" s="257">
        <v>-1459.296</v>
      </c>
      <c r="H192" s="10" t="s">
        <v>122</v>
      </c>
      <c r="I192" s="10" t="s">
        <v>7424</v>
      </c>
      <c r="J192" s="34">
        <v>-6960.84</v>
      </c>
      <c r="K192" s="10">
        <v>5005611914</v>
      </c>
      <c r="L192" s="10" t="s">
        <v>8943</v>
      </c>
    </row>
    <row r="193" spans="1:12" s="10" customFormat="1">
      <c r="A193" s="32" t="s">
        <v>8968</v>
      </c>
      <c r="B193" s="32" t="s">
        <v>8968</v>
      </c>
      <c r="C193" s="33">
        <v>0.64165509259259257</v>
      </c>
      <c r="D193" s="14">
        <v>543</v>
      </c>
      <c r="E193" s="14">
        <v>1514174</v>
      </c>
      <c r="F193" s="10" t="s">
        <v>80</v>
      </c>
      <c r="G193" s="257">
        <v>-36.287999999999997</v>
      </c>
      <c r="H193" s="10" t="s">
        <v>122</v>
      </c>
      <c r="I193" s="10" t="s">
        <v>7424</v>
      </c>
      <c r="J193" s="34">
        <v>-256.92</v>
      </c>
      <c r="K193" s="10">
        <v>5005611914</v>
      </c>
      <c r="L193" s="10" t="s">
        <v>8943</v>
      </c>
    </row>
    <row r="194" spans="1:12" s="10" customFormat="1">
      <c r="A194" s="32" t="s">
        <v>8968</v>
      </c>
      <c r="B194" s="32" t="s">
        <v>8968</v>
      </c>
      <c r="C194" s="33">
        <v>0.64165509259259257</v>
      </c>
      <c r="D194" s="14">
        <v>543</v>
      </c>
      <c r="E194" s="14">
        <v>1514960</v>
      </c>
      <c r="F194" s="10" t="s">
        <v>82</v>
      </c>
      <c r="G194" s="257">
        <v>-25.92</v>
      </c>
      <c r="H194" s="10" t="s">
        <v>122</v>
      </c>
      <c r="I194" s="10" t="s">
        <v>7424</v>
      </c>
      <c r="J194" s="34">
        <v>-186.37</v>
      </c>
      <c r="K194" s="10">
        <v>5005611914</v>
      </c>
      <c r="L194" s="10" t="s">
        <v>8943</v>
      </c>
    </row>
    <row r="195" spans="1:12" s="10" customFormat="1">
      <c r="A195" s="32" t="s">
        <v>8968</v>
      </c>
      <c r="B195" s="32" t="s">
        <v>8968</v>
      </c>
      <c r="C195" s="33">
        <v>0.64249999999999996</v>
      </c>
      <c r="D195" s="14">
        <v>543</v>
      </c>
      <c r="E195" s="14">
        <v>1514169</v>
      </c>
      <c r="F195" s="10" t="s">
        <v>76</v>
      </c>
      <c r="G195" s="257">
        <v>-5328.2879999999996</v>
      </c>
      <c r="H195" s="10" t="s">
        <v>122</v>
      </c>
      <c r="I195" s="10" t="s">
        <v>7424</v>
      </c>
      <c r="J195" s="34">
        <v>-24776.54</v>
      </c>
      <c r="K195" s="10">
        <v>5005611915</v>
      </c>
      <c r="L195" s="10" t="s">
        <v>8943</v>
      </c>
    </row>
    <row r="196" spans="1:12" s="10" customFormat="1">
      <c r="A196" s="32" t="s">
        <v>8968</v>
      </c>
      <c r="B196" s="32" t="s">
        <v>8968</v>
      </c>
      <c r="C196" s="33">
        <v>0.64249999999999996</v>
      </c>
      <c r="D196" s="14">
        <v>543</v>
      </c>
      <c r="E196" s="14">
        <v>1514170</v>
      </c>
      <c r="F196" s="10" t="s">
        <v>74</v>
      </c>
      <c r="G196" s="257">
        <v>-2046.816</v>
      </c>
      <c r="H196" s="10" t="s">
        <v>122</v>
      </c>
      <c r="I196" s="10" t="s">
        <v>7424</v>
      </c>
      <c r="J196" s="34">
        <v>-31889.39</v>
      </c>
      <c r="K196" s="10">
        <v>5005611915</v>
      </c>
      <c r="L196" s="10" t="s">
        <v>8943</v>
      </c>
    </row>
    <row r="197" spans="1:12" s="10" customFormat="1">
      <c r="A197" s="32" t="s">
        <v>8968</v>
      </c>
      <c r="B197" s="32" t="s">
        <v>8968</v>
      </c>
      <c r="C197" s="33">
        <v>0.64249999999999996</v>
      </c>
      <c r="D197" s="14">
        <v>543</v>
      </c>
      <c r="E197" s="14">
        <v>1514171</v>
      </c>
      <c r="F197" s="10" t="s">
        <v>71</v>
      </c>
      <c r="G197" s="257">
        <v>-1430.7840000000001</v>
      </c>
      <c r="H197" s="10" t="s">
        <v>122</v>
      </c>
      <c r="I197" s="10" t="s">
        <v>7424</v>
      </c>
      <c r="J197" s="34">
        <v>-23522.09</v>
      </c>
      <c r="K197" s="10">
        <v>5005611915</v>
      </c>
      <c r="L197" s="10" t="s">
        <v>8943</v>
      </c>
    </row>
    <row r="198" spans="1:12" s="10" customFormat="1">
      <c r="A198" s="32" t="s">
        <v>8968</v>
      </c>
      <c r="B198" s="32" t="s">
        <v>8968</v>
      </c>
      <c r="C198" s="33">
        <v>0.64249999999999996</v>
      </c>
      <c r="D198" s="14">
        <v>543</v>
      </c>
      <c r="E198" s="14">
        <v>1514173</v>
      </c>
      <c r="F198" s="10" t="s">
        <v>78</v>
      </c>
      <c r="G198" s="257">
        <v>-1459.296</v>
      </c>
      <c r="H198" s="10" t="s">
        <v>122</v>
      </c>
      <c r="I198" s="10" t="s">
        <v>7424</v>
      </c>
      <c r="J198" s="34">
        <v>-6960.84</v>
      </c>
      <c r="K198" s="10">
        <v>5005611915</v>
      </c>
      <c r="L198" s="10" t="s">
        <v>8943</v>
      </c>
    </row>
    <row r="199" spans="1:12" s="10" customFormat="1">
      <c r="A199" s="32" t="s">
        <v>8968</v>
      </c>
      <c r="B199" s="32" t="s">
        <v>8968</v>
      </c>
      <c r="C199" s="33">
        <v>0.64249999999999996</v>
      </c>
      <c r="D199" s="14">
        <v>543</v>
      </c>
      <c r="E199" s="14">
        <v>1514174</v>
      </c>
      <c r="F199" s="10" t="s">
        <v>80</v>
      </c>
      <c r="G199" s="257">
        <v>-36.287999999999997</v>
      </c>
      <c r="H199" s="10" t="s">
        <v>122</v>
      </c>
      <c r="I199" s="10" t="s">
        <v>7424</v>
      </c>
      <c r="J199" s="34">
        <v>-256.92</v>
      </c>
      <c r="K199" s="10">
        <v>5005611915</v>
      </c>
      <c r="L199" s="10" t="s">
        <v>8943</v>
      </c>
    </row>
    <row r="200" spans="1:12" s="10" customFormat="1">
      <c r="A200" s="32" t="s">
        <v>8968</v>
      </c>
      <c r="B200" s="32" t="s">
        <v>8968</v>
      </c>
      <c r="C200" s="33">
        <v>0.64249999999999996</v>
      </c>
      <c r="D200" s="14">
        <v>543</v>
      </c>
      <c r="E200" s="14">
        <v>1514960</v>
      </c>
      <c r="F200" s="10" t="s">
        <v>82</v>
      </c>
      <c r="G200" s="257">
        <v>-25.92</v>
      </c>
      <c r="H200" s="10" t="s">
        <v>122</v>
      </c>
      <c r="I200" s="10" t="s">
        <v>7424</v>
      </c>
      <c r="J200" s="34">
        <v>-186.36</v>
      </c>
      <c r="K200" s="10">
        <v>5005611915</v>
      </c>
      <c r="L200" s="10" t="s">
        <v>8943</v>
      </c>
    </row>
    <row r="201" spans="1:12" s="10" customFormat="1">
      <c r="A201" s="32" t="s">
        <v>8968</v>
      </c>
      <c r="B201" s="32" t="s">
        <v>8968</v>
      </c>
      <c r="C201" s="33">
        <v>0.64261574074074079</v>
      </c>
      <c r="D201" s="14">
        <v>601</v>
      </c>
      <c r="E201" s="14">
        <v>1530848</v>
      </c>
      <c r="F201" s="10" t="s">
        <v>192</v>
      </c>
      <c r="G201" s="257">
        <v>-41918</v>
      </c>
      <c r="H201" s="10" t="s">
        <v>122</v>
      </c>
      <c r="I201" s="10" t="s">
        <v>7424</v>
      </c>
      <c r="J201" s="34">
        <v>-609487.72</v>
      </c>
      <c r="K201" s="10">
        <v>4931723214</v>
      </c>
      <c r="L201" s="10" t="s">
        <v>7425</v>
      </c>
    </row>
    <row r="202" spans="1:12" s="10" customFormat="1">
      <c r="A202" s="32" t="s">
        <v>8968</v>
      </c>
      <c r="B202" s="32" t="s">
        <v>8968</v>
      </c>
      <c r="C202" s="33">
        <v>0.64344907407407403</v>
      </c>
      <c r="D202" s="14">
        <v>543</v>
      </c>
      <c r="E202" s="14">
        <v>1514169</v>
      </c>
      <c r="F202" s="10" t="s">
        <v>76</v>
      </c>
      <c r="G202" s="257">
        <v>-5328.2879999999996</v>
      </c>
      <c r="H202" s="10" t="s">
        <v>122</v>
      </c>
      <c r="I202" s="10" t="s">
        <v>7424</v>
      </c>
      <c r="J202" s="34">
        <v>-24776.54</v>
      </c>
      <c r="K202" s="10">
        <v>5005611917</v>
      </c>
      <c r="L202" s="10" t="s">
        <v>8943</v>
      </c>
    </row>
    <row r="203" spans="1:12" s="10" customFormat="1">
      <c r="A203" s="32" t="s">
        <v>8968</v>
      </c>
      <c r="B203" s="32" t="s">
        <v>8968</v>
      </c>
      <c r="C203" s="33">
        <v>0.64344907407407403</v>
      </c>
      <c r="D203" s="14">
        <v>543</v>
      </c>
      <c r="E203" s="14">
        <v>1514170</v>
      </c>
      <c r="F203" s="10" t="s">
        <v>74</v>
      </c>
      <c r="G203" s="257">
        <v>-2046.816</v>
      </c>
      <c r="H203" s="10" t="s">
        <v>122</v>
      </c>
      <c r="I203" s="10" t="s">
        <v>7424</v>
      </c>
      <c r="J203" s="34">
        <v>-31889.39</v>
      </c>
      <c r="K203" s="10">
        <v>5005611917</v>
      </c>
      <c r="L203" s="10" t="s">
        <v>8943</v>
      </c>
    </row>
    <row r="204" spans="1:12" s="10" customFormat="1">
      <c r="A204" s="32" t="s">
        <v>8968</v>
      </c>
      <c r="B204" s="32" t="s">
        <v>8968</v>
      </c>
      <c r="C204" s="33">
        <v>0.64344907407407403</v>
      </c>
      <c r="D204" s="14">
        <v>543</v>
      </c>
      <c r="E204" s="14">
        <v>1514171</v>
      </c>
      <c r="F204" s="10" t="s">
        <v>71</v>
      </c>
      <c r="G204" s="257">
        <v>-1430.7840000000001</v>
      </c>
      <c r="H204" s="10" t="s">
        <v>122</v>
      </c>
      <c r="I204" s="10" t="s">
        <v>7424</v>
      </c>
      <c r="J204" s="34">
        <v>-23522.09</v>
      </c>
      <c r="K204" s="10">
        <v>5005611917</v>
      </c>
      <c r="L204" s="10" t="s">
        <v>8943</v>
      </c>
    </row>
    <row r="205" spans="1:12" s="10" customFormat="1">
      <c r="A205" s="32" t="s">
        <v>8968</v>
      </c>
      <c r="B205" s="32" t="s">
        <v>8968</v>
      </c>
      <c r="C205" s="33">
        <v>0.64344907407407403</v>
      </c>
      <c r="D205" s="14">
        <v>543</v>
      </c>
      <c r="E205" s="14">
        <v>1514173</v>
      </c>
      <c r="F205" s="10" t="s">
        <v>78</v>
      </c>
      <c r="G205" s="257">
        <v>-1459.296</v>
      </c>
      <c r="H205" s="10" t="s">
        <v>122</v>
      </c>
      <c r="I205" s="10" t="s">
        <v>7424</v>
      </c>
      <c r="J205" s="34">
        <v>-6960.84</v>
      </c>
      <c r="K205" s="10">
        <v>5005611917</v>
      </c>
      <c r="L205" s="10" t="s">
        <v>8943</v>
      </c>
    </row>
    <row r="206" spans="1:12" s="10" customFormat="1">
      <c r="A206" s="32" t="s">
        <v>8968</v>
      </c>
      <c r="B206" s="32" t="s">
        <v>8968</v>
      </c>
      <c r="C206" s="33">
        <v>0.64344907407407403</v>
      </c>
      <c r="D206" s="14">
        <v>543</v>
      </c>
      <c r="E206" s="14">
        <v>1514174</v>
      </c>
      <c r="F206" s="10" t="s">
        <v>80</v>
      </c>
      <c r="G206" s="257">
        <v>-36.287999999999997</v>
      </c>
      <c r="H206" s="10" t="s">
        <v>122</v>
      </c>
      <c r="I206" s="10" t="s">
        <v>7424</v>
      </c>
      <c r="J206" s="34">
        <v>-256.92</v>
      </c>
      <c r="K206" s="10">
        <v>5005611917</v>
      </c>
      <c r="L206" s="10" t="s">
        <v>8943</v>
      </c>
    </row>
    <row r="207" spans="1:12" s="10" customFormat="1">
      <c r="A207" s="32" t="s">
        <v>8968</v>
      </c>
      <c r="B207" s="32" t="s">
        <v>8968</v>
      </c>
      <c r="C207" s="33">
        <v>0.64344907407407403</v>
      </c>
      <c r="D207" s="14">
        <v>543</v>
      </c>
      <c r="E207" s="14">
        <v>1514960</v>
      </c>
      <c r="F207" s="10" t="s">
        <v>82</v>
      </c>
      <c r="G207" s="257">
        <v>-25.92</v>
      </c>
      <c r="H207" s="10" t="s">
        <v>122</v>
      </c>
      <c r="I207" s="10" t="s">
        <v>7424</v>
      </c>
      <c r="J207" s="34">
        <v>-186.37</v>
      </c>
      <c r="K207" s="10">
        <v>5005611917</v>
      </c>
      <c r="L207" s="10" t="s">
        <v>8943</v>
      </c>
    </row>
    <row r="208" spans="1:12" s="10" customFormat="1">
      <c r="A208" s="32" t="s">
        <v>8968</v>
      </c>
      <c r="B208" s="32" t="s">
        <v>8968</v>
      </c>
      <c r="C208" s="33">
        <v>0.64398148148148149</v>
      </c>
      <c r="D208" s="14">
        <v>601</v>
      </c>
      <c r="E208" s="14">
        <v>1530846</v>
      </c>
      <c r="F208" s="10" t="s">
        <v>191</v>
      </c>
      <c r="G208" s="257">
        <v>-42445</v>
      </c>
      <c r="H208" s="10" t="s">
        <v>122</v>
      </c>
      <c r="I208" s="10" t="s">
        <v>7424</v>
      </c>
      <c r="J208" s="34">
        <v>-101443.55</v>
      </c>
      <c r="K208" s="10">
        <v>4931723251</v>
      </c>
      <c r="L208" s="10" t="s">
        <v>7425</v>
      </c>
    </row>
    <row r="209" spans="1:12" s="10" customFormat="1">
      <c r="A209" s="32" t="s">
        <v>8968</v>
      </c>
      <c r="B209" s="32" t="s">
        <v>8968</v>
      </c>
      <c r="C209" s="33">
        <v>0.64428240740740739</v>
      </c>
      <c r="D209" s="14">
        <v>543</v>
      </c>
      <c r="E209" s="14">
        <v>1514169</v>
      </c>
      <c r="F209" s="10" t="s">
        <v>76</v>
      </c>
      <c r="G209" s="257">
        <v>-5328.2879999999996</v>
      </c>
      <c r="H209" s="10" t="s">
        <v>122</v>
      </c>
      <c r="I209" s="10" t="s">
        <v>7424</v>
      </c>
      <c r="J209" s="34">
        <v>-24776.54</v>
      </c>
      <c r="K209" s="10">
        <v>5005611918</v>
      </c>
      <c r="L209" s="10" t="s">
        <v>8943</v>
      </c>
    </row>
    <row r="210" spans="1:12" s="10" customFormat="1">
      <c r="A210" s="32" t="s">
        <v>8968</v>
      </c>
      <c r="B210" s="32" t="s">
        <v>8968</v>
      </c>
      <c r="C210" s="33">
        <v>0.64428240740740739</v>
      </c>
      <c r="D210" s="14">
        <v>543</v>
      </c>
      <c r="E210" s="14">
        <v>1514170</v>
      </c>
      <c r="F210" s="10" t="s">
        <v>74</v>
      </c>
      <c r="G210" s="257">
        <v>-2046.816</v>
      </c>
      <c r="H210" s="10" t="s">
        <v>122</v>
      </c>
      <c r="I210" s="10" t="s">
        <v>7424</v>
      </c>
      <c r="J210" s="34">
        <v>-31889.39</v>
      </c>
      <c r="K210" s="10">
        <v>5005611918</v>
      </c>
      <c r="L210" s="10" t="s">
        <v>8943</v>
      </c>
    </row>
    <row r="211" spans="1:12" s="10" customFormat="1">
      <c r="A211" s="32" t="s">
        <v>8968</v>
      </c>
      <c r="B211" s="32" t="s">
        <v>8968</v>
      </c>
      <c r="C211" s="33">
        <v>0.64428240740740739</v>
      </c>
      <c r="D211" s="14">
        <v>543</v>
      </c>
      <c r="E211" s="14">
        <v>1514171</v>
      </c>
      <c r="F211" s="10" t="s">
        <v>71</v>
      </c>
      <c r="G211" s="257">
        <v>-1430.7840000000001</v>
      </c>
      <c r="H211" s="10" t="s">
        <v>122</v>
      </c>
      <c r="I211" s="10" t="s">
        <v>7424</v>
      </c>
      <c r="J211" s="34">
        <v>-23522.09</v>
      </c>
      <c r="K211" s="10">
        <v>5005611918</v>
      </c>
      <c r="L211" s="10" t="s">
        <v>8943</v>
      </c>
    </row>
    <row r="212" spans="1:12" s="10" customFormat="1">
      <c r="A212" s="32" t="s">
        <v>8968</v>
      </c>
      <c r="B212" s="32" t="s">
        <v>8968</v>
      </c>
      <c r="C212" s="33">
        <v>0.64428240740740739</v>
      </c>
      <c r="D212" s="14">
        <v>543</v>
      </c>
      <c r="E212" s="14">
        <v>1514173</v>
      </c>
      <c r="F212" s="10" t="s">
        <v>78</v>
      </c>
      <c r="G212" s="257">
        <v>-1459.296</v>
      </c>
      <c r="H212" s="10" t="s">
        <v>122</v>
      </c>
      <c r="I212" s="10" t="s">
        <v>7424</v>
      </c>
      <c r="J212" s="34">
        <v>-6960.84</v>
      </c>
      <c r="K212" s="10">
        <v>5005611918</v>
      </c>
      <c r="L212" s="10" t="s">
        <v>8943</v>
      </c>
    </row>
    <row r="213" spans="1:12" s="10" customFormat="1">
      <c r="A213" s="32" t="s">
        <v>8968</v>
      </c>
      <c r="B213" s="32" t="s">
        <v>8968</v>
      </c>
      <c r="C213" s="33">
        <v>0.64428240740740739</v>
      </c>
      <c r="D213" s="14">
        <v>543</v>
      </c>
      <c r="E213" s="14">
        <v>1514174</v>
      </c>
      <c r="F213" s="10" t="s">
        <v>80</v>
      </c>
      <c r="G213" s="257">
        <v>-36.287999999999997</v>
      </c>
      <c r="H213" s="10" t="s">
        <v>122</v>
      </c>
      <c r="I213" s="10" t="s">
        <v>7424</v>
      </c>
      <c r="J213" s="34">
        <v>-256.92</v>
      </c>
      <c r="K213" s="10">
        <v>5005611918</v>
      </c>
      <c r="L213" s="10" t="s">
        <v>8943</v>
      </c>
    </row>
    <row r="214" spans="1:12" s="10" customFormat="1">
      <c r="A214" s="32" t="s">
        <v>8968</v>
      </c>
      <c r="B214" s="32" t="s">
        <v>8968</v>
      </c>
      <c r="C214" s="33">
        <v>0.64428240740740739</v>
      </c>
      <c r="D214" s="14">
        <v>543</v>
      </c>
      <c r="E214" s="14">
        <v>1514960</v>
      </c>
      <c r="F214" s="10" t="s">
        <v>82</v>
      </c>
      <c r="G214" s="257">
        <v>-25.92</v>
      </c>
      <c r="H214" s="10" t="s">
        <v>122</v>
      </c>
      <c r="I214" s="10" t="s">
        <v>7424</v>
      </c>
      <c r="J214" s="34">
        <v>-186.36</v>
      </c>
      <c r="K214" s="10">
        <v>5005611918</v>
      </c>
      <c r="L214" s="10" t="s">
        <v>8943</v>
      </c>
    </row>
    <row r="215" spans="1:12" s="10" customFormat="1">
      <c r="A215" s="32" t="s">
        <v>8968</v>
      </c>
      <c r="B215" s="32" t="s">
        <v>8968</v>
      </c>
      <c r="C215" s="33">
        <v>0.65880787037037036</v>
      </c>
      <c r="D215" s="14">
        <v>601</v>
      </c>
      <c r="E215" s="14">
        <v>1530843</v>
      </c>
      <c r="F215" s="10" t="s">
        <v>190</v>
      </c>
      <c r="G215" s="257">
        <v>-44364</v>
      </c>
      <c r="H215" s="10" t="s">
        <v>122</v>
      </c>
      <c r="I215" s="10" t="s">
        <v>7424</v>
      </c>
      <c r="J215" s="34">
        <v>-212503.56</v>
      </c>
      <c r="K215" s="10">
        <v>4931723451</v>
      </c>
      <c r="L215" s="10" t="s">
        <v>7425</v>
      </c>
    </row>
    <row r="216" spans="1:12" s="10" customFormat="1">
      <c r="A216" s="32" t="s">
        <v>8968</v>
      </c>
      <c r="B216" s="32" t="s">
        <v>8968</v>
      </c>
      <c r="C216" s="33">
        <v>0.66174768518518523</v>
      </c>
      <c r="D216" s="14">
        <v>643</v>
      </c>
      <c r="E216" s="14">
        <v>1508006</v>
      </c>
      <c r="F216" s="10" t="s">
        <v>350</v>
      </c>
      <c r="G216" s="257">
        <v>-30008</v>
      </c>
      <c r="H216" s="10" t="s">
        <v>122</v>
      </c>
      <c r="I216" s="10" t="s">
        <v>7424</v>
      </c>
      <c r="J216" s="34">
        <v>-866931.12</v>
      </c>
      <c r="K216" s="10">
        <v>4931723491</v>
      </c>
      <c r="L216" s="10" t="s">
        <v>7425</v>
      </c>
    </row>
    <row r="217" spans="1:12" s="10" customFormat="1">
      <c r="A217" s="32" t="s">
        <v>8968</v>
      </c>
      <c r="B217" s="32" t="s">
        <v>8968</v>
      </c>
      <c r="C217" s="33">
        <v>0.66343750000000001</v>
      </c>
      <c r="D217" s="14">
        <v>643</v>
      </c>
      <c r="E217" s="14">
        <v>1508006</v>
      </c>
      <c r="F217" s="10" t="s">
        <v>350</v>
      </c>
      <c r="G217" s="257">
        <v>-30010</v>
      </c>
      <c r="H217" s="10" t="s">
        <v>122</v>
      </c>
      <c r="I217" s="10" t="s">
        <v>7424</v>
      </c>
      <c r="J217" s="34">
        <v>-866988.9</v>
      </c>
      <c r="K217" s="10">
        <v>4931723498</v>
      </c>
      <c r="L217" s="10" t="s">
        <v>7425</v>
      </c>
    </row>
    <row r="218" spans="1:12" s="10" customFormat="1">
      <c r="A218" s="32" t="s">
        <v>8968</v>
      </c>
      <c r="B218" s="32" t="s">
        <v>8968</v>
      </c>
      <c r="C218" s="33">
        <v>0.66628472222222224</v>
      </c>
      <c r="D218" s="14">
        <v>601</v>
      </c>
      <c r="E218" s="14">
        <v>1530844</v>
      </c>
      <c r="F218" s="10" t="s">
        <v>199</v>
      </c>
      <c r="G218" s="257">
        <v>-1668</v>
      </c>
      <c r="H218" s="10" t="s">
        <v>122</v>
      </c>
      <c r="I218" s="10" t="s">
        <v>7424</v>
      </c>
      <c r="J218" s="34">
        <v>-7839.6</v>
      </c>
      <c r="K218" s="10">
        <v>4931723505</v>
      </c>
      <c r="L218" s="10" t="s">
        <v>7425</v>
      </c>
    </row>
    <row r="219" spans="1:12" s="10" customFormat="1">
      <c r="A219" s="32" t="s">
        <v>8968</v>
      </c>
      <c r="B219" s="32" t="s">
        <v>8968</v>
      </c>
      <c r="C219" s="33">
        <v>0.66628472222222224</v>
      </c>
      <c r="D219" s="14">
        <v>601</v>
      </c>
      <c r="E219" s="14">
        <v>1530844</v>
      </c>
      <c r="F219" s="10" t="s">
        <v>199</v>
      </c>
      <c r="G219" s="257">
        <v>-3133</v>
      </c>
      <c r="H219" s="10" t="s">
        <v>122</v>
      </c>
      <c r="I219" s="10" t="s">
        <v>7424</v>
      </c>
      <c r="J219" s="34">
        <v>-14725.1</v>
      </c>
      <c r="K219" s="10">
        <v>4931723505</v>
      </c>
      <c r="L219" s="10" t="s">
        <v>7425</v>
      </c>
    </row>
    <row r="220" spans="1:12" s="10" customFormat="1">
      <c r="A220" s="32" t="s">
        <v>8993</v>
      </c>
      <c r="B220" s="32" t="s">
        <v>8993</v>
      </c>
      <c r="C220" s="33">
        <v>0.52270833333333333</v>
      </c>
      <c r="D220" s="14">
        <v>543</v>
      </c>
      <c r="E220" s="14">
        <v>1514169</v>
      </c>
      <c r="F220" s="10" t="s">
        <v>76</v>
      </c>
      <c r="G220" s="257">
        <v>-5218.2</v>
      </c>
      <c r="H220" s="10" t="s">
        <v>122</v>
      </c>
      <c r="I220" s="10" t="s">
        <v>7424</v>
      </c>
      <c r="J220" s="34">
        <v>-24264.63</v>
      </c>
      <c r="K220" s="10">
        <v>5005613485</v>
      </c>
      <c r="L220" s="10" t="s">
        <v>8943</v>
      </c>
    </row>
    <row r="221" spans="1:12" s="10" customFormat="1">
      <c r="A221" s="32" t="s">
        <v>8993</v>
      </c>
      <c r="B221" s="32" t="s">
        <v>8993</v>
      </c>
      <c r="C221" s="33">
        <v>0.52270833333333333</v>
      </c>
      <c r="D221" s="14">
        <v>543</v>
      </c>
      <c r="E221" s="14">
        <v>1514170</v>
      </c>
      <c r="F221" s="10" t="s">
        <v>74</v>
      </c>
      <c r="G221" s="257">
        <v>-2387.7359999999999</v>
      </c>
      <c r="H221" s="10" t="s">
        <v>122</v>
      </c>
      <c r="I221" s="10" t="s">
        <v>7424</v>
      </c>
      <c r="J221" s="34">
        <v>-37200.93</v>
      </c>
      <c r="K221" s="10">
        <v>5005613485</v>
      </c>
      <c r="L221" s="10" t="s">
        <v>8943</v>
      </c>
    </row>
    <row r="222" spans="1:12" s="10" customFormat="1">
      <c r="A222" s="32" t="s">
        <v>8993</v>
      </c>
      <c r="B222" s="32" t="s">
        <v>8993</v>
      </c>
      <c r="C222" s="33">
        <v>0.52270833333333333</v>
      </c>
      <c r="D222" s="14">
        <v>543</v>
      </c>
      <c r="E222" s="14">
        <v>1514171</v>
      </c>
      <c r="F222" s="10" t="s">
        <v>71</v>
      </c>
      <c r="G222" s="257">
        <v>-1605.24</v>
      </c>
      <c r="H222" s="10" t="s">
        <v>122</v>
      </c>
      <c r="I222" s="10" t="s">
        <v>7424</v>
      </c>
      <c r="J222" s="34">
        <v>-26390.15</v>
      </c>
      <c r="K222" s="10">
        <v>5005613485</v>
      </c>
      <c r="L222" s="10" t="s">
        <v>8943</v>
      </c>
    </row>
    <row r="223" spans="1:12" s="10" customFormat="1">
      <c r="A223" s="32" t="s">
        <v>8993</v>
      </c>
      <c r="B223" s="32" t="s">
        <v>8993</v>
      </c>
      <c r="C223" s="33">
        <v>0.52270833333333333</v>
      </c>
      <c r="D223" s="14">
        <v>543</v>
      </c>
      <c r="E223" s="14">
        <v>1514173</v>
      </c>
      <c r="F223" s="10" t="s">
        <v>78</v>
      </c>
      <c r="G223" s="257">
        <v>-1343.16</v>
      </c>
      <c r="H223" s="10" t="s">
        <v>122</v>
      </c>
      <c r="I223" s="10" t="s">
        <v>7424</v>
      </c>
      <c r="J223" s="34">
        <v>-6406.87</v>
      </c>
      <c r="K223" s="10">
        <v>5005613485</v>
      </c>
      <c r="L223" s="10" t="s">
        <v>8943</v>
      </c>
    </row>
    <row r="224" spans="1:12" s="10" customFormat="1">
      <c r="A224" s="32" t="s">
        <v>8993</v>
      </c>
      <c r="B224" s="32" t="s">
        <v>8993</v>
      </c>
      <c r="C224" s="33">
        <v>0.52270833333333333</v>
      </c>
      <c r="D224" s="14">
        <v>543</v>
      </c>
      <c r="E224" s="14">
        <v>1514174</v>
      </c>
      <c r="F224" s="10" t="s">
        <v>80</v>
      </c>
      <c r="G224" s="257">
        <v>-89.855999999999995</v>
      </c>
      <c r="H224" s="10" t="s">
        <v>122</v>
      </c>
      <c r="I224" s="10" t="s">
        <v>7424</v>
      </c>
      <c r="J224" s="34">
        <v>-636.17999999999995</v>
      </c>
      <c r="K224" s="10">
        <v>5005613485</v>
      </c>
      <c r="L224" s="10" t="s">
        <v>8943</v>
      </c>
    </row>
    <row r="225" spans="1:12" s="10" customFormat="1">
      <c r="A225" s="32" t="s">
        <v>8993</v>
      </c>
      <c r="B225" s="32" t="s">
        <v>8993</v>
      </c>
      <c r="C225" s="33">
        <v>0.52270833333333333</v>
      </c>
      <c r="D225" s="14">
        <v>543</v>
      </c>
      <c r="E225" s="14">
        <v>1514960</v>
      </c>
      <c r="F225" s="10" t="s">
        <v>82</v>
      </c>
      <c r="G225" s="257">
        <v>-28.08</v>
      </c>
      <c r="H225" s="10" t="s">
        <v>122</v>
      </c>
      <c r="I225" s="10" t="s">
        <v>7424</v>
      </c>
      <c r="J225" s="34">
        <v>-201.9</v>
      </c>
      <c r="K225" s="10">
        <v>5005613485</v>
      </c>
      <c r="L225" s="10" t="s">
        <v>8943</v>
      </c>
    </row>
    <row r="226" spans="1:12" s="10" customFormat="1">
      <c r="A226" s="32" t="s">
        <v>8993</v>
      </c>
      <c r="B226" s="32" t="s">
        <v>8993</v>
      </c>
      <c r="C226" s="33">
        <v>0.52460648148148148</v>
      </c>
      <c r="D226" s="14">
        <v>543</v>
      </c>
      <c r="E226" s="14">
        <v>1514169</v>
      </c>
      <c r="F226" s="10" t="s">
        <v>76</v>
      </c>
      <c r="G226" s="257">
        <v>-867.64800000000002</v>
      </c>
      <c r="H226" s="10" t="s">
        <v>122</v>
      </c>
      <c r="I226" s="10" t="s">
        <v>7424</v>
      </c>
      <c r="J226" s="34">
        <v>-4034.56</v>
      </c>
      <c r="K226" s="10">
        <v>5005613486</v>
      </c>
      <c r="L226" s="10" t="s">
        <v>8943</v>
      </c>
    </row>
    <row r="227" spans="1:12" s="10" customFormat="1">
      <c r="A227" s="32" t="s">
        <v>8993</v>
      </c>
      <c r="B227" s="32" t="s">
        <v>8993</v>
      </c>
      <c r="C227" s="33">
        <v>0.52460648148148148</v>
      </c>
      <c r="D227" s="14">
        <v>543</v>
      </c>
      <c r="E227" s="14">
        <v>1514169</v>
      </c>
      <c r="F227" s="10" t="s">
        <v>76</v>
      </c>
      <c r="G227" s="257">
        <v>-4772.0640000000003</v>
      </c>
      <c r="H227" s="10" t="s">
        <v>122</v>
      </c>
      <c r="I227" s="10" t="s">
        <v>7424</v>
      </c>
      <c r="J227" s="34">
        <v>-22190.1</v>
      </c>
      <c r="K227" s="10">
        <v>5005613486</v>
      </c>
      <c r="L227" s="10" t="s">
        <v>8943</v>
      </c>
    </row>
    <row r="228" spans="1:12" s="10" customFormat="1">
      <c r="A228" s="32" t="s">
        <v>8993</v>
      </c>
      <c r="B228" s="32" t="s">
        <v>8993</v>
      </c>
      <c r="C228" s="33">
        <v>0.52460648148148148</v>
      </c>
      <c r="D228" s="14">
        <v>543</v>
      </c>
      <c r="E228" s="14">
        <v>1514170</v>
      </c>
      <c r="F228" s="10" t="s">
        <v>74</v>
      </c>
      <c r="G228" s="257">
        <v>-2693.8560000000002</v>
      </c>
      <c r="H228" s="10" t="s">
        <v>122</v>
      </c>
      <c r="I228" s="10" t="s">
        <v>7424</v>
      </c>
      <c r="J228" s="34">
        <v>-41970.28</v>
      </c>
      <c r="K228" s="10">
        <v>5005613486</v>
      </c>
      <c r="L228" s="10" t="s">
        <v>8943</v>
      </c>
    </row>
    <row r="229" spans="1:12" s="10" customFormat="1">
      <c r="A229" s="32" t="s">
        <v>8993</v>
      </c>
      <c r="B229" s="32" t="s">
        <v>8993</v>
      </c>
      <c r="C229" s="33">
        <v>0.52460648148148148</v>
      </c>
      <c r="D229" s="14">
        <v>543</v>
      </c>
      <c r="E229" s="14">
        <v>1514170</v>
      </c>
      <c r="F229" s="10" t="s">
        <v>74</v>
      </c>
      <c r="G229" s="257">
        <v>-489.79199999999997</v>
      </c>
      <c r="H229" s="10" t="s">
        <v>122</v>
      </c>
      <c r="I229" s="10" t="s">
        <v>7424</v>
      </c>
      <c r="J229" s="34">
        <v>-7630.96</v>
      </c>
      <c r="K229" s="10">
        <v>5005613486</v>
      </c>
      <c r="L229" s="10" t="s">
        <v>8943</v>
      </c>
    </row>
    <row r="230" spans="1:12" s="10" customFormat="1">
      <c r="A230" s="32" t="s">
        <v>8993</v>
      </c>
      <c r="B230" s="32" t="s">
        <v>8993</v>
      </c>
      <c r="C230" s="33">
        <v>0.52460648148148148</v>
      </c>
      <c r="D230" s="14">
        <v>543</v>
      </c>
      <c r="E230" s="14">
        <v>1514171</v>
      </c>
      <c r="F230" s="10" t="s">
        <v>71</v>
      </c>
      <c r="G230" s="257">
        <v>-1385.472</v>
      </c>
      <c r="H230" s="10" t="s">
        <v>122</v>
      </c>
      <c r="I230" s="10" t="s">
        <v>7424</v>
      </c>
      <c r="J230" s="34">
        <v>-22777.16</v>
      </c>
      <c r="K230" s="10">
        <v>5005613486</v>
      </c>
      <c r="L230" s="10" t="s">
        <v>8943</v>
      </c>
    </row>
    <row r="231" spans="1:12" s="10" customFormat="1">
      <c r="A231" s="32" t="s">
        <v>8993</v>
      </c>
      <c r="B231" s="32" t="s">
        <v>8993</v>
      </c>
      <c r="C231" s="33">
        <v>0.52460648148148148</v>
      </c>
      <c r="D231" s="14">
        <v>543</v>
      </c>
      <c r="E231" s="14">
        <v>1514171</v>
      </c>
      <c r="F231" s="10" t="s">
        <v>71</v>
      </c>
      <c r="G231" s="257">
        <v>-251.904</v>
      </c>
      <c r="H231" s="10" t="s">
        <v>122</v>
      </c>
      <c r="I231" s="10" t="s">
        <v>7424</v>
      </c>
      <c r="J231" s="34">
        <v>-4141.3</v>
      </c>
      <c r="K231" s="10">
        <v>5005613486</v>
      </c>
      <c r="L231" s="10" t="s">
        <v>8943</v>
      </c>
    </row>
    <row r="232" spans="1:12" s="10" customFormat="1">
      <c r="A232" s="32" t="s">
        <v>8993</v>
      </c>
      <c r="B232" s="32" t="s">
        <v>8993</v>
      </c>
      <c r="C232" s="33">
        <v>0.52460648148148148</v>
      </c>
      <c r="D232" s="14">
        <v>543</v>
      </c>
      <c r="E232" s="14">
        <v>1514173</v>
      </c>
      <c r="F232" s="10" t="s">
        <v>78</v>
      </c>
      <c r="G232" s="257">
        <v>-1521.6959999999999</v>
      </c>
      <c r="H232" s="10" t="s">
        <v>122</v>
      </c>
      <c r="I232" s="10" t="s">
        <v>7424</v>
      </c>
      <c r="J232" s="34">
        <v>-7258.49</v>
      </c>
      <c r="K232" s="10">
        <v>5005613486</v>
      </c>
      <c r="L232" s="10" t="s">
        <v>8943</v>
      </c>
    </row>
    <row r="233" spans="1:12" s="10" customFormat="1">
      <c r="A233" s="32" t="s">
        <v>8993</v>
      </c>
      <c r="B233" s="32" t="s">
        <v>8993</v>
      </c>
      <c r="C233" s="33">
        <v>0.52460648148148148</v>
      </c>
      <c r="D233" s="14">
        <v>543</v>
      </c>
      <c r="E233" s="14">
        <v>1514173</v>
      </c>
      <c r="F233" s="10" t="s">
        <v>78</v>
      </c>
      <c r="G233" s="257">
        <v>-276.67200000000003</v>
      </c>
      <c r="H233" s="10" t="s">
        <v>122</v>
      </c>
      <c r="I233" s="10" t="s">
        <v>7424</v>
      </c>
      <c r="J233" s="34">
        <v>-1319.73</v>
      </c>
      <c r="K233" s="10">
        <v>5005613486</v>
      </c>
      <c r="L233" s="10" t="s">
        <v>8943</v>
      </c>
    </row>
    <row r="234" spans="1:12" s="10" customFormat="1">
      <c r="A234" s="32" t="s">
        <v>8993</v>
      </c>
      <c r="B234" s="32" t="s">
        <v>8993</v>
      </c>
      <c r="C234" s="33">
        <v>0.52460648148148148</v>
      </c>
      <c r="D234" s="14">
        <v>543</v>
      </c>
      <c r="E234" s="14">
        <v>1514174</v>
      </c>
      <c r="F234" s="10" t="s">
        <v>80</v>
      </c>
      <c r="G234" s="257">
        <v>-101.376</v>
      </c>
      <c r="H234" s="10" t="s">
        <v>122</v>
      </c>
      <c r="I234" s="10" t="s">
        <v>7424</v>
      </c>
      <c r="J234" s="34">
        <v>-717.74</v>
      </c>
      <c r="K234" s="10">
        <v>5005613486</v>
      </c>
      <c r="L234" s="10" t="s">
        <v>8943</v>
      </c>
    </row>
    <row r="235" spans="1:12" s="10" customFormat="1">
      <c r="A235" s="32" t="s">
        <v>8993</v>
      </c>
      <c r="B235" s="32" t="s">
        <v>8993</v>
      </c>
      <c r="C235" s="33">
        <v>0.52460648148148148</v>
      </c>
      <c r="D235" s="14">
        <v>543</v>
      </c>
      <c r="E235" s="14">
        <v>1514174</v>
      </c>
      <c r="F235" s="10" t="s">
        <v>80</v>
      </c>
      <c r="G235" s="257">
        <v>-18.431999999999999</v>
      </c>
      <c r="H235" s="10" t="s">
        <v>122</v>
      </c>
      <c r="I235" s="10" t="s">
        <v>7424</v>
      </c>
      <c r="J235" s="34">
        <v>-130.5</v>
      </c>
      <c r="K235" s="10">
        <v>5005613486</v>
      </c>
      <c r="L235" s="10" t="s">
        <v>8943</v>
      </c>
    </row>
    <row r="236" spans="1:12" s="10" customFormat="1">
      <c r="A236" s="32" t="s">
        <v>8993</v>
      </c>
      <c r="B236" s="32" t="s">
        <v>8993</v>
      </c>
      <c r="C236" s="33">
        <v>0.52460648148148148</v>
      </c>
      <c r="D236" s="14">
        <v>543</v>
      </c>
      <c r="E236" s="14">
        <v>1514960</v>
      </c>
      <c r="F236" s="10" t="s">
        <v>82</v>
      </c>
      <c r="G236" s="257">
        <v>-31.68</v>
      </c>
      <c r="H236" s="10" t="s">
        <v>122</v>
      </c>
      <c r="I236" s="10" t="s">
        <v>7424</v>
      </c>
      <c r="J236" s="34">
        <v>-227.78</v>
      </c>
      <c r="K236" s="10">
        <v>5005613486</v>
      </c>
      <c r="L236" s="10" t="s">
        <v>8943</v>
      </c>
    </row>
    <row r="237" spans="1:12" s="10" customFormat="1">
      <c r="A237" s="32" t="s">
        <v>8993</v>
      </c>
      <c r="B237" s="32" t="s">
        <v>8993</v>
      </c>
      <c r="C237" s="33">
        <v>0.52460648148148148</v>
      </c>
      <c r="D237" s="14">
        <v>543</v>
      </c>
      <c r="E237" s="14">
        <v>1514960</v>
      </c>
      <c r="F237" s="10" t="s">
        <v>82</v>
      </c>
      <c r="G237" s="257">
        <v>-5.76</v>
      </c>
      <c r="H237" s="10" t="s">
        <v>122</v>
      </c>
      <c r="I237" s="10" t="s">
        <v>7424</v>
      </c>
      <c r="J237" s="34">
        <v>-41.41</v>
      </c>
      <c r="K237" s="10">
        <v>5005613486</v>
      </c>
      <c r="L237" s="10" t="s">
        <v>8943</v>
      </c>
    </row>
    <row r="238" spans="1:12" s="10" customFormat="1">
      <c r="A238" s="32" t="s">
        <v>8993</v>
      </c>
      <c r="B238" s="32" t="s">
        <v>8993</v>
      </c>
      <c r="C238" s="33">
        <v>0.57798611111111109</v>
      </c>
      <c r="D238" s="14">
        <v>543</v>
      </c>
      <c r="E238" s="14">
        <v>1514169</v>
      </c>
      <c r="F238" s="10" t="s">
        <v>76</v>
      </c>
      <c r="G238" s="257">
        <v>-5251.95</v>
      </c>
      <c r="H238" s="10" t="s">
        <v>122</v>
      </c>
      <c r="I238" s="10" t="s">
        <v>7424</v>
      </c>
      <c r="J238" s="34">
        <v>-24421.57</v>
      </c>
      <c r="K238" s="10">
        <v>5005613529</v>
      </c>
      <c r="L238" s="10" t="s">
        <v>8943</v>
      </c>
    </row>
    <row r="239" spans="1:12" s="10" customFormat="1">
      <c r="A239" s="32" t="s">
        <v>8993</v>
      </c>
      <c r="B239" s="32" t="s">
        <v>8993</v>
      </c>
      <c r="C239" s="33">
        <v>0.57798611111111109</v>
      </c>
      <c r="D239" s="14">
        <v>543</v>
      </c>
      <c r="E239" s="14">
        <v>1514170</v>
      </c>
      <c r="F239" s="10" t="s">
        <v>74</v>
      </c>
      <c r="G239" s="257">
        <v>-2628.45</v>
      </c>
      <c r="H239" s="10" t="s">
        <v>122</v>
      </c>
      <c r="I239" s="10" t="s">
        <v>7424</v>
      </c>
      <c r="J239" s="34">
        <v>-40951.25</v>
      </c>
      <c r="K239" s="10">
        <v>5005613529</v>
      </c>
      <c r="L239" s="10" t="s">
        <v>8943</v>
      </c>
    </row>
    <row r="240" spans="1:12" s="10" customFormat="1">
      <c r="A240" s="32" t="s">
        <v>8993</v>
      </c>
      <c r="B240" s="32" t="s">
        <v>8993</v>
      </c>
      <c r="C240" s="33">
        <v>0.57798611111111109</v>
      </c>
      <c r="D240" s="14">
        <v>543</v>
      </c>
      <c r="E240" s="14">
        <v>1514171</v>
      </c>
      <c r="F240" s="10" t="s">
        <v>71</v>
      </c>
      <c r="G240" s="257">
        <v>-1458.27</v>
      </c>
      <c r="H240" s="10" t="s">
        <v>122</v>
      </c>
      <c r="I240" s="10" t="s">
        <v>7424</v>
      </c>
      <c r="J240" s="34">
        <v>-23973.96</v>
      </c>
      <c r="K240" s="10">
        <v>5005613529</v>
      </c>
      <c r="L240" s="10" t="s">
        <v>8943</v>
      </c>
    </row>
    <row r="241" spans="1:12" s="10" customFormat="1">
      <c r="A241" s="32" t="s">
        <v>8993</v>
      </c>
      <c r="B241" s="32" t="s">
        <v>8993</v>
      </c>
      <c r="C241" s="33">
        <v>0.57798611111111109</v>
      </c>
      <c r="D241" s="14">
        <v>543</v>
      </c>
      <c r="E241" s="14">
        <v>1514173</v>
      </c>
      <c r="F241" s="10" t="s">
        <v>78</v>
      </c>
      <c r="G241" s="257">
        <v>-1623.6</v>
      </c>
      <c r="H241" s="10" t="s">
        <v>122</v>
      </c>
      <c r="I241" s="10" t="s">
        <v>7424</v>
      </c>
      <c r="J241" s="34">
        <v>-7744.57</v>
      </c>
      <c r="K241" s="10">
        <v>5005613529</v>
      </c>
      <c r="L241" s="10" t="s">
        <v>8943</v>
      </c>
    </row>
    <row r="242" spans="1:12" s="10" customFormat="1">
      <c r="A242" s="32" t="s">
        <v>8993</v>
      </c>
      <c r="B242" s="32" t="s">
        <v>8993</v>
      </c>
      <c r="C242" s="33">
        <v>0.57798611111111109</v>
      </c>
      <c r="D242" s="14">
        <v>543</v>
      </c>
      <c r="E242" s="14">
        <v>1514174</v>
      </c>
      <c r="F242" s="10" t="s">
        <v>80</v>
      </c>
      <c r="G242" s="257">
        <v>-95.04</v>
      </c>
      <c r="H242" s="10" t="s">
        <v>122</v>
      </c>
      <c r="I242" s="10" t="s">
        <v>7424</v>
      </c>
      <c r="J242" s="34">
        <v>-672.88</v>
      </c>
      <c r="K242" s="10">
        <v>5005613529</v>
      </c>
      <c r="L242" s="10" t="s">
        <v>8943</v>
      </c>
    </row>
    <row r="243" spans="1:12" s="10" customFormat="1">
      <c r="A243" s="32" t="s">
        <v>8993</v>
      </c>
      <c r="B243" s="32" t="s">
        <v>8993</v>
      </c>
      <c r="C243" s="33">
        <v>0.73106481481481478</v>
      </c>
      <c r="D243" s="14">
        <v>643</v>
      </c>
      <c r="E243" s="14">
        <v>1508006</v>
      </c>
      <c r="F243" s="10" t="s">
        <v>350</v>
      </c>
      <c r="G243" s="257">
        <v>-30010</v>
      </c>
      <c r="H243" s="10" t="s">
        <v>122</v>
      </c>
      <c r="I243" s="10" t="s">
        <v>7424</v>
      </c>
      <c r="J243" s="34">
        <v>-866988.9</v>
      </c>
      <c r="K243" s="10">
        <v>4931734815</v>
      </c>
      <c r="L243" s="10" t="s">
        <v>7425</v>
      </c>
    </row>
    <row r="244" spans="1:12" s="10" customFormat="1">
      <c r="A244" s="32" t="s">
        <v>9015</v>
      </c>
      <c r="B244" s="32" t="s">
        <v>9015</v>
      </c>
      <c r="C244" s="33">
        <v>0.35375000000000001</v>
      </c>
      <c r="D244" s="14">
        <v>543</v>
      </c>
      <c r="E244" s="14">
        <v>1514169</v>
      </c>
      <c r="F244" s="10" t="s">
        <v>76</v>
      </c>
      <c r="G244" s="257">
        <v>-5639.7120000000004</v>
      </c>
      <c r="H244" s="10" t="s">
        <v>122</v>
      </c>
      <c r="I244" s="10" t="s">
        <v>7424</v>
      </c>
      <c r="J244" s="34">
        <v>-26224.66</v>
      </c>
      <c r="K244" s="10">
        <v>5005616016</v>
      </c>
      <c r="L244" s="10" t="s">
        <v>8943</v>
      </c>
    </row>
    <row r="245" spans="1:12" s="10" customFormat="1">
      <c r="A245" s="32" t="s">
        <v>9015</v>
      </c>
      <c r="B245" s="32" t="s">
        <v>9015</v>
      </c>
      <c r="C245" s="33">
        <v>0.35375000000000001</v>
      </c>
      <c r="D245" s="14">
        <v>543</v>
      </c>
      <c r="E245" s="14">
        <v>1514170</v>
      </c>
      <c r="F245" s="10" t="s">
        <v>74</v>
      </c>
      <c r="G245" s="257">
        <v>-3183.6480000000001</v>
      </c>
      <c r="H245" s="10" t="s">
        <v>122</v>
      </c>
      <c r="I245" s="10" t="s">
        <v>7424</v>
      </c>
      <c r="J245" s="34">
        <v>-49601.24</v>
      </c>
      <c r="K245" s="10">
        <v>5005616016</v>
      </c>
      <c r="L245" s="10" t="s">
        <v>8943</v>
      </c>
    </row>
    <row r="246" spans="1:12" s="10" customFormat="1">
      <c r="A246" s="32" t="s">
        <v>9015</v>
      </c>
      <c r="B246" s="32" t="s">
        <v>9015</v>
      </c>
      <c r="C246" s="33">
        <v>0.35375000000000001</v>
      </c>
      <c r="D246" s="14">
        <v>543</v>
      </c>
      <c r="E246" s="14">
        <v>1514171</v>
      </c>
      <c r="F246" s="10" t="s">
        <v>71</v>
      </c>
      <c r="G246" s="257">
        <v>-1637.376</v>
      </c>
      <c r="H246" s="10" t="s">
        <v>122</v>
      </c>
      <c r="I246" s="10" t="s">
        <v>7424</v>
      </c>
      <c r="J246" s="34">
        <v>-26918.46</v>
      </c>
      <c r="K246" s="10">
        <v>5005616016</v>
      </c>
      <c r="L246" s="10" t="s">
        <v>8943</v>
      </c>
    </row>
    <row r="247" spans="1:12" s="10" customFormat="1">
      <c r="A247" s="32" t="s">
        <v>9015</v>
      </c>
      <c r="B247" s="32" t="s">
        <v>9015</v>
      </c>
      <c r="C247" s="33">
        <v>0.35375000000000001</v>
      </c>
      <c r="D247" s="14">
        <v>543</v>
      </c>
      <c r="E247" s="14">
        <v>1514173</v>
      </c>
      <c r="F247" s="10" t="s">
        <v>78</v>
      </c>
      <c r="G247" s="257">
        <v>-1798.3679999999999</v>
      </c>
      <c r="H247" s="10" t="s">
        <v>122</v>
      </c>
      <c r="I247" s="10" t="s">
        <v>7424</v>
      </c>
      <c r="J247" s="34">
        <v>-8578.2199999999993</v>
      </c>
      <c r="K247" s="10">
        <v>5005616016</v>
      </c>
      <c r="L247" s="10" t="s">
        <v>8943</v>
      </c>
    </row>
    <row r="248" spans="1:12" s="10" customFormat="1">
      <c r="A248" s="32" t="s">
        <v>9015</v>
      </c>
      <c r="B248" s="32" t="s">
        <v>9015</v>
      </c>
      <c r="C248" s="33">
        <v>0.35375000000000001</v>
      </c>
      <c r="D248" s="14">
        <v>543</v>
      </c>
      <c r="E248" s="14">
        <v>1514174</v>
      </c>
      <c r="F248" s="10" t="s">
        <v>80</v>
      </c>
      <c r="G248" s="257">
        <v>-119.80800000000001</v>
      </c>
      <c r="H248" s="10" t="s">
        <v>122</v>
      </c>
      <c r="I248" s="10" t="s">
        <v>7424</v>
      </c>
      <c r="J248" s="34">
        <v>-848.24</v>
      </c>
      <c r="K248" s="10">
        <v>5005616016</v>
      </c>
      <c r="L248" s="10" t="s">
        <v>8943</v>
      </c>
    </row>
    <row r="249" spans="1:12" s="10" customFormat="1">
      <c r="A249" s="32" t="s">
        <v>9015</v>
      </c>
      <c r="B249" s="32" t="s">
        <v>9015</v>
      </c>
      <c r="C249" s="33">
        <v>0.35375000000000001</v>
      </c>
      <c r="D249" s="14">
        <v>543</v>
      </c>
      <c r="E249" s="14">
        <v>1514960</v>
      </c>
      <c r="F249" s="10" t="s">
        <v>82</v>
      </c>
      <c r="G249" s="257">
        <v>-37.44</v>
      </c>
      <c r="H249" s="10" t="s">
        <v>122</v>
      </c>
      <c r="I249" s="10" t="s">
        <v>7424</v>
      </c>
      <c r="J249" s="34">
        <v>-269.19</v>
      </c>
      <c r="K249" s="10">
        <v>5005616016</v>
      </c>
      <c r="L249" s="10" t="s">
        <v>8943</v>
      </c>
    </row>
    <row r="250" spans="1:12" s="10" customFormat="1">
      <c r="A250" s="32" t="s">
        <v>9015</v>
      </c>
      <c r="B250" s="32" t="s">
        <v>9015</v>
      </c>
      <c r="C250" s="33">
        <v>0.35518518518518521</v>
      </c>
      <c r="D250" s="14">
        <v>543</v>
      </c>
      <c r="E250" s="14">
        <v>1514169</v>
      </c>
      <c r="F250" s="10" t="s">
        <v>76</v>
      </c>
      <c r="G250" s="257">
        <v>-5328.2879999999996</v>
      </c>
      <c r="H250" s="10" t="s">
        <v>122</v>
      </c>
      <c r="I250" s="10" t="s">
        <v>7424</v>
      </c>
      <c r="J250" s="34">
        <v>-24776.54</v>
      </c>
      <c r="K250" s="10">
        <v>5005616018</v>
      </c>
      <c r="L250" s="10" t="s">
        <v>8943</v>
      </c>
    </row>
    <row r="251" spans="1:12" s="10" customFormat="1">
      <c r="A251" s="32" t="s">
        <v>9015</v>
      </c>
      <c r="B251" s="32" t="s">
        <v>9015</v>
      </c>
      <c r="C251" s="33">
        <v>0.35518518518518521</v>
      </c>
      <c r="D251" s="14">
        <v>543</v>
      </c>
      <c r="E251" s="14">
        <v>1514170</v>
      </c>
      <c r="F251" s="10" t="s">
        <v>74</v>
      </c>
      <c r="G251" s="257">
        <v>-2046.816</v>
      </c>
      <c r="H251" s="10" t="s">
        <v>122</v>
      </c>
      <c r="I251" s="10" t="s">
        <v>7424</v>
      </c>
      <c r="J251" s="34">
        <v>-31889.39</v>
      </c>
      <c r="K251" s="10">
        <v>5005616018</v>
      </c>
      <c r="L251" s="10" t="s">
        <v>8943</v>
      </c>
    </row>
    <row r="252" spans="1:12" s="10" customFormat="1">
      <c r="A252" s="32" t="s">
        <v>9015</v>
      </c>
      <c r="B252" s="32" t="s">
        <v>9015</v>
      </c>
      <c r="C252" s="33">
        <v>0.35518518518518521</v>
      </c>
      <c r="D252" s="14">
        <v>543</v>
      </c>
      <c r="E252" s="14">
        <v>1514171</v>
      </c>
      <c r="F252" s="10" t="s">
        <v>71</v>
      </c>
      <c r="G252" s="257">
        <v>-1430.7840000000001</v>
      </c>
      <c r="H252" s="10" t="s">
        <v>122</v>
      </c>
      <c r="I252" s="10" t="s">
        <v>7424</v>
      </c>
      <c r="J252" s="34">
        <v>-23522.09</v>
      </c>
      <c r="K252" s="10">
        <v>5005616018</v>
      </c>
      <c r="L252" s="10" t="s">
        <v>8943</v>
      </c>
    </row>
    <row r="253" spans="1:12" s="10" customFormat="1">
      <c r="A253" s="32" t="s">
        <v>9015</v>
      </c>
      <c r="B253" s="32" t="s">
        <v>9015</v>
      </c>
      <c r="C253" s="33">
        <v>0.35518518518518521</v>
      </c>
      <c r="D253" s="14">
        <v>543</v>
      </c>
      <c r="E253" s="14">
        <v>1514173</v>
      </c>
      <c r="F253" s="10" t="s">
        <v>78</v>
      </c>
      <c r="G253" s="257">
        <v>-1459.296</v>
      </c>
      <c r="H253" s="10" t="s">
        <v>122</v>
      </c>
      <c r="I253" s="10" t="s">
        <v>7424</v>
      </c>
      <c r="J253" s="34">
        <v>-6960.84</v>
      </c>
      <c r="K253" s="10">
        <v>5005616018</v>
      </c>
      <c r="L253" s="10" t="s">
        <v>8943</v>
      </c>
    </row>
    <row r="254" spans="1:12" s="10" customFormat="1">
      <c r="A254" s="32" t="s">
        <v>9015</v>
      </c>
      <c r="B254" s="32" t="s">
        <v>9015</v>
      </c>
      <c r="C254" s="33">
        <v>0.35518518518518521</v>
      </c>
      <c r="D254" s="14">
        <v>543</v>
      </c>
      <c r="E254" s="14">
        <v>1514174</v>
      </c>
      <c r="F254" s="10" t="s">
        <v>80</v>
      </c>
      <c r="G254" s="257">
        <v>-36.287999999999997</v>
      </c>
      <c r="H254" s="10" t="s">
        <v>122</v>
      </c>
      <c r="I254" s="10" t="s">
        <v>7424</v>
      </c>
      <c r="J254" s="34">
        <v>-256.92</v>
      </c>
      <c r="K254" s="10">
        <v>5005616018</v>
      </c>
      <c r="L254" s="10" t="s">
        <v>8943</v>
      </c>
    </row>
    <row r="255" spans="1:12" s="10" customFormat="1">
      <c r="A255" s="32" t="s">
        <v>9015</v>
      </c>
      <c r="B255" s="32" t="s">
        <v>9015</v>
      </c>
      <c r="C255" s="33">
        <v>0.35518518518518521</v>
      </c>
      <c r="D255" s="14">
        <v>543</v>
      </c>
      <c r="E255" s="14">
        <v>1514960</v>
      </c>
      <c r="F255" s="10" t="s">
        <v>82</v>
      </c>
      <c r="G255" s="257">
        <v>-25.92</v>
      </c>
      <c r="H255" s="10" t="s">
        <v>122</v>
      </c>
      <c r="I255" s="10" t="s">
        <v>7424</v>
      </c>
      <c r="J255" s="34">
        <v>-186.37</v>
      </c>
      <c r="K255" s="10">
        <v>5005616018</v>
      </c>
      <c r="L255" s="10" t="s">
        <v>8943</v>
      </c>
    </row>
    <row r="256" spans="1:12" s="10" customFormat="1">
      <c r="A256" s="32" t="s">
        <v>9015</v>
      </c>
      <c r="B256" s="32" t="s">
        <v>9015</v>
      </c>
      <c r="C256" s="33">
        <v>0.35620370370370374</v>
      </c>
      <c r="D256" s="14">
        <v>543</v>
      </c>
      <c r="E256" s="14">
        <v>1514169</v>
      </c>
      <c r="F256" s="10" t="s">
        <v>76</v>
      </c>
      <c r="G256" s="257">
        <v>-5328.2879999999996</v>
      </c>
      <c r="H256" s="10" t="s">
        <v>122</v>
      </c>
      <c r="I256" s="10" t="s">
        <v>7424</v>
      </c>
      <c r="J256" s="34">
        <v>-24776.54</v>
      </c>
      <c r="K256" s="10">
        <v>5005616030</v>
      </c>
      <c r="L256" s="10" t="s">
        <v>8943</v>
      </c>
    </row>
    <row r="257" spans="1:12" s="10" customFormat="1">
      <c r="A257" s="32" t="s">
        <v>9015</v>
      </c>
      <c r="B257" s="32" t="s">
        <v>9015</v>
      </c>
      <c r="C257" s="33">
        <v>0.35620370370370374</v>
      </c>
      <c r="D257" s="14">
        <v>543</v>
      </c>
      <c r="E257" s="14">
        <v>1514170</v>
      </c>
      <c r="F257" s="10" t="s">
        <v>74</v>
      </c>
      <c r="G257" s="257">
        <v>-2046.816</v>
      </c>
      <c r="H257" s="10" t="s">
        <v>122</v>
      </c>
      <c r="I257" s="10" t="s">
        <v>7424</v>
      </c>
      <c r="J257" s="34">
        <v>-31889.39</v>
      </c>
      <c r="K257" s="10">
        <v>5005616030</v>
      </c>
      <c r="L257" s="10" t="s">
        <v>8943</v>
      </c>
    </row>
    <row r="258" spans="1:12" s="10" customFormat="1">
      <c r="A258" s="32" t="s">
        <v>9015</v>
      </c>
      <c r="B258" s="32" t="s">
        <v>9015</v>
      </c>
      <c r="C258" s="33">
        <v>0.35620370370370374</v>
      </c>
      <c r="D258" s="14">
        <v>543</v>
      </c>
      <c r="E258" s="14">
        <v>1514171</v>
      </c>
      <c r="F258" s="10" t="s">
        <v>71</v>
      </c>
      <c r="G258" s="257">
        <v>-1430.7840000000001</v>
      </c>
      <c r="H258" s="10" t="s">
        <v>122</v>
      </c>
      <c r="I258" s="10" t="s">
        <v>7424</v>
      </c>
      <c r="J258" s="34">
        <v>-23522.09</v>
      </c>
      <c r="K258" s="10">
        <v>5005616030</v>
      </c>
      <c r="L258" s="10" t="s">
        <v>8943</v>
      </c>
    </row>
    <row r="259" spans="1:12" s="10" customFormat="1">
      <c r="A259" s="32" t="s">
        <v>9015</v>
      </c>
      <c r="B259" s="32" t="s">
        <v>9015</v>
      </c>
      <c r="C259" s="33">
        <v>0.35620370370370374</v>
      </c>
      <c r="D259" s="14">
        <v>543</v>
      </c>
      <c r="E259" s="14">
        <v>1514173</v>
      </c>
      <c r="F259" s="10" t="s">
        <v>78</v>
      </c>
      <c r="G259" s="257">
        <v>-1459.296</v>
      </c>
      <c r="H259" s="10" t="s">
        <v>122</v>
      </c>
      <c r="I259" s="10" t="s">
        <v>7424</v>
      </c>
      <c r="J259" s="34">
        <v>-6960.84</v>
      </c>
      <c r="K259" s="10">
        <v>5005616030</v>
      </c>
      <c r="L259" s="10" t="s">
        <v>8943</v>
      </c>
    </row>
    <row r="260" spans="1:12" s="10" customFormat="1">
      <c r="A260" s="32" t="s">
        <v>9015</v>
      </c>
      <c r="B260" s="32" t="s">
        <v>9015</v>
      </c>
      <c r="C260" s="33">
        <v>0.35620370370370374</v>
      </c>
      <c r="D260" s="14">
        <v>543</v>
      </c>
      <c r="E260" s="14">
        <v>1514174</v>
      </c>
      <c r="F260" s="10" t="s">
        <v>80</v>
      </c>
      <c r="G260" s="257">
        <v>-36.287999999999997</v>
      </c>
      <c r="H260" s="10" t="s">
        <v>122</v>
      </c>
      <c r="I260" s="10" t="s">
        <v>7424</v>
      </c>
      <c r="J260" s="34">
        <v>-256.92</v>
      </c>
      <c r="K260" s="10">
        <v>5005616030</v>
      </c>
      <c r="L260" s="10" t="s">
        <v>8943</v>
      </c>
    </row>
    <row r="261" spans="1:12" s="10" customFormat="1">
      <c r="A261" s="32" t="s">
        <v>9015</v>
      </c>
      <c r="B261" s="32" t="s">
        <v>9015</v>
      </c>
      <c r="C261" s="33">
        <v>0.35620370370370374</v>
      </c>
      <c r="D261" s="14">
        <v>543</v>
      </c>
      <c r="E261" s="14">
        <v>1514960</v>
      </c>
      <c r="F261" s="10" t="s">
        <v>82</v>
      </c>
      <c r="G261" s="257">
        <v>-25.92</v>
      </c>
      <c r="H261" s="10" t="s">
        <v>122</v>
      </c>
      <c r="I261" s="10" t="s">
        <v>7424</v>
      </c>
      <c r="J261" s="34">
        <v>-186.36</v>
      </c>
      <c r="K261" s="10">
        <v>5005616030</v>
      </c>
      <c r="L261" s="10" t="s">
        <v>8943</v>
      </c>
    </row>
    <row r="262" spans="1:12" s="10" customFormat="1">
      <c r="A262" s="32" t="s">
        <v>9015</v>
      </c>
      <c r="B262" s="32" t="s">
        <v>9015</v>
      </c>
      <c r="C262" s="33">
        <v>0.35703703703703704</v>
      </c>
      <c r="D262" s="14">
        <v>543</v>
      </c>
      <c r="E262" s="14">
        <v>1514169</v>
      </c>
      <c r="F262" s="10" t="s">
        <v>76</v>
      </c>
      <c r="G262" s="257">
        <v>-5639.7120000000004</v>
      </c>
      <c r="H262" s="10" t="s">
        <v>122</v>
      </c>
      <c r="I262" s="10" t="s">
        <v>7424</v>
      </c>
      <c r="J262" s="34">
        <v>-26224.66</v>
      </c>
      <c r="K262" s="10">
        <v>5005616034</v>
      </c>
      <c r="L262" s="10" t="s">
        <v>8943</v>
      </c>
    </row>
    <row r="263" spans="1:12" s="10" customFormat="1">
      <c r="A263" s="32" t="s">
        <v>9015</v>
      </c>
      <c r="B263" s="32" t="s">
        <v>9015</v>
      </c>
      <c r="C263" s="33">
        <v>0.35703703703703704</v>
      </c>
      <c r="D263" s="14">
        <v>543</v>
      </c>
      <c r="E263" s="14">
        <v>1514170</v>
      </c>
      <c r="F263" s="10" t="s">
        <v>74</v>
      </c>
      <c r="G263" s="257">
        <v>-3183.6480000000001</v>
      </c>
      <c r="H263" s="10" t="s">
        <v>122</v>
      </c>
      <c r="I263" s="10" t="s">
        <v>7424</v>
      </c>
      <c r="J263" s="34">
        <v>-49601.24</v>
      </c>
      <c r="K263" s="10">
        <v>5005616034</v>
      </c>
      <c r="L263" s="10" t="s">
        <v>8943</v>
      </c>
    </row>
    <row r="264" spans="1:12" s="10" customFormat="1">
      <c r="A264" s="32" t="s">
        <v>9015</v>
      </c>
      <c r="B264" s="32" t="s">
        <v>9015</v>
      </c>
      <c r="C264" s="33">
        <v>0.35703703703703704</v>
      </c>
      <c r="D264" s="14">
        <v>543</v>
      </c>
      <c r="E264" s="14">
        <v>1514171</v>
      </c>
      <c r="F264" s="10" t="s">
        <v>71</v>
      </c>
      <c r="G264" s="257">
        <v>-1637.376</v>
      </c>
      <c r="H264" s="10" t="s">
        <v>122</v>
      </c>
      <c r="I264" s="10" t="s">
        <v>7424</v>
      </c>
      <c r="J264" s="34">
        <v>-26918.46</v>
      </c>
      <c r="K264" s="10">
        <v>5005616034</v>
      </c>
      <c r="L264" s="10" t="s">
        <v>8943</v>
      </c>
    </row>
    <row r="265" spans="1:12" s="10" customFormat="1">
      <c r="A265" s="32" t="s">
        <v>9015</v>
      </c>
      <c r="B265" s="32" t="s">
        <v>9015</v>
      </c>
      <c r="C265" s="33">
        <v>0.35703703703703704</v>
      </c>
      <c r="D265" s="14">
        <v>543</v>
      </c>
      <c r="E265" s="14">
        <v>1514173</v>
      </c>
      <c r="F265" s="10" t="s">
        <v>78</v>
      </c>
      <c r="G265" s="257">
        <v>-1798.3679999999999</v>
      </c>
      <c r="H265" s="10" t="s">
        <v>122</v>
      </c>
      <c r="I265" s="10" t="s">
        <v>7424</v>
      </c>
      <c r="J265" s="34">
        <v>-8578.2199999999993</v>
      </c>
      <c r="K265" s="10">
        <v>5005616034</v>
      </c>
      <c r="L265" s="10" t="s">
        <v>8943</v>
      </c>
    </row>
    <row r="266" spans="1:12" s="10" customFormat="1">
      <c r="A266" s="32" t="s">
        <v>9015</v>
      </c>
      <c r="B266" s="32" t="s">
        <v>9015</v>
      </c>
      <c r="C266" s="33">
        <v>0.35703703703703704</v>
      </c>
      <c r="D266" s="14">
        <v>543</v>
      </c>
      <c r="E266" s="14">
        <v>1514174</v>
      </c>
      <c r="F266" s="10" t="s">
        <v>80</v>
      </c>
      <c r="G266" s="257">
        <v>-119.80800000000001</v>
      </c>
      <c r="H266" s="10" t="s">
        <v>122</v>
      </c>
      <c r="I266" s="10" t="s">
        <v>7424</v>
      </c>
      <c r="J266" s="34">
        <v>-848.24</v>
      </c>
      <c r="K266" s="10">
        <v>5005616034</v>
      </c>
      <c r="L266" s="10" t="s">
        <v>8943</v>
      </c>
    </row>
    <row r="267" spans="1:12" s="10" customFormat="1">
      <c r="A267" s="32" t="s">
        <v>9015</v>
      </c>
      <c r="B267" s="32" t="s">
        <v>9015</v>
      </c>
      <c r="C267" s="33">
        <v>0.35703703703703704</v>
      </c>
      <c r="D267" s="14">
        <v>543</v>
      </c>
      <c r="E267" s="14">
        <v>1514960</v>
      </c>
      <c r="F267" s="10" t="s">
        <v>82</v>
      </c>
      <c r="G267" s="257">
        <v>-37.44</v>
      </c>
      <c r="H267" s="10" t="s">
        <v>122</v>
      </c>
      <c r="I267" s="10" t="s">
        <v>7424</v>
      </c>
      <c r="J267" s="34">
        <v>-269.19</v>
      </c>
      <c r="K267" s="10">
        <v>5005616034</v>
      </c>
      <c r="L267" s="10" t="s">
        <v>8943</v>
      </c>
    </row>
    <row r="268" spans="1:12" s="10" customFormat="1">
      <c r="A268" s="32" t="s">
        <v>9015</v>
      </c>
      <c r="B268" s="32" t="s">
        <v>9015</v>
      </c>
      <c r="C268" s="33">
        <v>0.35828703703703701</v>
      </c>
      <c r="D268" s="14">
        <v>543</v>
      </c>
      <c r="E268" s="14">
        <v>1514169</v>
      </c>
      <c r="F268" s="10" t="s">
        <v>76</v>
      </c>
      <c r="G268" s="257">
        <v>-5331.96</v>
      </c>
      <c r="H268" s="10" t="s">
        <v>122</v>
      </c>
      <c r="I268" s="10" t="s">
        <v>7424</v>
      </c>
      <c r="J268" s="34">
        <v>-24793.61</v>
      </c>
      <c r="K268" s="10">
        <v>5005616037</v>
      </c>
      <c r="L268" s="10" t="s">
        <v>8943</v>
      </c>
    </row>
    <row r="269" spans="1:12" s="10" customFormat="1">
      <c r="A269" s="32" t="s">
        <v>9015</v>
      </c>
      <c r="B269" s="32" t="s">
        <v>9015</v>
      </c>
      <c r="C269" s="33">
        <v>0.35828703703703701</v>
      </c>
      <c r="D269" s="14">
        <v>543</v>
      </c>
      <c r="E269" s="14">
        <v>1514170</v>
      </c>
      <c r="F269" s="10" t="s">
        <v>74</v>
      </c>
      <c r="G269" s="257">
        <v>-2192.4</v>
      </c>
      <c r="H269" s="10" t="s">
        <v>122</v>
      </c>
      <c r="I269" s="10" t="s">
        <v>7424</v>
      </c>
      <c r="J269" s="34">
        <v>-34157.589999999997</v>
      </c>
      <c r="K269" s="10">
        <v>5005616037</v>
      </c>
      <c r="L269" s="10" t="s">
        <v>8943</v>
      </c>
    </row>
    <row r="270" spans="1:12" s="10" customFormat="1">
      <c r="A270" s="32" t="s">
        <v>9015</v>
      </c>
      <c r="B270" s="32" t="s">
        <v>9015</v>
      </c>
      <c r="C270" s="33">
        <v>0.35828703703703701</v>
      </c>
      <c r="D270" s="14">
        <v>543</v>
      </c>
      <c r="E270" s="14">
        <v>1514171</v>
      </c>
      <c r="F270" s="10" t="s">
        <v>71</v>
      </c>
      <c r="G270" s="257">
        <v>-1345.68</v>
      </c>
      <c r="H270" s="10" t="s">
        <v>122</v>
      </c>
      <c r="I270" s="10" t="s">
        <v>7424</v>
      </c>
      <c r="J270" s="34">
        <v>-22122.98</v>
      </c>
      <c r="K270" s="10">
        <v>5005616037</v>
      </c>
      <c r="L270" s="10" t="s">
        <v>8943</v>
      </c>
    </row>
    <row r="271" spans="1:12" s="10" customFormat="1">
      <c r="A271" s="32" t="s">
        <v>9015</v>
      </c>
      <c r="B271" s="32" t="s">
        <v>9015</v>
      </c>
      <c r="C271" s="33">
        <v>0.35828703703703701</v>
      </c>
      <c r="D271" s="14">
        <v>543</v>
      </c>
      <c r="E271" s="14">
        <v>1514173</v>
      </c>
      <c r="F271" s="10" t="s">
        <v>78</v>
      </c>
      <c r="G271" s="257">
        <v>-1368.36</v>
      </c>
      <c r="H271" s="10" t="s">
        <v>122</v>
      </c>
      <c r="I271" s="10" t="s">
        <v>7424</v>
      </c>
      <c r="J271" s="34">
        <v>-6527.08</v>
      </c>
      <c r="K271" s="10">
        <v>5005616037</v>
      </c>
      <c r="L271" s="10" t="s">
        <v>8943</v>
      </c>
    </row>
    <row r="272" spans="1:12" s="10" customFormat="1">
      <c r="A272" s="32" t="s">
        <v>9015</v>
      </c>
      <c r="B272" s="32" t="s">
        <v>9015</v>
      </c>
      <c r="C272" s="33">
        <v>0.35828703703703701</v>
      </c>
      <c r="D272" s="14">
        <v>543</v>
      </c>
      <c r="E272" s="14">
        <v>1514174</v>
      </c>
      <c r="F272" s="10" t="s">
        <v>80</v>
      </c>
      <c r="G272" s="257">
        <v>-77.760000000000005</v>
      </c>
      <c r="H272" s="10" t="s">
        <v>122</v>
      </c>
      <c r="I272" s="10" t="s">
        <v>7424</v>
      </c>
      <c r="J272" s="34">
        <v>-550.54</v>
      </c>
      <c r="K272" s="10">
        <v>5005616037</v>
      </c>
      <c r="L272" s="10" t="s">
        <v>8943</v>
      </c>
    </row>
    <row r="273" spans="1:12" s="10" customFormat="1">
      <c r="A273" s="32" t="s">
        <v>9015</v>
      </c>
      <c r="B273" s="32" t="s">
        <v>9015</v>
      </c>
      <c r="C273" s="33">
        <v>0.35828703703703701</v>
      </c>
      <c r="D273" s="14">
        <v>543</v>
      </c>
      <c r="E273" s="14">
        <v>1514960</v>
      </c>
      <c r="F273" s="10" t="s">
        <v>82</v>
      </c>
      <c r="G273" s="257">
        <v>-32.4</v>
      </c>
      <c r="H273" s="10" t="s">
        <v>122</v>
      </c>
      <c r="I273" s="10" t="s">
        <v>7424</v>
      </c>
      <c r="J273" s="34">
        <v>-232.96</v>
      </c>
      <c r="K273" s="10">
        <v>5005616037</v>
      </c>
      <c r="L273" s="10" t="s">
        <v>8943</v>
      </c>
    </row>
    <row r="274" spans="1:12" s="10" customFormat="1">
      <c r="A274" s="32" t="s">
        <v>9015</v>
      </c>
      <c r="B274" s="32" t="s">
        <v>9015</v>
      </c>
      <c r="C274" s="33">
        <v>0.35916666666666663</v>
      </c>
      <c r="D274" s="14">
        <v>543</v>
      </c>
      <c r="E274" s="14">
        <v>1514169</v>
      </c>
      <c r="F274" s="10" t="s">
        <v>76</v>
      </c>
      <c r="G274" s="257">
        <v>-5331.96</v>
      </c>
      <c r="H274" s="10" t="s">
        <v>122</v>
      </c>
      <c r="I274" s="10" t="s">
        <v>7424</v>
      </c>
      <c r="J274" s="34">
        <v>-24793.61</v>
      </c>
      <c r="K274" s="10">
        <v>5005616039</v>
      </c>
      <c r="L274" s="10" t="s">
        <v>8943</v>
      </c>
    </row>
    <row r="275" spans="1:12" s="10" customFormat="1">
      <c r="A275" s="32" t="s">
        <v>9015</v>
      </c>
      <c r="B275" s="32" t="s">
        <v>9015</v>
      </c>
      <c r="C275" s="33">
        <v>0.35916666666666663</v>
      </c>
      <c r="D275" s="14">
        <v>543</v>
      </c>
      <c r="E275" s="14">
        <v>1514170</v>
      </c>
      <c r="F275" s="10" t="s">
        <v>74</v>
      </c>
      <c r="G275" s="257">
        <v>-2192.4</v>
      </c>
      <c r="H275" s="10" t="s">
        <v>122</v>
      </c>
      <c r="I275" s="10" t="s">
        <v>7424</v>
      </c>
      <c r="J275" s="34">
        <v>-34157.589999999997</v>
      </c>
      <c r="K275" s="10">
        <v>5005616039</v>
      </c>
      <c r="L275" s="10" t="s">
        <v>8943</v>
      </c>
    </row>
    <row r="276" spans="1:12" s="10" customFormat="1">
      <c r="A276" s="32" t="s">
        <v>9015</v>
      </c>
      <c r="B276" s="32" t="s">
        <v>9015</v>
      </c>
      <c r="C276" s="33">
        <v>0.35916666666666663</v>
      </c>
      <c r="D276" s="14">
        <v>543</v>
      </c>
      <c r="E276" s="14">
        <v>1514171</v>
      </c>
      <c r="F276" s="10" t="s">
        <v>71</v>
      </c>
      <c r="G276" s="257">
        <v>-1345.68</v>
      </c>
      <c r="H276" s="10" t="s">
        <v>122</v>
      </c>
      <c r="I276" s="10" t="s">
        <v>7424</v>
      </c>
      <c r="J276" s="34">
        <v>-22122.98</v>
      </c>
      <c r="K276" s="10">
        <v>5005616039</v>
      </c>
      <c r="L276" s="10" t="s">
        <v>8943</v>
      </c>
    </row>
    <row r="277" spans="1:12" s="10" customFormat="1">
      <c r="A277" s="32" t="s">
        <v>9015</v>
      </c>
      <c r="B277" s="32" t="s">
        <v>9015</v>
      </c>
      <c r="C277" s="33">
        <v>0.35916666666666663</v>
      </c>
      <c r="D277" s="14">
        <v>543</v>
      </c>
      <c r="E277" s="14">
        <v>1514173</v>
      </c>
      <c r="F277" s="10" t="s">
        <v>78</v>
      </c>
      <c r="G277" s="257">
        <v>-1368.36</v>
      </c>
      <c r="H277" s="10" t="s">
        <v>122</v>
      </c>
      <c r="I277" s="10" t="s">
        <v>7424</v>
      </c>
      <c r="J277" s="34">
        <v>-6527.08</v>
      </c>
      <c r="K277" s="10">
        <v>5005616039</v>
      </c>
      <c r="L277" s="10" t="s">
        <v>8943</v>
      </c>
    </row>
    <row r="278" spans="1:12" s="10" customFormat="1">
      <c r="A278" s="32" t="s">
        <v>9015</v>
      </c>
      <c r="B278" s="32" t="s">
        <v>9015</v>
      </c>
      <c r="C278" s="33">
        <v>0.35916666666666663</v>
      </c>
      <c r="D278" s="14">
        <v>543</v>
      </c>
      <c r="E278" s="14">
        <v>1514174</v>
      </c>
      <c r="F278" s="10" t="s">
        <v>80</v>
      </c>
      <c r="G278" s="257">
        <v>-77.760000000000005</v>
      </c>
      <c r="H278" s="10" t="s">
        <v>122</v>
      </c>
      <c r="I278" s="10" t="s">
        <v>7424</v>
      </c>
      <c r="J278" s="34">
        <v>-550.54</v>
      </c>
      <c r="K278" s="10">
        <v>5005616039</v>
      </c>
      <c r="L278" s="10" t="s">
        <v>8943</v>
      </c>
    </row>
    <row r="279" spans="1:12" s="10" customFormat="1">
      <c r="A279" s="32" t="s">
        <v>9015</v>
      </c>
      <c r="B279" s="32" t="s">
        <v>9015</v>
      </c>
      <c r="C279" s="33">
        <v>0.35916666666666663</v>
      </c>
      <c r="D279" s="14">
        <v>543</v>
      </c>
      <c r="E279" s="14">
        <v>1514960</v>
      </c>
      <c r="F279" s="10" t="s">
        <v>82</v>
      </c>
      <c r="G279" s="257">
        <v>-32.4</v>
      </c>
      <c r="H279" s="10" t="s">
        <v>122</v>
      </c>
      <c r="I279" s="10" t="s">
        <v>7424</v>
      </c>
      <c r="J279" s="34">
        <v>-232.96</v>
      </c>
      <c r="K279" s="10">
        <v>5005616039</v>
      </c>
      <c r="L279" s="10" t="s">
        <v>8943</v>
      </c>
    </row>
    <row r="280" spans="1:12" s="10" customFormat="1">
      <c r="A280" s="32" t="s">
        <v>9015</v>
      </c>
      <c r="B280" s="32" t="s">
        <v>9015</v>
      </c>
      <c r="C280" s="33">
        <v>0.3600694444444445</v>
      </c>
      <c r="D280" s="14">
        <v>543</v>
      </c>
      <c r="E280" s="14">
        <v>1514169</v>
      </c>
      <c r="F280" s="10" t="s">
        <v>76</v>
      </c>
      <c r="G280" s="257">
        <v>-5639.7120000000004</v>
      </c>
      <c r="H280" s="10" t="s">
        <v>122</v>
      </c>
      <c r="I280" s="10" t="s">
        <v>7424</v>
      </c>
      <c r="J280" s="34">
        <v>-26224.66</v>
      </c>
      <c r="K280" s="10">
        <v>5005616040</v>
      </c>
      <c r="L280" s="10" t="s">
        <v>8943</v>
      </c>
    </row>
    <row r="281" spans="1:12" s="10" customFormat="1">
      <c r="A281" s="32" t="s">
        <v>9015</v>
      </c>
      <c r="B281" s="32" t="s">
        <v>9015</v>
      </c>
      <c r="C281" s="33">
        <v>0.3600694444444445</v>
      </c>
      <c r="D281" s="14">
        <v>543</v>
      </c>
      <c r="E281" s="14">
        <v>1514170</v>
      </c>
      <c r="F281" s="10" t="s">
        <v>74</v>
      </c>
      <c r="G281" s="257">
        <v>-3183.6480000000001</v>
      </c>
      <c r="H281" s="262" t="s">
        <v>122</v>
      </c>
      <c r="I281" s="10" t="s">
        <v>7424</v>
      </c>
      <c r="J281" s="34">
        <v>-49601.24</v>
      </c>
      <c r="K281" s="10">
        <v>5005616040</v>
      </c>
      <c r="L281" s="10" t="s">
        <v>8943</v>
      </c>
    </row>
    <row r="282" spans="1:12" s="10" customFormat="1">
      <c r="A282" s="32" t="s">
        <v>9015</v>
      </c>
      <c r="B282" s="32" t="s">
        <v>9015</v>
      </c>
      <c r="C282" s="33">
        <v>0.3600694444444445</v>
      </c>
      <c r="D282" s="14">
        <v>543</v>
      </c>
      <c r="E282" s="14">
        <v>1514171</v>
      </c>
      <c r="F282" s="10" t="s">
        <v>71</v>
      </c>
      <c r="G282" s="257">
        <v>-1637.376</v>
      </c>
      <c r="H282" s="10" t="s">
        <v>122</v>
      </c>
      <c r="I282" s="10" t="s">
        <v>7424</v>
      </c>
      <c r="J282" s="34">
        <v>-26918.46</v>
      </c>
      <c r="K282" s="10">
        <v>5005616040</v>
      </c>
      <c r="L282" s="10" t="s">
        <v>8943</v>
      </c>
    </row>
    <row r="283" spans="1:12" s="10" customFormat="1">
      <c r="A283" s="32" t="s">
        <v>9015</v>
      </c>
      <c r="B283" s="32" t="s">
        <v>9015</v>
      </c>
      <c r="C283" s="33">
        <v>0.3600694444444445</v>
      </c>
      <c r="D283" s="14">
        <v>543</v>
      </c>
      <c r="E283" s="14">
        <v>1514173</v>
      </c>
      <c r="F283" s="10" t="s">
        <v>78</v>
      </c>
      <c r="G283" s="257">
        <v>-1798.3679999999999</v>
      </c>
      <c r="H283" s="10" t="s">
        <v>122</v>
      </c>
      <c r="I283" s="10" t="s">
        <v>7424</v>
      </c>
      <c r="J283" s="34">
        <v>-8578.2199999999993</v>
      </c>
      <c r="K283" s="10">
        <v>5005616040</v>
      </c>
      <c r="L283" s="10" t="s">
        <v>8943</v>
      </c>
    </row>
    <row r="284" spans="1:12" s="10" customFormat="1">
      <c r="A284" s="32" t="s">
        <v>9015</v>
      </c>
      <c r="B284" s="32" t="s">
        <v>9015</v>
      </c>
      <c r="C284" s="33">
        <v>0.3600694444444445</v>
      </c>
      <c r="D284" s="14">
        <v>543</v>
      </c>
      <c r="E284" s="14">
        <v>1514174</v>
      </c>
      <c r="F284" s="10" t="s">
        <v>80</v>
      </c>
      <c r="G284" s="257">
        <v>-119.80800000000001</v>
      </c>
      <c r="H284" s="10" t="s">
        <v>122</v>
      </c>
      <c r="I284" s="10" t="s">
        <v>7424</v>
      </c>
      <c r="J284" s="34">
        <v>-848.24</v>
      </c>
      <c r="K284" s="10">
        <v>5005616040</v>
      </c>
      <c r="L284" s="10" t="s">
        <v>8943</v>
      </c>
    </row>
    <row r="285" spans="1:12" s="10" customFormat="1">
      <c r="A285" s="32" t="s">
        <v>9015</v>
      </c>
      <c r="B285" s="32" t="s">
        <v>9015</v>
      </c>
      <c r="C285" s="33">
        <v>0.3600694444444445</v>
      </c>
      <c r="D285" s="14">
        <v>543</v>
      </c>
      <c r="E285" s="14">
        <v>1514960</v>
      </c>
      <c r="F285" s="10" t="s">
        <v>82</v>
      </c>
      <c r="G285" s="257">
        <v>-37.44</v>
      </c>
      <c r="H285" s="10" t="s">
        <v>122</v>
      </c>
      <c r="I285" s="10" t="s">
        <v>7424</v>
      </c>
      <c r="J285" s="34">
        <v>-269.19</v>
      </c>
      <c r="K285" s="10">
        <v>5005616040</v>
      </c>
      <c r="L285" s="10" t="s">
        <v>8943</v>
      </c>
    </row>
    <row r="286" spans="1:12" s="10" customFormat="1">
      <c r="A286" s="32" t="s">
        <v>9015</v>
      </c>
      <c r="B286" s="32" t="s">
        <v>9015</v>
      </c>
      <c r="C286" s="33">
        <v>0.36108796296296292</v>
      </c>
      <c r="D286" s="14">
        <v>543</v>
      </c>
      <c r="E286" s="14">
        <v>1514169</v>
      </c>
      <c r="F286" s="10" t="s">
        <v>76</v>
      </c>
      <c r="G286" s="257">
        <v>-5809.5360000000001</v>
      </c>
      <c r="H286" s="10" t="s">
        <v>122</v>
      </c>
      <c r="I286" s="10" t="s">
        <v>7424</v>
      </c>
      <c r="J286" s="34">
        <v>-27014.34</v>
      </c>
      <c r="K286" s="10">
        <v>5005616041</v>
      </c>
      <c r="L286" s="10" t="s">
        <v>8943</v>
      </c>
    </row>
    <row r="287" spans="1:12" s="10" customFormat="1">
      <c r="A287" s="32" t="s">
        <v>9015</v>
      </c>
      <c r="B287" s="32" t="s">
        <v>9015</v>
      </c>
      <c r="C287" s="33">
        <v>0.36108796296296292</v>
      </c>
      <c r="D287" s="14">
        <v>543</v>
      </c>
      <c r="E287" s="14">
        <v>1514170</v>
      </c>
      <c r="F287" s="10" t="s">
        <v>74</v>
      </c>
      <c r="G287" s="257">
        <v>-2580.768</v>
      </c>
      <c r="H287" s="10" t="s">
        <v>122</v>
      </c>
      <c r="I287" s="10" t="s">
        <v>7424</v>
      </c>
      <c r="J287" s="34">
        <v>-40208.370000000003</v>
      </c>
      <c r="K287" s="10">
        <v>5005616041</v>
      </c>
      <c r="L287" s="10" t="s">
        <v>8943</v>
      </c>
    </row>
    <row r="288" spans="1:12" s="10" customFormat="1">
      <c r="A288" s="32" t="s">
        <v>9015</v>
      </c>
      <c r="B288" s="32" t="s">
        <v>9015</v>
      </c>
      <c r="C288" s="33">
        <v>0.36108796296296292</v>
      </c>
      <c r="D288" s="14">
        <v>543</v>
      </c>
      <c r="E288" s="14">
        <v>1514171</v>
      </c>
      <c r="F288" s="10" t="s">
        <v>71</v>
      </c>
      <c r="G288" s="257">
        <v>-1481.76</v>
      </c>
      <c r="H288" s="10" t="s">
        <v>122</v>
      </c>
      <c r="I288" s="10" t="s">
        <v>7424</v>
      </c>
      <c r="J288" s="34">
        <v>-24360.13</v>
      </c>
      <c r="K288" s="10">
        <v>5005616041</v>
      </c>
      <c r="L288" s="10" t="s">
        <v>8943</v>
      </c>
    </row>
    <row r="289" spans="1:12" s="10" customFormat="1">
      <c r="A289" s="32" t="s">
        <v>9015</v>
      </c>
      <c r="B289" s="32" t="s">
        <v>9015</v>
      </c>
      <c r="C289" s="33">
        <v>0.36108796296296292</v>
      </c>
      <c r="D289" s="14">
        <v>543</v>
      </c>
      <c r="E289" s="14">
        <v>1514173</v>
      </c>
      <c r="F289" s="10" t="s">
        <v>78</v>
      </c>
      <c r="G289" s="257">
        <v>-1771.2</v>
      </c>
      <c r="H289" s="10" t="s">
        <v>122</v>
      </c>
      <c r="I289" s="10" t="s">
        <v>7424</v>
      </c>
      <c r="J289" s="34">
        <v>-8448.6200000000008</v>
      </c>
      <c r="K289" s="10">
        <v>5005616041</v>
      </c>
      <c r="L289" s="10" t="s">
        <v>8943</v>
      </c>
    </row>
    <row r="290" spans="1:12" s="10" customFormat="1">
      <c r="A290" s="32" t="s">
        <v>9015</v>
      </c>
      <c r="B290" s="32" t="s">
        <v>9015</v>
      </c>
      <c r="C290" s="33">
        <v>0.36108796296296292</v>
      </c>
      <c r="D290" s="14">
        <v>543</v>
      </c>
      <c r="E290" s="14">
        <v>1514174</v>
      </c>
      <c r="F290" s="10" t="s">
        <v>80</v>
      </c>
      <c r="G290" s="257">
        <v>-93.311999999999998</v>
      </c>
      <c r="H290" s="10" t="s">
        <v>122</v>
      </c>
      <c r="I290" s="10" t="s">
        <v>7424</v>
      </c>
      <c r="J290" s="34">
        <v>-660.65</v>
      </c>
      <c r="K290" s="10">
        <v>5005616041</v>
      </c>
      <c r="L290" s="10" t="s">
        <v>8943</v>
      </c>
    </row>
    <row r="291" spans="1:12" s="10" customFormat="1">
      <c r="A291" s="32" t="s">
        <v>9015</v>
      </c>
      <c r="B291" s="32" t="s">
        <v>9015</v>
      </c>
      <c r="C291" s="33">
        <v>0.36108796296296292</v>
      </c>
      <c r="D291" s="14">
        <v>543</v>
      </c>
      <c r="E291" s="14">
        <v>1514960</v>
      </c>
      <c r="F291" s="10" t="s">
        <v>82</v>
      </c>
      <c r="G291" s="257">
        <v>-25.92</v>
      </c>
      <c r="H291" s="10" t="s">
        <v>122</v>
      </c>
      <c r="I291" s="10" t="s">
        <v>7424</v>
      </c>
      <c r="J291" s="34">
        <v>-186.37</v>
      </c>
      <c r="K291" s="10">
        <v>5005616041</v>
      </c>
      <c r="L291" s="10" t="s">
        <v>8943</v>
      </c>
    </row>
    <row r="292" spans="1:12" s="10" customFormat="1">
      <c r="A292" s="32" t="s">
        <v>9015</v>
      </c>
      <c r="B292" s="32" t="s">
        <v>9015</v>
      </c>
      <c r="C292" s="33">
        <v>0.3619560185185185</v>
      </c>
      <c r="D292" s="14">
        <v>543</v>
      </c>
      <c r="E292" s="14">
        <v>1514169</v>
      </c>
      <c r="F292" s="10" t="s">
        <v>76</v>
      </c>
      <c r="G292" s="257">
        <v>-5331.96</v>
      </c>
      <c r="H292" s="10" t="s">
        <v>122</v>
      </c>
      <c r="I292" s="10" t="s">
        <v>7424</v>
      </c>
      <c r="J292" s="34">
        <v>-24793.61</v>
      </c>
      <c r="K292" s="10">
        <v>5005616042</v>
      </c>
      <c r="L292" s="10" t="s">
        <v>8943</v>
      </c>
    </row>
    <row r="293" spans="1:12" s="10" customFormat="1">
      <c r="A293" s="32" t="s">
        <v>9015</v>
      </c>
      <c r="B293" s="32" t="s">
        <v>9015</v>
      </c>
      <c r="C293" s="33">
        <v>0.3619560185185185</v>
      </c>
      <c r="D293" s="14">
        <v>543</v>
      </c>
      <c r="E293" s="14">
        <v>1514170</v>
      </c>
      <c r="F293" s="10" t="s">
        <v>74</v>
      </c>
      <c r="G293" s="257">
        <v>-2192.4</v>
      </c>
      <c r="H293" s="10" t="s">
        <v>122</v>
      </c>
      <c r="I293" s="10" t="s">
        <v>7424</v>
      </c>
      <c r="J293" s="34">
        <v>-34157.589999999997</v>
      </c>
      <c r="K293" s="10">
        <v>5005616042</v>
      </c>
      <c r="L293" s="10" t="s">
        <v>8943</v>
      </c>
    </row>
    <row r="294" spans="1:12" s="10" customFormat="1">
      <c r="A294" s="32" t="s">
        <v>9015</v>
      </c>
      <c r="B294" s="32" t="s">
        <v>9015</v>
      </c>
      <c r="C294" s="33">
        <v>0.3619560185185185</v>
      </c>
      <c r="D294" s="14">
        <v>543</v>
      </c>
      <c r="E294" s="14">
        <v>1514171</v>
      </c>
      <c r="F294" s="10" t="s">
        <v>71</v>
      </c>
      <c r="G294" s="257">
        <v>-1345.68</v>
      </c>
      <c r="H294" s="10" t="s">
        <v>122</v>
      </c>
      <c r="I294" s="10" t="s">
        <v>7424</v>
      </c>
      <c r="J294" s="34">
        <v>-22122.98</v>
      </c>
      <c r="K294" s="10">
        <v>5005616042</v>
      </c>
      <c r="L294" s="10" t="s">
        <v>8943</v>
      </c>
    </row>
    <row r="295" spans="1:12" s="10" customFormat="1">
      <c r="A295" s="32" t="s">
        <v>9015</v>
      </c>
      <c r="B295" s="32" t="s">
        <v>9015</v>
      </c>
      <c r="C295" s="33">
        <v>0.3619560185185185</v>
      </c>
      <c r="D295" s="14">
        <v>543</v>
      </c>
      <c r="E295" s="14">
        <v>1514173</v>
      </c>
      <c r="F295" s="10" t="s">
        <v>78</v>
      </c>
      <c r="G295" s="257">
        <v>-1368.36</v>
      </c>
      <c r="H295" s="10" t="s">
        <v>122</v>
      </c>
      <c r="I295" s="10" t="s">
        <v>7424</v>
      </c>
      <c r="J295" s="34">
        <v>-6527.08</v>
      </c>
      <c r="K295" s="10">
        <v>5005616042</v>
      </c>
      <c r="L295" s="10" t="s">
        <v>8943</v>
      </c>
    </row>
    <row r="296" spans="1:12" s="10" customFormat="1">
      <c r="A296" s="32" t="s">
        <v>9015</v>
      </c>
      <c r="B296" s="32" t="s">
        <v>9015</v>
      </c>
      <c r="C296" s="33">
        <v>0.3619560185185185</v>
      </c>
      <c r="D296" s="14">
        <v>543</v>
      </c>
      <c r="E296" s="14">
        <v>1514174</v>
      </c>
      <c r="F296" s="10" t="s">
        <v>80</v>
      </c>
      <c r="G296" s="257">
        <v>-77.760000000000005</v>
      </c>
      <c r="H296" s="10" t="s">
        <v>122</v>
      </c>
      <c r="I296" s="10" t="s">
        <v>7424</v>
      </c>
      <c r="J296" s="34">
        <v>-550.54</v>
      </c>
      <c r="K296" s="10">
        <v>5005616042</v>
      </c>
      <c r="L296" s="10" t="s">
        <v>8943</v>
      </c>
    </row>
    <row r="297" spans="1:12" s="10" customFormat="1">
      <c r="A297" s="32" t="s">
        <v>9015</v>
      </c>
      <c r="B297" s="32" t="s">
        <v>9015</v>
      </c>
      <c r="C297" s="33">
        <v>0.3619560185185185</v>
      </c>
      <c r="D297" s="14">
        <v>543</v>
      </c>
      <c r="E297" s="14">
        <v>1514960</v>
      </c>
      <c r="F297" s="10" t="s">
        <v>82</v>
      </c>
      <c r="G297" s="257">
        <v>-32.4</v>
      </c>
      <c r="H297" s="10" t="s">
        <v>122</v>
      </c>
      <c r="I297" s="10" t="s">
        <v>7424</v>
      </c>
      <c r="J297" s="34">
        <v>-232.96</v>
      </c>
      <c r="K297" s="10">
        <v>5005616042</v>
      </c>
      <c r="L297" s="10" t="s">
        <v>8943</v>
      </c>
    </row>
    <row r="298" spans="1:12" s="10" customFormat="1">
      <c r="A298" s="32" t="s">
        <v>9015</v>
      </c>
      <c r="B298" s="32" t="s">
        <v>9015</v>
      </c>
      <c r="C298" s="33">
        <v>0.41200231481481481</v>
      </c>
      <c r="D298" s="14">
        <v>543</v>
      </c>
      <c r="E298" s="14">
        <v>1514169</v>
      </c>
      <c r="F298" s="10" t="s">
        <v>76</v>
      </c>
      <c r="G298" s="257">
        <v>-5328.2879999999996</v>
      </c>
      <c r="H298" s="10" t="s">
        <v>122</v>
      </c>
      <c r="I298" s="10" t="s">
        <v>7424</v>
      </c>
      <c r="J298" s="34">
        <v>-24776.54</v>
      </c>
      <c r="K298" s="10">
        <v>5005616145</v>
      </c>
      <c r="L298" s="10" t="s">
        <v>8943</v>
      </c>
    </row>
    <row r="299" spans="1:12" s="10" customFormat="1">
      <c r="A299" s="32" t="s">
        <v>9015</v>
      </c>
      <c r="B299" s="32" t="s">
        <v>9015</v>
      </c>
      <c r="C299" s="33">
        <v>0.41200231481481481</v>
      </c>
      <c r="D299" s="14">
        <v>543</v>
      </c>
      <c r="E299" s="14">
        <v>1514170</v>
      </c>
      <c r="F299" s="10" t="s">
        <v>74</v>
      </c>
      <c r="G299" s="257">
        <v>-2046.816</v>
      </c>
      <c r="H299" s="10" t="s">
        <v>122</v>
      </c>
      <c r="I299" s="10" t="s">
        <v>7424</v>
      </c>
      <c r="J299" s="34">
        <v>-31889.39</v>
      </c>
      <c r="K299" s="10">
        <v>5005616145</v>
      </c>
      <c r="L299" s="10" t="s">
        <v>8943</v>
      </c>
    </row>
    <row r="300" spans="1:12" s="10" customFormat="1">
      <c r="A300" s="32" t="s">
        <v>9015</v>
      </c>
      <c r="B300" s="32" t="s">
        <v>9015</v>
      </c>
      <c r="C300" s="33">
        <v>0.41200231481481481</v>
      </c>
      <c r="D300" s="14">
        <v>543</v>
      </c>
      <c r="E300" s="14">
        <v>1514171</v>
      </c>
      <c r="F300" s="10" t="s">
        <v>71</v>
      </c>
      <c r="G300" s="257">
        <v>-1430.7840000000001</v>
      </c>
      <c r="H300" s="10" t="s">
        <v>122</v>
      </c>
      <c r="I300" s="10" t="s">
        <v>7424</v>
      </c>
      <c r="J300" s="34">
        <v>-23522.09</v>
      </c>
      <c r="K300" s="10">
        <v>5005616145</v>
      </c>
      <c r="L300" s="10" t="s">
        <v>8943</v>
      </c>
    </row>
    <row r="301" spans="1:12" s="10" customFormat="1">
      <c r="A301" s="32" t="s">
        <v>9015</v>
      </c>
      <c r="B301" s="32" t="s">
        <v>9015</v>
      </c>
      <c r="C301" s="33">
        <v>0.41200231481481481</v>
      </c>
      <c r="D301" s="14">
        <v>543</v>
      </c>
      <c r="E301" s="14">
        <v>1514173</v>
      </c>
      <c r="F301" s="10" t="s">
        <v>78</v>
      </c>
      <c r="G301" s="257">
        <v>-1459.296</v>
      </c>
      <c r="H301" s="10" t="s">
        <v>122</v>
      </c>
      <c r="I301" s="10" t="s">
        <v>7424</v>
      </c>
      <c r="J301" s="34">
        <v>-6960.84</v>
      </c>
      <c r="K301" s="10">
        <v>5005616145</v>
      </c>
      <c r="L301" s="10" t="s">
        <v>8943</v>
      </c>
    </row>
    <row r="302" spans="1:12" s="10" customFormat="1">
      <c r="A302" s="32" t="s">
        <v>9015</v>
      </c>
      <c r="B302" s="32" t="s">
        <v>9015</v>
      </c>
      <c r="C302" s="33">
        <v>0.41200231481481481</v>
      </c>
      <c r="D302" s="14">
        <v>543</v>
      </c>
      <c r="E302" s="14">
        <v>1514174</v>
      </c>
      <c r="F302" s="10" t="s">
        <v>80</v>
      </c>
      <c r="G302" s="257">
        <v>-36.287999999999997</v>
      </c>
      <c r="H302" s="10" t="s">
        <v>122</v>
      </c>
      <c r="I302" s="10" t="s">
        <v>7424</v>
      </c>
      <c r="J302" s="34">
        <v>-256.92</v>
      </c>
      <c r="K302" s="10">
        <v>5005616145</v>
      </c>
      <c r="L302" s="10" t="s">
        <v>8943</v>
      </c>
    </row>
    <row r="303" spans="1:12" s="10" customFormat="1">
      <c r="A303" s="32" t="s">
        <v>9015</v>
      </c>
      <c r="B303" s="32" t="s">
        <v>9015</v>
      </c>
      <c r="C303" s="33">
        <v>0.41200231481481481</v>
      </c>
      <c r="D303" s="14">
        <v>543</v>
      </c>
      <c r="E303" s="14">
        <v>1514960</v>
      </c>
      <c r="F303" s="10" t="s">
        <v>82</v>
      </c>
      <c r="G303" s="257">
        <v>-25.92</v>
      </c>
      <c r="H303" s="10" t="s">
        <v>122</v>
      </c>
      <c r="I303" s="10" t="s">
        <v>7424</v>
      </c>
      <c r="J303" s="34">
        <v>-186.36</v>
      </c>
      <c r="K303" s="10">
        <v>5005616145</v>
      </c>
      <c r="L303" s="10" t="s">
        <v>8943</v>
      </c>
    </row>
    <row r="304" spans="1:12" s="10" customFormat="1">
      <c r="A304" s="32" t="s">
        <v>9015</v>
      </c>
      <c r="B304" s="32" t="s">
        <v>9015</v>
      </c>
      <c r="C304" s="33">
        <v>0.41377314814814814</v>
      </c>
      <c r="D304" s="14">
        <v>543</v>
      </c>
      <c r="E304" s="14">
        <v>1514169</v>
      </c>
      <c r="F304" s="10" t="s">
        <v>76</v>
      </c>
      <c r="G304" s="257">
        <v>-5809.5360000000001</v>
      </c>
      <c r="H304" s="10" t="s">
        <v>122</v>
      </c>
      <c r="I304" s="10" t="s">
        <v>7424</v>
      </c>
      <c r="J304" s="34">
        <v>-27014.34</v>
      </c>
      <c r="K304" s="10">
        <v>5005616148</v>
      </c>
      <c r="L304" s="10" t="s">
        <v>8943</v>
      </c>
    </row>
    <row r="305" spans="1:12" s="10" customFormat="1">
      <c r="A305" s="32" t="s">
        <v>9015</v>
      </c>
      <c r="B305" s="32" t="s">
        <v>9015</v>
      </c>
      <c r="C305" s="33">
        <v>0.41377314814814814</v>
      </c>
      <c r="D305" s="14">
        <v>543</v>
      </c>
      <c r="E305" s="14">
        <v>1514170</v>
      </c>
      <c r="F305" s="10" t="s">
        <v>74</v>
      </c>
      <c r="G305" s="257">
        <v>-2580.768</v>
      </c>
      <c r="H305" s="10" t="s">
        <v>122</v>
      </c>
      <c r="I305" s="10" t="s">
        <v>7424</v>
      </c>
      <c r="J305" s="34">
        <v>-40208.370000000003</v>
      </c>
      <c r="K305" s="10">
        <v>5005616148</v>
      </c>
      <c r="L305" s="10" t="s">
        <v>8943</v>
      </c>
    </row>
    <row r="306" spans="1:12" s="10" customFormat="1">
      <c r="A306" s="32" t="s">
        <v>9015</v>
      </c>
      <c r="B306" s="32" t="s">
        <v>9015</v>
      </c>
      <c r="C306" s="33">
        <v>0.41377314814814814</v>
      </c>
      <c r="D306" s="14">
        <v>543</v>
      </c>
      <c r="E306" s="14">
        <v>1514171</v>
      </c>
      <c r="F306" s="10" t="s">
        <v>71</v>
      </c>
      <c r="G306" s="257">
        <v>-1481.76</v>
      </c>
      <c r="H306" s="10" t="s">
        <v>122</v>
      </c>
      <c r="I306" s="10" t="s">
        <v>7424</v>
      </c>
      <c r="J306" s="34">
        <v>-24360.13</v>
      </c>
      <c r="K306" s="10">
        <v>5005616148</v>
      </c>
      <c r="L306" s="10" t="s">
        <v>8943</v>
      </c>
    </row>
    <row r="307" spans="1:12" s="10" customFormat="1">
      <c r="A307" s="32" t="s">
        <v>9015</v>
      </c>
      <c r="B307" s="32" t="s">
        <v>9015</v>
      </c>
      <c r="C307" s="33">
        <v>0.41377314814814814</v>
      </c>
      <c r="D307" s="14">
        <v>543</v>
      </c>
      <c r="E307" s="14">
        <v>1514173</v>
      </c>
      <c r="F307" s="10" t="s">
        <v>78</v>
      </c>
      <c r="G307" s="257">
        <v>-1771.2</v>
      </c>
      <c r="H307" s="10" t="s">
        <v>122</v>
      </c>
      <c r="I307" s="10" t="s">
        <v>7424</v>
      </c>
      <c r="J307" s="34">
        <v>-8448.6200000000008</v>
      </c>
      <c r="K307" s="10">
        <v>5005616148</v>
      </c>
      <c r="L307" s="10" t="s">
        <v>8943</v>
      </c>
    </row>
    <row r="308" spans="1:12" s="10" customFormat="1">
      <c r="A308" s="32" t="s">
        <v>9015</v>
      </c>
      <c r="B308" s="32" t="s">
        <v>9015</v>
      </c>
      <c r="C308" s="33">
        <v>0.41377314814814814</v>
      </c>
      <c r="D308" s="14">
        <v>543</v>
      </c>
      <c r="E308" s="14">
        <v>1514174</v>
      </c>
      <c r="F308" s="10" t="s">
        <v>80</v>
      </c>
      <c r="G308" s="257">
        <v>-93.311999999999998</v>
      </c>
      <c r="H308" s="10" t="s">
        <v>122</v>
      </c>
      <c r="I308" s="10" t="s">
        <v>7424</v>
      </c>
      <c r="J308" s="34">
        <v>-660.65</v>
      </c>
      <c r="K308" s="10">
        <v>5005616148</v>
      </c>
      <c r="L308" s="10" t="s">
        <v>8943</v>
      </c>
    </row>
    <row r="309" spans="1:12" s="10" customFormat="1">
      <c r="A309" s="32" t="s">
        <v>9015</v>
      </c>
      <c r="B309" s="32" t="s">
        <v>9015</v>
      </c>
      <c r="C309" s="33">
        <v>0.41377314814814814</v>
      </c>
      <c r="D309" s="14">
        <v>543</v>
      </c>
      <c r="E309" s="14">
        <v>1514960</v>
      </c>
      <c r="F309" s="10" t="s">
        <v>82</v>
      </c>
      <c r="G309" s="257">
        <v>-25.92</v>
      </c>
      <c r="H309" s="10" t="s">
        <v>122</v>
      </c>
      <c r="I309" s="10" t="s">
        <v>7424</v>
      </c>
      <c r="J309" s="34">
        <v>-186.37</v>
      </c>
      <c r="K309" s="10">
        <v>5005616148</v>
      </c>
      <c r="L309" s="10" t="s">
        <v>8943</v>
      </c>
    </row>
    <row r="310" spans="1:12" s="10" customFormat="1">
      <c r="A310" s="32" t="s">
        <v>9015</v>
      </c>
      <c r="B310" s="32" t="s">
        <v>9015</v>
      </c>
      <c r="C310" s="33">
        <v>0.41512731481481485</v>
      </c>
      <c r="D310" s="14">
        <v>543</v>
      </c>
      <c r="E310" s="14">
        <v>1514169</v>
      </c>
      <c r="F310" s="10" t="s">
        <v>76</v>
      </c>
      <c r="G310" s="257">
        <v>-5809.5360000000001</v>
      </c>
      <c r="H310" s="10" t="s">
        <v>122</v>
      </c>
      <c r="I310" s="10" t="s">
        <v>7424</v>
      </c>
      <c r="J310" s="34">
        <v>-27014.34</v>
      </c>
      <c r="K310" s="10">
        <v>5005616149</v>
      </c>
      <c r="L310" s="10" t="s">
        <v>8943</v>
      </c>
    </row>
    <row r="311" spans="1:12" s="10" customFormat="1">
      <c r="A311" s="32" t="s">
        <v>9015</v>
      </c>
      <c r="B311" s="32" t="s">
        <v>9015</v>
      </c>
      <c r="C311" s="33">
        <v>0.41512731481481485</v>
      </c>
      <c r="D311" s="14">
        <v>543</v>
      </c>
      <c r="E311" s="14">
        <v>1514170</v>
      </c>
      <c r="F311" s="10" t="s">
        <v>74</v>
      </c>
      <c r="G311" s="257">
        <v>-2580.768</v>
      </c>
      <c r="H311" s="10" t="s">
        <v>122</v>
      </c>
      <c r="I311" s="10" t="s">
        <v>7424</v>
      </c>
      <c r="J311" s="34">
        <v>-40208.370000000003</v>
      </c>
      <c r="K311" s="10">
        <v>5005616149</v>
      </c>
      <c r="L311" s="10" t="s">
        <v>8943</v>
      </c>
    </row>
    <row r="312" spans="1:12" s="10" customFormat="1">
      <c r="A312" s="32" t="s">
        <v>9015</v>
      </c>
      <c r="B312" s="32" t="s">
        <v>9015</v>
      </c>
      <c r="C312" s="33">
        <v>0.41512731481481485</v>
      </c>
      <c r="D312" s="14">
        <v>543</v>
      </c>
      <c r="E312" s="14">
        <v>1514171</v>
      </c>
      <c r="F312" s="10" t="s">
        <v>71</v>
      </c>
      <c r="G312" s="257">
        <v>-1481.76</v>
      </c>
      <c r="H312" s="10" t="s">
        <v>122</v>
      </c>
      <c r="I312" s="10" t="s">
        <v>7424</v>
      </c>
      <c r="J312" s="34">
        <v>-24360.13</v>
      </c>
      <c r="K312" s="10">
        <v>5005616149</v>
      </c>
      <c r="L312" s="10" t="s">
        <v>8943</v>
      </c>
    </row>
    <row r="313" spans="1:12" s="10" customFormat="1">
      <c r="A313" s="32" t="s">
        <v>9015</v>
      </c>
      <c r="B313" s="32" t="s">
        <v>9015</v>
      </c>
      <c r="C313" s="33">
        <v>0.41512731481481485</v>
      </c>
      <c r="D313" s="14">
        <v>543</v>
      </c>
      <c r="E313" s="14">
        <v>1514173</v>
      </c>
      <c r="F313" s="10" t="s">
        <v>78</v>
      </c>
      <c r="G313" s="257">
        <v>-1771.2</v>
      </c>
      <c r="H313" s="10" t="s">
        <v>122</v>
      </c>
      <c r="I313" s="10" t="s">
        <v>7424</v>
      </c>
      <c r="J313" s="34">
        <v>-8448.6200000000008</v>
      </c>
      <c r="K313" s="10">
        <v>5005616149</v>
      </c>
      <c r="L313" s="10" t="s">
        <v>8943</v>
      </c>
    </row>
    <row r="314" spans="1:12" s="10" customFormat="1">
      <c r="A314" s="32" t="s">
        <v>9015</v>
      </c>
      <c r="B314" s="32" t="s">
        <v>9015</v>
      </c>
      <c r="C314" s="33">
        <v>0.41512731481481485</v>
      </c>
      <c r="D314" s="14">
        <v>543</v>
      </c>
      <c r="E314" s="14">
        <v>1514174</v>
      </c>
      <c r="F314" s="10" t="s">
        <v>80</v>
      </c>
      <c r="G314" s="257">
        <v>-93.311999999999998</v>
      </c>
      <c r="H314" s="10" t="s">
        <v>122</v>
      </c>
      <c r="I314" s="10" t="s">
        <v>7424</v>
      </c>
      <c r="J314" s="34">
        <v>-660.65</v>
      </c>
      <c r="K314" s="10">
        <v>5005616149</v>
      </c>
      <c r="L314" s="10" t="s">
        <v>8943</v>
      </c>
    </row>
    <row r="315" spans="1:12" s="10" customFormat="1">
      <c r="A315" s="32" t="s">
        <v>9015</v>
      </c>
      <c r="B315" s="32" t="s">
        <v>9015</v>
      </c>
      <c r="C315" s="33">
        <v>0.41512731481481485</v>
      </c>
      <c r="D315" s="14">
        <v>543</v>
      </c>
      <c r="E315" s="14">
        <v>1514960</v>
      </c>
      <c r="F315" s="10" t="s">
        <v>82</v>
      </c>
      <c r="G315" s="257">
        <v>-25.92</v>
      </c>
      <c r="H315" s="10" t="s">
        <v>122</v>
      </c>
      <c r="I315" s="10" t="s">
        <v>7424</v>
      </c>
      <c r="J315" s="34">
        <v>-186.36</v>
      </c>
      <c r="K315" s="10">
        <v>5005616149</v>
      </c>
      <c r="L315" s="10" t="s">
        <v>8943</v>
      </c>
    </row>
    <row r="316" spans="1:12" s="10" customFormat="1">
      <c r="A316" s="32" t="s">
        <v>9015</v>
      </c>
      <c r="B316" s="32" t="s">
        <v>9015</v>
      </c>
      <c r="C316" s="33">
        <v>0.41597222222222219</v>
      </c>
      <c r="D316" s="14">
        <v>543</v>
      </c>
      <c r="E316" s="14">
        <v>1514169</v>
      </c>
      <c r="F316" s="10" t="s">
        <v>76</v>
      </c>
      <c r="G316" s="257">
        <v>-5809.5360000000001</v>
      </c>
      <c r="H316" s="10" t="s">
        <v>122</v>
      </c>
      <c r="I316" s="10" t="s">
        <v>7424</v>
      </c>
      <c r="J316" s="34">
        <v>-27014.34</v>
      </c>
      <c r="K316" s="10">
        <v>5005616170</v>
      </c>
      <c r="L316" s="10" t="s">
        <v>8943</v>
      </c>
    </row>
    <row r="317" spans="1:12" s="10" customFormat="1">
      <c r="A317" s="32" t="s">
        <v>9015</v>
      </c>
      <c r="B317" s="32" t="s">
        <v>9015</v>
      </c>
      <c r="C317" s="33">
        <v>0.41597222222222219</v>
      </c>
      <c r="D317" s="14">
        <v>543</v>
      </c>
      <c r="E317" s="14">
        <v>1514170</v>
      </c>
      <c r="F317" s="10" t="s">
        <v>74</v>
      </c>
      <c r="G317" s="257">
        <v>-2580.768</v>
      </c>
      <c r="H317" s="10" t="s">
        <v>122</v>
      </c>
      <c r="I317" s="10" t="s">
        <v>7424</v>
      </c>
      <c r="J317" s="34">
        <v>-40208.36</v>
      </c>
      <c r="K317" s="10">
        <v>5005616170</v>
      </c>
      <c r="L317" s="10" t="s">
        <v>8943</v>
      </c>
    </row>
    <row r="318" spans="1:12" s="10" customFormat="1">
      <c r="A318" s="32" t="s">
        <v>9015</v>
      </c>
      <c r="B318" s="32" t="s">
        <v>9015</v>
      </c>
      <c r="C318" s="33">
        <v>0.41597222222222219</v>
      </c>
      <c r="D318" s="14">
        <v>543</v>
      </c>
      <c r="E318" s="14">
        <v>1514171</v>
      </c>
      <c r="F318" s="10" t="s">
        <v>71</v>
      </c>
      <c r="G318" s="257">
        <v>-1481.76</v>
      </c>
      <c r="H318" s="10" t="s">
        <v>122</v>
      </c>
      <c r="I318" s="10" t="s">
        <v>7424</v>
      </c>
      <c r="J318" s="34">
        <v>-24360.13</v>
      </c>
      <c r="K318" s="10">
        <v>5005616170</v>
      </c>
      <c r="L318" s="10" t="s">
        <v>8943</v>
      </c>
    </row>
    <row r="319" spans="1:12" s="10" customFormat="1">
      <c r="A319" s="32" t="s">
        <v>9015</v>
      </c>
      <c r="B319" s="32" t="s">
        <v>9015</v>
      </c>
      <c r="C319" s="33">
        <v>0.41597222222222219</v>
      </c>
      <c r="D319" s="14">
        <v>543</v>
      </c>
      <c r="E319" s="14">
        <v>1514173</v>
      </c>
      <c r="F319" s="10" t="s">
        <v>78</v>
      </c>
      <c r="G319" s="257">
        <v>-1771.2</v>
      </c>
      <c r="H319" s="10" t="s">
        <v>122</v>
      </c>
      <c r="I319" s="10" t="s">
        <v>7424</v>
      </c>
      <c r="J319" s="34">
        <v>-8448.6200000000008</v>
      </c>
      <c r="K319" s="10">
        <v>5005616170</v>
      </c>
      <c r="L319" s="10" t="s">
        <v>8943</v>
      </c>
    </row>
    <row r="320" spans="1:12" s="10" customFormat="1">
      <c r="A320" s="32" t="s">
        <v>9015</v>
      </c>
      <c r="B320" s="32" t="s">
        <v>9015</v>
      </c>
      <c r="C320" s="33">
        <v>0.41597222222222219</v>
      </c>
      <c r="D320" s="14">
        <v>543</v>
      </c>
      <c r="E320" s="14">
        <v>1514174</v>
      </c>
      <c r="F320" s="10" t="s">
        <v>80</v>
      </c>
      <c r="G320" s="257">
        <v>-93.311999999999998</v>
      </c>
      <c r="H320" s="10" t="s">
        <v>122</v>
      </c>
      <c r="I320" s="10" t="s">
        <v>7424</v>
      </c>
      <c r="J320" s="34">
        <v>-660.65</v>
      </c>
      <c r="K320" s="10">
        <v>5005616170</v>
      </c>
      <c r="L320" s="10" t="s">
        <v>8943</v>
      </c>
    </row>
    <row r="321" spans="1:12" s="10" customFormat="1">
      <c r="A321" s="32" t="s">
        <v>9015</v>
      </c>
      <c r="B321" s="32" t="s">
        <v>9015</v>
      </c>
      <c r="C321" s="33">
        <v>0.41597222222222219</v>
      </c>
      <c r="D321" s="14">
        <v>543</v>
      </c>
      <c r="E321" s="14">
        <v>1514960</v>
      </c>
      <c r="F321" s="10" t="s">
        <v>82</v>
      </c>
      <c r="G321" s="257">
        <v>-25.92</v>
      </c>
      <c r="H321" s="10" t="s">
        <v>122</v>
      </c>
      <c r="I321" s="10" t="s">
        <v>7424</v>
      </c>
      <c r="J321" s="34">
        <v>-186.37</v>
      </c>
      <c r="K321" s="10">
        <v>5005616170</v>
      </c>
      <c r="L321" s="10" t="s">
        <v>8943</v>
      </c>
    </row>
    <row r="322" spans="1:12" s="10" customFormat="1">
      <c r="A322" s="32" t="s">
        <v>9015</v>
      </c>
      <c r="B322" s="32" t="s">
        <v>9015</v>
      </c>
      <c r="C322" s="33">
        <v>0.41693287037037036</v>
      </c>
      <c r="D322" s="14">
        <v>543</v>
      </c>
      <c r="E322" s="14">
        <v>1514169</v>
      </c>
      <c r="F322" s="10" t="s">
        <v>76</v>
      </c>
      <c r="G322" s="257">
        <v>-5809.5360000000001</v>
      </c>
      <c r="H322" s="10" t="s">
        <v>122</v>
      </c>
      <c r="I322" s="10" t="s">
        <v>7424</v>
      </c>
      <c r="J322" s="34">
        <v>-27014.34</v>
      </c>
      <c r="K322" s="10">
        <v>5005616171</v>
      </c>
      <c r="L322" s="10" t="s">
        <v>8943</v>
      </c>
    </row>
    <row r="323" spans="1:12" s="10" customFormat="1">
      <c r="A323" s="32" t="s">
        <v>9015</v>
      </c>
      <c r="B323" s="32" t="s">
        <v>9015</v>
      </c>
      <c r="C323" s="33">
        <v>0.41693287037037036</v>
      </c>
      <c r="D323" s="14">
        <v>543</v>
      </c>
      <c r="E323" s="14">
        <v>1514170</v>
      </c>
      <c r="F323" s="10" t="s">
        <v>74</v>
      </c>
      <c r="G323" s="257">
        <v>-2580.768</v>
      </c>
      <c r="H323" s="10" t="s">
        <v>122</v>
      </c>
      <c r="I323" s="10" t="s">
        <v>7424</v>
      </c>
      <c r="J323" s="34">
        <v>-40208.370000000003</v>
      </c>
      <c r="K323" s="10">
        <v>5005616171</v>
      </c>
      <c r="L323" s="10" t="s">
        <v>8943</v>
      </c>
    </row>
    <row r="324" spans="1:12" s="10" customFormat="1">
      <c r="A324" s="32" t="s">
        <v>9015</v>
      </c>
      <c r="B324" s="32" t="s">
        <v>9015</v>
      </c>
      <c r="C324" s="33">
        <v>0.41693287037037036</v>
      </c>
      <c r="D324" s="14">
        <v>543</v>
      </c>
      <c r="E324" s="14">
        <v>1514171</v>
      </c>
      <c r="F324" s="10" t="s">
        <v>71</v>
      </c>
      <c r="G324" s="257">
        <v>-1481.76</v>
      </c>
      <c r="H324" s="10" t="s">
        <v>122</v>
      </c>
      <c r="I324" s="10" t="s">
        <v>7424</v>
      </c>
      <c r="J324" s="34">
        <v>-24360.13</v>
      </c>
      <c r="K324" s="10">
        <v>5005616171</v>
      </c>
      <c r="L324" s="10" t="s">
        <v>8943</v>
      </c>
    </row>
    <row r="325" spans="1:12" s="10" customFormat="1">
      <c r="A325" s="32" t="s">
        <v>9015</v>
      </c>
      <c r="B325" s="32" t="s">
        <v>9015</v>
      </c>
      <c r="C325" s="33">
        <v>0.41693287037037036</v>
      </c>
      <c r="D325" s="14">
        <v>543</v>
      </c>
      <c r="E325" s="14">
        <v>1514173</v>
      </c>
      <c r="F325" s="10" t="s">
        <v>78</v>
      </c>
      <c r="G325" s="257">
        <v>-1771.2</v>
      </c>
      <c r="H325" s="10" t="s">
        <v>122</v>
      </c>
      <c r="I325" s="10" t="s">
        <v>7424</v>
      </c>
      <c r="J325" s="34">
        <v>-8448.6200000000008</v>
      </c>
      <c r="K325" s="10">
        <v>5005616171</v>
      </c>
      <c r="L325" s="10" t="s">
        <v>8943</v>
      </c>
    </row>
    <row r="326" spans="1:12" s="10" customFormat="1">
      <c r="A326" s="32" t="s">
        <v>9015</v>
      </c>
      <c r="B326" s="32" t="s">
        <v>9015</v>
      </c>
      <c r="C326" s="33">
        <v>0.41693287037037036</v>
      </c>
      <c r="D326" s="14">
        <v>543</v>
      </c>
      <c r="E326" s="14">
        <v>1514174</v>
      </c>
      <c r="F326" s="10" t="s">
        <v>80</v>
      </c>
      <c r="G326" s="257">
        <v>-93.311999999999998</v>
      </c>
      <c r="H326" s="10" t="s">
        <v>122</v>
      </c>
      <c r="I326" s="10" t="s">
        <v>7424</v>
      </c>
      <c r="J326" s="34">
        <v>-660.65</v>
      </c>
      <c r="K326" s="10">
        <v>5005616171</v>
      </c>
      <c r="L326" s="10" t="s">
        <v>8943</v>
      </c>
    </row>
    <row r="327" spans="1:12" s="10" customFormat="1">
      <c r="A327" s="32" t="s">
        <v>9015</v>
      </c>
      <c r="B327" s="32" t="s">
        <v>9015</v>
      </c>
      <c r="C327" s="33">
        <v>0.41693287037037036</v>
      </c>
      <c r="D327" s="14">
        <v>543</v>
      </c>
      <c r="E327" s="14">
        <v>1514960</v>
      </c>
      <c r="F327" s="10" t="s">
        <v>82</v>
      </c>
      <c r="G327" s="257">
        <v>-25.92</v>
      </c>
      <c r="H327" s="10" t="s">
        <v>122</v>
      </c>
      <c r="I327" s="10" t="s">
        <v>7424</v>
      </c>
      <c r="J327" s="34">
        <v>-186.36</v>
      </c>
      <c r="K327" s="10">
        <v>5005616171</v>
      </c>
      <c r="L327" s="10" t="s">
        <v>8943</v>
      </c>
    </row>
    <row r="328" spans="1:12" s="10" customFormat="1">
      <c r="A328" s="32" t="s">
        <v>9015</v>
      </c>
      <c r="B328" s="32" t="s">
        <v>9015</v>
      </c>
      <c r="C328" s="33">
        <v>0.41787037037037034</v>
      </c>
      <c r="D328" s="14">
        <v>543</v>
      </c>
      <c r="E328" s="14">
        <v>1514169</v>
      </c>
      <c r="F328" s="10" t="s">
        <v>76</v>
      </c>
      <c r="G328" s="257">
        <v>-5809.5360000000001</v>
      </c>
      <c r="H328" s="10" t="s">
        <v>122</v>
      </c>
      <c r="I328" s="10" t="s">
        <v>7424</v>
      </c>
      <c r="J328" s="34">
        <v>-27014.34</v>
      </c>
      <c r="K328" s="10">
        <v>5005616174</v>
      </c>
      <c r="L328" s="10" t="s">
        <v>8943</v>
      </c>
    </row>
    <row r="329" spans="1:12" s="10" customFormat="1">
      <c r="A329" s="32" t="s">
        <v>9015</v>
      </c>
      <c r="B329" s="32" t="s">
        <v>9015</v>
      </c>
      <c r="C329" s="33">
        <v>0.41787037037037034</v>
      </c>
      <c r="D329" s="14">
        <v>543</v>
      </c>
      <c r="E329" s="14">
        <v>1514170</v>
      </c>
      <c r="F329" s="10" t="s">
        <v>74</v>
      </c>
      <c r="G329" s="257">
        <v>-2580.768</v>
      </c>
      <c r="H329" s="10" t="s">
        <v>122</v>
      </c>
      <c r="I329" s="10" t="s">
        <v>7424</v>
      </c>
      <c r="J329" s="34">
        <v>-40208.36</v>
      </c>
      <c r="K329" s="10">
        <v>5005616174</v>
      </c>
      <c r="L329" s="10" t="s">
        <v>8943</v>
      </c>
    </row>
    <row r="330" spans="1:12" s="10" customFormat="1">
      <c r="A330" s="32" t="s">
        <v>9015</v>
      </c>
      <c r="B330" s="32" t="s">
        <v>9015</v>
      </c>
      <c r="C330" s="33">
        <v>0.41787037037037034</v>
      </c>
      <c r="D330" s="14">
        <v>543</v>
      </c>
      <c r="E330" s="14">
        <v>1514171</v>
      </c>
      <c r="F330" s="10" t="s">
        <v>71</v>
      </c>
      <c r="G330" s="257">
        <v>-1481.76</v>
      </c>
      <c r="H330" s="10" t="s">
        <v>122</v>
      </c>
      <c r="I330" s="10" t="s">
        <v>7424</v>
      </c>
      <c r="J330" s="34">
        <v>-24360.13</v>
      </c>
      <c r="K330" s="10">
        <v>5005616174</v>
      </c>
      <c r="L330" s="10" t="s">
        <v>8943</v>
      </c>
    </row>
    <row r="331" spans="1:12" s="10" customFormat="1">
      <c r="A331" s="32" t="s">
        <v>9015</v>
      </c>
      <c r="B331" s="32" t="s">
        <v>9015</v>
      </c>
      <c r="C331" s="33">
        <v>0.41787037037037034</v>
      </c>
      <c r="D331" s="14">
        <v>543</v>
      </c>
      <c r="E331" s="14">
        <v>1514173</v>
      </c>
      <c r="F331" s="10" t="s">
        <v>78</v>
      </c>
      <c r="G331" s="257">
        <v>-1771.2</v>
      </c>
      <c r="H331" s="10" t="s">
        <v>122</v>
      </c>
      <c r="I331" s="10" t="s">
        <v>7424</v>
      </c>
      <c r="J331" s="34">
        <v>-8448.6299999999992</v>
      </c>
      <c r="K331" s="10">
        <v>5005616174</v>
      </c>
      <c r="L331" s="10" t="s">
        <v>8943</v>
      </c>
    </row>
    <row r="332" spans="1:12" s="10" customFormat="1">
      <c r="A332" s="32" t="s">
        <v>9015</v>
      </c>
      <c r="B332" s="32" t="s">
        <v>9015</v>
      </c>
      <c r="C332" s="33">
        <v>0.41787037037037034</v>
      </c>
      <c r="D332" s="14">
        <v>543</v>
      </c>
      <c r="E332" s="14">
        <v>1514174</v>
      </c>
      <c r="F332" s="10" t="s">
        <v>80</v>
      </c>
      <c r="G332" s="257">
        <v>-93.311999999999998</v>
      </c>
      <c r="H332" s="10" t="s">
        <v>122</v>
      </c>
      <c r="I332" s="10" t="s">
        <v>7424</v>
      </c>
      <c r="J332" s="34">
        <v>-660.65</v>
      </c>
      <c r="K332" s="10">
        <v>5005616174</v>
      </c>
      <c r="L332" s="10" t="s">
        <v>8943</v>
      </c>
    </row>
    <row r="333" spans="1:12" s="10" customFormat="1">
      <c r="A333" s="32" t="s">
        <v>9015</v>
      </c>
      <c r="B333" s="32" t="s">
        <v>9015</v>
      </c>
      <c r="C333" s="33">
        <v>0.41787037037037034</v>
      </c>
      <c r="D333" s="14">
        <v>543</v>
      </c>
      <c r="E333" s="14">
        <v>1514960</v>
      </c>
      <c r="F333" s="10" t="s">
        <v>82</v>
      </c>
      <c r="G333" s="257">
        <v>-25.92</v>
      </c>
      <c r="H333" s="10" t="s">
        <v>122</v>
      </c>
      <c r="I333" s="10" t="s">
        <v>7424</v>
      </c>
      <c r="J333" s="34">
        <v>-186.37</v>
      </c>
      <c r="K333" s="10">
        <v>5005616174</v>
      </c>
      <c r="L333" s="10" t="s">
        <v>8943</v>
      </c>
    </row>
    <row r="334" spans="1:12" s="10" customFormat="1">
      <c r="A334" s="32" t="s">
        <v>9015</v>
      </c>
      <c r="B334" s="32" t="s">
        <v>9015</v>
      </c>
      <c r="C334" s="33">
        <v>0.41979166666666662</v>
      </c>
      <c r="D334" s="14">
        <v>543</v>
      </c>
      <c r="E334" s="14">
        <v>1514169</v>
      </c>
      <c r="F334" s="10" t="s">
        <v>76</v>
      </c>
      <c r="G334" s="257">
        <v>-5328.2879999999996</v>
      </c>
      <c r="H334" s="10" t="s">
        <v>122</v>
      </c>
      <c r="I334" s="10" t="s">
        <v>7424</v>
      </c>
      <c r="J334" s="34">
        <v>-24776.54</v>
      </c>
      <c r="K334" s="10">
        <v>5005616175</v>
      </c>
      <c r="L334" s="10" t="s">
        <v>8943</v>
      </c>
    </row>
    <row r="335" spans="1:12" s="10" customFormat="1">
      <c r="A335" s="32" t="s">
        <v>9015</v>
      </c>
      <c r="B335" s="32" t="s">
        <v>9015</v>
      </c>
      <c r="C335" s="33">
        <v>0.41979166666666662</v>
      </c>
      <c r="D335" s="14">
        <v>543</v>
      </c>
      <c r="E335" s="14">
        <v>1514170</v>
      </c>
      <c r="F335" s="10" t="s">
        <v>74</v>
      </c>
      <c r="G335" s="257">
        <v>-2046.816</v>
      </c>
      <c r="H335" s="10" t="s">
        <v>122</v>
      </c>
      <c r="I335" s="10" t="s">
        <v>7424</v>
      </c>
      <c r="J335" s="34">
        <v>-31889.39</v>
      </c>
      <c r="K335" s="10">
        <v>5005616175</v>
      </c>
      <c r="L335" s="10" t="s">
        <v>8943</v>
      </c>
    </row>
    <row r="336" spans="1:12" s="10" customFormat="1">
      <c r="A336" s="32" t="s">
        <v>9015</v>
      </c>
      <c r="B336" s="32" t="s">
        <v>9015</v>
      </c>
      <c r="C336" s="33">
        <v>0.41979166666666662</v>
      </c>
      <c r="D336" s="14">
        <v>543</v>
      </c>
      <c r="E336" s="14">
        <v>1514171</v>
      </c>
      <c r="F336" s="10" t="s">
        <v>71</v>
      </c>
      <c r="G336" s="257">
        <v>-1430.7840000000001</v>
      </c>
      <c r="H336" s="10" t="s">
        <v>122</v>
      </c>
      <c r="I336" s="10" t="s">
        <v>7424</v>
      </c>
      <c r="J336" s="34">
        <v>-23522.09</v>
      </c>
      <c r="K336" s="10">
        <v>5005616175</v>
      </c>
      <c r="L336" s="10" t="s">
        <v>8943</v>
      </c>
    </row>
    <row r="337" spans="1:12" s="10" customFormat="1">
      <c r="A337" s="32" t="s">
        <v>9015</v>
      </c>
      <c r="B337" s="32" t="s">
        <v>9015</v>
      </c>
      <c r="C337" s="33">
        <v>0.41979166666666662</v>
      </c>
      <c r="D337" s="14">
        <v>543</v>
      </c>
      <c r="E337" s="14">
        <v>1514173</v>
      </c>
      <c r="F337" s="10" t="s">
        <v>78</v>
      </c>
      <c r="G337" s="257">
        <v>-1459.296</v>
      </c>
      <c r="H337" s="10" t="s">
        <v>122</v>
      </c>
      <c r="I337" s="10" t="s">
        <v>7424</v>
      </c>
      <c r="J337" s="34">
        <v>-6960.84</v>
      </c>
      <c r="K337" s="10">
        <v>5005616175</v>
      </c>
      <c r="L337" s="10" t="s">
        <v>8943</v>
      </c>
    </row>
    <row r="338" spans="1:12" s="10" customFormat="1">
      <c r="A338" s="32" t="s">
        <v>9015</v>
      </c>
      <c r="B338" s="32" t="s">
        <v>9015</v>
      </c>
      <c r="C338" s="33">
        <v>0.41979166666666662</v>
      </c>
      <c r="D338" s="14">
        <v>543</v>
      </c>
      <c r="E338" s="14">
        <v>1514174</v>
      </c>
      <c r="F338" s="10" t="s">
        <v>80</v>
      </c>
      <c r="G338" s="257">
        <v>-36.287999999999997</v>
      </c>
      <c r="H338" s="10" t="s">
        <v>122</v>
      </c>
      <c r="I338" s="10" t="s">
        <v>7424</v>
      </c>
      <c r="J338" s="34">
        <v>-256.92</v>
      </c>
      <c r="K338" s="10">
        <v>5005616175</v>
      </c>
      <c r="L338" s="10" t="s">
        <v>8943</v>
      </c>
    </row>
    <row r="339" spans="1:12" s="10" customFormat="1">
      <c r="A339" s="32" t="s">
        <v>9015</v>
      </c>
      <c r="B339" s="32" t="s">
        <v>9015</v>
      </c>
      <c r="C339" s="33">
        <v>0.41979166666666662</v>
      </c>
      <c r="D339" s="14">
        <v>543</v>
      </c>
      <c r="E339" s="14">
        <v>1514960</v>
      </c>
      <c r="F339" s="10" t="s">
        <v>82</v>
      </c>
      <c r="G339" s="257">
        <v>-25.92</v>
      </c>
      <c r="H339" s="10" t="s">
        <v>122</v>
      </c>
      <c r="I339" s="10" t="s">
        <v>7424</v>
      </c>
      <c r="J339" s="34">
        <v>-186.36</v>
      </c>
      <c r="K339" s="10">
        <v>5005616175</v>
      </c>
      <c r="L339" s="10" t="s">
        <v>8943</v>
      </c>
    </row>
    <row r="340" spans="1:12" s="10" customFormat="1">
      <c r="A340" s="32" t="s">
        <v>9015</v>
      </c>
      <c r="B340" s="32" t="s">
        <v>9015</v>
      </c>
      <c r="C340" s="33">
        <v>0.4233912037037037</v>
      </c>
      <c r="D340" s="14">
        <v>543</v>
      </c>
      <c r="E340" s="14">
        <v>1514169</v>
      </c>
      <c r="F340" s="10" t="s">
        <v>76</v>
      </c>
      <c r="G340" s="257">
        <v>-3330.18</v>
      </c>
      <c r="H340" s="10" t="s">
        <v>122</v>
      </c>
      <c r="I340" s="10" t="s">
        <v>7424</v>
      </c>
      <c r="J340" s="34">
        <v>-15485.34</v>
      </c>
      <c r="K340" s="10">
        <v>5005616178</v>
      </c>
      <c r="L340" s="10" t="s">
        <v>8943</v>
      </c>
    </row>
    <row r="341" spans="1:12" s="10" customFormat="1">
      <c r="A341" s="32" t="s">
        <v>9015</v>
      </c>
      <c r="B341" s="32" t="s">
        <v>9015</v>
      </c>
      <c r="C341" s="33">
        <v>0.4233912037037037</v>
      </c>
      <c r="D341" s="14">
        <v>543</v>
      </c>
      <c r="E341" s="14">
        <v>1514169</v>
      </c>
      <c r="F341" s="10" t="s">
        <v>76</v>
      </c>
      <c r="G341" s="257">
        <v>-1850.1</v>
      </c>
      <c r="H341" s="10" t="s">
        <v>122</v>
      </c>
      <c r="I341" s="10" t="s">
        <v>7424</v>
      </c>
      <c r="J341" s="34">
        <v>-8602.9699999999993</v>
      </c>
      <c r="K341" s="10">
        <v>5005616178</v>
      </c>
      <c r="L341" s="10" t="s">
        <v>8943</v>
      </c>
    </row>
    <row r="342" spans="1:12" s="10" customFormat="1">
      <c r="A342" s="32" t="s">
        <v>9015</v>
      </c>
      <c r="B342" s="32" t="s">
        <v>9015</v>
      </c>
      <c r="C342" s="33">
        <v>0.4233912037037037</v>
      </c>
      <c r="D342" s="14">
        <v>543</v>
      </c>
      <c r="E342" s="14">
        <v>1514170</v>
      </c>
      <c r="F342" s="10" t="s">
        <v>74</v>
      </c>
      <c r="G342" s="257">
        <v>-710.7</v>
      </c>
      <c r="H342" s="10" t="s">
        <v>122</v>
      </c>
      <c r="I342" s="10" t="s">
        <v>7424</v>
      </c>
      <c r="J342" s="34">
        <v>-11072.71</v>
      </c>
      <c r="K342" s="10">
        <v>5005616178</v>
      </c>
      <c r="L342" s="10" t="s">
        <v>8943</v>
      </c>
    </row>
    <row r="343" spans="1:12" s="10" customFormat="1">
      <c r="A343" s="32" t="s">
        <v>9015</v>
      </c>
      <c r="B343" s="32" t="s">
        <v>9015</v>
      </c>
      <c r="C343" s="33">
        <v>0.4233912037037037</v>
      </c>
      <c r="D343" s="14">
        <v>543</v>
      </c>
      <c r="E343" s="14">
        <v>1514170</v>
      </c>
      <c r="F343" s="10" t="s">
        <v>74</v>
      </c>
      <c r="G343" s="257">
        <v>-1279.26</v>
      </c>
      <c r="H343" s="10" t="s">
        <v>122</v>
      </c>
      <c r="I343" s="10" t="s">
        <v>7424</v>
      </c>
      <c r="J343" s="34">
        <v>-19930.87</v>
      </c>
      <c r="K343" s="10">
        <v>5005616178</v>
      </c>
      <c r="L343" s="10" t="s">
        <v>8943</v>
      </c>
    </row>
    <row r="344" spans="1:12" s="10" customFormat="1">
      <c r="A344" s="32" t="s">
        <v>9015</v>
      </c>
      <c r="B344" s="32" t="s">
        <v>9015</v>
      </c>
      <c r="C344" s="33">
        <v>0.4233912037037037</v>
      </c>
      <c r="D344" s="14">
        <v>543</v>
      </c>
      <c r="E344" s="14">
        <v>1514171</v>
      </c>
      <c r="F344" s="10" t="s">
        <v>71</v>
      </c>
      <c r="G344" s="257">
        <v>-894.24</v>
      </c>
      <c r="H344" s="10" t="s">
        <v>122</v>
      </c>
      <c r="I344" s="10" t="s">
        <v>7424</v>
      </c>
      <c r="J344" s="34">
        <v>-14701.31</v>
      </c>
      <c r="K344" s="10">
        <v>5005616178</v>
      </c>
      <c r="L344" s="10" t="s">
        <v>8943</v>
      </c>
    </row>
    <row r="345" spans="1:12" s="10" customFormat="1">
      <c r="A345" s="32" t="s">
        <v>9015</v>
      </c>
      <c r="B345" s="32" t="s">
        <v>9015</v>
      </c>
      <c r="C345" s="33">
        <v>0.4233912037037037</v>
      </c>
      <c r="D345" s="14">
        <v>543</v>
      </c>
      <c r="E345" s="14">
        <v>1514171</v>
      </c>
      <c r="F345" s="10" t="s">
        <v>71</v>
      </c>
      <c r="G345" s="257">
        <v>-496.8</v>
      </c>
      <c r="H345" s="10" t="s">
        <v>122</v>
      </c>
      <c r="I345" s="10" t="s">
        <v>7424</v>
      </c>
      <c r="J345" s="34">
        <v>-8167.39</v>
      </c>
      <c r="K345" s="10">
        <v>5005616178</v>
      </c>
      <c r="L345" s="10" t="s">
        <v>8943</v>
      </c>
    </row>
    <row r="346" spans="1:12" s="10" customFormat="1">
      <c r="A346" s="32" t="s">
        <v>9015</v>
      </c>
      <c r="B346" s="32" t="s">
        <v>9015</v>
      </c>
      <c r="C346" s="33">
        <v>0.4233912037037037</v>
      </c>
      <c r="D346" s="14">
        <v>543</v>
      </c>
      <c r="E346" s="14">
        <v>1514173</v>
      </c>
      <c r="F346" s="10" t="s">
        <v>78</v>
      </c>
      <c r="G346" s="257">
        <v>-912.06</v>
      </c>
      <c r="H346" s="10" t="s">
        <v>122</v>
      </c>
      <c r="I346" s="10" t="s">
        <v>7424</v>
      </c>
      <c r="J346" s="34">
        <v>-4350.53</v>
      </c>
      <c r="K346" s="10">
        <v>5005616178</v>
      </c>
      <c r="L346" s="10" t="s">
        <v>8943</v>
      </c>
    </row>
    <row r="347" spans="1:12" s="10" customFormat="1">
      <c r="A347" s="32" t="s">
        <v>9015</v>
      </c>
      <c r="B347" s="32" t="s">
        <v>9015</v>
      </c>
      <c r="C347" s="33">
        <v>0.4233912037037037</v>
      </c>
      <c r="D347" s="14">
        <v>543</v>
      </c>
      <c r="E347" s="14">
        <v>1514173</v>
      </c>
      <c r="F347" s="10" t="s">
        <v>78</v>
      </c>
      <c r="G347" s="257">
        <v>-506.7</v>
      </c>
      <c r="H347" s="10" t="s">
        <v>122</v>
      </c>
      <c r="I347" s="10" t="s">
        <v>7424</v>
      </c>
      <c r="J347" s="34">
        <v>-2416.96</v>
      </c>
      <c r="K347" s="10">
        <v>5005616178</v>
      </c>
      <c r="L347" s="10" t="s">
        <v>8943</v>
      </c>
    </row>
    <row r="348" spans="1:12" s="10" customFormat="1">
      <c r="A348" s="32" t="s">
        <v>9015</v>
      </c>
      <c r="B348" s="32" t="s">
        <v>9015</v>
      </c>
      <c r="C348" s="33">
        <v>0.4233912037037037</v>
      </c>
      <c r="D348" s="14">
        <v>543</v>
      </c>
      <c r="E348" s="14">
        <v>1514174</v>
      </c>
      <c r="F348" s="10" t="s">
        <v>80</v>
      </c>
      <c r="G348" s="257">
        <v>-22.68</v>
      </c>
      <c r="H348" s="10" t="s">
        <v>122</v>
      </c>
      <c r="I348" s="10" t="s">
        <v>7424</v>
      </c>
      <c r="J348" s="34">
        <v>-160.57</v>
      </c>
      <c r="K348" s="10">
        <v>5005616178</v>
      </c>
      <c r="L348" s="10" t="s">
        <v>8943</v>
      </c>
    </row>
    <row r="349" spans="1:12" s="10" customFormat="1">
      <c r="A349" s="32" t="s">
        <v>9015</v>
      </c>
      <c r="B349" s="32" t="s">
        <v>9015</v>
      </c>
      <c r="C349" s="33">
        <v>0.4233912037037037</v>
      </c>
      <c r="D349" s="14">
        <v>543</v>
      </c>
      <c r="E349" s="14">
        <v>1514174</v>
      </c>
      <c r="F349" s="10" t="s">
        <v>80</v>
      </c>
      <c r="G349" s="257">
        <v>-12.6</v>
      </c>
      <c r="H349" s="10" t="s">
        <v>122</v>
      </c>
      <c r="I349" s="10" t="s">
        <v>7424</v>
      </c>
      <c r="J349" s="34">
        <v>-89.21</v>
      </c>
      <c r="K349" s="10">
        <v>5005616178</v>
      </c>
      <c r="L349" s="10" t="s">
        <v>8943</v>
      </c>
    </row>
    <row r="350" spans="1:12" s="10" customFormat="1">
      <c r="A350" s="32" t="s">
        <v>9015</v>
      </c>
      <c r="B350" s="32" t="s">
        <v>9015</v>
      </c>
      <c r="C350" s="33">
        <v>0.4233912037037037</v>
      </c>
      <c r="D350" s="14">
        <v>543</v>
      </c>
      <c r="E350" s="14">
        <v>1514960</v>
      </c>
      <c r="F350" s="10" t="s">
        <v>82</v>
      </c>
      <c r="G350" s="257">
        <v>-16.2</v>
      </c>
      <c r="H350" s="10" t="s">
        <v>122</v>
      </c>
      <c r="I350" s="10" t="s">
        <v>7424</v>
      </c>
      <c r="J350" s="34">
        <v>-116.48</v>
      </c>
      <c r="K350" s="10">
        <v>5005616178</v>
      </c>
      <c r="L350" s="10" t="s">
        <v>8943</v>
      </c>
    </row>
    <row r="351" spans="1:12" s="10" customFormat="1">
      <c r="A351" s="32" t="s">
        <v>9015</v>
      </c>
      <c r="B351" s="32" t="s">
        <v>9015</v>
      </c>
      <c r="C351" s="33">
        <v>0.4233912037037037</v>
      </c>
      <c r="D351" s="14">
        <v>543</v>
      </c>
      <c r="E351" s="14">
        <v>1514960</v>
      </c>
      <c r="F351" s="10" t="s">
        <v>82</v>
      </c>
      <c r="G351" s="257">
        <v>-9</v>
      </c>
      <c r="H351" s="10" t="s">
        <v>122</v>
      </c>
      <c r="I351" s="10" t="s">
        <v>7424</v>
      </c>
      <c r="J351" s="34">
        <v>-64.709999999999994</v>
      </c>
      <c r="K351" s="10">
        <v>5005616178</v>
      </c>
      <c r="L351" s="10" t="s">
        <v>8943</v>
      </c>
    </row>
    <row r="352" spans="1:12" s="10" customFormat="1">
      <c r="A352" s="32" t="s">
        <v>9015</v>
      </c>
      <c r="B352" s="32" t="s">
        <v>9015</v>
      </c>
      <c r="C352" s="33">
        <v>0.42469907407407409</v>
      </c>
      <c r="D352" s="14">
        <v>543</v>
      </c>
      <c r="E352" s="14">
        <v>1514169</v>
      </c>
      <c r="F352" s="10" t="s">
        <v>76</v>
      </c>
      <c r="G352" s="257">
        <v>-2331.1260000000002</v>
      </c>
      <c r="H352" s="10" t="s">
        <v>122</v>
      </c>
      <c r="I352" s="10" t="s">
        <v>7424</v>
      </c>
      <c r="J352" s="34">
        <v>-10839.74</v>
      </c>
      <c r="K352" s="10">
        <v>5005616179</v>
      </c>
      <c r="L352" s="10" t="s">
        <v>8943</v>
      </c>
    </row>
    <row r="353" spans="1:12" s="10" customFormat="1">
      <c r="A353" s="32" t="s">
        <v>9015</v>
      </c>
      <c r="B353" s="32" t="s">
        <v>9015</v>
      </c>
      <c r="C353" s="33">
        <v>0.42469907407407409</v>
      </c>
      <c r="D353" s="14">
        <v>543</v>
      </c>
      <c r="E353" s="14">
        <v>1514169</v>
      </c>
      <c r="F353" s="10" t="s">
        <v>76</v>
      </c>
      <c r="G353" s="257">
        <v>-2664.1439999999998</v>
      </c>
      <c r="H353" s="10" t="s">
        <v>122</v>
      </c>
      <c r="I353" s="10" t="s">
        <v>7424</v>
      </c>
      <c r="J353" s="34">
        <v>-12388.27</v>
      </c>
      <c r="K353" s="10">
        <v>5005616179</v>
      </c>
      <c r="L353" s="10" t="s">
        <v>8943</v>
      </c>
    </row>
    <row r="354" spans="1:12" s="10" customFormat="1">
      <c r="A354" s="32" t="s">
        <v>9015</v>
      </c>
      <c r="B354" s="32" t="s">
        <v>9015</v>
      </c>
      <c r="C354" s="33">
        <v>0.42469907407407409</v>
      </c>
      <c r="D354" s="14">
        <v>543</v>
      </c>
      <c r="E354" s="14">
        <v>1514170</v>
      </c>
      <c r="F354" s="10" t="s">
        <v>74</v>
      </c>
      <c r="G354" s="257">
        <v>-1023.408</v>
      </c>
      <c r="H354" s="10" t="s">
        <v>122</v>
      </c>
      <c r="I354" s="10" t="s">
        <v>7424</v>
      </c>
      <c r="J354" s="34">
        <v>-15944.7</v>
      </c>
      <c r="K354" s="10">
        <v>5005616179</v>
      </c>
      <c r="L354" s="10" t="s">
        <v>8943</v>
      </c>
    </row>
    <row r="355" spans="1:12" s="10" customFormat="1">
      <c r="A355" s="32" t="s">
        <v>9015</v>
      </c>
      <c r="B355" s="32" t="s">
        <v>9015</v>
      </c>
      <c r="C355" s="33">
        <v>0.42469907407407409</v>
      </c>
      <c r="D355" s="14">
        <v>543</v>
      </c>
      <c r="E355" s="14">
        <v>1514170</v>
      </c>
      <c r="F355" s="10" t="s">
        <v>74</v>
      </c>
      <c r="G355" s="257">
        <v>-895.48199999999997</v>
      </c>
      <c r="H355" s="10" t="s">
        <v>122</v>
      </c>
      <c r="I355" s="10" t="s">
        <v>7424</v>
      </c>
      <c r="J355" s="34">
        <v>-13951.61</v>
      </c>
      <c r="K355" s="10">
        <v>5005616179</v>
      </c>
      <c r="L355" s="10" t="s">
        <v>8943</v>
      </c>
    </row>
    <row r="356" spans="1:12" s="10" customFormat="1">
      <c r="A356" s="32" t="s">
        <v>9015</v>
      </c>
      <c r="B356" s="32" t="s">
        <v>9015</v>
      </c>
      <c r="C356" s="33">
        <v>0.42469907407407409</v>
      </c>
      <c r="D356" s="14">
        <v>543</v>
      </c>
      <c r="E356" s="14">
        <v>1514171</v>
      </c>
      <c r="F356" s="10" t="s">
        <v>71</v>
      </c>
      <c r="G356" s="257">
        <v>-625.96799999999996</v>
      </c>
      <c r="H356" s="10" t="s">
        <v>122</v>
      </c>
      <c r="I356" s="10" t="s">
        <v>7424</v>
      </c>
      <c r="J356" s="34">
        <v>-10290.91</v>
      </c>
      <c r="K356" s="10">
        <v>5005616179</v>
      </c>
      <c r="L356" s="10" t="s">
        <v>8943</v>
      </c>
    </row>
    <row r="357" spans="1:12" s="10" customFormat="1">
      <c r="A357" s="32" t="s">
        <v>9015</v>
      </c>
      <c r="B357" s="32" t="s">
        <v>9015</v>
      </c>
      <c r="C357" s="33">
        <v>0.42469907407407409</v>
      </c>
      <c r="D357" s="14">
        <v>543</v>
      </c>
      <c r="E357" s="14">
        <v>1514171</v>
      </c>
      <c r="F357" s="10" t="s">
        <v>71</v>
      </c>
      <c r="G357" s="257">
        <v>-715.39200000000005</v>
      </c>
      <c r="H357" s="10" t="s">
        <v>122</v>
      </c>
      <c r="I357" s="10" t="s">
        <v>7424</v>
      </c>
      <c r="J357" s="34">
        <v>-11761.04</v>
      </c>
      <c r="K357" s="10">
        <v>5005616179</v>
      </c>
      <c r="L357" s="10" t="s">
        <v>8943</v>
      </c>
    </row>
    <row r="358" spans="1:12" s="10" customFormat="1">
      <c r="A358" s="32" t="s">
        <v>9015</v>
      </c>
      <c r="B358" s="32" t="s">
        <v>9015</v>
      </c>
      <c r="C358" s="33">
        <v>0.42469907407407409</v>
      </c>
      <c r="D358" s="14">
        <v>543</v>
      </c>
      <c r="E358" s="14">
        <v>1514173</v>
      </c>
      <c r="F358" s="10" t="s">
        <v>78</v>
      </c>
      <c r="G358" s="257">
        <v>-638.44200000000001</v>
      </c>
      <c r="H358" s="10" t="s">
        <v>122</v>
      </c>
      <c r="I358" s="10" t="s">
        <v>7424</v>
      </c>
      <c r="J358" s="34">
        <v>-3045.37</v>
      </c>
      <c r="K358" s="10">
        <v>5005616179</v>
      </c>
      <c r="L358" s="10" t="s">
        <v>8943</v>
      </c>
    </row>
    <row r="359" spans="1:12" s="10" customFormat="1">
      <c r="A359" s="32" t="s">
        <v>9015</v>
      </c>
      <c r="B359" s="32" t="s">
        <v>9015</v>
      </c>
      <c r="C359" s="33">
        <v>0.42469907407407409</v>
      </c>
      <c r="D359" s="14">
        <v>543</v>
      </c>
      <c r="E359" s="14">
        <v>1514173</v>
      </c>
      <c r="F359" s="10" t="s">
        <v>78</v>
      </c>
      <c r="G359" s="257">
        <v>-729.64800000000002</v>
      </c>
      <c r="H359" s="10" t="s">
        <v>122</v>
      </c>
      <c r="I359" s="10" t="s">
        <v>7424</v>
      </c>
      <c r="J359" s="34">
        <v>-3480.42</v>
      </c>
      <c r="K359" s="10">
        <v>5005616179</v>
      </c>
      <c r="L359" s="10" t="s">
        <v>8943</v>
      </c>
    </row>
    <row r="360" spans="1:12" s="10" customFormat="1">
      <c r="A360" s="32" t="s">
        <v>9015</v>
      </c>
      <c r="B360" s="32" t="s">
        <v>9015</v>
      </c>
      <c r="C360" s="33">
        <v>0.42469907407407409</v>
      </c>
      <c r="D360" s="14">
        <v>543</v>
      </c>
      <c r="E360" s="14">
        <v>1514174</v>
      </c>
      <c r="F360" s="10" t="s">
        <v>80</v>
      </c>
      <c r="G360" s="257">
        <v>-15.875999999999999</v>
      </c>
      <c r="H360" s="10" t="s">
        <v>122</v>
      </c>
      <c r="I360" s="10" t="s">
        <v>7424</v>
      </c>
      <c r="J360" s="34">
        <v>-112.4</v>
      </c>
      <c r="K360" s="10">
        <v>5005616179</v>
      </c>
      <c r="L360" s="10" t="s">
        <v>8943</v>
      </c>
    </row>
    <row r="361" spans="1:12" s="10" customFormat="1">
      <c r="A361" s="32" t="s">
        <v>9015</v>
      </c>
      <c r="B361" s="32" t="s">
        <v>9015</v>
      </c>
      <c r="C361" s="33">
        <v>0.42469907407407409</v>
      </c>
      <c r="D361" s="14">
        <v>543</v>
      </c>
      <c r="E361" s="14">
        <v>1514174</v>
      </c>
      <c r="F361" s="10" t="s">
        <v>80</v>
      </c>
      <c r="G361" s="257">
        <v>-18.143999999999998</v>
      </c>
      <c r="H361" s="10" t="s">
        <v>122</v>
      </c>
      <c r="I361" s="10" t="s">
        <v>7424</v>
      </c>
      <c r="J361" s="34">
        <v>-128.46</v>
      </c>
      <c r="K361" s="10">
        <v>5005616179</v>
      </c>
      <c r="L361" s="10" t="s">
        <v>8943</v>
      </c>
    </row>
    <row r="362" spans="1:12" s="10" customFormat="1">
      <c r="A362" s="32" t="s">
        <v>9015</v>
      </c>
      <c r="B362" s="32" t="s">
        <v>9015</v>
      </c>
      <c r="C362" s="33">
        <v>0.42469907407407409</v>
      </c>
      <c r="D362" s="14">
        <v>543</v>
      </c>
      <c r="E362" s="14">
        <v>1514960</v>
      </c>
      <c r="F362" s="10" t="s">
        <v>82</v>
      </c>
      <c r="G362" s="257">
        <v>-11.34</v>
      </c>
      <c r="H362" s="10" t="s">
        <v>122</v>
      </c>
      <c r="I362" s="10" t="s">
        <v>7424</v>
      </c>
      <c r="J362" s="34">
        <v>-81.53</v>
      </c>
      <c r="K362" s="10">
        <v>5005616179</v>
      </c>
      <c r="L362" s="10" t="s">
        <v>8943</v>
      </c>
    </row>
    <row r="363" spans="1:12" s="10" customFormat="1">
      <c r="A363" s="32" t="s">
        <v>9015</v>
      </c>
      <c r="B363" s="32" t="s">
        <v>9015</v>
      </c>
      <c r="C363" s="33">
        <v>0.42469907407407409</v>
      </c>
      <c r="D363" s="14">
        <v>543</v>
      </c>
      <c r="E363" s="14">
        <v>1514960</v>
      </c>
      <c r="F363" s="10" t="s">
        <v>82</v>
      </c>
      <c r="G363" s="257">
        <v>-12.96</v>
      </c>
      <c r="H363" s="10" t="s">
        <v>122</v>
      </c>
      <c r="I363" s="10" t="s">
        <v>7424</v>
      </c>
      <c r="J363" s="34">
        <v>-93.18</v>
      </c>
      <c r="K363" s="10">
        <v>5005616179</v>
      </c>
      <c r="L363" s="10" t="s">
        <v>8943</v>
      </c>
    </row>
    <row r="364" spans="1:12" s="10" customFormat="1">
      <c r="A364" s="32" t="s">
        <v>9015</v>
      </c>
      <c r="B364" s="32" t="s">
        <v>9015</v>
      </c>
      <c r="C364" s="33">
        <v>0.4259027777777778</v>
      </c>
      <c r="D364" s="14">
        <v>543</v>
      </c>
      <c r="E364" s="14">
        <v>1514169</v>
      </c>
      <c r="F364" s="10" t="s">
        <v>76</v>
      </c>
      <c r="G364" s="257">
        <v>-5328.2879999999996</v>
      </c>
      <c r="H364" s="10" t="s">
        <v>122</v>
      </c>
      <c r="I364" s="10" t="s">
        <v>7424</v>
      </c>
      <c r="J364" s="34">
        <v>-24776.54</v>
      </c>
      <c r="K364" s="10">
        <v>5005616190</v>
      </c>
      <c r="L364" s="10" t="s">
        <v>8943</v>
      </c>
    </row>
    <row r="365" spans="1:12" s="10" customFormat="1">
      <c r="A365" s="32" t="s">
        <v>9015</v>
      </c>
      <c r="B365" s="32" t="s">
        <v>9015</v>
      </c>
      <c r="C365" s="33">
        <v>0.4259027777777778</v>
      </c>
      <c r="D365" s="14">
        <v>543</v>
      </c>
      <c r="E365" s="14">
        <v>1514170</v>
      </c>
      <c r="F365" s="10" t="s">
        <v>74</v>
      </c>
      <c r="G365" s="257">
        <v>-2046.816</v>
      </c>
      <c r="H365" s="10" t="s">
        <v>122</v>
      </c>
      <c r="I365" s="10" t="s">
        <v>7424</v>
      </c>
      <c r="J365" s="34">
        <v>-31889.39</v>
      </c>
      <c r="K365" s="10">
        <v>5005616190</v>
      </c>
      <c r="L365" s="10" t="s">
        <v>8943</v>
      </c>
    </row>
    <row r="366" spans="1:12" s="10" customFormat="1">
      <c r="A366" s="32" t="s">
        <v>9015</v>
      </c>
      <c r="B366" s="32" t="s">
        <v>9015</v>
      </c>
      <c r="C366" s="33">
        <v>0.4259027777777778</v>
      </c>
      <c r="D366" s="14">
        <v>543</v>
      </c>
      <c r="E366" s="14">
        <v>1514171</v>
      </c>
      <c r="F366" s="10" t="s">
        <v>71</v>
      </c>
      <c r="G366" s="257">
        <v>-1430.7840000000001</v>
      </c>
      <c r="H366" s="10" t="s">
        <v>122</v>
      </c>
      <c r="I366" s="10" t="s">
        <v>7424</v>
      </c>
      <c r="J366" s="34">
        <v>-23522.09</v>
      </c>
      <c r="K366" s="10">
        <v>5005616190</v>
      </c>
      <c r="L366" s="10" t="s">
        <v>8943</v>
      </c>
    </row>
    <row r="367" spans="1:12" s="10" customFormat="1">
      <c r="A367" s="32" t="s">
        <v>9015</v>
      </c>
      <c r="B367" s="32" t="s">
        <v>9015</v>
      </c>
      <c r="C367" s="33">
        <v>0.4259027777777778</v>
      </c>
      <c r="D367" s="14">
        <v>543</v>
      </c>
      <c r="E367" s="14">
        <v>1514173</v>
      </c>
      <c r="F367" s="10" t="s">
        <v>78</v>
      </c>
      <c r="G367" s="257">
        <v>-1459.296</v>
      </c>
      <c r="H367" s="10" t="s">
        <v>122</v>
      </c>
      <c r="I367" s="10" t="s">
        <v>7424</v>
      </c>
      <c r="J367" s="34">
        <v>-6960.84</v>
      </c>
      <c r="K367" s="10">
        <v>5005616190</v>
      </c>
      <c r="L367" s="10" t="s">
        <v>8943</v>
      </c>
    </row>
    <row r="368" spans="1:12" s="10" customFormat="1">
      <c r="A368" s="32" t="s">
        <v>9015</v>
      </c>
      <c r="B368" s="32" t="s">
        <v>9015</v>
      </c>
      <c r="C368" s="33">
        <v>0.4259027777777778</v>
      </c>
      <c r="D368" s="14">
        <v>543</v>
      </c>
      <c r="E368" s="14">
        <v>1514174</v>
      </c>
      <c r="F368" s="10" t="s">
        <v>80</v>
      </c>
      <c r="G368" s="257">
        <v>-36.287999999999997</v>
      </c>
      <c r="H368" s="10" t="s">
        <v>122</v>
      </c>
      <c r="I368" s="10" t="s">
        <v>7424</v>
      </c>
      <c r="J368" s="34">
        <v>-256.92</v>
      </c>
      <c r="K368" s="10">
        <v>5005616190</v>
      </c>
      <c r="L368" s="10" t="s">
        <v>8943</v>
      </c>
    </row>
    <row r="369" spans="1:12" s="10" customFormat="1">
      <c r="A369" s="32" t="s">
        <v>9015</v>
      </c>
      <c r="B369" s="32" t="s">
        <v>9015</v>
      </c>
      <c r="C369" s="33">
        <v>0.4259027777777778</v>
      </c>
      <c r="D369" s="14">
        <v>543</v>
      </c>
      <c r="E369" s="14">
        <v>1514960</v>
      </c>
      <c r="F369" s="10" t="s">
        <v>82</v>
      </c>
      <c r="G369" s="257">
        <v>-25.92</v>
      </c>
      <c r="H369" s="10" t="s">
        <v>122</v>
      </c>
      <c r="I369" s="10" t="s">
        <v>7424</v>
      </c>
      <c r="J369" s="34">
        <v>-186.37</v>
      </c>
      <c r="K369" s="10">
        <v>5005616190</v>
      </c>
      <c r="L369" s="10" t="s">
        <v>8943</v>
      </c>
    </row>
    <row r="370" spans="1:12" s="10" customFormat="1">
      <c r="A370" s="32" t="s">
        <v>9015</v>
      </c>
      <c r="B370" s="32" t="s">
        <v>9015</v>
      </c>
      <c r="C370" s="33">
        <v>0.42677083333333332</v>
      </c>
      <c r="D370" s="14">
        <v>543</v>
      </c>
      <c r="E370" s="14">
        <v>1514169</v>
      </c>
      <c r="F370" s="10" t="s">
        <v>76</v>
      </c>
      <c r="G370" s="257">
        <v>-5328.2879999999996</v>
      </c>
      <c r="H370" s="10" t="s">
        <v>122</v>
      </c>
      <c r="I370" s="10" t="s">
        <v>7424</v>
      </c>
      <c r="J370" s="34">
        <v>-24776.54</v>
      </c>
      <c r="K370" s="10">
        <v>5005616191</v>
      </c>
      <c r="L370" s="10" t="s">
        <v>8943</v>
      </c>
    </row>
    <row r="371" spans="1:12" s="10" customFormat="1">
      <c r="A371" s="32" t="s">
        <v>9015</v>
      </c>
      <c r="B371" s="32" t="s">
        <v>9015</v>
      </c>
      <c r="C371" s="33">
        <v>0.42677083333333332</v>
      </c>
      <c r="D371" s="14">
        <v>543</v>
      </c>
      <c r="E371" s="14">
        <v>1514170</v>
      </c>
      <c r="F371" s="10" t="s">
        <v>74</v>
      </c>
      <c r="G371" s="257">
        <v>-2046.816</v>
      </c>
      <c r="H371" s="10" t="s">
        <v>122</v>
      </c>
      <c r="I371" s="10" t="s">
        <v>7424</v>
      </c>
      <c r="J371" s="34">
        <v>-31889.39</v>
      </c>
      <c r="K371" s="10">
        <v>5005616191</v>
      </c>
      <c r="L371" s="10" t="s">
        <v>8943</v>
      </c>
    </row>
    <row r="372" spans="1:12" s="10" customFormat="1">
      <c r="A372" s="32" t="s">
        <v>9015</v>
      </c>
      <c r="B372" s="32" t="s">
        <v>9015</v>
      </c>
      <c r="C372" s="33">
        <v>0.42677083333333332</v>
      </c>
      <c r="D372" s="14">
        <v>543</v>
      </c>
      <c r="E372" s="14">
        <v>1514171</v>
      </c>
      <c r="F372" s="10" t="s">
        <v>71</v>
      </c>
      <c r="G372" s="257">
        <v>-1430.7840000000001</v>
      </c>
      <c r="H372" s="10" t="s">
        <v>122</v>
      </c>
      <c r="I372" s="10" t="s">
        <v>7424</v>
      </c>
      <c r="J372" s="34">
        <v>-23522.09</v>
      </c>
      <c r="K372" s="10">
        <v>5005616191</v>
      </c>
      <c r="L372" s="10" t="s">
        <v>8943</v>
      </c>
    </row>
    <row r="373" spans="1:12" s="10" customFormat="1">
      <c r="A373" s="32" t="s">
        <v>9015</v>
      </c>
      <c r="B373" s="32" t="s">
        <v>9015</v>
      </c>
      <c r="C373" s="33">
        <v>0.42677083333333332</v>
      </c>
      <c r="D373" s="14">
        <v>543</v>
      </c>
      <c r="E373" s="14">
        <v>1514173</v>
      </c>
      <c r="F373" s="10" t="s">
        <v>78</v>
      </c>
      <c r="G373" s="257">
        <v>-1459.296</v>
      </c>
      <c r="H373" s="10" t="s">
        <v>122</v>
      </c>
      <c r="I373" s="10" t="s">
        <v>7424</v>
      </c>
      <c r="J373" s="34">
        <v>-6960.84</v>
      </c>
      <c r="K373" s="10">
        <v>5005616191</v>
      </c>
      <c r="L373" s="10" t="s">
        <v>8943</v>
      </c>
    </row>
    <row r="374" spans="1:12" s="10" customFormat="1">
      <c r="A374" s="32" t="s">
        <v>9015</v>
      </c>
      <c r="B374" s="32" t="s">
        <v>9015</v>
      </c>
      <c r="C374" s="33">
        <v>0.42677083333333332</v>
      </c>
      <c r="D374" s="14">
        <v>543</v>
      </c>
      <c r="E374" s="14">
        <v>1514174</v>
      </c>
      <c r="F374" s="10" t="s">
        <v>80</v>
      </c>
      <c r="G374" s="257">
        <v>-36.287999999999997</v>
      </c>
      <c r="H374" s="10" t="s">
        <v>122</v>
      </c>
      <c r="I374" s="10" t="s">
        <v>7424</v>
      </c>
      <c r="J374" s="34">
        <v>-256.92</v>
      </c>
      <c r="K374" s="10">
        <v>5005616191</v>
      </c>
      <c r="L374" s="10" t="s">
        <v>8943</v>
      </c>
    </row>
    <row r="375" spans="1:12" s="10" customFormat="1">
      <c r="A375" s="32" t="s">
        <v>9015</v>
      </c>
      <c r="B375" s="32" t="s">
        <v>9015</v>
      </c>
      <c r="C375" s="33">
        <v>0.42677083333333332</v>
      </c>
      <c r="D375" s="14">
        <v>543</v>
      </c>
      <c r="E375" s="14">
        <v>1514960</v>
      </c>
      <c r="F375" s="10" t="s">
        <v>82</v>
      </c>
      <c r="G375" s="257">
        <v>-25.92</v>
      </c>
      <c r="H375" s="10" t="s">
        <v>122</v>
      </c>
      <c r="I375" s="10" t="s">
        <v>7424</v>
      </c>
      <c r="J375" s="34">
        <v>-186.37</v>
      </c>
      <c r="K375" s="10">
        <v>5005616191</v>
      </c>
      <c r="L375" s="10" t="s">
        <v>8943</v>
      </c>
    </row>
    <row r="376" spans="1:12" s="10" customFormat="1">
      <c r="A376" s="32" t="s">
        <v>9015</v>
      </c>
      <c r="B376" s="32" t="s">
        <v>9015</v>
      </c>
      <c r="C376" s="33">
        <v>0.42775462962962968</v>
      </c>
      <c r="D376" s="14">
        <v>543</v>
      </c>
      <c r="E376" s="14">
        <v>1514169</v>
      </c>
      <c r="F376" s="10" t="s">
        <v>76</v>
      </c>
      <c r="G376" s="257">
        <v>-5328.2879999999996</v>
      </c>
      <c r="H376" s="10" t="s">
        <v>122</v>
      </c>
      <c r="I376" s="10" t="s">
        <v>7424</v>
      </c>
      <c r="J376" s="34">
        <v>-24776.54</v>
      </c>
      <c r="K376" s="10">
        <v>5005616192</v>
      </c>
      <c r="L376" s="10" t="s">
        <v>8943</v>
      </c>
    </row>
    <row r="377" spans="1:12" s="10" customFormat="1">
      <c r="A377" s="32" t="s">
        <v>9015</v>
      </c>
      <c r="B377" s="32" t="s">
        <v>9015</v>
      </c>
      <c r="C377" s="33">
        <v>0.42775462962962968</v>
      </c>
      <c r="D377" s="14">
        <v>543</v>
      </c>
      <c r="E377" s="14">
        <v>1514170</v>
      </c>
      <c r="F377" s="10" t="s">
        <v>74</v>
      </c>
      <c r="G377" s="257">
        <v>-2046.816</v>
      </c>
      <c r="H377" s="10" t="s">
        <v>122</v>
      </c>
      <c r="I377" s="10" t="s">
        <v>7424</v>
      </c>
      <c r="J377" s="34">
        <v>-31889.39</v>
      </c>
      <c r="K377" s="10">
        <v>5005616192</v>
      </c>
      <c r="L377" s="10" t="s">
        <v>8943</v>
      </c>
    </row>
    <row r="378" spans="1:12" s="10" customFormat="1">
      <c r="A378" s="32" t="s">
        <v>9015</v>
      </c>
      <c r="B378" s="32" t="s">
        <v>9015</v>
      </c>
      <c r="C378" s="33">
        <v>0.42775462962962968</v>
      </c>
      <c r="D378" s="14">
        <v>543</v>
      </c>
      <c r="E378" s="14">
        <v>1514171</v>
      </c>
      <c r="F378" s="10" t="s">
        <v>71</v>
      </c>
      <c r="G378" s="257">
        <v>-1430.7840000000001</v>
      </c>
      <c r="H378" s="10" t="s">
        <v>122</v>
      </c>
      <c r="I378" s="10" t="s">
        <v>7424</v>
      </c>
      <c r="J378" s="34">
        <v>-23522.09</v>
      </c>
      <c r="K378" s="10">
        <v>5005616192</v>
      </c>
      <c r="L378" s="10" t="s">
        <v>8943</v>
      </c>
    </row>
    <row r="379" spans="1:12" s="10" customFormat="1">
      <c r="A379" s="32" t="s">
        <v>9015</v>
      </c>
      <c r="B379" s="32" t="s">
        <v>9015</v>
      </c>
      <c r="C379" s="33">
        <v>0.42775462962962968</v>
      </c>
      <c r="D379" s="14">
        <v>543</v>
      </c>
      <c r="E379" s="14">
        <v>1514173</v>
      </c>
      <c r="F379" s="10" t="s">
        <v>78</v>
      </c>
      <c r="G379" s="257">
        <v>-1459.296</v>
      </c>
      <c r="H379" s="10" t="s">
        <v>122</v>
      </c>
      <c r="I379" s="10" t="s">
        <v>7424</v>
      </c>
      <c r="J379" s="34">
        <v>-6960.84</v>
      </c>
      <c r="K379" s="10">
        <v>5005616192</v>
      </c>
      <c r="L379" s="10" t="s">
        <v>8943</v>
      </c>
    </row>
    <row r="380" spans="1:12" s="10" customFormat="1">
      <c r="A380" s="32" t="s">
        <v>9015</v>
      </c>
      <c r="B380" s="32" t="s">
        <v>9015</v>
      </c>
      <c r="C380" s="33">
        <v>0.42775462962962968</v>
      </c>
      <c r="D380" s="14">
        <v>543</v>
      </c>
      <c r="E380" s="14">
        <v>1514174</v>
      </c>
      <c r="F380" s="10" t="s">
        <v>80</v>
      </c>
      <c r="G380" s="257">
        <v>-36.287999999999997</v>
      </c>
      <c r="H380" s="10" t="s">
        <v>122</v>
      </c>
      <c r="I380" s="10" t="s">
        <v>7424</v>
      </c>
      <c r="J380" s="34">
        <v>-256.92</v>
      </c>
      <c r="K380" s="10">
        <v>5005616192</v>
      </c>
      <c r="L380" s="10" t="s">
        <v>8943</v>
      </c>
    </row>
    <row r="381" spans="1:12" s="10" customFormat="1">
      <c r="A381" s="32" t="s">
        <v>9015</v>
      </c>
      <c r="B381" s="32" t="s">
        <v>9015</v>
      </c>
      <c r="C381" s="33">
        <v>0.42775462962962968</v>
      </c>
      <c r="D381" s="14">
        <v>543</v>
      </c>
      <c r="E381" s="14">
        <v>1514960</v>
      </c>
      <c r="F381" s="10" t="s">
        <v>82</v>
      </c>
      <c r="G381" s="257">
        <v>-25.92</v>
      </c>
      <c r="H381" s="10" t="s">
        <v>122</v>
      </c>
      <c r="I381" s="10" t="s">
        <v>7424</v>
      </c>
      <c r="J381" s="34">
        <v>-186.36</v>
      </c>
      <c r="K381" s="10">
        <v>5005616192</v>
      </c>
      <c r="L381" s="10" t="s">
        <v>8943</v>
      </c>
    </row>
    <row r="382" spans="1:12" s="10" customFormat="1">
      <c r="A382" s="32" t="s">
        <v>9015</v>
      </c>
      <c r="B382" s="32" t="s">
        <v>9015</v>
      </c>
      <c r="C382" s="33">
        <v>0.42884259259259255</v>
      </c>
      <c r="D382" s="14">
        <v>543</v>
      </c>
      <c r="E382" s="14">
        <v>1514169</v>
      </c>
      <c r="F382" s="10" t="s">
        <v>76</v>
      </c>
      <c r="G382" s="257">
        <v>-5328.2879999999996</v>
      </c>
      <c r="H382" s="10" t="s">
        <v>122</v>
      </c>
      <c r="I382" s="10" t="s">
        <v>7424</v>
      </c>
      <c r="J382" s="34">
        <v>-24776.54</v>
      </c>
      <c r="K382" s="10">
        <v>5005616194</v>
      </c>
      <c r="L382" s="10" t="s">
        <v>8943</v>
      </c>
    </row>
    <row r="383" spans="1:12" s="10" customFormat="1">
      <c r="A383" s="32" t="s">
        <v>9015</v>
      </c>
      <c r="B383" s="32" t="s">
        <v>9015</v>
      </c>
      <c r="C383" s="33">
        <v>0.42884259259259255</v>
      </c>
      <c r="D383" s="14">
        <v>543</v>
      </c>
      <c r="E383" s="14">
        <v>1514170</v>
      </c>
      <c r="F383" s="10" t="s">
        <v>74</v>
      </c>
      <c r="G383" s="257">
        <v>-2046.816</v>
      </c>
      <c r="H383" s="10" t="s">
        <v>122</v>
      </c>
      <c r="I383" s="10" t="s">
        <v>7424</v>
      </c>
      <c r="J383" s="34">
        <v>-31889.39</v>
      </c>
      <c r="K383" s="10">
        <v>5005616194</v>
      </c>
      <c r="L383" s="10" t="s">
        <v>8943</v>
      </c>
    </row>
    <row r="384" spans="1:12" s="10" customFormat="1">
      <c r="A384" s="32" t="s">
        <v>9015</v>
      </c>
      <c r="B384" s="32" t="s">
        <v>9015</v>
      </c>
      <c r="C384" s="33">
        <v>0.42884259259259255</v>
      </c>
      <c r="D384" s="14">
        <v>543</v>
      </c>
      <c r="E384" s="14">
        <v>1514171</v>
      </c>
      <c r="F384" s="10" t="s">
        <v>71</v>
      </c>
      <c r="G384" s="257">
        <v>-1430.7840000000001</v>
      </c>
      <c r="H384" s="10" t="s">
        <v>122</v>
      </c>
      <c r="I384" s="10" t="s">
        <v>7424</v>
      </c>
      <c r="J384" s="34">
        <v>-23522.09</v>
      </c>
      <c r="K384" s="10">
        <v>5005616194</v>
      </c>
      <c r="L384" s="10" t="s">
        <v>8943</v>
      </c>
    </row>
    <row r="385" spans="1:12" s="10" customFormat="1">
      <c r="A385" s="32" t="s">
        <v>9015</v>
      </c>
      <c r="B385" s="32" t="s">
        <v>9015</v>
      </c>
      <c r="C385" s="33">
        <v>0.42884259259259255</v>
      </c>
      <c r="D385" s="14">
        <v>543</v>
      </c>
      <c r="E385" s="14">
        <v>1514173</v>
      </c>
      <c r="F385" s="10" t="s">
        <v>78</v>
      </c>
      <c r="G385" s="257">
        <v>-1459.296</v>
      </c>
      <c r="H385" s="10" t="s">
        <v>122</v>
      </c>
      <c r="I385" s="10" t="s">
        <v>7424</v>
      </c>
      <c r="J385" s="34">
        <v>-6960.84</v>
      </c>
      <c r="K385" s="10">
        <v>5005616194</v>
      </c>
      <c r="L385" s="10" t="s">
        <v>8943</v>
      </c>
    </row>
    <row r="386" spans="1:12" s="10" customFormat="1">
      <c r="A386" s="32" t="s">
        <v>9015</v>
      </c>
      <c r="B386" s="32" t="s">
        <v>9015</v>
      </c>
      <c r="C386" s="33">
        <v>0.42884259259259255</v>
      </c>
      <c r="D386" s="14">
        <v>543</v>
      </c>
      <c r="E386" s="14">
        <v>1514174</v>
      </c>
      <c r="F386" s="10" t="s">
        <v>80</v>
      </c>
      <c r="G386" s="257">
        <v>-36.287999999999997</v>
      </c>
      <c r="H386" s="10" t="s">
        <v>122</v>
      </c>
      <c r="I386" s="10" t="s">
        <v>7424</v>
      </c>
      <c r="J386" s="34">
        <v>-256.92</v>
      </c>
      <c r="K386" s="10">
        <v>5005616194</v>
      </c>
      <c r="L386" s="10" t="s">
        <v>8943</v>
      </c>
    </row>
    <row r="387" spans="1:12" s="10" customFormat="1">
      <c r="A387" s="32" t="s">
        <v>9015</v>
      </c>
      <c r="B387" s="32" t="s">
        <v>9015</v>
      </c>
      <c r="C387" s="33">
        <v>0.42884259259259255</v>
      </c>
      <c r="D387" s="14">
        <v>543</v>
      </c>
      <c r="E387" s="14">
        <v>1514960</v>
      </c>
      <c r="F387" s="10" t="s">
        <v>82</v>
      </c>
      <c r="G387" s="257">
        <v>-25.92</v>
      </c>
      <c r="H387" s="10" t="s">
        <v>122</v>
      </c>
      <c r="I387" s="10" t="s">
        <v>7424</v>
      </c>
      <c r="J387" s="34">
        <v>-186.37</v>
      </c>
      <c r="K387" s="10">
        <v>5005616194</v>
      </c>
      <c r="L387" s="10" t="s">
        <v>8943</v>
      </c>
    </row>
    <row r="388" spans="1:12" s="10" customFormat="1">
      <c r="A388" s="32" t="s">
        <v>9015</v>
      </c>
      <c r="B388" s="32" t="s">
        <v>9015</v>
      </c>
      <c r="C388" s="33">
        <v>0.43336805555555552</v>
      </c>
      <c r="D388" s="14">
        <v>543</v>
      </c>
      <c r="E388" s="14">
        <v>1514169</v>
      </c>
      <c r="F388" s="10" t="s">
        <v>76</v>
      </c>
      <c r="G388" s="257">
        <v>-5331.96</v>
      </c>
      <c r="H388" s="10" t="s">
        <v>122</v>
      </c>
      <c r="I388" s="10" t="s">
        <v>7424</v>
      </c>
      <c r="J388" s="34">
        <v>-24793.62</v>
      </c>
      <c r="K388" s="10">
        <v>5005616197</v>
      </c>
      <c r="L388" s="10" t="s">
        <v>8943</v>
      </c>
    </row>
    <row r="389" spans="1:12" s="10" customFormat="1">
      <c r="A389" s="32" t="s">
        <v>9015</v>
      </c>
      <c r="B389" s="32" t="s">
        <v>9015</v>
      </c>
      <c r="C389" s="33">
        <v>0.43336805555555552</v>
      </c>
      <c r="D389" s="14">
        <v>543</v>
      </c>
      <c r="E389" s="14">
        <v>1514170</v>
      </c>
      <c r="F389" s="10" t="s">
        <v>74</v>
      </c>
      <c r="G389" s="257">
        <v>-2192.4</v>
      </c>
      <c r="H389" s="10" t="s">
        <v>122</v>
      </c>
      <c r="I389" s="10" t="s">
        <v>7424</v>
      </c>
      <c r="J389" s="34">
        <v>-34157.589999999997</v>
      </c>
      <c r="K389" s="10">
        <v>5005616197</v>
      </c>
      <c r="L389" s="10" t="s">
        <v>8943</v>
      </c>
    </row>
    <row r="390" spans="1:12" s="10" customFormat="1">
      <c r="A390" s="32" t="s">
        <v>9015</v>
      </c>
      <c r="B390" s="32" t="s">
        <v>9015</v>
      </c>
      <c r="C390" s="33">
        <v>0.43336805555555552</v>
      </c>
      <c r="D390" s="14">
        <v>543</v>
      </c>
      <c r="E390" s="14">
        <v>1514171</v>
      </c>
      <c r="F390" s="10" t="s">
        <v>71</v>
      </c>
      <c r="G390" s="257">
        <v>-1345.68</v>
      </c>
      <c r="H390" s="10" t="s">
        <v>122</v>
      </c>
      <c r="I390" s="10" t="s">
        <v>7424</v>
      </c>
      <c r="J390" s="34">
        <v>-22122.98</v>
      </c>
      <c r="K390" s="10">
        <v>5005616197</v>
      </c>
      <c r="L390" s="10" t="s">
        <v>8943</v>
      </c>
    </row>
    <row r="391" spans="1:12" s="10" customFormat="1">
      <c r="A391" s="32" t="s">
        <v>9015</v>
      </c>
      <c r="B391" s="32" t="s">
        <v>9015</v>
      </c>
      <c r="C391" s="33">
        <v>0.43336805555555552</v>
      </c>
      <c r="D391" s="14">
        <v>543</v>
      </c>
      <c r="E391" s="14">
        <v>1514173</v>
      </c>
      <c r="F391" s="10" t="s">
        <v>78</v>
      </c>
      <c r="G391" s="257">
        <v>-1368.36</v>
      </c>
      <c r="H391" s="10" t="s">
        <v>122</v>
      </c>
      <c r="I391" s="10" t="s">
        <v>7424</v>
      </c>
      <c r="J391" s="34">
        <v>-6527.08</v>
      </c>
      <c r="K391" s="10">
        <v>5005616197</v>
      </c>
      <c r="L391" s="10" t="s">
        <v>8943</v>
      </c>
    </row>
    <row r="392" spans="1:12" s="10" customFormat="1">
      <c r="A392" s="32" t="s">
        <v>9015</v>
      </c>
      <c r="B392" s="32" t="s">
        <v>9015</v>
      </c>
      <c r="C392" s="33">
        <v>0.43336805555555552</v>
      </c>
      <c r="D392" s="14">
        <v>543</v>
      </c>
      <c r="E392" s="14">
        <v>1514174</v>
      </c>
      <c r="F392" s="10" t="s">
        <v>80</v>
      </c>
      <c r="G392" s="257">
        <v>-77.760000000000005</v>
      </c>
      <c r="H392" s="10" t="s">
        <v>122</v>
      </c>
      <c r="I392" s="10" t="s">
        <v>7424</v>
      </c>
      <c r="J392" s="34">
        <v>-550.54</v>
      </c>
      <c r="K392" s="10">
        <v>5005616197</v>
      </c>
      <c r="L392" s="10" t="s">
        <v>8943</v>
      </c>
    </row>
    <row r="393" spans="1:12" s="10" customFormat="1">
      <c r="A393" s="32" t="s">
        <v>9015</v>
      </c>
      <c r="B393" s="32" t="s">
        <v>9015</v>
      </c>
      <c r="C393" s="33">
        <v>0.43336805555555552</v>
      </c>
      <c r="D393" s="14">
        <v>543</v>
      </c>
      <c r="E393" s="14">
        <v>1514960</v>
      </c>
      <c r="F393" s="10" t="s">
        <v>82</v>
      </c>
      <c r="G393" s="257">
        <v>-32.4</v>
      </c>
      <c r="H393" s="10" t="s">
        <v>122</v>
      </c>
      <c r="I393" s="10" t="s">
        <v>7424</v>
      </c>
      <c r="J393" s="34">
        <v>-232.96</v>
      </c>
      <c r="K393" s="10">
        <v>5005616197</v>
      </c>
      <c r="L393" s="10" t="s">
        <v>8943</v>
      </c>
    </row>
    <row r="394" spans="1:12" s="10" customFormat="1">
      <c r="A394" s="32" t="s">
        <v>9015</v>
      </c>
      <c r="B394" s="32" t="s">
        <v>9015</v>
      </c>
      <c r="C394" s="33">
        <v>0.43421296296296297</v>
      </c>
      <c r="D394" s="14">
        <v>543</v>
      </c>
      <c r="E394" s="14">
        <v>1514169</v>
      </c>
      <c r="F394" s="10" t="s">
        <v>76</v>
      </c>
      <c r="G394" s="257">
        <v>-5331.96</v>
      </c>
      <c r="H394" s="10" t="s">
        <v>122</v>
      </c>
      <c r="I394" s="10" t="s">
        <v>7424</v>
      </c>
      <c r="J394" s="34">
        <v>-24793.62</v>
      </c>
      <c r="K394" s="10">
        <v>5005616198</v>
      </c>
      <c r="L394" s="10" t="s">
        <v>8943</v>
      </c>
    </row>
    <row r="395" spans="1:12" s="10" customFormat="1">
      <c r="A395" s="32" t="s">
        <v>9015</v>
      </c>
      <c r="B395" s="32" t="s">
        <v>9015</v>
      </c>
      <c r="C395" s="33">
        <v>0.43421296296296297</v>
      </c>
      <c r="D395" s="14">
        <v>543</v>
      </c>
      <c r="E395" s="14">
        <v>1514170</v>
      </c>
      <c r="F395" s="10" t="s">
        <v>74</v>
      </c>
      <c r="G395" s="257">
        <v>-2192.4</v>
      </c>
      <c r="H395" s="10" t="s">
        <v>122</v>
      </c>
      <c r="I395" s="10" t="s">
        <v>7424</v>
      </c>
      <c r="J395" s="34">
        <v>-34157.589999999997</v>
      </c>
      <c r="K395" s="10">
        <v>5005616198</v>
      </c>
      <c r="L395" s="10" t="s">
        <v>8943</v>
      </c>
    </row>
    <row r="396" spans="1:12" s="10" customFormat="1">
      <c r="A396" s="32" t="s">
        <v>9015</v>
      </c>
      <c r="B396" s="32" t="s">
        <v>9015</v>
      </c>
      <c r="C396" s="33">
        <v>0.43421296296296297</v>
      </c>
      <c r="D396" s="14">
        <v>543</v>
      </c>
      <c r="E396" s="14">
        <v>1514171</v>
      </c>
      <c r="F396" s="10" t="s">
        <v>71</v>
      </c>
      <c r="G396" s="257">
        <v>-1345.68</v>
      </c>
      <c r="H396" s="10" t="s">
        <v>122</v>
      </c>
      <c r="I396" s="10" t="s">
        <v>7424</v>
      </c>
      <c r="J396" s="34">
        <v>-22122.98</v>
      </c>
      <c r="K396" s="10">
        <v>5005616198</v>
      </c>
      <c r="L396" s="10" t="s">
        <v>8943</v>
      </c>
    </row>
    <row r="397" spans="1:12" s="10" customFormat="1">
      <c r="A397" s="32" t="s">
        <v>9015</v>
      </c>
      <c r="B397" s="32" t="s">
        <v>9015</v>
      </c>
      <c r="C397" s="33">
        <v>0.43421296296296297</v>
      </c>
      <c r="D397" s="14">
        <v>543</v>
      </c>
      <c r="E397" s="14">
        <v>1514173</v>
      </c>
      <c r="F397" s="10" t="s">
        <v>78</v>
      </c>
      <c r="G397" s="257">
        <v>-1368.36</v>
      </c>
      <c r="H397" s="10" t="s">
        <v>122</v>
      </c>
      <c r="I397" s="10" t="s">
        <v>7424</v>
      </c>
      <c r="J397" s="34">
        <v>-6527.08</v>
      </c>
      <c r="K397" s="10">
        <v>5005616198</v>
      </c>
      <c r="L397" s="10" t="s">
        <v>8943</v>
      </c>
    </row>
    <row r="398" spans="1:12" s="10" customFormat="1">
      <c r="A398" s="32" t="s">
        <v>9015</v>
      </c>
      <c r="B398" s="32" t="s">
        <v>9015</v>
      </c>
      <c r="C398" s="33">
        <v>0.43421296296296297</v>
      </c>
      <c r="D398" s="14">
        <v>543</v>
      </c>
      <c r="E398" s="14">
        <v>1514174</v>
      </c>
      <c r="F398" s="10" t="s">
        <v>80</v>
      </c>
      <c r="G398" s="257">
        <v>-77.760000000000005</v>
      </c>
      <c r="H398" s="10" t="s">
        <v>122</v>
      </c>
      <c r="I398" s="10" t="s">
        <v>7424</v>
      </c>
      <c r="J398" s="34">
        <v>-550.54</v>
      </c>
      <c r="K398" s="10">
        <v>5005616198</v>
      </c>
      <c r="L398" s="10" t="s">
        <v>8943</v>
      </c>
    </row>
    <row r="399" spans="1:12" s="10" customFormat="1">
      <c r="A399" s="32" t="s">
        <v>9015</v>
      </c>
      <c r="B399" s="32" t="s">
        <v>9015</v>
      </c>
      <c r="C399" s="33">
        <v>0.43421296296296297</v>
      </c>
      <c r="D399" s="14">
        <v>543</v>
      </c>
      <c r="E399" s="14">
        <v>1514960</v>
      </c>
      <c r="F399" s="10" t="s">
        <v>82</v>
      </c>
      <c r="G399" s="257">
        <v>-32.4</v>
      </c>
      <c r="H399" s="10" t="s">
        <v>122</v>
      </c>
      <c r="I399" s="10" t="s">
        <v>7424</v>
      </c>
      <c r="J399" s="34">
        <v>-232.96</v>
      </c>
      <c r="K399" s="10">
        <v>5005616198</v>
      </c>
      <c r="L399" s="10" t="s">
        <v>8943</v>
      </c>
    </row>
    <row r="400" spans="1:12" s="10" customFormat="1">
      <c r="A400" s="32" t="s">
        <v>9015</v>
      </c>
      <c r="B400" s="32" t="s">
        <v>9015</v>
      </c>
      <c r="C400" s="33">
        <v>0.52446759259259257</v>
      </c>
      <c r="D400" s="14">
        <v>601</v>
      </c>
      <c r="E400" s="14">
        <v>1530848</v>
      </c>
      <c r="F400" s="10" t="s">
        <v>192</v>
      </c>
      <c r="G400" s="257">
        <v>-41525</v>
      </c>
      <c r="H400" s="10" t="s">
        <v>122</v>
      </c>
      <c r="I400" s="10" t="s">
        <v>7424</v>
      </c>
      <c r="J400" s="34">
        <v>-603773.5</v>
      </c>
      <c r="K400" s="10">
        <v>4931751117</v>
      </c>
      <c r="L400" s="10" t="s">
        <v>7425</v>
      </c>
    </row>
    <row r="401" spans="1:12" s="10" customFormat="1">
      <c r="A401" s="32" t="s">
        <v>9015</v>
      </c>
      <c r="B401" s="32" t="s">
        <v>9015</v>
      </c>
      <c r="C401" s="33">
        <v>0.70078703703703704</v>
      </c>
      <c r="D401" s="14">
        <v>601</v>
      </c>
      <c r="E401" s="14">
        <v>1530909</v>
      </c>
      <c r="F401" s="10" t="s">
        <v>8140</v>
      </c>
      <c r="G401" s="257">
        <v>-19431</v>
      </c>
      <c r="H401" s="10" t="s">
        <v>122</v>
      </c>
      <c r="I401" s="10" t="s">
        <v>7424</v>
      </c>
      <c r="J401" s="34">
        <v>-553977.81000000006</v>
      </c>
      <c r="K401" s="10">
        <v>4931753728</v>
      </c>
      <c r="L401" s="10" t="s">
        <v>8922</v>
      </c>
    </row>
    <row r="402" spans="1:12" s="10" customFormat="1">
      <c r="A402" s="32" t="s">
        <v>9015</v>
      </c>
      <c r="B402" s="32" t="s">
        <v>9015</v>
      </c>
      <c r="C402" s="33">
        <v>0.71185185185185185</v>
      </c>
      <c r="D402" s="14">
        <v>601</v>
      </c>
      <c r="E402" s="14">
        <v>1530909</v>
      </c>
      <c r="F402" s="10" t="s">
        <v>8140</v>
      </c>
      <c r="G402" s="257">
        <v>-5141</v>
      </c>
      <c r="H402" s="10" t="s">
        <v>122</v>
      </c>
      <c r="I402" s="10" t="s">
        <v>7424</v>
      </c>
      <c r="J402" s="34">
        <v>-146569.91</v>
      </c>
      <c r="K402" s="10">
        <v>4931753873</v>
      </c>
      <c r="L402" s="10" t="s">
        <v>8922</v>
      </c>
    </row>
    <row r="403" spans="1:12" s="10" customFormat="1">
      <c r="A403" s="32" t="s">
        <v>9015</v>
      </c>
      <c r="B403" s="32" t="s">
        <v>9015</v>
      </c>
      <c r="C403" s="33">
        <v>0.71185185185185185</v>
      </c>
      <c r="D403" s="14">
        <v>601</v>
      </c>
      <c r="E403" s="14">
        <v>1530909</v>
      </c>
      <c r="F403" s="10" t="s">
        <v>8140</v>
      </c>
      <c r="G403" s="257">
        <v>-14173</v>
      </c>
      <c r="H403" s="10" t="s">
        <v>122</v>
      </c>
      <c r="I403" s="10" t="s">
        <v>7424</v>
      </c>
      <c r="J403" s="34">
        <v>-404072.23</v>
      </c>
      <c r="K403" s="10">
        <v>4931753873</v>
      </c>
      <c r="L403" s="10" t="s">
        <v>8922</v>
      </c>
    </row>
    <row r="404" spans="1:12" s="10" customFormat="1">
      <c r="A404" s="32" t="s">
        <v>9015</v>
      </c>
      <c r="B404" s="32" t="s">
        <v>9015</v>
      </c>
      <c r="C404" s="33">
        <v>0.72098379629629628</v>
      </c>
      <c r="D404" s="14">
        <v>601</v>
      </c>
      <c r="E404" s="14">
        <v>1530909</v>
      </c>
      <c r="F404" s="10" t="s">
        <v>8140</v>
      </c>
      <c r="G404" s="257">
        <v>-12218</v>
      </c>
      <c r="H404" s="10" t="s">
        <v>122</v>
      </c>
      <c r="I404" s="10" t="s">
        <v>7424</v>
      </c>
      <c r="J404" s="34">
        <v>-348335.18</v>
      </c>
      <c r="K404" s="10">
        <v>4931753974</v>
      </c>
      <c r="L404" s="10" t="s">
        <v>8922</v>
      </c>
    </row>
    <row r="405" spans="1:12" s="10" customFormat="1">
      <c r="A405" s="32" t="s">
        <v>9015</v>
      </c>
      <c r="B405" s="32" t="s">
        <v>9015</v>
      </c>
      <c r="C405" s="33">
        <v>0.72098379629629628</v>
      </c>
      <c r="D405" s="14">
        <v>601</v>
      </c>
      <c r="E405" s="14">
        <v>1530909</v>
      </c>
      <c r="F405" s="10" t="s">
        <v>8140</v>
      </c>
      <c r="G405" s="257">
        <v>-6941</v>
      </c>
      <c r="H405" s="10" t="s">
        <v>122</v>
      </c>
      <c r="I405" s="10" t="s">
        <v>7424</v>
      </c>
      <c r="J405" s="34">
        <v>-197887.91</v>
      </c>
      <c r="K405" s="10">
        <v>4931753974</v>
      </c>
      <c r="L405" s="10" t="s">
        <v>8922</v>
      </c>
    </row>
    <row r="406" spans="1:12" s="10" customFormat="1">
      <c r="A406" s="32" t="s">
        <v>9015</v>
      </c>
      <c r="B406" s="32" t="s">
        <v>9015</v>
      </c>
      <c r="C406" s="33">
        <v>0.7300578703703704</v>
      </c>
      <c r="D406" s="14">
        <v>601</v>
      </c>
      <c r="E406" s="14">
        <v>1530909</v>
      </c>
      <c r="F406" s="10" t="s">
        <v>8140</v>
      </c>
      <c r="G406" s="257">
        <v>-19309</v>
      </c>
      <c r="H406" s="10" t="s">
        <v>122</v>
      </c>
      <c r="I406" s="10" t="s">
        <v>7424</v>
      </c>
      <c r="J406" s="34">
        <v>-550499.59</v>
      </c>
      <c r="K406" s="10">
        <v>4931754078</v>
      </c>
      <c r="L406" s="10" t="s">
        <v>8922</v>
      </c>
    </row>
    <row r="407" spans="1:12" s="10" customFormat="1">
      <c r="A407" s="32" t="s">
        <v>9015</v>
      </c>
      <c r="B407" s="32" t="s">
        <v>9015</v>
      </c>
      <c r="C407" s="33">
        <v>0.75946759259259267</v>
      </c>
      <c r="D407" s="14">
        <v>601</v>
      </c>
      <c r="E407" s="14">
        <v>1530909</v>
      </c>
      <c r="F407" s="10" t="s">
        <v>8140</v>
      </c>
      <c r="G407" s="257">
        <v>-19273</v>
      </c>
      <c r="H407" s="10" t="s">
        <v>122</v>
      </c>
      <c r="I407" s="10" t="s">
        <v>7424</v>
      </c>
      <c r="J407" s="34">
        <v>-549473.23</v>
      </c>
      <c r="K407" s="10">
        <v>4931754531</v>
      </c>
      <c r="L407" s="10" t="s">
        <v>8922</v>
      </c>
    </row>
    <row r="408" spans="1:12" s="10" customFormat="1">
      <c r="A408" s="32" t="s">
        <v>9015</v>
      </c>
      <c r="B408" s="32" t="s">
        <v>9015</v>
      </c>
      <c r="C408" s="33">
        <v>0.76859953703703709</v>
      </c>
      <c r="D408" s="14">
        <v>601</v>
      </c>
      <c r="E408" s="14">
        <v>1530909</v>
      </c>
      <c r="F408" s="10" t="s">
        <v>8140</v>
      </c>
      <c r="G408" s="257">
        <v>-8839</v>
      </c>
      <c r="H408" s="10" t="s">
        <v>122</v>
      </c>
      <c r="I408" s="10" t="s">
        <v>7424</v>
      </c>
      <c r="J408" s="34">
        <v>-251999.89</v>
      </c>
      <c r="K408" s="10">
        <v>4931754587</v>
      </c>
      <c r="L408" s="10" t="s">
        <v>8922</v>
      </c>
    </row>
    <row r="409" spans="1:12" s="10" customFormat="1">
      <c r="A409" s="32" t="s">
        <v>9015</v>
      </c>
      <c r="B409" s="32" t="s">
        <v>9015</v>
      </c>
      <c r="C409" s="33">
        <v>0.76859953703703709</v>
      </c>
      <c r="D409" s="14">
        <v>601</v>
      </c>
      <c r="E409" s="14">
        <v>1530909</v>
      </c>
      <c r="F409" s="10" t="s">
        <v>8140</v>
      </c>
      <c r="G409" s="257">
        <v>-10668</v>
      </c>
      <c r="H409" s="10" t="s">
        <v>122</v>
      </c>
      <c r="I409" s="10" t="s">
        <v>7424</v>
      </c>
      <c r="J409" s="34">
        <v>-304144.68</v>
      </c>
      <c r="K409" s="10">
        <v>4931754587</v>
      </c>
      <c r="L409" s="10" t="s">
        <v>8922</v>
      </c>
    </row>
    <row r="410" spans="1:12" s="10" customFormat="1">
      <c r="A410" s="32" t="s">
        <v>9058</v>
      </c>
      <c r="B410" s="32" t="s">
        <v>9058</v>
      </c>
      <c r="C410" s="33">
        <v>0.36967592592592591</v>
      </c>
      <c r="D410" s="14">
        <v>543</v>
      </c>
      <c r="E410" s="14">
        <v>1514169</v>
      </c>
      <c r="F410" s="10" t="s">
        <v>76</v>
      </c>
      <c r="G410" s="257">
        <v>-5328.2879999999996</v>
      </c>
      <c r="H410" s="10" t="s">
        <v>122</v>
      </c>
      <c r="I410" s="10" t="s">
        <v>7424</v>
      </c>
      <c r="J410" s="34">
        <v>-24776.54</v>
      </c>
      <c r="K410" s="10">
        <v>5005617597</v>
      </c>
      <c r="L410" s="10" t="s">
        <v>8943</v>
      </c>
    </row>
    <row r="411" spans="1:12" s="10" customFormat="1">
      <c r="A411" s="32" t="s">
        <v>9058</v>
      </c>
      <c r="B411" s="32" t="s">
        <v>9058</v>
      </c>
      <c r="C411" s="33">
        <v>0.36967592592592591</v>
      </c>
      <c r="D411" s="14">
        <v>543</v>
      </c>
      <c r="E411" s="14">
        <v>1514170</v>
      </c>
      <c r="F411" s="10" t="s">
        <v>74</v>
      </c>
      <c r="G411" s="257">
        <v>-2046.816</v>
      </c>
      <c r="H411" s="10" t="s">
        <v>122</v>
      </c>
      <c r="I411" s="10" t="s">
        <v>7424</v>
      </c>
      <c r="J411" s="34">
        <v>-31889.39</v>
      </c>
      <c r="K411" s="10">
        <v>5005617597</v>
      </c>
      <c r="L411" s="10" t="s">
        <v>8943</v>
      </c>
    </row>
    <row r="412" spans="1:12" s="10" customFormat="1">
      <c r="A412" s="32" t="s">
        <v>9058</v>
      </c>
      <c r="B412" s="32" t="s">
        <v>9058</v>
      </c>
      <c r="C412" s="33">
        <v>0.36967592592592591</v>
      </c>
      <c r="D412" s="14">
        <v>543</v>
      </c>
      <c r="E412" s="14">
        <v>1514171</v>
      </c>
      <c r="F412" s="10" t="s">
        <v>71</v>
      </c>
      <c r="G412" s="257">
        <v>-1430.7840000000001</v>
      </c>
      <c r="H412" s="10" t="s">
        <v>122</v>
      </c>
      <c r="I412" s="10" t="s">
        <v>7424</v>
      </c>
      <c r="J412" s="34">
        <v>-23522.09</v>
      </c>
      <c r="K412" s="10">
        <v>5005617597</v>
      </c>
      <c r="L412" s="10" t="s">
        <v>8943</v>
      </c>
    </row>
    <row r="413" spans="1:12" s="10" customFormat="1">
      <c r="A413" s="32" t="s">
        <v>9058</v>
      </c>
      <c r="B413" s="32" t="s">
        <v>9058</v>
      </c>
      <c r="C413" s="33">
        <v>0.36967592592592591</v>
      </c>
      <c r="D413" s="14">
        <v>543</v>
      </c>
      <c r="E413" s="14">
        <v>1514173</v>
      </c>
      <c r="F413" s="10" t="s">
        <v>78</v>
      </c>
      <c r="G413" s="257">
        <v>-1459.296</v>
      </c>
      <c r="H413" s="10" t="s">
        <v>122</v>
      </c>
      <c r="I413" s="10" t="s">
        <v>7424</v>
      </c>
      <c r="J413" s="34">
        <v>-6960.84</v>
      </c>
      <c r="K413" s="10">
        <v>5005617597</v>
      </c>
      <c r="L413" s="10" t="s">
        <v>8943</v>
      </c>
    </row>
    <row r="414" spans="1:12" s="10" customFormat="1">
      <c r="A414" s="32" t="s">
        <v>9058</v>
      </c>
      <c r="B414" s="32" t="s">
        <v>9058</v>
      </c>
      <c r="C414" s="33">
        <v>0.36967592592592591</v>
      </c>
      <c r="D414" s="14">
        <v>543</v>
      </c>
      <c r="E414" s="14">
        <v>1514174</v>
      </c>
      <c r="F414" s="10" t="s">
        <v>80</v>
      </c>
      <c r="G414" s="257">
        <v>-36.287999999999997</v>
      </c>
      <c r="H414" s="10" t="s">
        <v>122</v>
      </c>
      <c r="I414" s="10" t="s">
        <v>7424</v>
      </c>
      <c r="J414" s="34">
        <v>-256.92</v>
      </c>
      <c r="K414" s="10">
        <v>5005617597</v>
      </c>
      <c r="L414" s="10" t="s">
        <v>8943</v>
      </c>
    </row>
    <row r="415" spans="1:12" s="10" customFormat="1">
      <c r="A415" s="32" t="s">
        <v>9058</v>
      </c>
      <c r="B415" s="32" t="s">
        <v>9058</v>
      </c>
      <c r="C415" s="33">
        <v>0.36967592592592591</v>
      </c>
      <c r="D415" s="14">
        <v>543</v>
      </c>
      <c r="E415" s="14">
        <v>1514960</v>
      </c>
      <c r="F415" s="10" t="s">
        <v>82</v>
      </c>
      <c r="G415" s="257">
        <v>-25.92</v>
      </c>
      <c r="H415" s="10" t="s">
        <v>122</v>
      </c>
      <c r="I415" s="10" t="s">
        <v>7424</v>
      </c>
      <c r="J415" s="34">
        <v>-186.36</v>
      </c>
      <c r="K415" s="10">
        <v>5005617597</v>
      </c>
      <c r="L415" s="10" t="s">
        <v>8943</v>
      </c>
    </row>
    <row r="416" spans="1:12" s="10" customFormat="1">
      <c r="A416" s="32" t="s">
        <v>9058</v>
      </c>
      <c r="B416" s="32" t="s">
        <v>9058</v>
      </c>
      <c r="C416" s="33">
        <v>0.3706712962962963</v>
      </c>
      <c r="D416" s="14">
        <v>543</v>
      </c>
      <c r="E416" s="14">
        <v>1514169</v>
      </c>
      <c r="F416" s="10" t="s">
        <v>76</v>
      </c>
      <c r="G416" s="257">
        <v>-5331.96</v>
      </c>
      <c r="H416" s="10" t="s">
        <v>122</v>
      </c>
      <c r="I416" s="10" t="s">
        <v>7424</v>
      </c>
      <c r="J416" s="34">
        <v>-24793.61</v>
      </c>
      <c r="K416" s="10">
        <v>5005617598</v>
      </c>
      <c r="L416" s="10" t="s">
        <v>8943</v>
      </c>
    </row>
    <row r="417" spans="1:12" s="10" customFormat="1">
      <c r="A417" s="32" t="s">
        <v>9058</v>
      </c>
      <c r="B417" s="32" t="s">
        <v>9058</v>
      </c>
      <c r="C417" s="33">
        <v>0.3706712962962963</v>
      </c>
      <c r="D417" s="14">
        <v>543</v>
      </c>
      <c r="E417" s="14">
        <v>1514170</v>
      </c>
      <c r="F417" s="10" t="s">
        <v>74</v>
      </c>
      <c r="G417" s="257">
        <v>-2192.4</v>
      </c>
      <c r="H417" s="10" t="s">
        <v>122</v>
      </c>
      <c r="I417" s="10" t="s">
        <v>7424</v>
      </c>
      <c r="J417" s="34">
        <v>-34157.589999999997</v>
      </c>
      <c r="K417" s="10">
        <v>5005617598</v>
      </c>
      <c r="L417" s="10" t="s">
        <v>8943</v>
      </c>
    </row>
    <row r="418" spans="1:12" s="10" customFormat="1">
      <c r="A418" s="32" t="s">
        <v>9058</v>
      </c>
      <c r="B418" s="32" t="s">
        <v>9058</v>
      </c>
      <c r="C418" s="33">
        <v>0.3706712962962963</v>
      </c>
      <c r="D418" s="14">
        <v>543</v>
      </c>
      <c r="E418" s="14">
        <v>1514171</v>
      </c>
      <c r="F418" s="10" t="s">
        <v>71</v>
      </c>
      <c r="G418" s="257">
        <v>-1345.68</v>
      </c>
      <c r="H418" s="10" t="s">
        <v>122</v>
      </c>
      <c r="I418" s="10" t="s">
        <v>7424</v>
      </c>
      <c r="J418" s="34">
        <v>-22122.98</v>
      </c>
      <c r="K418" s="10">
        <v>5005617598</v>
      </c>
      <c r="L418" s="10" t="s">
        <v>8943</v>
      </c>
    </row>
    <row r="419" spans="1:12" s="10" customFormat="1">
      <c r="A419" s="32" t="s">
        <v>9058</v>
      </c>
      <c r="B419" s="32" t="s">
        <v>9058</v>
      </c>
      <c r="C419" s="33">
        <v>0.3706712962962963</v>
      </c>
      <c r="D419" s="14">
        <v>543</v>
      </c>
      <c r="E419" s="14">
        <v>1514173</v>
      </c>
      <c r="F419" s="10" t="s">
        <v>78</v>
      </c>
      <c r="G419" s="257">
        <v>-1368.36</v>
      </c>
      <c r="H419" s="10" t="s">
        <v>122</v>
      </c>
      <c r="I419" s="10" t="s">
        <v>7424</v>
      </c>
      <c r="J419" s="34">
        <v>-6527.08</v>
      </c>
      <c r="K419" s="10">
        <v>5005617598</v>
      </c>
      <c r="L419" s="10" t="s">
        <v>8943</v>
      </c>
    </row>
    <row r="420" spans="1:12" s="10" customFormat="1">
      <c r="A420" s="32" t="s">
        <v>9058</v>
      </c>
      <c r="B420" s="32" t="s">
        <v>9058</v>
      </c>
      <c r="C420" s="33">
        <v>0.3706712962962963</v>
      </c>
      <c r="D420" s="14">
        <v>543</v>
      </c>
      <c r="E420" s="14">
        <v>1514174</v>
      </c>
      <c r="F420" s="10" t="s">
        <v>80</v>
      </c>
      <c r="G420" s="257">
        <v>-77.760000000000005</v>
      </c>
      <c r="H420" s="10" t="s">
        <v>122</v>
      </c>
      <c r="I420" s="10" t="s">
        <v>7424</v>
      </c>
      <c r="J420" s="34">
        <v>-550.54</v>
      </c>
      <c r="K420" s="10">
        <v>5005617598</v>
      </c>
      <c r="L420" s="10" t="s">
        <v>8943</v>
      </c>
    </row>
    <row r="421" spans="1:12" s="10" customFormat="1">
      <c r="A421" s="32" t="s">
        <v>9058</v>
      </c>
      <c r="B421" s="32" t="s">
        <v>9058</v>
      </c>
      <c r="C421" s="33">
        <v>0.3706712962962963</v>
      </c>
      <c r="D421" s="14">
        <v>543</v>
      </c>
      <c r="E421" s="14">
        <v>1514960</v>
      </c>
      <c r="F421" s="10" t="s">
        <v>82</v>
      </c>
      <c r="G421" s="257">
        <v>-32.4</v>
      </c>
      <c r="H421" s="10" t="s">
        <v>122</v>
      </c>
      <c r="I421" s="10" t="s">
        <v>7424</v>
      </c>
      <c r="J421" s="34">
        <v>-232.96</v>
      </c>
      <c r="K421" s="10">
        <v>5005617598</v>
      </c>
      <c r="L421" s="10" t="s">
        <v>8943</v>
      </c>
    </row>
    <row r="422" spans="1:12" s="10" customFormat="1">
      <c r="A422" s="32" t="s">
        <v>9058</v>
      </c>
      <c r="B422" s="32" t="s">
        <v>9058</v>
      </c>
      <c r="C422" s="33">
        <v>0.37155092592592592</v>
      </c>
      <c r="D422" s="14">
        <v>543</v>
      </c>
      <c r="E422" s="14">
        <v>1514169</v>
      </c>
      <c r="F422" s="10" t="s">
        <v>76</v>
      </c>
      <c r="G422" s="257">
        <v>-5251.95</v>
      </c>
      <c r="H422" s="10" t="s">
        <v>122</v>
      </c>
      <c r="I422" s="10" t="s">
        <v>7424</v>
      </c>
      <c r="J422" s="34">
        <v>-24421.57</v>
      </c>
      <c r="K422" s="10">
        <v>5005617599</v>
      </c>
      <c r="L422" s="10" t="s">
        <v>8943</v>
      </c>
    </row>
    <row r="423" spans="1:12" s="10" customFormat="1">
      <c r="A423" s="32" t="s">
        <v>9058</v>
      </c>
      <c r="B423" s="32" t="s">
        <v>9058</v>
      </c>
      <c r="C423" s="33">
        <v>0.37155092592592592</v>
      </c>
      <c r="D423" s="14">
        <v>543</v>
      </c>
      <c r="E423" s="14">
        <v>1514170</v>
      </c>
      <c r="F423" s="10" t="s">
        <v>74</v>
      </c>
      <c r="G423" s="257">
        <v>-2628.45</v>
      </c>
      <c r="H423" s="10" t="s">
        <v>122</v>
      </c>
      <c r="I423" s="10" t="s">
        <v>7424</v>
      </c>
      <c r="J423" s="34">
        <v>-40951.25</v>
      </c>
      <c r="K423" s="10">
        <v>5005617599</v>
      </c>
      <c r="L423" s="10" t="s">
        <v>8943</v>
      </c>
    </row>
    <row r="424" spans="1:12" s="10" customFormat="1">
      <c r="A424" s="32" t="s">
        <v>9058</v>
      </c>
      <c r="B424" s="32" t="s">
        <v>9058</v>
      </c>
      <c r="C424" s="33">
        <v>0.37155092592592592</v>
      </c>
      <c r="D424" s="14">
        <v>543</v>
      </c>
      <c r="E424" s="14">
        <v>1514171</v>
      </c>
      <c r="F424" s="10" t="s">
        <v>71</v>
      </c>
      <c r="G424" s="257">
        <v>-1458.27</v>
      </c>
      <c r="H424" s="10" t="s">
        <v>122</v>
      </c>
      <c r="I424" s="10" t="s">
        <v>7424</v>
      </c>
      <c r="J424" s="34">
        <v>-23973.96</v>
      </c>
      <c r="K424" s="10">
        <v>5005617599</v>
      </c>
      <c r="L424" s="10" t="s">
        <v>8943</v>
      </c>
    </row>
    <row r="425" spans="1:12" s="10" customFormat="1">
      <c r="A425" s="32" t="s">
        <v>9058</v>
      </c>
      <c r="B425" s="32" t="s">
        <v>9058</v>
      </c>
      <c r="C425" s="33">
        <v>0.37155092592592592</v>
      </c>
      <c r="D425" s="14">
        <v>543</v>
      </c>
      <c r="E425" s="14">
        <v>1514173</v>
      </c>
      <c r="F425" s="10" t="s">
        <v>78</v>
      </c>
      <c r="G425" s="257">
        <v>-1623.6</v>
      </c>
      <c r="H425" s="10" t="s">
        <v>122</v>
      </c>
      <c r="I425" s="10" t="s">
        <v>7424</v>
      </c>
      <c r="J425" s="34">
        <v>-7744.57</v>
      </c>
      <c r="K425" s="10">
        <v>5005617599</v>
      </c>
      <c r="L425" s="10" t="s">
        <v>8943</v>
      </c>
    </row>
    <row r="426" spans="1:12" s="10" customFormat="1">
      <c r="A426" s="32" t="s">
        <v>9058</v>
      </c>
      <c r="B426" s="32" t="s">
        <v>9058</v>
      </c>
      <c r="C426" s="33">
        <v>0.37155092592592592</v>
      </c>
      <c r="D426" s="14">
        <v>543</v>
      </c>
      <c r="E426" s="14">
        <v>1514174</v>
      </c>
      <c r="F426" s="10" t="s">
        <v>80</v>
      </c>
      <c r="G426" s="257">
        <v>-95.04</v>
      </c>
      <c r="H426" s="10" t="s">
        <v>122</v>
      </c>
      <c r="I426" s="10" t="s">
        <v>7424</v>
      </c>
      <c r="J426" s="34">
        <v>-672.88</v>
      </c>
      <c r="K426" s="10">
        <v>5005617599</v>
      </c>
      <c r="L426" s="10" t="s">
        <v>8943</v>
      </c>
    </row>
    <row r="427" spans="1:12" s="10" customFormat="1">
      <c r="A427" s="32" t="s">
        <v>9058</v>
      </c>
      <c r="B427" s="32" t="s">
        <v>9058</v>
      </c>
      <c r="C427" s="33">
        <v>0.37233796296296301</v>
      </c>
      <c r="D427" s="14">
        <v>543</v>
      </c>
      <c r="E427" s="14">
        <v>1514169</v>
      </c>
      <c r="F427" s="10" t="s">
        <v>76</v>
      </c>
      <c r="G427" s="257">
        <v>-5251.95</v>
      </c>
      <c r="H427" s="10" t="s">
        <v>122</v>
      </c>
      <c r="I427" s="10" t="s">
        <v>7424</v>
      </c>
      <c r="J427" s="34">
        <v>-24421.57</v>
      </c>
      <c r="K427" s="10">
        <v>5005617620</v>
      </c>
      <c r="L427" s="10" t="s">
        <v>8943</v>
      </c>
    </row>
    <row r="428" spans="1:12" s="10" customFormat="1">
      <c r="A428" s="32" t="s">
        <v>9058</v>
      </c>
      <c r="B428" s="32" t="s">
        <v>9058</v>
      </c>
      <c r="C428" s="33">
        <v>0.37233796296296301</v>
      </c>
      <c r="D428" s="14">
        <v>543</v>
      </c>
      <c r="E428" s="14">
        <v>1514170</v>
      </c>
      <c r="F428" s="10" t="s">
        <v>74</v>
      </c>
      <c r="G428" s="257">
        <v>-2628.45</v>
      </c>
      <c r="H428" s="10" t="s">
        <v>122</v>
      </c>
      <c r="I428" s="10" t="s">
        <v>7424</v>
      </c>
      <c r="J428" s="34">
        <v>-40951.25</v>
      </c>
      <c r="K428" s="10">
        <v>5005617620</v>
      </c>
      <c r="L428" s="10" t="s">
        <v>8943</v>
      </c>
    </row>
    <row r="429" spans="1:12" s="10" customFormat="1">
      <c r="A429" s="32" t="s">
        <v>9058</v>
      </c>
      <c r="B429" s="32" t="s">
        <v>9058</v>
      </c>
      <c r="C429" s="33">
        <v>0.37233796296296301</v>
      </c>
      <c r="D429" s="14">
        <v>543</v>
      </c>
      <c r="E429" s="14">
        <v>1514171</v>
      </c>
      <c r="F429" s="10" t="s">
        <v>71</v>
      </c>
      <c r="G429" s="257">
        <v>-1458.27</v>
      </c>
      <c r="H429" s="10" t="s">
        <v>122</v>
      </c>
      <c r="I429" s="10" t="s">
        <v>7424</v>
      </c>
      <c r="J429" s="34">
        <v>-23973.96</v>
      </c>
      <c r="K429" s="10">
        <v>5005617620</v>
      </c>
      <c r="L429" s="10" t="s">
        <v>8943</v>
      </c>
    </row>
    <row r="430" spans="1:12" s="10" customFormat="1">
      <c r="A430" s="32" t="s">
        <v>9058</v>
      </c>
      <c r="B430" s="32" t="s">
        <v>9058</v>
      </c>
      <c r="C430" s="33">
        <v>0.37233796296296301</v>
      </c>
      <c r="D430" s="14">
        <v>543</v>
      </c>
      <c r="E430" s="14">
        <v>1514173</v>
      </c>
      <c r="F430" s="10" t="s">
        <v>78</v>
      </c>
      <c r="G430" s="257">
        <v>-1623.6</v>
      </c>
      <c r="H430" s="10" t="s">
        <v>122</v>
      </c>
      <c r="I430" s="10" t="s">
        <v>7424</v>
      </c>
      <c r="J430" s="34">
        <v>-7744.57</v>
      </c>
      <c r="K430" s="10">
        <v>5005617620</v>
      </c>
      <c r="L430" s="10" t="s">
        <v>8943</v>
      </c>
    </row>
    <row r="431" spans="1:12" s="10" customFormat="1">
      <c r="A431" s="32" t="s">
        <v>9058</v>
      </c>
      <c r="B431" s="32" t="s">
        <v>9058</v>
      </c>
      <c r="C431" s="33">
        <v>0.37233796296296301</v>
      </c>
      <c r="D431" s="14">
        <v>543</v>
      </c>
      <c r="E431" s="14">
        <v>1514174</v>
      </c>
      <c r="F431" s="10" t="s">
        <v>80</v>
      </c>
      <c r="G431" s="257">
        <v>-95.04</v>
      </c>
      <c r="H431" s="10" t="s">
        <v>122</v>
      </c>
      <c r="I431" s="10" t="s">
        <v>7424</v>
      </c>
      <c r="J431" s="34">
        <v>-672.88</v>
      </c>
      <c r="K431" s="10">
        <v>5005617620</v>
      </c>
      <c r="L431" s="10" t="s">
        <v>8943</v>
      </c>
    </row>
    <row r="432" spans="1:12" s="10" customFormat="1">
      <c r="A432" s="32" t="s">
        <v>9058</v>
      </c>
      <c r="B432" s="32" t="s">
        <v>9058</v>
      </c>
      <c r="C432" s="33">
        <v>0.37311342592592589</v>
      </c>
      <c r="D432" s="14">
        <v>543</v>
      </c>
      <c r="E432" s="14">
        <v>1514169</v>
      </c>
      <c r="F432" s="10" t="s">
        <v>76</v>
      </c>
      <c r="G432" s="257">
        <v>-5251.95</v>
      </c>
      <c r="H432" s="10" t="s">
        <v>122</v>
      </c>
      <c r="I432" s="10" t="s">
        <v>7424</v>
      </c>
      <c r="J432" s="34">
        <v>-24421.57</v>
      </c>
      <c r="K432" s="10">
        <v>5005617621</v>
      </c>
      <c r="L432" s="10" t="s">
        <v>8943</v>
      </c>
    </row>
    <row r="433" spans="1:12" s="10" customFormat="1">
      <c r="A433" s="32" t="s">
        <v>9058</v>
      </c>
      <c r="B433" s="32" t="s">
        <v>9058</v>
      </c>
      <c r="C433" s="33">
        <v>0.37311342592592589</v>
      </c>
      <c r="D433" s="14">
        <v>543</v>
      </c>
      <c r="E433" s="14">
        <v>1514170</v>
      </c>
      <c r="F433" s="10" t="s">
        <v>74</v>
      </c>
      <c r="G433" s="257">
        <v>-2628.45</v>
      </c>
      <c r="H433" s="10" t="s">
        <v>122</v>
      </c>
      <c r="I433" s="10" t="s">
        <v>7424</v>
      </c>
      <c r="J433" s="34">
        <v>-40951.25</v>
      </c>
      <c r="K433" s="10">
        <v>5005617621</v>
      </c>
      <c r="L433" s="10" t="s">
        <v>8943</v>
      </c>
    </row>
    <row r="434" spans="1:12" s="10" customFormat="1">
      <c r="A434" s="32" t="s">
        <v>9058</v>
      </c>
      <c r="B434" s="32" t="s">
        <v>9058</v>
      </c>
      <c r="C434" s="33">
        <v>0.37311342592592589</v>
      </c>
      <c r="D434" s="14">
        <v>543</v>
      </c>
      <c r="E434" s="14">
        <v>1514171</v>
      </c>
      <c r="F434" s="10" t="s">
        <v>71</v>
      </c>
      <c r="G434" s="257">
        <v>-1458.27</v>
      </c>
      <c r="H434" s="10" t="s">
        <v>122</v>
      </c>
      <c r="I434" s="10" t="s">
        <v>7424</v>
      </c>
      <c r="J434" s="34">
        <v>-23973.96</v>
      </c>
      <c r="K434" s="10">
        <v>5005617621</v>
      </c>
      <c r="L434" s="10" t="s">
        <v>8943</v>
      </c>
    </row>
    <row r="435" spans="1:12" s="10" customFormat="1">
      <c r="A435" s="32" t="s">
        <v>9058</v>
      </c>
      <c r="B435" s="32" t="s">
        <v>9058</v>
      </c>
      <c r="C435" s="33">
        <v>0.37311342592592589</v>
      </c>
      <c r="D435" s="14">
        <v>543</v>
      </c>
      <c r="E435" s="14">
        <v>1514173</v>
      </c>
      <c r="F435" s="10" t="s">
        <v>78</v>
      </c>
      <c r="G435" s="257">
        <v>-1623.6</v>
      </c>
      <c r="H435" s="10" t="s">
        <v>122</v>
      </c>
      <c r="I435" s="10" t="s">
        <v>7424</v>
      </c>
      <c r="J435" s="34">
        <v>-7744.58</v>
      </c>
      <c r="K435" s="10">
        <v>5005617621</v>
      </c>
      <c r="L435" s="10" t="s">
        <v>8943</v>
      </c>
    </row>
    <row r="436" spans="1:12" s="10" customFormat="1">
      <c r="A436" s="32" t="s">
        <v>9058</v>
      </c>
      <c r="B436" s="32" t="s">
        <v>9058</v>
      </c>
      <c r="C436" s="33">
        <v>0.37311342592592589</v>
      </c>
      <c r="D436" s="14">
        <v>543</v>
      </c>
      <c r="E436" s="14">
        <v>1514174</v>
      </c>
      <c r="F436" s="10" t="s">
        <v>80</v>
      </c>
      <c r="G436" s="257">
        <v>-95.04</v>
      </c>
      <c r="H436" s="10" t="s">
        <v>122</v>
      </c>
      <c r="I436" s="10" t="s">
        <v>7424</v>
      </c>
      <c r="J436" s="34">
        <v>-672.88</v>
      </c>
      <c r="K436" s="10">
        <v>5005617621</v>
      </c>
      <c r="L436" s="10" t="s">
        <v>8943</v>
      </c>
    </row>
    <row r="437" spans="1:12" s="10" customFormat="1">
      <c r="A437" s="32" t="s">
        <v>9058</v>
      </c>
      <c r="B437" s="32" t="s">
        <v>9058</v>
      </c>
      <c r="C437" s="33">
        <v>0.40609953703703705</v>
      </c>
      <c r="D437" s="14">
        <v>643</v>
      </c>
      <c r="E437" s="14">
        <v>1508006</v>
      </c>
      <c r="F437" s="10" t="s">
        <v>350</v>
      </c>
      <c r="G437" s="257">
        <v>-30063</v>
      </c>
      <c r="H437" s="10" t="s">
        <v>122</v>
      </c>
      <c r="I437" s="10" t="s">
        <v>7424</v>
      </c>
      <c r="J437" s="34">
        <v>-868520.07</v>
      </c>
      <c r="K437" s="10">
        <v>4931759237</v>
      </c>
      <c r="L437" s="10" t="s">
        <v>7425</v>
      </c>
    </row>
    <row r="438" spans="1:12" s="10" customFormat="1">
      <c r="A438" s="32" t="s">
        <v>9058</v>
      </c>
      <c r="B438" s="32" t="s">
        <v>9058</v>
      </c>
      <c r="C438" s="33">
        <v>0.40925925925925927</v>
      </c>
      <c r="D438" s="14">
        <v>601</v>
      </c>
      <c r="E438" s="14">
        <v>1530850</v>
      </c>
      <c r="F438" s="10" t="s">
        <v>193</v>
      </c>
      <c r="G438" s="257">
        <v>-39574</v>
      </c>
      <c r="H438" s="10" t="s">
        <v>122</v>
      </c>
      <c r="I438" s="10" t="s">
        <v>7424</v>
      </c>
      <c r="J438" s="34">
        <v>-91415.94</v>
      </c>
      <c r="K438" s="10">
        <v>4931759332</v>
      </c>
      <c r="L438" s="10" t="s">
        <v>7425</v>
      </c>
    </row>
    <row r="439" spans="1:12" s="10" customFormat="1">
      <c r="A439" s="32" t="s">
        <v>9058</v>
      </c>
      <c r="B439" s="32" t="s">
        <v>9058</v>
      </c>
      <c r="C439" s="33">
        <v>0.62340277777777775</v>
      </c>
      <c r="D439" s="14">
        <v>601</v>
      </c>
      <c r="E439" s="14">
        <v>1530909</v>
      </c>
      <c r="F439" s="10" t="s">
        <v>8140</v>
      </c>
      <c r="G439" s="257">
        <v>-15741</v>
      </c>
      <c r="H439" s="10" t="s">
        <v>122</v>
      </c>
      <c r="I439" s="10" t="s">
        <v>7424</v>
      </c>
      <c r="J439" s="34">
        <v>-448775.91</v>
      </c>
      <c r="K439" s="10">
        <v>4931762635</v>
      </c>
      <c r="L439" s="10" t="s">
        <v>7425</v>
      </c>
    </row>
    <row r="440" spans="1:12" s="10" customFormat="1">
      <c r="A440" s="32" t="s">
        <v>9058</v>
      </c>
      <c r="B440" s="32" t="s">
        <v>9058</v>
      </c>
      <c r="C440" s="33">
        <v>0.62340277777777775</v>
      </c>
      <c r="D440" s="14">
        <v>601</v>
      </c>
      <c r="E440" s="14">
        <v>1530909</v>
      </c>
      <c r="F440" s="10" t="s">
        <v>8140</v>
      </c>
      <c r="G440" s="257">
        <v>-3513</v>
      </c>
      <c r="H440" s="10" t="s">
        <v>122</v>
      </c>
      <c r="I440" s="10" t="s">
        <v>7424</v>
      </c>
      <c r="J440" s="34">
        <v>-100155.63</v>
      </c>
      <c r="K440" s="10">
        <v>4931762635</v>
      </c>
      <c r="L440" s="10" t="s">
        <v>7425</v>
      </c>
    </row>
    <row r="441" spans="1:12" s="10" customFormat="1">
      <c r="A441" s="32" t="s">
        <v>9058</v>
      </c>
      <c r="B441" s="32" t="s">
        <v>9058</v>
      </c>
      <c r="C441" s="33">
        <v>0.62946759259259266</v>
      </c>
      <c r="D441" s="14">
        <v>601</v>
      </c>
      <c r="E441" s="14">
        <v>1530909</v>
      </c>
      <c r="F441" s="10" t="s">
        <v>8140</v>
      </c>
      <c r="G441" s="257">
        <v>-19077</v>
      </c>
      <c r="H441" s="10" t="s">
        <v>122</v>
      </c>
      <c r="I441" s="10" t="s">
        <v>7424</v>
      </c>
      <c r="J441" s="34">
        <v>-543885.27</v>
      </c>
      <c r="K441" s="10">
        <v>4931762727</v>
      </c>
      <c r="L441" s="10" t="s">
        <v>7425</v>
      </c>
    </row>
    <row r="442" spans="1:12" s="10" customFormat="1">
      <c r="A442" s="32" t="s">
        <v>9058</v>
      </c>
      <c r="B442" s="32" t="s">
        <v>9058</v>
      </c>
      <c r="C442" s="33">
        <v>0.71049768518518519</v>
      </c>
      <c r="D442" s="14">
        <v>601</v>
      </c>
      <c r="E442" s="14">
        <v>1530909</v>
      </c>
      <c r="F442" s="10" t="s">
        <v>8140</v>
      </c>
      <c r="G442" s="257">
        <v>-19731</v>
      </c>
      <c r="H442" s="10" t="s">
        <v>122</v>
      </c>
      <c r="I442" s="10" t="s">
        <v>7424</v>
      </c>
      <c r="J442" s="34">
        <v>-562530.81000000006</v>
      </c>
      <c r="K442" s="10">
        <v>4931763760</v>
      </c>
      <c r="L442" s="10" t="s">
        <v>7425</v>
      </c>
    </row>
    <row r="443" spans="1:12" s="10" customFormat="1">
      <c r="A443" s="32" t="s">
        <v>9058</v>
      </c>
      <c r="B443" s="32" t="s">
        <v>9058</v>
      </c>
      <c r="C443" s="33">
        <v>0.73434027777777777</v>
      </c>
      <c r="D443" s="14">
        <v>601</v>
      </c>
      <c r="E443" s="14">
        <v>1530845</v>
      </c>
      <c r="F443" s="10" t="s">
        <v>198</v>
      </c>
      <c r="G443" s="257">
        <v>-23662</v>
      </c>
      <c r="H443" s="10" t="s">
        <v>122</v>
      </c>
      <c r="I443" s="10" t="s">
        <v>7424</v>
      </c>
      <c r="J443" s="34">
        <v>-313994.74</v>
      </c>
      <c r="K443" s="10">
        <v>4931764100</v>
      </c>
      <c r="L443" s="10" t="s">
        <v>7425</v>
      </c>
    </row>
    <row r="444" spans="1:12" s="10" customFormat="1">
      <c r="A444" s="32" t="s">
        <v>9078</v>
      </c>
      <c r="B444" s="32" t="s">
        <v>9078</v>
      </c>
      <c r="C444" s="33">
        <v>0.46079861111111109</v>
      </c>
      <c r="D444" s="14">
        <v>601</v>
      </c>
      <c r="E444" s="14">
        <v>1530909</v>
      </c>
      <c r="F444" s="10" t="s">
        <v>8140</v>
      </c>
      <c r="G444" s="257">
        <v>-18384</v>
      </c>
      <c r="H444" s="10" t="s">
        <v>122</v>
      </c>
      <c r="I444" s="10" t="s">
        <v>7424</v>
      </c>
      <c r="J444" s="34">
        <v>-524127.84</v>
      </c>
      <c r="K444" s="10">
        <v>4931772766</v>
      </c>
      <c r="L444" s="10" t="s">
        <v>7425</v>
      </c>
    </row>
    <row r="445" spans="1:12" s="10" customFormat="1">
      <c r="A445" s="32" t="s">
        <v>9078</v>
      </c>
      <c r="B445" s="32" t="s">
        <v>9078</v>
      </c>
      <c r="C445" s="33">
        <v>0.46079861111111109</v>
      </c>
      <c r="D445" s="14">
        <v>601</v>
      </c>
      <c r="E445" s="14">
        <v>1530909</v>
      </c>
      <c r="F445" s="10" t="s">
        <v>8140</v>
      </c>
      <c r="G445" s="257">
        <v>-845</v>
      </c>
      <c r="H445" s="10" t="s">
        <v>122</v>
      </c>
      <c r="I445" s="10" t="s">
        <v>7424</v>
      </c>
      <c r="J445" s="34">
        <v>-24090.95</v>
      </c>
      <c r="K445" s="10">
        <v>4931772766</v>
      </c>
      <c r="L445" s="10" t="s">
        <v>7425</v>
      </c>
    </row>
    <row r="446" spans="1:12" s="10" customFormat="1">
      <c r="A446" s="32" t="s">
        <v>9078</v>
      </c>
      <c r="B446" s="32" t="s">
        <v>9078</v>
      </c>
      <c r="C446" s="33">
        <v>0.46480324074074075</v>
      </c>
      <c r="D446" s="14">
        <v>601</v>
      </c>
      <c r="E446" s="14">
        <v>1530909</v>
      </c>
      <c r="F446" s="10" t="s">
        <v>8140</v>
      </c>
      <c r="G446" s="257">
        <v>-19308</v>
      </c>
      <c r="H446" s="10" t="s">
        <v>122</v>
      </c>
      <c r="I446" s="10" t="s">
        <v>7424</v>
      </c>
      <c r="J446" s="34">
        <v>-550471.07999999996</v>
      </c>
      <c r="K446" s="10">
        <v>4931772768</v>
      </c>
      <c r="L446" s="10" t="s">
        <v>7425</v>
      </c>
    </row>
    <row r="447" spans="1:12" s="10" customFormat="1">
      <c r="A447" s="32" t="s">
        <v>9078</v>
      </c>
      <c r="B447" s="32" t="s">
        <v>9078</v>
      </c>
      <c r="C447" s="33">
        <v>0.65366898148148145</v>
      </c>
      <c r="D447" s="14">
        <v>543</v>
      </c>
      <c r="E447" s="14">
        <v>1514169</v>
      </c>
      <c r="F447" s="10" t="s">
        <v>76</v>
      </c>
      <c r="G447" s="257">
        <v>-5809.5360000000001</v>
      </c>
      <c r="H447" s="10" t="s">
        <v>122</v>
      </c>
      <c r="I447" s="10" t="s">
        <v>7424</v>
      </c>
      <c r="J447" s="34">
        <v>-27014.34</v>
      </c>
      <c r="K447" s="10">
        <v>5005620072</v>
      </c>
      <c r="L447" s="10" t="s">
        <v>8943</v>
      </c>
    </row>
    <row r="448" spans="1:12" s="10" customFormat="1">
      <c r="A448" s="32" t="s">
        <v>9078</v>
      </c>
      <c r="B448" s="32" t="s">
        <v>9078</v>
      </c>
      <c r="C448" s="33">
        <v>0.65366898148148145</v>
      </c>
      <c r="D448" s="14">
        <v>543</v>
      </c>
      <c r="E448" s="14">
        <v>1514170</v>
      </c>
      <c r="F448" s="10" t="s">
        <v>74</v>
      </c>
      <c r="G448" s="257">
        <v>-2580.768</v>
      </c>
      <c r="H448" s="10" t="s">
        <v>122</v>
      </c>
      <c r="I448" s="10" t="s">
        <v>7424</v>
      </c>
      <c r="J448" s="34">
        <v>-40208.370000000003</v>
      </c>
      <c r="K448" s="10">
        <v>5005620072</v>
      </c>
      <c r="L448" s="10" t="s">
        <v>8943</v>
      </c>
    </row>
    <row r="449" spans="1:12" s="10" customFormat="1">
      <c r="A449" s="32" t="s">
        <v>9078</v>
      </c>
      <c r="B449" s="32" t="s">
        <v>9078</v>
      </c>
      <c r="C449" s="33">
        <v>0.65366898148148145</v>
      </c>
      <c r="D449" s="14">
        <v>543</v>
      </c>
      <c r="E449" s="14">
        <v>1514171</v>
      </c>
      <c r="F449" s="10" t="s">
        <v>71</v>
      </c>
      <c r="G449" s="257">
        <v>-1481.76</v>
      </c>
      <c r="H449" s="10" t="s">
        <v>122</v>
      </c>
      <c r="I449" s="10" t="s">
        <v>7424</v>
      </c>
      <c r="J449" s="34">
        <v>-24360.13</v>
      </c>
      <c r="K449" s="10">
        <v>5005620072</v>
      </c>
      <c r="L449" s="10" t="s">
        <v>8943</v>
      </c>
    </row>
    <row r="450" spans="1:12" s="10" customFormat="1">
      <c r="A450" s="32" t="s">
        <v>9078</v>
      </c>
      <c r="B450" s="32" t="s">
        <v>9078</v>
      </c>
      <c r="C450" s="33">
        <v>0.65366898148148145</v>
      </c>
      <c r="D450" s="14">
        <v>543</v>
      </c>
      <c r="E450" s="14">
        <v>1514173</v>
      </c>
      <c r="F450" s="10" t="s">
        <v>78</v>
      </c>
      <c r="G450" s="257">
        <v>-1771.2</v>
      </c>
      <c r="H450" s="10" t="s">
        <v>122</v>
      </c>
      <c r="I450" s="10" t="s">
        <v>7424</v>
      </c>
      <c r="J450" s="34">
        <v>-8448.6200000000008</v>
      </c>
      <c r="K450" s="10">
        <v>5005620072</v>
      </c>
      <c r="L450" s="10" t="s">
        <v>8943</v>
      </c>
    </row>
    <row r="451" spans="1:12" s="10" customFormat="1">
      <c r="A451" s="32" t="s">
        <v>9078</v>
      </c>
      <c r="B451" s="32" t="s">
        <v>9078</v>
      </c>
      <c r="C451" s="33">
        <v>0.65366898148148145</v>
      </c>
      <c r="D451" s="14">
        <v>543</v>
      </c>
      <c r="E451" s="14">
        <v>1514174</v>
      </c>
      <c r="F451" s="10" t="s">
        <v>80</v>
      </c>
      <c r="G451" s="257">
        <v>-93.311999999999998</v>
      </c>
      <c r="H451" s="10" t="s">
        <v>122</v>
      </c>
      <c r="I451" s="10" t="s">
        <v>7424</v>
      </c>
      <c r="J451" s="34">
        <v>-660.65</v>
      </c>
      <c r="K451" s="10">
        <v>5005620072</v>
      </c>
      <c r="L451" s="10" t="s">
        <v>8943</v>
      </c>
    </row>
    <row r="452" spans="1:12" s="10" customFormat="1">
      <c r="A452" s="32" t="s">
        <v>9078</v>
      </c>
      <c r="B452" s="32" t="s">
        <v>9078</v>
      </c>
      <c r="C452" s="33">
        <v>0.65366898148148145</v>
      </c>
      <c r="D452" s="14">
        <v>543</v>
      </c>
      <c r="E452" s="14">
        <v>1514960</v>
      </c>
      <c r="F452" s="10" t="s">
        <v>82</v>
      </c>
      <c r="G452" s="257">
        <v>-25.92</v>
      </c>
      <c r="H452" s="10" t="s">
        <v>122</v>
      </c>
      <c r="I452" s="10" t="s">
        <v>7424</v>
      </c>
      <c r="J452" s="34">
        <v>-186.36</v>
      </c>
      <c r="K452" s="10">
        <v>5005620072</v>
      </c>
      <c r="L452" s="10" t="s">
        <v>8943</v>
      </c>
    </row>
    <row r="453" spans="1:12" s="10" customFormat="1">
      <c r="A453" s="32" t="s">
        <v>9078</v>
      </c>
      <c r="B453" s="32" t="s">
        <v>9078</v>
      </c>
      <c r="C453" s="33">
        <v>0.65453703703703703</v>
      </c>
      <c r="D453" s="14">
        <v>543</v>
      </c>
      <c r="E453" s="14">
        <v>1514169</v>
      </c>
      <c r="F453" s="10" t="s">
        <v>76</v>
      </c>
      <c r="G453" s="257">
        <v>-5251.95</v>
      </c>
      <c r="H453" s="10" t="s">
        <v>122</v>
      </c>
      <c r="I453" s="10" t="s">
        <v>7424</v>
      </c>
      <c r="J453" s="34">
        <v>-24421.57</v>
      </c>
      <c r="K453" s="10">
        <v>5005620073</v>
      </c>
      <c r="L453" s="10" t="s">
        <v>8943</v>
      </c>
    </row>
    <row r="454" spans="1:12" s="10" customFormat="1">
      <c r="A454" s="32" t="s">
        <v>9078</v>
      </c>
      <c r="B454" s="32" t="s">
        <v>9078</v>
      </c>
      <c r="C454" s="33">
        <v>0.65453703703703703</v>
      </c>
      <c r="D454" s="14">
        <v>543</v>
      </c>
      <c r="E454" s="14">
        <v>1514170</v>
      </c>
      <c r="F454" s="10" t="s">
        <v>74</v>
      </c>
      <c r="G454" s="257">
        <v>-2628.45</v>
      </c>
      <c r="H454" s="10" t="s">
        <v>122</v>
      </c>
      <c r="I454" s="10" t="s">
        <v>7424</v>
      </c>
      <c r="J454" s="34">
        <v>-40951.25</v>
      </c>
      <c r="K454" s="10">
        <v>5005620073</v>
      </c>
      <c r="L454" s="10" t="s">
        <v>8943</v>
      </c>
    </row>
    <row r="455" spans="1:12" s="10" customFormat="1">
      <c r="A455" s="32" t="s">
        <v>9078</v>
      </c>
      <c r="B455" s="32" t="s">
        <v>9078</v>
      </c>
      <c r="C455" s="33">
        <v>0.65453703703703703</v>
      </c>
      <c r="D455" s="14">
        <v>543</v>
      </c>
      <c r="E455" s="14">
        <v>1514171</v>
      </c>
      <c r="F455" s="10" t="s">
        <v>71</v>
      </c>
      <c r="G455" s="257">
        <v>-1458.27</v>
      </c>
      <c r="H455" s="10" t="s">
        <v>122</v>
      </c>
      <c r="I455" s="10" t="s">
        <v>7424</v>
      </c>
      <c r="J455" s="34">
        <v>-23973.96</v>
      </c>
      <c r="K455" s="10">
        <v>5005620073</v>
      </c>
      <c r="L455" s="10" t="s">
        <v>8943</v>
      </c>
    </row>
    <row r="456" spans="1:12" s="10" customFormat="1">
      <c r="A456" s="32" t="s">
        <v>9078</v>
      </c>
      <c r="B456" s="32" t="s">
        <v>9078</v>
      </c>
      <c r="C456" s="33">
        <v>0.65453703703703703</v>
      </c>
      <c r="D456" s="14">
        <v>543</v>
      </c>
      <c r="E456" s="14">
        <v>1514173</v>
      </c>
      <c r="F456" s="10" t="s">
        <v>78</v>
      </c>
      <c r="G456" s="257">
        <v>-1623.6</v>
      </c>
      <c r="H456" s="10" t="s">
        <v>122</v>
      </c>
      <c r="I456" s="10" t="s">
        <v>7424</v>
      </c>
      <c r="J456" s="34">
        <v>-7744.57</v>
      </c>
      <c r="K456" s="10">
        <v>5005620073</v>
      </c>
      <c r="L456" s="10" t="s">
        <v>8943</v>
      </c>
    </row>
    <row r="457" spans="1:12" s="10" customFormat="1">
      <c r="A457" s="32" t="s">
        <v>9078</v>
      </c>
      <c r="B457" s="32" t="s">
        <v>9078</v>
      </c>
      <c r="C457" s="33">
        <v>0.65453703703703703</v>
      </c>
      <c r="D457" s="14">
        <v>543</v>
      </c>
      <c r="E457" s="14">
        <v>1514174</v>
      </c>
      <c r="F457" s="10" t="s">
        <v>80</v>
      </c>
      <c r="G457" s="257">
        <v>-95.04</v>
      </c>
      <c r="H457" s="10" t="s">
        <v>122</v>
      </c>
      <c r="I457" s="10" t="s">
        <v>7424</v>
      </c>
      <c r="J457" s="34">
        <v>-672.88</v>
      </c>
      <c r="K457" s="10">
        <v>5005620073</v>
      </c>
      <c r="L457" s="10" t="s">
        <v>8943</v>
      </c>
    </row>
    <row r="458" spans="1:12" s="10" customFormat="1">
      <c r="A458" s="32" t="s">
        <v>9078</v>
      </c>
      <c r="B458" s="32" t="s">
        <v>9078</v>
      </c>
      <c r="C458" s="33">
        <v>0.65560185185185182</v>
      </c>
      <c r="D458" s="14">
        <v>543</v>
      </c>
      <c r="E458" s="14">
        <v>1514169</v>
      </c>
      <c r="F458" s="10" t="s">
        <v>76</v>
      </c>
      <c r="G458" s="257">
        <v>-5251.95</v>
      </c>
      <c r="H458" s="10" t="s">
        <v>122</v>
      </c>
      <c r="I458" s="10" t="s">
        <v>7424</v>
      </c>
      <c r="J458" s="34">
        <v>-24421.57</v>
      </c>
      <c r="K458" s="10">
        <v>5005620074</v>
      </c>
      <c r="L458" s="10" t="s">
        <v>8943</v>
      </c>
    </row>
    <row r="459" spans="1:12" s="10" customFormat="1">
      <c r="A459" s="32" t="s">
        <v>9078</v>
      </c>
      <c r="B459" s="32" t="s">
        <v>9078</v>
      </c>
      <c r="C459" s="33">
        <v>0.65560185185185182</v>
      </c>
      <c r="D459" s="14">
        <v>543</v>
      </c>
      <c r="E459" s="14">
        <v>1514170</v>
      </c>
      <c r="F459" s="10" t="s">
        <v>74</v>
      </c>
      <c r="G459" s="257">
        <v>-2628.45</v>
      </c>
      <c r="H459" s="10" t="s">
        <v>122</v>
      </c>
      <c r="I459" s="10" t="s">
        <v>7424</v>
      </c>
      <c r="J459" s="34">
        <v>-40951.25</v>
      </c>
      <c r="K459" s="10">
        <v>5005620074</v>
      </c>
      <c r="L459" s="10" t="s">
        <v>8943</v>
      </c>
    </row>
    <row r="460" spans="1:12" s="10" customFormat="1">
      <c r="A460" s="32" t="s">
        <v>9078</v>
      </c>
      <c r="B460" s="32" t="s">
        <v>9078</v>
      </c>
      <c r="C460" s="33">
        <v>0.65560185185185182</v>
      </c>
      <c r="D460" s="14">
        <v>543</v>
      </c>
      <c r="E460" s="14">
        <v>1514171</v>
      </c>
      <c r="F460" s="10" t="s">
        <v>71</v>
      </c>
      <c r="G460" s="257">
        <v>-1458.27</v>
      </c>
      <c r="H460" s="10" t="s">
        <v>122</v>
      </c>
      <c r="I460" s="10" t="s">
        <v>7424</v>
      </c>
      <c r="J460" s="34">
        <v>-23973.96</v>
      </c>
      <c r="K460" s="10">
        <v>5005620074</v>
      </c>
      <c r="L460" s="10" t="s">
        <v>8943</v>
      </c>
    </row>
    <row r="461" spans="1:12" s="10" customFormat="1">
      <c r="A461" s="32" t="s">
        <v>9078</v>
      </c>
      <c r="B461" s="32" t="s">
        <v>9078</v>
      </c>
      <c r="C461" s="33">
        <v>0.65560185185185182</v>
      </c>
      <c r="D461" s="14">
        <v>543</v>
      </c>
      <c r="E461" s="14">
        <v>1514173</v>
      </c>
      <c r="F461" s="10" t="s">
        <v>78</v>
      </c>
      <c r="G461" s="257">
        <v>-1623.6</v>
      </c>
      <c r="H461" s="10" t="s">
        <v>122</v>
      </c>
      <c r="I461" s="10" t="s">
        <v>7424</v>
      </c>
      <c r="J461" s="34">
        <v>-7744.57</v>
      </c>
      <c r="K461" s="10">
        <v>5005620074</v>
      </c>
      <c r="L461" s="10" t="s">
        <v>8943</v>
      </c>
    </row>
    <row r="462" spans="1:12" s="10" customFormat="1">
      <c r="A462" s="32" t="s">
        <v>9078</v>
      </c>
      <c r="B462" s="32" t="s">
        <v>9078</v>
      </c>
      <c r="C462" s="33">
        <v>0.65560185185185182</v>
      </c>
      <c r="D462" s="14">
        <v>543</v>
      </c>
      <c r="E462" s="14">
        <v>1514174</v>
      </c>
      <c r="F462" s="10" t="s">
        <v>80</v>
      </c>
      <c r="G462" s="257">
        <v>-95.04</v>
      </c>
      <c r="H462" s="10" t="s">
        <v>122</v>
      </c>
      <c r="I462" s="10" t="s">
        <v>7424</v>
      </c>
      <c r="J462" s="34">
        <v>-672.88</v>
      </c>
      <c r="K462" s="10">
        <v>5005620074</v>
      </c>
      <c r="L462" s="10" t="s">
        <v>8943</v>
      </c>
    </row>
    <row r="463" spans="1:12" s="10" customFormat="1">
      <c r="A463" s="32" t="s">
        <v>9078</v>
      </c>
      <c r="B463" s="32" t="s">
        <v>9078</v>
      </c>
      <c r="C463" s="33">
        <v>0.6564699074074074</v>
      </c>
      <c r="D463" s="14">
        <v>543</v>
      </c>
      <c r="E463" s="14">
        <v>1514169</v>
      </c>
      <c r="F463" s="10" t="s">
        <v>76</v>
      </c>
      <c r="G463" s="257">
        <v>-5251.95</v>
      </c>
      <c r="H463" s="10" t="s">
        <v>122</v>
      </c>
      <c r="I463" s="10" t="s">
        <v>7424</v>
      </c>
      <c r="J463" s="34">
        <v>-24421.57</v>
      </c>
      <c r="K463" s="10">
        <v>5005620075</v>
      </c>
      <c r="L463" s="10" t="s">
        <v>8943</v>
      </c>
    </row>
    <row r="464" spans="1:12" s="10" customFormat="1">
      <c r="A464" s="32" t="s">
        <v>9078</v>
      </c>
      <c r="B464" s="32" t="s">
        <v>9078</v>
      </c>
      <c r="C464" s="33">
        <v>0.6564699074074074</v>
      </c>
      <c r="D464" s="14">
        <v>543</v>
      </c>
      <c r="E464" s="14">
        <v>1514170</v>
      </c>
      <c r="F464" s="10" t="s">
        <v>74</v>
      </c>
      <c r="G464" s="257">
        <v>-2628.45</v>
      </c>
      <c r="H464" s="10" t="s">
        <v>122</v>
      </c>
      <c r="I464" s="10" t="s">
        <v>7424</v>
      </c>
      <c r="J464" s="34">
        <v>-40951.25</v>
      </c>
      <c r="K464" s="10">
        <v>5005620075</v>
      </c>
      <c r="L464" s="10" t="s">
        <v>8943</v>
      </c>
    </row>
    <row r="465" spans="1:12" s="10" customFormat="1">
      <c r="A465" s="32" t="s">
        <v>9078</v>
      </c>
      <c r="B465" s="32" t="s">
        <v>9078</v>
      </c>
      <c r="C465" s="33">
        <v>0.6564699074074074</v>
      </c>
      <c r="D465" s="14">
        <v>543</v>
      </c>
      <c r="E465" s="14">
        <v>1514171</v>
      </c>
      <c r="F465" s="10" t="s">
        <v>71</v>
      </c>
      <c r="G465" s="257">
        <v>-1458.27</v>
      </c>
      <c r="H465" s="10" t="s">
        <v>122</v>
      </c>
      <c r="I465" s="10" t="s">
        <v>7424</v>
      </c>
      <c r="J465" s="34">
        <v>-23973.96</v>
      </c>
      <c r="K465" s="10">
        <v>5005620075</v>
      </c>
      <c r="L465" s="10" t="s">
        <v>8943</v>
      </c>
    </row>
    <row r="466" spans="1:12" s="10" customFormat="1">
      <c r="A466" s="32" t="s">
        <v>9078</v>
      </c>
      <c r="B466" s="32" t="s">
        <v>9078</v>
      </c>
      <c r="C466" s="33">
        <v>0.6564699074074074</v>
      </c>
      <c r="D466" s="14">
        <v>543</v>
      </c>
      <c r="E466" s="14">
        <v>1514173</v>
      </c>
      <c r="F466" s="10" t="s">
        <v>78</v>
      </c>
      <c r="G466" s="257">
        <v>-1623.6</v>
      </c>
      <c r="H466" s="10" t="s">
        <v>122</v>
      </c>
      <c r="I466" s="10" t="s">
        <v>7424</v>
      </c>
      <c r="J466" s="34">
        <v>-7744.57</v>
      </c>
      <c r="K466" s="10">
        <v>5005620075</v>
      </c>
      <c r="L466" s="10" t="s">
        <v>8943</v>
      </c>
    </row>
    <row r="467" spans="1:12" s="10" customFormat="1">
      <c r="A467" s="32" t="s">
        <v>9078</v>
      </c>
      <c r="B467" s="32" t="s">
        <v>9078</v>
      </c>
      <c r="C467" s="33">
        <v>0.6564699074074074</v>
      </c>
      <c r="D467" s="14">
        <v>543</v>
      </c>
      <c r="E467" s="14">
        <v>1514174</v>
      </c>
      <c r="F467" s="10" t="s">
        <v>80</v>
      </c>
      <c r="G467" s="257">
        <v>-95.04</v>
      </c>
      <c r="H467" s="10" t="s">
        <v>122</v>
      </c>
      <c r="I467" s="10" t="s">
        <v>7424</v>
      </c>
      <c r="J467" s="34">
        <v>-672.88</v>
      </c>
      <c r="K467" s="10">
        <v>5005620075</v>
      </c>
      <c r="L467" s="10" t="s">
        <v>8943</v>
      </c>
    </row>
    <row r="468" spans="1:12" s="10" customFormat="1">
      <c r="A468" s="32" t="s">
        <v>9078</v>
      </c>
      <c r="B468" s="32" t="s">
        <v>9078</v>
      </c>
      <c r="C468" s="33">
        <v>0.65734953703703702</v>
      </c>
      <c r="D468" s="14">
        <v>543</v>
      </c>
      <c r="E468" s="14">
        <v>1514169</v>
      </c>
      <c r="F468" s="10" t="s">
        <v>76</v>
      </c>
      <c r="G468" s="257">
        <v>-5251.95</v>
      </c>
      <c r="H468" s="10" t="s">
        <v>122</v>
      </c>
      <c r="I468" s="10" t="s">
        <v>7424</v>
      </c>
      <c r="J468" s="34">
        <v>-24421.57</v>
      </c>
      <c r="K468" s="10">
        <v>5005620077</v>
      </c>
      <c r="L468" s="10" t="s">
        <v>8943</v>
      </c>
    </row>
    <row r="469" spans="1:12" s="10" customFormat="1">
      <c r="A469" s="32" t="s">
        <v>9078</v>
      </c>
      <c r="B469" s="32" t="s">
        <v>9078</v>
      </c>
      <c r="C469" s="33">
        <v>0.65734953703703702</v>
      </c>
      <c r="D469" s="14">
        <v>543</v>
      </c>
      <c r="E469" s="14">
        <v>1514170</v>
      </c>
      <c r="F469" s="10" t="s">
        <v>74</v>
      </c>
      <c r="G469" s="257">
        <v>-2628.45</v>
      </c>
      <c r="H469" s="10" t="s">
        <v>122</v>
      </c>
      <c r="I469" s="10" t="s">
        <v>7424</v>
      </c>
      <c r="J469" s="34">
        <v>-40951.25</v>
      </c>
      <c r="K469" s="10">
        <v>5005620077</v>
      </c>
      <c r="L469" s="10" t="s">
        <v>8943</v>
      </c>
    </row>
    <row r="470" spans="1:12" s="10" customFormat="1">
      <c r="A470" s="32" t="s">
        <v>9078</v>
      </c>
      <c r="B470" s="32" t="s">
        <v>9078</v>
      </c>
      <c r="C470" s="33">
        <v>0.65734953703703702</v>
      </c>
      <c r="D470" s="14">
        <v>543</v>
      </c>
      <c r="E470" s="14">
        <v>1514171</v>
      </c>
      <c r="F470" s="10" t="s">
        <v>71</v>
      </c>
      <c r="G470" s="257">
        <v>-1458.27</v>
      </c>
      <c r="H470" s="10" t="s">
        <v>122</v>
      </c>
      <c r="I470" s="10" t="s">
        <v>7424</v>
      </c>
      <c r="J470" s="34">
        <v>-23973.96</v>
      </c>
      <c r="K470" s="10">
        <v>5005620077</v>
      </c>
      <c r="L470" s="10" t="s">
        <v>8943</v>
      </c>
    </row>
    <row r="471" spans="1:12" s="10" customFormat="1">
      <c r="A471" s="32" t="s">
        <v>9078</v>
      </c>
      <c r="B471" s="32" t="s">
        <v>9078</v>
      </c>
      <c r="C471" s="33">
        <v>0.65734953703703702</v>
      </c>
      <c r="D471" s="14">
        <v>543</v>
      </c>
      <c r="E471" s="14">
        <v>1514173</v>
      </c>
      <c r="F471" s="10" t="s">
        <v>78</v>
      </c>
      <c r="G471" s="257">
        <v>-1623.6</v>
      </c>
      <c r="H471" s="10" t="s">
        <v>122</v>
      </c>
      <c r="I471" s="10" t="s">
        <v>7424</v>
      </c>
      <c r="J471" s="34">
        <v>-7744.57</v>
      </c>
      <c r="K471" s="10">
        <v>5005620077</v>
      </c>
      <c r="L471" s="10" t="s">
        <v>8943</v>
      </c>
    </row>
    <row r="472" spans="1:12" s="10" customFormat="1">
      <c r="A472" s="32" t="s">
        <v>9078</v>
      </c>
      <c r="B472" s="32" t="s">
        <v>9078</v>
      </c>
      <c r="C472" s="33">
        <v>0.65734953703703702</v>
      </c>
      <c r="D472" s="14">
        <v>543</v>
      </c>
      <c r="E472" s="14">
        <v>1514174</v>
      </c>
      <c r="F472" s="10" t="s">
        <v>80</v>
      </c>
      <c r="G472" s="257">
        <v>-95.04</v>
      </c>
      <c r="H472" s="10" t="s">
        <v>122</v>
      </c>
      <c r="I472" s="10" t="s">
        <v>7424</v>
      </c>
      <c r="J472" s="34">
        <v>-672.88</v>
      </c>
      <c r="K472" s="10">
        <v>5005620077</v>
      </c>
      <c r="L472" s="10" t="s">
        <v>8943</v>
      </c>
    </row>
    <row r="473" spans="1:12" s="10" customFormat="1">
      <c r="A473" s="32" t="s">
        <v>9078</v>
      </c>
      <c r="B473" s="32" t="s">
        <v>9078</v>
      </c>
      <c r="C473" s="33">
        <v>0.65812499999999996</v>
      </c>
      <c r="D473" s="14">
        <v>543</v>
      </c>
      <c r="E473" s="14">
        <v>1514169</v>
      </c>
      <c r="F473" s="10" t="s">
        <v>76</v>
      </c>
      <c r="G473" s="257">
        <v>-5331.96</v>
      </c>
      <c r="H473" s="10" t="s">
        <v>122</v>
      </c>
      <c r="I473" s="10" t="s">
        <v>7424</v>
      </c>
      <c r="J473" s="34">
        <v>-24793.61</v>
      </c>
      <c r="K473" s="10">
        <v>5005620078</v>
      </c>
      <c r="L473" s="10" t="s">
        <v>8943</v>
      </c>
    </row>
    <row r="474" spans="1:12" s="10" customFormat="1">
      <c r="A474" s="32" t="s">
        <v>9078</v>
      </c>
      <c r="B474" s="32" t="s">
        <v>9078</v>
      </c>
      <c r="C474" s="33">
        <v>0.65812499999999996</v>
      </c>
      <c r="D474" s="14">
        <v>543</v>
      </c>
      <c r="E474" s="14">
        <v>1514170</v>
      </c>
      <c r="F474" s="10" t="s">
        <v>74</v>
      </c>
      <c r="G474" s="257">
        <v>-2192.4</v>
      </c>
      <c r="H474" s="10" t="s">
        <v>122</v>
      </c>
      <c r="I474" s="10" t="s">
        <v>7424</v>
      </c>
      <c r="J474" s="34">
        <v>-34157.589999999997</v>
      </c>
      <c r="K474" s="10">
        <v>5005620078</v>
      </c>
      <c r="L474" s="10" t="s">
        <v>8943</v>
      </c>
    </row>
    <row r="475" spans="1:12" s="10" customFormat="1">
      <c r="A475" s="32" t="s">
        <v>9078</v>
      </c>
      <c r="B475" s="32" t="s">
        <v>9078</v>
      </c>
      <c r="C475" s="33">
        <v>0.65812499999999996</v>
      </c>
      <c r="D475" s="14">
        <v>543</v>
      </c>
      <c r="E475" s="14">
        <v>1514171</v>
      </c>
      <c r="F475" s="10" t="s">
        <v>71</v>
      </c>
      <c r="G475" s="257">
        <v>-1345.68</v>
      </c>
      <c r="H475" s="10" t="s">
        <v>122</v>
      </c>
      <c r="I475" s="10" t="s">
        <v>7424</v>
      </c>
      <c r="J475" s="34">
        <v>-22122.98</v>
      </c>
      <c r="K475" s="10">
        <v>5005620078</v>
      </c>
      <c r="L475" s="10" t="s">
        <v>8943</v>
      </c>
    </row>
    <row r="476" spans="1:12" s="10" customFormat="1">
      <c r="A476" s="32" t="s">
        <v>9078</v>
      </c>
      <c r="B476" s="32" t="s">
        <v>9078</v>
      </c>
      <c r="C476" s="33">
        <v>0.65812499999999996</v>
      </c>
      <c r="D476" s="14">
        <v>543</v>
      </c>
      <c r="E476" s="14">
        <v>1514173</v>
      </c>
      <c r="F476" s="10" t="s">
        <v>78</v>
      </c>
      <c r="G476" s="257">
        <v>-1368.36</v>
      </c>
      <c r="H476" s="10" t="s">
        <v>122</v>
      </c>
      <c r="I476" s="10" t="s">
        <v>7424</v>
      </c>
      <c r="J476" s="34">
        <v>-6527.08</v>
      </c>
      <c r="K476" s="10">
        <v>5005620078</v>
      </c>
      <c r="L476" s="10" t="s">
        <v>8943</v>
      </c>
    </row>
    <row r="477" spans="1:12" s="10" customFormat="1">
      <c r="A477" s="32" t="s">
        <v>9078</v>
      </c>
      <c r="B477" s="32" t="s">
        <v>9078</v>
      </c>
      <c r="C477" s="33">
        <v>0.65812499999999996</v>
      </c>
      <c r="D477" s="14">
        <v>543</v>
      </c>
      <c r="E477" s="14">
        <v>1514174</v>
      </c>
      <c r="F477" s="10" t="s">
        <v>80</v>
      </c>
      <c r="G477" s="257">
        <v>-77.760000000000005</v>
      </c>
      <c r="H477" s="10" t="s">
        <v>122</v>
      </c>
      <c r="I477" s="10" t="s">
        <v>7424</v>
      </c>
      <c r="J477" s="34">
        <v>-550.54</v>
      </c>
      <c r="K477" s="10">
        <v>5005620078</v>
      </c>
      <c r="L477" s="10" t="s">
        <v>8943</v>
      </c>
    </row>
    <row r="478" spans="1:12" s="10" customFormat="1">
      <c r="A478" s="32" t="s">
        <v>9078</v>
      </c>
      <c r="B478" s="32" t="s">
        <v>9078</v>
      </c>
      <c r="C478" s="33">
        <v>0.65812499999999996</v>
      </c>
      <c r="D478" s="14">
        <v>543</v>
      </c>
      <c r="E478" s="14">
        <v>1514960</v>
      </c>
      <c r="F478" s="10" t="s">
        <v>82</v>
      </c>
      <c r="G478" s="257">
        <v>-32.4</v>
      </c>
      <c r="H478" s="10" t="s">
        <v>122</v>
      </c>
      <c r="I478" s="10" t="s">
        <v>7424</v>
      </c>
      <c r="J478" s="34">
        <v>-232.96</v>
      </c>
      <c r="K478" s="10">
        <v>5005620078</v>
      </c>
      <c r="L478" s="10" t="s">
        <v>8943</v>
      </c>
    </row>
    <row r="479" spans="1:12" s="10" customFormat="1">
      <c r="A479" s="32" t="s">
        <v>9078</v>
      </c>
      <c r="B479" s="32" t="s">
        <v>9078</v>
      </c>
      <c r="C479" s="33">
        <v>0.65932870370370367</v>
      </c>
      <c r="D479" s="14">
        <v>543</v>
      </c>
      <c r="E479" s="14">
        <v>1514169</v>
      </c>
      <c r="F479" s="10" t="s">
        <v>76</v>
      </c>
      <c r="G479" s="257">
        <v>-5331.96</v>
      </c>
      <c r="H479" s="10" t="s">
        <v>122</v>
      </c>
      <c r="I479" s="10" t="s">
        <v>7424</v>
      </c>
      <c r="J479" s="34">
        <v>-24793.61</v>
      </c>
      <c r="K479" s="10">
        <v>5005620079</v>
      </c>
      <c r="L479" s="10" t="s">
        <v>8943</v>
      </c>
    </row>
    <row r="480" spans="1:12" s="10" customFormat="1">
      <c r="A480" s="32" t="s">
        <v>9078</v>
      </c>
      <c r="B480" s="32" t="s">
        <v>9078</v>
      </c>
      <c r="C480" s="33">
        <v>0.65932870370370367</v>
      </c>
      <c r="D480" s="14">
        <v>543</v>
      </c>
      <c r="E480" s="14">
        <v>1514170</v>
      </c>
      <c r="F480" s="10" t="s">
        <v>74</v>
      </c>
      <c r="G480" s="257">
        <v>-2192.4</v>
      </c>
      <c r="H480" s="10" t="s">
        <v>122</v>
      </c>
      <c r="I480" s="10" t="s">
        <v>7424</v>
      </c>
      <c r="J480" s="34">
        <v>-34157.589999999997</v>
      </c>
      <c r="K480" s="10">
        <v>5005620079</v>
      </c>
      <c r="L480" s="10" t="s">
        <v>8943</v>
      </c>
    </row>
    <row r="481" spans="1:12" s="10" customFormat="1">
      <c r="A481" s="32" t="s">
        <v>9078</v>
      </c>
      <c r="B481" s="32" t="s">
        <v>9078</v>
      </c>
      <c r="C481" s="33">
        <v>0.65932870370370367</v>
      </c>
      <c r="D481" s="14">
        <v>543</v>
      </c>
      <c r="E481" s="14">
        <v>1514171</v>
      </c>
      <c r="F481" s="10" t="s">
        <v>71</v>
      </c>
      <c r="G481" s="257">
        <v>-1345.68</v>
      </c>
      <c r="H481" s="10" t="s">
        <v>122</v>
      </c>
      <c r="I481" s="10" t="s">
        <v>7424</v>
      </c>
      <c r="J481" s="34">
        <v>-22122.98</v>
      </c>
      <c r="K481" s="10">
        <v>5005620079</v>
      </c>
      <c r="L481" s="10" t="s">
        <v>8943</v>
      </c>
    </row>
    <row r="482" spans="1:12" s="10" customFormat="1">
      <c r="A482" s="32" t="s">
        <v>9078</v>
      </c>
      <c r="B482" s="32" t="s">
        <v>9078</v>
      </c>
      <c r="C482" s="33">
        <v>0.65932870370370367</v>
      </c>
      <c r="D482" s="14">
        <v>543</v>
      </c>
      <c r="E482" s="14">
        <v>1514173</v>
      </c>
      <c r="F482" s="10" t="s">
        <v>78</v>
      </c>
      <c r="G482" s="257">
        <v>-1368.36</v>
      </c>
      <c r="H482" s="10" t="s">
        <v>122</v>
      </c>
      <c r="I482" s="10" t="s">
        <v>7424</v>
      </c>
      <c r="J482" s="34">
        <v>-6527.08</v>
      </c>
      <c r="K482" s="10">
        <v>5005620079</v>
      </c>
      <c r="L482" s="10" t="s">
        <v>8943</v>
      </c>
    </row>
    <row r="483" spans="1:12" s="10" customFormat="1">
      <c r="A483" s="32" t="s">
        <v>9078</v>
      </c>
      <c r="B483" s="32" t="s">
        <v>9078</v>
      </c>
      <c r="C483" s="33">
        <v>0.65932870370370367</v>
      </c>
      <c r="D483" s="14">
        <v>543</v>
      </c>
      <c r="E483" s="14">
        <v>1514174</v>
      </c>
      <c r="F483" s="10" t="s">
        <v>80</v>
      </c>
      <c r="G483" s="257">
        <v>-77.760000000000005</v>
      </c>
      <c r="H483" s="10" t="s">
        <v>122</v>
      </c>
      <c r="I483" s="10" t="s">
        <v>7424</v>
      </c>
      <c r="J483" s="34">
        <v>-550.54</v>
      </c>
      <c r="K483" s="10">
        <v>5005620079</v>
      </c>
      <c r="L483" s="10" t="s">
        <v>8943</v>
      </c>
    </row>
    <row r="484" spans="1:12" s="10" customFormat="1">
      <c r="A484" s="32" t="s">
        <v>9078</v>
      </c>
      <c r="B484" s="32" t="s">
        <v>9078</v>
      </c>
      <c r="C484" s="33">
        <v>0.65932870370370367</v>
      </c>
      <c r="D484" s="14">
        <v>543</v>
      </c>
      <c r="E484" s="14">
        <v>1514960</v>
      </c>
      <c r="F484" s="10" t="s">
        <v>82</v>
      </c>
      <c r="G484" s="257">
        <v>-32.4</v>
      </c>
      <c r="H484" s="10" t="s">
        <v>122</v>
      </c>
      <c r="I484" s="10" t="s">
        <v>7424</v>
      </c>
      <c r="J484" s="34">
        <v>-232.96</v>
      </c>
      <c r="K484" s="10">
        <v>5005620079</v>
      </c>
      <c r="L484" s="10" t="s">
        <v>8943</v>
      </c>
    </row>
    <row r="485" spans="1:12" s="10" customFormat="1">
      <c r="A485" s="32" t="s">
        <v>9078</v>
      </c>
      <c r="B485" s="32" t="s">
        <v>9078</v>
      </c>
      <c r="C485" s="33">
        <v>0.66017361111111106</v>
      </c>
      <c r="D485" s="14">
        <v>543</v>
      </c>
      <c r="E485" s="14">
        <v>1514169</v>
      </c>
      <c r="F485" s="10" t="s">
        <v>76</v>
      </c>
      <c r="G485" s="257">
        <v>-5331.96</v>
      </c>
      <c r="H485" s="10" t="s">
        <v>122</v>
      </c>
      <c r="I485" s="10" t="s">
        <v>7424</v>
      </c>
      <c r="J485" s="34">
        <v>-24793.61</v>
      </c>
      <c r="K485" s="10">
        <v>5005620181</v>
      </c>
      <c r="L485" s="10" t="s">
        <v>8943</v>
      </c>
    </row>
    <row r="486" spans="1:12" s="10" customFormat="1">
      <c r="A486" s="32" t="s">
        <v>9078</v>
      </c>
      <c r="B486" s="32" t="s">
        <v>9078</v>
      </c>
      <c r="C486" s="33">
        <v>0.66017361111111106</v>
      </c>
      <c r="D486" s="14">
        <v>543</v>
      </c>
      <c r="E486" s="14">
        <v>1514170</v>
      </c>
      <c r="F486" s="10" t="s">
        <v>74</v>
      </c>
      <c r="G486" s="257">
        <v>-2192.4</v>
      </c>
      <c r="H486" s="10" t="s">
        <v>122</v>
      </c>
      <c r="I486" s="10" t="s">
        <v>7424</v>
      </c>
      <c r="J486" s="34">
        <v>-34157.589999999997</v>
      </c>
      <c r="K486" s="10">
        <v>5005620181</v>
      </c>
      <c r="L486" s="10" t="s">
        <v>8943</v>
      </c>
    </row>
    <row r="487" spans="1:12" s="10" customFormat="1">
      <c r="A487" s="32" t="s">
        <v>9078</v>
      </c>
      <c r="B487" s="32" t="s">
        <v>9078</v>
      </c>
      <c r="C487" s="33">
        <v>0.66017361111111106</v>
      </c>
      <c r="D487" s="14">
        <v>543</v>
      </c>
      <c r="E487" s="14">
        <v>1514171</v>
      </c>
      <c r="F487" s="10" t="s">
        <v>71</v>
      </c>
      <c r="G487" s="257">
        <v>-1345.68</v>
      </c>
      <c r="H487" s="10" t="s">
        <v>122</v>
      </c>
      <c r="I487" s="10" t="s">
        <v>7424</v>
      </c>
      <c r="J487" s="34">
        <v>-22122.98</v>
      </c>
      <c r="K487" s="10">
        <v>5005620181</v>
      </c>
      <c r="L487" s="10" t="s">
        <v>8943</v>
      </c>
    </row>
    <row r="488" spans="1:12" s="10" customFormat="1">
      <c r="A488" s="32" t="s">
        <v>9078</v>
      </c>
      <c r="B488" s="32" t="s">
        <v>9078</v>
      </c>
      <c r="C488" s="33">
        <v>0.66017361111111106</v>
      </c>
      <c r="D488" s="14">
        <v>543</v>
      </c>
      <c r="E488" s="14">
        <v>1514173</v>
      </c>
      <c r="F488" s="10" t="s">
        <v>78</v>
      </c>
      <c r="G488" s="257">
        <v>-1368.36</v>
      </c>
      <c r="H488" s="10" t="s">
        <v>122</v>
      </c>
      <c r="I488" s="10" t="s">
        <v>7424</v>
      </c>
      <c r="J488" s="34">
        <v>-6527.08</v>
      </c>
      <c r="K488" s="10">
        <v>5005620181</v>
      </c>
      <c r="L488" s="10" t="s">
        <v>8943</v>
      </c>
    </row>
    <row r="489" spans="1:12" s="10" customFormat="1">
      <c r="A489" s="32" t="s">
        <v>9078</v>
      </c>
      <c r="B489" s="32" t="s">
        <v>9078</v>
      </c>
      <c r="C489" s="33">
        <v>0.66017361111111106</v>
      </c>
      <c r="D489" s="14">
        <v>543</v>
      </c>
      <c r="E489" s="14">
        <v>1514174</v>
      </c>
      <c r="F489" s="10" t="s">
        <v>80</v>
      </c>
      <c r="G489" s="257">
        <v>-77.760000000000005</v>
      </c>
      <c r="H489" s="10" t="s">
        <v>122</v>
      </c>
      <c r="I489" s="10" t="s">
        <v>7424</v>
      </c>
      <c r="J489" s="34">
        <v>-550.54</v>
      </c>
      <c r="K489" s="10">
        <v>5005620181</v>
      </c>
      <c r="L489" s="10" t="s">
        <v>8943</v>
      </c>
    </row>
    <row r="490" spans="1:12" s="10" customFormat="1">
      <c r="A490" s="32" t="s">
        <v>9078</v>
      </c>
      <c r="B490" s="32" t="s">
        <v>9078</v>
      </c>
      <c r="C490" s="33">
        <v>0.66017361111111106</v>
      </c>
      <c r="D490" s="14">
        <v>543</v>
      </c>
      <c r="E490" s="14">
        <v>1514960</v>
      </c>
      <c r="F490" s="10" t="s">
        <v>82</v>
      </c>
      <c r="G490" s="257">
        <v>-32.4</v>
      </c>
      <c r="H490" s="10" t="s">
        <v>122</v>
      </c>
      <c r="I490" s="10" t="s">
        <v>7424</v>
      </c>
      <c r="J490" s="34">
        <v>-232.96</v>
      </c>
      <c r="K490" s="10">
        <v>5005620181</v>
      </c>
      <c r="L490" s="10" t="s">
        <v>8943</v>
      </c>
    </row>
    <row r="491" spans="1:12" s="10" customFormat="1">
      <c r="A491" s="32" t="s">
        <v>9117</v>
      </c>
      <c r="B491" s="32" t="s">
        <v>9117</v>
      </c>
      <c r="C491" s="33">
        <v>0.3908564814814815</v>
      </c>
      <c r="D491" s="14">
        <v>543</v>
      </c>
      <c r="E491" s="14">
        <v>1514169</v>
      </c>
      <c r="F491" s="10" t="s">
        <v>76</v>
      </c>
      <c r="G491" s="257">
        <v>-433.82400000000001</v>
      </c>
      <c r="H491" s="10" t="s">
        <v>122</v>
      </c>
      <c r="I491" s="10" t="s">
        <v>7424</v>
      </c>
      <c r="J491" s="34">
        <v>-2017.28</v>
      </c>
      <c r="K491" s="10">
        <v>5005621486</v>
      </c>
      <c r="L491" s="10" t="s">
        <v>8943</v>
      </c>
    </row>
    <row r="492" spans="1:12" s="10" customFormat="1">
      <c r="A492" s="32" t="s">
        <v>9117</v>
      </c>
      <c r="B492" s="32" t="s">
        <v>9117</v>
      </c>
      <c r="C492" s="33">
        <v>0.3908564814814815</v>
      </c>
      <c r="D492" s="14">
        <v>543</v>
      </c>
      <c r="E492" s="14">
        <v>1514169</v>
      </c>
      <c r="F492" s="10" t="s">
        <v>76</v>
      </c>
      <c r="G492" s="257">
        <v>-2331.1260000000002</v>
      </c>
      <c r="H492" s="10" t="s">
        <v>122</v>
      </c>
      <c r="I492" s="10" t="s">
        <v>7424</v>
      </c>
      <c r="J492" s="34">
        <v>-10839.74</v>
      </c>
      <c r="K492" s="10">
        <v>5005621486</v>
      </c>
      <c r="L492" s="10" t="s">
        <v>8943</v>
      </c>
    </row>
    <row r="493" spans="1:12" s="10" customFormat="1">
      <c r="A493" s="32" t="s">
        <v>9117</v>
      </c>
      <c r="B493" s="32" t="s">
        <v>9117</v>
      </c>
      <c r="C493" s="33">
        <v>0.3908564814814815</v>
      </c>
      <c r="D493" s="14">
        <v>543</v>
      </c>
      <c r="E493" s="14">
        <v>1514169</v>
      </c>
      <c r="F493" s="10" t="s">
        <v>76</v>
      </c>
      <c r="G493" s="257">
        <v>-2664.1439999999998</v>
      </c>
      <c r="H493" s="10" t="s">
        <v>122</v>
      </c>
      <c r="I493" s="10" t="s">
        <v>7424</v>
      </c>
      <c r="J493" s="34">
        <v>-12388.27</v>
      </c>
      <c r="K493" s="10">
        <v>5005621486</v>
      </c>
      <c r="L493" s="10" t="s">
        <v>8943</v>
      </c>
    </row>
    <row r="494" spans="1:12" s="10" customFormat="1">
      <c r="A494" s="32" t="s">
        <v>9117</v>
      </c>
      <c r="B494" s="32" t="s">
        <v>9117</v>
      </c>
      <c r="C494" s="33">
        <v>0.3908564814814815</v>
      </c>
      <c r="D494" s="14">
        <v>543</v>
      </c>
      <c r="E494" s="14">
        <v>1514170</v>
      </c>
      <c r="F494" s="10" t="s">
        <v>74</v>
      </c>
      <c r="G494" s="257">
        <v>-244.89599999999999</v>
      </c>
      <c r="H494" s="10" t="s">
        <v>122</v>
      </c>
      <c r="I494" s="10" t="s">
        <v>7424</v>
      </c>
      <c r="J494" s="34">
        <v>-3815.48</v>
      </c>
      <c r="K494" s="10">
        <v>5005621486</v>
      </c>
      <c r="L494" s="10" t="s">
        <v>8943</v>
      </c>
    </row>
    <row r="495" spans="1:12" s="10" customFormat="1">
      <c r="A495" s="32" t="s">
        <v>9117</v>
      </c>
      <c r="B495" s="32" t="s">
        <v>9117</v>
      </c>
      <c r="C495" s="33">
        <v>0.3908564814814815</v>
      </c>
      <c r="D495" s="14">
        <v>543</v>
      </c>
      <c r="E495" s="14">
        <v>1514170</v>
      </c>
      <c r="F495" s="10" t="s">
        <v>74</v>
      </c>
      <c r="G495" s="257">
        <v>-895.48199999999997</v>
      </c>
      <c r="H495" s="10" t="s">
        <v>122</v>
      </c>
      <c r="I495" s="10" t="s">
        <v>7424</v>
      </c>
      <c r="J495" s="34">
        <v>-13951.61</v>
      </c>
      <c r="K495" s="10">
        <v>5005621486</v>
      </c>
      <c r="L495" s="10" t="s">
        <v>8943</v>
      </c>
    </row>
    <row r="496" spans="1:12" s="10" customFormat="1">
      <c r="A496" s="32" t="s">
        <v>9117</v>
      </c>
      <c r="B496" s="32" t="s">
        <v>9117</v>
      </c>
      <c r="C496" s="33">
        <v>0.3908564814814815</v>
      </c>
      <c r="D496" s="14">
        <v>543</v>
      </c>
      <c r="E496" s="14">
        <v>1514170</v>
      </c>
      <c r="F496" s="10" t="s">
        <v>74</v>
      </c>
      <c r="G496" s="257">
        <v>-1023.408</v>
      </c>
      <c r="H496" s="10" t="s">
        <v>122</v>
      </c>
      <c r="I496" s="10" t="s">
        <v>7424</v>
      </c>
      <c r="J496" s="34">
        <v>-15944.7</v>
      </c>
      <c r="K496" s="10">
        <v>5005621486</v>
      </c>
      <c r="L496" s="10" t="s">
        <v>8943</v>
      </c>
    </row>
    <row r="497" spans="1:12" s="10" customFormat="1">
      <c r="A497" s="32" t="s">
        <v>9117</v>
      </c>
      <c r="B497" s="32" t="s">
        <v>9117</v>
      </c>
      <c r="C497" s="33">
        <v>0.3908564814814815</v>
      </c>
      <c r="D497" s="14">
        <v>543</v>
      </c>
      <c r="E497" s="14">
        <v>1514171</v>
      </c>
      <c r="F497" s="10" t="s">
        <v>71</v>
      </c>
      <c r="G497" s="257">
        <v>-125.952</v>
      </c>
      <c r="H497" s="10" t="s">
        <v>122</v>
      </c>
      <c r="I497" s="10" t="s">
        <v>7424</v>
      </c>
      <c r="J497" s="34">
        <v>-2070.65</v>
      </c>
      <c r="K497" s="10">
        <v>5005621486</v>
      </c>
      <c r="L497" s="10" t="s">
        <v>8943</v>
      </c>
    </row>
    <row r="498" spans="1:12" s="10" customFormat="1">
      <c r="A498" s="32" t="s">
        <v>9117</v>
      </c>
      <c r="B498" s="32" t="s">
        <v>9117</v>
      </c>
      <c r="C498" s="33">
        <v>0.3908564814814815</v>
      </c>
      <c r="D498" s="14">
        <v>543</v>
      </c>
      <c r="E498" s="14">
        <v>1514171</v>
      </c>
      <c r="F498" s="10" t="s">
        <v>71</v>
      </c>
      <c r="G498" s="257">
        <v>-625.96799999999996</v>
      </c>
      <c r="H498" s="10" t="s">
        <v>122</v>
      </c>
      <c r="I498" s="10" t="s">
        <v>7424</v>
      </c>
      <c r="J498" s="34">
        <v>-10290.91</v>
      </c>
      <c r="K498" s="10">
        <v>5005621486</v>
      </c>
      <c r="L498" s="10" t="s">
        <v>8943</v>
      </c>
    </row>
    <row r="499" spans="1:12" s="10" customFormat="1">
      <c r="A499" s="32" t="s">
        <v>9117</v>
      </c>
      <c r="B499" s="32" t="s">
        <v>9117</v>
      </c>
      <c r="C499" s="33">
        <v>0.3908564814814815</v>
      </c>
      <c r="D499" s="14">
        <v>543</v>
      </c>
      <c r="E499" s="14">
        <v>1514171</v>
      </c>
      <c r="F499" s="10" t="s">
        <v>71</v>
      </c>
      <c r="G499" s="257">
        <v>-715.39200000000005</v>
      </c>
      <c r="H499" s="10" t="s">
        <v>122</v>
      </c>
      <c r="I499" s="10" t="s">
        <v>7424</v>
      </c>
      <c r="J499" s="34">
        <v>-11761.04</v>
      </c>
      <c r="K499" s="10">
        <v>5005621486</v>
      </c>
      <c r="L499" s="10" t="s">
        <v>8943</v>
      </c>
    </row>
    <row r="500" spans="1:12" s="10" customFormat="1">
      <c r="A500" s="32" t="s">
        <v>9117</v>
      </c>
      <c r="B500" s="32" t="s">
        <v>9117</v>
      </c>
      <c r="C500" s="33">
        <v>0.3908564814814815</v>
      </c>
      <c r="D500" s="14">
        <v>543</v>
      </c>
      <c r="E500" s="14">
        <v>1514173</v>
      </c>
      <c r="F500" s="10" t="s">
        <v>78</v>
      </c>
      <c r="G500" s="257">
        <v>-138.33600000000001</v>
      </c>
      <c r="H500" s="10" t="s">
        <v>122</v>
      </c>
      <c r="I500" s="10" t="s">
        <v>7424</v>
      </c>
      <c r="J500" s="34">
        <v>-659.86</v>
      </c>
      <c r="K500" s="10">
        <v>5005621486</v>
      </c>
      <c r="L500" s="10" t="s">
        <v>8943</v>
      </c>
    </row>
    <row r="501" spans="1:12" s="10" customFormat="1">
      <c r="A501" s="32" t="s">
        <v>9117</v>
      </c>
      <c r="B501" s="32" t="s">
        <v>9117</v>
      </c>
      <c r="C501" s="33">
        <v>0.3908564814814815</v>
      </c>
      <c r="D501" s="14">
        <v>543</v>
      </c>
      <c r="E501" s="14">
        <v>1514173</v>
      </c>
      <c r="F501" s="10" t="s">
        <v>78</v>
      </c>
      <c r="G501" s="257">
        <v>-638.44200000000001</v>
      </c>
      <c r="H501" s="10" t="s">
        <v>122</v>
      </c>
      <c r="I501" s="10" t="s">
        <v>7424</v>
      </c>
      <c r="J501" s="34">
        <v>-3045.37</v>
      </c>
      <c r="K501" s="10">
        <v>5005621486</v>
      </c>
      <c r="L501" s="10" t="s">
        <v>8943</v>
      </c>
    </row>
    <row r="502" spans="1:12" s="10" customFormat="1">
      <c r="A502" s="32" t="s">
        <v>9117</v>
      </c>
      <c r="B502" s="32" t="s">
        <v>9117</v>
      </c>
      <c r="C502" s="33">
        <v>0.3908564814814815</v>
      </c>
      <c r="D502" s="14">
        <v>543</v>
      </c>
      <c r="E502" s="14">
        <v>1514173</v>
      </c>
      <c r="F502" s="10" t="s">
        <v>78</v>
      </c>
      <c r="G502" s="257">
        <v>-729.64800000000002</v>
      </c>
      <c r="H502" s="10" t="s">
        <v>122</v>
      </c>
      <c r="I502" s="10" t="s">
        <v>7424</v>
      </c>
      <c r="J502" s="34">
        <v>-3480.42</v>
      </c>
      <c r="K502" s="10">
        <v>5005621486</v>
      </c>
      <c r="L502" s="10" t="s">
        <v>8943</v>
      </c>
    </row>
    <row r="503" spans="1:12" s="10" customFormat="1">
      <c r="A503" s="32" t="s">
        <v>9117</v>
      </c>
      <c r="B503" s="32" t="s">
        <v>9117</v>
      </c>
      <c r="C503" s="33">
        <v>0.3908564814814815</v>
      </c>
      <c r="D503" s="14">
        <v>543</v>
      </c>
      <c r="E503" s="14">
        <v>1514174</v>
      </c>
      <c r="F503" s="10" t="s">
        <v>80</v>
      </c>
      <c r="G503" s="257">
        <v>-9.2159999999999993</v>
      </c>
      <c r="H503" s="10" t="s">
        <v>122</v>
      </c>
      <c r="I503" s="10" t="s">
        <v>7424</v>
      </c>
      <c r="J503" s="34">
        <v>-65.25</v>
      </c>
      <c r="K503" s="10">
        <v>5005621486</v>
      </c>
      <c r="L503" s="10" t="s">
        <v>8943</v>
      </c>
    </row>
    <row r="504" spans="1:12" s="10" customFormat="1">
      <c r="A504" s="32" t="s">
        <v>9117</v>
      </c>
      <c r="B504" s="32" t="s">
        <v>9117</v>
      </c>
      <c r="C504" s="33">
        <v>0.3908564814814815</v>
      </c>
      <c r="D504" s="14">
        <v>543</v>
      </c>
      <c r="E504" s="14">
        <v>1514174</v>
      </c>
      <c r="F504" s="10" t="s">
        <v>80</v>
      </c>
      <c r="G504" s="257">
        <v>-15.875999999999999</v>
      </c>
      <c r="H504" s="10" t="s">
        <v>122</v>
      </c>
      <c r="I504" s="10" t="s">
        <v>7424</v>
      </c>
      <c r="J504" s="34">
        <v>-112.4</v>
      </c>
      <c r="K504" s="10">
        <v>5005621486</v>
      </c>
      <c r="L504" s="10" t="s">
        <v>8943</v>
      </c>
    </row>
    <row r="505" spans="1:12" s="10" customFormat="1">
      <c r="A505" s="32" t="s">
        <v>9117</v>
      </c>
      <c r="B505" s="32" t="s">
        <v>9117</v>
      </c>
      <c r="C505" s="33">
        <v>0.3908564814814815</v>
      </c>
      <c r="D505" s="14">
        <v>543</v>
      </c>
      <c r="E505" s="14">
        <v>1514174</v>
      </c>
      <c r="F505" s="10" t="s">
        <v>80</v>
      </c>
      <c r="G505" s="257">
        <v>-18.143999999999998</v>
      </c>
      <c r="H505" s="10" t="s">
        <v>122</v>
      </c>
      <c r="I505" s="10" t="s">
        <v>7424</v>
      </c>
      <c r="J505" s="34">
        <v>-128.46</v>
      </c>
      <c r="K505" s="10">
        <v>5005621486</v>
      </c>
      <c r="L505" s="10" t="s">
        <v>8943</v>
      </c>
    </row>
    <row r="506" spans="1:12" s="10" customFormat="1">
      <c r="A506" s="32" t="s">
        <v>9117</v>
      </c>
      <c r="B506" s="32" t="s">
        <v>9117</v>
      </c>
      <c r="C506" s="33">
        <v>0.3908564814814815</v>
      </c>
      <c r="D506" s="14">
        <v>543</v>
      </c>
      <c r="E506" s="14">
        <v>1514960</v>
      </c>
      <c r="F506" s="10" t="s">
        <v>82</v>
      </c>
      <c r="G506" s="257">
        <v>-2.88</v>
      </c>
      <c r="H506" s="10" t="s">
        <v>122</v>
      </c>
      <c r="I506" s="10" t="s">
        <v>7424</v>
      </c>
      <c r="J506" s="34">
        <v>-20.71</v>
      </c>
      <c r="K506" s="10">
        <v>5005621486</v>
      </c>
      <c r="L506" s="10" t="s">
        <v>8943</v>
      </c>
    </row>
    <row r="507" spans="1:12" s="10" customFormat="1">
      <c r="A507" s="32" t="s">
        <v>9117</v>
      </c>
      <c r="B507" s="32" t="s">
        <v>9117</v>
      </c>
      <c r="C507" s="33">
        <v>0.3908564814814815</v>
      </c>
      <c r="D507" s="14">
        <v>543</v>
      </c>
      <c r="E507" s="14">
        <v>1514960</v>
      </c>
      <c r="F507" s="10" t="s">
        <v>82</v>
      </c>
      <c r="G507" s="257">
        <v>-11.34</v>
      </c>
      <c r="H507" s="10" t="s">
        <v>122</v>
      </c>
      <c r="I507" s="10" t="s">
        <v>7424</v>
      </c>
      <c r="J507" s="34">
        <v>-81.53</v>
      </c>
      <c r="K507" s="10">
        <v>5005621486</v>
      </c>
      <c r="L507" s="10" t="s">
        <v>8943</v>
      </c>
    </row>
    <row r="508" spans="1:12" s="10" customFormat="1">
      <c r="A508" s="32" t="s">
        <v>9117</v>
      </c>
      <c r="B508" s="32" t="s">
        <v>9117</v>
      </c>
      <c r="C508" s="33">
        <v>0.3908564814814815</v>
      </c>
      <c r="D508" s="14">
        <v>543</v>
      </c>
      <c r="E508" s="14">
        <v>1514960</v>
      </c>
      <c r="F508" s="10" t="s">
        <v>82</v>
      </c>
      <c r="G508" s="257">
        <v>-12.96</v>
      </c>
      <c r="H508" s="10" t="s">
        <v>122</v>
      </c>
      <c r="I508" s="10" t="s">
        <v>7424</v>
      </c>
      <c r="J508" s="34">
        <v>-93.18</v>
      </c>
      <c r="K508" s="10">
        <v>5005621486</v>
      </c>
      <c r="L508" s="10" t="s">
        <v>8943</v>
      </c>
    </row>
    <row r="509" spans="1:12" s="10" customFormat="1">
      <c r="A509" s="32" t="s">
        <v>9117</v>
      </c>
      <c r="B509" s="32" t="s">
        <v>9117</v>
      </c>
      <c r="C509" s="33">
        <v>0.39233796296296292</v>
      </c>
      <c r="D509" s="14">
        <v>543</v>
      </c>
      <c r="E509" s="14">
        <v>1514169</v>
      </c>
      <c r="F509" s="10" t="s">
        <v>76</v>
      </c>
      <c r="G509" s="257">
        <v>-5639.7120000000004</v>
      </c>
      <c r="H509" s="10" t="s">
        <v>122</v>
      </c>
      <c r="I509" s="10" t="s">
        <v>7424</v>
      </c>
      <c r="J509" s="34">
        <v>-26224.66</v>
      </c>
      <c r="K509" s="10">
        <v>5005621487</v>
      </c>
      <c r="L509" s="10" t="s">
        <v>8943</v>
      </c>
    </row>
    <row r="510" spans="1:12" s="10" customFormat="1">
      <c r="A510" s="32" t="s">
        <v>9117</v>
      </c>
      <c r="B510" s="32" t="s">
        <v>9117</v>
      </c>
      <c r="C510" s="33">
        <v>0.39233796296296292</v>
      </c>
      <c r="D510" s="14">
        <v>543</v>
      </c>
      <c r="E510" s="14">
        <v>1514170</v>
      </c>
      <c r="F510" s="10" t="s">
        <v>74</v>
      </c>
      <c r="G510" s="257">
        <v>-3183.6480000000001</v>
      </c>
      <c r="H510" s="10" t="s">
        <v>122</v>
      </c>
      <c r="I510" s="10" t="s">
        <v>7424</v>
      </c>
      <c r="J510" s="34">
        <v>-49601.24</v>
      </c>
      <c r="K510" s="10">
        <v>5005621487</v>
      </c>
      <c r="L510" s="10" t="s">
        <v>8943</v>
      </c>
    </row>
    <row r="511" spans="1:12" s="10" customFormat="1">
      <c r="A511" s="32" t="s">
        <v>9117</v>
      </c>
      <c r="B511" s="32" t="s">
        <v>9117</v>
      </c>
      <c r="C511" s="33">
        <v>0.39233796296296292</v>
      </c>
      <c r="D511" s="14">
        <v>543</v>
      </c>
      <c r="E511" s="14">
        <v>1514171</v>
      </c>
      <c r="F511" s="10" t="s">
        <v>71</v>
      </c>
      <c r="G511" s="257">
        <v>-1637.376</v>
      </c>
      <c r="H511" s="10" t="s">
        <v>122</v>
      </c>
      <c r="I511" s="10" t="s">
        <v>7424</v>
      </c>
      <c r="J511" s="34">
        <v>-26918.46</v>
      </c>
      <c r="K511" s="10">
        <v>5005621487</v>
      </c>
      <c r="L511" s="10" t="s">
        <v>8943</v>
      </c>
    </row>
    <row r="512" spans="1:12" s="10" customFormat="1">
      <c r="A512" s="32" t="s">
        <v>9117</v>
      </c>
      <c r="B512" s="32" t="s">
        <v>9117</v>
      </c>
      <c r="C512" s="33">
        <v>0.39233796296296292</v>
      </c>
      <c r="D512" s="14">
        <v>543</v>
      </c>
      <c r="E512" s="14">
        <v>1514173</v>
      </c>
      <c r="F512" s="10" t="s">
        <v>78</v>
      </c>
      <c r="G512" s="257">
        <v>-1798.3679999999999</v>
      </c>
      <c r="H512" s="10" t="s">
        <v>122</v>
      </c>
      <c r="I512" s="10" t="s">
        <v>7424</v>
      </c>
      <c r="J512" s="34">
        <v>-8578.2199999999993</v>
      </c>
      <c r="K512" s="10">
        <v>5005621487</v>
      </c>
      <c r="L512" s="10" t="s">
        <v>8943</v>
      </c>
    </row>
    <row r="513" spans="1:12" s="10" customFormat="1">
      <c r="A513" s="32" t="s">
        <v>9117</v>
      </c>
      <c r="B513" s="32" t="s">
        <v>9117</v>
      </c>
      <c r="C513" s="33">
        <v>0.39233796296296292</v>
      </c>
      <c r="D513" s="14">
        <v>543</v>
      </c>
      <c r="E513" s="14">
        <v>1514174</v>
      </c>
      <c r="F513" s="10" t="s">
        <v>80</v>
      </c>
      <c r="G513" s="257">
        <v>-119.80800000000001</v>
      </c>
      <c r="H513" s="10" t="s">
        <v>122</v>
      </c>
      <c r="I513" s="10" t="s">
        <v>7424</v>
      </c>
      <c r="J513" s="34">
        <v>-848.24</v>
      </c>
      <c r="K513" s="10">
        <v>5005621487</v>
      </c>
      <c r="L513" s="10" t="s">
        <v>8943</v>
      </c>
    </row>
    <row r="514" spans="1:12" s="10" customFormat="1">
      <c r="A514" s="32" t="s">
        <v>9117</v>
      </c>
      <c r="B514" s="32" t="s">
        <v>9117</v>
      </c>
      <c r="C514" s="33">
        <v>0.39233796296296292</v>
      </c>
      <c r="D514" s="14">
        <v>543</v>
      </c>
      <c r="E514" s="14">
        <v>1514960</v>
      </c>
      <c r="F514" s="10" t="s">
        <v>82</v>
      </c>
      <c r="G514" s="257">
        <v>-37.44</v>
      </c>
      <c r="H514" s="10" t="s">
        <v>122</v>
      </c>
      <c r="I514" s="10" t="s">
        <v>7424</v>
      </c>
      <c r="J514" s="34">
        <v>-269.19</v>
      </c>
      <c r="K514" s="10">
        <v>5005621487</v>
      </c>
      <c r="L514" s="10" t="s">
        <v>8943</v>
      </c>
    </row>
    <row r="515" spans="1:12" s="10" customFormat="1">
      <c r="A515" s="32" t="s">
        <v>9117</v>
      </c>
      <c r="B515" s="32" t="s">
        <v>9117</v>
      </c>
      <c r="C515" s="33">
        <v>0.40165509259259258</v>
      </c>
      <c r="D515" s="14">
        <v>601</v>
      </c>
      <c r="E515" s="14">
        <v>1508012</v>
      </c>
      <c r="F515" s="10" t="s">
        <v>8757</v>
      </c>
      <c r="G515" s="257">
        <v>-12091</v>
      </c>
      <c r="H515" s="10" t="s">
        <v>122</v>
      </c>
      <c r="I515" s="10" t="s">
        <v>7424</v>
      </c>
      <c r="J515" s="34">
        <v>-344714.41</v>
      </c>
      <c r="K515" s="10">
        <v>4931783454</v>
      </c>
      <c r="L515" s="10" t="s">
        <v>8395</v>
      </c>
    </row>
    <row r="516" spans="1:12" s="10" customFormat="1">
      <c r="A516" s="32" t="s">
        <v>9117</v>
      </c>
      <c r="B516" s="32" t="s">
        <v>9117</v>
      </c>
      <c r="C516" s="33">
        <v>0.40165509259259258</v>
      </c>
      <c r="D516" s="14">
        <v>601</v>
      </c>
      <c r="E516" s="14">
        <v>1508012</v>
      </c>
      <c r="F516" s="10" t="s">
        <v>8757</v>
      </c>
      <c r="G516" s="257">
        <v>-7173</v>
      </c>
      <c r="H516" s="10" t="s">
        <v>122</v>
      </c>
      <c r="I516" s="10" t="s">
        <v>7424</v>
      </c>
      <c r="J516" s="34">
        <v>-204502.23</v>
      </c>
      <c r="K516" s="10">
        <v>4931783454</v>
      </c>
      <c r="L516" s="10" t="s">
        <v>8395</v>
      </c>
    </row>
    <row r="517" spans="1:12" s="10" customFormat="1">
      <c r="A517" s="32" t="s">
        <v>9117</v>
      </c>
      <c r="B517" s="32" t="s">
        <v>9117</v>
      </c>
      <c r="C517" s="33">
        <v>0.41430555555555554</v>
      </c>
      <c r="D517" s="14">
        <v>601</v>
      </c>
      <c r="E517" s="14">
        <v>1508012</v>
      </c>
      <c r="F517" s="10" t="s">
        <v>8757</v>
      </c>
      <c r="G517" s="257">
        <v>-29712</v>
      </c>
      <c r="H517" s="10" t="s">
        <v>122</v>
      </c>
      <c r="I517" s="10" t="s">
        <v>7424</v>
      </c>
      <c r="J517" s="34">
        <v>-847089.12</v>
      </c>
      <c r="K517" s="10">
        <v>4931783612</v>
      </c>
      <c r="L517" s="10" t="s">
        <v>8395</v>
      </c>
    </row>
    <row r="518" spans="1:12" s="10" customFormat="1">
      <c r="A518" s="32" t="s">
        <v>9117</v>
      </c>
      <c r="B518" s="32" t="s">
        <v>9117</v>
      </c>
      <c r="C518" s="33">
        <v>0.58064814814814814</v>
      </c>
      <c r="D518" s="14">
        <v>601</v>
      </c>
      <c r="E518" s="14">
        <v>1530909</v>
      </c>
      <c r="F518" s="10" t="s">
        <v>8140</v>
      </c>
      <c r="G518" s="257">
        <v>-15712</v>
      </c>
      <c r="H518" s="10" t="s">
        <v>122</v>
      </c>
      <c r="I518" s="10" t="s">
        <v>7424</v>
      </c>
      <c r="J518" s="34">
        <v>-447949.12</v>
      </c>
      <c r="K518" s="10">
        <v>4931786670</v>
      </c>
      <c r="L518" s="10" t="s">
        <v>7425</v>
      </c>
    </row>
    <row r="519" spans="1:12" s="10" customFormat="1">
      <c r="A519" s="32" t="s">
        <v>9117</v>
      </c>
      <c r="B519" s="32" t="s">
        <v>9117</v>
      </c>
      <c r="C519" s="33">
        <v>0.58064814814814814</v>
      </c>
      <c r="D519" s="14">
        <v>601</v>
      </c>
      <c r="E519" s="14">
        <v>1530909</v>
      </c>
      <c r="F519" s="10" t="s">
        <v>8140</v>
      </c>
      <c r="G519" s="257">
        <v>-3497</v>
      </c>
      <c r="H519" s="10" t="s">
        <v>122</v>
      </c>
      <c r="I519" s="10" t="s">
        <v>7424</v>
      </c>
      <c r="J519" s="34">
        <v>-99699.47</v>
      </c>
      <c r="K519" s="10">
        <v>4931786670</v>
      </c>
      <c r="L519" s="10" t="s">
        <v>7425</v>
      </c>
    </row>
    <row r="520" spans="1:12" s="10" customFormat="1">
      <c r="A520" s="32" t="s">
        <v>9117</v>
      </c>
      <c r="B520" s="32" t="s">
        <v>9117</v>
      </c>
      <c r="C520" s="33">
        <v>0.58489583333333328</v>
      </c>
      <c r="D520" s="14">
        <v>601</v>
      </c>
      <c r="E520" s="14">
        <v>1530909</v>
      </c>
      <c r="F520" s="10" t="s">
        <v>8140</v>
      </c>
      <c r="G520" s="257">
        <v>-19275</v>
      </c>
      <c r="H520" s="10" t="s">
        <v>122</v>
      </c>
      <c r="I520" s="10" t="s">
        <v>7424</v>
      </c>
      <c r="J520" s="34">
        <v>-549530.25</v>
      </c>
      <c r="K520" s="10">
        <v>4931786755</v>
      </c>
      <c r="L520" s="10" t="s">
        <v>7425</v>
      </c>
    </row>
    <row r="521" spans="1:12" s="10" customFormat="1">
      <c r="A521" s="32" t="s">
        <v>9117</v>
      </c>
      <c r="B521" s="32" t="s">
        <v>9117</v>
      </c>
      <c r="C521" s="33">
        <v>0.6055208333333334</v>
      </c>
      <c r="D521" s="14">
        <v>601</v>
      </c>
      <c r="E521" s="14">
        <v>1530909</v>
      </c>
      <c r="F521" s="10" t="s">
        <v>8140</v>
      </c>
      <c r="G521" s="257">
        <v>-12733</v>
      </c>
      <c r="H521" s="10" t="s">
        <v>122</v>
      </c>
      <c r="I521" s="10" t="s">
        <v>7424</v>
      </c>
      <c r="J521" s="34">
        <v>-363017.83</v>
      </c>
      <c r="K521" s="10">
        <v>4931786941</v>
      </c>
      <c r="L521" s="10" t="s">
        <v>7425</v>
      </c>
    </row>
    <row r="522" spans="1:12" s="10" customFormat="1">
      <c r="A522" s="32" t="s">
        <v>9117</v>
      </c>
      <c r="B522" s="32" t="s">
        <v>9117</v>
      </c>
      <c r="C522" s="33">
        <v>0.6055208333333334</v>
      </c>
      <c r="D522" s="14">
        <v>601</v>
      </c>
      <c r="E522" s="14">
        <v>1530909</v>
      </c>
      <c r="F522" s="10" t="s">
        <v>8140</v>
      </c>
      <c r="G522" s="257">
        <v>-6862</v>
      </c>
      <c r="H522" s="10" t="s">
        <v>122</v>
      </c>
      <c r="I522" s="10" t="s">
        <v>7424</v>
      </c>
      <c r="J522" s="34">
        <v>-195635.62</v>
      </c>
      <c r="K522" s="10">
        <v>4931786941</v>
      </c>
      <c r="L522" s="10" t="s">
        <v>7425</v>
      </c>
    </row>
    <row r="523" spans="1:12" s="10" customFormat="1">
      <c r="A523" s="32" t="s">
        <v>9117</v>
      </c>
      <c r="B523" s="32" t="s">
        <v>9117</v>
      </c>
      <c r="C523" s="33">
        <v>0.61312500000000003</v>
      </c>
      <c r="D523" s="14">
        <v>601</v>
      </c>
      <c r="E523" s="14">
        <v>1530909</v>
      </c>
      <c r="F523" s="10" t="s">
        <v>8140</v>
      </c>
      <c r="G523" s="257">
        <v>-18941</v>
      </c>
      <c r="H523" s="10" t="s">
        <v>122</v>
      </c>
      <c r="I523" s="10" t="s">
        <v>7424</v>
      </c>
      <c r="J523" s="34">
        <v>-540007.91</v>
      </c>
      <c r="K523" s="10">
        <v>4931787041</v>
      </c>
      <c r="L523" s="10" t="s">
        <v>7425</v>
      </c>
    </row>
    <row r="524" spans="1:12" s="10" customFormat="1">
      <c r="A524" s="32" t="s">
        <v>9117</v>
      </c>
      <c r="B524" s="32" t="s">
        <v>9117</v>
      </c>
      <c r="C524" s="33">
        <v>0.62414351851851857</v>
      </c>
      <c r="D524" s="14">
        <v>643</v>
      </c>
      <c r="E524" s="14">
        <v>1513607</v>
      </c>
      <c r="F524" s="10" t="s">
        <v>8141</v>
      </c>
      <c r="G524" s="257">
        <v>-42368</v>
      </c>
      <c r="H524" s="10" t="s">
        <v>122</v>
      </c>
      <c r="I524" s="10" t="s">
        <v>7424</v>
      </c>
      <c r="J524" s="34">
        <v>-1646420.48</v>
      </c>
      <c r="K524" s="10">
        <v>4931787221</v>
      </c>
      <c r="L524" s="10" t="s">
        <v>7425</v>
      </c>
    </row>
    <row r="525" spans="1:12" s="10" customFormat="1">
      <c r="A525" s="32" t="s">
        <v>9117</v>
      </c>
      <c r="B525" s="32" t="s">
        <v>9117</v>
      </c>
      <c r="C525" s="33">
        <v>0.67230324074074066</v>
      </c>
      <c r="D525" s="14">
        <v>601</v>
      </c>
      <c r="E525" s="14">
        <v>1530909</v>
      </c>
      <c r="F525" s="10" t="s">
        <v>8140</v>
      </c>
      <c r="G525" s="257">
        <v>-8831</v>
      </c>
      <c r="H525" s="10" t="s">
        <v>122</v>
      </c>
      <c r="I525" s="10" t="s">
        <v>7424</v>
      </c>
      <c r="J525" s="34">
        <v>-251771.81</v>
      </c>
      <c r="K525" s="10">
        <v>4931787794</v>
      </c>
      <c r="L525" s="10" t="s">
        <v>7425</v>
      </c>
    </row>
    <row r="526" spans="1:12" s="10" customFormat="1">
      <c r="A526" s="32" t="s">
        <v>9117</v>
      </c>
      <c r="B526" s="32" t="s">
        <v>9117</v>
      </c>
      <c r="C526" s="33">
        <v>0.67230324074074066</v>
      </c>
      <c r="D526" s="14">
        <v>601</v>
      </c>
      <c r="E526" s="14">
        <v>1530909</v>
      </c>
      <c r="F526" s="10" t="s">
        <v>8140</v>
      </c>
      <c r="G526" s="257">
        <v>-10430</v>
      </c>
      <c r="H526" s="10" t="s">
        <v>122</v>
      </c>
      <c r="I526" s="10" t="s">
        <v>7424</v>
      </c>
      <c r="J526" s="34">
        <v>-297359.3</v>
      </c>
      <c r="K526" s="10">
        <v>4931787794</v>
      </c>
      <c r="L526" s="10" t="s">
        <v>7425</v>
      </c>
    </row>
    <row r="527" spans="1:12" s="10" customFormat="1">
      <c r="A527" s="32" t="s">
        <v>9117</v>
      </c>
      <c r="B527" s="32" t="s">
        <v>9117</v>
      </c>
      <c r="C527" s="33">
        <v>0.70767361111111116</v>
      </c>
      <c r="D527" s="14">
        <v>643</v>
      </c>
      <c r="E527" s="14">
        <v>1508061</v>
      </c>
      <c r="F527" s="10" t="s">
        <v>79</v>
      </c>
      <c r="G527" s="257">
        <v>-5769</v>
      </c>
      <c r="H527" s="10" t="s">
        <v>122</v>
      </c>
      <c r="I527" s="10" t="s">
        <v>7424</v>
      </c>
      <c r="J527" s="34">
        <v>-182127.33</v>
      </c>
      <c r="K527" s="10">
        <v>4931788310</v>
      </c>
      <c r="L527" s="10" t="s">
        <v>7425</v>
      </c>
    </row>
    <row r="528" spans="1:12" s="10" customFormat="1">
      <c r="A528" s="32" t="s">
        <v>9143</v>
      </c>
      <c r="B528" s="32" t="s">
        <v>9143</v>
      </c>
      <c r="C528" s="33">
        <v>0.40414351851851849</v>
      </c>
      <c r="D528" s="14">
        <v>601</v>
      </c>
      <c r="E528" s="14">
        <v>1530848</v>
      </c>
      <c r="F528" s="10" t="s">
        <v>192</v>
      </c>
      <c r="G528" s="257">
        <v>-27105</v>
      </c>
      <c r="H528" s="10" t="s">
        <v>122</v>
      </c>
      <c r="I528" s="10" t="s">
        <v>7424</v>
      </c>
      <c r="J528" s="34">
        <v>-394106.7</v>
      </c>
      <c r="K528" s="10">
        <v>4931794313</v>
      </c>
      <c r="L528" s="10" t="s">
        <v>7425</v>
      </c>
    </row>
    <row r="529" spans="1:12" s="10" customFormat="1">
      <c r="A529" s="32" t="s">
        <v>9143</v>
      </c>
      <c r="B529" s="32" t="s">
        <v>9143</v>
      </c>
      <c r="C529" s="33">
        <v>0.4224074074074074</v>
      </c>
      <c r="D529" s="14">
        <v>601</v>
      </c>
      <c r="E529" s="14">
        <v>1530843</v>
      </c>
      <c r="F529" s="10" t="s">
        <v>190</v>
      </c>
      <c r="G529" s="257">
        <v>-5329</v>
      </c>
      <c r="H529" s="10" t="s">
        <v>122</v>
      </c>
      <c r="I529" s="10" t="s">
        <v>7424</v>
      </c>
      <c r="J529" s="34">
        <v>-25525.91</v>
      </c>
      <c r="K529" s="10">
        <v>4931794477</v>
      </c>
      <c r="L529" s="10" t="s">
        <v>7425</v>
      </c>
    </row>
    <row r="530" spans="1:12" s="10" customFormat="1">
      <c r="A530" s="32" t="s">
        <v>9143</v>
      </c>
      <c r="B530" s="32" t="s">
        <v>9143</v>
      </c>
      <c r="C530" s="33">
        <v>0.4224074074074074</v>
      </c>
      <c r="D530" s="14">
        <v>601</v>
      </c>
      <c r="E530" s="14">
        <v>1530843</v>
      </c>
      <c r="F530" s="10" t="s">
        <v>190</v>
      </c>
      <c r="G530" s="257">
        <v>-35914</v>
      </c>
      <c r="H530" s="10" t="s">
        <v>122</v>
      </c>
      <c r="I530" s="10" t="s">
        <v>7424</v>
      </c>
      <c r="J530" s="34">
        <v>-172028.06</v>
      </c>
      <c r="K530" s="10">
        <v>4931794477</v>
      </c>
      <c r="L530" s="10" t="s">
        <v>7425</v>
      </c>
    </row>
    <row r="531" spans="1:12" s="10" customFormat="1">
      <c r="A531" s="32" t="s">
        <v>9143</v>
      </c>
      <c r="B531" s="32" t="s">
        <v>9143</v>
      </c>
      <c r="C531" s="33">
        <v>0.43489583333333331</v>
      </c>
      <c r="D531" s="14">
        <v>543</v>
      </c>
      <c r="E531" s="14">
        <v>1514169</v>
      </c>
      <c r="F531" s="10" t="s">
        <v>76</v>
      </c>
      <c r="G531" s="257">
        <v>-5331.96</v>
      </c>
      <c r="H531" s="10" t="s">
        <v>122</v>
      </c>
      <c r="I531" s="10" t="s">
        <v>7424</v>
      </c>
      <c r="J531" s="34">
        <v>-24793.61</v>
      </c>
      <c r="K531" s="10">
        <v>5005623420</v>
      </c>
      <c r="L531" s="10" t="s">
        <v>8943</v>
      </c>
    </row>
    <row r="532" spans="1:12" s="10" customFormat="1">
      <c r="A532" s="32" t="s">
        <v>9143</v>
      </c>
      <c r="B532" s="32" t="s">
        <v>9143</v>
      </c>
      <c r="C532" s="33">
        <v>0.43489583333333331</v>
      </c>
      <c r="D532" s="14">
        <v>543</v>
      </c>
      <c r="E532" s="14">
        <v>1514170</v>
      </c>
      <c r="F532" s="10" t="s">
        <v>74</v>
      </c>
      <c r="G532" s="257">
        <v>-2192.4</v>
      </c>
      <c r="H532" s="10" t="s">
        <v>122</v>
      </c>
      <c r="I532" s="10" t="s">
        <v>7424</v>
      </c>
      <c r="J532" s="34">
        <v>-34157.589999999997</v>
      </c>
      <c r="K532" s="10">
        <v>5005623420</v>
      </c>
      <c r="L532" s="10" t="s">
        <v>8943</v>
      </c>
    </row>
    <row r="533" spans="1:12" s="10" customFormat="1">
      <c r="A533" s="32" t="s">
        <v>9143</v>
      </c>
      <c r="B533" s="32" t="s">
        <v>9143</v>
      </c>
      <c r="C533" s="33">
        <v>0.43489583333333331</v>
      </c>
      <c r="D533" s="14">
        <v>543</v>
      </c>
      <c r="E533" s="14">
        <v>1514171</v>
      </c>
      <c r="F533" s="10" t="s">
        <v>71</v>
      </c>
      <c r="G533" s="257">
        <v>-1345.68</v>
      </c>
      <c r="H533" s="10" t="s">
        <v>122</v>
      </c>
      <c r="I533" s="10" t="s">
        <v>7424</v>
      </c>
      <c r="J533" s="34">
        <v>-22122.98</v>
      </c>
      <c r="K533" s="10">
        <v>5005623420</v>
      </c>
      <c r="L533" s="10" t="s">
        <v>8943</v>
      </c>
    </row>
    <row r="534" spans="1:12" s="10" customFormat="1">
      <c r="A534" s="32" t="s">
        <v>9143</v>
      </c>
      <c r="B534" s="32" t="s">
        <v>9143</v>
      </c>
      <c r="C534" s="33">
        <v>0.43489583333333331</v>
      </c>
      <c r="D534" s="14">
        <v>543</v>
      </c>
      <c r="E534" s="14">
        <v>1514173</v>
      </c>
      <c r="F534" s="10" t="s">
        <v>78</v>
      </c>
      <c r="G534" s="257">
        <v>-1368.36</v>
      </c>
      <c r="H534" s="10" t="s">
        <v>122</v>
      </c>
      <c r="I534" s="10" t="s">
        <v>7424</v>
      </c>
      <c r="J534" s="34">
        <v>-6527.08</v>
      </c>
      <c r="K534" s="10">
        <v>5005623420</v>
      </c>
      <c r="L534" s="10" t="s">
        <v>8943</v>
      </c>
    </row>
    <row r="535" spans="1:12" s="10" customFormat="1">
      <c r="A535" s="32" t="s">
        <v>9143</v>
      </c>
      <c r="B535" s="32" t="s">
        <v>9143</v>
      </c>
      <c r="C535" s="33">
        <v>0.43489583333333331</v>
      </c>
      <c r="D535" s="14">
        <v>543</v>
      </c>
      <c r="E535" s="14">
        <v>1514174</v>
      </c>
      <c r="F535" s="10" t="s">
        <v>80</v>
      </c>
      <c r="G535" s="257">
        <v>-77.760000000000005</v>
      </c>
      <c r="H535" s="10" t="s">
        <v>122</v>
      </c>
      <c r="I535" s="10" t="s">
        <v>7424</v>
      </c>
      <c r="J535" s="34">
        <v>-550.54</v>
      </c>
      <c r="K535" s="10">
        <v>5005623420</v>
      </c>
      <c r="L535" s="10" t="s">
        <v>8943</v>
      </c>
    </row>
    <row r="536" spans="1:12" s="10" customFormat="1">
      <c r="A536" s="32" t="s">
        <v>9143</v>
      </c>
      <c r="B536" s="32" t="s">
        <v>9143</v>
      </c>
      <c r="C536" s="33">
        <v>0.43489583333333331</v>
      </c>
      <c r="D536" s="14">
        <v>543</v>
      </c>
      <c r="E536" s="14">
        <v>1514960</v>
      </c>
      <c r="F536" s="10" t="s">
        <v>82</v>
      </c>
      <c r="G536" s="257">
        <v>-32.4</v>
      </c>
      <c r="H536" s="10" t="s">
        <v>122</v>
      </c>
      <c r="I536" s="10" t="s">
        <v>7424</v>
      </c>
      <c r="J536" s="34">
        <v>-232.96</v>
      </c>
      <c r="K536" s="10">
        <v>5005623420</v>
      </c>
      <c r="L536" s="10" t="s">
        <v>8943</v>
      </c>
    </row>
    <row r="537" spans="1:12" s="10" customFormat="1">
      <c r="A537" s="32" t="s">
        <v>9143</v>
      </c>
      <c r="B537" s="32" t="s">
        <v>9143</v>
      </c>
      <c r="C537" s="33">
        <v>0.43715277777777778</v>
      </c>
      <c r="D537" s="14">
        <v>543</v>
      </c>
      <c r="E537" s="14">
        <v>1514169</v>
      </c>
      <c r="F537" s="10" t="s">
        <v>76</v>
      </c>
      <c r="G537" s="257">
        <v>-5331.96</v>
      </c>
      <c r="H537" s="10" t="s">
        <v>122</v>
      </c>
      <c r="I537" s="10" t="s">
        <v>7424</v>
      </c>
      <c r="J537" s="34">
        <v>-24793.61</v>
      </c>
      <c r="K537" s="10">
        <v>5005623421</v>
      </c>
      <c r="L537" s="10" t="s">
        <v>8943</v>
      </c>
    </row>
    <row r="538" spans="1:12" s="10" customFormat="1">
      <c r="A538" s="32" t="s">
        <v>9143</v>
      </c>
      <c r="B538" s="32" t="s">
        <v>9143</v>
      </c>
      <c r="C538" s="33">
        <v>0.43715277777777778</v>
      </c>
      <c r="D538" s="14">
        <v>543</v>
      </c>
      <c r="E538" s="14">
        <v>1514170</v>
      </c>
      <c r="F538" s="10" t="s">
        <v>74</v>
      </c>
      <c r="G538" s="257">
        <v>-2192.4</v>
      </c>
      <c r="H538" s="10" t="s">
        <v>122</v>
      </c>
      <c r="I538" s="10" t="s">
        <v>7424</v>
      </c>
      <c r="J538" s="34">
        <v>-34157.589999999997</v>
      </c>
      <c r="K538" s="10">
        <v>5005623421</v>
      </c>
      <c r="L538" s="10" t="s">
        <v>8943</v>
      </c>
    </row>
    <row r="539" spans="1:12" s="10" customFormat="1">
      <c r="A539" s="32" t="s">
        <v>9143</v>
      </c>
      <c r="B539" s="32" t="s">
        <v>9143</v>
      </c>
      <c r="C539" s="33">
        <v>0.43715277777777778</v>
      </c>
      <c r="D539" s="14">
        <v>543</v>
      </c>
      <c r="E539" s="14">
        <v>1514171</v>
      </c>
      <c r="F539" s="10" t="s">
        <v>71</v>
      </c>
      <c r="G539" s="257">
        <v>-1345.68</v>
      </c>
      <c r="H539" s="10" t="s">
        <v>122</v>
      </c>
      <c r="I539" s="10" t="s">
        <v>7424</v>
      </c>
      <c r="J539" s="34">
        <v>-22122.98</v>
      </c>
      <c r="K539" s="10">
        <v>5005623421</v>
      </c>
      <c r="L539" s="10" t="s">
        <v>8943</v>
      </c>
    </row>
    <row r="540" spans="1:12" s="10" customFormat="1">
      <c r="A540" s="32" t="s">
        <v>9143</v>
      </c>
      <c r="B540" s="32" t="s">
        <v>9143</v>
      </c>
      <c r="C540" s="33">
        <v>0.43715277777777778</v>
      </c>
      <c r="D540" s="14">
        <v>543</v>
      </c>
      <c r="E540" s="14">
        <v>1514173</v>
      </c>
      <c r="F540" s="10" t="s">
        <v>78</v>
      </c>
      <c r="G540" s="257">
        <v>-1368.36</v>
      </c>
      <c r="H540" s="10" t="s">
        <v>122</v>
      </c>
      <c r="I540" s="10" t="s">
        <v>7424</v>
      </c>
      <c r="J540" s="34">
        <v>-6527.08</v>
      </c>
      <c r="K540" s="10">
        <v>5005623421</v>
      </c>
      <c r="L540" s="10" t="s">
        <v>8943</v>
      </c>
    </row>
    <row r="541" spans="1:12" s="10" customFormat="1">
      <c r="A541" s="32" t="s">
        <v>9143</v>
      </c>
      <c r="B541" s="32" t="s">
        <v>9143</v>
      </c>
      <c r="C541" s="33">
        <v>0.43715277777777778</v>
      </c>
      <c r="D541" s="14">
        <v>543</v>
      </c>
      <c r="E541" s="14">
        <v>1514174</v>
      </c>
      <c r="F541" s="10" t="s">
        <v>80</v>
      </c>
      <c r="G541" s="257">
        <v>-77.760000000000005</v>
      </c>
      <c r="H541" s="10" t="s">
        <v>122</v>
      </c>
      <c r="I541" s="10" t="s">
        <v>7424</v>
      </c>
      <c r="J541" s="34">
        <v>-550.54</v>
      </c>
      <c r="K541" s="10">
        <v>5005623421</v>
      </c>
      <c r="L541" s="10" t="s">
        <v>8943</v>
      </c>
    </row>
    <row r="542" spans="1:12" s="10" customFormat="1">
      <c r="A542" s="32" t="s">
        <v>9143</v>
      </c>
      <c r="B542" s="32" t="s">
        <v>9143</v>
      </c>
      <c r="C542" s="33">
        <v>0.43715277777777778</v>
      </c>
      <c r="D542" s="14">
        <v>543</v>
      </c>
      <c r="E542" s="14">
        <v>1514960</v>
      </c>
      <c r="F542" s="10" t="s">
        <v>82</v>
      </c>
      <c r="G542" s="257">
        <v>-32.4</v>
      </c>
      <c r="H542" s="10" t="s">
        <v>122</v>
      </c>
      <c r="I542" s="10" t="s">
        <v>7424</v>
      </c>
      <c r="J542" s="34">
        <v>-232.96</v>
      </c>
      <c r="K542" s="10">
        <v>5005623421</v>
      </c>
      <c r="L542" s="10" t="s">
        <v>8943</v>
      </c>
    </row>
    <row r="543" spans="1:12" s="10" customFormat="1">
      <c r="A543" s="32" t="s">
        <v>9143</v>
      </c>
      <c r="B543" s="32" t="s">
        <v>9143</v>
      </c>
      <c r="C543" s="33">
        <v>0.43806712962962963</v>
      </c>
      <c r="D543" s="14">
        <v>601</v>
      </c>
      <c r="E543" s="14">
        <v>1530909</v>
      </c>
      <c r="F543" s="10" t="s">
        <v>8140</v>
      </c>
      <c r="G543" s="257">
        <v>-19288</v>
      </c>
      <c r="H543" s="10" t="s">
        <v>122</v>
      </c>
      <c r="I543" s="10" t="s">
        <v>7424</v>
      </c>
      <c r="J543" s="34">
        <v>-549900.88</v>
      </c>
      <c r="K543" s="10">
        <v>4931794803</v>
      </c>
      <c r="L543" s="10" t="s">
        <v>7425</v>
      </c>
    </row>
    <row r="544" spans="1:12" s="10" customFormat="1">
      <c r="A544" s="32" t="s">
        <v>9143</v>
      </c>
      <c r="B544" s="32" t="s">
        <v>9143</v>
      </c>
      <c r="C544" s="33">
        <v>0.43810185185185185</v>
      </c>
      <c r="D544" s="14">
        <v>543</v>
      </c>
      <c r="E544" s="14">
        <v>1514169</v>
      </c>
      <c r="F544" s="10" t="s">
        <v>76</v>
      </c>
      <c r="G544" s="257">
        <v>-5331.96</v>
      </c>
      <c r="H544" s="10" t="s">
        <v>122</v>
      </c>
      <c r="I544" s="10" t="s">
        <v>7424</v>
      </c>
      <c r="J544" s="34">
        <v>-24793.62</v>
      </c>
      <c r="K544" s="10">
        <v>5005623422</v>
      </c>
      <c r="L544" s="10" t="s">
        <v>8943</v>
      </c>
    </row>
    <row r="545" spans="1:12" s="10" customFormat="1">
      <c r="A545" s="32" t="s">
        <v>9143</v>
      </c>
      <c r="B545" s="32" t="s">
        <v>9143</v>
      </c>
      <c r="C545" s="33">
        <v>0.43810185185185185</v>
      </c>
      <c r="D545" s="14">
        <v>543</v>
      </c>
      <c r="E545" s="14">
        <v>1514170</v>
      </c>
      <c r="F545" s="10" t="s">
        <v>74</v>
      </c>
      <c r="G545" s="257">
        <v>-2192.4</v>
      </c>
      <c r="H545" s="10" t="s">
        <v>122</v>
      </c>
      <c r="I545" s="10" t="s">
        <v>7424</v>
      </c>
      <c r="J545" s="34">
        <v>-34157.589999999997</v>
      </c>
      <c r="K545" s="10">
        <v>5005623422</v>
      </c>
      <c r="L545" s="10" t="s">
        <v>8943</v>
      </c>
    </row>
    <row r="546" spans="1:12" s="10" customFormat="1">
      <c r="A546" s="32" t="s">
        <v>9143</v>
      </c>
      <c r="B546" s="32" t="s">
        <v>9143</v>
      </c>
      <c r="C546" s="33">
        <v>0.43810185185185185</v>
      </c>
      <c r="D546" s="14">
        <v>543</v>
      </c>
      <c r="E546" s="14">
        <v>1514171</v>
      </c>
      <c r="F546" s="10" t="s">
        <v>71</v>
      </c>
      <c r="G546" s="257">
        <v>-1345.68</v>
      </c>
      <c r="H546" s="10" t="s">
        <v>122</v>
      </c>
      <c r="I546" s="10" t="s">
        <v>7424</v>
      </c>
      <c r="J546" s="34">
        <v>-22122.98</v>
      </c>
      <c r="K546" s="10">
        <v>5005623422</v>
      </c>
      <c r="L546" s="10" t="s">
        <v>8943</v>
      </c>
    </row>
    <row r="547" spans="1:12" s="10" customFormat="1">
      <c r="A547" s="32" t="s">
        <v>9143</v>
      </c>
      <c r="B547" s="32" t="s">
        <v>9143</v>
      </c>
      <c r="C547" s="33">
        <v>0.43810185185185185</v>
      </c>
      <c r="D547" s="14">
        <v>543</v>
      </c>
      <c r="E547" s="14">
        <v>1514173</v>
      </c>
      <c r="F547" s="10" t="s">
        <v>78</v>
      </c>
      <c r="G547" s="257">
        <v>-1368.36</v>
      </c>
      <c r="H547" s="10" t="s">
        <v>122</v>
      </c>
      <c r="I547" s="10" t="s">
        <v>7424</v>
      </c>
      <c r="J547" s="34">
        <v>-6527.08</v>
      </c>
      <c r="K547" s="10">
        <v>5005623422</v>
      </c>
      <c r="L547" s="10" t="s">
        <v>8943</v>
      </c>
    </row>
    <row r="548" spans="1:12" s="10" customFormat="1">
      <c r="A548" s="32" t="s">
        <v>9143</v>
      </c>
      <c r="B548" s="32" t="s">
        <v>9143</v>
      </c>
      <c r="C548" s="33">
        <v>0.43810185185185185</v>
      </c>
      <c r="D548" s="14">
        <v>543</v>
      </c>
      <c r="E548" s="14">
        <v>1514174</v>
      </c>
      <c r="F548" s="10" t="s">
        <v>80</v>
      </c>
      <c r="G548" s="257">
        <v>-77.760000000000005</v>
      </c>
      <c r="H548" s="10" t="s">
        <v>122</v>
      </c>
      <c r="I548" s="10" t="s">
        <v>7424</v>
      </c>
      <c r="J548" s="34">
        <v>-550.54</v>
      </c>
      <c r="K548" s="10">
        <v>5005623422</v>
      </c>
      <c r="L548" s="10" t="s">
        <v>8943</v>
      </c>
    </row>
    <row r="549" spans="1:12" s="10" customFormat="1">
      <c r="A549" s="32" t="s">
        <v>9143</v>
      </c>
      <c r="B549" s="32" t="s">
        <v>9143</v>
      </c>
      <c r="C549" s="33">
        <v>0.43810185185185185</v>
      </c>
      <c r="D549" s="14">
        <v>543</v>
      </c>
      <c r="E549" s="14">
        <v>1514960</v>
      </c>
      <c r="F549" s="10" t="s">
        <v>82</v>
      </c>
      <c r="G549" s="257">
        <v>-32.4</v>
      </c>
      <c r="H549" s="10" t="s">
        <v>122</v>
      </c>
      <c r="I549" s="10" t="s">
        <v>7424</v>
      </c>
      <c r="J549" s="34">
        <v>-232.96</v>
      </c>
      <c r="K549" s="10">
        <v>5005623422</v>
      </c>
      <c r="L549" s="10" t="s">
        <v>8943</v>
      </c>
    </row>
    <row r="550" spans="1:12" s="10" customFormat="1">
      <c r="A550" s="32" t="s">
        <v>9143</v>
      </c>
      <c r="B550" s="32" t="s">
        <v>9143</v>
      </c>
      <c r="C550" s="33">
        <v>0.43921296296296292</v>
      </c>
      <c r="D550" s="14">
        <v>543</v>
      </c>
      <c r="E550" s="14">
        <v>1514169</v>
      </c>
      <c r="F550" s="10" t="s">
        <v>76</v>
      </c>
      <c r="G550" s="257">
        <v>-5331.96</v>
      </c>
      <c r="H550" s="10" t="s">
        <v>122</v>
      </c>
      <c r="I550" s="10" t="s">
        <v>7424</v>
      </c>
      <c r="J550" s="34">
        <v>-24793.61</v>
      </c>
      <c r="K550" s="10">
        <v>5005623423</v>
      </c>
      <c r="L550" s="10" t="s">
        <v>8943</v>
      </c>
    </row>
    <row r="551" spans="1:12" s="10" customFormat="1">
      <c r="A551" s="32" t="s">
        <v>9143</v>
      </c>
      <c r="B551" s="32" t="s">
        <v>9143</v>
      </c>
      <c r="C551" s="33">
        <v>0.43921296296296292</v>
      </c>
      <c r="D551" s="14">
        <v>543</v>
      </c>
      <c r="E551" s="14">
        <v>1514170</v>
      </c>
      <c r="F551" s="10" t="s">
        <v>74</v>
      </c>
      <c r="G551" s="257">
        <v>-2192.4</v>
      </c>
      <c r="H551" s="10" t="s">
        <v>122</v>
      </c>
      <c r="I551" s="10" t="s">
        <v>7424</v>
      </c>
      <c r="J551" s="34">
        <v>-34157.589999999997</v>
      </c>
      <c r="K551" s="10">
        <v>5005623423</v>
      </c>
      <c r="L551" s="10" t="s">
        <v>8943</v>
      </c>
    </row>
    <row r="552" spans="1:12" s="10" customFormat="1">
      <c r="A552" s="32" t="s">
        <v>9143</v>
      </c>
      <c r="B552" s="32" t="s">
        <v>9143</v>
      </c>
      <c r="C552" s="33">
        <v>0.43921296296296292</v>
      </c>
      <c r="D552" s="14">
        <v>543</v>
      </c>
      <c r="E552" s="14">
        <v>1514171</v>
      </c>
      <c r="F552" s="10" t="s">
        <v>71</v>
      </c>
      <c r="G552" s="257">
        <v>-1345.68</v>
      </c>
      <c r="H552" s="10" t="s">
        <v>122</v>
      </c>
      <c r="I552" s="10" t="s">
        <v>7424</v>
      </c>
      <c r="J552" s="34">
        <v>-22122.98</v>
      </c>
      <c r="K552" s="10">
        <v>5005623423</v>
      </c>
      <c r="L552" s="10" t="s">
        <v>8943</v>
      </c>
    </row>
    <row r="553" spans="1:12" s="10" customFormat="1">
      <c r="A553" s="32" t="s">
        <v>9143</v>
      </c>
      <c r="B553" s="32" t="s">
        <v>9143</v>
      </c>
      <c r="C553" s="33">
        <v>0.43921296296296292</v>
      </c>
      <c r="D553" s="14">
        <v>543</v>
      </c>
      <c r="E553" s="14">
        <v>1514173</v>
      </c>
      <c r="F553" s="10" t="s">
        <v>78</v>
      </c>
      <c r="G553" s="257">
        <v>-1368.36</v>
      </c>
      <c r="H553" s="10" t="s">
        <v>122</v>
      </c>
      <c r="I553" s="10" t="s">
        <v>7424</v>
      </c>
      <c r="J553" s="34">
        <v>-6527.08</v>
      </c>
      <c r="K553" s="10">
        <v>5005623423</v>
      </c>
      <c r="L553" s="10" t="s">
        <v>8943</v>
      </c>
    </row>
    <row r="554" spans="1:12" s="10" customFormat="1">
      <c r="A554" s="32" t="s">
        <v>9143</v>
      </c>
      <c r="B554" s="32" t="s">
        <v>9143</v>
      </c>
      <c r="C554" s="33">
        <v>0.43921296296296292</v>
      </c>
      <c r="D554" s="14">
        <v>543</v>
      </c>
      <c r="E554" s="14">
        <v>1514174</v>
      </c>
      <c r="F554" s="10" t="s">
        <v>80</v>
      </c>
      <c r="G554" s="257">
        <v>-77.760000000000005</v>
      </c>
      <c r="H554" s="10" t="s">
        <v>122</v>
      </c>
      <c r="I554" s="10" t="s">
        <v>7424</v>
      </c>
      <c r="J554" s="34">
        <v>-550.54</v>
      </c>
      <c r="K554" s="10">
        <v>5005623423</v>
      </c>
      <c r="L554" s="10" t="s">
        <v>8943</v>
      </c>
    </row>
    <row r="555" spans="1:12" s="10" customFormat="1">
      <c r="A555" s="32" t="s">
        <v>9143</v>
      </c>
      <c r="B555" s="32" t="s">
        <v>9143</v>
      </c>
      <c r="C555" s="33">
        <v>0.43921296296296292</v>
      </c>
      <c r="D555" s="14">
        <v>543</v>
      </c>
      <c r="E555" s="14">
        <v>1514960</v>
      </c>
      <c r="F555" s="10" t="s">
        <v>82</v>
      </c>
      <c r="G555" s="257">
        <v>-32.4</v>
      </c>
      <c r="H555" s="10" t="s">
        <v>122</v>
      </c>
      <c r="I555" s="10" t="s">
        <v>7424</v>
      </c>
      <c r="J555" s="34">
        <v>-232.96</v>
      </c>
      <c r="K555" s="10">
        <v>5005623423</v>
      </c>
      <c r="L555" s="10" t="s">
        <v>8943</v>
      </c>
    </row>
    <row r="556" spans="1:12" s="10" customFormat="1">
      <c r="A556" s="32" t="s">
        <v>9143</v>
      </c>
      <c r="B556" s="32" t="s">
        <v>9143</v>
      </c>
      <c r="C556" s="33">
        <v>0.44006944444444446</v>
      </c>
      <c r="D556" s="14">
        <v>543</v>
      </c>
      <c r="E556" s="14">
        <v>1514169</v>
      </c>
      <c r="F556" s="10" t="s">
        <v>76</v>
      </c>
      <c r="G556" s="257">
        <v>-5331.96</v>
      </c>
      <c r="H556" s="10" t="s">
        <v>122</v>
      </c>
      <c r="I556" s="10" t="s">
        <v>7424</v>
      </c>
      <c r="J556" s="34">
        <v>-24793.62</v>
      </c>
      <c r="K556" s="10">
        <v>5005623424</v>
      </c>
      <c r="L556" s="10" t="s">
        <v>8943</v>
      </c>
    </row>
    <row r="557" spans="1:12" s="10" customFormat="1">
      <c r="A557" s="32" t="s">
        <v>9143</v>
      </c>
      <c r="B557" s="32" t="s">
        <v>9143</v>
      </c>
      <c r="C557" s="33">
        <v>0.44006944444444446</v>
      </c>
      <c r="D557" s="14">
        <v>543</v>
      </c>
      <c r="E557" s="14">
        <v>1514170</v>
      </c>
      <c r="F557" s="10" t="s">
        <v>74</v>
      </c>
      <c r="G557" s="257">
        <v>-2192.4</v>
      </c>
      <c r="H557" s="10" t="s">
        <v>122</v>
      </c>
      <c r="I557" s="10" t="s">
        <v>7424</v>
      </c>
      <c r="J557" s="34">
        <v>-34157.589999999997</v>
      </c>
      <c r="K557" s="10">
        <v>5005623424</v>
      </c>
      <c r="L557" s="10" t="s">
        <v>8943</v>
      </c>
    </row>
    <row r="558" spans="1:12" s="10" customFormat="1">
      <c r="A558" s="32" t="s">
        <v>9143</v>
      </c>
      <c r="B558" s="32" t="s">
        <v>9143</v>
      </c>
      <c r="C558" s="33">
        <v>0.44006944444444446</v>
      </c>
      <c r="D558" s="14">
        <v>543</v>
      </c>
      <c r="E558" s="14">
        <v>1514171</v>
      </c>
      <c r="F558" s="10" t="s">
        <v>71</v>
      </c>
      <c r="G558" s="257">
        <v>-1345.68</v>
      </c>
      <c r="H558" s="10" t="s">
        <v>122</v>
      </c>
      <c r="I558" s="10" t="s">
        <v>7424</v>
      </c>
      <c r="J558" s="34">
        <v>-22122.98</v>
      </c>
      <c r="K558" s="10">
        <v>5005623424</v>
      </c>
      <c r="L558" s="10" t="s">
        <v>8943</v>
      </c>
    </row>
    <row r="559" spans="1:12" s="10" customFormat="1">
      <c r="A559" s="32" t="s">
        <v>9143</v>
      </c>
      <c r="B559" s="32" t="s">
        <v>9143</v>
      </c>
      <c r="C559" s="33">
        <v>0.44006944444444446</v>
      </c>
      <c r="D559" s="14">
        <v>543</v>
      </c>
      <c r="E559" s="14">
        <v>1514173</v>
      </c>
      <c r="F559" s="10" t="s">
        <v>78</v>
      </c>
      <c r="G559" s="257">
        <v>-1368.36</v>
      </c>
      <c r="H559" s="10" t="s">
        <v>122</v>
      </c>
      <c r="I559" s="10" t="s">
        <v>7424</v>
      </c>
      <c r="J559" s="34">
        <v>-6527.08</v>
      </c>
      <c r="K559" s="10">
        <v>5005623424</v>
      </c>
      <c r="L559" s="10" t="s">
        <v>8943</v>
      </c>
    </row>
    <row r="560" spans="1:12" s="10" customFormat="1">
      <c r="A560" s="32" t="s">
        <v>9143</v>
      </c>
      <c r="B560" s="32" t="s">
        <v>9143</v>
      </c>
      <c r="C560" s="33">
        <v>0.44006944444444446</v>
      </c>
      <c r="D560" s="14">
        <v>543</v>
      </c>
      <c r="E560" s="14">
        <v>1514174</v>
      </c>
      <c r="F560" s="10" t="s">
        <v>80</v>
      </c>
      <c r="G560" s="257">
        <v>-77.760000000000005</v>
      </c>
      <c r="H560" s="10" t="s">
        <v>122</v>
      </c>
      <c r="I560" s="10" t="s">
        <v>7424</v>
      </c>
      <c r="J560" s="34">
        <v>-550.54</v>
      </c>
      <c r="K560" s="10">
        <v>5005623424</v>
      </c>
      <c r="L560" s="10" t="s">
        <v>8943</v>
      </c>
    </row>
    <row r="561" spans="1:12" s="10" customFormat="1">
      <c r="A561" s="32" t="s">
        <v>9143</v>
      </c>
      <c r="B561" s="32" t="s">
        <v>9143</v>
      </c>
      <c r="C561" s="33">
        <v>0.44006944444444446</v>
      </c>
      <c r="D561" s="14">
        <v>543</v>
      </c>
      <c r="E561" s="14">
        <v>1514960</v>
      </c>
      <c r="F561" s="10" t="s">
        <v>82</v>
      </c>
      <c r="G561" s="257">
        <v>-32.4</v>
      </c>
      <c r="H561" s="10" t="s">
        <v>122</v>
      </c>
      <c r="I561" s="10" t="s">
        <v>7424</v>
      </c>
      <c r="J561" s="34">
        <v>-232.96</v>
      </c>
      <c r="K561" s="10">
        <v>5005623424</v>
      </c>
      <c r="L561" s="10" t="s">
        <v>8943</v>
      </c>
    </row>
    <row r="562" spans="1:12" s="10" customFormat="1">
      <c r="A562" s="32" t="s">
        <v>9143</v>
      </c>
      <c r="B562" s="32" t="s">
        <v>9143</v>
      </c>
      <c r="C562" s="33">
        <v>0.44093749999999998</v>
      </c>
      <c r="D562" s="14">
        <v>543</v>
      </c>
      <c r="E562" s="14">
        <v>1514169</v>
      </c>
      <c r="F562" s="10" t="s">
        <v>76</v>
      </c>
      <c r="G562" s="257">
        <v>-5331.96</v>
      </c>
      <c r="H562" s="10" t="s">
        <v>122</v>
      </c>
      <c r="I562" s="10" t="s">
        <v>7424</v>
      </c>
      <c r="J562" s="34">
        <v>-24793.61</v>
      </c>
      <c r="K562" s="10">
        <v>5005623425</v>
      </c>
      <c r="L562" s="10" t="s">
        <v>8943</v>
      </c>
    </row>
    <row r="563" spans="1:12" s="10" customFormat="1">
      <c r="A563" s="32" t="s">
        <v>9143</v>
      </c>
      <c r="B563" s="32" t="s">
        <v>9143</v>
      </c>
      <c r="C563" s="33">
        <v>0.44093749999999998</v>
      </c>
      <c r="D563" s="14">
        <v>543</v>
      </c>
      <c r="E563" s="14">
        <v>1514170</v>
      </c>
      <c r="F563" s="10" t="s">
        <v>74</v>
      </c>
      <c r="G563" s="257">
        <v>-2192.4</v>
      </c>
      <c r="H563" s="10" t="s">
        <v>122</v>
      </c>
      <c r="I563" s="10" t="s">
        <v>7424</v>
      </c>
      <c r="J563" s="34">
        <v>-34157.589999999997</v>
      </c>
      <c r="K563" s="10">
        <v>5005623425</v>
      </c>
      <c r="L563" s="10" t="s">
        <v>8943</v>
      </c>
    </row>
    <row r="564" spans="1:12" s="10" customFormat="1">
      <c r="A564" s="32" t="s">
        <v>9143</v>
      </c>
      <c r="B564" s="32" t="s">
        <v>9143</v>
      </c>
      <c r="C564" s="33">
        <v>0.44093749999999998</v>
      </c>
      <c r="D564" s="14">
        <v>543</v>
      </c>
      <c r="E564" s="14">
        <v>1514171</v>
      </c>
      <c r="F564" s="10" t="s">
        <v>71</v>
      </c>
      <c r="G564" s="257">
        <v>-1345.68</v>
      </c>
      <c r="H564" s="10" t="s">
        <v>122</v>
      </c>
      <c r="I564" s="10" t="s">
        <v>7424</v>
      </c>
      <c r="J564" s="34">
        <v>-22122.98</v>
      </c>
      <c r="K564" s="10">
        <v>5005623425</v>
      </c>
      <c r="L564" s="10" t="s">
        <v>8943</v>
      </c>
    </row>
    <row r="565" spans="1:12" s="10" customFormat="1">
      <c r="A565" s="32" t="s">
        <v>9143</v>
      </c>
      <c r="B565" s="32" t="s">
        <v>9143</v>
      </c>
      <c r="C565" s="33">
        <v>0.44093749999999998</v>
      </c>
      <c r="D565" s="14">
        <v>543</v>
      </c>
      <c r="E565" s="14">
        <v>1514173</v>
      </c>
      <c r="F565" s="10" t="s">
        <v>78</v>
      </c>
      <c r="G565" s="257">
        <v>-1368.36</v>
      </c>
      <c r="H565" s="10" t="s">
        <v>122</v>
      </c>
      <c r="I565" s="10" t="s">
        <v>7424</v>
      </c>
      <c r="J565" s="34">
        <v>-6527.08</v>
      </c>
      <c r="K565" s="10">
        <v>5005623425</v>
      </c>
      <c r="L565" s="10" t="s">
        <v>8943</v>
      </c>
    </row>
    <row r="566" spans="1:12" s="10" customFormat="1">
      <c r="A566" s="32" t="s">
        <v>9143</v>
      </c>
      <c r="B566" s="32" t="s">
        <v>9143</v>
      </c>
      <c r="C566" s="33">
        <v>0.44093749999999998</v>
      </c>
      <c r="D566" s="14">
        <v>543</v>
      </c>
      <c r="E566" s="14">
        <v>1514174</v>
      </c>
      <c r="F566" s="10" t="s">
        <v>80</v>
      </c>
      <c r="G566" s="257">
        <v>-77.760000000000005</v>
      </c>
      <c r="H566" s="10" t="s">
        <v>122</v>
      </c>
      <c r="I566" s="10" t="s">
        <v>7424</v>
      </c>
      <c r="J566" s="34">
        <v>-550.54</v>
      </c>
      <c r="K566" s="10">
        <v>5005623425</v>
      </c>
      <c r="L566" s="10" t="s">
        <v>8943</v>
      </c>
    </row>
    <row r="567" spans="1:12" s="10" customFormat="1">
      <c r="A567" s="32" t="s">
        <v>9143</v>
      </c>
      <c r="B567" s="32" t="s">
        <v>9143</v>
      </c>
      <c r="C567" s="33">
        <v>0.44093749999999998</v>
      </c>
      <c r="D567" s="14">
        <v>543</v>
      </c>
      <c r="E567" s="14">
        <v>1514960</v>
      </c>
      <c r="F567" s="10" t="s">
        <v>82</v>
      </c>
      <c r="G567" s="257">
        <v>-32.4</v>
      </c>
      <c r="H567" s="10" t="s">
        <v>122</v>
      </c>
      <c r="I567" s="10" t="s">
        <v>7424</v>
      </c>
      <c r="J567" s="34">
        <v>-232.96</v>
      </c>
      <c r="K567" s="10">
        <v>5005623425</v>
      </c>
      <c r="L567" s="10" t="s">
        <v>8943</v>
      </c>
    </row>
    <row r="568" spans="1:12" s="10" customFormat="1">
      <c r="A568" s="32" t="s">
        <v>9143</v>
      </c>
      <c r="B568" s="32" t="s">
        <v>9143</v>
      </c>
      <c r="C568" s="33">
        <v>0.44240740740740742</v>
      </c>
      <c r="D568" s="14">
        <v>543</v>
      </c>
      <c r="E568" s="14">
        <v>1514169</v>
      </c>
      <c r="F568" s="10" t="s">
        <v>76</v>
      </c>
      <c r="G568" s="257">
        <v>-5331.96</v>
      </c>
      <c r="H568" s="10" t="s">
        <v>122</v>
      </c>
      <c r="I568" s="10" t="s">
        <v>7424</v>
      </c>
      <c r="J568" s="34">
        <v>-24793.62</v>
      </c>
      <c r="K568" s="10">
        <v>5005623426</v>
      </c>
      <c r="L568" s="10" t="s">
        <v>8943</v>
      </c>
    </row>
    <row r="569" spans="1:12" s="10" customFormat="1">
      <c r="A569" s="32" t="s">
        <v>9143</v>
      </c>
      <c r="B569" s="32" t="s">
        <v>9143</v>
      </c>
      <c r="C569" s="33">
        <v>0.44240740740740742</v>
      </c>
      <c r="D569" s="14">
        <v>543</v>
      </c>
      <c r="E569" s="14">
        <v>1514170</v>
      </c>
      <c r="F569" s="10" t="s">
        <v>74</v>
      </c>
      <c r="G569" s="257">
        <v>-2192.4</v>
      </c>
      <c r="H569" s="10" t="s">
        <v>122</v>
      </c>
      <c r="I569" s="10" t="s">
        <v>7424</v>
      </c>
      <c r="J569" s="34">
        <v>-34157.589999999997</v>
      </c>
      <c r="K569" s="10">
        <v>5005623426</v>
      </c>
      <c r="L569" s="10" t="s">
        <v>8943</v>
      </c>
    </row>
    <row r="570" spans="1:12" s="10" customFormat="1">
      <c r="A570" s="32" t="s">
        <v>9143</v>
      </c>
      <c r="B570" s="32" t="s">
        <v>9143</v>
      </c>
      <c r="C570" s="33">
        <v>0.44240740740740742</v>
      </c>
      <c r="D570" s="14">
        <v>543</v>
      </c>
      <c r="E570" s="14">
        <v>1514171</v>
      </c>
      <c r="F570" s="10" t="s">
        <v>71</v>
      </c>
      <c r="G570" s="257">
        <v>-1345.68</v>
      </c>
      <c r="H570" s="10" t="s">
        <v>122</v>
      </c>
      <c r="I570" s="10" t="s">
        <v>7424</v>
      </c>
      <c r="J570" s="34">
        <v>-22122.98</v>
      </c>
      <c r="K570" s="10">
        <v>5005623426</v>
      </c>
      <c r="L570" s="10" t="s">
        <v>8943</v>
      </c>
    </row>
    <row r="571" spans="1:12" s="10" customFormat="1">
      <c r="A571" s="32" t="s">
        <v>9143</v>
      </c>
      <c r="B571" s="32" t="s">
        <v>9143</v>
      </c>
      <c r="C571" s="33">
        <v>0.44240740740740742</v>
      </c>
      <c r="D571" s="14">
        <v>543</v>
      </c>
      <c r="E571" s="14">
        <v>1514173</v>
      </c>
      <c r="F571" s="10" t="s">
        <v>78</v>
      </c>
      <c r="G571" s="257">
        <v>-1368.36</v>
      </c>
      <c r="H571" s="10" t="s">
        <v>122</v>
      </c>
      <c r="I571" s="10" t="s">
        <v>7424</v>
      </c>
      <c r="J571" s="34">
        <v>-6527.08</v>
      </c>
      <c r="K571" s="10">
        <v>5005623426</v>
      </c>
      <c r="L571" s="10" t="s">
        <v>8943</v>
      </c>
    </row>
    <row r="572" spans="1:12" s="10" customFormat="1">
      <c r="A572" s="32" t="s">
        <v>9143</v>
      </c>
      <c r="B572" s="32" t="s">
        <v>9143</v>
      </c>
      <c r="C572" s="33">
        <v>0.44240740740740742</v>
      </c>
      <c r="D572" s="14">
        <v>543</v>
      </c>
      <c r="E572" s="14">
        <v>1514174</v>
      </c>
      <c r="F572" s="10" t="s">
        <v>80</v>
      </c>
      <c r="G572" s="257">
        <v>-77.760000000000005</v>
      </c>
      <c r="H572" s="10" t="s">
        <v>122</v>
      </c>
      <c r="I572" s="10" t="s">
        <v>7424</v>
      </c>
      <c r="J572" s="34">
        <v>-550.54</v>
      </c>
      <c r="K572" s="10">
        <v>5005623426</v>
      </c>
      <c r="L572" s="10" t="s">
        <v>8943</v>
      </c>
    </row>
    <row r="573" spans="1:12" s="10" customFormat="1">
      <c r="A573" s="32" t="s">
        <v>9143</v>
      </c>
      <c r="B573" s="32" t="s">
        <v>9143</v>
      </c>
      <c r="C573" s="33">
        <v>0.44240740740740742</v>
      </c>
      <c r="D573" s="14">
        <v>543</v>
      </c>
      <c r="E573" s="14">
        <v>1514960</v>
      </c>
      <c r="F573" s="10" t="s">
        <v>82</v>
      </c>
      <c r="G573" s="257">
        <v>-32.4</v>
      </c>
      <c r="H573" s="10" t="s">
        <v>122</v>
      </c>
      <c r="I573" s="10" t="s">
        <v>7424</v>
      </c>
      <c r="J573" s="34">
        <v>-232.96</v>
      </c>
      <c r="K573" s="10">
        <v>5005623426</v>
      </c>
      <c r="L573" s="10" t="s">
        <v>8943</v>
      </c>
    </row>
    <row r="574" spans="1:12" s="10" customFormat="1">
      <c r="A574" s="32" t="s">
        <v>9176</v>
      </c>
      <c r="B574" s="32" t="s">
        <v>9176</v>
      </c>
      <c r="C574" s="33">
        <v>0.42025462962962962</v>
      </c>
      <c r="D574" s="14">
        <v>543</v>
      </c>
      <c r="E574" s="14">
        <v>1514169</v>
      </c>
      <c r="F574" s="10" t="s">
        <v>76</v>
      </c>
      <c r="G574" s="257">
        <v>-2602.944</v>
      </c>
      <c r="H574" s="10" t="s">
        <v>122</v>
      </c>
      <c r="I574" s="10" t="s">
        <v>7424</v>
      </c>
      <c r="J574" s="34">
        <v>-12103.69</v>
      </c>
      <c r="K574" s="10">
        <v>5005624607</v>
      </c>
      <c r="L574" s="10" t="s">
        <v>8943</v>
      </c>
    </row>
    <row r="575" spans="1:12" s="10" customFormat="1">
      <c r="A575" s="32" t="s">
        <v>9176</v>
      </c>
      <c r="B575" s="32" t="s">
        <v>9176</v>
      </c>
      <c r="C575" s="33">
        <v>0.42025462962962962</v>
      </c>
      <c r="D575" s="14">
        <v>543</v>
      </c>
      <c r="E575" s="14">
        <v>1514169</v>
      </c>
      <c r="F575" s="10" t="s">
        <v>76</v>
      </c>
      <c r="G575" s="257">
        <v>-2488.248</v>
      </c>
      <c r="H575" s="10" t="s">
        <v>122</v>
      </c>
      <c r="I575" s="10" t="s">
        <v>7424</v>
      </c>
      <c r="J575" s="34">
        <v>-11570.35</v>
      </c>
      <c r="K575" s="10">
        <v>5005624607</v>
      </c>
      <c r="L575" s="10" t="s">
        <v>8943</v>
      </c>
    </row>
    <row r="576" spans="1:12" s="10" customFormat="1">
      <c r="A576" s="32" t="s">
        <v>9176</v>
      </c>
      <c r="B576" s="32" t="s">
        <v>9176</v>
      </c>
      <c r="C576" s="33">
        <v>0.42025462962962962</v>
      </c>
      <c r="D576" s="14">
        <v>543</v>
      </c>
      <c r="E576" s="14">
        <v>1514170</v>
      </c>
      <c r="F576" s="10" t="s">
        <v>74</v>
      </c>
      <c r="G576" s="257">
        <v>-1469.376</v>
      </c>
      <c r="H576" s="10" t="s">
        <v>122</v>
      </c>
      <c r="I576" s="10" t="s">
        <v>7424</v>
      </c>
      <c r="J576" s="34">
        <v>-22892.880000000001</v>
      </c>
      <c r="K576" s="10">
        <v>5005624607</v>
      </c>
      <c r="L576" s="10" t="s">
        <v>8943</v>
      </c>
    </row>
    <row r="577" spans="1:12" s="10" customFormat="1">
      <c r="A577" s="32" t="s">
        <v>9176</v>
      </c>
      <c r="B577" s="32" t="s">
        <v>9176</v>
      </c>
      <c r="C577" s="33">
        <v>0.42025462962962962</v>
      </c>
      <c r="D577" s="14">
        <v>543</v>
      </c>
      <c r="E577" s="14">
        <v>1514170</v>
      </c>
      <c r="F577" s="10" t="s">
        <v>74</v>
      </c>
      <c r="G577" s="257">
        <v>-1023.12</v>
      </c>
      <c r="H577" s="10" t="s">
        <v>122</v>
      </c>
      <c r="I577" s="10" t="s">
        <v>7424</v>
      </c>
      <c r="J577" s="34">
        <v>-15940.21</v>
      </c>
      <c r="K577" s="10">
        <v>5005624607</v>
      </c>
      <c r="L577" s="10" t="s">
        <v>8943</v>
      </c>
    </row>
    <row r="578" spans="1:12" s="10" customFormat="1">
      <c r="A578" s="32" t="s">
        <v>9176</v>
      </c>
      <c r="B578" s="32" t="s">
        <v>9176</v>
      </c>
      <c r="C578" s="33">
        <v>0.42025462962962962</v>
      </c>
      <c r="D578" s="14">
        <v>543</v>
      </c>
      <c r="E578" s="14">
        <v>1514171</v>
      </c>
      <c r="F578" s="10" t="s">
        <v>71</v>
      </c>
      <c r="G578" s="257">
        <v>-755.71199999999999</v>
      </c>
      <c r="H578" s="10" t="s">
        <v>122</v>
      </c>
      <c r="I578" s="10" t="s">
        <v>7424</v>
      </c>
      <c r="J578" s="34">
        <v>-12423.91</v>
      </c>
      <c r="K578" s="10">
        <v>5005624607</v>
      </c>
      <c r="L578" s="10" t="s">
        <v>8943</v>
      </c>
    </row>
    <row r="579" spans="1:12" s="10" customFormat="1">
      <c r="A579" s="32" t="s">
        <v>9176</v>
      </c>
      <c r="B579" s="32" t="s">
        <v>9176</v>
      </c>
      <c r="C579" s="33">
        <v>0.42025462962962962</v>
      </c>
      <c r="D579" s="14">
        <v>543</v>
      </c>
      <c r="E579" s="14">
        <v>1514171</v>
      </c>
      <c r="F579" s="10" t="s">
        <v>71</v>
      </c>
      <c r="G579" s="257">
        <v>-627.98400000000004</v>
      </c>
      <c r="H579" s="10" t="s">
        <v>122</v>
      </c>
      <c r="I579" s="10" t="s">
        <v>7424</v>
      </c>
      <c r="J579" s="34">
        <v>-10324.06</v>
      </c>
      <c r="K579" s="10">
        <v>5005624607</v>
      </c>
      <c r="L579" s="10" t="s">
        <v>8943</v>
      </c>
    </row>
    <row r="580" spans="1:12" s="10" customFormat="1">
      <c r="A580" s="32" t="s">
        <v>9176</v>
      </c>
      <c r="B580" s="32" t="s">
        <v>9176</v>
      </c>
      <c r="C580" s="33">
        <v>0.42025462962962962</v>
      </c>
      <c r="D580" s="14">
        <v>543</v>
      </c>
      <c r="E580" s="14">
        <v>1514173</v>
      </c>
      <c r="F580" s="10" t="s">
        <v>78</v>
      </c>
      <c r="G580" s="257">
        <v>-638.56799999999998</v>
      </c>
      <c r="H580" s="10" t="s">
        <v>122</v>
      </c>
      <c r="I580" s="10" t="s">
        <v>7424</v>
      </c>
      <c r="J580" s="34">
        <v>-3045.97</v>
      </c>
      <c r="K580" s="10">
        <v>5005624607</v>
      </c>
      <c r="L580" s="10" t="s">
        <v>8943</v>
      </c>
    </row>
    <row r="581" spans="1:12" s="10" customFormat="1">
      <c r="A581" s="32" t="s">
        <v>9176</v>
      </c>
      <c r="B581" s="32" t="s">
        <v>9176</v>
      </c>
      <c r="C581" s="33">
        <v>0.42025462962962962</v>
      </c>
      <c r="D581" s="14">
        <v>543</v>
      </c>
      <c r="E581" s="14">
        <v>1514173</v>
      </c>
      <c r="F581" s="10" t="s">
        <v>78</v>
      </c>
      <c r="G581" s="257">
        <v>-830.01599999999996</v>
      </c>
      <c r="H581" s="10" t="s">
        <v>122</v>
      </c>
      <c r="I581" s="10" t="s">
        <v>7424</v>
      </c>
      <c r="J581" s="34">
        <v>-3959.18</v>
      </c>
      <c r="K581" s="10">
        <v>5005624607</v>
      </c>
      <c r="L581" s="10" t="s">
        <v>8943</v>
      </c>
    </row>
    <row r="582" spans="1:12" s="10" customFormat="1">
      <c r="A582" s="32" t="s">
        <v>9176</v>
      </c>
      <c r="B582" s="32" t="s">
        <v>9176</v>
      </c>
      <c r="C582" s="33">
        <v>0.42025462962962962</v>
      </c>
      <c r="D582" s="14">
        <v>543</v>
      </c>
      <c r="E582" s="14">
        <v>1514174</v>
      </c>
      <c r="F582" s="10" t="s">
        <v>80</v>
      </c>
      <c r="G582" s="257">
        <v>-36.287999999999997</v>
      </c>
      <c r="H582" s="10" t="s">
        <v>122</v>
      </c>
      <c r="I582" s="10" t="s">
        <v>7424</v>
      </c>
      <c r="J582" s="34">
        <v>-256.92</v>
      </c>
      <c r="K582" s="10">
        <v>5005624607</v>
      </c>
      <c r="L582" s="10" t="s">
        <v>8943</v>
      </c>
    </row>
    <row r="583" spans="1:12" s="10" customFormat="1">
      <c r="A583" s="32" t="s">
        <v>9176</v>
      </c>
      <c r="B583" s="32" t="s">
        <v>9176</v>
      </c>
      <c r="C583" s="33">
        <v>0.42025462962962962</v>
      </c>
      <c r="D583" s="14">
        <v>543</v>
      </c>
      <c r="E583" s="14">
        <v>1514174</v>
      </c>
      <c r="F583" s="10" t="s">
        <v>80</v>
      </c>
      <c r="G583" s="257">
        <v>-55.295999999999999</v>
      </c>
      <c r="H583" s="10" t="s">
        <v>122</v>
      </c>
      <c r="I583" s="10" t="s">
        <v>7424</v>
      </c>
      <c r="J583" s="34">
        <v>-391.5</v>
      </c>
      <c r="K583" s="10">
        <v>5005624607</v>
      </c>
      <c r="L583" s="10" t="s">
        <v>8943</v>
      </c>
    </row>
    <row r="584" spans="1:12" s="10" customFormat="1">
      <c r="A584" s="32" t="s">
        <v>9176</v>
      </c>
      <c r="B584" s="32" t="s">
        <v>9176</v>
      </c>
      <c r="C584" s="33">
        <v>0.42025462962962962</v>
      </c>
      <c r="D584" s="14">
        <v>543</v>
      </c>
      <c r="E584" s="14">
        <v>1514960</v>
      </c>
      <c r="F584" s="10" t="s">
        <v>82</v>
      </c>
      <c r="G584" s="257">
        <v>-17.28</v>
      </c>
      <c r="H584" s="10" t="s">
        <v>122</v>
      </c>
      <c r="I584" s="10" t="s">
        <v>7424</v>
      </c>
      <c r="J584" s="34">
        <v>-124.24</v>
      </c>
      <c r="K584" s="10">
        <v>5005624607</v>
      </c>
      <c r="L584" s="10" t="s">
        <v>8943</v>
      </c>
    </row>
    <row r="585" spans="1:12" s="10" customFormat="1">
      <c r="A585" s="32" t="s">
        <v>9176</v>
      </c>
      <c r="B585" s="32" t="s">
        <v>9176</v>
      </c>
      <c r="C585" s="33">
        <v>0.42025462962962962</v>
      </c>
      <c r="D585" s="14">
        <v>543</v>
      </c>
      <c r="E585" s="14">
        <v>1514960</v>
      </c>
      <c r="F585" s="10" t="s">
        <v>82</v>
      </c>
      <c r="G585" s="257">
        <v>-15.12</v>
      </c>
      <c r="H585" s="10" t="s">
        <v>122</v>
      </c>
      <c r="I585" s="10" t="s">
        <v>7424</v>
      </c>
      <c r="J585" s="34">
        <v>-108.71</v>
      </c>
      <c r="K585" s="10">
        <v>5005624607</v>
      </c>
      <c r="L585" s="10" t="s">
        <v>8943</v>
      </c>
    </row>
    <row r="586" spans="1:12" s="10" customFormat="1">
      <c r="A586" s="32" t="s">
        <v>9176</v>
      </c>
      <c r="B586" s="32" t="s">
        <v>9176</v>
      </c>
      <c r="C586" s="33">
        <v>0.42127314814814815</v>
      </c>
      <c r="D586" s="14">
        <v>543</v>
      </c>
      <c r="E586" s="14">
        <v>1514169</v>
      </c>
      <c r="F586" s="10" t="s">
        <v>76</v>
      </c>
      <c r="G586" s="257">
        <v>-3470.5920000000001</v>
      </c>
      <c r="H586" s="10" t="s">
        <v>122</v>
      </c>
      <c r="I586" s="10" t="s">
        <v>7424</v>
      </c>
      <c r="J586" s="34">
        <v>-16138.25</v>
      </c>
      <c r="K586" s="10">
        <v>5005624608</v>
      </c>
      <c r="L586" s="10" t="s">
        <v>8943</v>
      </c>
    </row>
    <row r="587" spans="1:12" s="10" customFormat="1">
      <c r="A587" s="32" t="s">
        <v>9176</v>
      </c>
      <c r="B587" s="32" t="s">
        <v>9176</v>
      </c>
      <c r="C587" s="33">
        <v>0.42127314814814815</v>
      </c>
      <c r="D587" s="14">
        <v>543</v>
      </c>
      <c r="E587" s="14">
        <v>1514169</v>
      </c>
      <c r="F587" s="10" t="s">
        <v>76</v>
      </c>
      <c r="G587" s="257">
        <v>-1777.32</v>
      </c>
      <c r="H587" s="10" t="s">
        <v>122</v>
      </c>
      <c r="I587" s="10" t="s">
        <v>7424</v>
      </c>
      <c r="J587" s="34">
        <v>-8264.5400000000009</v>
      </c>
      <c r="K587" s="10">
        <v>5005624608</v>
      </c>
      <c r="L587" s="10" t="s">
        <v>8943</v>
      </c>
    </row>
    <row r="588" spans="1:12" s="10" customFormat="1">
      <c r="A588" s="32" t="s">
        <v>9176</v>
      </c>
      <c r="B588" s="32" t="s">
        <v>9176</v>
      </c>
      <c r="C588" s="33">
        <v>0.42127314814814815</v>
      </c>
      <c r="D588" s="14">
        <v>543</v>
      </c>
      <c r="E588" s="14">
        <v>1514170</v>
      </c>
      <c r="F588" s="10" t="s">
        <v>74</v>
      </c>
      <c r="G588" s="257">
        <v>-1959.1679999999999</v>
      </c>
      <c r="H588" s="10" t="s">
        <v>122</v>
      </c>
      <c r="I588" s="10" t="s">
        <v>7424</v>
      </c>
      <c r="J588" s="34">
        <v>-30523.84</v>
      </c>
      <c r="K588" s="10">
        <v>5005624608</v>
      </c>
      <c r="L588" s="10" t="s">
        <v>8943</v>
      </c>
    </row>
    <row r="589" spans="1:12" s="10" customFormat="1">
      <c r="A589" s="32" t="s">
        <v>9176</v>
      </c>
      <c r="B589" s="32" t="s">
        <v>9176</v>
      </c>
      <c r="C589" s="33">
        <v>0.42127314814814815</v>
      </c>
      <c r="D589" s="14">
        <v>543</v>
      </c>
      <c r="E589" s="14">
        <v>1514170</v>
      </c>
      <c r="F589" s="10" t="s">
        <v>74</v>
      </c>
      <c r="G589" s="257">
        <v>-730.8</v>
      </c>
      <c r="H589" s="10" t="s">
        <v>122</v>
      </c>
      <c r="I589" s="10" t="s">
        <v>7424</v>
      </c>
      <c r="J589" s="34">
        <v>-11385.86</v>
      </c>
      <c r="K589" s="10">
        <v>5005624608</v>
      </c>
      <c r="L589" s="10" t="s">
        <v>8943</v>
      </c>
    </row>
    <row r="590" spans="1:12" s="10" customFormat="1">
      <c r="A590" s="32" t="s">
        <v>9176</v>
      </c>
      <c r="B590" s="32" t="s">
        <v>9176</v>
      </c>
      <c r="C590" s="33">
        <v>0.42127314814814815</v>
      </c>
      <c r="D590" s="14">
        <v>543</v>
      </c>
      <c r="E590" s="14">
        <v>1514171</v>
      </c>
      <c r="F590" s="10" t="s">
        <v>71</v>
      </c>
      <c r="G590" s="257">
        <v>-1007.616</v>
      </c>
      <c r="H590" s="10" t="s">
        <v>122</v>
      </c>
      <c r="I590" s="10" t="s">
        <v>7424</v>
      </c>
      <c r="J590" s="34">
        <v>-16565.21</v>
      </c>
      <c r="K590" s="10">
        <v>5005624608</v>
      </c>
      <c r="L590" s="10" t="s">
        <v>8943</v>
      </c>
    </row>
    <row r="591" spans="1:12" s="10" customFormat="1">
      <c r="A591" s="32" t="s">
        <v>9176</v>
      </c>
      <c r="B591" s="32" t="s">
        <v>9176</v>
      </c>
      <c r="C591" s="33">
        <v>0.42127314814814815</v>
      </c>
      <c r="D591" s="14">
        <v>543</v>
      </c>
      <c r="E591" s="14">
        <v>1514171</v>
      </c>
      <c r="F591" s="10" t="s">
        <v>71</v>
      </c>
      <c r="G591" s="257">
        <v>-448.56</v>
      </c>
      <c r="H591" s="10" t="s">
        <v>122</v>
      </c>
      <c r="I591" s="10" t="s">
        <v>7424</v>
      </c>
      <c r="J591" s="34">
        <v>-7374.33</v>
      </c>
      <c r="K591" s="10">
        <v>5005624608</v>
      </c>
      <c r="L591" s="10" t="s">
        <v>8943</v>
      </c>
    </row>
    <row r="592" spans="1:12" s="10" customFormat="1">
      <c r="A592" s="32" t="s">
        <v>9176</v>
      </c>
      <c r="B592" s="32" t="s">
        <v>9176</v>
      </c>
      <c r="C592" s="33">
        <v>0.42127314814814815</v>
      </c>
      <c r="D592" s="14">
        <v>543</v>
      </c>
      <c r="E592" s="14">
        <v>1514173</v>
      </c>
      <c r="F592" s="10" t="s">
        <v>78</v>
      </c>
      <c r="G592" s="257">
        <v>-456.12</v>
      </c>
      <c r="H592" s="10" t="s">
        <v>122</v>
      </c>
      <c r="I592" s="10" t="s">
        <v>7424</v>
      </c>
      <c r="J592" s="34">
        <v>-2175.69</v>
      </c>
      <c r="K592" s="10">
        <v>5005624608</v>
      </c>
      <c r="L592" s="10" t="s">
        <v>8943</v>
      </c>
    </row>
    <row r="593" spans="1:12" s="10" customFormat="1">
      <c r="A593" s="32" t="s">
        <v>9176</v>
      </c>
      <c r="B593" s="32" t="s">
        <v>9176</v>
      </c>
      <c r="C593" s="33">
        <v>0.42127314814814815</v>
      </c>
      <c r="D593" s="14">
        <v>543</v>
      </c>
      <c r="E593" s="14">
        <v>1514173</v>
      </c>
      <c r="F593" s="10" t="s">
        <v>78</v>
      </c>
      <c r="G593" s="257">
        <v>-1106.6880000000001</v>
      </c>
      <c r="H593" s="10" t="s">
        <v>122</v>
      </c>
      <c r="I593" s="10" t="s">
        <v>7424</v>
      </c>
      <c r="J593" s="34">
        <v>-5278.9</v>
      </c>
      <c r="K593" s="10">
        <v>5005624608</v>
      </c>
      <c r="L593" s="10" t="s">
        <v>8943</v>
      </c>
    </row>
    <row r="594" spans="1:12" s="10" customFormat="1">
      <c r="A594" s="32" t="s">
        <v>9176</v>
      </c>
      <c r="B594" s="32" t="s">
        <v>9176</v>
      </c>
      <c r="C594" s="33">
        <v>0.42127314814814815</v>
      </c>
      <c r="D594" s="14">
        <v>543</v>
      </c>
      <c r="E594" s="14">
        <v>1514174</v>
      </c>
      <c r="F594" s="10" t="s">
        <v>80</v>
      </c>
      <c r="G594" s="257">
        <v>-25.92</v>
      </c>
      <c r="H594" s="10" t="s">
        <v>122</v>
      </c>
      <c r="I594" s="10" t="s">
        <v>7424</v>
      </c>
      <c r="J594" s="34">
        <v>-183.51</v>
      </c>
      <c r="K594" s="10">
        <v>5005624608</v>
      </c>
      <c r="L594" s="10" t="s">
        <v>8943</v>
      </c>
    </row>
    <row r="595" spans="1:12" s="10" customFormat="1">
      <c r="A595" s="32" t="s">
        <v>9176</v>
      </c>
      <c r="B595" s="32" t="s">
        <v>9176</v>
      </c>
      <c r="C595" s="33">
        <v>0.42127314814814815</v>
      </c>
      <c r="D595" s="14">
        <v>543</v>
      </c>
      <c r="E595" s="14">
        <v>1514174</v>
      </c>
      <c r="F595" s="10" t="s">
        <v>80</v>
      </c>
      <c r="G595" s="257">
        <v>-73.727999999999994</v>
      </c>
      <c r="H595" s="10" t="s">
        <v>122</v>
      </c>
      <c r="I595" s="10" t="s">
        <v>7424</v>
      </c>
      <c r="J595" s="34">
        <v>-521.99</v>
      </c>
      <c r="K595" s="10">
        <v>5005624608</v>
      </c>
      <c r="L595" s="10" t="s">
        <v>8943</v>
      </c>
    </row>
    <row r="596" spans="1:12" s="10" customFormat="1">
      <c r="A596" s="32" t="s">
        <v>9176</v>
      </c>
      <c r="B596" s="32" t="s">
        <v>9176</v>
      </c>
      <c r="C596" s="33">
        <v>0.42127314814814815</v>
      </c>
      <c r="D596" s="14">
        <v>543</v>
      </c>
      <c r="E596" s="14">
        <v>1514960</v>
      </c>
      <c r="F596" s="10" t="s">
        <v>82</v>
      </c>
      <c r="G596" s="257">
        <v>-23.04</v>
      </c>
      <c r="H596" s="10" t="s">
        <v>122</v>
      </c>
      <c r="I596" s="10" t="s">
        <v>7424</v>
      </c>
      <c r="J596" s="34">
        <v>-165.66</v>
      </c>
      <c r="K596" s="10">
        <v>5005624608</v>
      </c>
      <c r="L596" s="10" t="s">
        <v>8943</v>
      </c>
    </row>
    <row r="597" spans="1:12" s="10" customFormat="1">
      <c r="A597" s="32" t="s">
        <v>9176</v>
      </c>
      <c r="B597" s="32" t="s">
        <v>9176</v>
      </c>
      <c r="C597" s="33">
        <v>0.42127314814814815</v>
      </c>
      <c r="D597" s="14">
        <v>543</v>
      </c>
      <c r="E597" s="14">
        <v>1514960</v>
      </c>
      <c r="F597" s="10" t="s">
        <v>82</v>
      </c>
      <c r="G597" s="257">
        <v>-10.8</v>
      </c>
      <c r="H597" s="10" t="s">
        <v>122</v>
      </c>
      <c r="I597" s="10" t="s">
        <v>7424</v>
      </c>
      <c r="J597" s="34">
        <v>-77.650000000000006</v>
      </c>
      <c r="K597" s="10">
        <v>5005624608</v>
      </c>
      <c r="L597" s="10" t="s">
        <v>8943</v>
      </c>
    </row>
    <row r="598" spans="1:12" s="10" customFormat="1">
      <c r="A598" s="32" t="s">
        <v>9176</v>
      </c>
      <c r="B598" s="32" t="s">
        <v>9176</v>
      </c>
      <c r="C598" s="33">
        <v>0.42336805555555551</v>
      </c>
      <c r="D598" s="14">
        <v>543</v>
      </c>
      <c r="E598" s="14">
        <v>1514169</v>
      </c>
      <c r="F598" s="10" t="s">
        <v>76</v>
      </c>
      <c r="G598" s="257">
        <v>-5809.5360000000001</v>
      </c>
      <c r="H598" s="10" t="s">
        <v>122</v>
      </c>
      <c r="I598" s="10" t="s">
        <v>7424</v>
      </c>
      <c r="J598" s="34">
        <v>-27014.34</v>
      </c>
      <c r="K598" s="10">
        <v>5005624609</v>
      </c>
      <c r="L598" s="10" t="s">
        <v>8943</v>
      </c>
    </row>
    <row r="599" spans="1:12" s="10" customFormat="1">
      <c r="A599" s="32" t="s">
        <v>9176</v>
      </c>
      <c r="B599" s="32" t="s">
        <v>9176</v>
      </c>
      <c r="C599" s="33">
        <v>0.42336805555555551</v>
      </c>
      <c r="D599" s="14">
        <v>543</v>
      </c>
      <c r="E599" s="14">
        <v>1514170</v>
      </c>
      <c r="F599" s="10" t="s">
        <v>74</v>
      </c>
      <c r="G599" s="257">
        <v>-2580.768</v>
      </c>
      <c r="H599" s="10" t="s">
        <v>122</v>
      </c>
      <c r="I599" s="10" t="s">
        <v>7424</v>
      </c>
      <c r="J599" s="34">
        <v>-40208.370000000003</v>
      </c>
      <c r="K599" s="10">
        <v>5005624609</v>
      </c>
      <c r="L599" s="10" t="s">
        <v>8943</v>
      </c>
    </row>
    <row r="600" spans="1:12" s="10" customFormat="1">
      <c r="A600" s="32" t="s">
        <v>9176</v>
      </c>
      <c r="B600" s="32" t="s">
        <v>9176</v>
      </c>
      <c r="C600" s="33">
        <v>0.42336805555555551</v>
      </c>
      <c r="D600" s="14">
        <v>543</v>
      </c>
      <c r="E600" s="14">
        <v>1514171</v>
      </c>
      <c r="F600" s="10" t="s">
        <v>71</v>
      </c>
      <c r="G600" s="257">
        <v>-1481.76</v>
      </c>
      <c r="H600" s="10" t="s">
        <v>122</v>
      </c>
      <c r="I600" s="10" t="s">
        <v>7424</v>
      </c>
      <c r="J600" s="34">
        <v>-24360.13</v>
      </c>
      <c r="K600" s="10">
        <v>5005624609</v>
      </c>
      <c r="L600" s="10" t="s">
        <v>8943</v>
      </c>
    </row>
    <row r="601" spans="1:12" s="10" customFormat="1">
      <c r="A601" s="32" t="s">
        <v>9176</v>
      </c>
      <c r="B601" s="32" t="s">
        <v>9176</v>
      </c>
      <c r="C601" s="33">
        <v>0.42336805555555551</v>
      </c>
      <c r="D601" s="14">
        <v>543</v>
      </c>
      <c r="E601" s="14">
        <v>1514173</v>
      </c>
      <c r="F601" s="10" t="s">
        <v>78</v>
      </c>
      <c r="G601" s="257">
        <v>-1771.2</v>
      </c>
      <c r="H601" s="10" t="s">
        <v>122</v>
      </c>
      <c r="I601" s="10" t="s">
        <v>7424</v>
      </c>
      <c r="J601" s="34">
        <v>-8448.6200000000008</v>
      </c>
      <c r="K601" s="10">
        <v>5005624609</v>
      </c>
      <c r="L601" s="10" t="s">
        <v>8943</v>
      </c>
    </row>
    <row r="602" spans="1:12" s="10" customFormat="1">
      <c r="A602" s="32" t="s">
        <v>9176</v>
      </c>
      <c r="B602" s="32" t="s">
        <v>9176</v>
      </c>
      <c r="C602" s="33">
        <v>0.42336805555555551</v>
      </c>
      <c r="D602" s="14">
        <v>543</v>
      </c>
      <c r="E602" s="14">
        <v>1514174</v>
      </c>
      <c r="F602" s="10" t="s">
        <v>80</v>
      </c>
      <c r="G602" s="257">
        <v>-93.311999999999998</v>
      </c>
      <c r="H602" s="10" t="s">
        <v>122</v>
      </c>
      <c r="I602" s="10" t="s">
        <v>7424</v>
      </c>
      <c r="J602" s="34">
        <v>-660.65</v>
      </c>
      <c r="K602" s="10">
        <v>5005624609</v>
      </c>
      <c r="L602" s="10" t="s">
        <v>8943</v>
      </c>
    </row>
    <row r="603" spans="1:12" s="10" customFormat="1">
      <c r="A603" s="32" t="s">
        <v>9176</v>
      </c>
      <c r="B603" s="32" t="s">
        <v>9176</v>
      </c>
      <c r="C603" s="33">
        <v>0.42336805555555551</v>
      </c>
      <c r="D603" s="14">
        <v>543</v>
      </c>
      <c r="E603" s="14">
        <v>1514960</v>
      </c>
      <c r="F603" s="10" t="s">
        <v>82</v>
      </c>
      <c r="G603" s="257">
        <v>-25.92</v>
      </c>
      <c r="H603" s="10" t="s">
        <v>122</v>
      </c>
      <c r="I603" s="10" t="s">
        <v>7424</v>
      </c>
      <c r="J603" s="34">
        <v>-186.36</v>
      </c>
      <c r="K603" s="10">
        <v>5005624609</v>
      </c>
      <c r="L603" s="10" t="s">
        <v>8943</v>
      </c>
    </row>
    <row r="604" spans="1:12" s="10" customFormat="1">
      <c r="A604" s="32" t="s">
        <v>9176</v>
      </c>
      <c r="B604" s="32" t="s">
        <v>9176</v>
      </c>
      <c r="C604" s="33">
        <v>0.42417824074074079</v>
      </c>
      <c r="D604" s="14">
        <v>543</v>
      </c>
      <c r="E604" s="14">
        <v>1514169</v>
      </c>
      <c r="F604" s="10" t="s">
        <v>76</v>
      </c>
      <c r="G604" s="257">
        <v>-5809.5360000000001</v>
      </c>
      <c r="H604" s="10" t="s">
        <v>122</v>
      </c>
      <c r="I604" s="10" t="s">
        <v>7424</v>
      </c>
      <c r="J604" s="34">
        <v>-27014.34</v>
      </c>
      <c r="K604" s="10">
        <v>5005624800</v>
      </c>
      <c r="L604" s="10" t="s">
        <v>8943</v>
      </c>
    </row>
    <row r="605" spans="1:12" s="10" customFormat="1">
      <c r="A605" s="32" t="s">
        <v>9176</v>
      </c>
      <c r="B605" s="32" t="s">
        <v>9176</v>
      </c>
      <c r="C605" s="33">
        <v>0.42417824074074079</v>
      </c>
      <c r="D605" s="14">
        <v>543</v>
      </c>
      <c r="E605" s="14">
        <v>1514170</v>
      </c>
      <c r="F605" s="10" t="s">
        <v>74</v>
      </c>
      <c r="G605" s="257">
        <v>-2580.768</v>
      </c>
      <c r="H605" s="10" t="s">
        <v>122</v>
      </c>
      <c r="I605" s="10" t="s">
        <v>7424</v>
      </c>
      <c r="J605" s="34">
        <v>-40208.370000000003</v>
      </c>
      <c r="K605" s="10">
        <v>5005624800</v>
      </c>
      <c r="L605" s="10" t="s">
        <v>8943</v>
      </c>
    </row>
    <row r="606" spans="1:12" s="10" customFormat="1">
      <c r="A606" s="32" t="s">
        <v>9176</v>
      </c>
      <c r="B606" s="32" t="s">
        <v>9176</v>
      </c>
      <c r="C606" s="33">
        <v>0.42417824074074079</v>
      </c>
      <c r="D606" s="14">
        <v>543</v>
      </c>
      <c r="E606" s="14">
        <v>1514171</v>
      </c>
      <c r="F606" s="10" t="s">
        <v>71</v>
      </c>
      <c r="G606" s="257">
        <v>-1481.76</v>
      </c>
      <c r="H606" s="10" t="s">
        <v>122</v>
      </c>
      <c r="I606" s="10" t="s">
        <v>7424</v>
      </c>
      <c r="J606" s="34">
        <v>-24360.13</v>
      </c>
      <c r="K606" s="10">
        <v>5005624800</v>
      </c>
      <c r="L606" s="10" t="s">
        <v>8943</v>
      </c>
    </row>
    <row r="607" spans="1:12" s="10" customFormat="1">
      <c r="A607" s="32" t="s">
        <v>9176</v>
      </c>
      <c r="B607" s="32" t="s">
        <v>9176</v>
      </c>
      <c r="C607" s="33">
        <v>0.42417824074074079</v>
      </c>
      <c r="D607" s="14">
        <v>543</v>
      </c>
      <c r="E607" s="14">
        <v>1514173</v>
      </c>
      <c r="F607" s="10" t="s">
        <v>78</v>
      </c>
      <c r="G607" s="257">
        <v>-1771.2</v>
      </c>
      <c r="H607" s="10" t="s">
        <v>122</v>
      </c>
      <c r="I607" s="10" t="s">
        <v>7424</v>
      </c>
      <c r="J607" s="34">
        <v>-8448.6200000000008</v>
      </c>
      <c r="K607" s="10">
        <v>5005624800</v>
      </c>
      <c r="L607" s="10" t="s">
        <v>8943</v>
      </c>
    </row>
    <row r="608" spans="1:12" s="10" customFormat="1">
      <c r="A608" s="32" t="s">
        <v>9176</v>
      </c>
      <c r="B608" s="32" t="s">
        <v>9176</v>
      </c>
      <c r="C608" s="33">
        <v>0.42417824074074079</v>
      </c>
      <c r="D608" s="14">
        <v>543</v>
      </c>
      <c r="E608" s="14">
        <v>1514174</v>
      </c>
      <c r="F608" s="10" t="s">
        <v>80</v>
      </c>
      <c r="G608" s="257">
        <v>-93.311999999999998</v>
      </c>
      <c r="H608" s="10" t="s">
        <v>122</v>
      </c>
      <c r="I608" s="10" t="s">
        <v>7424</v>
      </c>
      <c r="J608" s="34">
        <v>-660.65</v>
      </c>
      <c r="K608" s="10">
        <v>5005624800</v>
      </c>
      <c r="L608" s="10" t="s">
        <v>8943</v>
      </c>
    </row>
    <row r="609" spans="1:12" s="10" customFormat="1">
      <c r="A609" s="32" t="s">
        <v>9176</v>
      </c>
      <c r="B609" s="32" t="s">
        <v>9176</v>
      </c>
      <c r="C609" s="33">
        <v>0.42417824074074079</v>
      </c>
      <c r="D609" s="14">
        <v>543</v>
      </c>
      <c r="E609" s="14">
        <v>1514960</v>
      </c>
      <c r="F609" s="10" t="s">
        <v>82</v>
      </c>
      <c r="G609" s="257">
        <v>-25.92</v>
      </c>
      <c r="H609" s="10" t="s">
        <v>122</v>
      </c>
      <c r="I609" s="10" t="s">
        <v>7424</v>
      </c>
      <c r="J609" s="34">
        <v>-186.36</v>
      </c>
      <c r="K609" s="10">
        <v>5005624800</v>
      </c>
      <c r="L609" s="10" t="s">
        <v>8943</v>
      </c>
    </row>
    <row r="610" spans="1:12" s="10" customFormat="1">
      <c r="A610" s="32" t="s">
        <v>9176</v>
      </c>
      <c r="B610" s="32" t="s">
        <v>9176</v>
      </c>
      <c r="C610" s="33">
        <v>0.4249768518518518</v>
      </c>
      <c r="D610" s="14">
        <v>543</v>
      </c>
      <c r="E610" s="14">
        <v>1514169</v>
      </c>
      <c r="F610" s="10" t="s">
        <v>76</v>
      </c>
      <c r="G610" s="257">
        <v>-5809.5360000000001</v>
      </c>
      <c r="H610" s="10" t="s">
        <v>122</v>
      </c>
      <c r="I610" s="10" t="s">
        <v>7424</v>
      </c>
      <c r="J610" s="34">
        <v>-27014.34</v>
      </c>
      <c r="K610" s="10">
        <v>5005624801</v>
      </c>
      <c r="L610" s="10" t="s">
        <v>8943</v>
      </c>
    </row>
    <row r="611" spans="1:12" s="10" customFormat="1">
      <c r="A611" s="32" t="s">
        <v>9176</v>
      </c>
      <c r="B611" s="32" t="s">
        <v>9176</v>
      </c>
      <c r="C611" s="33">
        <v>0.4249768518518518</v>
      </c>
      <c r="D611" s="14">
        <v>543</v>
      </c>
      <c r="E611" s="14">
        <v>1514170</v>
      </c>
      <c r="F611" s="10" t="s">
        <v>74</v>
      </c>
      <c r="G611" s="257">
        <v>-2580.768</v>
      </c>
      <c r="H611" s="10" t="s">
        <v>122</v>
      </c>
      <c r="I611" s="10" t="s">
        <v>7424</v>
      </c>
      <c r="J611" s="34">
        <v>-40208.370000000003</v>
      </c>
      <c r="K611" s="10">
        <v>5005624801</v>
      </c>
      <c r="L611" s="10" t="s">
        <v>8943</v>
      </c>
    </row>
    <row r="612" spans="1:12" s="10" customFormat="1">
      <c r="A612" s="32" t="s">
        <v>9176</v>
      </c>
      <c r="B612" s="32" t="s">
        <v>9176</v>
      </c>
      <c r="C612" s="33">
        <v>0.4249768518518518</v>
      </c>
      <c r="D612" s="14">
        <v>543</v>
      </c>
      <c r="E612" s="14">
        <v>1514171</v>
      </c>
      <c r="F612" s="10" t="s">
        <v>71</v>
      </c>
      <c r="G612" s="257">
        <v>-1481.76</v>
      </c>
      <c r="H612" s="10" t="s">
        <v>122</v>
      </c>
      <c r="I612" s="10" t="s">
        <v>7424</v>
      </c>
      <c r="J612" s="34">
        <v>-24360.13</v>
      </c>
      <c r="K612" s="10">
        <v>5005624801</v>
      </c>
      <c r="L612" s="10" t="s">
        <v>8943</v>
      </c>
    </row>
    <row r="613" spans="1:12" s="10" customFormat="1">
      <c r="A613" s="32" t="s">
        <v>9176</v>
      </c>
      <c r="B613" s="32" t="s">
        <v>9176</v>
      </c>
      <c r="C613" s="33">
        <v>0.4249768518518518</v>
      </c>
      <c r="D613" s="14">
        <v>543</v>
      </c>
      <c r="E613" s="14">
        <v>1514173</v>
      </c>
      <c r="F613" s="10" t="s">
        <v>78</v>
      </c>
      <c r="G613" s="257">
        <v>-1771.2</v>
      </c>
      <c r="H613" s="10" t="s">
        <v>122</v>
      </c>
      <c r="I613" s="10" t="s">
        <v>7424</v>
      </c>
      <c r="J613" s="34">
        <v>-8448.6200000000008</v>
      </c>
      <c r="K613" s="10">
        <v>5005624801</v>
      </c>
      <c r="L613" s="10" t="s">
        <v>8943</v>
      </c>
    </row>
    <row r="614" spans="1:12" s="10" customFormat="1">
      <c r="A614" s="32" t="s">
        <v>9176</v>
      </c>
      <c r="B614" s="32" t="s">
        <v>9176</v>
      </c>
      <c r="C614" s="33">
        <v>0.4249768518518518</v>
      </c>
      <c r="D614" s="14">
        <v>543</v>
      </c>
      <c r="E614" s="14">
        <v>1514174</v>
      </c>
      <c r="F614" s="10" t="s">
        <v>80</v>
      </c>
      <c r="G614" s="257">
        <v>-93.311999999999998</v>
      </c>
      <c r="H614" s="10" t="s">
        <v>122</v>
      </c>
      <c r="I614" s="10" t="s">
        <v>7424</v>
      </c>
      <c r="J614" s="34">
        <v>-660.65</v>
      </c>
      <c r="K614" s="10">
        <v>5005624801</v>
      </c>
      <c r="L614" s="10" t="s">
        <v>8943</v>
      </c>
    </row>
    <row r="615" spans="1:12" s="10" customFormat="1">
      <c r="A615" s="32" t="s">
        <v>9176</v>
      </c>
      <c r="B615" s="32" t="s">
        <v>9176</v>
      </c>
      <c r="C615" s="33">
        <v>0.4249768518518518</v>
      </c>
      <c r="D615" s="14">
        <v>543</v>
      </c>
      <c r="E615" s="14">
        <v>1514960</v>
      </c>
      <c r="F615" s="10" t="s">
        <v>82</v>
      </c>
      <c r="G615" s="257">
        <v>-25.92</v>
      </c>
      <c r="H615" s="10" t="s">
        <v>122</v>
      </c>
      <c r="I615" s="10" t="s">
        <v>7424</v>
      </c>
      <c r="J615" s="34">
        <v>-186.36</v>
      </c>
      <c r="K615" s="10">
        <v>5005624801</v>
      </c>
      <c r="L615" s="10" t="s">
        <v>8943</v>
      </c>
    </row>
    <row r="616" spans="1:12" s="10" customFormat="1">
      <c r="A616" s="32" t="s">
        <v>9176</v>
      </c>
      <c r="B616" s="32" t="s">
        <v>9176</v>
      </c>
      <c r="C616" s="33">
        <v>0.42603009259259261</v>
      </c>
      <c r="D616" s="14">
        <v>543</v>
      </c>
      <c r="E616" s="14">
        <v>1514169</v>
      </c>
      <c r="F616" s="10" t="s">
        <v>76</v>
      </c>
      <c r="G616" s="257">
        <v>-5809.5360000000001</v>
      </c>
      <c r="H616" s="10" t="s">
        <v>122</v>
      </c>
      <c r="I616" s="10" t="s">
        <v>7424</v>
      </c>
      <c r="J616" s="34">
        <v>-27014.34</v>
      </c>
      <c r="K616" s="10">
        <v>5005624802</v>
      </c>
      <c r="L616" s="10" t="s">
        <v>8943</v>
      </c>
    </row>
    <row r="617" spans="1:12" s="10" customFormat="1">
      <c r="A617" s="32" t="s">
        <v>9176</v>
      </c>
      <c r="B617" s="32" t="s">
        <v>9176</v>
      </c>
      <c r="C617" s="33">
        <v>0.42603009259259261</v>
      </c>
      <c r="D617" s="14">
        <v>543</v>
      </c>
      <c r="E617" s="14">
        <v>1514170</v>
      </c>
      <c r="F617" s="10" t="s">
        <v>74</v>
      </c>
      <c r="G617" s="257">
        <v>-2580.768</v>
      </c>
      <c r="H617" s="10" t="s">
        <v>122</v>
      </c>
      <c r="I617" s="10" t="s">
        <v>7424</v>
      </c>
      <c r="J617" s="34">
        <v>-40208.370000000003</v>
      </c>
      <c r="K617" s="10">
        <v>5005624802</v>
      </c>
      <c r="L617" s="10" t="s">
        <v>8943</v>
      </c>
    </row>
    <row r="618" spans="1:12" s="10" customFormat="1">
      <c r="A618" s="32" t="s">
        <v>9176</v>
      </c>
      <c r="B618" s="32" t="s">
        <v>9176</v>
      </c>
      <c r="C618" s="33">
        <v>0.42603009259259261</v>
      </c>
      <c r="D618" s="14">
        <v>543</v>
      </c>
      <c r="E618" s="14">
        <v>1514171</v>
      </c>
      <c r="F618" s="10" t="s">
        <v>71</v>
      </c>
      <c r="G618" s="257">
        <v>-1481.76</v>
      </c>
      <c r="H618" s="10" t="s">
        <v>122</v>
      </c>
      <c r="I618" s="10" t="s">
        <v>7424</v>
      </c>
      <c r="J618" s="34">
        <v>-24360.13</v>
      </c>
      <c r="K618" s="10">
        <v>5005624802</v>
      </c>
      <c r="L618" s="10" t="s">
        <v>8943</v>
      </c>
    </row>
    <row r="619" spans="1:12" s="10" customFormat="1">
      <c r="A619" s="32" t="s">
        <v>9176</v>
      </c>
      <c r="B619" s="32" t="s">
        <v>9176</v>
      </c>
      <c r="C619" s="33">
        <v>0.42603009259259261</v>
      </c>
      <c r="D619" s="14">
        <v>543</v>
      </c>
      <c r="E619" s="14">
        <v>1514173</v>
      </c>
      <c r="F619" s="10" t="s">
        <v>78</v>
      </c>
      <c r="G619" s="257">
        <v>-1771.2</v>
      </c>
      <c r="H619" s="10" t="s">
        <v>122</v>
      </c>
      <c r="I619" s="10" t="s">
        <v>7424</v>
      </c>
      <c r="J619" s="34">
        <v>-8448.6200000000008</v>
      </c>
      <c r="K619" s="10">
        <v>5005624802</v>
      </c>
      <c r="L619" s="10" t="s">
        <v>8943</v>
      </c>
    </row>
    <row r="620" spans="1:12" s="10" customFormat="1">
      <c r="A620" s="32" t="s">
        <v>9176</v>
      </c>
      <c r="B620" s="32" t="s">
        <v>9176</v>
      </c>
      <c r="C620" s="33">
        <v>0.42603009259259261</v>
      </c>
      <c r="D620" s="14">
        <v>543</v>
      </c>
      <c r="E620" s="14">
        <v>1514174</v>
      </c>
      <c r="F620" s="10" t="s">
        <v>80</v>
      </c>
      <c r="G620" s="257">
        <v>-93.311999999999998</v>
      </c>
      <c r="H620" s="10" t="s">
        <v>122</v>
      </c>
      <c r="I620" s="10" t="s">
        <v>7424</v>
      </c>
      <c r="J620" s="34">
        <v>-660.65</v>
      </c>
      <c r="K620" s="10">
        <v>5005624802</v>
      </c>
      <c r="L620" s="10" t="s">
        <v>8943</v>
      </c>
    </row>
    <row r="621" spans="1:12" s="10" customFormat="1">
      <c r="A621" s="32" t="s">
        <v>9176</v>
      </c>
      <c r="B621" s="32" t="s">
        <v>9176</v>
      </c>
      <c r="C621" s="33">
        <v>0.42603009259259261</v>
      </c>
      <c r="D621" s="14">
        <v>543</v>
      </c>
      <c r="E621" s="14">
        <v>1514960</v>
      </c>
      <c r="F621" s="10" t="s">
        <v>82</v>
      </c>
      <c r="G621" s="257">
        <v>-25.92</v>
      </c>
      <c r="H621" s="10" t="s">
        <v>122</v>
      </c>
      <c r="I621" s="10" t="s">
        <v>7424</v>
      </c>
      <c r="J621" s="34">
        <v>-186.36</v>
      </c>
      <c r="K621" s="10">
        <v>5005624802</v>
      </c>
      <c r="L621" s="10" t="s">
        <v>8943</v>
      </c>
    </row>
    <row r="622" spans="1:12" s="10" customFormat="1">
      <c r="A622" s="32" t="s">
        <v>9176</v>
      </c>
      <c r="B622" s="32" t="s">
        <v>9176</v>
      </c>
      <c r="C622" s="33">
        <v>0.4268865740740741</v>
      </c>
      <c r="D622" s="14">
        <v>543</v>
      </c>
      <c r="E622" s="14">
        <v>1514169</v>
      </c>
      <c r="F622" s="10" t="s">
        <v>76</v>
      </c>
      <c r="G622" s="257">
        <v>-5809.5360000000001</v>
      </c>
      <c r="H622" s="10" t="s">
        <v>122</v>
      </c>
      <c r="I622" s="10" t="s">
        <v>7424</v>
      </c>
      <c r="J622" s="34">
        <v>-27014.34</v>
      </c>
      <c r="K622" s="10">
        <v>5005624803</v>
      </c>
      <c r="L622" s="10" t="s">
        <v>8943</v>
      </c>
    </row>
    <row r="623" spans="1:12" s="10" customFormat="1">
      <c r="A623" s="32" t="s">
        <v>9176</v>
      </c>
      <c r="B623" s="32" t="s">
        <v>9176</v>
      </c>
      <c r="C623" s="33">
        <v>0.4268865740740741</v>
      </c>
      <c r="D623" s="14">
        <v>543</v>
      </c>
      <c r="E623" s="14">
        <v>1514170</v>
      </c>
      <c r="F623" s="10" t="s">
        <v>74</v>
      </c>
      <c r="G623" s="257">
        <v>-2580.768</v>
      </c>
      <c r="H623" s="10" t="s">
        <v>122</v>
      </c>
      <c r="I623" s="10" t="s">
        <v>7424</v>
      </c>
      <c r="J623" s="34">
        <v>-40208.370000000003</v>
      </c>
      <c r="K623" s="10">
        <v>5005624803</v>
      </c>
      <c r="L623" s="10" t="s">
        <v>8943</v>
      </c>
    </row>
    <row r="624" spans="1:12" s="10" customFormat="1">
      <c r="A624" s="32" t="s">
        <v>9176</v>
      </c>
      <c r="B624" s="32" t="s">
        <v>9176</v>
      </c>
      <c r="C624" s="33">
        <v>0.4268865740740741</v>
      </c>
      <c r="D624" s="14">
        <v>543</v>
      </c>
      <c r="E624" s="14">
        <v>1514171</v>
      </c>
      <c r="F624" s="10" t="s">
        <v>71</v>
      </c>
      <c r="G624" s="257">
        <v>-1481.76</v>
      </c>
      <c r="H624" s="10" t="s">
        <v>122</v>
      </c>
      <c r="I624" s="10" t="s">
        <v>7424</v>
      </c>
      <c r="J624" s="34">
        <v>-24360.14</v>
      </c>
      <c r="K624" s="10">
        <v>5005624803</v>
      </c>
      <c r="L624" s="10" t="s">
        <v>8943</v>
      </c>
    </row>
    <row r="625" spans="1:12" s="10" customFormat="1">
      <c r="A625" s="32" t="s">
        <v>9176</v>
      </c>
      <c r="B625" s="32" t="s">
        <v>9176</v>
      </c>
      <c r="C625" s="33">
        <v>0.4268865740740741</v>
      </c>
      <c r="D625" s="14">
        <v>543</v>
      </c>
      <c r="E625" s="14">
        <v>1514173</v>
      </c>
      <c r="F625" s="10" t="s">
        <v>78</v>
      </c>
      <c r="G625" s="257">
        <v>-1771.2</v>
      </c>
      <c r="H625" s="10" t="s">
        <v>122</v>
      </c>
      <c r="I625" s="10" t="s">
        <v>7424</v>
      </c>
      <c r="J625" s="34">
        <v>-8448.6200000000008</v>
      </c>
      <c r="K625" s="10">
        <v>5005624803</v>
      </c>
      <c r="L625" s="10" t="s">
        <v>8943</v>
      </c>
    </row>
    <row r="626" spans="1:12" s="10" customFormat="1">
      <c r="A626" s="32" t="s">
        <v>9176</v>
      </c>
      <c r="B626" s="32" t="s">
        <v>9176</v>
      </c>
      <c r="C626" s="33">
        <v>0.4268865740740741</v>
      </c>
      <c r="D626" s="14">
        <v>543</v>
      </c>
      <c r="E626" s="14">
        <v>1514174</v>
      </c>
      <c r="F626" s="10" t="s">
        <v>80</v>
      </c>
      <c r="G626" s="257">
        <v>-93.311999999999998</v>
      </c>
      <c r="H626" s="10" t="s">
        <v>122</v>
      </c>
      <c r="I626" s="10" t="s">
        <v>7424</v>
      </c>
      <c r="J626" s="34">
        <v>-660.65</v>
      </c>
      <c r="K626" s="10">
        <v>5005624803</v>
      </c>
      <c r="L626" s="10" t="s">
        <v>8943</v>
      </c>
    </row>
    <row r="627" spans="1:12" s="10" customFormat="1">
      <c r="A627" s="32" t="s">
        <v>9176</v>
      </c>
      <c r="B627" s="32" t="s">
        <v>9176</v>
      </c>
      <c r="C627" s="33">
        <v>0.4268865740740741</v>
      </c>
      <c r="D627" s="14">
        <v>543</v>
      </c>
      <c r="E627" s="14">
        <v>1514960</v>
      </c>
      <c r="F627" s="10" t="s">
        <v>82</v>
      </c>
      <c r="G627" s="257">
        <v>-25.92</v>
      </c>
      <c r="H627" s="10" t="s">
        <v>122</v>
      </c>
      <c r="I627" s="10" t="s">
        <v>7424</v>
      </c>
      <c r="J627" s="34">
        <v>-186.36</v>
      </c>
      <c r="K627" s="10">
        <v>5005624803</v>
      </c>
      <c r="L627" s="10" t="s">
        <v>8943</v>
      </c>
    </row>
    <row r="628" spans="1:12" s="10" customFormat="1">
      <c r="A628" s="32" t="s">
        <v>9176</v>
      </c>
      <c r="B628" s="32" t="s">
        <v>9176</v>
      </c>
      <c r="C628" s="33">
        <v>0.42781249999999998</v>
      </c>
      <c r="D628" s="14">
        <v>543</v>
      </c>
      <c r="E628" s="14">
        <v>1514169</v>
      </c>
      <c r="F628" s="10" t="s">
        <v>76</v>
      </c>
      <c r="G628" s="257">
        <v>-5809.5360000000001</v>
      </c>
      <c r="H628" s="10" t="s">
        <v>122</v>
      </c>
      <c r="I628" s="10" t="s">
        <v>7424</v>
      </c>
      <c r="J628" s="34">
        <v>-27014.34</v>
      </c>
      <c r="K628" s="10">
        <v>5005624804</v>
      </c>
      <c r="L628" s="10" t="s">
        <v>8943</v>
      </c>
    </row>
    <row r="629" spans="1:12" s="10" customFormat="1">
      <c r="A629" s="32" t="s">
        <v>9176</v>
      </c>
      <c r="B629" s="32" t="s">
        <v>9176</v>
      </c>
      <c r="C629" s="33">
        <v>0.42781249999999998</v>
      </c>
      <c r="D629" s="14">
        <v>543</v>
      </c>
      <c r="E629" s="14">
        <v>1514170</v>
      </c>
      <c r="F629" s="10" t="s">
        <v>74</v>
      </c>
      <c r="G629" s="257">
        <v>-2580.768</v>
      </c>
      <c r="H629" s="10" t="s">
        <v>122</v>
      </c>
      <c r="I629" s="10" t="s">
        <v>7424</v>
      </c>
      <c r="J629" s="34">
        <v>-40208.370000000003</v>
      </c>
      <c r="K629" s="10">
        <v>5005624804</v>
      </c>
      <c r="L629" s="10" t="s">
        <v>8943</v>
      </c>
    </row>
    <row r="630" spans="1:12" s="10" customFormat="1">
      <c r="A630" s="32" t="s">
        <v>9176</v>
      </c>
      <c r="B630" s="32" t="s">
        <v>9176</v>
      </c>
      <c r="C630" s="33">
        <v>0.42781249999999998</v>
      </c>
      <c r="D630" s="14">
        <v>543</v>
      </c>
      <c r="E630" s="14">
        <v>1514171</v>
      </c>
      <c r="F630" s="10" t="s">
        <v>71</v>
      </c>
      <c r="G630" s="257">
        <v>-1481.76</v>
      </c>
      <c r="H630" s="10" t="s">
        <v>122</v>
      </c>
      <c r="I630" s="10" t="s">
        <v>7424</v>
      </c>
      <c r="J630" s="34">
        <v>-24360.13</v>
      </c>
      <c r="K630" s="10">
        <v>5005624804</v>
      </c>
      <c r="L630" s="10" t="s">
        <v>8943</v>
      </c>
    </row>
    <row r="631" spans="1:12" s="10" customFormat="1">
      <c r="A631" s="32" t="s">
        <v>9176</v>
      </c>
      <c r="B631" s="32" t="s">
        <v>9176</v>
      </c>
      <c r="C631" s="33">
        <v>0.42781249999999998</v>
      </c>
      <c r="D631" s="14">
        <v>543</v>
      </c>
      <c r="E631" s="14">
        <v>1514173</v>
      </c>
      <c r="F631" s="10" t="s">
        <v>78</v>
      </c>
      <c r="G631" s="257">
        <v>-1771.2</v>
      </c>
      <c r="H631" s="10" t="s">
        <v>122</v>
      </c>
      <c r="I631" s="10" t="s">
        <v>7424</v>
      </c>
      <c r="J631" s="34">
        <v>-8448.6200000000008</v>
      </c>
      <c r="K631" s="10">
        <v>5005624804</v>
      </c>
      <c r="L631" s="10" t="s">
        <v>8943</v>
      </c>
    </row>
    <row r="632" spans="1:12" s="10" customFormat="1">
      <c r="A632" s="32" t="s">
        <v>9176</v>
      </c>
      <c r="B632" s="32" t="s">
        <v>9176</v>
      </c>
      <c r="C632" s="33">
        <v>0.42781249999999998</v>
      </c>
      <c r="D632" s="14">
        <v>543</v>
      </c>
      <c r="E632" s="14">
        <v>1514174</v>
      </c>
      <c r="F632" s="10" t="s">
        <v>80</v>
      </c>
      <c r="G632" s="257">
        <v>-93.311999999999998</v>
      </c>
      <c r="H632" s="10" t="s">
        <v>122</v>
      </c>
      <c r="I632" s="10" t="s">
        <v>7424</v>
      </c>
      <c r="J632" s="34">
        <v>-660.65</v>
      </c>
      <c r="K632" s="10">
        <v>5005624804</v>
      </c>
      <c r="L632" s="10" t="s">
        <v>8943</v>
      </c>
    </row>
    <row r="633" spans="1:12" s="10" customFormat="1">
      <c r="A633" s="32" t="s">
        <v>9176</v>
      </c>
      <c r="B633" s="32" t="s">
        <v>9176</v>
      </c>
      <c r="C633" s="33">
        <v>0.42781249999999998</v>
      </c>
      <c r="D633" s="14">
        <v>543</v>
      </c>
      <c r="E633" s="14">
        <v>1514960</v>
      </c>
      <c r="F633" s="10" t="s">
        <v>82</v>
      </c>
      <c r="G633" s="257">
        <v>-25.92</v>
      </c>
      <c r="H633" s="10" t="s">
        <v>122</v>
      </c>
      <c r="I633" s="10" t="s">
        <v>7424</v>
      </c>
      <c r="J633" s="34">
        <v>-186.36</v>
      </c>
      <c r="K633" s="10">
        <v>5005624804</v>
      </c>
      <c r="L633" s="10" t="s">
        <v>8943</v>
      </c>
    </row>
    <row r="634" spans="1:12" s="10" customFormat="1">
      <c r="A634" s="32" t="s">
        <v>9176</v>
      </c>
      <c r="B634" s="32" t="s">
        <v>9176</v>
      </c>
      <c r="C634" s="33">
        <v>0.42883101851851851</v>
      </c>
      <c r="D634" s="14">
        <v>543</v>
      </c>
      <c r="E634" s="14">
        <v>1514169</v>
      </c>
      <c r="F634" s="10" t="s">
        <v>76</v>
      </c>
      <c r="G634" s="257">
        <v>-5809.5360000000001</v>
      </c>
      <c r="H634" s="10" t="s">
        <v>122</v>
      </c>
      <c r="I634" s="10" t="s">
        <v>7424</v>
      </c>
      <c r="J634" s="34">
        <v>-27014.34</v>
      </c>
      <c r="K634" s="10">
        <v>5005624805</v>
      </c>
      <c r="L634" s="10" t="s">
        <v>8943</v>
      </c>
    </row>
    <row r="635" spans="1:12" s="10" customFormat="1">
      <c r="A635" s="32" t="s">
        <v>9176</v>
      </c>
      <c r="B635" s="32" t="s">
        <v>9176</v>
      </c>
      <c r="C635" s="33">
        <v>0.42883101851851851</v>
      </c>
      <c r="D635" s="14">
        <v>543</v>
      </c>
      <c r="E635" s="14">
        <v>1514170</v>
      </c>
      <c r="F635" s="10" t="s">
        <v>74</v>
      </c>
      <c r="G635" s="257">
        <v>-2580.768</v>
      </c>
      <c r="H635" s="10" t="s">
        <v>122</v>
      </c>
      <c r="I635" s="10" t="s">
        <v>7424</v>
      </c>
      <c r="J635" s="34">
        <v>-40208.370000000003</v>
      </c>
      <c r="K635" s="10">
        <v>5005624805</v>
      </c>
      <c r="L635" s="10" t="s">
        <v>8943</v>
      </c>
    </row>
    <row r="636" spans="1:12" s="10" customFormat="1">
      <c r="A636" s="32" t="s">
        <v>9176</v>
      </c>
      <c r="B636" s="32" t="s">
        <v>9176</v>
      </c>
      <c r="C636" s="33">
        <v>0.42883101851851851</v>
      </c>
      <c r="D636" s="14">
        <v>543</v>
      </c>
      <c r="E636" s="14">
        <v>1514171</v>
      </c>
      <c r="F636" s="10" t="s">
        <v>71</v>
      </c>
      <c r="G636" s="257">
        <v>-1481.76</v>
      </c>
      <c r="H636" s="10" t="s">
        <v>122</v>
      </c>
      <c r="I636" s="10" t="s">
        <v>7424</v>
      </c>
      <c r="J636" s="34">
        <v>-24360.14</v>
      </c>
      <c r="K636" s="10">
        <v>5005624805</v>
      </c>
      <c r="L636" s="10" t="s">
        <v>8943</v>
      </c>
    </row>
    <row r="637" spans="1:12" s="10" customFormat="1">
      <c r="A637" s="32" t="s">
        <v>9176</v>
      </c>
      <c r="B637" s="32" t="s">
        <v>9176</v>
      </c>
      <c r="C637" s="33">
        <v>0.42883101851851851</v>
      </c>
      <c r="D637" s="14">
        <v>543</v>
      </c>
      <c r="E637" s="14">
        <v>1514173</v>
      </c>
      <c r="F637" s="10" t="s">
        <v>78</v>
      </c>
      <c r="G637" s="257">
        <v>-1771.2</v>
      </c>
      <c r="H637" s="10" t="s">
        <v>122</v>
      </c>
      <c r="I637" s="10" t="s">
        <v>7424</v>
      </c>
      <c r="J637" s="34">
        <v>-8448.6200000000008</v>
      </c>
      <c r="K637" s="10">
        <v>5005624805</v>
      </c>
      <c r="L637" s="10" t="s">
        <v>8943</v>
      </c>
    </row>
    <row r="638" spans="1:12" s="10" customFormat="1">
      <c r="A638" s="32" t="s">
        <v>9176</v>
      </c>
      <c r="B638" s="32" t="s">
        <v>9176</v>
      </c>
      <c r="C638" s="33">
        <v>0.42883101851851851</v>
      </c>
      <c r="D638" s="14">
        <v>543</v>
      </c>
      <c r="E638" s="14">
        <v>1514174</v>
      </c>
      <c r="F638" s="10" t="s">
        <v>80</v>
      </c>
      <c r="G638" s="257">
        <v>-93.311999999999998</v>
      </c>
      <c r="H638" s="10" t="s">
        <v>122</v>
      </c>
      <c r="I638" s="10" t="s">
        <v>7424</v>
      </c>
      <c r="J638" s="34">
        <v>-660.65</v>
      </c>
      <c r="K638" s="10">
        <v>5005624805</v>
      </c>
      <c r="L638" s="10" t="s">
        <v>8943</v>
      </c>
    </row>
    <row r="639" spans="1:12" s="10" customFormat="1">
      <c r="A639" s="32" t="s">
        <v>9176</v>
      </c>
      <c r="B639" s="32" t="s">
        <v>9176</v>
      </c>
      <c r="C639" s="33">
        <v>0.42883101851851851</v>
      </c>
      <c r="D639" s="14">
        <v>543</v>
      </c>
      <c r="E639" s="14">
        <v>1514960</v>
      </c>
      <c r="F639" s="10" t="s">
        <v>82</v>
      </c>
      <c r="G639" s="257">
        <v>-25.92</v>
      </c>
      <c r="H639" s="10" t="s">
        <v>122</v>
      </c>
      <c r="I639" s="10" t="s">
        <v>7424</v>
      </c>
      <c r="J639" s="34">
        <v>-186.37</v>
      </c>
      <c r="K639" s="10">
        <v>5005624805</v>
      </c>
      <c r="L639" s="10" t="s">
        <v>8943</v>
      </c>
    </row>
    <row r="640" spans="1:12" s="10" customFormat="1">
      <c r="A640" s="32" t="s">
        <v>9177</v>
      </c>
      <c r="B640" s="32" t="s">
        <v>9177</v>
      </c>
      <c r="C640" s="33">
        <v>0.30048611111111112</v>
      </c>
      <c r="D640" s="14">
        <v>601</v>
      </c>
      <c r="E640" s="14">
        <v>1530846</v>
      </c>
      <c r="F640" s="10" t="s">
        <v>191</v>
      </c>
      <c r="G640" s="257">
        <v>-41945</v>
      </c>
      <c r="H640" s="10" t="s">
        <v>122</v>
      </c>
      <c r="I640" s="10" t="s">
        <v>7424</v>
      </c>
      <c r="J640" s="34">
        <v>-100248.55</v>
      </c>
      <c r="K640" s="10">
        <v>4931809040</v>
      </c>
      <c r="L640" s="10" t="s">
        <v>7425</v>
      </c>
    </row>
    <row r="641" spans="1:12" s="10" customFormat="1">
      <c r="A641" s="32" t="s">
        <v>9177</v>
      </c>
      <c r="B641" s="32" t="s">
        <v>9177</v>
      </c>
      <c r="C641" s="33">
        <v>0.30201388888888886</v>
      </c>
      <c r="D641" s="14">
        <v>601</v>
      </c>
      <c r="E641" s="14">
        <v>1530850</v>
      </c>
      <c r="F641" s="10" t="s">
        <v>193</v>
      </c>
      <c r="G641" s="257">
        <v>-18655</v>
      </c>
      <c r="H641" s="10" t="s">
        <v>122</v>
      </c>
      <c r="I641" s="10" t="s">
        <v>7424</v>
      </c>
      <c r="J641" s="34">
        <v>-43093.05</v>
      </c>
      <c r="K641" s="10">
        <v>4931809041</v>
      </c>
      <c r="L641" s="10" t="s">
        <v>7425</v>
      </c>
    </row>
    <row r="642" spans="1:12" s="10" customFormat="1">
      <c r="A642" s="32" t="s">
        <v>9177</v>
      </c>
      <c r="B642" s="32" t="s">
        <v>9177</v>
      </c>
      <c r="C642" s="33">
        <v>0.70609953703703709</v>
      </c>
      <c r="D642" s="14">
        <v>601</v>
      </c>
      <c r="E642" s="14">
        <v>1530850</v>
      </c>
      <c r="F642" s="10" t="s">
        <v>193</v>
      </c>
      <c r="G642" s="257">
        <v>-42831</v>
      </c>
      <c r="H642" s="10" t="s">
        <v>122</v>
      </c>
      <c r="I642" s="10" t="s">
        <v>7424</v>
      </c>
      <c r="J642" s="34">
        <v>-98939.61</v>
      </c>
      <c r="K642" s="10">
        <v>4931810031</v>
      </c>
      <c r="L642" s="10" t="s">
        <v>7425</v>
      </c>
    </row>
    <row r="643" spans="1:12" s="10" customFormat="1">
      <c r="A643" s="32" t="s">
        <v>9188</v>
      </c>
      <c r="B643" s="32" t="s">
        <v>9188</v>
      </c>
      <c r="C643" s="33">
        <v>0.35894675925925923</v>
      </c>
      <c r="D643" s="14">
        <v>543</v>
      </c>
      <c r="E643" s="14">
        <v>1514169</v>
      </c>
      <c r="F643" s="10" t="s">
        <v>76</v>
      </c>
      <c r="G643" s="257">
        <v>-5331.96</v>
      </c>
      <c r="H643" s="10" t="s">
        <v>122</v>
      </c>
      <c r="I643" s="10" t="s">
        <v>7424</v>
      </c>
      <c r="J643" s="34">
        <v>-24793.61</v>
      </c>
      <c r="K643" s="10">
        <v>5005625591</v>
      </c>
      <c r="L643" s="10" t="s">
        <v>9212</v>
      </c>
    </row>
    <row r="644" spans="1:12" s="10" customFormat="1">
      <c r="A644" s="32" t="s">
        <v>9188</v>
      </c>
      <c r="B644" s="32" t="s">
        <v>9188</v>
      </c>
      <c r="C644" s="33">
        <v>0.35894675925925923</v>
      </c>
      <c r="D644" s="14">
        <v>543</v>
      </c>
      <c r="E644" s="14">
        <v>1514170</v>
      </c>
      <c r="F644" s="10" t="s">
        <v>74</v>
      </c>
      <c r="G644" s="257">
        <v>-2192.4</v>
      </c>
      <c r="H644" s="10" t="s">
        <v>122</v>
      </c>
      <c r="I644" s="10" t="s">
        <v>7424</v>
      </c>
      <c r="J644" s="34">
        <v>-34157.589999999997</v>
      </c>
      <c r="K644" s="10">
        <v>5005625591</v>
      </c>
      <c r="L644" s="10" t="s">
        <v>9212</v>
      </c>
    </row>
    <row r="645" spans="1:12" s="10" customFormat="1">
      <c r="A645" s="32" t="s">
        <v>9188</v>
      </c>
      <c r="B645" s="32" t="s">
        <v>9188</v>
      </c>
      <c r="C645" s="33">
        <v>0.35894675925925923</v>
      </c>
      <c r="D645" s="14">
        <v>543</v>
      </c>
      <c r="E645" s="14">
        <v>1514171</v>
      </c>
      <c r="F645" s="10" t="s">
        <v>71</v>
      </c>
      <c r="G645" s="257">
        <v>-1345.68</v>
      </c>
      <c r="H645" s="10" t="s">
        <v>122</v>
      </c>
      <c r="I645" s="10" t="s">
        <v>7424</v>
      </c>
      <c r="J645" s="34">
        <v>-22122.98</v>
      </c>
      <c r="K645" s="10">
        <v>5005625591</v>
      </c>
      <c r="L645" s="10" t="s">
        <v>9212</v>
      </c>
    </row>
    <row r="646" spans="1:12" s="10" customFormat="1">
      <c r="A646" s="32" t="s">
        <v>9188</v>
      </c>
      <c r="B646" s="32" t="s">
        <v>9188</v>
      </c>
      <c r="C646" s="33">
        <v>0.35894675925925923</v>
      </c>
      <c r="D646" s="14">
        <v>543</v>
      </c>
      <c r="E646" s="14">
        <v>1514173</v>
      </c>
      <c r="F646" s="10" t="s">
        <v>78</v>
      </c>
      <c r="G646" s="257">
        <v>-1368.36</v>
      </c>
      <c r="H646" s="10" t="s">
        <v>122</v>
      </c>
      <c r="I646" s="10" t="s">
        <v>7424</v>
      </c>
      <c r="J646" s="34">
        <v>-6527.08</v>
      </c>
      <c r="K646" s="10">
        <v>5005625591</v>
      </c>
      <c r="L646" s="10" t="s">
        <v>9212</v>
      </c>
    </row>
    <row r="647" spans="1:12" s="10" customFormat="1">
      <c r="A647" s="32" t="s">
        <v>9188</v>
      </c>
      <c r="B647" s="32" t="s">
        <v>9188</v>
      </c>
      <c r="C647" s="33">
        <v>0.35894675925925923</v>
      </c>
      <c r="D647" s="14">
        <v>543</v>
      </c>
      <c r="E647" s="14">
        <v>1514174</v>
      </c>
      <c r="F647" s="10" t="s">
        <v>80</v>
      </c>
      <c r="G647" s="257">
        <v>-77.760000000000005</v>
      </c>
      <c r="H647" s="10" t="s">
        <v>122</v>
      </c>
      <c r="I647" s="10" t="s">
        <v>7424</v>
      </c>
      <c r="J647" s="34">
        <v>-550.54</v>
      </c>
      <c r="K647" s="10">
        <v>5005625591</v>
      </c>
      <c r="L647" s="10" t="s">
        <v>9212</v>
      </c>
    </row>
    <row r="648" spans="1:12" s="10" customFormat="1">
      <c r="A648" s="32" t="s">
        <v>9188</v>
      </c>
      <c r="B648" s="32" t="s">
        <v>9188</v>
      </c>
      <c r="C648" s="33">
        <v>0.35894675925925923</v>
      </c>
      <c r="D648" s="14">
        <v>543</v>
      </c>
      <c r="E648" s="14">
        <v>1514960</v>
      </c>
      <c r="F648" s="10" t="s">
        <v>82</v>
      </c>
      <c r="G648" s="257">
        <v>-32.4</v>
      </c>
      <c r="H648" s="10" t="s">
        <v>122</v>
      </c>
      <c r="I648" s="10" t="s">
        <v>7424</v>
      </c>
      <c r="J648" s="34">
        <v>-232.96</v>
      </c>
      <c r="K648" s="10">
        <v>5005625591</v>
      </c>
      <c r="L648" s="10" t="s">
        <v>9212</v>
      </c>
    </row>
    <row r="649" spans="1:12" s="10" customFormat="1">
      <c r="A649" s="32" t="s">
        <v>9188</v>
      </c>
      <c r="B649" s="32" t="s">
        <v>9188</v>
      </c>
      <c r="C649" s="33">
        <v>0.36008101851851854</v>
      </c>
      <c r="D649" s="14">
        <v>543</v>
      </c>
      <c r="E649" s="14">
        <v>1514169</v>
      </c>
      <c r="F649" s="10" t="s">
        <v>76</v>
      </c>
      <c r="G649" s="257">
        <v>-5809.5360000000001</v>
      </c>
      <c r="H649" s="10" t="s">
        <v>122</v>
      </c>
      <c r="I649" s="10" t="s">
        <v>7424</v>
      </c>
      <c r="J649" s="34">
        <v>-27014.34</v>
      </c>
      <c r="K649" s="10">
        <v>5005625593</v>
      </c>
      <c r="L649" s="10" t="s">
        <v>9212</v>
      </c>
    </row>
    <row r="650" spans="1:12" s="10" customFormat="1">
      <c r="A650" s="32" t="s">
        <v>9188</v>
      </c>
      <c r="B650" s="32" t="s">
        <v>9188</v>
      </c>
      <c r="C650" s="33">
        <v>0.36008101851851854</v>
      </c>
      <c r="D650" s="14">
        <v>543</v>
      </c>
      <c r="E650" s="14">
        <v>1514170</v>
      </c>
      <c r="F650" s="10" t="s">
        <v>74</v>
      </c>
      <c r="G650" s="257">
        <v>-2580.768</v>
      </c>
      <c r="H650" s="10" t="s">
        <v>122</v>
      </c>
      <c r="I650" s="10" t="s">
        <v>7424</v>
      </c>
      <c r="J650" s="34">
        <v>-40208.370000000003</v>
      </c>
      <c r="K650" s="10">
        <v>5005625593</v>
      </c>
      <c r="L650" s="10" t="s">
        <v>9212</v>
      </c>
    </row>
    <row r="651" spans="1:12" s="10" customFormat="1">
      <c r="A651" s="32" t="s">
        <v>9188</v>
      </c>
      <c r="B651" s="32" t="s">
        <v>9188</v>
      </c>
      <c r="C651" s="33">
        <v>0.36008101851851854</v>
      </c>
      <c r="D651" s="14">
        <v>543</v>
      </c>
      <c r="E651" s="14">
        <v>1514171</v>
      </c>
      <c r="F651" s="10" t="s">
        <v>71</v>
      </c>
      <c r="G651" s="257">
        <v>-1481.76</v>
      </c>
      <c r="H651" s="10" t="s">
        <v>122</v>
      </c>
      <c r="I651" s="10" t="s">
        <v>7424</v>
      </c>
      <c r="J651" s="34">
        <v>-24360.13</v>
      </c>
      <c r="K651" s="10">
        <v>5005625593</v>
      </c>
      <c r="L651" s="10" t="s">
        <v>9212</v>
      </c>
    </row>
    <row r="652" spans="1:12" s="10" customFormat="1">
      <c r="A652" s="32" t="s">
        <v>9188</v>
      </c>
      <c r="B652" s="32" t="s">
        <v>9188</v>
      </c>
      <c r="C652" s="33">
        <v>0.36008101851851854</v>
      </c>
      <c r="D652" s="14">
        <v>543</v>
      </c>
      <c r="E652" s="14">
        <v>1514173</v>
      </c>
      <c r="F652" s="10" t="s">
        <v>78</v>
      </c>
      <c r="G652" s="257">
        <v>-1771.2</v>
      </c>
      <c r="H652" s="10" t="s">
        <v>122</v>
      </c>
      <c r="I652" s="10" t="s">
        <v>7424</v>
      </c>
      <c r="J652" s="34">
        <v>-8448.6200000000008</v>
      </c>
      <c r="K652" s="10">
        <v>5005625593</v>
      </c>
      <c r="L652" s="10" t="s">
        <v>9212</v>
      </c>
    </row>
    <row r="653" spans="1:12" s="10" customFormat="1">
      <c r="A653" s="32" t="s">
        <v>9188</v>
      </c>
      <c r="B653" s="32" t="s">
        <v>9188</v>
      </c>
      <c r="C653" s="33">
        <v>0.36008101851851854</v>
      </c>
      <c r="D653" s="14">
        <v>543</v>
      </c>
      <c r="E653" s="14">
        <v>1514174</v>
      </c>
      <c r="F653" s="10" t="s">
        <v>80</v>
      </c>
      <c r="G653" s="257">
        <v>-93.311999999999998</v>
      </c>
      <c r="H653" s="10" t="s">
        <v>122</v>
      </c>
      <c r="I653" s="10" t="s">
        <v>7424</v>
      </c>
      <c r="J653" s="34">
        <v>-660.65</v>
      </c>
      <c r="K653" s="10">
        <v>5005625593</v>
      </c>
      <c r="L653" s="10" t="s">
        <v>9212</v>
      </c>
    </row>
    <row r="654" spans="1:12" s="10" customFormat="1">
      <c r="A654" s="32" t="s">
        <v>9188</v>
      </c>
      <c r="B654" s="32" t="s">
        <v>9188</v>
      </c>
      <c r="C654" s="33">
        <v>0.36008101851851854</v>
      </c>
      <c r="D654" s="14">
        <v>543</v>
      </c>
      <c r="E654" s="14">
        <v>1514960</v>
      </c>
      <c r="F654" s="10" t="s">
        <v>82</v>
      </c>
      <c r="G654" s="257">
        <v>-25.92</v>
      </c>
      <c r="H654" s="10" t="s">
        <v>122</v>
      </c>
      <c r="I654" s="10" t="s">
        <v>7424</v>
      </c>
      <c r="J654" s="34">
        <v>-186.36</v>
      </c>
      <c r="K654" s="10">
        <v>5005625593</v>
      </c>
      <c r="L654" s="10" t="s">
        <v>9212</v>
      </c>
    </row>
    <row r="655" spans="1:12" s="10" customFormat="1">
      <c r="A655" s="32" t="s">
        <v>9188</v>
      </c>
      <c r="B655" s="32" t="s">
        <v>9188</v>
      </c>
      <c r="C655" s="33">
        <v>0.36118055555555556</v>
      </c>
      <c r="D655" s="14">
        <v>543</v>
      </c>
      <c r="E655" s="14">
        <v>1514169</v>
      </c>
      <c r="F655" s="10" t="s">
        <v>76</v>
      </c>
      <c r="G655" s="257">
        <v>-5809.5360000000001</v>
      </c>
      <c r="H655" s="10" t="s">
        <v>122</v>
      </c>
      <c r="I655" s="10" t="s">
        <v>7424</v>
      </c>
      <c r="J655" s="34">
        <v>-27014.34</v>
      </c>
      <c r="K655" s="10">
        <v>5005625595</v>
      </c>
      <c r="L655" s="10" t="s">
        <v>9212</v>
      </c>
    </row>
    <row r="656" spans="1:12" s="10" customFormat="1">
      <c r="A656" s="32" t="s">
        <v>9188</v>
      </c>
      <c r="B656" s="32" t="s">
        <v>9188</v>
      </c>
      <c r="C656" s="33">
        <v>0.36118055555555556</v>
      </c>
      <c r="D656" s="14">
        <v>543</v>
      </c>
      <c r="E656" s="14">
        <v>1514170</v>
      </c>
      <c r="F656" s="10" t="s">
        <v>74</v>
      </c>
      <c r="G656" s="257">
        <v>-2580.768</v>
      </c>
      <c r="H656" s="10" t="s">
        <v>122</v>
      </c>
      <c r="I656" s="10" t="s">
        <v>7424</v>
      </c>
      <c r="J656" s="34">
        <v>-40208.36</v>
      </c>
      <c r="K656" s="10">
        <v>5005625595</v>
      </c>
      <c r="L656" s="10" t="s">
        <v>9212</v>
      </c>
    </row>
    <row r="657" spans="1:12" s="10" customFormat="1">
      <c r="A657" s="32" t="s">
        <v>9188</v>
      </c>
      <c r="B657" s="32" t="s">
        <v>9188</v>
      </c>
      <c r="C657" s="33">
        <v>0.36118055555555556</v>
      </c>
      <c r="D657" s="14">
        <v>543</v>
      </c>
      <c r="E657" s="14">
        <v>1514171</v>
      </c>
      <c r="F657" s="10" t="s">
        <v>71</v>
      </c>
      <c r="G657" s="257">
        <v>-1481.76</v>
      </c>
      <c r="H657" s="10" t="s">
        <v>122</v>
      </c>
      <c r="I657" s="10" t="s">
        <v>7424</v>
      </c>
      <c r="J657" s="34">
        <v>-24360.14</v>
      </c>
      <c r="K657" s="10">
        <v>5005625595</v>
      </c>
      <c r="L657" s="10" t="s">
        <v>9212</v>
      </c>
    </row>
    <row r="658" spans="1:12" s="10" customFormat="1">
      <c r="A658" s="32" t="s">
        <v>9188</v>
      </c>
      <c r="B658" s="32" t="s">
        <v>9188</v>
      </c>
      <c r="C658" s="33">
        <v>0.36118055555555556</v>
      </c>
      <c r="D658" s="14">
        <v>543</v>
      </c>
      <c r="E658" s="14">
        <v>1514173</v>
      </c>
      <c r="F658" s="10" t="s">
        <v>78</v>
      </c>
      <c r="G658" s="257">
        <v>-1771.2</v>
      </c>
      <c r="H658" s="10" t="s">
        <v>122</v>
      </c>
      <c r="I658" s="10" t="s">
        <v>7424</v>
      </c>
      <c r="J658" s="34">
        <v>-8448.6200000000008</v>
      </c>
      <c r="K658" s="10">
        <v>5005625595</v>
      </c>
      <c r="L658" s="10" t="s">
        <v>9212</v>
      </c>
    </row>
    <row r="659" spans="1:12" s="10" customFormat="1">
      <c r="A659" s="32" t="s">
        <v>9188</v>
      </c>
      <c r="B659" s="32" t="s">
        <v>9188</v>
      </c>
      <c r="C659" s="33">
        <v>0.36118055555555556</v>
      </c>
      <c r="D659" s="14">
        <v>543</v>
      </c>
      <c r="E659" s="14">
        <v>1514174</v>
      </c>
      <c r="F659" s="10" t="s">
        <v>80</v>
      </c>
      <c r="G659" s="257">
        <v>-93.311999999999998</v>
      </c>
      <c r="H659" s="10" t="s">
        <v>122</v>
      </c>
      <c r="I659" s="10" t="s">
        <v>7424</v>
      </c>
      <c r="J659" s="34">
        <v>-660.65</v>
      </c>
      <c r="K659" s="10">
        <v>5005625595</v>
      </c>
      <c r="L659" s="10" t="s">
        <v>9212</v>
      </c>
    </row>
    <row r="660" spans="1:12" s="10" customFormat="1">
      <c r="A660" s="32" t="s">
        <v>9188</v>
      </c>
      <c r="B660" s="32" t="s">
        <v>9188</v>
      </c>
      <c r="C660" s="33">
        <v>0.36118055555555556</v>
      </c>
      <c r="D660" s="14">
        <v>543</v>
      </c>
      <c r="E660" s="14">
        <v>1514960</v>
      </c>
      <c r="F660" s="10" t="s">
        <v>82</v>
      </c>
      <c r="G660" s="257">
        <v>-25.92</v>
      </c>
      <c r="H660" s="10" t="s">
        <v>122</v>
      </c>
      <c r="I660" s="10" t="s">
        <v>7424</v>
      </c>
      <c r="J660" s="34">
        <v>-186.36</v>
      </c>
      <c r="K660" s="10">
        <v>5005625595</v>
      </c>
      <c r="L660" s="10" t="s">
        <v>9212</v>
      </c>
    </row>
    <row r="661" spans="1:12" s="10" customFormat="1">
      <c r="A661" s="32" t="s">
        <v>9188</v>
      </c>
      <c r="B661" s="32" t="s">
        <v>9188</v>
      </c>
      <c r="C661" s="33">
        <v>0.51641203703703698</v>
      </c>
      <c r="D661" s="14">
        <v>543</v>
      </c>
      <c r="E661" s="14">
        <v>1514169</v>
      </c>
      <c r="F661" s="10" t="s">
        <v>76</v>
      </c>
      <c r="G661" s="257">
        <v>-5331.96</v>
      </c>
      <c r="H661" s="10" t="s">
        <v>122</v>
      </c>
      <c r="I661" s="10" t="s">
        <v>7424</v>
      </c>
      <c r="J661" s="34">
        <v>-24793.61</v>
      </c>
      <c r="K661" s="10">
        <v>5005626108</v>
      </c>
      <c r="L661" s="10" t="s">
        <v>9212</v>
      </c>
    </row>
    <row r="662" spans="1:12" s="10" customFormat="1">
      <c r="A662" s="32" t="s">
        <v>9188</v>
      </c>
      <c r="B662" s="32" t="s">
        <v>9188</v>
      </c>
      <c r="C662" s="33">
        <v>0.51641203703703698</v>
      </c>
      <c r="D662" s="14">
        <v>543</v>
      </c>
      <c r="E662" s="14">
        <v>1514170</v>
      </c>
      <c r="F662" s="10" t="s">
        <v>74</v>
      </c>
      <c r="G662" s="257">
        <v>-2192.4</v>
      </c>
      <c r="H662" s="10" t="s">
        <v>122</v>
      </c>
      <c r="I662" s="10" t="s">
        <v>7424</v>
      </c>
      <c r="J662" s="34">
        <v>-34157.589999999997</v>
      </c>
      <c r="K662" s="10">
        <v>5005626108</v>
      </c>
      <c r="L662" s="10" t="s">
        <v>9212</v>
      </c>
    </row>
    <row r="663" spans="1:12" s="10" customFormat="1">
      <c r="A663" s="32" t="s">
        <v>9188</v>
      </c>
      <c r="B663" s="32" t="s">
        <v>9188</v>
      </c>
      <c r="C663" s="33">
        <v>0.51641203703703698</v>
      </c>
      <c r="D663" s="14">
        <v>543</v>
      </c>
      <c r="E663" s="14">
        <v>1514171</v>
      </c>
      <c r="F663" s="10" t="s">
        <v>71</v>
      </c>
      <c r="G663" s="257">
        <v>-1345.68</v>
      </c>
      <c r="H663" s="10" t="s">
        <v>122</v>
      </c>
      <c r="I663" s="10" t="s">
        <v>7424</v>
      </c>
      <c r="J663" s="34">
        <v>-22122.98</v>
      </c>
      <c r="K663" s="10">
        <v>5005626108</v>
      </c>
      <c r="L663" s="10" t="s">
        <v>9212</v>
      </c>
    </row>
    <row r="664" spans="1:12" s="10" customFormat="1">
      <c r="A664" s="32" t="s">
        <v>9188</v>
      </c>
      <c r="B664" s="32" t="s">
        <v>9188</v>
      </c>
      <c r="C664" s="33">
        <v>0.51641203703703698</v>
      </c>
      <c r="D664" s="14">
        <v>543</v>
      </c>
      <c r="E664" s="14">
        <v>1514173</v>
      </c>
      <c r="F664" s="10" t="s">
        <v>78</v>
      </c>
      <c r="G664" s="257">
        <v>-1368.36</v>
      </c>
      <c r="H664" s="10" t="s">
        <v>122</v>
      </c>
      <c r="I664" s="10" t="s">
        <v>7424</v>
      </c>
      <c r="J664" s="34">
        <v>-6527.08</v>
      </c>
      <c r="K664" s="10">
        <v>5005626108</v>
      </c>
      <c r="L664" s="10" t="s">
        <v>9212</v>
      </c>
    </row>
    <row r="665" spans="1:12" s="10" customFormat="1">
      <c r="A665" s="32" t="s">
        <v>9188</v>
      </c>
      <c r="B665" s="32" t="s">
        <v>9188</v>
      </c>
      <c r="C665" s="33">
        <v>0.51641203703703698</v>
      </c>
      <c r="D665" s="14">
        <v>543</v>
      </c>
      <c r="E665" s="14">
        <v>1514174</v>
      </c>
      <c r="F665" s="10" t="s">
        <v>80</v>
      </c>
      <c r="G665" s="257">
        <v>-77.760000000000005</v>
      </c>
      <c r="H665" s="10" t="s">
        <v>122</v>
      </c>
      <c r="I665" s="10" t="s">
        <v>7424</v>
      </c>
      <c r="J665" s="34">
        <v>-550.54</v>
      </c>
      <c r="K665" s="10">
        <v>5005626108</v>
      </c>
      <c r="L665" s="10" t="s">
        <v>9212</v>
      </c>
    </row>
    <row r="666" spans="1:12" s="10" customFormat="1">
      <c r="A666" s="32" t="s">
        <v>9188</v>
      </c>
      <c r="B666" s="32" t="s">
        <v>9188</v>
      </c>
      <c r="C666" s="33">
        <v>0.51641203703703698</v>
      </c>
      <c r="D666" s="14">
        <v>543</v>
      </c>
      <c r="E666" s="14">
        <v>1514960</v>
      </c>
      <c r="F666" s="10" t="s">
        <v>82</v>
      </c>
      <c r="G666" s="257">
        <v>-32.4</v>
      </c>
      <c r="H666" s="10" t="s">
        <v>122</v>
      </c>
      <c r="I666" s="10" t="s">
        <v>7424</v>
      </c>
      <c r="J666" s="34">
        <v>-232.96</v>
      </c>
      <c r="K666" s="10">
        <v>5005626108</v>
      </c>
      <c r="L666" s="10" t="s">
        <v>9212</v>
      </c>
    </row>
    <row r="667" spans="1:12" s="10" customFormat="1">
      <c r="A667" s="32" t="s">
        <v>9188</v>
      </c>
      <c r="B667" s="32" t="s">
        <v>9188</v>
      </c>
      <c r="C667" s="33">
        <v>0.51795138888888892</v>
      </c>
      <c r="D667" s="14">
        <v>543</v>
      </c>
      <c r="E667" s="14">
        <v>1514169</v>
      </c>
      <c r="F667" s="10" t="s">
        <v>76</v>
      </c>
      <c r="G667" s="257">
        <v>-5331.96</v>
      </c>
      <c r="H667" s="10" t="s">
        <v>122</v>
      </c>
      <c r="I667" s="10" t="s">
        <v>7424</v>
      </c>
      <c r="J667" s="34">
        <v>-24793.62</v>
      </c>
      <c r="K667" s="10">
        <v>5005626113</v>
      </c>
      <c r="L667" s="10" t="s">
        <v>9212</v>
      </c>
    </row>
    <row r="668" spans="1:12" s="10" customFormat="1">
      <c r="A668" s="32" t="s">
        <v>9188</v>
      </c>
      <c r="B668" s="32" t="s">
        <v>9188</v>
      </c>
      <c r="C668" s="33">
        <v>0.51795138888888892</v>
      </c>
      <c r="D668" s="14">
        <v>543</v>
      </c>
      <c r="E668" s="14">
        <v>1514170</v>
      </c>
      <c r="F668" s="10" t="s">
        <v>74</v>
      </c>
      <c r="G668" s="257">
        <v>-2192.4</v>
      </c>
      <c r="H668" s="10" t="s">
        <v>122</v>
      </c>
      <c r="I668" s="10" t="s">
        <v>7424</v>
      </c>
      <c r="J668" s="34">
        <v>-34157.589999999997</v>
      </c>
      <c r="K668" s="10">
        <v>5005626113</v>
      </c>
      <c r="L668" s="10" t="s">
        <v>9212</v>
      </c>
    </row>
    <row r="669" spans="1:12" s="10" customFormat="1">
      <c r="A669" s="32" t="s">
        <v>9188</v>
      </c>
      <c r="B669" s="32" t="s">
        <v>9188</v>
      </c>
      <c r="C669" s="33">
        <v>0.51795138888888892</v>
      </c>
      <c r="D669" s="14">
        <v>543</v>
      </c>
      <c r="E669" s="14">
        <v>1514171</v>
      </c>
      <c r="F669" s="10" t="s">
        <v>71</v>
      </c>
      <c r="G669" s="257">
        <v>-1345.68</v>
      </c>
      <c r="H669" s="10" t="s">
        <v>122</v>
      </c>
      <c r="I669" s="10" t="s">
        <v>7424</v>
      </c>
      <c r="J669" s="34">
        <v>-22122.98</v>
      </c>
      <c r="K669" s="10">
        <v>5005626113</v>
      </c>
      <c r="L669" s="10" t="s">
        <v>9212</v>
      </c>
    </row>
    <row r="670" spans="1:12" s="10" customFormat="1">
      <c r="A670" s="32" t="s">
        <v>9188</v>
      </c>
      <c r="B670" s="32" t="s">
        <v>9188</v>
      </c>
      <c r="C670" s="33">
        <v>0.51795138888888892</v>
      </c>
      <c r="D670" s="14">
        <v>543</v>
      </c>
      <c r="E670" s="14">
        <v>1514173</v>
      </c>
      <c r="F670" s="10" t="s">
        <v>78</v>
      </c>
      <c r="G670" s="257">
        <v>-1368.36</v>
      </c>
      <c r="H670" s="10" t="s">
        <v>122</v>
      </c>
      <c r="I670" s="10" t="s">
        <v>7424</v>
      </c>
      <c r="J670" s="34">
        <v>-6527.08</v>
      </c>
      <c r="K670" s="10">
        <v>5005626113</v>
      </c>
      <c r="L670" s="10" t="s">
        <v>9212</v>
      </c>
    </row>
    <row r="671" spans="1:12" s="10" customFormat="1">
      <c r="A671" s="32" t="s">
        <v>9188</v>
      </c>
      <c r="B671" s="32" t="s">
        <v>9188</v>
      </c>
      <c r="C671" s="33">
        <v>0.51795138888888892</v>
      </c>
      <c r="D671" s="14">
        <v>543</v>
      </c>
      <c r="E671" s="14">
        <v>1514174</v>
      </c>
      <c r="F671" s="10" t="s">
        <v>80</v>
      </c>
      <c r="G671" s="257">
        <v>-77.760000000000005</v>
      </c>
      <c r="H671" s="10" t="s">
        <v>122</v>
      </c>
      <c r="I671" s="10" t="s">
        <v>7424</v>
      </c>
      <c r="J671" s="34">
        <v>-550.54</v>
      </c>
      <c r="K671" s="10">
        <v>5005626113</v>
      </c>
      <c r="L671" s="10" t="s">
        <v>9212</v>
      </c>
    </row>
    <row r="672" spans="1:12" s="10" customFormat="1">
      <c r="A672" s="32" t="s">
        <v>9188</v>
      </c>
      <c r="B672" s="32" t="s">
        <v>9188</v>
      </c>
      <c r="C672" s="33">
        <v>0.51795138888888892</v>
      </c>
      <c r="D672" s="14">
        <v>543</v>
      </c>
      <c r="E672" s="14">
        <v>1514960</v>
      </c>
      <c r="F672" s="10" t="s">
        <v>82</v>
      </c>
      <c r="G672" s="257">
        <v>-32.4</v>
      </c>
      <c r="H672" s="10" t="s">
        <v>122</v>
      </c>
      <c r="I672" s="10" t="s">
        <v>7424</v>
      </c>
      <c r="J672" s="34">
        <v>-232.96</v>
      </c>
      <c r="K672" s="10">
        <v>5005626113</v>
      </c>
      <c r="L672" s="10" t="s">
        <v>9212</v>
      </c>
    </row>
    <row r="673" spans="1:12" s="10" customFormat="1">
      <c r="A673" s="32" t="s">
        <v>9188</v>
      </c>
      <c r="B673" s="32" t="s">
        <v>9188</v>
      </c>
      <c r="C673" s="33">
        <v>0.51981481481481484</v>
      </c>
      <c r="D673" s="14">
        <v>543</v>
      </c>
      <c r="E673" s="14">
        <v>1514169</v>
      </c>
      <c r="F673" s="10" t="s">
        <v>76</v>
      </c>
      <c r="G673" s="257">
        <v>-5331.96</v>
      </c>
      <c r="H673" s="10" t="s">
        <v>122</v>
      </c>
      <c r="I673" s="10" t="s">
        <v>7424</v>
      </c>
      <c r="J673" s="34">
        <v>-24793.61</v>
      </c>
      <c r="K673" s="10">
        <v>5005626120</v>
      </c>
      <c r="L673" s="10" t="s">
        <v>9212</v>
      </c>
    </row>
    <row r="674" spans="1:12" s="10" customFormat="1">
      <c r="A674" s="32" t="s">
        <v>9188</v>
      </c>
      <c r="B674" s="32" t="s">
        <v>9188</v>
      </c>
      <c r="C674" s="33">
        <v>0.51981481481481484</v>
      </c>
      <c r="D674" s="14">
        <v>543</v>
      </c>
      <c r="E674" s="14">
        <v>1514170</v>
      </c>
      <c r="F674" s="10" t="s">
        <v>74</v>
      </c>
      <c r="G674" s="257">
        <v>-2192.4</v>
      </c>
      <c r="H674" s="10" t="s">
        <v>122</v>
      </c>
      <c r="I674" s="10" t="s">
        <v>7424</v>
      </c>
      <c r="J674" s="34">
        <v>-34157.589999999997</v>
      </c>
      <c r="K674" s="10">
        <v>5005626120</v>
      </c>
      <c r="L674" s="10" t="s">
        <v>9212</v>
      </c>
    </row>
    <row r="675" spans="1:12" s="10" customFormat="1">
      <c r="A675" s="32" t="s">
        <v>9188</v>
      </c>
      <c r="B675" s="32" t="s">
        <v>9188</v>
      </c>
      <c r="C675" s="33">
        <v>0.51981481481481484</v>
      </c>
      <c r="D675" s="14">
        <v>543</v>
      </c>
      <c r="E675" s="14">
        <v>1514171</v>
      </c>
      <c r="F675" s="10" t="s">
        <v>71</v>
      </c>
      <c r="G675" s="257">
        <v>-1345.68</v>
      </c>
      <c r="H675" s="10" t="s">
        <v>122</v>
      </c>
      <c r="I675" s="10" t="s">
        <v>7424</v>
      </c>
      <c r="J675" s="34">
        <v>-22122.98</v>
      </c>
      <c r="K675" s="10">
        <v>5005626120</v>
      </c>
      <c r="L675" s="10" t="s">
        <v>9212</v>
      </c>
    </row>
    <row r="676" spans="1:12" s="10" customFormat="1">
      <c r="A676" s="32" t="s">
        <v>9188</v>
      </c>
      <c r="B676" s="32" t="s">
        <v>9188</v>
      </c>
      <c r="C676" s="33">
        <v>0.51981481481481484</v>
      </c>
      <c r="D676" s="14">
        <v>543</v>
      </c>
      <c r="E676" s="14">
        <v>1514173</v>
      </c>
      <c r="F676" s="10" t="s">
        <v>78</v>
      </c>
      <c r="G676" s="257">
        <v>-1368.36</v>
      </c>
      <c r="H676" s="10" t="s">
        <v>122</v>
      </c>
      <c r="I676" s="10" t="s">
        <v>7424</v>
      </c>
      <c r="J676" s="34">
        <v>-6527.08</v>
      </c>
      <c r="K676" s="10">
        <v>5005626120</v>
      </c>
      <c r="L676" s="10" t="s">
        <v>9212</v>
      </c>
    </row>
    <row r="677" spans="1:12" s="10" customFormat="1">
      <c r="A677" s="32" t="s">
        <v>9188</v>
      </c>
      <c r="B677" s="32" t="s">
        <v>9188</v>
      </c>
      <c r="C677" s="33">
        <v>0.51981481481481484</v>
      </c>
      <c r="D677" s="14">
        <v>543</v>
      </c>
      <c r="E677" s="14">
        <v>1514174</v>
      </c>
      <c r="F677" s="10" t="s">
        <v>80</v>
      </c>
      <c r="G677" s="257">
        <v>-77.760000000000005</v>
      </c>
      <c r="H677" s="10" t="s">
        <v>122</v>
      </c>
      <c r="I677" s="10" t="s">
        <v>7424</v>
      </c>
      <c r="J677" s="34">
        <v>-550.54</v>
      </c>
      <c r="K677" s="10">
        <v>5005626120</v>
      </c>
      <c r="L677" s="10" t="s">
        <v>9212</v>
      </c>
    </row>
    <row r="678" spans="1:12" s="10" customFormat="1">
      <c r="A678" s="32" t="s">
        <v>9188</v>
      </c>
      <c r="B678" s="32" t="s">
        <v>9188</v>
      </c>
      <c r="C678" s="33">
        <v>0.51981481481481484</v>
      </c>
      <c r="D678" s="14">
        <v>543</v>
      </c>
      <c r="E678" s="14">
        <v>1514960</v>
      </c>
      <c r="F678" s="10" t="s">
        <v>82</v>
      </c>
      <c r="G678" s="257">
        <v>-32.4</v>
      </c>
      <c r="H678" s="10" t="s">
        <v>122</v>
      </c>
      <c r="I678" s="10" t="s">
        <v>7424</v>
      </c>
      <c r="J678" s="34">
        <v>-232.96</v>
      </c>
      <c r="K678" s="10">
        <v>5005626120</v>
      </c>
      <c r="L678" s="10" t="s">
        <v>9212</v>
      </c>
    </row>
    <row r="679" spans="1:12" s="10" customFormat="1">
      <c r="A679" s="32" t="s">
        <v>9188</v>
      </c>
      <c r="B679" s="32" t="s">
        <v>9188</v>
      </c>
      <c r="C679" s="33">
        <v>0.53122685185185181</v>
      </c>
      <c r="D679" s="14">
        <v>543</v>
      </c>
      <c r="E679" s="14">
        <v>1514169</v>
      </c>
      <c r="F679" s="10" t="s">
        <v>76</v>
      </c>
      <c r="G679" s="257">
        <v>-5809.5360000000001</v>
      </c>
      <c r="H679" s="10" t="s">
        <v>122</v>
      </c>
      <c r="I679" s="10" t="s">
        <v>7424</v>
      </c>
      <c r="J679" s="34">
        <v>-27014.34</v>
      </c>
      <c r="K679" s="10">
        <v>5005626149</v>
      </c>
      <c r="L679" s="10" t="s">
        <v>9212</v>
      </c>
    </row>
    <row r="680" spans="1:12" s="10" customFormat="1">
      <c r="A680" s="32" t="s">
        <v>9188</v>
      </c>
      <c r="B680" s="32" t="s">
        <v>9188</v>
      </c>
      <c r="C680" s="33">
        <v>0.53122685185185181</v>
      </c>
      <c r="D680" s="14">
        <v>543</v>
      </c>
      <c r="E680" s="14">
        <v>1514170</v>
      </c>
      <c r="F680" s="10" t="s">
        <v>74</v>
      </c>
      <c r="G680" s="257">
        <v>-2580.768</v>
      </c>
      <c r="H680" s="10" t="s">
        <v>122</v>
      </c>
      <c r="I680" s="10" t="s">
        <v>7424</v>
      </c>
      <c r="J680" s="34">
        <v>-40208.370000000003</v>
      </c>
      <c r="K680" s="10">
        <v>5005626149</v>
      </c>
      <c r="L680" s="10" t="s">
        <v>9212</v>
      </c>
    </row>
    <row r="681" spans="1:12" s="10" customFormat="1">
      <c r="A681" s="32" t="s">
        <v>9188</v>
      </c>
      <c r="B681" s="32" t="s">
        <v>9188</v>
      </c>
      <c r="C681" s="33">
        <v>0.53122685185185181</v>
      </c>
      <c r="D681" s="14">
        <v>543</v>
      </c>
      <c r="E681" s="14">
        <v>1514171</v>
      </c>
      <c r="F681" s="10" t="s">
        <v>71</v>
      </c>
      <c r="G681" s="257">
        <v>-1481.76</v>
      </c>
      <c r="H681" s="10" t="s">
        <v>122</v>
      </c>
      <c r="I681" s="10" t="s">
        <v>7424</v>
      </c>
      <c r="J681" s="34">
        <v>-24360.13</v>
      </c>
      <c r="K681" s="10">
        <v>5005626149</v>
      </c>
      <c r="L681" s="10" t="s">
        <v>9212</v>
      </c>
    </row>
    <row r="682" spans="1:12" s="10" customFormat="1">
      <c r="A682" s="32" t="s">
        <v>9188</v>
      </c>
      <c r="B682" s="32" t="s">
        <v>9188</v>
      </c>
      <c r="C682" s="33">
        <v>0.53122685185185181</v>
      </c>
      <c r="D682" s="14">
        <v>543</v>
      </c>
      <c r="E682" s="14">
        <v>1514173</v>
      </c>
      <c r="F682" s="10" t="s">
        <v>78</v>
      </c>
      <c r="G682" s="257">
        <v>-1771.2</v>
      </c>
      <c r="H682" s="10" t="s">
        <v>122</v>
      </c>
      <c r="I682" s="10" t="s">
        <v>7424</v>
      </c>
      <c r="J682" s="34">
        <v>-8448.6200000000008</v>
      </c>
      <c r="K682" s="10">
        <v>5005626149</v>
      </c>
      <c r="L682" s="10" t="s">
        <v>9212</v>
      </c>
    </row>
    <row r="683" spans="1:12" s="10" customFormat="1">
      <c r="A683" s="32" t="s">
        <v>9188</v>
      </c>
      <c r="B683" s="32" t="s">
        <v>9188</v>
      </c>
      <c r="C683" s="33">
        <v>0.53122685185185181</v>
      </c>
      <c r="D683" s="14">
        <v>543</v>
      </c>
      <c r="E683" s="14">
        <v>1514174</v>
      </c>
      <c r="F683" s="10" t="s">
        <v>80</v>
      </c>
      <c r="G683" s="257">
        <v>-93.311999999999998</v>
      </c>
      <c r="H683" s="10" t="s">
        <v>122</v>
      </c>
      <c r="I683" s="10" t="s">
        <v>7424</v>
      </c>
      <c r="J683" s="34">
        <v>-660.65</v>
      </c>
      <c r="K683" s="10">
        <v>5005626149</v>
      </c>
      <c r="L683" s="10" t="s">
        <v>9212</v>
      </c>
    </row>
    <row r="684" spans="1:12" s="10" customFormat="1">
      <c r="A684" s="32" t="s">
        <v>9188</v>
      </c>
      <c r="B684" s="32" t="s">
        <v>9188</v>
      </c>
      <c r="C684" s="33">
        <v>0.53122685185185181</v>
      </c>
      <c r="D684" s="14">
        <v>543</v>
      </c>
      <c r="E684" s="14">
        <v>1514960</v>
      </c>
      <c r="F684" s="10" t="s">
        <v>82</v>
      </c>
      <c r="G684" s="257">
        <v>-25.92</v>
      </c>
      <c r="H684" s="10" t="s">
        <v>122</v>
      </c>
      <c r="I684" s="10" t="s">
        <v>7424</v>
      </c>
      <c r="J684" s="34">
        <v>-186.36</v>
      </c>
      <c r="K684" s="10">
        <v>5005626149</v>
      </c>
      <c r="L684" s="10" t="s">
        <v>9212</v>
      </c>
    </row>
    <row r="685" spans="1:12" s="10" customFormat="1">
      <c r="A685" s="32" t="s">
        <v>9188</v>
      </c>
      <c r="B685" s="32" t="s">
        <v>9188</v>
      </c>
      <c r="C685" s="33">
        <v>0.53211805555555558</v>
      </c>
      <c r="D685" s="14">
        <v>601</v>
      </c>
      <c r="E685" s="14">
        <v>1530850</v>
      </c>
      <c r="F685" s="10" t="s">
        <v>193</v>
      </c>
      <c r="G685" s="257">
        <v>-25387</v>
      </c>
      <c r="H685" s="10" t="s">
        <v>122</v>
      </c>
      <c r="I685" s="10" t="s">
        <v>7424</v>
      </c>
      <c r="J685" s="34">
        <v>-58643.97</v>
      </c>
      <c r="K685" s="10">
        <v>4931813697</v>
      </c>
      <c r="L685" s="10" t="s">
        <v>7425</v>
      </c>
    </row>
    <row r="686" spans="1:12" s="10" customFormat="1">
      <c r="A686" s="32" t="s">
        <v>9188</v>
      </c>
      <c r="B686" s="32" t="s">
        <v>9188</v>
      </c>
      <c r="C686" s="33">
        <v>0.53335648148148151</v>
      </c>
      <c r="D686" s="14">
        <v>543</v>
      </c>
      <c r="E686" s="14">
        <v>1514169</v>
      </c>
      <c r="F686" s="10" t="s">
        <v>76</v>
      </c>
      <c r="G686" s="257">
        <v>-5809.5360000000001</v>
      </c>
      <c r="H686" s="10" t="s">
        <v>122</v>
      </c>
      <c r="I686" s="10" t="s">
        <v>7424</v>
      </c>
      <c r="J686" s="34">
        <v>-27014.34</v>
      </c>
      <c r="K686" s="10">
        <v>5005626152</v>
      </c>
      <c r="L686" s="10" t="s">
        <v>9212</v>
      </c>
    </row>
    <row r="687" spans="1:12" s="10" customFormat="1">
      <c r="A687" s="32" t="s">
        <v>9188</v>
      </c>
      <c r="B687" s="32" t="s">
        <v>9188</v>
      </c>
      <c r="C687" s="33">
        <v>0.53335648148148151</v>
      </c>
      <c r="D687" s="14">
        <v>543</v>
      </c>
      <c r="E687" s="14">
        <v>1514170</v>
      </c>
      <c r="F687" s="10" t="s">
        <v>74</v>
      </c>
      <c r="G687" s="257">
        <v>-2580.768</v>
      </c>
      <c r="H687" s="10" t="s">
        <v>122</v>
      </c>
      <c r="I687" s="10" t="s">
        <v>7424</v>
      </c>
      <c r="J687" s="34">
        <v>-40208.370000000003</v>
      </c>
      <c r="K687" s="10">
        <v>5005626152</v>
      </c>
      <c r="L687" s="10" t="s">
        <v>9212</v>
      </c>
    </row>
    <row r="688" spans="1:12" s="10" customFormat="1">
      <c r="A688" s="32" t="s">
        <v>9188</v>
      </c>
      <c r="B688" s="32" t="s">
        <v>9188</v>
      </c>
      <c r="C688" s="33">
        <v>0.53335648148148151</v>
      </c>
      <c r="D688" s="14">
        <v>543</v>
      </c>
      <c r="E688" s="14">
        <v>1514171</v>
      </c>
      <c r="F688" s="10" t="s">
        <v>71</v>
      </c>
      <c r="G688" s="257">
        <v>-1481.76</v>
      </c>
      <c r="H688" s="10" t="s">
        <v>122</v>
      </c>
      <c r="I688" s="10" t="s">
        <v>7424</v>
      </c>
      <c r="J688" s="34">
        <v>-24360.14</v>
      </c>
      <c r="K688" s="10">
        <v>5005626152</v>
      </c>
      <c r="L688" s="10" t="s">
        <v>9212</v>
      </c>
    </row>
    <row r="689" spans="1:12" s="10" customFormat="1">
      <c r="A689" s="32" t="s">
        <v>9188</v>
      </c>
      <c r="B689" s="32" t="s">
        <v>9188</v>
      </c>
      <c r="C689" s="33">
        <v>0.53335648148148151</v>
      </c>
      <c r="D689" s="14">
        <v>543</v>
      </c>
      <c r="E689" s="14">
        <v>1514173</v>
      </c>
      <c r="F689" s="10" t="s">
        <v>78</v>
      </c>
      <c r="G689" s="257">
        <v>-1771.2</v>
      </c>
      <c r="H689" s="10" t="s">
        <v>122</v>
      </c>
      <c r="I689" s="10" t="s">
        <v>7424</v>
      </c>
      <c r="J689" s="34">
        <v>-8448.6200000000008</v>
      </c>
      <c r="K689" s="10">
        <v>5005626152</v>
      </c>
      <c r="L689" s="10" t="s">
        <v>9212</v>
      </c>
    </row>
    <row r="690" spans="1:12" s="10" customFormat="1">
      <c r="A690" s="32" t="s">
        <v>9188</v>
      </c>
      <c r="B690" s="32" t="s">
        <v>9188</v>
      </c>
      <c r="C690" s="33">
        <v>0.53335648148148151</v>
      </c>
      <c r="D690" s="14">
        <v>543</v>
      </c>
      <c r="E690" s="14">
        <v>1514174</v>
      </c>
      <c r="F690" s="10" t="s">
        <v>80</v>
      </c>
      <c r="G690" s="257">
        <v>-93.311999999999998</v>
      </c>
      <c r="H690" s="10" t="s">
        <v>122</v>
      </c>
      <c r="I690" s="10" t="s">
        <v>7424</v>
      </c>
      <c r="J690" s="34">
        <v>-660.65</v>
      </c>
      <c r="K690" s="10">
        <v>5005626152</v>
      </c>
      <c r="L690" s="10" t="s">
        <v>9212</v>
      </c>
    </row>
    <row r="691" spans="1:12" s="10" customFormat="1">
      <c r="A691" s="32" t="s">
        <v>9188</v>
      </c>
      <c r="B691" s="32" t="s">
        <v>9188</v>
      </c>
      <c r="C691" s="33">
        <v>0.53335648148148151</v>
      </c>
      <c r="D691" s="14">
        <v>543</v>
      </c>
      <c r="E691" s="14">
        <v>1514960</v>
      </c>
      <c r="F691" s="10" t="s">
        <v>82</v>
      </c>
      <c r="G691" s="257">
        <v>-25.92</v>
      </c>
      <c r="H691" s="10" t="s">
        <v>122</v>
      </c>
      <c r="I691" s="10" t="s">
        <v>7424</v>
      </c>
      <c r="J691" s="34">
        <v>-186.36</v>
      </c>
      <c r="K691" s="10">
        <v>5005626152</v>
      </c>
      <c r="L691" s="10" t="s">
        <v>9212</v>
      </c>
    </row>
    <row r="692" spans="1:12" s="10" customFormat="1">
      <c r="A692" s="32" t="s">
        <v>9188</v>
      </c>
      <c r="B692" s="32" t="s">
        <v>9188</v>
      </c>
      <c r="C692" s="33">
        <v>0.5347453703703704</v>
      </c>
      <c r="D692" s="14">
        <v>543</v>
      </c>
      <c r="E692" s="14">
        <v>1514169</v>
      </c>
      <c r="F692" s="10" t="s">
        <v>76</v>
      </c>
      <c r="G692" s="257">
        <v>-5809.5360000000001</v>
      </c>
      <c r="H692" s="10" t="s">
        <v>122</v>
      </c>
      <c r="I692" s="10" t="s">
        <v>7424</v>
      </c>
      <c r="J692" s="34">
        <v>-27014.34</v>
      </c>
      <c r="K692" s="10">
        <v>5005626154</v>
      </c>
      <c r="L692" s="10" t="s">
        <v>9212</v>
      </c>
    </row>
    <row r="693" spans="1:12" s="10" customFormat="1">
      <c r="A693" s="32" t="s">
        <v>9188</v>
      </c>
      <c r="B693" s="32" t="s">
        <v>9188</v>
      </c>
      <c r="C693" s="33">
        <v>0.5347453703703704</v>
      </c>
      <c r="D693" s="14">
        <v>543</v>
      </c>
      <c r="E693" s="14">
        <v>1514170</v>
      </c>
      <c r="F693" s="10" t="s">
        <v>74</v>
      </c>
      <c r="G693" s="257">
        <v>-2580.768</v>
      </c>
      <c r="H693" s="10" t="s">
        <v>122</v>
      </c>
      <c r="I693" s="10" t="s">
        <v>7424</v>
      </c>
      <c r="J693" s="34">
        <v>-40208.370000000003</v>
      </c>
      <c r="K693" s="10">
        <v>5005626154</v>
      </c>
      <c r="L693" s="10" t="s">
        <v>9212</v>
      </c>
    </row>
    <row r="694" spans="1:12" s="10" customFormat="1">
      <c r="A694" s="32" t="s">
        <v>9188</v>
      </c>
      <c r="B694" s="32" t="s">
        <v>9188</v>
      </c>
      <c r="C694" s="33">
        <v>0.5347453703703704</v>
      </c>
      <c r="D694" s="14">
        <v>543</v>
      </c>
      <c r="E694" s="14">
        <v>1514171</v>
      </c>
      <c r="F694" s="10" t="s">
        <v>71</v>
      </c>
      <c r="G694" s="257">
        <v>-1481.76</v>
      </c>
      <c r="H694" s="10" t="s">
        <v>122</v>
      </c>
      <c r="I694" s="10" t="s">
        <v>7424</v>
      </c>
      <c r="J694" s="34">
        <v>-24360.13</v>
      </c>
      <c r="K694" s="10">
        <v>5005626154</v>
      </c>
      <c r="L694" s="10" t="s">
        <v>9212</v>
      </c>
    </row>
    <row r="695" spans="1:12" s="10" customFormat="1">
      <c r="A695" s="32" t="s">
        <v>9188</v>
      </c>
      <c r="B695" s="32" t="s">
        <v>9188</v>
      </c>
      <c r="C695" s="33">
        <v>0.5347453703703704</v>
      </c>
      <c r="D695" s="14">
        <v>543</v>
      </c>
      <c r="E695" s="14">
        <v>1514173</v>
      </c>
      <c r="F695" s="10" t="s">
        <v>78</v>
      </c>
      <c r="G695" s="257">
        <v>-1771.2</v>
      </c>
      <c r="H695" s="10" t="s">
        <v>122</v>
      </c>
      <c r="I695" s="10" t="s">
        <v>7424</v>
      </c>
      <c r="J695" s="34">
        <v>-8448.6200000000008</v>
      </c>
      <c r="K695" s="10">
        <v>5005626154</v>
      </c>
      <c r="L695" s="10" t="s">
        <v>9212</v>
      </c>
    </row>
    <row r="696" spans="1:12" s="10" customFormat="1">
      <c r="A696" s="32" t="s">
        <v>9188</v>
      </c>
      <c r="B696" s="32" t="s">
        <v>9188</v>
      </c>
      <c r="C696" s="33">
        <v>0.5347453703703704</v>
      </c>
      <c r="D696" s="14">
        <v>543</v>
      </c>
      <c r="E696" s="14">
        <v>1514174</v>
      </c>
      <c r="F696" s="10" t="s">
        <v>80</v>
      </c>
      <c r="G696" s="257">
        <v>-93.311999999999998</v>
      </c>
      <c r="H696" s="10" t="s">
        <v>122</v>
      </c>
      <c r="I696" s="10" t="s">
        <v>7424</v>
      </c>
      <c r="J696" s="34">
        <v>-660.65</v>
      </c>
      <c r="K696" s="10">
        <v>5005626154</v>
      </c>
      <c r="L696" s="10" t="s">
        <v>9212</v>
      </c>
    </row>
    <row r="697" spans="1:12" s="10" customFormat="1">
      <c r="A697" s="32" t="s">
        <v>9188</v>
      </c>
      <c r="B697" s="32" t="s">
        <v>9188</v>
      </c>
      <c r="C697" s="33">
        <v>0.5347453703703704</v>
      </c>
      <c r="D697" s="14">
        <v>543</v>
      </c>
      <c r="E697" s="14">
        <v>1514960</v>
      </c>
      <c r="F697" s="10" t="s">
        <v>82</v>
      </c>
      <c r="G697" s="257">
        <v>-25.92</v>
      </c>
      <c r="H697" s="10" t="s">
        <v>122</v>
      </c>
      <c r="I697" s="10" t="s">
        <v>7424</v>
      </c>
      <c r="J697" s="34">
        <v>-186.37</v>
      </c>
      <c r="K697" s="10">
        <v>5005626154</v>
      </c>
      <c r="L697" s="10" t="s">
        <v>9212</v>
      </c>
    </row>
    <row r="698" spans="1:12" s="10" customFormat="1">
      <c r="A698" s="32" t="s">
        <v>9188</v>
      </c>
      <c r="B698" s="32" t="s">
        <v>9188</v>
      </c>
      <c r="C698" s="33">
        <v>0.66910879629629638</v>
      </c>
      <c r="D698" s="14">
        <v>601</v>
      </c>
      <c r="E698" s="14">
        <v>1530909</v>
      </c>
      <c r="F698" s="10" t="s">
        <v>8140</v>
      </c>
      <c r="G698" s="257">
        <v>-15844</v>
      </c>
      <c r="H698" s="10" t="s">
        <v>122</v>
      </c>
      <c r="I698" s="10" t="s">
        <v>7424</v>
      </c>
      <c r="J698" s="34">
        <v>-451712.44</v>
      </c>
      <c r="K698" s="10">
        <v>4931815655</v>
      </c>
      <c r="L698" s="10" t="s">
        <v>7425</v>
      </c>
    </row>
    <row r="699" spans="1:12" s="10" customFormat="1">
      <c r="A699" s="32" t="s">
        <v>9188</v>
      </c>
      <c r="B699" s="32" t="s">
        <v>9188</v>
      </c>
      <c r="C699" s="33">
        <v>0.66910879629629638</v>
      </c>
      <c r="D699" s="14">
        <v>601</v>
      </c>
      <c r="E699" s="14">
        <v>1530909</v>
      </c>
      <c r="F699" s="10" t="s">
        <v>8140</v>
      </c>
      <c r="G699" s="257">
        <v>-3422</v>
      </c>
      <c r="H699" s="10" t="s">
        <v>122</v>
      </c>
      <c r="I699" s="10" t="s">
        <v>7424</v>
      </c>
      <c r="J699" s="34">
        <v>-97561.22</v>
      </c>
      <c r="K699" s="10">
        <v>4931815655</v>
      </c>
      <c r="L699" s="10" t="s">
        <v>7425</v>
      </c>
    </row>
    <row r="700" spans="1:12" s="10" customFormat="1">
      <c r="A700" s="32" t="s">
        <v>9188</v>
      </c>
      <c r="B700" s="32" t="s">
        <v>9188</v>
      </c>
      <c r="C700" s="33">
        <v>0.68040509259259263</v>
      </c>
      <c r="D700" s="14">
        <v>601</v>
      </c>
      <c r="E700" s="14">
        <v>1530909</v>
      </c>
      <c r="F700" s="10" t="s">
        <v>8140</v>
      </c>
      <c r="G700" s="257">
        <v>-19165</v>
      </c>
      <c r="H700" s="10" t="s">
        <v>122</v>
      </c>
      <c r="I700" s="10" t="s">
        <v>7424</v>
      </c>
      <c r="J700" s="34">
        <v>-546394.15</v>
      </c>
      <c r="K700" s="10">
        <v>4931815882</v>
      </c>
      <c r="L700" s="10" t="s">
        <v>7425</v>
      </c>
    </row>
    <row r="701" spans="1:12" s="10" customFormat="1">
      <c r="A701" s="32" t="s">
        <v>9188</v>
      </c>
      <c r="B701" s="32" t="s">
        <v>9188</v>
      </c>
      <c r="C701" s="33">
        <v>0.68615740740740738</v>
      </c>
      <c r="D701" s="14">
        <v>601</v>
      </c>
      <c r="E701" s="14">
        <v>1530909</v>
      </c>
      <c r="F701" s="10" t="s">
        <v>8140</v>
      </c>
      <c r="G701" s="257">
        <v>-5256</v>
      </c>
      <c r="H701" s="10" t="s">
        <v>122</v>
      </c>
      <c r="I701" s="10" t="s">
        <v>7424</v>
      </c>
      <c r="J701" s="34">
        <v>-149848.56</v>
      </c>
      <c r="K701" s="10">
        <v>4931815920</v>
      </c>
      <c r="L701" s="10" t="s">
        <v>7425</v>
      </c>
    </row>
    <row r="702" spans="1:12" s="10" customFormat="1">
      <c r="A702" s="32" t="s">
        <v>9188</v>
      </c>
      <c r="B702" s="32" t="s">
        <v>9188</v>
      </c>
      <c r="C702" s="33">
        <v>0.68615740740740738</v>
      </c>
      <c r="D702" s="14">
        <v>601</v>
      </c>
      <c r="E702" s="14">
        <v>1530909</v>
      </c>
      <c r="F702" s="10" t="s">
        <v>8140</v>
      </c>
      <c r="G702" s="257">
        <v>-13978</v>
      </c>
      <c r="H702" s="10" t="s">
        <v>122</v>
      </c>
      <c r="I702" s="10" t="s">
        <v>7424</v>
      </c>
      <c r="J702" s="34">
        <v>-398512.78</v>
      </c>
      <c r="K702" s="10">
        <v>4931815920</v>
      </c>
      <c r="L702" s="10" t="s">
        <v>7425</v>
      </c>
    </row>
    <row r="703" spans="1:12" s="10" customFormat="1">
      <c r="A703" s="32" t="s">
        <v>9188</v>
      </c>
      <c r="B703" s="32" t="s">
        <v>9188</v>
      </c>
      <c r="C703" s="33">
        <v>0.69533564814814808</v>
      </c>
      <c r="D703" s="14">
        <v>601</v>
      </c>
      <c r="E703" s="14">
        <v>1530909</v>
      </c>
      <c r="F703" s="10" t="s">
        <v>8140</v>
      </c>
      <c r="G703" s="257">
        <v>-19189</v>
      </c>
      <c r="H703" s="10" t="s">
        <v>122</v>
      </c>
      <c r="I703" s="10" t="s">
        <v>7424</v>
      </c>
      <c r="J703" s="34">
        <v>-547078.39</v>
      </c>
      <c r="K703" s="10">
        <v>4931815997</v>
      </c>
      <c r="L703" s="10" t="s">
        <v>7425</v>
      </c>
    </row>
    <row r="704" spans="1:12" s="10" customFormat="1">
      <c r="A704" s="32" t="s">
        <v>9188</v>
      </c>
      <c r="B704" s="32" t="s">
        <v>9188</v>
      </c>
      <c r="C704" s="33">
        <v>0.9384837962962963</v>
      </c>
      <c r="D704" s="14">
        <v>543</v>
      </c>
      <c r="E704" s="14">
        <v>1514169</v>
      </c>
      <c r="F704" s="10" t="s">
        <v>76</v>
      </c>
      <c r="G704" s="257">
        <v>-5331.96</v>
      </c>
      <c r="H704" s="10" t="s">
        <v>122</v>
      </c>
      <c r="I704" s="10" t="s">
        <v>7424</v>
      </c>
      <c r="J704" s="34">
        <v>-24793.62</v>
      </c>
      <c r="K704" s="10">
        <v>5005626943</v>
      </c>
      <c r="L704" s="10" t="s">
        <v>8943</v>
      </c>
    </row>
    <row r="705" spans="1:12" s="10" customFormat="1">
      <c r="A705" s="32" t="s">
        <v>9188</v>
      </c>
      <c r="B705" s="32" t="s">
        <v>9188</v>
      </c>
      <c r="C705" s="33">
        <v>0.9384837962962963</v>
      </c>
      <c r="D705" s="14">
        <v>543</v>
      </c>
      <c r="E705" s="14">
        <v>1514170</v>
      </c>
      <c r="F705" s="10" t="s">
        <v>74</v>
      </c>
      <c r="G705" s="257">
        <v>-2192.4</v>
      </c>
      <c r="H705" s="10" t="s">
        <v>122</v>
      </c>
      <c r="I705" s="10" t="s">
        <v>7424</v>
      </c>
      <c r="J705" s="34">
        <v>-34157.589999999997</v>
      </c>
      <c r="K705" s="10">
        <v>5005626943</v>
      </c>
      <c r="L705" s="10" t="s">
        <v>8943</v>
      </c>
    </row>
    <row r="706" spans="1:12" s="10" customFormat="1">
      <c r="A706" s="32" t="s">
        <v>9188</v>
      </c>
      <c r="B706" s="32" t="s">
        <v>9188</v>
      </c>
      <c r="C706" s="33">
        <v>0.9384837962962963</v>
      </c>
      <c r="D706" s="14">
        <v>543</v>
      </c>
      <c r="E706" s="14">
        <v>1514171</v>
      </c>
      <c r="F706" s="10" t="s">
        <v>71</v>
      </c>
      <c r="G706" s="257">
        <v>-1345.68</v>
      </c>
      <c r="H706" s="10" t="s">
        <v>122</v>
      </c>
      <c r="I706" s="10" t="s">
        <v>7424</v>
      </c>
      <c r="J706" s="34">
        <v>-22122.98</v>
      </c>
      <c r="K706" s="10">
        <v>5005626943</v>
      </c>
      <c r="L706" s="10" t="s">
        <v>8943</v>
      </c>
    </row>
    <row r="707" spans="1:12" s="10" customFormat="1">
      <c r="A707" s="32" t="s">
        <v>9188</v>
      </c>
      <c r="B707" s="32" t="s">
        <v>9188</v>
      </c>
      <c r="C707" s="33">
        <v>0.9384837962962963</v>
      </c>
      <c r="D707" s="14">
        <v>543</v>
      </c>
      <c r="E707" s="14">
        <v>1514173</v>
      </c>
      <c r="F707" s="10" t="s">
        <v>78</v>
      </c>
      <c r="G707" s="257">
        <v>-1368.36</v>
      </c>
      <c r="H707" s="10" t="s">
        <v>122</v>
      </c>
      <c r="I707" s="10" t="s">
        <v>7424</v>
      </c>
      <c r="J707" s="34">
        <v>-6527.08</v>
      </c>
      <c r="K707" s="10">
        <v>5005626943</v>
      </c>
      <c r="L707" s="10" t="s">
        <v>8943</v>
      </c>
    </row>
    <row r="708" spans="1:12" s="10" customFormat="1">
      <c r="A708" s="32" t="s">
        <v>9188</v>
      </c>
      <c r="B708" s="32" t="s">
        <v>9188</v>
      </c>
      <c r="C708" s="33">
        <v>0.9384837962962963</v>
      </c>
      <c r="D708" s="14">
        <v>543</v>
      </c>
      <c r="E708" s="14">
        <v>1514174</v>
      </c>
      <c r="F708" s="10" t="s">
        <v>80</v>
      </c>
      <c r="G708" s="257">
        <v>-77.760000000000005</v>
      </c>
      <c r="H708" s="10" t="s">
        <v>122</v>
      </c>
      <c r="I708" s="10" t="s">
        <v>7424</v>
      </c>
      <c r="J708" s="34">
        <v>-550.54</v>
      </c>
      <c r="K708" s="10">
        <v>5005626943</v>
      </c>
      <c r="L708" s="10" t="s">
        <v>8943</v>
      </c>
    </row>
    <row r="709" spans="1:12" s="10" customFormat="1">
      <c r="A709" s="32" t="s">
        <v>9188</v>
      </c>
      <c r="B709" s="32" t="s">
        <v>9188</v>
      </c>
      <c r="C709" s="33">
        <v>0.9384837962962963</v>
      </c>
      <c r="D709" s="14">
        <v>543</v>
      </c>
      <c r="E709" s="14">
        <v>1514960</v>
      </c>
      <c r="F709" s="10" t="s">
        <v>82</v>
      </c>
      <c r="G709" s="257">
        <v>-32.4</v>
      </c>
      <c r="H709" s="10" t="s">
        <v>122</v>
      </c>
      <c r="I709" s="10" t="s">
        <v>7424</v>
      </c>
      <c r="J709" s="34">
        <v>-232.96</v>
      </c>
      <c r="K709" s="10">
        <v>5005626943</v>
      </c>
      <c r="L709" s="10" t="s">
        <v>8943</v>
      </c>
    </row>
    <row r="710" spans="1:12" s="10" customFormat="1">
      <c r="A710" s="32" t="s">
        <v>9188</v>
      </c>
      <c r="B710" s="32" t="s">
        <v>9188</v>
      </c>
      <c r="C710" s="33">
        <v>0.93959490740740748</v>
      </c>
      <c r="D710" s="14">
        <v>543</v>
      </c>
      <c r="E710" s="14">
        <v>1514169</v>
      </c>
      <c r="F710" s="10" t="s">
        <v>76</v>
      </c>
      <c r="G710" s="257">
        <v>-5331.96</v>
      </c>
      <c r="H710" s="10" t="s">
        <v>122</v>
      </c>
      <c r="I710" s="10" t="s">
        <v>7424</v>
      </c>
      <c r="J710" s="34">
        <v>-24793.62</v>
      </c>
      <c r="K710" s="10">
        <v>5005626944</v>
      </c>
      <c r="L710" s="10" t="s">
        <v>8943</v>
      </c>
    </row>
    <row r="711" spans="1:12" s="10" customFormat="1">
      <c r="A711" s="32" t="s">
        <v>9188</v>
      </c>
      <c r="B711" s="32" t="s">
        <v>9188</v>
      </c>
      <c r="C711" s="33">
        <v>0.93959490740740748</v>
      </c>
      <c r="D711" s="14">
        <v>543</v>
      </c>
      <c r="E711" s="14">
        <v>1514170</v>
      </c>
      <c r="F711" s="10" t="s">
        <v>74</v>
      </c>
      <c r="G711" s="257">
        <v>-2192.4</v>
      </c>
      <c r="H711" s="10" t="s">
        <v>122</v>
      </c>
      <c r="I711" s="10" t="s">
        <v>7424</v>
      </c>
      <c r="J711" s="34">
        <v>-34157.589999999997</v>
      </c>
      <c r="K711" s="10">
        <v>5005626944</v>
      </c>
      <c r="L711" s="10" t="s">
        <v>8943</v>
      </c>
    </row>
    <row r="712" spans="1:12" s="10" customFormat="1">
      <c r="A712" s="32" t="s">
        <v>9188</v>
      </c>
      <c r="B712" s="32" t="s">
        <v>9188</v>
      </c>
      <c r="C712" s="33">
        <v>0.93959490740740748</v>
      </c>
      <c r="D712" s="14">
        <v>543</v>
      </c>
      <c r="E712" s="14">
        <v>1514171</v>
      </c>
      <c r="F712" s="10" t="s">
        <v>71</v>
      </c>
      <c r="G712" s="257">
        <v>-1345.68</v>
      </c>
      <c r="H712" s="10" t="s">
        <v>122</v>
      </c>
      <c r="I712" s="10" t="s">
        <v>7424</v>
      </c>
      <c r="J712" s="34">
        <v>-22122.98</v>
      </c>
      <c r="K712" s="10">
        <v>5005626944</v>
      </c>
      <c r="L712" s="10" t="s">
        <v>8943</v>
      </c>
    </row>
    <row r="713" spans="1:12" s="10" customFormat="1">
      <c r="A713" s="32" t="s">
        <v>9188</v>
      </c>
      <c r="B713" s="32" t="s">
        <v>9188</v>
      </c>
      <c r="C713" s="33">
        <v>0.93959490740740748</v>
      </c>
      <c r="D713" s="14">
        <v>543</v>
      </c>
      <c r="E713" s="14">
        <v>1514173</v>
      </c>
      <c r="F713" s="10" t="s">
        <v>78</v>
      </c>
      <c r="G713" s="257">
        <v>-1368.36</v>
      </c>
      <c r="H713" s="10" t="s">
        <v>122</v>
      </c>
      <c r="I713" s="10" t="s">
        <v>7424</v>
      </c>
      <c r="J713" s="34">
        <v>-6527.08</v>
      </c>
      <c r="K713" s="10">
        <v>5005626944</v>
      </c>
      <c r="L713" s="10" t="s">
        <v>8943</v>
      </c>
    </row>
    <row r="714" spans="1:12" s="10" customFormat="1">
      <c r="A714" s="32" t="s">
        <v>9188</v>
      </c>
      <c r="B714" s="32" t="s">
        <v>9188</v>
      </c>
      <c r="C714" s="33">
        <v>0.93959490740740748</v>
      </c>
      <c r="D714" s="14">
        <v>543</v>
      </c>
      <c r="E714" s="14">
        <v>1514174</v>
      </c>
      <c r="F714" s="10" t="s">
        <v>80</v>
      </c>
      <c r="G714" s="257">
        <v>-77.760000000000005</v>
      </c>
      <c r="H714" s="10" t="s">
        <v>122</v>
      </c>
      <c r="I714" s="10" t="s">
        <v>7424</v>
      </c>
      <c r="J714" s="34">
        <v>-550.54</v>
      </c>
      <c r="K714" s="10">
        <v>5005626944</v>
      </c>
      <c r="L714" s="10" t="s">
        <v>8943</v>
      </c>
    </row>
    <row r="715" spans="1:12" s="10" customFormat="1">
      <c r="A715" s="32" t="s">
        <v>9188</v>
      </c>
      <c r="B715" s="32" t="s">
        <v>9188</v>
      </c>
      <c r="C715" s="33">
        <v>0.93959490740740748</v>
      </c>
      <c r="D715" s="14">
        <v>543</v>
      </c>
      <c r="E715" s="14">
        <v>1514960</v>
      </c>
      <c r="F715" s="10" t="s">
        <v>82</v>
      </c>
      <c r="G715" s="257">
        <v>-32.4</v>
      </c>
      <c r="H715" s="10" t="s">
        <v>122</v>
      </c>
      <c r="I715" s="10" t="s">
        <v>7424</v>
      </c>
      <c r="J715" s="34">
        <v>-232.96</v>
      </c>
      <c r="K715" s="10">
        <v>5005626944</v>
      </c>
      <c r="L715" s="10" t="s">
        <v>8943</v>
      </c>
    </row>
    <row r="716" spans="1:12" s="10" customFormat="1">
      <c r="A716" s="32" t="s">
        <v>9188</v>
      </c>
      <c r="B716" s="32" t="s">
        <v>9188</v>
      </c>
      <c r="C716" s="33">
        <v>0.94064814814814823</v>
      </c>
      <c r="D716" s="14">
        <v>543</v>
      </c>
      <c r="E716" s="14">
        <v>1514169</v>
      </c>
      <c r="F716" s="10" t="s">
        <v>76</v>
      </c>
      <c r="G716" s="257">
        <v>-5809.5360000000001</v>
      </c>
      <c r="H716" s="10" t="s">
        <v>122</v>
      </c>
      <c r="I716" s="10" t="s">
        <v>7424</v>
      </c>
      <c r="J716" s="34">
        <v>-27014.34</v>
      </c>
      <c r="K716" s="10">
        <v>5005626945</v>
      </c>
      <c r="L716" s="10" t="s">
        <v>8943</v>
      </c>
    </row>
    <row r="717" spans="1:12" s="10" customFormat="1">
      <c r="A717" s="32" t="s">
        <v>9188</v>
      </c>
      <c r="B717" s="32" t="s">
        <v>9188</v>
      </c>
      <c r="C717" s="33">
        <v>0.94064814814814823</v>
      </c>
      <c r="D717" s="14">
        <v>543</v>
      </c>
      <c r="E717" s="14">
        <v>1514170</v>
      </c>
      <c r="F717" s="10" t="s">
        <v>74</v>
      </c>
      <c r="G717" s="257">
        <v>-2580.768</v>
      </c>
      <c r="H717" s="10" t="s">
        <v>122</v>
      </c>
      <c r="I717" s="10" t="s">
        <v>7424</v>
      </c>
      <c r="J717" s="34">
        <v>-40208.370000000003</v>
      </c>
      <c r="K717" s="10">
        <v>5005626945</v>
      </c>
      <c r="L717" s="10" t="s">
        <v>8943</v>
      </c>
    </row>
    <row r="718" spans="1:12" s="10" customFormat="1">
      <c r="A718" s="32" t="s">
        <v>9188</v>
      </c>
      <c r="B718" s="32" t="s">
        <v>9188</v>
      </c>
      <c r="C718" s="33">
        <v>0.94064814814814823</v>
      </c>
      <c r="D718" s="14">
        <v>543</v>
      </c>
      <c r="E718" s="14">
        <v>1514171</v>
      </c>
      <c r="F718" s="10" t="s">
        <v>71</v>
      </c>
      <c r="G718" s="257">
        <v>-1481.76</v>
      </c>
      <c r="H718" s="10" t="s">
        <v>122</v>
      </c>
      <c r="I718" s="10" t="s">
        <v>7424</v>
      </c>
      <c r="J718" s="34">
        <v>-24360.13</v>
      </c>
      <c r="K718" s="10">
        <v>5005626945</v>
      </c>
      <c r="L718" s="10" t="s">
        <v>8943</v>
      </c>
    </row>
    <row r="719" spans="1:12" s="10" customFormat="1">
      <c r="A719" s="32" t="s">
        <v>9188</v>
      </c>
      <c r="B719" s="32" t="s">
        <v>9188</v>
      </c>
      <c r="C719" s="33">
        <v>0.94064814814814823</v>
      </c>
      <c r="D719" s="14">
        <v>543</v>
      </c>
      <c r="E719" s="14">
        <v>1514173</v>
      </c>
      <c r="F719" s="10" t="s">
        <v>78</v>
      </c>
      <c r="G719" s="257">
        <v>-1771.2</v>
      </c>
      <c r="H719" s="10" t="s">
        <v>122</v>
      </c>
      <c r="I719" s="10" t="s">
        <v>7424</v>
      </c>
      <c r="J719" s="34">
        <v>-8448.6200000000008</v>
      </c>
      <c r="K719" s="10">
        <v>5005626945</v>
      </c>
      <c r="L719" s="10" t="s">
        <v>8943</v>
      </c>
    </row>
    <row r="720" spans="1:12" s="10" customFormat="1">
      <c r="A720" s="32" t="s">
        <v>9188</v>
      </c>
      <c r="B720" s="32" t="s">
        <v>9188</v>
      </c>
      <c r="C720" s="33">
        <v>0.94064814814814823</v>
      </c>
      <c r="D720" s="14">
        <v>543</v>
      </c>
      <c r="E720" s="14">
        <v>1514174</v>
      </c>
      <c r="F720" s="10" t="s">
        <v>80</v>
      </c>
      <c r="G720" s="257">
        <v>-93.311999999999998</v>
      </c>
      <c r="H720" s="10" t="s">
        <v>122</v>
      </c>
      <c r="I720" s="10" t="s">
        <v>7424</v>
      </c>
      <c r="J720" s="34">
        <v>-660.65</v>
      </c>
      <c r="K720" s="10">
        <v>5005626945</v>
      </c>
      <c r="L720" s="10" t="s">
        <v>8943</v>
      </c>
    </row>
    <row r="721" spans="1:12" s="10" customFormat="1">
      <c r="A721" s="32" t="s">
        <v>9188</v>
      </c>
      <c r="B721" s="32" t="s">
        <v>9188</v>
      </c>
      <c r="C721" s="33">
        <v>0.94064814814814823</v>
      </c>
      <c r="D721" s="14">
        <v>543</v>
      </c>
      <c r="E721" s="14">
        <v>1514960</v>
      </c>
      <c r="F721" s="10" t="s">
        <v>82</v>
      </c>
      <c r="G721" s="257">
        <v>-25.92</v>
      </c>
      <c r="H721" s="10" t="s">
        <v>122</v>
      </c>
      <c r="I721" s="10" t="s">
        <v>7424</v>
      </c>
      <c r="J721" s="34">
        <v>-186.36</v>
      </c>
      <c r="K721" s="10">
        <v>5005626945</v>
      </c>
      <c r="L721" s="10" t="s">
        <v>8943</v>
      </c>
    </row>
    <row r="722" spans="1:12" s="10" customFormat="1">
      <c r="A722" s="32" t="s">
        <v>9188</v>
      </c>
      <c r="B722" s="32" t="s">
        <v>9188</v>
      </c>
      <c r="C722" s="33">
        <v>0.94167824074074069</v>
      </c>
      <c r="D722" s="14">
        <v>543</v>
      </c>
      <c r="E722" s="14">
        <v>1514169</v>
      </c>
      <c r="F722" s="10" t="s">
        <v>76</v>
      </c>
      <c r="G722" s="257">
        <v>-5809.5360000000001</v>
      </c>
      <c r="H722" s="10" t="s">
        <v>122</v>
      </c>
      <c r="I722" s="10" t="s">
        <v>7424</v>
      </c>
      <c r="J722" s="34">
        <v>-27014.34</v>
      </c>
      <c r="K722" s="10">
        <v>5005626946</v>
      </c>
      <c r="L722" s="10" t="s">
        <v>8943</v>
      </c>
    </row>
    <row r="723" spans="1:12" s="10" customFormat="1">
      <c r="A723" s="32" t="s">
        <v>9188</v>
      </c>
      <c r="B723" s="32" t="s">
        <v>9188</v>
      </c>
      <c r="C723" s="33">
        <v>0.94167824074074069</v>
      </c>
      <c r="D723" s="14">
        <v>543</v>
      </c>
      <c r="E723" s="14">
        <v>1514170</v>
      </c>
      <c r="F723" s="10" t="s">
        <v>74</v>
      </c>
      <c r="G723" s="257">
        <v>-2580.768</v>
      </c>
      <c r="H723" s="10" t="s">
        <v>122</v>
      </c>
      <c r="I723" s="10" t="s">
        <v>7424</v>
      </c>
      <c r="J723" s="34">
        <v>-40208.36</v>
      </c>
      <c r="K723" s="10">
        <v>5005626946</v>
      </c>
      <c r="L723" s="10" t="s">
        <v>8943</v>
      </c>
    </row>
    <row r="724" spans="1:12" s="10" customFormat="1">
      <c r="A724" s="32" t="s">
        <v>9188</v>
      </c>
      <c r="B724" s="32" t="s">
        <v>9188</v>
      </c>
      <c r="C724" s="33">
        <v>0.94167824074074069</v>
      </c>
      <c r="D724" s="14">
        <v>543</v>
      </c>
      <c r="E724" s="14">
        <v>1514171</v>
      </c>
      <c r="F724" s="10" t="s">
        <v>71</v>
      </c>
      <c r="G724" s="257">
        <v>-1481.76</v>
      </c>
      <c r="H724" s="10" t="s">
        <v>122</v>
      </c>
      <c r="I724" s="10" t="s">
        <v>7424</v>
      </c>
      <c r="J724" s="34">
        <v>-24360.14</v>
      </c>
      <c r="K724" s="10">
        <v>5005626946</v>
      </c>
      <c r="L724" s="10" t="s">
        <v>8943</v>
      </c>
    </row>
    <row r="725" spans="1:12" s="10" customFormat="1">
      <c r="A725" s="32" t="s">
        <v>9188</v>
      </c>
      <c r="B725" s="32" t="s">
        <v>9188</v>
      </c>
      <c r="C725" s="33">
        <v>0.94167824074074069</v>
      </c>
      <c r="D725" s="14">
        <v>543</v>
      </c>
      <c r="E725" s="14">
        <v>1514173</v>
      </c>
      <c r="F725" s="10" t="s">
        <v>78</v>
      </c>
      <c r="G725" s="257">
        <v>-1771.2</v>
      </c>
      <c r="H725" s="10" t="s">
        <v>122</v>
      </c>
      <c r="I725" s="10" t="s">
        <v>7424</v>
      </c>
      <c r="J725" s="34">
        <v>-8448.6200000000008</v>
      </c>
      <c r="K725" s="10">
        <v>5005626946</v>
      </c>
      <c r="L725" s="10" t="s">
        <v>8943</v>
      </c>
    </row>
    <row r="726" spans="1:12" s="10" customFormat="1">
      <c r="A726" s="32" t="s">
        <v>9188</v>
      </c>
      <c r="B726" s="32" t="s">
        <v>9188</v>
      </c>
      <c r="C726" s="33">
        <v>0.94167824074074069</v>
      </c>
      <c r="D726" s="14">
        <v>543</v>
      </c>
      <c r="E726" s="14">
        <v>1514174</v>
      </c>
      <c r="F726" s="10" t="s">
        <v>80</v>
      </c>
      <c r="G726" s="257">
        <v>-93.311999999999998</v>
      </c>
      <c r="H726" s="10" t="s">
        <v>122</v>
      </c>
      <c r="I726" s="10" t="s">
        <v>7424</v>
      </c>
      <c r="J726" s="34">
        <v>-660.65</v>
      </c>
      <c r="K726" s="10">
        <v>5005626946</v>
      </c>
      <c r="L726" s="10" t="s">
        <v>8943</v>
      </c>
    </row>
    <row r="727" spans="1:12" s="10" customFormat="1">
      <c r="A727" s="32" t="s">
        <v>9188</v>
      </c>
      <c r="B727" s="32" t="s">
        <v>9188</v>
      </c>
      <c r="C727" s="33">
        <v>0.94167824074074069</v>
      </c>
      <c r="D727" s="14">
        <v>543</v>
      </c>
      <c r="E727" s="14">
        <v>1514960</v>
      </c>
      <c r="F727" s="10" t="s">
        <v>82</v>
      </c>
      <c r="G727" s="257">
        <v>-25.92</v>
      </c>
      <c r="H727" s="10" t="s">
        <v>122</v>
      </c>
      <c r="I727" s="10" t="s">
        <v>7424</v>
      </c>
      <c r="J727" s="34">
        <v>-186.36</v>
      </c>
      <c r="K727" s="10">
        <v>5005626946</v>
      </c>
      <c r="L727" s="10" t="s">
        <v>8943</v>
      </c>
    </row>
    <row r="728" spans="1:12" s="10" customFormat="1">
      <c r="A728" s="32" t="s">
        <v>9188</v>
      </c>
      <c r="B728" s="32" t="s">
        <v>9188</v>
      </c>
      <c r="C728" s="33">
        <v>0.94276620370370379</v>
      </c>
      <c r="D728" s="14">
        <v>543</v>
      </c>
      <c r="E728" s="14">
        <v>1514169</v>
      </c>
      <c r="F728" s="10" t="s">
        <v>76</v>
      </c>
      <c r="G728" s="257">
        <v>-5809.5360000000001</v>
      </c>
      <c r="H728" s="10" t="s">
        <v>122</v>
      </c>
      <c r="I728" s="10" t="s">
        <v>7424</v>
      </c>
      <c r="J728" s="34">
        <v>-27014.34</v>
      </c>
      <c r="K728" s="10">
        <v>5005626947</v>
      </c>
      <c r="L728" s="10" t="s">
        <v>8943</v>
      </c>
    </row>
    <row r="729" spans="1:12" s="10" customFormat="1">
      <c r="A729" s="32" t="s">
        <v>9188</v>
      </c>
      <c r="B729" s="32" t="s">
        <v>9188</v>
      </c>
      <c r="C729" s="33">
        <v>0.94276620370370379</v>
      </c>
      <c r="D729" s="14">
        <v>543</v>
      </c>
      <c r="E729" s="14">
        <v>1514170</v>
      </c>
      <c r="F729" s="10" t="s">
        <v>74</v>
      </c>
      <c r="G729" s="257">
        <v>-2580.768</v>
      </c>
      <c r="H729" s="10" t="s">
        <v>122</v>
      </c>
      <c r="I729" s="10" t="s">
        <v>7424</v>
      </c>
      <c r="J729" s="34">
        <v>-40208.370000000003</v>
      </c>
      <c r="K729" s="10">
        <v>5005626947</v>
      </c>
      <c r="L729" s="10" t="s">
        <v>8943</v>
      </c>
    </row>
    <row r="730" spans="1:12" s="10" customFormat="1">
      <c r="A730" s="32" t="s">
        <v>9188</v>
      </c>
      <c r="B730" s="32" t="s">
        <v>9188</v>
      </c>
      <c r="C730" s="33">
        <v>0.94276620370370379</v>
      </c>
      <c r="D730" s="14">
        <v>543</v>
      </c>
      <c r="E730" s="14">
        <v>1514171</v>
      </c>
      <c r="F730" s="10" t="s">
        <v>71</v>
      </c>
      <c r="G730" s="257">
        <v>-1481.76</v>
      </c>
      <c r="H730" s="10" t="s">
        <v>122</v>
      </c>
      <c r="I730" s="10" t="s">
        <v>7424</v>
      </c>
      <c r="J730" s="34">
        <v>-24360.13</v>
      </c>
      <c r="K730" s="10">
        <v>5005626947</v>
      </c>
      <c r="L730" s="10" t="s">
        <v>8943</v>
      </c>
    </row>
    <row r="731" spans="1:12" s="10" customFormat="1">
      <c r="A731" s="32" t="s">
        <v>9188</v>
      </c>
      <c r="B731" s="32" t="s">
        <v>9188</v>
      </c>
      <c r="C731" s="33">
        <v>0.94276620370370379</v>
      </c>
      <c r="D731" s="14">
        <v>543</v>
      </c>
      <c r="E731" s="14">
        <v>1514173</v>
      </c>
      <c r="F731" s="10" t="s">
        <v>78</v>
      </c>
      <c r="G731" s="257">
        <v>-1771.2</v>
      </c>
      <c r="H731" s="10" t="s">
        <v>122</v>
      </c>
      <c r="I731" s="10" t="s">
        <v>7424</v>
      </c>
      <c r="J731" s="34">
        <v>-8448.6200000000008</v>
      </c>
      <c r="K731" s="10">
        <v>5005626947</v>
      </c>
      <c r="L731" s="10" t="s">
        <v>8943</v>
      </c>
    </row>
    <row r="732" spans="1:12" s="10" customFormat="1">
      <c r="A732" s="32" t="s">
        <v>9188</v>
      </c>
      <c r="B732" s="32" t="s">
        <v>9188</v>
      </c>
      <c r="C732" s="33">
        <v>0.94276620370370379</v>
      </c>
      <c r="D732" s="14">
        <v>543</v>
      </c>
      <c r="E732" s="14">
        <v>1514174</v>
      </c>
      <c r="F732" s="10" t="s">
        <v>80</v>
      </c>
      <c r="G732" s="257">
        <v>-93.311999999999998</v>
      </c>
      <c r="H732" s="10" t="s">
        <v>122</v>
      </c>
      <c r="I732" s="10" t="s">
        <v>7424</v>
      </c>
      <c r="J732" s="34">
        <v>-660.65</v>
      </c>
      <c r="K732" s="10">
        <v>5005626947</v>
      </c>
      <c r="L732" s="10" t="s">
        <v>8943</v>
      </c>
    </row>
    <row r="733" spans="1:12" s="10" customFormat="1">
      <c r="A733" s="32" t="s">
        <v>9188</v>
      </c>
      <c r="B733" s="32" t="s">
        <v>9188</v>
      </c>
      <c r="C733" s="33">
        <v>0.94276620370370379</v>
      </c>
      <c r="D733" s="14">
        <v>543</v>
      </c>
      <c r="E733" s="14">
        <v>1514960</v>
      </c>
      <c r="F733" s="10" t="s">
        <v>82</v>
      </c>
      <c r="G733" s="257">
        <v>-25.92</v>
      </c>
      <c r="H733" s="10" t="s">
        <v>122</v>
      </c>
      <c r="I733" s="10" t="s">
        <v>7424</v>
      </c>
      <c r="J733" s="34">
        <v>-186.36</v>
      </c>
      <c r="K733" s="10">
        <v>5005626947</v>
      </c>
      <c r="L733" s="10" t="s">
        <v>8943</v>
      </c>
    </row>
    <row r="734" spans="1:12" s="10" customFormat="1">
      <c r="A734" s="32" t="s">
        <v>9188</v>
      </c>
      <c r="B734" s="32" t="s">
        <v>9188</v>
      </c>
      <c r="C734" s="33">
        <v>0.94364583333333341</v>
      </c>
      <c r="D734" s="14">
        <v>543</v>
      </c>
      <c r="E734" s="14">
        <v>1514169</v>
      </c>
      <c r="F734" s="10" t="s">
        <v>76</v>
      </c>
      <c r="G734" s="257">
        <v>-5809.5360000000001</v>
      </c>
      <c r="H734" s="10" t="s">
        <v>122</v>
      </c>
      <c r="I734" s="10" t="s">
        <v>7424</v>
      </c>
      <c r="J734" s="34">
        <v>-27014.34</v>
      </c>
      <c r="K734" s="10">
        <v>5005626948</v>
      </c>
      <c r="L734" s="10" t="s">
        <v>8943</v>
      </c>
    </row>
    <row r="735" spans="1:12" s="10" customFormat="1">
      <c r="A735" s="32" t="s">
        <v>9188</v>
      </c>
      <c r="B735" s="32" t="s">
        <v>9188</v>
      </c>
      <c r="C735" s="33">
        <v>0.94364583333333341</v>
      </c>
      <c r="D735" s="14">
        <v>543</v>
      </c>
      <c r="E735" s="14">
        <v>1514170</v>
      </c>
      <c r="F735" s="10" t="s">
        <v>74</v>
      </c>
      <c r="G735" s="257">
        <v>-2580.768</v>
      </c>
      <c r="H735" s="10" t="s">
        <v>122</v>
      </c>
      <c r="I735" s="10" t="s">
        <v>7424</v>
      </c>
      <c r="J735" s="34">
        <v>-40208.36</v>
      </c>
      <c r="K735" s="10">
        <v>5005626948</v>
      </c>
      <c r="L735" s="10" t="s">
        <v>8943</v>
      </c>
    </row>
    <row r="736" spans="1:12" s="10" customFormat="1">
      <c r="A736" s="32" t="s">
        <v>9188</v>
      </c>
      <c r="B736" s="32" t="s">
        <v>9188</v>
      </c>
      <c r="C736" s="33">
        <v>0.94364583333333341</v>
      </c>
      <c r="D736" s="14">
        <v>543</v>
      </c>
      <c r="E736" s="14">
        <v>1514171</v>
      </c>
      <c r="F736" s="10" t="s">
        <v>71</v>
      </c>
      <c r="G736" s="257">
        <v>-1481.76</v>
      </c>
      <c r="H736" s="10" t="s">
        <v>122</v>
      </c>
      <c r="I736" s="10" t="s">
        <v>7424</v>
      </c>
      <c r="J736" s="34">
        <v>-24360.14</v>
      </c>
      <c r="K736" s="10">
        <v>5005626948</v>
      </c>
      <c r="L736" s="10" t="s">
        <v>8943</v>
      </c>
    </row>
    <row r="737" spans="1:12" s="10" customFormat="1">
      <c r="A737" s="32" t="s">
        <v>9188</v>
      </c>
      <c r="B737" s="32" t="s">
        <v>9188</v>
      </c>
      <c r="C737" s="33">
        <v>0.94364583333333341</v>
      </c>
      <c r="D737" s="14">
        <v>543</v>
      </c>
      <c r="E737" s="14">
        <v>1514173</v>
      </c>
      <c r="F737" s="10" t="s">
        <v>78</v>
      </c>
      <c r="G737" s="257">
        <v>-1771.2</v>
      </c>
      <c r="H737" s="10" t="s">
        <v>122</v>
      </c>
      <c r="I737" s="10" t="s">
        <v>7424</v>
      </c>
      <c r="J737" s="34">
        <v>-8448.6200000000008</v>
      </c>
      <c r="K737" s="10">
        <v>5005626948</v>
      </c>
      <c r="L737" s="10" t="s">
        <v>8943</v>
      </c>
    </row>
    <row r="738" spans="1:12" s="10" customFormat="1">
      <c r="A738" s="32" t="s">
        <v>9188</v>
      </c>
      <c r="B738" s="32" t="s">
        <v>9188</v>
      </c>
      <c r="C738" s="33">
        <v>0.94364583333333341</v>
      </c>
      <c r="D738" s="14">
        <v>543</v>
      </c>
      <c r="E738" s="14">
        <v>1514174</v>
      </c>
      <c r="F738" s="10" t="s">
        <v>80</v>
      </c>
      <c r="G738" s="257">
        <v>-93.311999999999998</v>
      </c>
      <c r="H738" s="10" t="s">
        <v>122</v>
      </c>
      <c r="I738" s="10" t="s">
        <v>7424</v>
      </c>
      <c r="J738" s="34">
        <v>-660.65</v>
      </c>
      <c r="K738" s="10">
        <v>5005626948</v>
      </c>
      <c r="L738" s="10" t="s">
        <v>8943</v>
      </c>
    </row>
    <row r="739" spans="1:12" s="10" customFormat="1">
      <c r="A739" s="32" t="s">
        <v>9188</v>
      </c>
      <c r="B739" s="32" t="s">
        <v>9188</v>
      </c>
      <c r="C739" s="33">
        <v>0.94364583333333341</v>
      </c>
      <c r="D739" s="14">
        <v>543</v>
      </c>
      <c r="E739" s="14">
        <v>1514960</v>
      </c>
      <c r="F739" s="10" t="s">
        <v>82</v>
      </c>
      <c r="G739" s="257">
        <v>-25.92</v>
      </c>
      <c r="H739" s="10" t="s">
        <v>122</v>
      </c>
      <c r="I739" s="10" t="s">
        <v>7424</v>
      </c>
      <c r="J739" s="34">
        <v>-186.37</v>
      </c>
      <c r="K739" s="10">
        <v>5005626948</v>
      </c>
      <c r="L739" s="10" t="s">
        <v>8943</v>
      </c>
    </row>
    <row r="740" spans="1:12" s="10" customFormat="1">
      <c r="A740" s="32" t="s">
        <v>9188</v>
      </c>
      <c r="B740" s="32" t="s">
        <v>9188</v>
      </c>
      <c r="C740" s="33">
        <v>0.94562500000000005</v>
      </c>
      <c r="D740" s="14">
        <v>543</v>
      </c>
      <c r="E740" s="14">
        <v>1514169</v>
      </c>
      <c r="F740" s="10" t="s">
        <v>76</v>
      </c>
      <c r="G740" s="257">
        <v>-5809.5360000000001</v>
      </c>
      <c r="H740" s="10" t="s">
        <v>122</v>
      </c>
      <c r="I740" s="10" t="s">
        <v>7424</v>
      </c>
      <c r="J740" s="34">
        <v>-27014.34</v>
      </c>
      <c r="K740" s="10">
        <v>5005626949</v>
      </c>
      <c r="L740" s="10" t="s">
        <v>8943</v>
      </c>
    </row>
    <row r="741" spans="1:12" s="10" customFormat="1">
      <c r="A741" s="32" t="s">
        <v>9188</v>
      </c>
      <c r="B741" s="32" t="s">
        <v>9188</v>
      </c>
      <c r="C741" s="33">
        <v>0.94562500000000005</v>
      </c>
      <c r="D741" s="14">
        <v>543</v>
      </c>
      <c r="E741" s="14">
        <v>1514170</v>
      </c>
      <c r="F741" s="10" t="s">
        <v>74</v>
      </c>
      <c r="G741" s="257">
        <v>-2580.768</v>
      </c>
      <c r="H741" s="10" t="s">
        <v>122</v>
      </c>
      <c r="I741" s="10" t="s">
        <v>7424</v>
      </c>
      <c r="J741" s="34">
        <v>-40208.370000000003</v>
      </c>
      <c r="K741" s="10">
        <v>5005626949</v>
      </c>
      <c r="L741" s="10" t="s">
        <v>8943</v>
      </c>
    </row>
    <row r="742" spans="1:12" s="10" customFormat="1">
      <c r="A742" s="32" t="s">
        <v>9188</v>
      </c>
      <c r="B742" s="32" t="s">
        <v>9188</v>
      </c>
      <c r="C742" s="33">
        <v>0.94562500000000005</v>
      </c>
      <c r="D742" s="14">
        <v>543</v>
      </c>
      <c r="E742" s="14">
        <v>1514171</v>
      </c>
      <c r="F742" s="10" t="s">
        <v>71</v>
      </c>
      <c r="G742" s="257">
        <v>-1481.76</v>
      </c>
      <c r="H742" s="10" t="s">
        <v>122</v>
      </c>
      <c r="I742" s="10" t="s">
        <v>7424</v>
      </c>
      <c r="J742" s="34">
        <v>-24360.13</v>
      </c>
      <c r="K742" s="10">
        <v>5005626949</v>
      </c>
      <c r="L742" s="10" t="s">
        <v>8943</v>
      </c>
    </row>
    <row r="743" spans="1:12" s="10" customFormat="1">
      <c r="A743" s="32" t="s">
        <v>9188</v>
      </c>
      <c r="B743" s="32" t="s">
        <v>9188</v>
      </c>
      <c r="C743" s="33">
        <v>0.94562500000000005</v>
      </c>
      <c r="D743" s="14">
        <v>543</v>
      </c>
      <c r="E743" s="14">
        <v>1514173</v>
      </c>
      <c r="F743" s="10" t="s">
        <v>78</v>
      </c>
      <c r="G743" s="257">
        <v>-1771.2</v>
      </c>
      <c r="H743" s="10" t="s">
        <v>122</v>
      </c>
      <c r="I743" s="10" t="s">
        <v>7424</v>
      </c>
      <c r="J743" s="34">
        <v>-8448.6299999999992</v>
      </c>
      <c r="K743" s="10">
        <v>5005626949</v>
      </c>
      <c r="L743" s="10" t="s">
        <v>8943</v>
      </c>
    </row>
    <row r="744" spans="1:12" s="10" customFormat="1">
      <c r="A744" s="32" t="s">
        <v>9188</v>
      </c>
      <c r="B744" s="32" t="s">
        <v>9188</v>
      </c>
      <c r="C744" s="33">
        <v>0.94562500000000005</v>
      </c>
      <c r="D744" s="14">
        <v>543</v>
      </c>
      <c r="E744" s="14">
        <v>1514174</v>
      </c>
      <c r="F744" s="10" t="s">
        <v>80</v>
      </c>
      <c r="G744" s="257">
        <v>-93.311999999999998</v>
      </c>
      <c r="H744" s="10" t="s">
        <v>122</v>
      </c>
      <c r="I744" s="10" t="s">
        <v>7424</v>
      </c>
      <c r="J744" s="34">
        <v>-660.65</v>
      </c>
      <c r="K744" s="10">
        <v>5005626949</v>
      </c>
      <c r="L744" s="10" t="s">
        <v>8943</v>
      </c>
    </row>
    <row r="745" spans="1:12" s="10" customFormat="1">
      <c r="A745" s="32" t="s">
        <v>9188</v>
      </c>
      <c r="B745" s="32" t="s">
        <v>9188</v>
      </c>
      <c r="C745" s="33">
        <v>0.94562500000000005</v>
      </c>
      <c r="D745" s="14">
        <v>543</v>
      </c>
      <c r="E745" s="14">
        <v>1514960</v>
      </c>
      <c r="F745" s="10" t="s">
        <v>82</v>
      </c>
      <c r="G745" s="257">
        <v>-25.92</v>
      </c>
      <c r="H745" s="10" t="s">
        <v>122</v>
      </c>
      <c r="I745" s="10" t="s">
        <v>7424</v>
      </c>
      <c r="J745" s="34">
        <v>-186.36</v>
      </c>
      <c r="K745" s="10">
        <v>5005626949</v>
      </c>
      <c r="L745" s="10" t="s">
        <v>8943</v>
      </c>
    </row>
    <row r="746" spans="1:12" s="10" customFormat="1">
      <c r="A746" s="32" t="s">
        <v>9188</v>
      </c>
      <c r="B746" s="32" t="s">
        <v>9188</v>
      </c>
      <c r="C746" s="33">
        <v>0.94680555555555557</v>
      </c>
      <c r="D746" s="14">
        <v>543</v>
      </c>
      <c r="E746" s="14">
        <v>1514169</v>
      </c>
      <c r="F746" s="10" t="s">
        <v>76</v>
      </c>
      <c r="G746" s="257">
        <v>-5809.5360000000001</v>
      </c>
      <c r="H746" s="10" t="s">
        <v>122</v>
      </c>
      <c r="I746" s="10" t="s">
        <v>7424</v>
      </c>
      <c r="J746" s="34">
        <v>-27014.34</v>
      </c>
      <c r="K746" s="10">
        <v>5005626960</v>
      </c>
      <c r="L746" s="10" t="s">
        <v>8943</v>
      </c>
    </row>
    <row r="747" spans="1:12" s="10" customFormat="1">
      <c r="A747" s="32" t="s">
        <v>9188</v>
      </c>
      <c r="B747" s="32" t="s">
        <v>9188</v>
      </c>
      <c r="C747" s="33">
        <v>0.94680555555555557</v>
      </c>
      <c r="D747" s="14">
        <v>543</v>
      </c>
      <c r="E747" s="14">
        <v>1514170</v>
      </c>
      <c r="F747" s="10" t="s">
        <v>74</v>
      </c>
      <c r="G747" s="257">
        <v>-2580.768</v>
      </c>
      <c r="H747" s="10" t="s">
        <v>122</v>
      </c>
      <c r="I747" s="10" t="s">
        <v>7424</v>
      </c>
      <c r="J747" s="34">
        <v>-40208.36</v>
      </c>
      <c r="K747" s="10">
        <v>5005626960</v>
      </c>
      <c r="L747" s="10" t="s">
        <v>8943</v>
      </c>
    </row>
    <row r="748" spans="1:12" s="10" customFormat="1">
      <c r="A748" s="32" t="s">
        <v>9188</v>
      </c>
      <c r="B748" s="32" t="s">
        <v>9188</v>
      </c>
      <c r="C748" s="33">
        <v>0.94680555555555557</v>
      </c>
      <c r="D748" s="14">
        <v>543</v>
      </c>
      <c r="E748" s="14">
        <v>1514171</v>
      </c>
      <c r="F748" s="10" t="s">
        <v>71</v>
      </c>
      <c r="G748" s="257">
        <v>-1481.76</v>
      </c>
      <c r="H748" s="10" t="s">
        <v>122</v>
      </c>
      <c r="I748" s="10" t="s">
        <v>7424</v>
      </c>
      <c r="J748" s="34">
        <v>-24360.14</v>
      </c>
      <c r="K748" s="10">
        <v>5005626960</v>
      </c>
      <c r="L748" s="10" t="s">
        <v>8943</v>
      </c>
    </row>
    <row r="749" spans="1:12" s="10" customFormat="1">
      <c r="A749" s="32" t="s">
        <v>9188</v>
      </c>
      <c r="B749" s="32" t="s">
        <v>9188</v>
      </c>
      <c r="C749" s="33">
        <v>0.94680555555555557</v>
      </c>
      <c r="D749" s="14">
        <v>543</v>
      </c>
      <c r="E749" s="14">
        <v>1514173</v>
      </c>
      <c r="F749" s="10" t="s">
        <v>78</v>
      </c>
      <c r="G749" s="257">
        <v>-1771.2</v>
      </c>
      <c r="H749" s="10" t="s">
        <v>122</v>
      </c>
      <c r="I749" s="10" t="s">
        <v>7424</v>
      </c>
      <c r="J749" s="34">
        <v>-8448.6200000000008</v>
      </c>
      <c r="K749" s="10">
        <v>5005626960</v>
      </c>
      <c r="L749" s="10" t="s">
        <v>8943</v>
      </c>
    </row>
    <row r="750" spans="1:12" s="10" customFormat="1">
      <c r="A750" s="32" t="s">
        <v>9188</v>
      </c>
      <c r="B750" s="32" t="s">
        <v>9188</v>
      </c>
      <c r="C750" s="33">
        <v>0.94680555555555557</v>
      </c>
      <c r="D750" s="14">
        <v>543</v>
      </c>
      <c r="E750" s="14">
        <v>1514174</v>
      </c>
      <c r="F750" s="10" t="s">
        <v>80</v>
      </c>
      <c r="G750" s="257">
        <v>-93.311999999999998</v>
      </c>
      <c r="H750" s="10" t="s">
        <v>122</v>
      </c>
      <c r="I750" s="10" t="s">
        <v>7424</v>
      </c>
      <c r="J750" s="34">
        <v>-660.65</v>
      </c>
      <c r="K750" s="10">
        <v>5005626960</v>
      </c>
      <c r="L750" s="10" t="s">
        <v>8943</v>
      </c>
    </row>
    <row r="751" spans="1:12" s="10" customFormat="1">
      <c r="A751" s="32" t="s">
        <v>9188</v>
      </c>
      <c r="B751" s="32" t="s">
        <v>9188</v>
      </c>
      <c r="C751" s="33">
        <v>0.94680555555555557</v>
      </c>
      <c r="D751" s="14">
        <v>543</v>
      </c>
      <c r="E751" s="14">
        <v>1514960</v>
      </c>
      <c r="F751" s="10" t="s">
        <v>82</v>
      </c>
      <c r="G751" s="257">
        <v>-25.92</v>
      </c>
      <c r="H751" s="10" t="s">
        <v>122</v>
      </c>
      <c r="I751" s="10" t="s">
        <v>7424</v>
      </c>
      <c r="J751" s="34">
        <v>-186.37</v>
      </c>
      <c r="K751" s="10">
        <v>5005626960</v>
      </c>
      <c r="L751" s="10" t="s">
        <v>8943</v>
      </c>
    </row>
    <row r="752" spans="1:12" s="10" customFormat="1">
      <c r="A752" s="32" t="s">
        <v>9188</v>
      </c>
      <c r="B752" s="32" t="s">
        <v>9188</v>
      </c>
      <c r="C752" s="33">
        <v>0.94787037037037036</v>
      </c>
      <c r="D752" s="14">
        <v>543</v>
      </c>
      <c r="E752" s="14">
        <v>1514169</v>
      </c>
      <c r="F752" s="10" t="s">
        <v>76</v>
      </c>
      <c r="G752" s="257">
        <v>-5809.5360000000001</v>
      </c>
      <c r="H752" s="10" t="s">
        <v>122</v>
      </c>
      <c r="I752" s="10" t="s">
        <v>7424</v>
      </c>
      <c r="J752" s="34">
        <v>-27014.34</v>
      </c>
      <c r="K752" s="10">
        <v>5005626961</v>
      </c>
      <c r="L752" s="10" t="s">
        <v>8943</v>
      </c>
    </row>
    <row r="753" spans="1:12" s="10" customFormat="1">
      <c r="A753" s="32" t="s">
        <v>9188</v>
      </c>
      <c r="B753" s="32" t="s">
        <v>9188</v>
      </c>
      <c r="C753" s="33">
        <v>0.94787037037037036</v>
      </c>
      <c r="D753" s="14">
        <v>543</v>
      </c>
      <c r="E753" s="14">
        <v>1514170</v>
      </c>
      <c r="F753" s="10" t="s">
        <v>74</v>
      </c>
      <c r="G753" s="257">
        <v>-2580.768</v>
      </c>
      <c r="H753" s="10" t="s">
        <v>122</v>
      </c>
      <c r="I753" s="10" t="s">
        <v>7424</v>
      </c>
      <c r="J753" s="34">
        <v>-40208.370000000003</v>
      </c>
      <c r="K753" s="10">
        <v>5005626961</v>
      </c>
      <c r="L753" s="10" t="s">
        <v>8943</v>
      </c>
    </row>
    <row r="754" spans="1:12" s="10" customFormat="1">
      <c r="A754" s="32" t="s">
        <v>9188</v>
      </c>
      <c r="B754" s="32" t="s">
        <v>9188</v>
      </c>
      <c r="C754" s="33">
        <v>0.94787037037037036</v>
      </c>
      <c r="D754" s="14">
        <v>543</v>
      </c>
      <c r="E754" s="14">
        <v>1514171</v>
      </c>
      <c r="F754" s="10" t="s">
        <v>71</v>
      </c>
      <c r="G754" s="257">
        <v>-1481.76</v>
      </c>
      <c r="H754" s="10" t="s">
        <v>122</v>
      </c>
      <c r="I754" s="10" t="s">
        <v>7424</v>
      </c>
      <c r="J754" s="34">
        <v>-24360.13</v>
      </c>
      <c r="K754" s="10">
        <v>5005626961</v>
      </c>
      <c r="L754" s="10" t="s">
        <v>8943</v>
      </c>
    </row>
    <row r="755" spans="1:12" s="10" customFormat="1">
      <c r="A755" s="32" t="s">
        <v>9188</v>
      </c>
      <c r="B755" s="32" t="s">
        <v>9188</v>
      </c>
      <c r="C755" s="33">
        <v>0.94787037037037036</v>
      </c>
      <c r="D755" s="14">
        <v>543</v>
      </c>
      <c r="E755" s="14">
        <v>1514173</v>
      </c>
      <c r="F755" s="10" t="s">
        <v>78</v>
      </c>
      <c r="G755" s="257">
        <v>-1771.2</v>
      </c>
      <c r="H755" s="10" t="s">
        <v>122</v>
      </c>
      <c r="I755" s="10" t="s">
        <v>7424</v>
      </c>
      <c r="J755" s="34">
        <v>-8448.6299999999992</v>
      </c>
      <c r="K755" s="10">
        <v>5005626961</v>
      </c>
      <c r="L755" s="10" t="s">
        <v>8943</v>
      </c>
    </row>
    <row r="756" spans="1:12" s="10" customFormat="1">
      <c r="A756" s="32" t="s">
        <v>9188</v>
      </c>
      <c r="B756" s="32" t="s">
        <v>9188</v>
      </c>
      <c r="C756" s="33">
        <v>0.94787037037037036</v>
      </c>
      <c r="D756" s="14">
        <v>543</v>
      </c>
      <c r="E756" s="14">
        <v>1514174</v>
      </c>
      <c r="F756" s="10" t="s">
        <v>80</v>
      </c>
      <c r="G756" s="257">
        <v>-93.311999999999998</v>
      </c>
      <c r="H756" s="10" t="s">
        <v>122</v>
      </c>
      <c r="I756" s="10" t="s">
        <v>7424</v>
      </c>
      <c r="J756" s="34">
        <v>-660.65</v>
      </c>
      <c r="K756" s="10">
        <v>5005626961</v>
      </c>
      <c r="L756" s="10" t="s">
        <v>8943</v>
      </c>
    </row>
    <row r="757" spans="1:12" s="10" customFormat="1">
      <c r="A757" s="32" t="s">
        <v>9188</v>
      </c>
      <c r="B757" s="32" t="s">
        <v>9188</v>
      </c>
      <c r="C757" s="33">
        <v>0.94787037037037036</v>
      </c>
      <c r="D757" s="14">
        <v>543</v>
      </c>
      <c r="E757" s="14">
        <v>1514960</v>
      </c>
      <c r="F757" s="10" t="s">
        <v>82</v>
      </c>
      <c r="G757" s="257">
        <v>-25.92</v>
      </c>
      <c r="H757" s="10" t="s">
        <v>122</v>
      </c>
      <c r="I757" s="10" t="s">
        <v>7424</v>
      </c>
      <c r="J757" s="34">
        <v>-186.36</v>
      </c>
      <c r="K757" s="10">
        <v>5005626961</v>
      </c>
      <c r="L757" s="10" t="s">
        <v>8943</v>
      </c>
    </row>
    <row r="758" spans="1:12" s="10" customFormat="1">
      <c r="A758" s="32" t="s">
        <v>9188</v>
      </c>
      <c r="B758" s="32" t="s">
        <v>9188</v>
      </c>
      <c r="C758" s="33">
        <v>0.94874999999999998</v>
      </c>
      <c r="D758" s="14">
        <v>543</v>
      </c>
      <c r="E758" s="14">
        <v>1514169</v>
      </c>
      <c r="F758" s="10" t="s">
        <v>76</v>
      </c>
      <c r="G758" s="257">
        <v>-5809.5360000000001</v>
      </c>
      <c r="H758" s="10" t="s">
        <v>122</v>
      </c>
      <c r="I758" s="10" t="s">
        <v>7424</v>
      </c>
      <c r="J758" s="34">
        <v>-27014.34</v>
      </c>
      <c r="K758" s="10">
        <v>5005626962</v>
      </c>
      <c r="L758" s="10" t="s">
        <v>8943</v>
      </c>
    </row>
    <row r="759" spans="1:12" s="10" customFormat="1">
      <c r="A759" s="32" t="s">
        <v>9188</v>
      </c>
      <c r="B759" s="32" t="s">
        <v>9188</v>
      </c>
      <c r="C759" s="33">
        <v>0.94874999999999998</v>
      </c>
      <c r="D759" s="14">
        <v>543</v>
      </c>
      <c r="E759" s="14">
        <v>1514170</v>
      </c>
      <c r="F759" s="10" t="s">
        <v>74</v>
      </c>
      <c r="G759" s="257">
        <v>-2580.768</v>
      </c>
      <c r="H759" s="10" t="s">
        <v>122</v>
      </c>
      <c r="I759" s="10" t="s">
        <v>7424</v>
      </c>
      <c r="J759" s="34">
        <v>-40208.36</v>
      </c>
      <c r="K759" s="10">
        <v>5005626962</v>
      </c>
      <c r="L759" s="10" t="s">
        <v>8943</v>
      </c>
    </row>
    <row r="760" spans="1:12" s="10" customFormat="1">
      <c r="A760" s="32" t="s">
        <v>9188</v>
      </c>
      <c r="B760" s="32" t="s">
        <v>9188</v>
      </c>
      <c r="C760" s="33">
        <v>0.94874999999999998</v>
      </c>
      <c r="D760" s="14">
        <v>543</v>
      </c>
      <c r="E760" s="14">
        <v>1514171</v>
      </c>
      <c r="F760" s="10" t="s">
        <v>71</v>
      </c>
      <c r="G760" s="257">
        <v>-1481.76</v>
      </c>
      <c r="H760" s="10" t="s">
        <v>122</v>
      </c>
      <c r="I760" s="10" t="s">
        <v>7424</v>
      </c>
      <c r="J760" s="34">
        <v>-24360.14</v>
      </c>
      <c r="K760" s="10">
        <v>5005626962</v>
      </c>
      <c r="L760" s="10" t="s">
        <v>8943</v>
      </c>
    </row>
    <row r="761" spans="1:12" s="10" customFormat="1">
      <c r="A761" s="32" t="s">
        <v>9188</v>
      </c>
      <c r="B761" s="32" t="s">
        <v>9188</v>
      </c>
      <c r="C761" s="33">
        <v>0.94874999999999998</v>
      </c>
      <c r="D761" s="14">
        <v>543</v>
      </c>
      <c r="E761" s="14">
        <v>1514173</v>
      </c>
      <c r="F761" s="10" t="s">
        <v>78</v>
      </c>
      <c r="G761" s="257">
        <v>-1771.2</v>
      </c>
      <c r="H761" s="10" t="s">
        <v>122</v>
      </c>
      <c r="I761" s="10" t="s">
        <v>7424</v>
      </c>
      <c r="J761" s="34">
        <v>-8448.6200000000008</v>
      </c>
      <c r="K761" s="10">
        <v>5005626962</v>
      </c>
      <c r="L761" s="10" t="s">
        <v>8943</v>
      </c>
    </row>
    <row r="762" spans="1:12" s="10" customFormat="1">
      <c r="A762" s="32" t="s">
        <v>9188</v>
      </c>
      <c r="B762" s="32" t="s">
        <v>9188</v>
      </c>
      <c r="C762" s="33">
        <v>0.94874999999999998</v>
      </c>
      <c r="D762" s="14">
        <v>543</v>
      </c>
      <c r="E762" s="14">
        <v>1514174</v>
      </c>
      <c r="F762" s="10" t="s">
        <v>80</v>
      </c>
      <c r="G762" s="257">
        <v>-93.311999999999998</v>
      </c>
      <c r="H762" s="10" t="s">
        <v>122</v>
      </c>
      <c r="I762" s="10" t="s">
        <v>7424</v>
      </c>
      <c r="J762" s="34">
        <v>-660.65</v>
      </c>
      <c r="K762" s="10">
        <v>5005626962</v>
      </c>
      <c r="L762" s="10" t="s">
        <v>8943</v>
      </c>
    </row>
    <row r="763" spans="1:12" s="10" customFormat="1">
      <c r="A763" s="32" t="s">
        <v>9188</v>
      </c>
      <c r="B763" s="32" t="s">
        <v>9188</v>
      </c>
      <c r="C763" s="33">
        <v>0.94874999999999998</v>
      </c>
      <c r="D763" s="14">
        <v>543</v>
      </c>
      <c r="E763" s="14">
        <v>1514960</v>
      </c>
      <c r="F763" s="10" t="s">
        <v>82</v>
      </c>
      <c r="G763" s="257">
        <v>-25.92</v>
      </c>
      <c r="H763" s="10" t="s">
        <v>122</v>
      </c>
      <c r="I763" s="10" t="s">
        <v>7424</v>
      </c>
      <c r="J763" s="34">
        <v>-186.37</v>
      </c>
      <c r="K763" s="10">
        <v>5005626962</v>
      </c>
      <c r="L763" s="10" t="s">
        <v>8943</v>
      </c>
    </row>
    <row r="764" spans="1:12" s="10" customFormat="1">
      <c r="A764" s="32" t="s">
        <v>9188</v>
      </c>
      <c r="B764" s="32" t="s">
        <v>9188</v>
      </c>
      <c r="C764" s="33">
        <v>0.95001157407407411</v>
      </c>
      <c r="D764" s="14">
        <v>543</v>
      </c>
      <c r="E764" s="14">
        <v>1514169</v>
      </c>
      <c r="F764" s="10" t="s">
        <v>76</v>
      </c>
      <c r="G764" s="257">
        <v>-5809.5360000000001</v>
      </c>
      <c r="H764" s="10" t="s">
        <v>122</v>
      </c>
      <c r="I764" s="10" t="s">
        <v>7424</v>
      </c>
      <c r="J764" s="34">
        <v>-27014.34</v>
      </c>
      <c r="K764" s="10">
        <v>5005626963</v>
      </c>
      <c r="L764" s="10" t="s">
        <v>8943</v>
      </c>
    </row>
    <row r="765" spans="1:12" s="10" customFormat="1">
      <c r="A765" s="32" t="s">
        <v>9188</v>
      </c>
      <c r="B765" s="32" t="s">
        <v>9188</v>
      </c>
      <c r="C765" s="33">
        <v>0.95001157407407411</v>
      </c>
      <c r="D765" s="14">
        <v>543</v>
      </c>
      <c r="E765" s="14">
        <v>1514170</v>
      </c>
      <c r="F765" s="10" t="s">
        <v>74</v>
      </c>
      <c r="G765" s="257">
        <v>-2580.768</v>
      </c>
      <c r="H765" s="10" t="s">
        <v>122</v>
      </c>
      <c r="I765" s="10" t="s">
        <v>7424</v>
      </c>
      <c r="J765" s="34">
        <v>-40208.370000000003</v>
      </c>
      <c r="K765" s="10">
        <v>5005626963</v>
      </c>
      <c r="L765" s="10" t="s">
        <v>8943</v>
      </c>
    </row>
    <row r="766" spans="1:12" s="10" customFormat="1">
      <c r="A766" s="32" t="s">
        <v>9188</v>
      </c>
      <c r="B766" s="32" t="s">
        <v>9188</v>
      </c>
      <c r="C766" s="33">
        <v>0.95001157407407411</v>
      </c>
      <c r="D766" s="14">
        <v>543</v>
      </c>
      <c r="E766" s="14">
        <v>1514171</v>
      </c>
      <c r="F766" s="10" t="s">
        <v>71</v>
      </c>
      <c r="G766" s="257">
        <v>-1481.76</v>
      </c>
      <c r="H766" s="10" t="s">
        <v>122</v>
      </c>
      <c r="I766" s="10" t="s">
        <v>7424</v>
      </c>
      <c r="J766" s="34">
        <v>-24360.13</v>
      </c>
      <c r="K766" s="10">
        <v>5005626963</v>
      </c>
      <c r="L766" s="10" t="s">
        <v>8943</v>
      </c>
    </row>
    <row r="767" spans="1:12" s="10" customFormat="1">
      <c r="A767" s="32" t="s">
        <v>9188</v>
      </c>
      <c r="B767" s="32" t="s">
        <v>9188</v>
      </c>
      <c r="C767" s="33">
        <v>0.95001157407407411</v>
      </c>
      <c r="D767" s="14">
        <v>543</v>
      </c>
      <c r="E767" s="14">
        <v>1514173</v>
      </c>
      <c r="F767" s="10" t="s">
        <v>78</v>
      </c>
      <c r="G767" s="257">
        <v>-1771.2</v>
      </c>
      <c r="H767" s="10" t="s">
        <v>122</v>
      </c>
      <c r="I767" s="10" t="s">
        <v>7424</v>
      </c>
      <c r="J767" s="34">
        <v>-8448.6299999999992</v>
      </c>
      <c r="K767" s="10">
        <v>5005626963</v>
      </c>
      <c r="L767" s="10" t="s">
        <v>8943</v>
      </c>
    </row>
    <row r="768" spans="1:12" s="10" customFormat="1">
      <c r="A768" s="32" t="s">
        <v>9188</v>
      </c>
      <c r="B768" s="32" t="s">
        <v>9188</v>
      </c>
      <c r="C768" s="33">
        <v>0.95001157407407411</v>
      </c>
      <c r="D768" s="14">
        <v>543</v>
      </c>
      <c r="E768" s="14">
        <v>1514174</v>
      </c>
      <c r="F768" s="10" t="s">
        <v>80</v>
      </c>
      <c r="G768" s="257">
        <v>-93.311999999999998</v>
      </c>
      <c r="H768" s="10" t="s">
        <v>122</v>
      </c>
      <c r="I768" s="10" t="s">
        <v>7424</v>
      </c>
      <c r="J768" s="34">
        <v>-660.65</v>
      </c>
      <c r="K768" s="10">
        <v>5005626963</v>
      </c>
      <c r="L768" s="10" t="s">
        <v>8943</v>
      </c>
    </row>
    <row r="769" spans="1:12" s="10" customFormat="1">
      <c r="A769" s="32" t="s">
        <v>9188</v>
      </c>
      <c r="B769" s="32" t="s">
        <v>9188</v>
      </c>
      <c r="C769" s="33">
        <v>0.95001157407407411</v>
      </c>
      <c r="D769" s="14">
        <v>543</v>
      </c>
      <c r="E769" s="14">
        <v>1514960</v>
      </c>
      <c r="F769" s="10" t="s">
        <v>82</v>
      </c>
      <c r="G769" s="257">
        <v>-25.92</v>
      </c>
      <c r="H769" s="10" t="s">
        <v>122</v>
      </c>
      <c r="I769" s="10" t="s">
        <v>7424</v>
      </c>
      <c r="J769" s="34">
        <v>-186.36</v>
      </c>
      <c r="K769" s="10">
        <v>5005626963</v>
      </c>
      <c r="L769" s="10" t="s">
        <v>8943</v>
      </c>
    </row>
    <row r="770" spans="1:12" s="10" customFormat="1">
      <c r="A770" s="32" t="s">
        <v>9214</v>
      </c>
      <c r="B770" s="32" t="s">
        <v>9214</v>
      </c>
      <c r="C770" s="33">
        <v>0.48003472222222227</v>
      </c>
      <c r="D770" s="14">
        <v>543</v>
      </c>
      <c r="E770" s="14">
        <v>1514169</v>
      </c>
      <c r="F770" s="10" t="s">
        <v>76</v>
      </c>
      <c r="G770" s="257">
        <v>-5809.5360000000001</v>
      </c>
      <c r="H770" s="10" t="s">
        <v>122</v>
      </c>
      <c r="I770" s="10" t="s">
        <v>7424</v>
      </c>
      <c r="J770" s="34">
        <v>-27014.34</v>
      </c>
      <c r="K770" s="10">
        <v>5005627657</v>
      </c>
      <c r="L770" s="10" t="s">
        <v>8943</v>
      </c>
    </row>
    <row r="771" spans="1:12" s="10" customFormat="1">
      <c r="A771" s="32" t="s">
        <v>9214</v>
      </c>
      <c r="B771" s="32" t="s">
        <v>9214</v>
      </c>
      <c r="C771" s="33">
        <v>0.48003472222222227</v>
      </c>
      <c r="D771" s="14">
        <v>543</v>
      </c>
      <c r="E771" s="14">
        <v>1514170</v>
      </c>
      <c r="F771" s="10" t="s">
        <v>74</v>
      </c>
      <c r="G771" s="257">
        <v>-2580.768</v>
      </c>
      <c r="H771" s="10" t="s">
        <v>122</v>
      </c>
      <c r="I771" s="10" t="s">
        <v>7424</v>
      </c>
      <c r="J771" s="34">
        <v>-40208.36</v>
      </c>
      <c r="K771" s="10">
        <v>5005627657</v>
      </c>
      <c r="L771" s="10" t="s">
        <v>8943</v>
      </c>
    </row>
    <row r="772" spans="1:12" s="10" customFormat="1">
      <c r="A772" s="32" t="s">
        <v>9214</v>
      </c>
      <c r="B772" s="32" t="s">
        <v>9214</v>
      </c>
      <c r="C772" s="33">
        <v>0.48003472222222227</v>
      </c>
      <c r="D772" s="14">
        <v>543</v>
      </c>
      <c r="E772" s="14">
        <v>1514171</v>
      </c>
      <c r="F772" s="10" t="s">
        <v>71</v>
      </c>
      <c r="G772" s="257">
        <v>-1481.76</v>
      </c>
      <c r="H772" s="10" t="s">
        <v>122</v>
      </c>
      <c r="I772" s="10" t="s">
        <v>7424</v>
      </c>
      <c r="J772" s="34">
        <v>-24360.14</v>
      </c>
      <c r="K772" s="10">
        <v>5005627657</v>
      </c>
      <c r="L772" s="10" t="s">
        <v>8943</v>
      </c>
    </row>
    <row r="773" spans="1:12" s="10" customFormat="1">
      <c r="A773" s="32" t="s">
        <v>9214</v>
      </c>
      <c r="B773" s="32" t="s">
        <v>9214</v>
      </c>
      <c r="C773" s="33">
        <v>0.48003472222222227</v>
      </c>
      <c r="D773" s="14">
        <v>543</v>
      </c>
      <c r="E773" s="14">
        <v>1514173</v>
      </c>
      <c r="F773" s="10" t="s">
        <v>78</v>
      </c>
      <c r="G773" s="257">
        <v>-1771.2</v>
      </c>
      <c r="H773" s="10" t="s">
        <v>122</v>
      </c>
      <c r="I773" s="10" t="s">
        <v>7424</v>
      </c>
      <c r="J773" s="34">
        <v>-8448.6200000000008</v>
      </c>
      <c r="K773" s="10">
        <v>5005627657</v>
      </c>
      <c r="L773" s="10" t="s">
        <v>8943</v>
      </c>
    </row>
    <row r="774" spans="1:12" s="10" customFormat="1">
      <c r="A774" s="32" t="s">
        <v>9214</v>
      </c>
      <c r="B774" s="32" t="s">
        <v>9214</v>
      </c>
      <c r="C774" s="33">
        <v>0.48003472222222227</v>
      </c>
      <c r="D774" s="14">
        <v>543</v>
      </c>
      <c r="E774" s="14">
        <v>1514174</v>
      </c>
      <c r="F774" s="10" t="s">
        <v>80</v>
      </c>
      <c r="G774" s="257">
        <v>-93.311999999999998</v>
      </c>
      <c r="H774" s="10" t="s">
        <v>122</v>
      </c>
      <c r="I774" s="10" t="s">
        <v>7424</v>
      </c>
      <c r="J774" s="34">
        <v>-660.65</v>
      </c>
      <c r="K774" s="10">
        <v>5005627657</v>
      </c>
      <c r="L774" s="10" t="s">
        <v>8943</v>
      </c>
    </row>
    <row r="775" spans="1:12" s="10" customFormat="1">
      <c r="A775" s="32" t="s">
        <v>9214</v>
      </c>
      <c r="B775" s="32" t="s">
        <v>9214</v>
      </c>
      <c r="C775" s="33">
        <v>0.48003472222222227</v>
      </c>
      <c r="D775" s="14">
        <v>543</v>
      </c>
      <c r="E775" s="14">
        <v>1514960</v>
      </c>
      <c r="F775" s="10" t="s">
        <v>82</v>
      </c>
      <c r="G775" s="257">
        <v>-25.92</v>
      </c>
      <c r="H775" s="10" t="s">
        <v>122</v>
      </c>
      <c r="I775" s="10" t="s">
        <v>7424</v>
      </c>
      <c r="J775" s="34">
        <v>-186.37</v>
      </c>
      <c r="K775" s="10">
        <v>5005627657</v>
      </c>
      <c r="L775" s="10" t="s">
        <v>8943</v>
      </c>
    </row>
    <row r="776" spans="1:12" s="10" customFormat="1">
      <c r="A776" s="32" t="s">
        <v>9214</v>
      </c>
      <c r="B776" s="32" t="s">
        <v>9214</v>
      </c>
      <c r="C776" s="33">
        <v>0.48144675925925928</v>
      </c>
      <c r="D776" s="14">
        <v>543</v>
      </c>
      <c r="E776" s="14">
        <v>1514169</v>
      </c>
      <c r="F776" s="10" t="s">
        <v>76</v>
      </c>
      <c r="G776" s="257">
        <v>-5809.5360000000001</v>
      </c>
      <c r="H776" s="10" t="s">
        <v>122</v>
      </c>
      <c r="I776" s="10" t="s">
        <v>7424</v>
      </c>
      <c r="J776" s="34">
        <v>-27014.34</v>
      </c>
      <c r="K776" s="10">
        <v>5005627658</v>
      </c>
      <c r="L776" s="10" t="s">
        <v>8943</v>
      </c>
    </row>
    <row r="777" spans="1:12" s="10" customFormat="1">
      <c r="A777" s="32" t="s">
        <v>9214</v>
      </c>
      <c r="B777" s="32" t="s">
        <v>9214</v>
      </c>
      <c r="C777" s="33">
        <v>0.48144675925925928</v>
      </c>
      <c r="D777" s="14">
        <v>543</v>
      </c>
      <c r="E777" s="14">
        <v>1514170</v>
      </c>
      <c r="F777" s="10" t="s">
        <v>74</v>
      </c>
      <c r="G777" s="257">
        <v>-2580.768</v>
      </c>
      <c r="H777" s="10" t="s">
        <v>122</v>
      </c>
      <c r="I777" s="10" t="s">
        <v>7424</v>
      </c>
      <c r="J777" s="34">
        <v>-40208.370000000003</v>
      </c>
      <c r="K777" s="10">
        <v>5005627658</v>
      </c>
      <c r="L777" s="10" t="s">
        <v>8943</v>
      </c>
    </row>
    <row r="778" spans="1:12" s="10" customFormat="1">
      <c r="A778" s="32" t="s">
        <v>9214</v>
      </c>
      <c r="B778" s="32" t="s">
        <v>9214</v>
      </c>
      <c r="C778" s="33">
        <v>0.48144675925925928</v>
      </c>
      <c r="D778" s="14">
        <v>543</v>
      </c>
      <c r="E778" s="14">
        <v>1514171</v>
      </c>
      <c r="F778" s="10" t="s">
        <v>71</v>
      </c>
      <c r="G778" s="257">
        <v>-1481.76</v>
      </c>
      <c r="H778" s="10" t="s">
        <v>122</v>
      </c>
      <c r="I778" s="10" t="s">
        <v>7424</v>
      </c>
      <c r="J778" s="34">
        <v>-24360.13</v>
      </c>
      <c r="K778" s="10">
        <v>5005627658</v>
      </c>
      <c r="L778" s="10" t="s">
        <v>8943</v>
      </c>
    </row>
    <row r="779" spans="1:12" s="10" customFormat="1">
      <c r="A779" s="32" t="s">
        <v>9214</v>
      </c>
      <c r="B779" s="32" t="s">
        <v>9214</v>
      </c>
      <c r="C779" s="33">
        <v>0.48144675925925928</v>
      </c>
      <c r="D779" s="14">
        <v>543</v>
      </c>
      <c r="E779" s="14">
        <v>1514173</v>
      </c>
      <c r="F779" s="10" t="s">
        <v>78</v>
      </c>
      <c r="G779" s="257">
        <v>-1771.2</v>
      </c>
      <c r="H779" s="10" t="s">
        <v>122</v>
      </c>
      <c r="I779" s="10" t="s">
        <v>7424</v>
      </c>
      <c r="J779" s="34">
        <v>-8448.6299999999992</v>
      </c>
      <c r="K779" s="10">
        <v>5005627658</v>
      </c>
      <c r="L779" s="10" t="s">
        <v>8943</v>
      </c>
    </row>
    <row r="780" spans="1:12" s="10" customFormat="1">
      <c r="A780" s="32" t="s">
        <v>9214</v>
      </c>
      <c r="B780" s="32" t="s">
        <v>9214</v>
      </c>
      <c r="C780" s="33">
        <v>0.48144675925925928</v>
      </c>
      <c r="D780" s="14">
        <v>543</v>
      </c>
      <c r="E780" s="14">
        <v>1514174</v>
      </c>
      <c r="F780" s="10" t="s">
        <v>80</v>
      </c>
      <c r="G780" s="257">
        <v>-93.311999999999998</v>
      </c>
      <c r="H780" s="10" t="s">
        <v>122</v>
      </c>
      <c r="I780" s="10" t="s">
        <v>7424</v>
      </c>
      <c r="J780" s="34">
        <v>-660.65</v>
      </c>
      <c r="K780" s="10">
        <v>5005627658</v>
      </c>
      <c r="L780" s="10" t="s">
        <v>8943</v>
      </c>
    </row>
    <row r="781" spans="1:12" s="10" customFormat="1">
      <c r="A781" s="32" t="s">
        <v>9214</v>
      </c>
      <c r="B781" s="32" t="s">
        <v>9214</v>
      </c>
      <c r="C781" s="33">
        <v>0.48144675925925928</v>
      </c>
      <c r="D781" s="14">
        <v>543</v>
      </c>
      <c r="E781" s="14">
        <v>1514960</v>
      </c>
      <c r="F781" s="10" t="s">
        <v>82</v>
      </c>
      <c r="G781" s="257">
        <v>-25.92</v>
      </c>
      <c r="H781" s="10" t="s">
        <v>122</v>
      </c>
      <c r="I781" s="10" t="s">
        <v>7424</v>
      </c>
      <c r="J781" s="34">
        <v>-186.36</v>
      </c>
      <c r="K781" s="10">
        <v>5005627658</v>
      </c>
      <c r="L781" s="10" t="s">
        <v>8943</v>
      </c>
    </row>
    <row r="782" spans="1:12" s="10" customFormat="1">
      <c r="A782" s="32" t="s">
        <v>9214</v>
      </c>
      <c r="B782" s="32" t="s">
        <v>9214</v>
      </c>
      <c r="C782" s="33">
        <v>0.48237268518518522</v>
      </c>
      <c r="D782" s="14">
        <v>543</v>
      </c>
      <c r="E782" s="14">
        <v>1514169</v>
      </c>
      <c r="F782" s="10" t="s">
        <v>76</v>
      </c>
      <c r="G782" s="257">
        <v>-5809.5360000000001</v>
      </c>
      <c r="H782" s="10" t="s">
        <v>122</v>
      </c>
      <c r="I782" s="10" t="s">
        <v>7424</v>
      </c>
      <c r="J782" s="34">
        <v>-27014.34</v>
      </c>
      <c r="K782" s="10">
        <v>5005627659</v>
      </c>
      <c r="L782" s="10" t="s">
        <v>8943</v>
      </c>
    </row>
    <row r="783" spans="1:12" s="10" customFormat="1">
      <c r="A783" s="32" t="s">
        <v>9214</v>
      </c>
      <c r="B783" s="32" t="s">
        <v>9214</v>
      </c>
      <c r="C783" s="33">
        <v>0.48237268518518522</v>
      </c>
      <c r="D783" s="14">
        <v>543</v>
      </c>
      <c r="E783" s="14">
        <v>1514170</v>
      </c>
      <c r="F783" s="10" t="s">
        <v>74</v>
      </c>
      <c r="G783" s="257">
        <v>-2580.768</v>
      </c>
      <c r="H783" s="10" t="s">
        <v>122</v>
      </c>
      <c r="I783" s="10" t="s">
        <v>7424</v>
      </c>
      <c r="J783" s="34">
        <v>-40208.36</v>
      </c>
      <c r="K783" s="10">
        <v>5005627659</v>
      </c>
      <c r="L783" s="10" t="s">
        <v>8943</v>
      </c>
    </row>
    <row r="784" spans="1:12" s="10" customFormat="1">
      <c r="A784" s="32" t="s">
        <v>9214</v>
      </c>
      <c r="B784" s="32" t="s">
        <v>9214</v>
      </c>
      <c r="C784" s="33">
        <v>0.48237268518518522</v>
      </c>
      <c r="D784" s="14">
        <v>543</v>
      </c>
      <c r="E784" s="14">
        <v>1514171</v>
      </c>
      <c r="F784" s="10" t="s">
        <v>71</v>
      </c>
      <c r="G784" s="257">
        <v>-1481.76</v>
      </c>
      <c r="H784" s="10" t="s">
        <v>122</v>
      </c>
      <c r="I784" s="10" t="s">
        <v>7424</v>
      </c>
      <c r="J784" s="34">
        <v>-24360.14</v>
      </c>
      <c r="K784" s="10">
        <v>5005627659</v>
      </c>
      <c r="L784" s="10" t="s">
        <v>8943</v>
      </c>
    </row>
    <row r="785" spans="1:12" s="10" customFormat="1">
      <c r="A785" s="32" t="s">
        <v>9214</v>
      </c>
      <c r="B785" s="32" t="s">
        <v>9214</v>
      </c>
      <c r="C785" s="33">
        <v>0.48237268518518522</v>
      </c>
      <c r="D785" s="14">
        <v>543</v>
      </c>
      <c r="E785" s="14">
        <v>1514173</v>
      </c>
      <c r="F785" s="10" t="s">
        <v>78</v>
      </c>
      <c r="G785" s="257">
        <v>-1771.2</v>
      </c>
      <c r="H785" s="10" t="s">
        <v>122</v>
      </c>
      <c r="I785" s="10" t="s">
        <v>7424</v>
      </c>
      <c r="J785" s="34">
        <v>-8448.6200000000008</v>
      </c>
      <c r="K785" s="10">
        <v>5005627659</v>
      </c>
      <c r="L785" s="10" t="s">
        <v>8943</v>
      </c>
    </row>
    <row r="786" spans="1:12" s="10" customFormat="1">
      <c r="A786" s="32" t="s">
        <v>9214</v>
      </c>
      <c r="B786" s="32" t="s">
        <v>9214</v>
      </c>
      <c r="C786" s="33">
        <v>0.48237268518518522</v>
      </c>
      <c r="D786" s="14">
        <v>543</v>
      </c>
      <c r="E786" s="14">
        <v>1514174</v>
      </c>
      <c r="F786" s="10" t="s">
        <v>80</v>
      </c>
      <c r="G786" s="257">
        <v>-93.311999999999998</v>
      </c>
      <c r="H786" s="10" t="s">
        <v>122</v>
      </c>
      <c r="I786" s="10" t="s">
        <v>7424</v>
      </c>
      <c r="J786" s="34">
        <v>-660.65</v>
      </c>
      <c r="K786" s="10">
        <v>5005627659</v>
      </c>
      <c r="L786" s="10" t="s">
        <v>8943</v>
      </c>
    </row>
    <row r="787" spans="1:12" s="10" customFormat="1">
      <c r="A787" s="32" t="s">
        <v>9214</v>
      </c>
      <c r="B787" s="32" t="s">
        <v>9214</v>
      </c>
      <c r="C787" s="33">
        <v>0.48237268518518522</v>
      </c>
      <c r="D787" s="14">
        <v>543</v>
      </c>
      <c r="E787" s="14">
        <v>1514960</v>
      </c>
      <c r="F787" s="10" t="s">
        <v>82</v>
      </c>
      <c r="G787" s="257">
        <v>-25.92</v>
      </c>
      <c r="H787" s="10" t="s">
        <v>122</v>
      </c>
      <c r="I787" s="10" t="s">
        <v>7424</v>
      </c>
      <c r="J787" s="34">
        <v>-186.37</v>
      </c>
      <c r="K787" s="10">
        <v>5005627659</v>
      </c>
      <c r="L787" s="10" t="s">
        <v>8943</v>
      </c>
    </row>
    <row r="788" spans="1:12" s="10" customFormat="1">
      <c r="A788" s="32" t="s">
        <v>9214</v>
      </c>
      <c r="B788" s="32" t="s">
        <v>9214</v>
      </c>
      <c r="C788" s="33">
        <v>0.48340277777777779</v>
      </c>
      <c r="D788" s="14">
        <v>543</v>
      </c>
      <c r="E788" s="14">
        <v>1514169</v>
      </c>
      <c r="F788" s="10" t="s">
        <v>76</v>
      </c>
      <c r="G788" s="257">
        <v>-5809.5360000000001</v>
      </c>
      <c r="H788" s="10" t="s">
        <v>122</v>
      </c>
      <c r="I788" s="10" t="s">
        <v>7424</v>
      </c>
      <c r="J788" s="34">
        <v>-27014.35</v>
      </c>
      <c r="K788" s="10">
        <v>5005627720</v>
      </c>
      <c r="L788" s="10" t="s">
        <v>8943</v>
      </c>
    </row>
    <row r="789" spans="1:12" s="10" customFormat="1">
      <c r="A789" s="32" t="s">
        <v>9214</v>
      </c>
      <c r="B789" s="32" t="s">
        <v>9214</v>
      </c>
      <c r="C789" s="33">
        <v>0.48340277777777779</v>
      </c>
      <c r="D789" s="14">
        <v>543</v>
      </c>
      <c r="E789" s="14">
        <v>1514170</v>
      </c>
      <c r="F789" s="10" t="s">
        <v>74</v>
      </c>
      <c r="G789" s="257">
        <v>-2580.768</v>
      </c>
      <c r="H789" s="10" t="s">
        <v>122</v>
      </c>
      <c r="I789" s="10" t="s">
        <v>7424</v>
      </c>
      <c r="J789" s="34">
        <v>-40208.370000000003</v>
      </c>
      <c r="K789" s="10">
        <v>5005627720</v>
      </c>
      <c r="L789" s="10" t="s">
        <v>8943</v>
      </c>
    </row>
    <row r="790" spans="1:12" s="10" customFormat="1">
      <c r="A790" s="32" t="s">
        <v>9214</v>
      </c>
      <c r="B790" s="32" t="s">
        <v>9214</v>
      </c>
      <c r="C790" s="33">
        <v>0.48340277777777779</v>
      </c>
      <c r="D790" s="14">
        <v>543</v>
      </c>
      <c r="E790" s="14">
        <v>1514171</v>
      </c>
      <c r="F790" s="10" t="s">
        <v>71</v>
      </c>
      <c r="G790" s="257">
        <v>-1481.76</v>
      </c>
      <c r="H790" s="10" t="s">
        <v>122</v>
      </c>
      <c r="I790" s="10" t="s">
        <v>7424</v>
      </c>
      <c r="J790" s="34">
        <v>-24360.13</v>
      </c>
      <c r="K790" s="10">
        <v>5005627720</v>
      </c>
      <c r="L790" s="10" t="s">
        <v>8943</v>
      </c>
    </row>
    <row r="791" spans="1:12" s="10" customFormat="1">
      <c r="A791" s="32" t="s">
        <v>9214</v>
      </c>
      <c r="B791" s="32" t="s">
        <v>9214</v>
      </c>
      <c r="C791" s="33">
        <v>0.48340277777777779</v>
      </c>
      <c r="D791" s="14">
        <v>543</v>
      </c>
      <c r="E791" s="14">
        <v>1514173</v>
      </c>
      <c r="F791" s="10" t="s">
        <v>78</v>
      </c>
      <c r="G791" s="257">
        <v>-1771.2</v>
      </c>
      <c r="H791" s="10" t="s">
        <v>122</v>
      </c>
      <c r="I791" s="10" t="s">
        <v>7424</v>
      </c>
      <c r="J791" s="34">
        <v>-8448.6299999999992</v>
      </c>
      <c r="K791" s="10">
        <v>5005627720</v>
      </c>
      <c r="L791" s="10" t="s">
        <v>8943</v>
      </c>
    </row>
    <row r="792" spans="1:12" s="10" customFormat="1">
      <c r="A792" s="32" t="s">
        <v>9214</v>
      </c>
      <c r="B792" s="32" t="s">
        <v>9214</v>
      </c>
      <c r="C792" s="33">
        <v>0.48340277777777779</v>
      </c>
      <c r="D792" s="14">
        <v>543</v>
      </c>
      <c r="E792" s="14">
        <v>1514174</v>
      </c>
      <c r="F792" s="10" t="s">
        <v>80</v>
      </c>
      <c r="G792" s="257">
        <v>-93.311999999999998</v>
      </c>
      <c r="H792" s="10" t="s">
        <v>122</v>
      </c>
      <c r="I792" s="10" t="s">
        <v>7424</v>
      </c>
      <c r="J792" s="34">
        <v>-660.65</v>
      </c>
      <c r="K792" s="10">
        <v>5005627720</v>
      </c>
      <c r="L792" s="10" t="s">
        <v>8943</v>
      </c>
    </row>
    <row r="793" spans="1:12" s="10" customFormat="1">
      <c r="A793" s="32" t="s">
        <v>9214</v>
      </c>
      <c r="B793" s="32" t="s">
        <v>9214</v>
      </c>
      <c r="C793" s="33">
        <v>0.48340277777777779</v>
      </c>
      <c r="D793" s="14">
        <v>543</v>
      </c>
      <c r="E793" s="14">
        <v>1514960</v>
      </c>
      <c r="F793" s="10" t="s">
        <v>82</v>
      </c>
      <c r="G793" s="257">
        <v>-25.92</v>
      </c>
      <c r="H793" s="10" t="s">
        <v>122</v>
      </c>
      <c r="I793" s="10" t="s">
        <v>7424</v>
      </c>
      <c r="J793" s="34">
        <v>-186.36</v>
      </c>
      <c r="K793" s="10">
        <v>5005627720</v>
      </c>
      <c r="L793" s="10" t="s">
        <v>8943</v>
      </c>
    </row>
    <row r="794" spans="1:12" s="10" customFormat="1">
      <c r="A794" s="32" t="s">
        <v>9214</v>
      </c>
      <c r="B794" s="32" t="s">
        <v>9214</v>
      </c>
      <c r="C794" s="33">
        <v>0.48601851851851857</v>
      </c>
      <c r="D794" s="14">
        <v>543</v>
      </c>
      <c r="E794" s="14">
        <v>1514169</v>
      </c>
      <c r="F794" s="10" t="s">
        <v>76</v>
      </c>
      <c r="G794" s="257">
        <v>-5809.5360000000001</v>
      </c>
      <c r="H794" s="10" t="s">
        <v>122</v>
      </c>
      <c r="I794" s="10" t="s">
        <v>7424</v>
      </c>
      <c r="J794" s="34">
        <v>-27014.34</v>
      </c>
      <c r="K794" s="10">
        <v>5005627724</v>
      </c>
      <c r="L794" s="10" t="s">
        <v>8943</v>
      </c>
    </row>
    <row r="795" spans="1:12" s="10" customFormat="1">
      <c r="A795" s="32" t="s">
        <v>9214</v>
      </c>
      <c r="B795" s="32" t="s">
        <v>9214</v>
      </c>
      <c r="C795" s="33">
        <v>0.48601851851851857</v>
      </c>
      <c r="D795" s="14">
        <v>543</v>
      </c>
      <c r="E795" s="14">
        <v>1514170</v>
      </c>
      <c r="F795" s="10" t="s">
        <v>74</v>
      </c>
      <c r="G795" s="257">
        <v>-2580.768</v>
      </c>
      <c r="H795" s="10" t="s">
        <v>122</v>
      </c>
      <c r="I795" s="10" t="s">
        <v>7424</v>
      </c>
      <c r="J795" s="34">
        <v>-40208.36</v>
      </c>
      <c r="K795" s="10">
        <v>5005627724</v>
      </c>
      <c r="L795" s="10" t="s">
        <v>8943</v>
      </c>
    </row>
    <row r="796" spans="1:12" s="10" customFormat="1">
      <c r="A796" s="32" t="s">
        <v>9214</v>
      </c>
      <c r="B796" s="32" t="s">
        <v>9214</v>
      </c>
      <c r="C796" s="33">
        <v>0.48601851851851857</v>
      </c>
      <c r="D796" s="14">
        <v>543</v>
      </c>
      <c r="E796" s="14">
        <v>1514171</v>
      </c>
      <c r="F796" s="10" t="s">
        <v>71</v>
      </c>
      <c r="G796" s="257">
        <v>-1481.76</v>
      </c>
      <c r="H796" s="10" t="s">
        <v>122</v>
      </c>
      <c r="I796" s="10" t="s">
        <v>7424</v>
      </c>
      <c r="J796" s="34">
        <v>-24360.14</v>
      </c>
      <c r="K796" s="10">
        <v>5005627724</v>
      </c>
      <c r="L796" s="10" t="s">
        <v>8943</v>
      </c>
    </row>
    <row r="797" spans="1:12" s="10" customFormat="1">
      <c r="A797" s="32" t="s">
        <v>9214</v>
      </c>
      <c r="B797" s="32" t="s">
        <v>9214</v>
      </c>
      <c r="C797" s="33">
        <v>0.48601851851851857</v>
      </c>
      <c r="D797" s="14">
        <v>543</v>
      </c>
      <c r="E797" s="14">
        <v>1514173</v>
      </c>
      <c r="F797" s="10" t="s">
        <v>78</v>
      </c>
      <c r="G797" s="257">
        <v>-1771.2</v>
      </c>
      <c r="H797" s="10" t="s">
        <v>122</v>
      </c>
      <c r="I797" s="10" t="s">
        <v>7424</v>
      </c>
      <c r="J797" s="34">
        <v>-8448.6200000000008</v>
      </c>
      <c r="K797" s="10">
        <v>5005627724</v>
      </c>
      <c r="L797" s="10" t="s">
        <v>8943</v>
      </c>
    </row>
    <row r="798" spans="1:12" s="10" customFormat="1">
      <c r="A798" s="32" t="s">
        <v>9214</v>
      </c>
      <c r="B798" s="32" t="s">
        <v>9214</v>
      </c>
      <c r="C798" s="33">
        <v>0.48601851851851857</v>
      </c>
      <c r="D798" s="14">
        <v>543</v>
      </c>
      <c r="E798" s="14">
        <v>1514174</v>
      </c>
      <c r="F798" s="10" t="s">
        <v>80</v>
      </c>
      <c r="G798" s="257">
        <v>-93.311999999999998</v>
      </c>
      <c r="H798" s="10" t="s">
        <v>122</v>
      </c>
      <c r="I798" s="10" t="s">
        <v>7424</v>
      </c>
      <c r="J798" s="34">
        <v>-660.65</v>
      </c>
      <c r="K798" s="10">
        <v>5005627724</v>
      </c>
      <c r="L798" s="10" t="s">
        <v>8943</v>
      </c>
    </row>
    <row r="799" spans="1:12" s="10" customFormat="1">
      <c r="A799" s="32" t="s">
        <v>9214</v>
      </c>
      <c r="B799" s="32" t="s">
        <v>9214</v>
      </c>
      <c r="C799" s="33">
        <v>0.48601851851851857</v>
      </c>
      <c r="D799" s="14">
        <v>543</v>
      </c>
      <c r="E799" s="14">
        <v>1514960</v>
      </c>
      <c r="F799" s="10" t="s">
        <v>82</v>
      </c>
      <c r="G799" s="257">
        <v>-25.92</v>
      </c>
      <c r="H799" s="10" t="s">
        <v>122</v>
      </c>
      <c r="I799" s="10" t="s">
        <v>7424</v>
      </c>
      <c r="J799" s="34">
        <v>-186.37</v>
      </c>
      <c r="K799" s="10">
        <v>5005627724</v>
      </c>
      <c r="L799" s="10" t="s">
        <v>8943</v>
      </c>
    </row>
    <row r="800" spans="1:12" s="10" customFormat="1">
      <c r="A800" s="32" t="s">
        <v>9214</v>
      </c>
      <c r="B800" s="32" t="s">
        <v>9214</v>
      </c>
      <c r="C800" s="33">
        <v>0.48689814814814819</v>
      </c>
      <c r="D800" s="14">
        <v>543</v>
      </c>
      <c r="E800" s="14">
        <v>1514169</v>
      </c>
      <c r="F800" s="10" t="s">
        <v>76</v>
      </c>
      <c r="G800" s="257">
        <v>-5331.96</v>
      </c>
      <c r="H800" s="10" t="s">
        <v>122</v>
      </c>
      <c r="I800" s="10" t="s">
        <v>7424</v>
      </c>
      <c r="J800" s="34">
        <v>-24793.62</v>
      </c>
      <c r="K800" s="10">
        <v>5005627725</v>
      </c>
      <c r="L800" s="10" t="s">
        <v>8943</v>
      </c>
    </row>
    <row r="801" spans="1:12" s="10" customFormat="1">
      <c r="A801" s="32" t="s">
        <v>9214</v>
      </c>
      <c r="B801" s="32" t="s">
        <v>9214</v>
      </c>
      <c r="C801" s="33">
        <v>0.48689814814814819</v>
      </c>
      <c r="D801" s="14">
        <v>543</v>
      </c>
      <c r="E801" s="14">
        <v>1514170</v>
      </c>
      <c r="F801" s="10" t="s">
        <v>74</v>
      </c>
      <c r="G801" s="257">
        <v>-2192.4</v>
      </c>
      <c r="H801" s="10" t="s">
        <v>122</v>
      </c>
      <c r="I801" s="10" t="s">
        <v>7424</v>
      </c>
      <c r="J801" s="34">
        <v>-34157.589999999997</v>
      </c>
      <c r="K801" s="10">
        <v>5005627725</v>
      </c>
      <c r="L801" s="10" t="s">
        <v>8943</v>
      </c>
    </row>
    <row r="802" spans="1:12" s="10" customFormat="1">
      <c r="A802" s="32" t="s">
        <v>9214</v>
      </c>
      <c r="B802" s="32" t="s">
        <v>9214</v>
      </c>
      <c r="C802" s="33">
        <v>0.48689814814814819</v>
      </c>
      <c r="D802" s="14">
        <v>543</v>
      </c>
      <c r="E802" s="14">
        <v>1514171</v>
      </c>
      <c r="F802" s="10" t="s">
        <v>71</v>
      </c>
      <c r="G802" s="257">
        <v>-1345.68</v>
      </c>
      <c r="H802" s="10" t="s">
        <v>122</v>
      </c>
      <c r="I802" s="10" t="s">
        <v>7424</v>
      </c>
      <c r="J802" s="34">
        <v>-22122.98</v>
      </c>
      <c r="K802" s="10">
        <v>5005627725</v>
      </c>
      <c r="L802" s="10" t="s">
        <v>8943</v>
      </c>
    </row>
    <row r="803" spans="1:12" s="10" customFormat="1">
      <c r="A803" s="32" t="s">
        <v>9214</v>
      </c>
      <c r="B803" s="32" t="s">
        <v>9214</v>
      </c>
      <c r="C803" s="33">
        <v>0.48689814814814819</v>
      </c>
      <c r="D803" s="14">
        <v>543</v>
      </c>
      <c r="E803" s="14">
        <v>1514173</v>
      </c>
      <c r="F803" s="10" t="s">
        <v>78</v>
      </c>
      <c r="G803" s="257">
        <v>-1368.36</v>
      </c>
      <c r="H803" s="10" t="s">
        <v>122</v>
      </c>
      <c r="I803" s="10" t="s">
        <v>7424</v>
      </c>
      <c r="J803" s="34">
        <v>-6527.08</v>
      </c>
      <c r="K803" s="10">
        <v>5005627725</v>
      </c>
      <c r="L803" s="10" t="s">
        <v>8943</v>
      </c>
    </row>
    <row r="804" spans="1:12" s="10" customFormat="1">
      <c r="A804" s="32" t="s">
        <v>9214</v>
      </c>
      <c r="B804" s="32" t="s">
        <v>9214</v>
      </c>
      <c r="C804" s="33">
        <v>0.48689814814814819</v>
      </c>
      <c r="D804" s="14">
        <v>543</v>
      </c>
      <c r="E804" s="14">
        <v>1514174</v>
      </c>
      <c r="F804" s="10" t="s">
        <v>80</v>
      </c>
      <c r="G804" s="257">
        <v>-77.760000000000005</v>
      </c>
      <c r="H804" s="10" t="s">
        <v>122</v>
      </c>
      <c r="I804" s="10" t="s">
        <v>7424</v>
      </c>
      <c r="J804" s="34">
        <v>-550.54</v>
      </c>
      <c r="K804" s="10">
        <v>5005627725</v>
      </c>
      <c r="L804" s="10" t="s">
        <v>8943</v>
      </c>
    </row>
    <row r="805" spans="1:12" s="10" customFormat="1">
      <c r="A805" s="32" t="s">
        <v>9214</v>
      </c>
      <c r="B805" s="32" t="s">
        <v>9214</v>
      </c>
      <c r="C805" s="33">
        <v>0.48689814814814819</v>
      </c>
      <c r="D805" s="14">
        <v>543</v>
      </c>
      <c r="E805" s="14">
        <v>1514960</v>
      </c>
      <c r="F805" s="10" t="s">
        <v>82</v>
      </c>
      <c r="G805" s="257">
        <v>-32.4</v>
      </c>
      <c r="H805" s="10" t="s">
        <v>122</v>
      </c>
      <c r="I805" s="10" t="s">
        <v>7424</v>
      </c>
      <c r="J805" s="34">
        <v>-232.96</v>
      </c>
      <c r="K805" s="10">
        <v>5005627725</v>
      </c>
      <c r="L805" s="10" t="s">
        <v>8943</v>
      </c>
    </row>
    <row r="806" spans="1:12" s="10" customFormat="1">
      <c r="A806" s="32" t="s">
        <v>9214</v>
      </c>
      <c r="B806" s="32" t="s">
        <v>9214</v>
      </c>
      <c r="C806" s="33">
        <v>0.89811342592592591</v>
      </c>
      <c r="D806" s="14">
        <v>643</v>
      </c>
      <c r="E806" s="14">
        <v>1508006</v>
      </c>
      <c r="F806" s="10" t="s">
        <v>350</v>
      </c>
      <c r="G806" s="257">
        <v>-38903</v>
      </c>
      <c r="H806" s="10" t="s">
        <v>122</v>
      </c>
      <c r="I806" s="10" t="s">
        <v>7424</v>
      </c>
      <c r="J806" s="34">
        <v>-1123907.67</v>
      </c>
      <c r="K806" s="10">
        <v>4931829546</v>
      </c>
      <c r="L806" s="10" t="s">
        <v>9249</v>
      </c>
    </row>
    <row r="807" spans="1:12" s="10" customFormat="1">
      <c r="A807" s="32" t="s">
        <v>9214</v>
      </c>
      <c r="B807" s="32" t="s">
        <v>9214</v>
      </c>
      <c r="C807" s="33">
        <v>0.90255787037037039</v>
      </c>
      <c r="D807" s="14">
        <v>643</v>
      </c>
      <c r="E807" s="14">
        <v>1508006</v>
      </c>
      <c r="F807" s="10" t="s">
        <v>350</v>
      </c>
      <c r="G807" s="257">
        <v>-39686</v>
      </c>
      <c r="H807" s="10" t="s">
        <v>122</v>
      </c>
      <c r="I807" s="10" t="s">
        <v>7424</v>
      </c>
      <c r="J807" s="34">
        <v>-1146528.54</v>
      </c>
      <c r="K807" s="10">
        <v>4931829577</v>
      </c>
      <c r="L807" s="10" t="s">
        <v>9249</v>
      </c>
    </row>
    <row r="808" spans="1:12" s="10" customFormat="1">
      <c r="A808" s="32" t="s">
        <v>9253</v>
      </c>
      <c r="B808" s="32" t="s">
        <v>9253</v>
      </c>
      <c r="C808" s="33">
        <v>0.34079861111111115</v>
      </c>
      <c r="D808" s="14">
        <v>543</v>
      </c>
      <c r="E808" s="14">
        <v>1514169</v>
      </c>
      <c r="F808" s="10" t="s">
        <v>76</v>
      </c>
      <c r="G808" s="257">
        <v>-5328.2879999999996</v>
      </c>
      <c r="H808" s="10" t="s">
        <v>122</v>
      </c>
      <c r="I808" s="10" t="s">
        <v>7424</v>
      </c>
      <c r="J808" s="34">
        <v>-24776.54</v>
      </c>
      <c r="K808" s="10">
        <v>5005629517</v>
      </c>
      <c r="L808" s="10" t="s">
        <v>9212</v>
      </c>
    </row>
    <row r="809" spans="1:12" s="10" customFormat="1">
      <c r="A809" s="32" t="s">
        <v>9253</v>
      </c>
      <c r="B809" s="32" t="s">
        <v>9253</v>
      </c>
      <c r="C809" s="33">
        <v>0.34079861111111115</v>
      </c>
      <c r="D809" s="14">
        <v>543</v>
      </c>
      <c r="E809" s="14">
        <v>1514170</v>
      </c>
      <c r="F809" s="10" t="s">
        <v>74</v>
      </c>
      <c r="G809" s="257">
        <v>-2046.816</v>
      </c>
      <c r="H809" s="10" t="s">
        <v>122</v>
      </c>
      <c r="I809" s="10" t="s">
        <v>7424</v>
      </c>
      <c r="J809" s="34">
        <v>-31889.39</v>
      </c>
      <c r="K809" s="10">
        <v>5005629517</v>
      </c>
      <c r="L809" s="10" t="s">
        <v>9212</v>
      </c>
    </row>
    <row r="810" spans="1:12" s="10" customFormat="1">
      <c r="A810" s="32" t="s">
        <v>9253</v>
      </c>
      <c r="B810" s="32" t="s">
        <v>9253</v>
      </c>
      <c r="C810" s="33">
        <v>0.34079861111111115</v>
      </c>
      <c r="D810" s="14">
        <v>543</v>
      </c>
      <c r="E810" s="14">
        <v>1514171</v>
      </c>
      <c r="F810" s="10" t="s">
        <v>71</v>
      </c>
      <c r="G810" s="257">
        <v>-1430.7840000000001</v>
      </c>
      <c r="H810" s="10" t="s">
        <v>122</v>
      </c>
      <c r="I810" s="10" t="s">
        <v>7424</v>
      </c>
      <c r="J810" s="34">
        <v>-23522.09</v>
      </c>
      <c r="K810" s="10">
        <v>5005629517</v>
      </c>
      <c r="L810" s="10" t="s">
        <v>9212</v>
      </c>
    </row>
    <row r="811" spans="1:12" s="10" customFormat="1">
      <c r="A811" s="32" t="s">
        <v>9253</v>
      </c>
      <c r="B811" s="32" t="s">
        <v>9253</v>
      </c>
      <c r="C811" s="33">
        <v>0.34079861111111115</v>
      </c>
      <c r="D811" s="14">
        <v>543</v>
      </c>
      <c r="E811" s="14">
        <v>1514173</v>
      </c>
      <c r="F811" s="10" t="s">
        <v>78</v>
      </c>
      <c r="G811" s="257">
        <v>-1459.296</v>
      </c>
      <c r="H811" s="10" t="s">
        <v>122</v>
      </c>
      <c r="I811" s="10" t="s">
        <v>7424</v>
      </c>
      <c r="J811" s="34">
        <v>-6960.84</v>
      </c>
      <c r="K811" s="10">
        <v>5005629517</v>
      </c>
      <c r="L811" s="10" t="s">
        <v>9212</v>
      </c>
    </row>
    <row r="812" spans="1:12" s="10" customFormat="1">
      <c r="A812" s="32" t="s">
        <v>9253</v>
      </c>
      <c r="B812" s="32" t="s">
        <v>9253</v>
      </c>
      <c r="C812" s="33">
        <v>0.34079861111111115</v>
      </c>
      <c r="D812" s="14">
        <v>543</v>
      </c>
      <c r="E812" s="14">
        <v>1514174</v>
      </c>
      <c r="F812" s="10" t="s">
        <v>80</v>
      </c>
      <c r="G812" s="257">
        <v>-36.287999999999997</v>
      </c>
      <c r="H812" s="10" t="s">
        <v>122</v>
      </c>
      <c r="I812" s="10" t="s">
        <v>7424</v>
      </c>
      <c r="J812" s="34">
        <v>-256.92</v>
      </c>
      <c r="K812" s="10">
        <v>5005629517</v>
      </c>
      <c r="L812" s="10" t="s">
        <v>9212</v>
      </c>
    </row>
    <row r="813" spans="1:12" s="10" customFormat="1">
      <c r="A813" s="32" t="s">
        <v>9253</v>
      </c>
      <c r="B813" s="32" t="s">
        <v>9253</v>
      </c>
      <c r="C813" s="33">
        <v>0.34079861111111115</v>
      </c>
      <c r="D813" s="14">
        <v>543</v>
      </c>
      <c r="E813" s="14">
        <v>1514960</v>
      </c>
      <c r="F813" s="10" t="s">
        <v>82</v>
      </c>
      <c r="G813" s="257">
        <v>-25.92</v>
      </c>
      <c r="H813" s="10" t="s">
        <v>122</v>
      </c>
      <c r="I813" s="10" t="s">
        <v>7424</v>
      </c>
      <c r="J813" s="34">
        <v>-186.36</v>
      </c>
      <c r="K813" s="10">
        <v>5005629517</v>
      </c>
      <c r="L813" s="10" t="s">
        <v>9212</v>
      </c>
    </row>
    <row r="814" spans="1:12" s="10" customFormat="1">
      <c r="A814" s="32" t="s">
        <v>9253</v>
      </c>
      <c r="B814" s="32" t="s">
        <v>9253</v>
      </c>
      <c r="C814" s="33">
        <v>0.36797453703703703</v>
      </c>
      <c r="D814" s="14">
        <v>543</v>
      </c>
      <c r="E814" s="14">
        <v>1514169</v>
      </c>
      <c r="F814" s="10" t="s">
        <v>76</v>
      </c>
      <c r="G814" s="257">
        <v>-5809.5360000000001</v>
      </c>
      <c r="H814" s="10" t="s">
        <v>122</v>
      </c>
      <c r="I814" s="10" t="s">
        <v>7424</v>
      </c>
      <c r="J814" s="34">
        <v>-27014.34</v>
      </c>
      <c r="K814" s="10">
        <v>5005629596</v>
      </c>
      <c r="L814" s="10" t="s">
        <v>8943</v>
      </c>
    </row>
    <row r="815" spans="1:12" s="10" customFormat="1">
      <c r="A815" s="32" t="s">
        <v>9253</v>
      </c>
      <c r="B815" s="32" t="s">
        <v>9253</v>
      </c>
      <c r="C815" s="33">
        <v>0.36797453703703703</v>
      </c>
      <c r="D815" s="14">
        <v>543</v>
      </c>
      <c r="E815" s="14">
        <v>1514170</v>
      </c>
      <c r="F815" s="10" t="s">
        <v>74</v>
      </c>
      <c r="G815" s="257">
        <v>-2580.768</v>
      </c>
      <c r="H815" s="10" t="s">
        <v>122</v>
      </c>
      <c r="I815" s="10" t="s">
        <v>7424</v>
      </c>
      <c r="J815" s="34">
        <v>-40208.370000000003</v>
      </c>
      <c r="K815" s="10">
        <v>5005629596</v>
      </c>
      <c r="L815" s="10" t="s">
        <v>8943</v>
      </c>
    </row>
    <row r="816" spans="1:12" s="10" customFormat="1">
      <c r="A816" s="32" t="s">
        <v>9253</v>
      </c>
      <c r="B816" s="32" t="s">
        <v>9253</v>
      </c>
      <c r="C816" s="33">
        <v>0.36797453703703703</v>
      </c>
      <c r="D816" s="14">
        <v>543</v>
      </c>
      <c r="E816" s="14">
        <v>1514171</v>
      </c>
      <c r="F816" s="10" t="s">
        <v>71</v>
      </c>
      <c r="G816" s="257">
        <v>-1481.76</v>
      </c>
      <c r="H816" s="10" t="s">
        <v>122</v>
      </c>
      <c r="I816" s="10" t="s">
        <v>7424</v>
      </c>
      <c r="J816" s="34">
        <v>-24360.13</v>
      </c>
      <c r="K816" s="10">
        <v>5005629596</v>
      </c>
      <c r="L816" s="10" t="s">
        <v>8943</v>
      </c>
    </row>
    <row r="817" spans="1:12" s="10" customFormat="1">
      <c r="A817" s="32" t="s">
        <v>9253</v>
      </c>
      <c r="B817" s="32" t="s">
        <v>9253</v>
      </c>
      <c r="C817" s="33">
        <v>0.36797453703703703</v>
      </c>
      <c r="D817" s="14">
        <v>543</v>
      </c>
      <c r="E817" s="14">
        <v>1514173</v>
      </c>
      <c r="F817" s="10" t="s">
        <v>78</v>
      </c>
      <c r="G817" s="257">
        <v>-1771.2</v>
      </c>
      <c r="H817" s="10" t="s">
        <v>122</v>
      </c>
      <c r="I817" s="10" t="s">
        <v>7424</v>
      </c>
      <c r="J817" s="34">
        <v>-8448.6299999999992</v>
      </c>
      <c r="K817" s="10">
        <v>5005629596</v>
      </c>
      <c r="L817" s="10" t="s">
        <v>8943</v>
      </c>
    </row>
    <row r="818" spans="1:12" s="10" customFormat="1">
      <c r="A818" s="32" t="s">
        <v>9253</v>
      </c>
      <c r="B818" s="32" t="s">
        <v>9253</v>
      </c>
      <c r="C818" s="33">
        <v>0.36797453703703703</v>
      </c>
      <c r="D818" s="14">
        <v>543</v>
      </c>
      <c r="E818" s="14">
        <v>1514174</v>
      </c>
      <c r="F818" s="10" t="s">
        <v>80</v>
      </c>
      <c r="G818" s="257">
        <v>-93.311999999999998</v>
      </c>
      <c r="H818" s="10" t="s">
        <v>122</v>
      </c>
      <c r="I818" s="10" t="s">
        <v>7424</v>
      </c>
      <c r="J818" s="34">
        <v>-660.65</v>
      </c>
      <c r="K818" s="10">
        <v>5005629596</v>
      </c>
      <c r="L818" s="10" t="s">
        <v>8943</v>
      </c>
    </row>
    <row r="819" spans="1:12" s="10" customFormat="1">
      <c r="A819" s="32" t="s">
        <v>9253</v>
      </c>
      <c r="B819" s="32" t="s">
        <v>9253</v>
      </c>
      <c r="C819" s="33">
        <v>0.36797453703703703</v>
      </c>
      <c r="D819" s="14">
        <v>543</v>
      </c>
      <c r="E819" s="14">
        <v>1514960</v>
      </c>
      <c r="F819" s="10" t="s">
        <v>82</v>
      </c>
      <c r="G819" s="257">
        <v>-25.92</v>
      </c>
      <c r="H819" s="10" t="s">
        <v>122</v>
      </c>
      <c r="I819" s="10" t="s">
        <v>7424</v>
      </c>
      <c r="J819" s="34">
        <v>-186.37</v>
      </c>
      <c r="K819" s="10">
        <v>5005629596</v>
      </c>
      <c r="L819" s="10" t="s">
        <v>8943</v>
      </c>
    </row>
    <row r="820" spans="1:12" s="10" customFormat="1">
      <c r="A820" s="32" t="s">
        <v>9253</v>
      </c>
      <c r="B820" s="32" t="s">
        <v>9253</v>
      </c>
      <c r="C820" s="33">
        <v>0.36898148148148152</v>
      </c>
      <c r="D820" s="14">
        <v>543</v>
      </c>
      <c r="E820" s="14">
        <v>1514169</v>
      </c>
      <c r="F820" s="10" t="s">
        <v>76</v>
      </c>
      <c r="G820" s="257">
        <v>-5809.5360000000001</v>
      </c>
      <c r="H820" s="10" t="s">
        <v>122</v>
      </c>
      <c r="I820" s="10" t="s">
        <v>7424</v>
      </c>
      <c r="J820" s="34">
        <v>-27014.34</v>
      </c>
      <c r="K820" s="10">
        <v>5005629610</v>
      </c>
      <c r="L820" s="10" t="s">
        <v>8943</v>
      </c>
    </row>
    <row r="821" spans="1:12" s="10" customFormat="1">
      <c r="A821" s="32" t="s">
        <v>9253</v>
      </c>
      <c r="B821" s="32" t="s">
        <v>9253</v>
      </c>
      <c r="C821" s="33">
        <v>0.36898148148148152</v>
      </c>
      <c r="D821" s="14">
        <v>543</v>
      </c>
      <c r="E821" s="14">
        <v>1514170</v>
      </c>
      <c r="F821" s="10" t="s">
        <v>74</v>
      </c>
      <c r="G821" s="257">
        <v>-2580.768</v>
      </c>
      <c r="H821" s="10" t="s">
        <v>122</v>
      </c>
      <c r="I821" s="10" t="s">
        <v>7424</v>
      </c>
      <c r="J821" s="34">
        <v>-40208.370000000003</v>
      </c>
      <c r="K821" s="10">
        <v>5005629610</v>
      </c>
      <c r="L821" s="10" t="s">
        <v>8943</v>
      </c>
    </row>
    <row r="822" spans="1:12" s="10" customFormat="1">
      <c r="A822" s="32" t="s">
        <v>9253</v>
      </c>
      <c r="B822" s="32" t="s">
        <v>9253</v>
      </c>
      <c r="C822" s="33">
        <v>0.36898148148148152</v>
      </c>
      <c r="D822" s="14">
        <v>543</v>
      </c>
      <c r="E822" s="14">
        <v>1514171</v>
      </c>
      <c r="F822" s="10" t="s">
        <v>71</v>
      </c>
      <c r="G822" s="257">
        <v>-1481.76</v>
      </c>
      <c r="H822" s="10" t="s">
        <v>122</v>
      </c>
      <c r="I822" s="10" t="s">
        <v>7424</v>
      </c>
      <c r="J822" s="34">
        <v>-24360.14</v>
      </c>
      <c r="K822" s="10">
        <v>5005629610</v>
      </c>
      <c r="L822" s="10" t="s">
        <v>8943</v>
      </c>
    </row>
    <row r="823" spans="1:12" s="10" customFormat="1">
      <c r="A823" s="32" t="s">
        <v>9253</v>
      </c>
      <c r="B823" s="32" t="s">
        <v>9253</v>
      </c>
      <c r="C823" s="33">
        <v>0.36898148148148152</v>
      </c>
      <c r="D823" s="14">
        <v>543</v>
      </c>
      <c r="E823" s="14">
        <v>1514173</v>
      </c>
      <c r="F823" s="10" t="s">
        <v>78</v>
      </c>
      <c r="G823" s="257">
        <v>-1771.2</v>
      </c>
      <c r="H823" s="10" t="s">
        <v>122</v>
      </c>
      <c r="I823" s="10" t="s">
        <v>7424</v>
      </c>
      <c r="J823" s="34">
        <v>-8448.6200000000008</v>
      </c>
      <c r="K823" s="10">
        <v>5005629610</v>
      </c>
      <c r="L823" s="10" t="s">
        <v>8943</v>
      </c>
    </row>
    <row r="824" spans="1:12" s="10" customFormat="1">
      <c r="A824" s="32" t="s">
        <v>9253</v>
      </c>
      <c r="B824" s="32" t="s">
        <v>9253</v>
      </c>
      <c r="C824" s="33">
        <v>0.36898148148148152</v>
      </c>
      <c r="D824" s="14">
        <v>543</v>
      </c>
      <c r="E824" s="14">
        <v>1514174</v>
      </c>
      <c r="F824" s="10" t="s">
        <v>80</v>
      </c>
      <c r="G824" s="257">
        <v>-93.311999999999998</v>
      </c>
      <c r="H824" s="10" t="s">
        <v>122</v>
      </c>
      <c r="I824" s="10" t="s">
        <v>7424</v>
      </c>
      <c r="J824" s="34">
        <v>-660.65</v>
      </c>
      <c r="K824" s="10">
        <v>5005629610</v>
      </c>
      <c r="L824" s="10" t="s">
        <v>8943</v>
      </c>
    </row>
    <row r="825" spans="1:12" s="10" customFormat="1">
      <c r="A825" s="32" t="s">
        <v>9253</v>
      </c>
      <c r="B825" s="32" t="s">
        <v>9253</v>
      </c>
      <c r="C825" s="33">
        <v>0.36898148148148152</v>
      </c>
      <c r="D825" s="14">
        <v>543</v>
      </c>
      <c r="E825" s="14">
        <v>1514960</v>
      </c>
      <c r="F825" s="10" t="s">
        <v>82</v>
      </c>
      <c r="G825" s="257">
        <v>-25.92</v>
      </c>
      <c r="H825" s="10" t="s">
        <v>122</v>
      </c>
      <c r="I825" s="10" t="s">
        <v>7424</v>
      </c>
      <c r="J825" s="34">
        <v>-186.36</v>
      </c>
      <c r="K825" s="10">
        <v>5005629610</v>
      </c>
      <c r="L825" s="10" t="s">
        <v>8943</v>
      </c>
    </row>
    <row r="826" spans="1:12" s="10" customFormat="1">
      <c r="A826" s="32" t="s">
        <v>9253</v>
      </c>
      <c r="B826" s="32" t="s">
        <v>9253</v>
      </c>
      <c r="C826" s="33">
        <v>0.36980324074074072</v>
      </c>
      <c r="D826" s="14">
        <v>543</v>
      </c>
      <c r="E826" s="14">
        <v>1514169</v>
      </c>
      <c r="F826" s="10" t="s">
        <v>76</v>
      </c>
      <c r="G826" s="257">
        <v>-5331.96</v>
      </c>
      <c r="H826" s="10" t="s">
        <v>122</v>
      </c>
      <c r="I826" s="10" t="s">
        <v>7424</v>
      </c>
      <c r="J826" s="34">
        <v>-24793.62</v>
      </c>
      <c r="K826" s="10">
        <v>5005629612</v>
      </c>
      <c r="L826" s="10" t="s">
        <v>8943</v>
      </c>
    </row>
    <row r="827" spans="1:12" s="10" customFormat="1">
      <c r="A827" s="32" t="s">
        <v>9253</v>
      </c>
      <c r="B827" s="32" t="s">
        <v>9253</v>
      </c>
      <c r="C827" s="33">
        <v>0.36980324074074072</v>
      </c>
      <c r="D827" s="14">
        <v>543</v>
      </c>
      <c r="E827" s="14">
        <v>1514170</v>
      </c>
      <c r="F827" s="10" t="s">
        <v>74</v>
      </c>
      <c r="G827" s="257">
        <v>-2192.4</v>
      </c>
      <c r="H827" s="10" t="s">
        <v>122</v>
      </c>
      <c r="I827" s="10" t="s">
        <v>7424</v>
      </c>
      <c r="J827" s="34">
        <v>-34157.589999999997</v>
      </c>
      <c r="K827" s="10">
        <v>5005629612</v>
      </c>
      <c r="L827" s="10" t="s">
        <v>8943</v>
      </c>
    </row>
    <row r="828" spans="1:12" s="10" customFormat="1">
      <c r="A828" s="32" t="s">
        <v>9253</v>
      </c>
      <c r="B828" s="32" t="s">
        <v>9253</v>
      </c>
      <c r="C828" s="33">
        <v>0.36980324074074072</v>
      </c>
      <c r="D828" s="14">
        <v>543</v>
      </c>
      <c r="E828" s="14">
        <v>1514171</v>
      </c>
      <c r="F828" s="10" t="s">
        <v>71</v>
      </c>
      <c r="G828" s="257">
        <v>-1345.68</v>
      </c>
      <c r="H828" s="10" t="s">
        <v>122</v>
      </c>
      <c r="I828" s="10" t="s">
        <v>7424</v>
      </c>
      <c r="J828" s="34">
        <v>-22122.98</v>
      </c>
      <c r="K828" s="10">
        <v>5005629612</v>
      </c>
      <c r="L828" s="10" t="s">
        <v>8943</v>
      </c>
    </row>
    <row r="829" spans="1:12" s="10" customFormat="1">
      <c r="A829" s="32" t="s">
        <v>9253</v>
      </c>
      <c r="B829" s="32" t="s">
        <v>9253</v>
      </c>
      <c r="C829" s="33">
        <v>0.36980324074074072</v>
      </c>
      <c r="D829" s="14">
        <v>543</v>
      </c>
      <c r="E829" s="14">
        <v>1514173</v>
      </c>
      <c r="F829" s="10" t="s">
        <v>78</v>
      </c>
      <c r="G829" s="257">
        <v>-1368.36</v>
      </c>
      <c r="H829" s="10" t="s">
        <v>122</v>
      </c>
      <c r="I829" s="10" t="s">
        <v>7424</v>
      </c>
      <c r="J829" s="34">
        <v>-6527.08</v>
      </c>
      <c r="K829" s="10">
        <v>5005629612</v>
      </c>
      <c r="L829" s="10" t="s">
        <v>8943</v>
      </c>
    </row>
    <row r="830" spans="1:12" s="10" customFormat="1">
      <c r="A830" s="32" t="s">
        <v>9253</v>
      </c>
      <c r="B830" s="32" t="s">
        <v>9253</v>
      </c>
      <c r="C830" s="33">
        <v>0.36980324074074072</v>
      </c>
      <c r="D830" s="14">
        <v>543</v>
      </c>
      <c r="E830" s="14">
        <v>1514174</v>
      </c>
      <c r="F830" s="10" t="s">
        <v>80</v>
      </c>
      <c r="G830" s="257">
        <v>-77.760000000000005</v>
      </c>
      <c r="H830" s="10" t="s">
        <v>122</v>
      </c>
      <c r="I830" s="10" t="s">
        <v>7424</v>
      </c>
      <c r="J830" s="34">
        <v>-550.54</v>
      </c>
      <c r="K830" s="10">
        <v>5005629612</v>
      </c>
      <c r="L830" s="10" t="s">
        <v>8943</v>
      </c>
    </row>
    <row r="831" spans="1:12" s="10" customFormat="1">
      <c r="A831" s="32" t="s">
        <v>9253</v>
      </c>
      <c r="B831" s="32" t="s">
        <v>9253</v>
      </c>
      <c r="C831" s="33">
        <v>0.36980324074074072</v>
      </c>
      <c r="D831" s="14">
        <v>543</v>
      </c>
      <c r="E831" s="14">
        <v>1514960</v>
      </c>
      <c r="F831" s="10" t="s">
        <v>82</v>
      </c>
      <c r="G831" s="257">
        <v>-32.4</v>
      </c>
      <c r="H831" s="10" t="s">
        <v>122</v>
      </c>
      <c r="I831" s="10" t="s">
        <v>7424</v>
      </c>
      <c r="J831" s="34">
        <v>-232.96</v>
      </c>
      <c r="K831" s="10">
        <v>5005629612</v>
      </c>
      <c r="L831" s="10" t="s">
        <v>8943</v>
      </c>
    </row>
    <row r="832" spans="1:12" s="10" customFormat="1">
      <c r="A832" s="32" t="s">
        <v>9253</v>
      </c>
      <c r="B832" s="32" t="s">
        <v>9253</v>
      </c>
      <c r="C832" s="33">
        <v>0.37107638888888889</v>
      </c>
      <c r="D832" s="14">
        <v>543</v>
      </c>
      <c r="E832" s="14">
        <v>1514169</v>
      </c>
      <c r="F832" s="10" t="s">
        <v>76</v>
      </c>
      <c r="G832" s="257">
        <v>-5809.5360000000001</v>
      </c>
      <c r="H832" s="10" t="s">
        <v>122</v>
      </c>
      <c r="I832" s="10" t="s">
        <v>7424</v>
      </c>
      <c r="J832" s="34">
        <v>-27014.34</v>
      </c>
      <c r="K832" s="10">
        <v>5005629613</v>
      </c>
      <c r="L832" s="10" t="s">
        <v>8943</v>
      </c>
    </row>
    <row r="833" spans="1:12" s="10" customFormat="1">
      <c r="A833" s="32" t="s">
        <v>9253</v>
      </c>
      <c r="B833" s="32" t="s">
        <v>9253</v>
      </c>
      <c r="C833" s="33">
        <v>0.37107638888888889</v>
      </c>
      <c r="D833" s="14">
        <v>543</v>
      </c>
      <c r="E833" s="14">
        <v>1514170</v>
      </c>
      <c r="F833" s="10" t="s">
        <v>74</v>
      </c>
      <c r="G833" s="257">
        <v>-2580.768</v>
      </c>
      <c r="H833" s="10" t="s">
        <v>122</v>
      </c>
      <c r="I833" s="10" t="s">
        <v>7424</v>
      </c>
      <c r="J833" s="34">
        <v>-40208.370000000003</v>
      </c>
      <c r="K833" s="10">
        <v>5005629613</v>
      </c>
      <c r="L833" s="10" t="s">
        <v>8943</v>
      </c>
    </row>
    <row r="834" spans="1:12" s="10" customFormat="1">
      <c r="A834" s="32" t="s">
        <v>9253</v>
      </c>
      <c r="B834" s="32" t="s">
        <v>9253</v>
      </c>
      <c r="C834" s="33">
        <v>0.37107638888888889</v>
      </c>
      <c r="D834" s="14">
        <v>543</v>
      </c>
      <c r="E834" s="14">
        <v>1514171</v>
      </c>
      <c r="F834" s="10" t="s">
        <v>71</v>
      </c>
      <c r="G834" s="257">
        <v>-1481.76</v>
      </c>
      <c r="H834" s="10" t="s">
        <v>122</v>
      </c>
      <c r="I834" s="10" t="s">
        <v>7424</v>
      </c>
      <c r="J834" s="34">
        <v>-24360.13</v>
      </c>
      <c r="K834" s="10">
        <v>5005629613</v>
      </c>
      <c r="L834" s="10" t="s">
        <v>8943</v>
      </c>
    </row>
    <row r="835" spans="1:12" s="10" customFormat="1">
      <c r="A835" s="32" t="s">
        <v>9253</v>
      </c>
      <c r="B835" s="32" t="s">
        <v>9253</v>
      </c>
      <c r="C835" s="33">
        <v>0.37107638888888889</v>
      </c>
      <c r="D835" s="14">
        <v>543</v>
      </c>
      <c r="E835" s="14">
        <v>1514173</v>
      </c>
      <c r="F835" s="10" t="s">
        <v>78</v>
      </c>
      <c r="G835" s="257">
        <v>-1771.2</v>
      </c>
      <c r="H835" s="10" t="s">
        <v>122</v>
      </c>
      <c r="I835" s="10" t="s">
        <v>7424</v>
      </c>
      <c r="J835" s="34">
        <v>-8448.6200000000008</v>
      </c>
      <c r="K835" s="10">
        <v>5005629613</v>
      </c>
      <c r="L835" s="10" t="s">
        <v>8943</v>
      </c>
    </row>
    <row r="836" spans="1:12" s="10" customFormat="1">
      <c r="A836" s="32" t="s">
        <v>9253</v>
      </c>
      <c r="B836" s="32" t="s">
        <v>9253</v>
      </c>
      <c r="C836" s="33">
        <v>0.37107638888888889</v>
      </c>
      <c r="D836" s="14">
        <v>543</v>
      </c>
      <c r="E836" s="14">
        <v>1514174</v>
      </c>
      <c r="F836" s="10" t="s">
        <v>80</v>
      </c>
      <c r="G836" s="257">
        <v>-93.311999999999998</v>
      </c>
      <c r="H836" s="10" t="s">
        <v>122</v>
      </c>
      <c r="I836" s="10" t="s">
        <v>7424</v>
      </c>
      <c r="J836" s="34">
        <v>-660.65</v>
      </c>
      <c r="K836" s="10">
        <v>5005629613</v>
      </c>
      <c r="L836" s="10" t="s">
        <v>8943</v>
      </c>
    </row>
    <row r="837" spans="1:12" s="10" customFormat="1">
      <c r="A837" s="32" t="s">
        <v>9253</v>
      </c>
      <c r="B837" s="32" t="s">
        <v>9253</v>
      </c>
      <c r="C837" s="33">
        <v>0.37107638888888889</v>
      </c>
      <c r="D837" s="14">
        <v>543</v>
      </c>
      <c r="E837" s="14">
        <v>1514960</v>
      </c>
      <c r="F837" s="10" t="s">
        <v>82</v>
      </c>
      <c r="G837" s="257">
        <v>-25.92</v>
      </c>
      <c r="H837" s="10" t="s">
        <v>122</v>
      </c>
      <c r="I837" s="10" t="s">
        <v>7424</v>
      </c>
      <c r="J837" s="34">
        <v>-186.36</v>
      </c>
      <c r="K837" s="10">
        <v>5005629613</v>
      </c>
      <c r="L837" s="10" t="s">
        <v>8943</v>
      </c>
    </row>
    <row r="838" spans="1:12" s="10" customFormat="1">
      <c r="A838" s="32" t="s">
        <v>9253</v>
      </c>
      <c r="B838" s="32" t="s">
        <v>9253</v>
      </c>
      <c r="C838" s="33">
        <v>0.40023148148148152</v>
      </c>
      <c r="D838" s="14">
        <v>543</v>
      </c>
      <c r="E838" s="14">
        <v>1514169</v>
      </c>
      <c r="F838" s="10" t="s">
        <v>76</v>
      </c>
      <c r="G838" s="257">
        <v>-5331.96</v>
      </c>
      <c r="H838" s="10" t="s">
        <v>122</v>
      </c>
      <c r="I838" s="10" t="s">
        <v>7424</v>
      </c>
      <c r="J838" s="34">
        <v>-24793.62</v>
      </c>
      <c r="K838" s="10">
        <v>5005629673</v>
      </c>
      <c r="L838" s="10" t="s">
        <v>8943</v>
      </c>
    </row>
    <row r="839" spans="1:12" s="10" customFormat="1">
      <c r="A839" s="32" t="s">
        <v>9253</v>
      </c>
      <c r="B839" s="32" t="s">
        <v>9253</v>
      </c>
      <c r="C839" s="33">
        <v>0.40023148148148152</v>
      </c>
      <c r="D839" s="14">
        <v>543</v>
      </c>
      <c r="E839" s="14">
        <v>1514170</v>
      </c>
      <c r="F839" s="10" t="s">
        <v>74</v>
      </c>
      <c r="G839" s="257">
        <v>-2192.4</v>
      </c>
      <c r="H839" s="10" t="s">
        <v>122</v>
      </c>
      <c r="I839" s="10" t="s">
        <v>7424</v>
      </c>
      <c r="J839" s="34">
        <v>-34157.589999999997</v>
      </c>
      <c r="K839" s="10">
        <v>5005629673</v>
      </c>
      <c r="L839" s="10" t="s">
        <v>8943</v>
      </c>
    </row>
    <row r="840" spans="1:12" s="10" customFormat="1">
      <c r="A840" s="32" t="s">
        <v>9253</v>
      </c>
      <c r="B840" s="32" t="s">
        <v>9253</v>
      </c>
      <c r="C840" s="33">
        <v>0.40023148148148152</v>
      </c>
      <c r="D840" s="14">
        <v>543</v>
      </c>
      <c r="E840" s="14">
        <v>1514171</v>
      </c>
      <c r="F840" s="10" t="s">
        <v>71</v>
      </c>
      <c r="G840" s="257">
        <v>-1345.68</v>
      </c>
      <c r="H840" s="10" t="s">
        <v>122</v>
      </c>
      <c r="I840" s="10" t="s">
        <v>7424</v>
      </c>
      <c r="J840" s="34">
        <v>-22122.98</v>
      </c>
      <c r="K840" s="10">
        <v>5005629673</v>
      </c>
      <c r="L840" s="10" t="s">
        <v>8943</v>
      </c>
    </row>
    <row r="841" spans="1:12" s="10" customFormat="1">
      <c r="A841" s="32" t="s">
        <v>9253</v>
      </c>
      <c r="B841" s="32" t="s">
        <v>9253</v>
      </c>
      <c r="C841" s="33">
        <v>0.40023148148148152</v>
      </c>
      <c r="D841" s="14">
        <v>543</v>
      </c>
      <c r="E841" s="14">
        <v>1514173</v>
      </c>
      <c r="F841" s="10" t="s">
        <v>78</v>
      </c>
      <c r="G841" s="257">
        <v>-1368.36</v>
      </c>
      <c r="H841" s="10" t="s">
        <v>122</v>
      </c>
      <c r="I841" s="10" t="s">
        <v>7424</v>
      </c>
      <c r="J841" s="34">
        <v>-6527.08</v>
      </c>
      <c r="K841" s="10">
        <v>5005629673</v>
      </c>
      <c r="L841" s="10" t="s">
        <v>8943</v>
      </c>
    </row>
    <row r="842" spans="1:12" s="10" customFormat="1">
      <c r="A842" s="32" t="s">
        <v>9253</v>
      </c>
      <c r="B842" s="32" t="s">
        <v>9253</v>
      </c>
      <c r="C842" s="33">
        <v>0.40023148148148152</v>
      </c>
      <c r="D842" s="14">
        <v>543</v>
      </c>
      <c r="E842" s="14">
        <v>1514174</v>
      </c>
      <c r="F842" s="10" t="s">
        <v>80</v>
      </c>
      <c r="G842" s="257">
        <v>-77.760000000000005</v>
      </c>
      <c r="H842" s="10" t="s">
        <v>122</v>
      </c>
      <c r="I842" s="10" t="s">
        <v>7424</v>
      </c>
      <c r="J842" s="34">
        <v>-550.54</v>
      </c>
      <c r="K842" s="10">
        <v>5005629673</v>
      </c>
      <c r="L842" s="10" t="s">
        <v>8943</v>
      </c>
    </row>
    <row r="843" spans="1:12" s="10" customFormat="1">
      <c r="A843" s="32" t="s">
        <v>9253</v>
      </c>
      <c r="B843" s="32" t="s">
        <v>9253</v>
      </c>
      <c r="C843" s="33">
        <v>0.40023148148148152</v>
      </c>
      <c r="D843" s="14">
        <v>543</v>
      </c>
      <c r="E843" s="14">
        <v>1514960</v>
      </c>
      <c r="F843" s="10" t="s">
        <v>82</v>
      </c>
      <c r="G843" s="257">
        <v>-32.4</v>
      </c>
      <c r="H843" s="10" t="s">
        <v>122</v>
      </c>
      <c r="I843" s="10" t="s">
        <v>7424</v>
      </c>
      <c r="J843" s="34">
        <v>-232.96</v>
      </c>
      <c r="K843" s="10">
        <v>5005629673</v>
      </c>
      <c r="L843" s="10" t="s">
        <v>8943</v>
      </c>
    </row>
    <row r="844" spans="1:12" s="10" customFormat="1">
      <c r="A844" s="32" t="s">
        <v>9253</v>
      </c>
      <c r="B844" s="32" t="s">
        <v>9253</v>
      </c>
      <c r="C844" s="33">
        <v>0.40104166666666669</v>
      </c>
      <c r="D844" s="14">
        <v>543</v>
      </c>
      <c r="E844" s="14">
        <v>1514169</v>
      </c>
      <c r="F844" s="10" t="s">
        <v>76</v>
      </c>
      <c r="G844" s="257">
        <v>-5331.96</v>
      </c>
      <c r="H844" s="10" t="s">
        <v>122</v>
      </c>
      <c r="I844" s="10" t="s">
        <v>7424</v>
      </c>
      <c r="J844" s="34">
        <v>-24793.62</v>
      </c>
      <c r="K844" s="10">
        <v>5005629675</v>
      </c>
      <c r="L844" s="10" t="s">
        <v>8943</v>
      </c>
    </row>
    <row r="845" spans="1:12" s="10" customFormat="1">
      <c r="A845" s="32" t="s">
        <v>9253</v>
      </c>
      <c r="B845" s="32" t="s">
        <v>9253</v>
      </c>
      <c r="C845" s="33">
        <v>0.40104166666666669</v>
      </c>
      <c r="D845" s="14">
        <v>543</v>
      </c>
      <c r="E845" s="14">
        <v>1514170</v>
      </c>
      <c r="F845" s="10" t="s">
        <v>74</v>
      </c>
      <c r="G845" s="257">
        <v>-2192.4</v>
      </c>
      <c r="H845" s="10" t="s">
        <v>122</v>
      </c>
      <c r="I845" s="10" t="s">
        <v>7424</v>
      </c>
      <c r="J845" s="34">
        <v>-34157.589999999997</v>
      </c>
      <c r="K845" s="10">
        <v>5005629675</v>
      </c>
      <c r="L845" s="10" t="s">
        <v>8943</v>
      </c>
    </row>
    <row r="846" spans="1:12" s="10" customFormat="1">
      <c r="A846" s="32" t="s">
        <v>9253</v>
      </c>
      <c r="B846" s="32" t="s">
        <v>9253</v>
      </c>
      <c r="C846" s="33">
        <v>0.40104166666666669</v>
      </c>
      <c r="D846" s="14">
        <v>543</v>
      </c>
      <c r="E846" s="14">
        <v>1514171</v>
      </c>
      <c r="F846" s="10" t="s">
        <v>71</v>
      </c>
      <c r="G846" s="257">
        <v>-1345.68</v>
      </c>
      <c r="H846" s="10" t="s">
        <v>122</v>
      </c>
      <c r="I846" s="10" t="s">
        <v>7424</v>
      </c>
      <c r="J846" s="34">
        <v>-22122.98</v>
      </c>
      <c r="K846" s="10">
        <v>5005629675</v>
      </c>
      <c r="L846" s="10" t="s">
        <v>8943</v>
      </c>
    </row>
    <row r="847" spans="1:12" s="10" customFormat="1">
      <c r="A847" s="32" t="s">
        <v>9253</v>
      </c>
      <c r="B847" s="32" t="s">
        <v>9253</v>
      </c>
      <c r="C847" s="33">
        <v>0.40104166666666669</v>
      </c>
      <c r="D847" s="14">
        <v>543</v>
      </c>
      <c r="E847" s="14">
        <v>1514173</v>
      </c>
      <c r="F847" s="10" t="s">
        <v>78</v>
      </c>
      <c r="G847" s="257">
        <v>-1368.36</v>
      </c>
      <c r="H847" s="10" t="s">
        <v>122</v>
      </c>
      <c r="I847" s="10" t="s">
        <v>7424</v>
      </c>
      <c r="J847" s="34">
        <v>-6527.08</v>
      </c>
      <c r="K847" s="10">
        <v>5005629675</v>
      </c>
      <c r="L847" s="10" t="s">
        <v>8943</v>
      </c>
    </row>
    <row r="848" spans="1:12" s="10" customFormat="1">
      <c r="A848" s="32" t="s">
        <v>9253</v>
      </c>
      <c r="B848" s="32" t="s">
        <v>9253</v>
      </c>
      <c r="C848" s="33">
        <v>0.40104166666666669</v>
      </c>
      <c r="D848" s="14">
        <v>543</v>
      </c>
      <c r="E848" s="14">
        <v>1514174</v>
      </c>
      <c r="F848" s="10" t="s">
        <v>80</v>
      </c>
      <c r="G848" s="257">
        <v>-77.760000000000005</v>
      </c>
      <c r="H848" s="10" t="s">
        <v>122</v>
      </c>
      <c r="I848" s="10" t="s">
        <v>7424</v>
      </c>
      <c r="J848" s="34">
        <v>-550.54</v>
      </c>
      <c r="K848" s="10">
        <v>5005629675</v>
      </c>
      <c r="L848" s="10" t="s">
        <v>8943</v>
      </c>
    </row>
    <row r="849" spans="1:12" s="10" customFormat="1">
      <c r="A849" s="32" t="s">
        <v>9253</v>
      </c>
      <c r="B849" s="32" t="s">
        <v>9253</v>
      </c>
      <c r="C849" s="33">
        <v>0.40104166666666669</v>
      </c>
      <c r="D849" s="14">
        <v>543</v>
      </c>
      <c r="E849" s="14">
        <v>1514960</v>
      </c>
      <c r="F849" s="10" t="s">
        <v>82</v>
      </c>
      <c r="G849" s="257">
        <v>-32.4</v>
      </c>
      <c r="H849" s="10" t="s">
        <v>122</v>
      </c>
      <c r="I849" s="10" t="s">
        <v>7424</v>
      </c>
      <c r="J849" s="34">
        <v>-232.96</v>
      </c>
      <c r="K849" s="10">
        <v>5005629675</v>
      </c>
      <c r="L849" s="10" t="s">
        <v>8943</v>
      </c>
    </row>
    <row r="850" spans="1:12" s="10" customFormat="1">
      <c r="A850" s="32" t="s">
        <v>9253</v>
      </c>
      <c r="B850" s="32" t="s">
        <v>9253</v>
      </c>
      <c r="C850" s="33">
        <v>0.40207175925925925</v>
      </c>
      <c r="D850" s="14">
        <v>543</v>
      </c>
      <c r="E850" s="14">
        <v>1514169</v>
      </c>
      <c r="F850" s="10" t="s">
        <v>76</v>
      </c>
      <c r="G850" s="257">
        <v>-5809.5360000000001</v>
      </c>
      <c r="H850" s="10" t="s">
        <v>122</v>
      </c>
      <c r="I850" s="10" t="s">
        <v>7424</v>
      </c>
      <c r="J850" s="34">
        <v>-27014.34</v>
      </c>
      <c r="K850" s="10">
        <v>5005629677</v>
      </c>
      <c r="L850" s="10" t="s">
        <v>8943</v>
      </c>
    </row>
    <row r="851" spans="1:12" s="10" customFormat="1">
      <c r="A851" s="32" t="s">
        <v>9253</v>
      </c>
      <c r="B851" s="32" t="s">
        <v>9253</v>
      </c>
      <c r="C851" s="33">
        <v>0.40207175925925925</v>
      </c>
      <c r="D851" s="14">
        <v>543</v>
      </c>
      <c r="E851" s="14">
        <v>1514170</v>
      </c>
      <c r="F851" s="10" t="s">
        <v>74</v>
      </c>
      <c r="G851" s="257">
        <v>-2580.768</v>
      </c>
      <c r="H851" s="10" t="s">
        <v>122</v>
      </c>
      <c r="I851" s="10" t="s">
        <v>7424</v>
      </c>
      <c r="J851" s="34">
        <v>-40208.370000000003</v>
      </c>
      <c r="K851" s="10">
        <v>5005629677</v>
      </c>
      <c r="L851" s="10" t="s">
        <v>8943</v>
      </c>
    </row>
    <row r="852" spans="1:12" s="10" customFormat="1">
      <c r="A852" s="32" t="s">
        <v>9253</v>
      </c>
      <c r="B852" s="32" t="s">
        <v>9253</v>
      </c>
      <c r="C852" s="33">
        <v>0.40207175925925925</v>
      </c>
      <c r="D852" s="14">
        <v>543</v>
      </c>
      <c r="E852" s="14">
        <v>1514171</v>
      </c>
      <c r="F852" s="10" t="s">
        <v>71</v>
      </c>
      <c r="G852" s="257">
        <v>-1481.76</v>
      </c>
      <c r="H852" s="10" t="s">
        <v>122</v>
      </c>
      <c r="I852" s="10" t="s">
        <v>7424</v>
      </c>
      <c r="J852" s="34">
        <v>-24360.14</v>
      </c>
      <c r="K852" s="10">
        <v>5005629677</v>
      </c>
      <c r="L852" s="10" t="s">
        <v>8943</v>
      </c>
    </row>
    <row r="853" spans="1:12" s="10" customFormat="1">
      <c r="A853" s="32" t="s">
        <v>9253</v>
      </c>
      <c r="B853" s="32" t="s">
        <v>9253</v>
      </c>
      <c r="C853" s="33">
        <v>0.40207175925925925</v>
      </c>
      <c r="D853" s="14">
        <v>543</v>
      </c>
      <c r="E853" s="14">
        <v>1514173</v>
      </c>
      <c r="F853" s="10" t="s">
        <v>78</v>
      </c>
      <c r="G853" s="257">
        <v>-1771.2</v>
      </c>
      <c r="H853" s="10" t="s">
        <v>122</v>
      </c>
      <c r="I853" s="10" t="s">
        <v>7424</v>
      </c>
      <c r="J853" s="34">
        <v>-8448.6200000000008</v>
      </c>
      <c r="K853" s="10">
        <v>5005629677</v>
      </c>
      <c r="L853" s="10" t="s">
        <v>8943</v>
      </c>
    </row>
    <row r="854" spans="1:12" s="10" customFormat="1">
      <c r="A854" s="32" t="s">
        <v>9253</v>
      </c>
      <c r="B854" s="32" t="s">
        <v>9253</v>
      </c>
      <c r="C854" s="33">
        <v>0.40207175925925925</v>
      </c>
      <c r="D854" s="14">
        <v>543</v>
      </c>
      <c r="E854" s="14">
        <v>1514174</v>
      </c>
      <c r="F854" s="10" t="s">
        <v>80</v>
      </c>
      <c r="G854" s="257">
        <v>-93.311999999999998</v>
      </c>
      <c r="H854" s="10" t="s">
        <v>122</v>
      </c>
      <c r="I854" s="10" t="s">
        <v>7424</v>
      </c>
      <c r="J854" s="34">
        <v>-660.65</v>
      </c>
      <c r="K854" s="10">
        <v>5005629677</v>
      </c>
      <c r="L854" s="10" t="s">
        <v>8943</v>
      </c>
    </row>
    <row r="855" spans="1:12" s="10" customFormat="1">
      <c r="A855" s="32" t="s">
        <v>9253</v>
      </c>
      <c r="B855" s="32" t="s">
        <v>9253</v>
      </c>
      <c r="C855" s="33">
        <v>0.40207175925925925</v>
      </c>
      <c r="D855" s="14">
        <v>543</v>
      </c>
      <c r="E855" s="14">
        <v>1514960</v>
      </c>
      <c r="F855" s="10" t="s">
        <v>82</v>
      </c>
      <c r="G855" s="257">
        <v>-25.92</v>
      </c>
      <c r="H855" s="10" t="s">
        <v>122</v>
      </c>
      <c r="I855" s="10" t="s">
        <v>7424</v>
      </c>
      <c r="J855" s="34">
        <v>-186.36</v>
      </c>
      <c r="K855" s="10">
        <v>5005629677</v>
      </c>
      <c r="L855" s="10" t="s">
        <v>8943</v>
      </c>
    </row>
    <row r="856" spans="1:12" s="10" customFormat="1">
      <c r="A856" s="32" t="s">
        <v>9253</v>
      </c>
      <c r="B856" s="32" t="s">
        <v>9253</v>
      </c>
      <c r="C856" s="33">
        <v>0.52312499999999995</v>
      </c>
      <c r="D856" s="14">
        <v>543</v>
      </c>
      <c r="E856" s="14">
        <v>1514169</v>
      </c>
      <c r="F856" s="10" t="s">
        <v>76</v>
      </c>
      <c r="G856" s="257">
        <v>-5809.5360000000001</v>
      </c>
      <c r="H856" s="10" t="s">
        <v>122</v>
      </c>
      <c r="I856" s="10" t="s">
        <v>7424</v>
      </c>
      <c r="J856" s="34">
        <v>-27014.34</v>
      </c>
      <c r="K856" s="10">
        <v>5005630003</v>
      </c>
      <c r="L856" s="10" t="s">
        <v>8943</v>
      </c>
    </row>
    <row r="857" spans="1:12" s="10" customFormat="1">
      <c r="A857" s="32" t="s">
        <v>9253</v>
      </c>
      <c r="B857" s="32" t="s">
        <v>9253</v>
      </c>
      <c r="C857" s="33">
        <v>0.52312499999999995</v>
      </c>
      <c r="D857" s="14">
        <v>543</v>
      </c>
      <c r="E857" s="14">
        <v>1514170</v>
      </c>
      <c r="F857" s="10" t="s">
        <v>74</v>
      </c>
      <c r="G857" s="257">
        <v>-2580.768</v>
      </c>
      <c r="H857" s="10" t="s">
        <v>122</v>
      </c>
      <c r="I857" s="10" t="s">
        <v>7424</v>
      </c>
      <c r="J857" s="34">
        <v>-40208.370000000003</v>
      </c>
      <c r="K857" s="10">
        <v>5005630003</v>
      </c>
      <c r="L857" s="10" t="s">
        <v>8943</v>
      </c>
    </row>
    <row r="858" spans="1:12" s="10" customFormat="1">
      <c r="A858" s="32" t="s">
        <v>9253</v>
      </c>
      <c r="B858" s="32" t="s">
        <v>9253</v>
      </c>
      <c r="C858" s="33">
        <v>0.52312499999999995</v>
      </c>
      <c r="D858" s="14">
        <v>543</v>
      </c>
      <c r="E858" s="14">
        <v>1514171</v>
      </c>
      <c r="F858" s="10" t="s">
        <v>71</v>
      </c>
      <c r="G858" s="257">
        <v>-1481.76</v>
      </c>
      <c r="H858" s="10" t="s">
        <v>122</v>
      </c>
      <c r="I858" s="10" t="s">
        <v>7424</v>
      </c>
      <c r="J858" s="34">
        <v>-24360.13</v>
      </c>
      <c r="K858" s="10">
        <v>5005630003</v>
      </c>
      <c r="L858" s="10" t="s">
        <v>8943</v>
      </c>
    </row>
    <row r="859" spans="1:12" s="10" customFormat="1">
      <c r="A859" s="32" t="s">
        <v>9253</v>
      </c>
      <c r="B859" s="32" t="s">
        <v>9253</v>
      </c>
      <c r="C859" s="33">
        <v>0.52312499999999995</v>
      </c>
      <c r="D859" s="14">
        <v>543</v>
      </c>
      <c r="E859" s="14">
        <v>1514173</v>
      </c>
      <c r="F859" s="10" t="s">
        <v>78</v>
      </c>
      <c r="G859" s="257">
        <v>-1771.2</v>
      </c>
      <c r="H859" s="10" t="s">
        <v>122</v>
      </c>
      <c r="I859" s="10" t="s">
        <v>7424</v>
      </c>
      <c r="J859" s="34">
        <v>-8448.6299999999992</v>
      </c>
      <c r="K859" s="10">
        <v>5005630003</v>
      </c>
      <c r="L859" s="10" t="s">
        <v>8943</v>
      </c>
    </row>
    <row r="860" spans="1:12" s="10" customFormat="1">
      <c r="A860" s="32" t="s">
        <v>9253</v>
      </c>
      <c r="B860" s="32" t="s">
        <v>9253</v>
      </c>
      <c r="C860" s="33">
        <v>0.52312499999999995</v>
      </c>
      <c r="D860" s="14">
        <v>543</v>
      </c>
      <c r="E860" s="14">
        <v>1514174</v>
      </c>
      <c r="F860" s="10" t="s">
        <v>80</v>
      </c>
      <c r="G860" s="257">
        <v>-93.311999999999998</v>
      </c>
      <c r="H860" s="10" t="s">
        <v>122</v>
      </c>
      <c r="I860" s="10" t="s">
        <v>7424</v>
      </c>
      <c r="J860" s="34">
        <v>-660.65</v>
      </c>
      <c r="K860" s="10">
        <v>5005630003</v>
      </c>
      <c r="L860" s="10" t="s">
        <v>8943</v>
      </c>
    </row>
    <row r="861" spans="1:12" s="10" customFormat="1">
      <c r="A861" s="32" t="s">
        <v>9253</v>
      </c>
      <c r="B861" s="32" t="s">
        <v>9253</v>
      </c>
      <c r="C861" s="33">
        <v>0.52312499999999995</v>
      </c>
      <c r="D861" s="14">
        <v>543</v>
      </c>
      <c r="E861" s="14">
        <v>1514960</v>
      </c>
      <c r="F861" s="10" t="s">
        <v>82</v>
      </c>
      <c r="G861" s="257">
        <v>-25.92</v>
      </c>
      <c r="H861" s="10" t="s">
        <v>122</v>
      </c>
      <c r="I861" s="10" t="s">
        <v>7424</v>
      </c>
      <c r="J861" s="34">
        <v>-186.36</v>
      </c>
      <c r="K861" s="10">
        <v>5005630003</v>
      </c>
      <c r="L861" s="10" t="s">
        <v>8943</v>
      </c>
    </row>
    <row r="862" spans="1:12" s="10" customFormat="1">
      <c r="A862" s="32" t="s">
        <v>9253</v>
      </c>
      <c r="B862" s="32" t="s">
        <v>9253</v>
      </c>
      <c r="C862" s="33">
        <v>0.52534722222222219</v>
      </c>
      <c r="D862" s="14">
        <v>543</v>
      </c>
      <c r="E862" s="14">
        <v>1514169</v>
      </c>
      <c r="F862" s="10" t="s">
        <v>76</v>
      </c>
      <c r="G862" s="257">
        <v>-5809.5360000000001</v>
      </c>
      <c r="H862" s="10" t="s">
        <v>122</v>
      </c>
      <c r="I862" s="10" t="s">
        <v>7424</v>
      </c>
      <c r="J862" s="34">
        <v>-27014.34</v>
      </c>
      <c r="K862" s="10">
        <v>5005630004</v>
      </c>
      <c r="L862" s="10" t="s">
        <v>8943</v>
      </c>
    </row>
    <row r="863" spans="1:12" s="10" customFormat="1">
      <c r="A863" s="32" t="s">
        <v>9253</v>
      </c>
      <c r="B863" s="32" t="s">
        <v>9253</v>
      </c>
      <c r="C863" s="33">
        <v>0.52534722222222219</v>
      </c>
      <c r="D863" s="14">
        <v>543</v>
      </c>
      <c r="E863" s="14">
        <v>1514170</v>
      </c>
      <c r="F863" s="10" t="s">
        <v>74</v>
      </c>
      <c r="G863" s="257">
        <v>-2580.768</v>
      </c>
      <c r="H863" s="10" t="s">
        <v>122</v>
      </c>
      <c r="I863" s="10" t="s">
        <v>7424</v>
      </c>
      <c r="J863" s="34">
        <v>-40208.36</v>
      </c>
      <c r="K863" s="10">
        <v>5005630004</v>
      </c>
      <c r="L863" s="10" t="s">
        <v>8943</v>
      </c>
    </row>
    <row r="864" spans="1:12" s="10" customFormat="1">
      <c r="A864" s="32" t="s">
        <v>9253</v>
      </c>
      <c r="B864" s="32" t="s">
        <v>9253</v>
      </c>
      <c r="C864" s="33">
        <v>0.52534722222222219</v>
      </c>
      <c r="D864" s="14">
        <v>543</v>
      </c>
      <c r="E864" s="14">
        <v>1514171</v>
      </c>
      <c r="F864" s="10" t="s">
        <v>71</v>
      </c>
      <c r="G864" s="257">
        <v>-1481.76</v>
      </c>
      <c r="H864" s="10" t="s">
        <v>122</v>
      </c>
      <c r="I864" s="10" t="s">
        <v>7424</v>
      </c>
      <c r="J864" s="34">
        <v>-24360.14</v>
      </c>
      <c r="K864" s="10">
        <v>5005630004</v>
      </c>
      <c r="L864" s="10" t="s">
        <v>8943</v>
      </c>
    </row>
    <row r="865" spans="1:12" s="10" customFormat="1">
      <c r="A865" s="32" t="s">
        <v>9253</v>
      </c>
      <c r="B865" s="32" t="s">
        <v>9253</v>
      </c>
      <c r="C865" s="33">
        <v>0.52534722222222219</v>
      </c>
      <c r="D865" s="14">
        <v>543</v>
      </c>
      <c r="E865" s="14">
        <v>1514173</v>
      </c>
      <c r="F865" s="10" t="s">
        <v>78</v>
      </c>
      <c r="G865" s="257">
        <v>-1771.2</v>
      </c>
      <c r="H865" s="10" t="s">
        <v>122</v>
      </c>
      <c r="I865" s="10" t="s">
        <v>7424</v>
      </c>
      <c r="J865" s="34">
        <v>-8448.6200000000008</v>
      </c>
      <c r="K865" s="10">
        <v>5005630004</v>
      </c>
      <c r="L865" s="10" t="s">
        <v>8943</v>
      </c>
    </row>
    <row r="866" spans="1:12" s="10" customFormat="1">
      <c r="A866" s="32" t="s">
        <v>9253</v>
      </c>
      <c r="B866" s="32" t="s">
        <v>9253</v>
      </c>
      <c r="C866" s="33">
        <v>0.52534722222222219</v>
      </c>
      <c r="D866" s="14">
        <v>543</v>
      </c>
      <c r="E866" s="14">
        <v>1514174</v>
      </c>
      <c r="F866" s="10" t="s">
        <v>80</v>
      </c>
      <c r="G866" s="257">
        <v>-93.311999999999998</v>
      </c>
      <c r="H866" s="10" t="s">
        <v>122</v>
      </c>
      <c r="I866" s="10" t="s">
        <v>7424</v>
      </c>
      <c r="J866" s="34">
        <v>-660.65</v>
      </c>
      <c r="K866" s="10">
        <v>5005630004</v>
      </c>
      <c r="L866" s="10" t="s">
        <v>8943</v>
      </c>
    </row>
    <row r="867" spans="1:12" s="10" customFormat="1">
      <c r="A867" s="32" t="s">
        <v>9253</v>
      </c>
      <c r="B867" s="32" t="s">
        <v>9253</v>
      </c>
      <c r="C867" s="33">
        <v>0.52534722222222219</v>
      </c>
      <c r="D867" s="14">
        <v>543</v>
      </c>
      <c r="E867" s="14">
        <v>1514960</v>
      </c>
      <c r="F867" s="10" t="s">
        <v>82</v>
      </c>
      <c r="G867" s="257">
        <v>-25.92</v>
      </c>
      <c r="H867" s="10" t="s">
        <v>122</v>
      </c>
      <c r="I867" s="10" t="s">
        <v>7424</v>
      </c>
      <c r="J867" s="34">
        <v>-186.37</v>
      </c>
      <c r="K867" s="10">
        <v>5005630004</v>
      </c>
      <c r="L867" s="10" t="s">
        <v>8943</v>
      </c>
    </row>
    <row r="868" spans="1:12" s="10" customFormat="1">
      <c r="A868" s="32" t="s">
        <v>9253</v>
      </c>
      <c r="B868" s="32" t="s">
        <v>9253</v>
      </c>
      <c r="C868" s="33">
        <v>0.52671296296296299</v>
      </c>
      <c r="D868" s="14">
        <v>543</v>
      </c>
      <c r="E868" s="14">
        <v>1514169</v>
      </c>
      <c r="F868" s="10" t="s">
        <v>76</v>
      </c>
      <c r="G868" s="257">
        <v>-5809.5360000000001</v>
      </c>
      <c r="H868" s="10" t="s">
        <v>122</v>
      </c>
      <c r="I868" s="10" t="s">
        <v>7424</v>
      </c>
      <c r="J868" s="34">
        <v>-27014.34</v>
      </c>
      <c r="K868" s="10">
        <v>5005630005</v>
      </c>
      <c r="L868" s="10" t="s">
        <v>8943</v>
      </c>
    </row>
    <row r="869" spans="1:12" s="10" customFormat="1">
      <c r="A869" s="32" t="s">
        <v>9253</v>
      </c>
      <c r="B869" s="32" t="s">
        <v>9253</v>
      </c>
      <c r="C869" s="33">
        <v>0.52671296296296299</v>
      </c>
      <c r="D869" s="14">
        <v>543</v>
      </c>
      <c r="E869" s="14">
        <v>1514170</v>
      </c>
      <c r="F869" s="10" t="s">
        <v>74</v>
      </c>
      <c r="G869" s="257">
        <v>-2580.768</v>
      </c>
      <c r="H869" s="10" t="s">
        <v>122</v>
      </c>
      <c r="I869" s="10" t="s">
        <v>7424</v>
      </c>
      <c r="J869" s="34">
        <v>-40208.370000000003</v>
      </c>
      <c r="K869" s="10">
        <v>5005630005</v>
      </c>
      <c r="L869" s="10" t="s">
        <v>8943</v>
      </c>
    </row>
    <row r="870" spans="1:12" s="10" customFormat="1">
      <c r="A870" s="32" t="s">
        <v>9253</v>
      </c>
      <c r="B870" s="32" t="s">
        <v>9253</v>
      </c>
      <c r="C870" s="33">
        <v>0.52671296296296299</v>
      </c>
      <c r="D870" s="14">
        <v>543</v>
      </c>
      <c r="E870" s="14">
        <v>1514171</v>
      </c>
      <c r="F870" s="10" t="s">
        <v>71</v>
      </c>
      <c r="G870" s="257">
        <v>-1481.76</v>
      </c>
      <c r="H870" s="10" t="s">
        <v>122</v>
      </c>
      <c r="I870" s="10" t="s">
        <v>7424</v>
      </c>
      <c r="J870" s="34">
        <v>-24360.13</v>
      </c>
      <c r="K870" s="10">
        <v>5005630005</v>
      </c>
      <c r="L870" s="10" t="s">
        <v>8943</v>
      </c>
    </row>
    <row r="871" spans="1:12" s="10" customFormat="1">
      <c r="A871" s="32" t="s">
        <v>9253</v>
      </c>
      <c r="B871" s="32" t="s">
        <v>9253</v>
      </c>
      <c r="C871" s="33">
        <v>0.52671296296296299</v>
      </c>
      <c r="D871" s="14">
        <v>543</v>
      </c>
      <c r="E871" s="14">
        <v>1514173</v>
      </c>
      <c r="F871" s="10" t="s">
        <v>78</v>
      </c>
      <c r="G871" s="257">
        <v>-1771.2</v>
      </c>
      <c r="H871" s="10" t="s">
        <v>122</v>
      </c>
      <c r="I871" s="10" t="s">
        <v>7424</v>
      </c>
      <c r="J871" s="34">
        <v>-8448.6299999999992</v>
      </c>
      <c r="K871" s="10">
        <v>5005630005</v>
      </c>
      <c r="L871" s="10" t="s">
        <v>8943</v>
      </c>
    </row>
    <row r="872" spans="1:12" s="10" customFormat="1">
      <c r="A872" s="32" t="s">
        <v>9253</v>
      </c>
      <c r="B872" s="32" t="s">
        <v>9253</v>
      </c>
      <c r="C872" s="33">
        <v>0.52671296296296299</v>
      </c>
      <c r="D872" s="14">
        <v>543</v>
      </c>
      <c r="E872" s="14">
        <v>1514174</v>
      </c>
      <c r="F872" s="10" t="s">
        <v>80</v>
      </c>
      <c r="G872" s="257">
        <v>-93.311999999999998</v>
      </c>
      <c r="H872" s="10" t="s">
        <v>122</v>
      </c>
      <c r="I872" s="10" t="s">
        <v>7424</v>
      </c>
      <c r="J872" s="34">
        <v>-660.65</v>
      </c>
      <c r="K872" s="10">
        <v>5005630005</v>
      </c>
      <c r="L872" s="10" t="s">
        <v>8943</v>
      </c>
    </row>
    <row r="873" spans="1:12" s="10" customFormat="1">
      <c r="A873" s="32" t="s">
        <v>9253</v>
      </c>
      <c r="B873" s="32" t="s">
        <v>9253</v>
      </c>
      <c r="C873" s="33">
        <v>0.52671296296296299</v>
      </c>
      <c r="D873" s="14">
        <v>543</v>
      </c>
      <c r="E873" s="14">
        <v>1514960</v>
      </c>
      <c r="F873" s="10" t="s">
        <v>82</v>
      </c>
      <c r="G873" s="257">
        <v>-25.92</v>
      </c>
      <c r="H873" s="10" t="s">
        <v>122</v>
      </c>
      <c r="I873" s="10" t="s">
        <v>7424</v>
      </c>
      <c r="J873" s="34">
        <v>-186.36</v>
      </c>
      <c r="K873" s="10">
        <v>5005630005</v>
      </c>
      <c r="L873" s="10" t="s">
        <v>8943</v>
      </c>
    </row>
    <row r="874" spans="1:12" s="10" customFormat="1">
      <c r="A874" s="32" t="s">
        <v>9253</v>
      </c>
      <c r="B874" s="32" t="s">
        <v>9253</v>
      </c>
      <c r="C874" s="33">
        <v>0.52752314814814816</v>
      </c>
      <c r="D874" s="14">
        <v>543</v>
      </c>
      <c r="E874" s="14">
        <v>1514169</v>
      </c>
      <c r="F874" s="10" t="s">
        <v>76</v>
      </c>
      <c r="G874" s="257">
        <v>-5331.96</v>
      </c>
      <c r="H874" s="10" t="s">
        <v>122</v>
      </c>
      <c r="I874" s="10" t="s">
        <v>7424</v>
      </c>
      <c r="J874" s="34">
        <v>-24793.62</v>
      </c>
      <c r="K874" s="10">
        <v>5005630007</v>
      </c>
      <c r="L874" s="10" t="s">
        <v>8943</v>
      </c>
    </row>
    <row r="875" spans="1:12" s="10" customFormat="1">
      <c r="A875" s="32" t="s">
        <v>9253</v>
      </c>
      <c r="B875" s="32" t="s">
        <v>9253</v>
      </c>
      <c r="C875" s="33">
        <v>0.52752314814814816</v>
      </c>
      <c r="D875" s="14">
        <v>543</v>
      </c>
      <c r="E875" s="14">
        <v>1514170</v>
      </c>
      <c r="F875" s="10" t="s">
        <v>74</v>
      </c>
      <c r="G875" s="257">
        <v>-2192.4</v>
      </c>
      <c r="H875" s="10" t="s">
        <v>122</v>
      </c>
      <c r="I875" s="10" t="s">
        <v>7424</v>
      </c>
      <c r="J875" s="34">
        <v>-34157.589999999997</v>
      </c>
      <c r="K875" s="10">
        <v>5005630007</v>
      </c>
      <c r="L875" s="10" t="s">
        <v>8943</v>
      </c>
    </row>
    <row r="876" spans="1:12" s="10" customFormat="1">
      <c r="A876" s="32" t="s">
        <v>9253</v>
      </c>
      <c r="B876" s="32" t="s">
        <v>9253</v>
      </c>
      <c r="C876" s="33">
        <v>0.52752314814814816</v>
      </c>
      <c r="D876" s="14">
        <v>543</v>
      </c>
      <c r="E876" s="14">
        <v>1514171</v>
      </c>
      <c r="F876" s="10" t="s">
        <v>71</v>
      </c>
      <c r="G876" s="257">
        <v>-1345.68</v>
      </c>
      <c r="H876" s="10" t="s">
        <v>122</v>
      </c>
      <c r="I876" s="10" t="s">
        <v>7424</v>
      </c>
      <c r="J876" s="34">
        <v>-22122.98</v>
      </c>
      <c r="K876" s="10">
        <v>5005630007</v>
      </c>
      <c r="L876" s="10" t="s">
        <v>8943</v>
      </c>
    </row>
    <row r="877" spans="1:12" s="10" customFormat="1">
      <c r="A877" s="32" t="s">
        <v>9253</v>
      </c>
      <c r="B877" s="32" t="s">
        <v>9253</v>
      </c>
      <c r="C877" s="33">
        <v>0.52752314814814816</v>
      </c>
      <c r="D877" s="14">
        <v>543</v>
      </c>
      <c r="E877" s="14">
        <v>1514173</v>
      </c>
      <c r="F877" s="10" t="s">
        <v>78</v>
      </c>
      <c r="G877" s="257">
        <v>-1368.36</v>
      </c>
      <c r="H877" s="10" t="s">
        <v>122</v>
      </c>
      <c r="I877" s="10" t="s">
        <v>7424</v>
      </c>
      <c r="J877" s="34">
        <v>-6527.08</v>
      </c>
      <c r="K877" s="10">
        <v>5005630007</v>
      </c>
      <c r="L877" s="10" t="s">
        <v>8943</v>
      </c>
    </row>
    <row r="878" spans="1:12" s="10" customFormat="1">
      <c r="A878" s="32" t="s">
        <v>9253</v>
      </c>
      <c r="B878" s="32" t="s">
        <v>9253</v>
      </c>
      <c r="C878" s="33">
        <v>0.52752314814814816</v>
      </c>
      <c r="D878" s="14">
        <v>543</v>
      </c>
      <c r="E878" s="14">
        <v>1514174</v>
      </c>
      <c r="F878" s="10" t="s">
        <v>80</v>
      </c>
      <c r="G878" s="257">
        <v>-77.760000000000005</v>
      </c>
      <c r="H878" s="10" t="s">
        <v>122</v>
      </c>
      <c r="I878" s="10" t="s">
        <v>7424</v>
      </c>
      <c r="J878" s="34">
        <v>-550.54</v>
      </c>
      <c r="K878" s="10">
        <v>5005630007</v>
      </c>
      <c r="L878" s="10" t="s">
        <v>8943</v>
      </c>
    </row>
    <row r="879" spans="1:12" s="10" customFormat="1">
      <c r="A879" s="32" t="s">
        <v>9253</v>
      </c>
      <c r="B879" s="32" t="s">
        <v>9253</v>
      </c>
      <c r="C879" s="33">
        <v>0.52752314814814816</v>
      </c>
      <c r="D879" s="14">
        <v>543</v>
      </c>
      <c r="E879" s="14">
        <v>1514960</v>
      </c>
      <c r="F879" s="10" t="s">
        <v>82</v>
      </c>
      <c r="G879" s="257">
        <v>-32.4</v>
      </c>
      <c r="H879" s="10" t="s">
        <v>122</v>
      </c>
      <c r="I879" s="10" t="s">
        <v>7424</v>
      </c>
      <c r="J879" s="34">
        <v>-232.96</v>
      </c>
      <c r="K879" s="10">
        <v>5005630007</v>
      </c>
      <c r="L879" s="10" t="s">
        <v>8943</v>
      </c>
    </row>
    <row r="880" spans="1:12" s="10" customFormat="1">
      <c r="A880" s="32" t="s">
        <v>9284</v>
      </c>
      <c r="B880" s="32" t="s">
        <v>9284</v>
      </c>
      <c r="C880" s="33">
        <v>0.36861111111111106</v>
      </c>
      <c r="D880" s="14">
        <v>601</v>
      </c>
      <c r="E880" s="14">
        <v>1530845</v>
      </c>
      <c r="F880" s="10" t="s">
        <v>198</v>
      </c>
      <c r="G880" s="257">
        <v>-44154</v>
      </c>
      <c r="H880" s="10" t="s">
        <v>122</v>
      </c>
      <c r="I880" s="10" t="s">
        <v>7424</v>
      </c>
      <c r="J880" s="34">
        <v>-585923.57999999996</v>
      </c>
      <c r="K880" s="10">
        <v>4931845587</v>
      </c>
      <c r="L880" s="10" t="s">
        <v>7425</v>
      </c>
    </row>
    <row r="881" spans="1:12" s="10" customFormat="1">
      <c r="A881" s="32" t="s">
        <v>9284</v>
      </c>
      <c r="B881" s="32" t="s">
        <v>9284</v>
      </c>
      <c r="C881" s="33">
        <v>0.88497685185185182</v>
      </c>
      <c r="D881" s="14">
        <v>543</v>
      </c>
      <c r="E881" s="14">
        <v>1514169</v>
      </c>
      <c r="F881" s="10" t="s">
        <v>76</v>
      </c>
      <c r="G881" s="257">
        <v>-5331.96</v>
      </c>
      <c r="H881" s="10" t="s">
        <v>122</v>
      </c>
      <c r="I881" s="10" t="s">
        <v>7424</v>
      </c>
      <c r="J881" s="34">
        <v>-24793.61</v>
      </c>
      <c r="K881" s="10">
        <v>5005632994</v>
      </c>
      <c r="L881" s="10" t="s">
        <v>8943</v>
      </c>
    </row>
    <row r="882" spans="1:12" s="10" customFormat="1">
      <c r="A882" s="32" t="s">
        <v>9284</v>
      </c>
      <c r="B882" s="32" t="s">
        <v>9284</v>
      </c>
      <c r="C882" s="33">
        <v>0.88497685185185182</v>
      </c>
      <c r="D882" s="14">
        <v>543</v>
      </c>
      <c r="E882" s="14">
        <v>1514170</v>
      </c>
      <c r="F882" s="10" t="s">
        <v>74</v>
      </c>
      <c r="G882" s="257">
        <v>-2192.4</v>
      </c>
      <c r="H882" s="10" t="s">
        <v>122</v>
      </c>
      <c r="I882" s="10" t="s">
        <v>7424</v>
      </c>
      <c r="J882" s="34">
        <v>-34157.589999999997</v>
      </c>
      <c r="K882" s="10">
        <v>5005632994</v>
      </c>
      <c r="L882" s="10" t="s">
        <v>8943</v>
      </c>
    </row>
    <row r="883" spans="1:12" s="10" customFormat="1">
      <c r="A883" s="32" t="s">
        <v>9284</v>
      </c>
      <c r="B883" s="32" t="s">
        <v>9284</v>
      </c>
      <c r="C883" s="33">
        <v>0.88497685185185182</v>
      </c>
      <c r="D883" s="14">
        <v>543</v>
      </c>
      <c r="E883" s="14">
        <v>1514171</v>
      </c>
      <c r="F883" s="10" t="s">
        <v>71</v>
      </c>
      <c r="G883" s="257">
        <v>-1345.68</v>
      </c>
      <c r="H883" s="10" t="s">
        <v>122</v>
      </c>
      <c r="I883" s="10" t="s">
        <v>7424</v>
      </c>
      <c r="J883" s="34">
        <v>-22122.98</v>
      </c>
      <c r="K883" s="10">
        <v>5005632994</v>
      </c>
      <c r="L883" s="10" t="s">
        <v>8943</v>
      </c>
    </row>
    <row r="884" spans="1:12" s="10" customFormat="1">
      <c r="A884" s="32" t="s">
        <v>9284</v>
      </c>
      <c r="B884" s="32" t="s">
        <v>9284</v>
      </c>
      <c r="C884" s="33">
        <v>0.88497685185185182</v>
      </c>
      <c r="D884" s="14">
        <v>543</v>
      </c>
      <c r="E884" s="14">
        <v>1514173</v>
      </c>
      <c r="F884" s="10" t="s">
        <v>78</v>
      </c>
      <c r="G884" s="257">
        <v>-1368.36</v>
      </c>
      <c r="H884" s="10" t="s">
        <v>122</v>
      </c>
      <c r="I884" s="10" t="s">
        <v>7424</v>
      </c>
      <c r="J884" s="34">
        <v>-6527.08</v>
      </c>
      <c r="K884" s="10">
        <v>5005632994</v>
      </c>
      <c r="L884" s="10" t="s">
        <v>8943</v>
      </c>
    </row>
    <row r="885" spans="1:12" s="10" customFormat="1">
      <c r="A885" s="32" t="s">
        <v>9284</v>
      </c>
      <c r="B885" s="32" t="s">
        <v>9284</v>
      </c>
      <c r="C885" s="33">
        <v>0.88497685185185182</v>
      </c>
      <c r="D885" s="14">
        <v>543</v>
      </c>
      <c r="E885" s="14">
        <v>1514174</v>
      </c>
      <c r="F885" s="10" t="s">
        <v>80</v>
      </c>
      <c r="G885" s="257">
        <v>-77.760000000000005</v>
      </c>
      <c r="H885" s="10" t="s">
        <v>122</v>
      </c>
      <c r="I885" s="10" t="s">
        <v>7424</v>
      </c>
      <c r="J885" s="34">
        <v>-550.54</v>
      </c>
      <c r="K885" s="10">
        <v>5005632994</v>
      </c>
      <c r="L885" s="10" t="s">
        <v>8943</v>
      </c>
    </row>
    <row r="886" spans="1:12" s="10" customFormat="1">
      <c r="A886" s="32" t="s">
        <v>9284</v>
      </c>
      <c r="B886" s="32" t="s">
        <v>9284</v>
      </c>
      <c r="C886" s="33">
        <v>0.88497685185185182</v>
      </c>
      <c r="D886" s="14">
        <v>543</v>
      </c>
      <c r="E886" s="14">
        <v>1514960</v>
      </c>
      <c r="F886" s="10" t="s">
        <v>82</v>
      </c>
      <c r="G886" s="257">
        <v>-32.4</v>
      </c>
      <c r="H886" s="10" t="s">
        <v>122</v>
      </c>
      <c r="I886" s="10" t="s">
        <v>7424</v>
      </c>
      <c r="J886" s="34">
        <v>-232.96</v>
      </c>
      <c r="K886" s="10">
        <v>5005632994</v>
      </c>
      <c r="L886" s="10" t="s">
        <v>8943</v>
      </c>
    </row>
    <row r="887" spans="1:12" s="10" customFormat="1">
      <c r="A887" s="32" t="s">
        <v>9284</v>
      </c>
      <c r="B887" s="32" t="s">
        <v>9284</v>
      </c>
      <c r="C887" s="33">
        <v>0.88657407407407407</v>
      </c>
      <c r="D887" s="14">
        <v>543</v>
      </c>
      <c r="E887" s="14">
        <v>1514169</v>
      </c>
      <c r="F887" s="10" t="s">
        <v>76</v>
      </c>
      <c r="G887" s="257">
        <v>-5809.5360000000001</v>
      </c>
      <c r="H887" s="10" t="s">
        <v>122</v>
      </c>
      <c r="I887" s="10" t="s">
        <v>7424</v>
      </c>
      <c r="J887" s="34">
        <v>-27014.34</v>
      </c>
      <c r="K887" s="10">
        <v>5005632995</v>
      </c>
      <c r="L887" s="10" t="s">
        <v>8943</v>
      </c>
    </row>
    <row r="888" spans="1:12" s="10" customFormat="1">
      <c r="A888" s="32" t="s">
        <v>9284</v>
      </c>
      <c r="B888" s="32" t="s">
        <v>9284</v>
      </c>
      <c r="C888" s="33">
        <v>0.88657407407407407</v>
      </c>
      <c r="D888" s="14">
        <v>543</v>
      </c>
      <c r="E888" s="14">
        <v>1514170</v>
      </c>
      <c r="F888" s="10" t="s">
        <v>74</v>
      </c>
      <c r="G888" s="257">
        <v>-2580.768</v>
      </c>
      <c r="H888" s="10" t="s">
        <v>122</v>
      </c>
      <c r="I888" s="10" t="s">
        <v>7424</v>
      </c>
      <c r="J888" s="34">
        <v>-40208.36</v>
      </c>
      <c r="K888" s="10">
        <v>5005632995</v>
      </c>
      <c r="L888" s="10" t="s">
        <v>8943</v>
      </c>
    </row>
    <row r="889" spans="1:12" s="10" customFormat="1">
      <c r="A889" s="32" t="s">
        <v>9284</v>
      </c>
      <c r="B889" s="32" t="s">
        <v>9284</v>
      </c>
      <c r="C889" s="33">
        <v>0.88657407407407407</v>
      </c>
      <c r="D889" s="14">
        <v>543</v>
      </c>
      <c r="E889" s="14">
        <v>1514171</v>
      </c>
      <c r="F889" s="10" t="s">
        <v>71</v>
      </c>
      <c r="G889" s="257">
        <v>-1481.76</v>
      </c>
      <c r="H889" s="10" t="s">
        <v>122</v>
      </c>
      <c r="I889" s="10" t="s">
        <v>7424</v>
      </c>
      <c r="J889" s="34">
        <v>-24360.13</v>
      </c>
      <c r="K889" s="10">
        <v>5005632995</v>
      </c>
      <c r="L889" s="10" t="s">
        <v>8943</v>
      </c>
    </row>
    <row r="890" spans="1:12" s="10" customFormat="1">
      <c r="A890" s="32" t="s">
        <v>9284</v>
      </c>
      <c r="B890" s="32" t="s">
        <v>9284</v>
      </c>
      <c r="C890" s="33">
        <v>0.88657407407407407</v>
      </c>
      <c r="D890" s="14">
        <v>543</v>
      </c>
      <c r="E890" s="14">
        <v>1514173</v>
      </c>
      <c r="F890" s="10" t="s">
        <v>78</v>
      </c>
      <c r="G890" s="257">
        <v>-1771.2</v>
      </c>
      <c r="H890" s="10" t="s">
        <v>122</v>
      </c>
      <c r="I890" s="10" t="s">
        <v>7424</v>
      </c>
      <c r="J890" s="34">
        <v>-8448.6200000000008</v>
      </c>
      <c r="K890" s="10">
        <v>5005632995</v>
      </c>
      <c r="L890" s="10" t="s">
        <v>8943</v>
      </c>
    </row>
    <row r="891" spans="1:12" s="10" customFormat="1">
      <c r="A891" s="32" t="s">
        <v>9284</v>
      </c>
      <c r="B891" s="32" t="s">
        <v>9284</v>
      </c>
      <c r="C891" s="33">
        <v>0.88657407407407407</v>
      </c>
      <c r="D891" s="14">
        <v>543</v>
      </c>
      <c r="E891" s="14">
        <v>1514174</v>
      </c>
      <c r="F891" s="10" t="s">
        <v>80</v>
      </c>
      <c r="G891" s="257">
        <v>-93.311999999999998</v>
      </c>
      <c r="H891" s="10" t="s">
        <v>122</v>
      </c>
      <c r="I891" s="10" t="s">
        <v>7424</v>
      </c>
      <c r="J891" s="34">
        <v>-660.65</v>
      </c>
      <c r="K891" s="10">
        <v>5005632995</v>
      </c>
      <c r="L891" s="10" t="s">
        <v>8943</v>
      </c>
    </row>
    <row r="892" spans="1:12" s="10" customFormat="1">
      <c r="A892" s="32" t="s">
        <v>9284</v>
      </c>
      <c r="B892" s="32" t="s">
        <v>9284</v>
      </c>
      <c r="C892" s="33">
        <v>0.88657407407407407</v>
      </c>
      <c r="D892" s="14">
        <v>543</v>
      </c>
      <c r="E892" s="14">
        <v>1514960</v>
      </c>
      <c r="F892" s="10" t="s">
        <v>82</v>
      </c>
      <c r="G892" s="257">
        <v>-25.92</v>
      </c>
      <c r="H892" s="10" t="s">
        <v>122</v>
      </c>
      <c r="I892" s="10" t="s">
        <v>7424</v>
      </c>
      <c r="J892" s="34">
        <v>-186.36</v>
      </c>
      <c r="K892" s="10">
        <v>5005632995</v>
      </c>
      <c r="L892" s="10" t="s">
        <v>8943</v>
      </c>
    </row>
    <row r="893" spans="1:12" s="10" customFormat="1">
      <c r="A893" s="32" t="s">
        <v>9284</v>
      </c>
      <c r="B893" s="32" t="s">
        <v>9284</v>
      </c>
      <c r="C893" s="33">
        <v>0.88769675925925917</v>
      </c>
      <c r="D893" s="14">
        <v>543</v>
      </c>
      <c r="E893" s="14">
        <v>1514169</v>
      </c>
      <c r="F893" s="10" t="s">
        <v>76</v>
      </c>
      <c r="G893" s="257">
        <v>-5809.5360000000001</v>
      </c>
      <c r="H893" s="10" t="s">
        <v>122</v>
      </c>
      <c r="I893" s="10" t="s">
        <v>7424</v>
      </c>
      <c r="J893" s="34">
        <v>-27014.34</v>
      </c>
      <c r="K893" s="10">
        <v>5005632996</v>
      </c>
      <c r="L893" s="10" t="s">
        <v>8943</v>
      </c>
    </row>
    <row r="894" spans="1:12" s="10" customFormat="1">
      <c r="A894" s="32" t="s">
        <v>9284</v>
      </c>
      <c r="B894" s="32" t="s">
        <v>9284</v>
      </c>
      <c r="C894" s="33">
        <v>0.88769675925925917</v>
      </c>
      <c r="D894" s="14">
        <v>543</v>
      </c>
      <c r="E894" s="14">
        <v>1514170</v>
      </c>
      <c r="F894" s="10" t="s">
        <v>74</v>
      </c>
      <c r="G894" s="257">
        <v>-2580.768</v>
      </c>
      <c r="H894" s="10" t="s">
        <v>122</v>
      </c>
      <c r="I894" s="10" t="s">
        <v>7424</v>
      </c>
      <c r="J894" s="34">
        <v>-40208.370000000003</v>
      </c>
      <c r="K894" s="10">
        <v>5005632996</v>
      </c>
      <c r="L894" s="10" t="s">
        <v>8943</v>
      </c>
    </row>
    <row r="895" spans="1:12" s="10" customFormat="1">
      <c r="A895" s="32" t="s">
        <v>9284</v>
      </c>
      <c r="B895" s="32" t="s">
        <v>9284</v>
      </c>
      <c r="C895" s="33">
        <v>0.88769675925925917</v>
      </c>
      <c r="D895" s="14">
        <v>543</v>
      </c>
      <c r="E895" s="14">
        <v>1514171</v>
      </c>
      <c r="F895" s="10" t="s">
        <v>71</v>
      </c>
      <c r="G895" s="257">
        <v>-1481.76</v>
      </c>
      <c r="H895" s="10" t="s">
        <v>122</v>
      </c>
      <c r="I895" s="10" t="s">
        <v>7424</v>
      </c>
      <c r="J895" s="34">
        <v>-24360.13</v>
      </c>
      <c r="K895" s="10">
        <v>5005632996</v>
      </c>
      <c r="L895" s="10" t="s">
        <v>8943</v>
      </c>
    </row>
    <row r="896" spans="1:12" s="10" customFormat="1">
      <c r="A896" s="32" t="s">
        <v>9284</v>
      </c>
      <c r="B896" s="32" t="s">
        <v>9284</v>
      </c>
      <c r="C896" s="33">
        <v>0.88769675925925917</v>
      </c>
      <c r="D896" s="14">
        <v>543</v>
      </c>
      <c r="E896" s="14">
        <v>1514173</v>
      </c>
      <c r="F896" s="10" t="s">
        <v>78</v>
      </c>
      <c r="G896" s="257">
        <v>-1771.2</v>
      </c>
      <c r="H896" s="10" t="s">
        <v>122</v>
      </c>
      <c r="I896" s="10" t="s">
        <v>7424</v>
      </c>
      <c r="J896" s="34">
        <v>-8448.6299999999992</v>
      </c>
      <c r="K896" s="10">
        <v>5005632996</v>
      </c>
      <c r="L896" s="10" t="s">
        <v>8943</v>
      </c>
    </row>
    <row r="897" spans="1:12" s="10" customFormat="1">
      <c r="A897" s="32" t="s">
        <v>9284</v>
      </c>
      <c r="B897" s="32" t="s">
        <v>9284</v>
      </c>
      <c r="C897" s="33">
        <v>0.88769675925925917</v>
      </c>
      <c r="D897" s="14">
        <v>543</v>
      </c>
      <c r="E897" s="14">
        <v>1514174</v>
      </c>
      <c r="F897" s="10" t="s">
        <v>80</v>
      </c>
      <c r="G897" s="257">
        <v>-93.311999999999998</v>
      </c>
      <c r="H897" s="10" t="s">
        <v>122</v>
      </c>
      <c r="I897" s="10" t="s">
        <v>7424</v>
      </c>
      <c r="J897" s="34">
        <v>-660.65</v>
      </c>
      <c r="K897" s="10">
        <v>5005632996</v>
      </c>
      <c r="L897" s="10" t="s">
        <v>8943</v>
      </c>
    </row>
    <row r="898" spans="1:12" s="10" customFormat="1">
      <c r="A898" s="32" t="s">
        <v>9284</v>
      </c>
      <c r="B898" s="32" t="s">
        <v>9284</v>
      </c>
      <c r="C898" s="33">
        <v>0.88769675925925917</v>
      </c>
      <c r="D898" s="14">
        <v>543</v>
      </c>
      <c r="E898" s="14">
        <v>1514960</v>
      </c>
      <c r="F898" s="10" t="s">
        <v>82</v>
      </c>
      <c r="G898" s="257">
        <v>-25.92</v>
      </c>
      <c r="H898" s="10" t="s">
        <v>122</v>
      </c>
      <c r="I898" s="10" t="s">
        <v>7424</v>
      </c>
      <c r="J898" s="34">
        <v>-186.37</v>
      </c>
      <c r="K898" s="10">
        <v>5005632996</v>
      </c>
      <c r="L898" s="10" t="s">
        <v>8943</v>
      </c>
    </row>
    <row r="899" spans="1:12" s="10" customFormat="1">
      <c r="A899" s="32" t="s">
        <v>9284</v>
      </c>
      <c r="B899" s="32" t="s">
        <v>9284</v>
      </c>
      <c r="C899" s="33">
        <v>0.88978009259259261</v>
      </c>
      <c r="D899" s="14">
        <v>543</v>
      </c>
      <c r="E899" s="14">
        <v>1514169</v>
      </c>
      <c r="F899" s="10" t="s">
        <v>76</v>
      </c>
      <c r="G899" s="257">
        <v>-5809.5360000000001</v>
      </c>
      <c r="H899" s="10" t="s">
        <v>122</v>
      </c>
      <c r="I899" s="10" t="s">
        <v>7424</v>
      </c>
      <c r="J899" s="34">
        <v>-27014.34</v>
      </c>
      <c r="K899" s="10">
        <v>5005632998</v>
      </c>
      <c r="L899" s="10" t="s">
        <v>8943</v>
      </c>
    </row>
    <row r="900" spans="1:12" s="10" customFormat="1">
      <c r="A900" s="32" t="s">
        <v>9284</v>
      </c>
      <c r="B900" s="32" t="s">
        <v>9284</v>
      </c>
      <c r="C900" s="33">
        <v>0.88978009259259261</v>
      </c>
      <c r="D900" s="14">
        <v>543</v>
      </c>
      <c r="E900" s="14">
        <v>1514170</v>
      </c>
      <c r="F900" s="10" t="s">
        <v>74</v>
      </c>
      <c r="G900" s="257">
        <v>-2580.768</v>
      </c>
      <c r="H900" s="10" t="s">
        <v>122</v>
      </c>
      <c r="I900" s="10" t="s">
        <v>7424</v>
      </c>
      <c r="J900" s="34">
        <v>-40208.36</v>
      </c>
      <c r="K900" s="10">
        <v>5005632998</v>
      </c>
      <c r="L900" s="10" t="s">
        <v>8943</v>
      </c>
    </row>
    <row r="901" spans="1:12" s="10" customFormat="1">
      <c r="A901" s="32" t="s">
        <v>9284</v>
      </c>
      <c r="B901" s="32" t="s">
        <v>9284</v>
      </c>
      <c r="C901" s="33">
        <v>0.88978009259259261</v>
      </c>
      <c r="D901" s="14">
        <v>543</v>
      </c>
      <c r="E901" s="14">
        <v>1514171</v>
      </c>
      <c r="F901" s="10" t="s">
        <v>71</v>
      </c>
      <c r="G901" s="257">
        <v>-1481.76</v>
      </c>
      <c r="H901" s="10" t="s">
        <v>122</v>
      </c>
      <c r="I901" s="10" t="s">
        <v>7424</v>
      </c>
      <c r="J901" s="34">
        <v>-24360.13</v>
      </c>
      <c r="K901" s="10">
        <v>5005632998</v>
      </c>
      <c r="L901" s="10" t="s">
        <v>8943</v>
      </c>
    </row>
    <row r="902" spans="1:12" s="10" customFormat="1">
      <c r="A902" s="32" t="s">
        <v>9284</v>
      </c>
      <c r="B902" s="32" t="s">
        <v>9284</v>
      </c>
      <c r="C902" s="33">
        <v>0.88978009259259261</v>
      </c>
      <c r="D902" s="14">
        <v>543</v>
      </c>
      <c r="E902" s="14">
        <v>1514173</v>
      </c>
      <c r="F902" s="10" t="s">
        <v>78</v>
      </c>
      <c r="G902" s="257">
        <v>-1771.2</v>
      </c>
      <c r="H902" s="10" t="s">
        <v>122</v>
      </c>
      <c r="I902" s="10" t="s">
        <v>7424</v>
      </c>
      <c r="J902" s="34">
        <v>-8448.6200000000008</v>
      </c>
      <c r="K902" s="10">
        <v>5005632998</v>
      </c>
      <c r="L902" s="10" t="s">
        <v>8943</v>
      </c>
    </row>
    <row r="903" spans="1:12" s="10" customFormat="1">
      <c r="A903" s="32" t="s">
        <v>9284</v>
      </c>
      <c r="B903" s="32" t="s">
        <v>9284</v>
      </c>
      <c r="C903" s="33">
        <v>0.88978009259259261</v>
      </c>
      <c r="D903" s="14">
        <v>543</v>
      </c>
      <c r="E903" s="14">
        <v>1514174</v>
      </c>
      <c r="F903" s="10" t="s">
        <v>80</v>
      </c>
      <c r="G903" s="257">
        <v>-93.311999999999998</v>
      </c>
      <c r="H903" s="10" t="s">
        <v>122</v>
      </c>
      <c r="I903" s="10" t="s">
        <v>7424</v>
      </c>
      <c r="J903" s="34">
        <v>-660.65</v>
      </c>
      <c r="K903" s="10">
        <v>5005632998</v>
      </c>
      <c r="L903" s="10" t="s">
        <v>8943</v>
      </c>
    </row>
    <row r="904" spans="1:12" s="10" customFormat="1">
      <c r="A904" s="32" t="s">
        <v>9284</v>
      </c>
      <c r="B904" s="32" t="s">
        <v>9284</v>
      </c>
      <c r="C904" s="33">
        <v>0.88978009259259261</v>
      </c>
      <c r="D904" s="14">
        <v>543</v>
      </c>
      <c r="E904" s="14">
        <v>1514960</v>
      </c>
      <c r="F904" s="10" t="s">
        <v>82</v>
      </c>
      <c r="G904" s="257">
        <v>-25.92</v>
      </c>
      <c r="H904" s="10" t="s">
        <v>122</v>
      </c>
      <c r="I904" s="10" t="s">
        <v>7424</v>
      </c>
      <c r="J904" s="34">
        <v>-186.36</v>
      </c>
      <c r="K904" s="10">
        <v>5005632998</v>
      </c>
      <c r="L904" s="10" t="s">
        <v>8943</v>
      </c>
    </row>
    <row r="905" spans="1:12" s="10" customFormat="1">
      <c r="A905" s="32" t="s">
        <v>9284</v>
      </c>
      <c r="B905" s="32" t="s">
        <v>9284</v>
      </c>
      <c r="C905" s="33">
        <v>0.89067129629629627</v>
      </c>
      <c r="D905" s="14">
        <v>543</v>
      </c>
      <c r="E905" s="14">
        <v>1514169</v>
      </c>
      <c r="F905" s="10" t="s">
        <v>76</v>
      </c>
      <c r="G905" s="257">
        <v>-5809.5360000000001</v>
      </c>
      <c r="H905" s="10" t="s">
        <v>122</v>
      </c>
      <c r="I905" s="10" t="s">
        <v>7424</v>
      </c>
      <c r="J905" s="34">
        <v>-27014.34</v>
      </c>
      <c r="K905" s="10">
        <v>5005632999</v>
      </c>
      <c r="L905" s="10" t="s">
        <v>8943</v>
      </c>
    </row>
    <row r="906" spans="1:12" s="10" customFormat="1">
      <c r="A906" s="32" t="s">
        <v>9284</v>
      </c>
      <c r="B906" s="32" t="s">
        <v>9284</v>
      </c>
      <c r="C906" s="33">
        <v>0.89067129629629627</v>
      </c>
      <c r="D906" s="14">
        <v>543</v>
      </c>
      <c r="E906" s="14">
        <v>1514170</v>
      </c>
      <c r="F906" s="10" t="s">
        <v>74</v>
      </c>
      <c r="G906" s="257">
        <v>-2580.768</v>
      </c>
      <c r="H906" s="10" t="s">
        <v>122</v>
      </c>
      <c r="I906" s="10" t="s">
        <v>7424</v>
      </c>
      <c r="J906" s="34">
        <v>-40208.370000000003</v>
      </c>
      <c r="K906" s="10">
        <v>5005632999</v>
      </c>
      <c r="L906" s="10" t="s">
        <v>8943</v>
      </c>
    </row>
    <row r="907" spans="1:12" s="10" customFormat="1">
      <c r="A907" s="32" t="s">
        <v>9284</v>
      </c>
      <c r="B907" s="32" t="s">
        <v>9284</v>
      </c>
      <c r="C907" s="33">
        <v>0.89067129629629627</v>
      </c>
      <c r="D907" s="14">
        <v>543</v>
      </c>
      <c r="E907" s="14">
        <v>1514171</v>
      </c>
      <c r="F907" s="10" t="s">
        <v>71</v>
      </c>
      <c r="G907" s="257">
        <v>-1481.76</v>
      </c>
      <c r="H907" s="10" t="s">
        <v>122</v>
      </c>
      <c r="I907" s="10" t="s">
        <v>7424</v>
      </c>
      <c r="J907" s="34">
        <v>-24360.14</v>
      </c>
      <c r="K907" s="10">
        <v>5005632999</v>
      </c>
      <c r="L907" s="10" t="s">
        <v>8943</v>
      </c>
    </row>
    <row r="908" spans="1:12" s="10" customFormat="1">
      <c r="A908" s="32" t="s">
        <v>9284</v>
      </c>
      <c r="B908" s="32" t="s">
        <v>9284</v>
      </c>
      <c r="C908" s="33">
        <v>0.89067129629629627</v>
      </c>
      <c r="D908" s="14">
        <v>543</v>
      </c>
      <c r="E908" s="14">
        <v>1514173</v>
      </c>
      <c r="F908" s="10" t="s">
        <v>78</v>
      </c>
      <c r="G908" s="257">
        <v>-1771.2</v>
      </c>
      <c r="H908" s="10" t="s">
        <v>122</v>
      </c>
      <c r="I908" s="10" t="s">
        <v>7424</v>
      </c>
      <c r="J908" s="34">
        <v>-8448.6299999999992</v>
      </c>
      <c r="K908" s="10">
        <v>5005632999</v>
      </c>
      <c r="L908" s="10" t="s">
        <v>8943</v>
      </c>
    </row>
    <row r="909" spans="1:12" s="10" customFormat="1">
      <c r="A909" s="32" t="s">
        <v>9284</v>
      </c>
      <c r="B909" s="32" t="s">
        <v>9284</v>
      </c>
      <c r="C909" s="33">
        <v>0.89067129629629627</v>
      </c>
      <c r="D909" s="14">
        <v>543</v>
      </c>
      <c r="E909" s="14">
        <v>1514174</v>
      </c>
      <c r="F909" s="10" t="s">
        <v>80</v>
      </c>
      <c r="G909" s="257">
        <v>-93.311999999999998</v>
      </c>
      <c r="H909" s="10" t="s">
        <v>122</v>
      </c>
      <c r="I909" s="10" t="s">
        <v>7424</v>
      </c>
      <c r="J909" s="34">
        <v>-660.65</v>
      </c>
      <c r="K909" s="10">
        <v>5005632999</v>
      </c>
      <c r="L909" s="10" t="s">
        <v>8943</v>
      </c>
    </row>
    <row r="910" spans="1:12" s="10" customFormat="1">
      <c r="A910" s="32" t="s">
        <v>9284</v>
      </c>
      <c r="B910" s="32" t="s">
        <v>9284</v>
      </c>
      <c r="C910" s="33">
        <v>0.89067129629629627</v>
      </c>
      <c r="D910" s="14">
        <v>543</v>
      </c>
      <c r="E910" s="14">
        <v>1514960</v>
      </c>
      <c r="F910" s="10" t="s">
        <v>82</v>
      </c>
      <c r="G910" s="257">
        <v>-25.92</v>
      </c>
      <c r="H910" s="10" t="s">
        <v>122</v>
      </c>
      <c r="I910" s="10" t="s">
        <v>7424</v>
      </c>
      <c r="J910" s="34">
        <v>-186.37</v>
      </c>
      <c r="K910" s="10">
        <v>5005632999</v>
      </c>
      <c r="L910" s="10" t="s">
        <v>8943</v>
      </c>
    </row>
    <row r="911" spans="1:12" s="10" customFormat="1">
      <c r="A911" s="32" t="s">
        <v>9284</v>
      </c>
      <c r="B911" s="32" t="s">
        <v>9284</v>
      </c>
      <c r="C911" s="33">
        <v>0.89157407407407396</v>
      </c>
      <c r="D911" s="14">
        <v>543</v>
      </c>
      <c r="E911" s="14">
        <v>1514169</v>
      </c>
      <c r="F911" s="10" t="s">
        <v>76</v>
      </c>
      <c r="G911" s="257">
        <v>-5809.5360000000001</v>
      </c>
      <c r="H911" s="10" t="s">
        <v>122</v>
      </c>
      <c r="I911" s="10" t="s">
        <v>7424</v>
      </c>
      <c r="J911" s="34">
        <v>-27014.34</v>
      </c>
      <c r="K911" s="10">
        <v>5005633020</v>
      </c>
      <c r="L911" s="10" t="s">
        <v>8943</v>
      </c>
    </row>
    <row r="912" spans="1:12" s="10" customFormat="1">
      <c r="A912" s="32" t="s">
        <v>9284</v>
      </c>
      <c r="B912" s="32" t="s">
        <v>9284</v>
      </c>
      <c r="C912" s="33">
        <v>0.89157407407407396</v>
      </c>
      <c r="D912" s="14">
        <v>543</v>
      </c>
      <c r="E912" s="14">
        <v>1514170</v>
      </c>
      <c r="F912" s="10" t="s">
        <v>74</v>
      </c>
      <c r="G912" s="257">
        <v>-2580.768</v>
      </c>
      <c r="H912" s="10" t="s">
        <v>122</v>
      </c>
      <c r="I912" s="10" t="s">
        <v>7424</v>
      </c>
      <c r="J912" s="34">
        <v>-40208.36</v>
      </c>
      <c r="K912" s="10">
        <v>5005633020</v>
      </c>
      <c r="L912" s="10" t="s">
        <v>8943</v>
      </c>
    </row>
    <row r="913" spans="1:12" s="10" customFormat="1">
      <c r="A913" s="32" t="s">
        <v>9284</v>
      </c>
      <c r="B913" s="32" t="s">
        <v>9284</v>
      </c>
      <c r="C913" s="33">
        <v>0.89157407407407396</v>
      </c>
      <c r="D913" s="14">
        <v>543</v>
      </c>
      <c r="E913" s="14">
        <v>1514171</v>
      </c>
      <c r="F913" s="10" t="s">
        <v>71</v>
      </c>
      <c r="G913" s="257">
        <v>-1481.76</v>
      </c>
      <c r="H913" s="10" t="s">
        <v>122</v>
      </c>
      <c r="I913" s="10" t="s">
        <v>7424</v>
      </c>
      <c r="J913" s="34">
        <v>-24360.13</v>
      </c>
      <c r="K913" s="10">
        <v>5005633020</v>
      </c>
      <c r="L913" s="10" t="s">
        <v>8943</v>
      </c>
    </row>
    <row r="914" spans="1:12" s="10" customFormat="1">
      <c r="A914" s="32" t="s">
        <v>9284</v>
      </c>
      <c r="B914" s="32" t="s">
        <v>9284</v>
      </c>
      <c r="C914" s="33">
        <v>0.89157407407407396</v>
      </c>
      <c r="D914" s="14">
        <v>543</v>
      </c>
      <c r="E914" s="14">
        <v>1514173</v>
      </c>
      <c r="F914" s="10" t="s">
        <v>78</v>
      </c>
      <c r="G914" s="257">
        <v>-1771.2</v>
      </c>
      <c r="H914" s="10" t="s">
        <v>122</v>
      </c>
      <c r="I914" s="10" t="s">
        <v>7424</v>
      </c>
      <c r="J914" s="34">
        <v>-8448.6200000000008</v>
      </c>
      <c r="K914" s="10">
        <v>5005633020</v>
      </c>
      <c r="L914" s="10" t="s">
        <v>8943</v>
      </c>
    </row>
    <row r="915" spans="1:12" s="10" customFormat="1">
      <c r="A915" s="32" t="s">
        <v>9284</v>
      </c>
      <c r="B915" s="32" t="s">
        <v>9284</v>
      </c>
      <c r="C915" s="33">
        <v>0.89157407407407396</v>
      </c>
      <c r="D915" s="14">
        <v>543</v>
      </c>
      <c r="E915" s="14">
        <v>1514174</v>
      </c>
      <c r="F915" s="10" t="s">
        <v>80</v>
      </c>
      <c r="G915" s="257">
        <v>-93.311999999999998</v>
      </c>
      <c r="H915" s="10" t="s">
        <v>122</v>
      </c>
      <c r="I915" s="10" t="s">
        <v>7424</v>
      </c>
      <c r="J915" s="34">
        <v>-660.65</v>
      </c>
      <c r="K915" s="10">
        <v>5005633020</v>
      </c>
      <c r="L915" s="10" t="s">
        <v>8943</v>
      </c>
    </row>
    <row r="916" spans="1:12" s="10" customFormat="1">
      <c r="A916" s="32" t="s">
        <v>9284</v>
      </c>
      <c r="B916" s="32" t="s">
        <v>9284</v>
      </c>
      <c r="C916" s="33">
        <v>0.89157407407407396</v>
      </c>
      <c r="D916" s="14">
        <v>543</v>
      </c>
      <c r="E916" s="14">
        <v>1514960</v>
      </c>
      <c r="F916" s="10" t="s">
        <v>82</v>
      </c>
      <c r="G916" s="257">
        <v>-25.92</v>
      </c>
      <c r="H916" s="10" t="s">
        <v>122</v>
      </c>
      <c r="I916" s="10" t="s">
        <v>7424</v>
      </c>
      <c r="J916" s="34">
        <v>-186.36</v>
      </c>
      <c r="K916" s="10">
        <v>5005633020</v>
      </c>
      <c r="L916" s="10" t="s">
        <v>8943</v>
      </c>
    </row>
    <row r="917" spans="1:12" s="10" customFormat="1">
      <c r="A917" s="32" t="s">
        <v>9309</v>
      </c>
      <c r="B917" s="32" t="s">
        <v>9309</v>
      </c>
      <c r="C917" s="33">
        <v>0.37565972222222221</v>
      </c>
      <c r="D917" s="14">
        <v>601</v>
      </c>
      <c r="E917" s="14">
        <v>1530845</v>
      </c>
      <c r="F917" s="10" t="s">
        <v>198</v>
      </c>
      <c r="G917" s="257">
        <v>-41221</v>
      </c>
      <c r="H917" s="10" t="s">
        <v>122</v>
      </c>
      <c r="I917" s="10" t="s">
        <v>7424</v>
      </c>
      <c r="J917" s="34">
        <v>-547002.67000000004</v>
      </c>
      <c r="K917" s="10">
        <v>4931857110</v>
      </c>
      <c r="L917" s="10" t="s">
        <v>7425</v>
      </c>
    </row>
    <row r="918" spans="1:12" s="10" customFormat="1">
      <c r="A918" s="32" t="s">
        <v>9309</v>
      </c>
      <c r="B918" s="32" t="s">
        <v>9309</v>
      </c>
      <c r="C918" s="33">
        <v>0.37912037037037033</v>
      </c>
      <c r="D918" s="14">
        <v>543</v>
      </c>
      <c r="E918" s="14">
        <v>1514169</v>
      </c>
      <c r="F918" s="10" t="s">
        <v>76</v>
      </c>
      <c r="G918" s="257">
        <v>-5331.96</v>
      </c>
      <c r="H918" s="10" t="s">
        <v>122</v>
      </c>
      <c r="I918" s="10" t="s">
        <v>7424</v>
      </c>
      <c r="J918" s="34">
        <v>-24793.61</v>
      </c>
      <c r="K918" s="10">
        <v>5005633691</v>
      </c>
      <c r="L918" s="10" t="s">
        <v>8943</v>
      </c>
    </row>
    <row r="919" spans="1:12" s="10" customFormat="1">
      <c r="A919" s="32" t="s">
        <v>9309</v>
      </c>
      <c r="B919" s="32" t="s">
        <v>9309</v>
      </c>
      <c r="C919" s="33">
        <v>0.37912037037037033</v>
      </c>
      <c r="D919" s="14">
        <v>543</v>
      </c>
      <c r="E919" s="14">
        <v>1514170</v>
      </c>
      <c r="F919" s="10" t="s">
        <v>74</v>
      </c>
      <c r="G919" s="257">
        <v>-2192.4</v>
      </c>
      <c r="H919" s="10" t="s">
        <v>122</v>
      </c>
      <c r="I919" s="10" t="s">
        <v>7424</v>
      </c>
      <c r="J919" s="34">
        <v>-34157.589999999997</v>
      </c>
      <c r="K919" s="10">
        <v>5005633691</v>
      </c>
      <c r="L919" s="10" t="s">
        <v>8943</v>
      </c>
    </row>
    <row r="920" spans="1:12" s="10" customFormat="1">
      <c r="A920" s="32" t="s">
        <v>9309</v>
      </c>
      <c r="B920" s="32" t="s">
        <v>9309</v>
      </c>
      <c r="C920" s="33">
        <v>0.37912037037037033</v>
      </c>
      <c r="D920" s="14">
        <v>543</v>
      </c>
      <c r="E920" s="14">
        <v>1514171</v>
      </c>
      <c r="F920" s="10" t="s">
        <v>71</v>
      </c>
      <c r="G920" s="257">
        <v>-1345.68</v>
      </c>
      <c r="H920" s="10" t="s">
        <v>122</v>
      </c>
      <c r="I920" s="10" t="s">
        <v>7424</v>
      </c>
      <c r="J920" s="34">
        <v>-22122.98</v>
      </c>
      <c r="K920" s="10">
        <v>5005633691</v>
      </c>
      <c r="L920" s="10" t="s">
        <v>8943</v>
      </c>
    </row>
    <row r="921" spans="1:12" s="10" customFormat="1">
      <c r="A921" s="32" t="s">
        <v>9309</v>
      </c>
      <c r="B921" s="32" t="s">
        <v>9309</v>
      </c>
      <c r="C921" s="33">
        <v>0.37912037037037033</v>
      </c>
      <c r="D921" s="14">
        <v>543</v>
      </c>
      <c r="E921" s="14">
        <v>1514173</v>
      </c>
      <c r="F921" s="10" t="s">
        <v>78</v>
      </c>
      <c r="G921" s="257">
        <v>-1368.36</v>
      </c>
      <c r="H921" s="10" t="s">
        <v>122</v>
      </c>
      <c r="I921" s="10" t="s">
        <v>7424</v>
      </c>
      <c r="J921" s="34">
        <v>-6527.08</v>
      </c>
      <c r="K921" s="10">
        <v>5005633691</v>
      </c>
      <c r="L921" s="10" t="s">
        <v>8943</v>
      </c>
    </row>
    <row r="922" spans="1:12" s="10" customFormat="1">
      <c r="A922" s="32" t="s">
        <v>9309</v>
      </c>
      <c r="B922" s="32" t="s">
        <v>9309</v>
      </c>
      <c r="C922" s="33">
        <v>0.37912037037037033</v>
      </c>
      <c r="D922" s="14">
        <v>543</v>
      </c>
      <c r="E922" s="14">
        <v>1514174</v>
      </c>
      <c r="F922" s="10" t="s">
        <v>80</v>
      </c>
      <c r="G922" s="257">
        <v>-77.760000000000005</v>
      </c>
      <c r="H922" s="10" t="s">
        <v>122</v>
      </c>
      <c r="I922" s="10" t="s">
        <v>7424</v>
      </c>
      <c r="J922" s="34">
        <v>-550.54</v>
      </c>
      <c r="K922" s="10">
        <v>5005633691</v>
      </c>
      <c r="L922" s="10" t="s">
        <v>8943</v>
      </c>
    </row>
    <row r="923" spans="1:12" s="10" customFormat="1">
      <c r="A923" s="32" t="s">
        <v>9309</v>
      </c>
      <c r="B923" s="32" t="s">
        <v>9309</v>
      </c>
      <c r="C923" s="33">
        <v>0.37912037037037033</v>
      </c>
      <c r="D923" s="14">
        <v>543</v>
      </c>
      <c r="E923" s="14">
        <v>1514960</v>
      </c>
      <c r="F923" s="10" t="s">
        <v>82</v>
      </c>
      <c r="G923" s="257">
        <v>-32.4</v>
      </c>
      <c r="H923" s="10" t="s">
        <v>122</v>
      </c>
      <c r="I923" s="10" t="s">
        <v>7424</v>
      </c>
      <c r="J923" s="34">
        <v>-232.96</v>
      </c>
      <c r="K923" s="10">
        <v>5005633691</v>
      </c>
      <c r="L923" s="10" t="s">
        <v>8943</v>
      </c>
    </row>
    <row r="924" spans="1:12" s="10" customFormat="1">
      <c r="A924" s="32" t="s">
        <v>9309</v>
      </c>
      <c r="B924" s="32" t="s">
        <v>9309</v>
      </c>
      <c r="C924" s="33">
        <v>0.38046296296296295</v>
      </c>
      <c r="D924" s="14">
        <v>543</v>
      </c>
      <c r="E924" s="14">
        <v>1514169</v>
      </c>
      <c r="F924" s="10" t="s">
        <v>76</v>
      </c>
      <c r="G924" s="257">
        <v>-5331.96</v>
      </c>
      <c r="H924" s="10" t="s">
        <v>122</v>
      </c>
      <c r="I924" s="10" t="s">
        <v>7424</v>
      </c>
      <c r="J924" s="34">
        <v>-24793.61</v>
      </c>
      <c r="K924" s="10">
        <v>5005633693</v>
      </c>
      <c r="L924" s="10" t="s">
        <v>8943</v>
      </c>
    </row>
    <row r="925" spans="1:12" s="10" customFormat="1">
      <c r="A925" s="32" t="s">
        <v>9309</v>
      </c>
      <c r="B925" s="32" t="s">
        <v>9309</v>
      </c>
      <c r="C925" s="33">
        <v>0.38046296296296295</v>
      </c>
      <c r="D925" s="14">
        <v>543</v>
      </c>
      <c r="E925" s="14">
        <v>1514170</v>
      </c>
      <c r="F925" s="10" t="s">
        <v>74</v>
      </c>
      <c r="G925" s="257">
        <v>-2192.4</v>
      </c>
      <c r="H925" s="10" t="s">
        <v>122</v>
      </c>
      <c r="I925" s="10" t="s">
        <v>7424</v>
      </c>
      <c r="J925" s="34">
        <v>-34157.589999999997</v>
      </c>
      <c r="K925" s="10">
        <v>5005633693</v>
      </c>
      <c r="L925" s="10" t="s">
        <v>8943</v>
      </c>
    </row>
    <row r="926" spans="1:12" s="10" customFormat="1">
      <c r="A926" s="32" t="s">
        <v>9309</v>
      </c>
      <c r="B926" s="32" t="s">
        <v>9309</v>
      </c>
      <c r="C926" s="33">
        <v>0.38046296296296295</v>
      </c>
      <c r="D926" s="14">
        <v>543</v>
      </c>
      <c r="E926" s="14">
        <v>1514171</v>
      </c>
      <c r="F926" s="10" t="s">
        <v>71</v>
      </c>
      <c r="G926" s="257">
        <v>-1345.68</v>
      </c>
      <c r="H926" s="10" t="s">
        <v>122</v>
      </c>
      <c r="I926" s="10" t="s">
        <v>7424</v>
      </c>
      <c r="J926" s="34">
        <v>-22122.98</v>
      </c>
      <c r="K926" s="10">
        <v>5005633693</v>
      </c>
      <c r="L926" s="10" t="s">
        <v>8943</v>
      </c>
    </row>
    <row r="927" spans="1:12" s="10" customFormat="1">
      <c r="A927" s="32" t="s">
        <v>9309</v>
      </c>
      <c r="B927" s="32" t="s">
        <v>9309</v>
      </c>
      <c r="C927" s="33">
        <v>0.38046296296296295</v>
      </c>
      <c r="D927" s="14">
        <v>543</v>
      </c>
      <c r="E927" s="14">
        <v>1514173</v>
      </c>
      <c r="F927" s="10" t="s">
        <v>78</v>
      </c>
      <c r="G927" s="257">
        <v>-1368.36</v>
      </c>
      <c r="H927" s="10" t="s">
        <v>122</v>
      </c>
      <c r="I927" s="10" t="s">
        <v>7424</v>
      </c>
      <c r="J927" s="34">
        <v>-6527.08</v>
      </c>
      <c r="K927" s="10">
        <v>5005633693</v>
      </c>
      <c r="L927" s="10" t="s">
        <v>8943</v>
      </c>
    </row>
    <row r="928" spans="1:12" s="10" customFormat="1">
      <c r="A928" s="32" t="s">
        <v>9309</v>
      </c>
      <c r="B928" s="32" t="s">
        <v>9309</v>
      </c>
      <c r="C928" s="33">
        <v>0.38046296296296295</v>
      </c>
      <c r="D928" s="14">
        <v>543</v>
      </c>
      <c r="E928" s="14">
        <v>1514174</v>
      </c>
      <c r="F928" s="10" t="s">
        <v>80</v>
      </c>
      <c r="G928" s="257">
        <v>-77.760000000000005</v>
      </c>
      <c r="H928" s="10" t="s">
        <v>122</v>
      </c>
      <c r="I928" s="10" t="s">
        <v>7424</v>
      </c>
      <c r="J928" s="34">
        <v>-550.54</v>
      </c>
      <c r="K928" s="10">
        <v>5005633693</v>
      </c>
      <c r="L928" s="10" t="s">
        <v>8943</v>
      </c>
    </row>
    <row r="929" spans="1:12" s="10" customFormat="1">
      <c r="A929" s="32" t="s">
        <v>9309</v>
      </c>
      <c r="B929" s="32" t="s">
        <v>9309</v>
      </c>
      <c r="C929" s="33">
        <v>0.38046296296296295</v>
      </c>
      <c r="D929" s="14">
        <v>543</v>
      </c>
      <c r="E929" s="14">
        <v>1514960</v>
      </c>
      <c r="F929" s="10" t="s">
        <v>82</v>
      </c>
      <c r="G929" s="257">
        <v>-32.4</v>
      </c>
      <c r="H929" s="10" t="s">
        <v>122</v>
      </c>
      <c r="I929" s="10" t="s">
        <v>7424</v>
      </c>
      <c r="J929" s="34">
        <v>-232.96</v>
      </c>
      <c r="K929" s="10">
        <v>5005633693</v>
      </c>
      <c r="L929" s="10" t="s">
        <v>8943</v>
      </c>
    </row>
    <row r="930" spans="1:12" s="10" customFormat="1">
      <c r="A930" s="32" t="s">
        <v>9309</v>
      </c>
      <c r="B930" s="32" t="s">
        <v>9309</v>
      </c>
      <c r="C930" s="33">
        <v>0.38155092592592593</v>
      </c>
      <c r="D930" s="14">
        <v>543</v>
      </c>
      <c r="E930" s="14">
        <v>1514169</v>
      </c>
      <c r="F930" s="10" t="s">
        <v>76</v>
      </c>
      <c r="G930" s="257">
        <v>-5331.96</v>
      </c>
      <c r="H930" s="10" t="s">
        <v>122</v>
      </c>
      <c r="I930" s="10" t="s">
        <v>7424</v>
      </c>
      <c r="J930" s="34">
        <v>-24793.62</v>
      </c>
      <c r="K930" s="10">
        <v>5005633694</v>
      </c>
      <c r="L930" s="10" t="s">
        <v>8943</v>
      </c>
    </row>
    <row r="931" spans="1:12" s="10" customFormat="1">
      <c r="A931" s="32" t="s">
        <v>9309</v>
      </c>
      <c r="B931" s="32" t="s">
        <v>9309</v>
      </c>
      <c r="C931" s="33">
        <v>0.38155092592592593</v>
      </c>
      <c r="D931" s="14">
        <v>543</v>
      </c>
      <c r="E931" s="14">
        <v>1514170</v>
      </c>
      <c r="F931" s="10" t="s">
        <v>74</v>
      </c>
      <c r="G931" s="257">
        <v>-2192.4</v>
      </c>
      <c r="H931" s="10" t="s">
        <v>122</v>
      </c>
      <c r="I931" s="10" t="s">
        <v>7424</v>
      </c>
      <c r="J931" s="34">
        <v>-34157.589999999997</v>
      </c>
      <c r="K931" s="10">
        <v>5005633694</v>
      </c>
      <c r="L931" s="10" t="s">
        <v>8943</v>
      </c>
    </row>
    <row r="932" spans="1:12" s="10" customFormat="1">
      <c r="A932" s="32" t="s">
        <v>9309</v>
      </c>
      <c r="B932" s="32" t="s">
        <v>9309</v>
      </c>
      <c r="C932" s="33">
        <v>0.38155092592592593</v>
      </c>
      <c r="D932" s="14">
        <v>543</v>
      </c>
      <c r="E932" s="14">
        <v>1514171</v>
      </c>
      <c r="F932" s="10" t="s">
        <v>71</v>
      </c>
      <c r="G932" s="257">
        <v>-1345.68</v>
      </c>
      <c r="H932" s="10" t="s">
        <v>122</v>
      </c>
      <c r="I932" s="10" t="s">
        <v>7424</v>
      </c>
      <c r="J932" s="34">
        <v>-22122.98</v>
      </c>
      <c r="K932" s="10">
        <v>5005633694</v>
      </c>
      <c r="L932" s="10" t="s">
        <v>8943</v>
      </c>
    </row>
    <row r="933" spans="1:12" s="10" customFormat="1">
      <c r="A933" s="32" t="s">
        <v>9309</v>
      </c>
      <c r="B933" s="32" t="s">
        <v>9309</v>
      </c>
      <c r="C933" s="33">
        <v>0.38155092592592593</v>
      </c>
      <c r="D933" s="14">
        <v>543</v>
      </c>
      <c r="E933" s="14">
        <v>1514173</v>
      </c>
      <c r="F933" s="10" t="s">
        <v>78</v>
      </c>
      <c r="G933" s="257">
        <v>-1368.36</v>
      </c>
      <c r="H933" s="10" t="s">
        <v>122</v>
      </c>
      <c r="I933" s="10" t="s">
        <v>7424</v>
      </c>
      <c r="J933" s="34">
        <v>-6527.08</v>
      </c>
      <c r="K933" s="10">
        <v>5005633694</v>
      </c>
      <c r="L933" s="10" t="s">
        <v>8943</v>
      </c>
    </row>
    <row r="934" spans="1:12" s="10" customFormat="1">
      <c r="A934" s="32" t="s">
        <v>9309</v>
      </c>
      <c r="B934" s="32" t="s">
        <v>9309</v>
      </c>
      <c r="C934" s="33">
        <v>0.38155092592592593</v>
      </c>
      <c r="D934" s="14">
        <v>543</v>
      </c>
      <c r="E934" s="14">
        <v>1514174</v>
      </c>
      <c r="F934" s="10" t="s">
        <v>80</v>
      </c>
      <c r="G934" s="257">
        <v>-77.760000000000005</v>
      </c>
      <c r="H934" s="10" t="s">
        <v>122</v>
      </c>
      <c r="I934" s="10" t="s">
        <v>7424</v>
      </c>
      <c r="J934" s="34">
        <v>-550.54</v>
      </c>
      <c r="K934" s="10">
        <v>5005633694</v>
      </c>
      <c r="L934" s="10" t="s">
        <v>8943</v>
      </c>
    </row>
    <row r="935" spans="1:12" s="10" customFormat="1">
      <c r="A935" s="32" t="s">
        <v>9309</v>
      </c>
      <c r="B935" s="32" t="s">
        <v>9309</v>
      </c>
      <c r="C935" s="33">
        <v>0.38155092592592593</v>
      </c>
      <c r="D935" s="14">
        <v>543</v>
      </c>
      <c r="E935" s="14">
        <v>1514960</v>
      </c>
      <c r="F935" s="10" t="s">
        <v>82</v>
      </c>
      <c r="G935" s="257">
        <v>-32.4</v>
      </c>
      <c r="H935" s="10" t="s">
        <v>122</v>
      </c>
      <c r="I935" s="10" t="s">
        <v>7424</v>
      </c>
      <c r="J935" s="34">
        <v>-232.96</v>
      </c>
      <c r="K935" s="10">
        <v>5005633694</v>
      </c>
      <c r="L935" s="10" t="s">
        <v>8943</v>
      </c>
    </row>
    <row r="936" spans="1:12" s="10" customFormat="1">
      <c r="A936" s="32" t="s">
        <v>9309</v>
      </c>
      <c r="B936" s="32" t="s">
        <v>9309</v>
      </c>
      <c r="C936" s="33">
        <v>0.47681712962962958</v>
      </c>
      <c r="D936" s="14">
        <v>601</v>
      </c>
      <c r="E936" s="14">
        <v>1531119</v>
      </c>
      <c r="F936" s="10" t="s">
        <v>8741</v>
      </c>
      <c r="G936" s="257">
        <v>-8652</v>
      </c>
      <c r="H936" s="10" t="s">
        <v>122</v>
      </c>
      <c r="I936" s="10" t="s">
        <v>7424</v>
      </c>
      <c r="J936" s="34">
        <v>-246668.52</v>
      </c>
      <c r="K936" s="10">
        <v>4931858318</v>
      </c>
      <c r="L936" s="10" t="s">
        <v>7425</v>
      </c>
    </row>
    <row r="937" spans="1:12" s="10" customFormat="1">
      <c r="A937" s="32" t="s">
        <v>9309</v>
      </c>
      <c r="B937" s="32" t="s">
        <v>9309</v>
      </c>
      <c r="C937" s="33">
        <v>0.47681712962962958</v>
      </c>
      <c r="D937" s="14">
        <v>601</v>
      </c>
      <c r="E937" s="14">
        <v>1531119</v>
      </c>
      <c r="F937" s="10" t="s">
        <v>8741</v>
      </c>
      <c r="G937" s="257">
        <v>-15904</v>
      </c>
      <c r="H937" s="10" t="s">
        <v>122</v>
      </c>
      <c r="I937" s="10" t="s">
        <v>7424</v>
      </c>
      <c r="J937" s="34">
        <v>-453423.04</v>
      </c>
      <c r="K937" s="10">
        <v>4931858318</v>
      </c>
      <c r="L937" s="10" t="s">
        <v>7425</v>
      </c>
    </row>
    <row r="938" spans="1:12" s="10" customFormat="1">
      <c r="A938" s="32" t="s">
        <v>9309</v>
      </c>
      <c r="B938" s="32" t="s">
        <v>9309</v>
      </c>
      <c r="C938" s="33">
        <v>0.4856712962962963</v>
      </c>
      <c r="D938" s="14">
        <v>601</v>
      </c>
      <c r="E938" s="14">
        <v>1531119</v>
      </c>
      <c r="F938" s="10" t="s">
        <v>8741</v>
      </c>
      <c r="G938" s="257">
        <v>-24212</v>
      </c>
      <c r="H938" s="10" t="s">
        <v>122</v>
      </c>
      <c r="I938" s="10" t="s">
        <v>7424</v>
      </c>
      <c r="J938" s="34">
        <v>-690284.12</v>
      </c>
      <c r="K938" s="10">
        <v>4931858393</v>
      </c>
      <c r="L938" s="10" t="s">
        <v>7425</v>
      </c>
    </row>
    <row r="939" spans="1:12" s="10" customFormat="1">
      <c r="A939" s="32" t="s">
        <v>9309</v>
      </c>
      <c r="B939" s="32" t="s">
        <v>9309</v>
      </c>
      <c r="C939" s="33">
        <v>0.50069444444444444</v>
      </c>
      <c r="D939" s="14">
        <v>601</v>
      </c>
      <c r="E939" s="14">
        <v>1531119</v>
      </c>
      <c r="F939" s="10" t="s">
        <v>8741</v>
      </c>
      <c r="G939" s="257">
        <v>-14932</v>
      </c>
      <c r="H939" s="10" t="s">
        <v>122</v>
      </c>
      <c r="I939" s="10" t="s">
        <v>7424</v>
      </c>
      <c r="J939" s="34">
        <v>-425711.32</v>
      </c>
      <c r="K939" s="10">
        <v>4931858538</v>
      </c>
      <c r="L939" s="10" t="s">
        <v>7425</v>
      </c>
    </row>
    <row r="940" spans="1:12" s="10" customFormat="1">
      <c r="A940" s="32" t="s">
        <v>9309</v>
      </c>
      <c r="B940" s="32" t="s">
        <v>9309</v>
      </c>
      <c r="C940" s="33">
        <v>0.50069444444444444</v>
      </c>
      <c r="D940" s="14">
        <v>601</v>
      </c>
      <c r="E940" s="14">
        <v>1531119</v>
      </c>
      <c r="F940" s="10" t="s">
        <v>8741</v>
      </c>
      <c r="G940" s="257">
        <v>-9574</v>
      </c>
      <c r="H940" s="10" t="s">
        <v>122</v>
      </c>
      <c r="I940" s="10" t="s">
        <v>7424</v>
      </c>
      <c r="J940" s="34">
        <v>-272954.74</v>
      </c>
      <c r="K940" s="10">
        <v>4931858538</v>
      </c>
      <c r="L940" s="10" t="s">
        <v>7425</v>
      </c>
    </row>
    <row r="941" spans="1:12" s="10" customFormat="1">
      <c r="A941" s="32" t="s">
        <v>9309</v>
      </c>
      <c r="B941" s="32" t="s">
        <v>9309</v>
      </c>
      <c r="C941" s="33">
        <v>0.51375000000000004</v>
      </c>
      <c r="D941" s="14">
        <v>601</v>
      </c>
      <c r="E941" s="14">
        <v>1531119</v>
      </c>
      <c r="F941" s="10" t="s">
        <v>8741</v>
      </c>
      <c r="G941" s="257">
        <v>-24206</v>
      </c>
      <c r="H941" s="10" t="s">
        <v>122</v>
      </c>
      <c r="I941" s="10" t="s">
        <v>7424</v>
      </c>
      <c r="J941" s="34">
        <v>-690113.06</v>
      </c>
      <c r="K941" s="10">
        <v>4931858745</v>
      </c>
      <c r="L941" s="10" t="s">
        <v>7425</v>
      </c>
    </row>
    <row r="942" spans="1:12" s="10" customFormat="1">
      <c r="A942" s="32" t="s">
        <v>9309</v>
      </c>
      <c r="B942" s="32" t="s">
        <v>9309</v>
      </c>
      <c r="C942" s="33">
        <v>0.5216898148148148</v>
      </c>
      <c r="D942" s="14">
        <v>601</v>
      </c>
      <c r="E942" s="14">
        <v>1530848</v>
      </c>
      <c r="F942" s="10" t="s">
        <v>192</v>
      </c>
      <c r="G942" s="257">
        <v>-40351</v>
      </c>
      <c r="H942" s="10" t="s">
        <v>122</v>
      </c>
      <c r="I942" s="10" t="s">
        <v>7424</v>
      </c>
      <c r="J942" s="34">
        <v>-586703.54</v>
      </c>
      <c r="K942" s="10">
        <v>4931858962</v>
      </c>
      <c r="L942" s="10" t="s">
        <v>7425</v>
      </c>
    </row>
    <row r="943" spans="1:12" s="10" customFormat="1">
      <c r="A943" s="32" t="s">
        <v>9309</v>
      </c>
      <c r="B943" s="32" t="s">
        <v>9309</v>
      </c>
      <c r="C943" s="33">
        <v>0.69935185185185189</v>
      </c>
      <c r="D943" s="14">
        <v>602</v>
      </c>
      <c r="E943" s="14">
        <v>1531119</v>
      </c>
      <c r="F943" s="10" t="s">
        <v>8741</v>
      </c>
      <c r="G943" s="257">
        <v>9574</v>
      </c>
      <c r="H943" s="10" t="s">
        <v>122</v>
      </c>
      <c r="I943" s="10" t="s">
        <v>7424</v>
      </c>
      <c r="J943" s="34">
        <v>272954.74</v>
      </c>
      <c r="K943" s="10">
        <v>4931861434</v>
      </c>
      <c r="L943" s="10" t="s">
        <v>9342</v>
      </c>
    </row>
    <row r="944" spans="1:12" s="10" customFormat="1">
      <c r="A944" s="32" t="s">
        <v>9309</v>
      </c>
      <c r="B944" s="32" t="s">
        <v>9309</v>
      </c>
      <c r="C944" s="33">
        <v>0.69935185185185189</v>
      </c>
      <c r="D944" s="14">
        <v>602</v>
      </c>
      <c r="E944" s="14">
        <v>1531119</v>
      </c>
      <c r="F944" s="10" t="s">
        <v>8741</v>
      </c>
      <c r="G944" s="257">
        <v>14932</v>
      </c>
      <c r="H944" s="10" t="s">
        <v>122</v>
      </c>
      <c r="I944" s="10" t="s">
        <v>7424</v>
      </c>
      <c r="J944" s="34">
        <v>425711.32</v>
      </c>
      <c r="K944" s="10">
        <v>4931861434</v>
      </c>
      <c r="L944" s="10" t="s">
        <v>9342</v>
      </c>
    </row>
    <row r="945" spans="1:12" s="10" customFormat="1">
      <c r="A945" s="32" t="s">
        <v>9309</v>
      </c>
      <c r="B945" s="32" t="s">
        <v>9309</v>
      </c>
      <c r="C945" s="33">
        <v>0.69935185185185189</v>
      </c>
      <c r="D945" s="14">
        <v>602</v>
      </c>
      <c r="E945" s="14">
        <v>1531119</v>
      </c>
      <c r="F945" s="10" t="s">
        <v>8741</v>
      </c>
      <c r="G945" s="257">
        <v>24212</v>
      </c>
      <c r="H945" s="10" t="s">
        <v>122</v>
      </c>
      <c r="I945" s="10" t="s">
        <v>7424</v>
      </c>
      <c r="J945" s="34">
        <v>690284.12</v>
      </c>
      <c r="K945" s="10">
        <v>4931861433</v>
      </c>
      <c r="L945" s="10" t="s">
        <v>9342</v>
      </c>
    </row>
    <row r="946" spans="1:12" s="10" customFormat="1">
      <c r="A946" s="32" t="s">
        <v>9309</v>
      </c>
      <c r="B946" s="32" t="s">
        <v>9309</v>
      </c>
      <c r="C946" s="33">
        <v>0.69935185185185189</v>
      </c>
      <c r="D946" s="14">
        <v>602</v>
      </c>
      <c r="E946" s="14">
        <v>1531119</v>
      </c>
      <c r="F946" s="10" t="s">
        <v>8741</v>
      </c>
      <c r="G946" s="257">
        <v>24206</v>
      </c>
      <c r="H946" s="10" t="s">
        <v>122</v>
      </c>
      <c r="I946" s="10" t="s">
        <v>7424</v>
      </c>
      <c r="J946" s="34">
        <v>690113.06</v>
      </c>
      <c r="K946" s="10">
        <v>4931861435</v>
      </c>
      <c r="L946" s="10" t="s">
        <v>9342</v>
      </c>
    </row>
    <row r="947" spans="1:12" s="10" customFormat="1">
      <c r="A947" s="32" t="s">
        <v>9309</v>
      </c>
      <c r="B947" s="32" t="s">
        <v>9309</v>
      </c>
      <c r="C947" s="33">
        <v>0.70508101851851857</v>
      </c>
      <c r="D947" s="14">
        <v>602</v>
      </c>
      <c r="E947" s="14">
        <v>1531119</v>
      </c>
      <c r="F947" s="10" t="s">
        <v>8741</v>
      </c>
      <c r="G947" s="257">
        <v>15904</v>
      </c>
      <c r="H947" s="10" t="s">
        <v>122</v>
      </c>
      <c r="I947" s="10" t="s">
        <v>7424</v>
      </c>
      <c r="J947" s="34">
        <v>453423.04</v>
      </c>
      <c r="K947" s="10">
        <v>4931861486</v>
      </c>
      <c r="L947" s="10" t="s">
        <v>9343</v>
      </c>
    </row>
    <row r="948" spans="1:12" s="10" customFormat="1">
      <c r="A948" s="32" t="s">
        <v>9309</v>
      </c>
      <c r="B948" s="32" t="s">
        <v>9309</v>
      </c>
      <c r="C948" s="33">
        <v>0.70508101851851857</v>
      </c>
      <c r="D948" s="14">
        <v>602</v>
      </c>
      <c r="E948" s="14">
        <v>1531119</v>
      </c>
      <c r="F948" s="10" t="s">
        <v>8741</v>
      </c>
      <c r="G948" s="257">
        <v>8652</v>
      </c>
      <c r="H948" s="10" t="s">
        <v>122</v>
      </c>
      <c r="I948" s="10" t="s">
        <v>7424</v>
      </c>
      <c r="J948" s="34">
        <v>246668.52</v>
      </c>
      <c r="K948" s="10">
        <v>4931861486</v>
      </c>
      <c r="L948" s="10" t="s">
        <v>9343</v>
      </c>
    </row>
    <row r="949" spans="1:12" s="10" customFormat="1">
      <c r="A949" s="32" t="s">
        <v>9309</v>
      </c>
      <c r="B949" s="32" t="s">
        <v>9309</v>
      </c>
      <c r="C949" s="33">
        <v>0.7201157407407407</v>
      </c>
      <c r="D949" s="14">
        <v>601</v>
      </c>
      <c r="E949" s="14">
        <v>1531119</v>
      </c>
      <c r="F949" s="10" t="s">
        <v>8741</v>
      </c>
      <c r="G949" s="257">
        <v>-8652</v>
      </c>
      <c r="H949" s="10" t="s">
        <v>122</v>
      </c>
      <c r="I949" s="10" t="s">
        <v>7424</v>
      </c>
      <c r="J949" s="34">
        <v>-246668.52</v>
      </c>
      <c r="K949" s="10">
        <v>4931861613</v>
      </c>
      <c r="L949" s="10" t="s">
        <v>7425</v>
      </c>
    </row>
    <row r="950" spans="1:12" s="10" customFormat="1">
      <c r="A950" s="32" t="s">
        <v>9309</v>
      </c>
      <c r="B950" s="32" t="s">
        <v>9309</v>
      </c>
      <c r="C950" s="33">
        <v>0.7201157407407407</v>
      </c>
      <c r="D950" s="14">
        <v>601</v>
      </c>
      <c r="E950" s="14">
        <v>1531119</v>
      </c>
      <c r="F950" s="10" t="s">
        <v>8741</v>
      </c>
      <c r="G950" s="257">
        <v>-15904</v>
      </c>
      <c r="H950" s="10" t="s">
        <v>122</v>
      </c>
      <c r="I950" s="10" t="s">
        <v>7424</v>
      </c>
      <c r="J950" s="34">
        <v>-453423.04</v>
      </c>
      <c r="K950" s="10">
        <v>4931861613</v>
      </c>
      <c r="L950" s="10" t="s">
        <v>7425</v>
      </c>
    </row>
    <row r="951" spans="1:12" s="10" customFormat="1">
      <c r="A951" s="32" t="s">
        <v>9309</v>
      </c>
      <c r="B951" s="32" t="s">
        <v>9309</v>
      </c>
      <c r="C951" s="33">
        <v>0.72750000000000004</v>
      </c>
      <c r="D951" s="14">
        <v>601</v>
      </c>
      <c r="E951" s="14">
        <v>1531119</v>
      </c>
      <c r="F951" s="10" t="s">
        <v>8741</v>
      </c>
      <c r="G951" s="257">
        <v>-24212</v>
      </c>
      <c r="H951" s="10" t="s">
        <v>122</v>
      </c>
      <c r="I951" s="10" t="s">
        <v>7424</v>
      </c>
      <c r="J951" s="34">
        <v>-690284.12</v>
      </c>
      <c r="K951" s="10">
        <v>4931861726</v>
      </c>
      <c r="L951" s="10" t="s">
        <v>7425</v>
      </c>
    </row>
    <row r="952" spans="1:12" s="10" customFormat="1">
      <c r="A952" s="32" t="s">
        <v>9309</v>
      </c>
      <c r="B952" s="32" t="s">
        <v>9309</v>
      </c>
      <c r="C952" s="33">
        <v>0.73152777777777767</v>
      </c>
      <c r="D952" s="14">
        <v>601</v>
      </c>
      <c r="E952" s="14">
        <v>1531119</v>
      </c>
      <c r="F952" s="10" t="s">
        <v>8741</v>
      </c>
      <c r="G952" s="257">
        <v>-14932</v>
      </c>
      <c r="H952" s="10" t="s">
        <v>122</v>
      </c>
      <c r="I952" s="10" t="s">
        <v>7424</v>
      </c>
      <c r="J952" s="34">
        <v>-425711.32</v>
      </c>
      <c r="K952" s="10">
        <v>4931861777</v>
      </c>
      <c r="L952" s="10" t="s">
        <v>7425</v>
      </c>
    </row>
    <row r="953" spans="1:12" s="10" customFormat="1">
      <c r="A953" s="32" t="s">
        <v>9309</v>
      </c>
      <c r="B953" s="32" t="s">
        <v>9309</v>
      </c>
      <c r="C953" s="33">
        <v>0.73152777777777767</v>
      </c>
      <c r="D953" s="14">
        <v>601</v>
      </c>
      <c r="E953" s="14">
        <v>1531119</v>
      </c>
      <c r="F953" s="10" t="s">
        <v>8741</v>
      </c>
      <c r="G953" s="257">
        <v>-9574</v>
      </c>
      <c r="H953" s="10" t="s">
        <v>122</v>
      </c>
      <c r="I953" s="10" t="s">
        <v>7424</v>
      </c>
      <c r="J953" s="34">
        <v>-272954.74</v>
      </c>
      <c r="K953" s="10">
        <v>4931861777</v>
      </c>
      <c r="L953" s="10" t="s">
        <v>7425</v>
      </c>
    </row>
    <row r="954" spans="1:12" s="10" customFormat="1">
      <c r="A954" s="32" t="s">
        <v>9309</v>
      </c>
      <c r="B954" s="32" t="s">
        <v>9309</v>
      </c>
      <c r="C954" s="33">
        <v>0.73561342592592593</v>
      </c>
      <c r="D954" s="14">
        <v>601</v>
      </c>
      <c r="E954" s="14">
        <v>1531119</v>
      </c>
      <c r="F954" s="10" t="s">
        <v>8741</v>
      </c>
      <c r="G954" s="257">
        <v>-24206</v>
      </c>
      <c r="H954" s="10" t="s">
        <v>122</v>
      </c>
      <c r="I954" s="10" t="s">
        <v>7424</v>
      </c>
      <c r="J954" s="34">
        <v>-690113.06</v>
      </c>
      <c r="K954" s="10">
        <v>4931861798</v>
      </c>
      <c r="L954" s="10" t="s">
        <v>7425</v>
      </c>
    </row>
    <row r="955" spans="1:12" s="10" customFormat="1">
      <c r="A955" s="32" t="s">
        <v>9309</v>
      </c>
      <c r="B955" s="32" t="s">
        <v>9309</v>
      </c>
      <c r="C955" s="33">
        <v>0.85233796296296294</v>
      </c>
      <c r="D955" s="14">
        <v>601</v>
      </c>
      <c r="E955" s="14">
        <v>1509862</v>
      </c>
      <c r="F955" s="10" t="s">
        <v>8837</v>
      </c>
      <c r="G955" s="257">
        <v>-22270</v>
      </c>
      <c r="H955" s="10" t="s">
        <v>122</v>
      </c>
      <c r="I955" s="10" t="s">
        <v>7424</v>
      </c>
      <c r="J955" s="34">
        <v>-597949.5</v>
      </c>
      <c r="K955" s="10">
        <v>4931862621</v>
      </c>
      <c r="L955" s="10" t="s">
        <v>7425</v>
      </c>
    </row>
    <row r="956" spans="1:12" s="10" customFormat="1">
      <c r="A956" s="32" t="s">
        <v>9309</v>
      </c>
      <c r="B956" s="32" t="s">
        <v>9309</v>
      </c>
      <c r="C956" s="33">
        <v>0.8568634259259259</v>
      </c>
      <c r="D956" s="14">
        <v>601</v>
      </c>
      <c r="E956" s="14">
        <v>1509862</v>
      </c>
      <c r="F956" s="10" t="s">
        <v>8837</v>
      </c>
      <c r="G956" s="257">
        <v>-24160</v>
      </c>
      <c r="H956" s="10" t="s">
        <v>122</v>
      </c>
      <c r="I956" s="10" t="s">
        <v>7424</v>
      </c>
      <c r="J956" s="34">
        <v>-648696</v>
      </c>
      <c r="K956" s="10">
        <v>4931862623</v>
      </c>
      <c r="L956" s="10" t="s">
        <v>7425</v>
      </c>
    </row>
    <row r="957" spans="1:12" s="10" customFormat="1">
      <c r="A957" s="32" t="s">
        <v>9309</v>
      </c>
      <c r="B957" s="32" t="s">
        <v>9309</v>
      </c>
      <c r="C957" s="33">
        <v>0.86386574074074074</v>
      </c>
      <c r="D957" s="14">
        <v>601</v>
      </c>
      <c r="E957" s="14">
        <v>1509862</v>
      </c>
      <c r="F957" s="10" t="s">
        <v>8837</v>
      </c>
      <c r="G957" s="257">
        <v>-25120</v>
      </c>
      <c r="H957" s="10" t="s">
        <v>122</v>
      </c>
      <c r="I957" s="10" t="s">
        <v>7424</v>
      </c>
      <c r="J957" s="34">
        <v>-674472</v>
      </c>
      <c r="K957" s="10">
        <v>4931862625</v>
      </c>
      <c r="L957" s="10" t="s">
        <v>7425</v>
      </c>
    </row>
    <row r="958" spans="1:12" s="10" customFormat="1">
      <c r="A958" s="32" t="s">
        <v>9309</v>
      </c>
      <c r="B958" s="32" t="s">
        <v>9309</v>
      </c>
      <c r="C958" s="33">
        <v>0.86550925925925926</v>
      </c>
      <c r="D958" s="14">
        <v>601</v>
      </c>
      <c r="E958" s="14">
        <v>1509862</v>
      </c>
      <c r="F958" s="10" t="s">
        <v>8837</v>
      </c>
      <c r="G958" s="257">
        <v>-25550</v>
      </c>
      <c r="H958" s="10" t="s">
        <v>122</v>
      </c>
      <c r="I958" s="10" t="s">
        <v>7424</v>
      </c>
      <c r="J958" s="34">
        <v>-686017.5</v>
      </c>
      <c r="K958" s="10">
        <v>4931862627</v>
      </c>
      <c r="L958" s="10" t="s">
        <v>7425</v>
      </c>
    </row>
    <row r="959" spans="1:12" s="10" customFormat="1">
      <c r="A959" s="32" t="s">
        <v>9344</v>
      </c>
      <c r="B959" s="32" t="s">
        <v>9344</v>
      </c>
      <c r="C959" s="33">
        <v>0.42295138888888889</v>
      </c>
      <c r="D959" s="14">
        <v>543</v>
      </c>
      <c r="E959" s="14">
        <v>1514169</v>
      </c>
      <c r="F959" s="10" t="s">
        <v>76</v>
      </c>
      <c r="G959" s="257">
        <v>-5251.95</v>
      </c>
      <c r="H959" s="10" t="s">
        <v>122</v>
      </c>
      <c r="I959" s="10" t="s">
        <v>7424</v>
      </c>
      <c r="J959" s="34">
        <v>-24421.57</v>
      </c>
      <c r="K959" s="10">
        <v>5005635388</v>
      </c>
      <c r="L959" s="10" t="s">
        <v>8943</v>
      </c>
    </row>
    <row r="960" spans="1:12" s="10" customFormat="1">
      <c r="A960" s="32" t="s">
        <v>9344</v>
      </c>
      <c r="B960" s="32" t="s">
        <v>9344</v>
      </c>
      <c r="C960" s="33">
        <v>0.42295138888888889</v>
      </c>
      <c r="D960" s="14">
        <v>543</v>
      </c>
      <c r="E960" s="14">
        <v>1514170</v>
      </c>
      <c r="F960" s="10" t="s">
        <v>74</v>
      </c>
      <c r="G960" s="257">
        <v>-2628.45</v>
      </c>
      <c r="H960" s="10" t="s">
        <v>122</v>
      </c>
      <c r="I960" s="10" t="s">
        <v>7424</v>
      </c>
      <c r="J960" s="34">
        <v>-40951.25</v>
      </c>
      <c r="K960" s="10">
        <v>5005635388</v>
      </c>
      <c r="L960" s="10" t="s">
        <v>8943</v>
      </c>
    </row>
    <row r="961" spans="1:12" s="10" customFormat="1">
      <c r="A961" s="32" t="s">
        <v>9344</v>
      </c>
      <c r="B961" s="32" t="s">
        <v>9344</v>
      </c>
      <c r="C961" s="33">
        <v>0.42295138888888889</v>
      </c>
      <c r="D961" s="14">
        <v>543</v>
      </c>
      <c r="E961" s="14">
        <v>1514171</v>
      </c>
      <c r="F961" s="10" t="s">
        <v>71</v>
      </c>
      <c r="G961" s="257">
        <v>-1458.27</v>
      </c>
      <c r="H961" s="10" t="s">
        <v>122</v>
      </c>
      <c r="I961" s="10" t="s">
        <v>7424</v>
      </c>
      <c r="J961" s="34">
        <v>-23973.96</v>
      </c>
      <c r="K961" s="10">
        <v>5005635388</v>
      </c>
      <c r="L961" s="10" t="s">
        <v>8943</v>
      </c>
    </row>
    <row r="962" spans="1:12" s="10" customFormat="1">
      <c r="A962" s="32" t="s">
        <v>9344</v>
      </c>
      <c r="B962" s="32" t="s">
        <v>9344</v>
      </c>
      <c r="C962" s="33">
        <v>0.42295138888888889</v>
      </c>
      <c r="D962" s="14">
        <v>543</v>
      </c>
      <c r="E962" s="14">
        <v>1514173</v>
      </c>
      <c r="F962" s="10" t="s">
        <v>78</v>
      </c>
      <c r="G962" s="257">
        <v>-1623.6</v>
      </c>
      <c r="H962" s="10" t="s">
        <v>122</v>
      </c>
      <c r="I962" s="10" t="s">
        <v>7424</v>
      </c>
      <c r="J962" s="34">
        <v>-7744.57</v>
      </c>
      <c r="K962" s="10">
        <v>5005635388</v>
      </c>
      <c r="L962" s="10" t="s">
        <v>8943</v>
      </c>
    </row>
    <row r="963" spans="1:12" s="10" customFormat="1">
      <c r="A963" s="32" t="s">
        <v>9344</v>
      </c>
      <c r="B963" s="32" t="s">
        <v>9344</v>
      </c>
      <c r="C963" s="33">
        <v>0.42295138888888889</v>
      </c>
      <c r="D963" s="14">
        <v>543</v>
      </c>
      <c r="E963" s="14">
        <v>1514174</v>
      </c>
      <c r="F963" s="10" t="s">
        <v>80</v>
      </c>
      <c r="G963" s="257">
        <v>-95.04</v>
      </c>
      <c r="H963" s="10" t="s">
        <v>122</v>
      </c>
      <c r="I963" s="10" t="s">
        <v>7424</v>
      </c>
      <c r="J963" s="34">
        <v>-672.88</v>
      </c>
      <c r="K963" s="10">
        <v>5005635388</v>
      </c>
      <c r="L963" s="10" t="s">
        <v>8943</v>
      </c>
    </row>
    <row r="964" spans="1:12" s="10" customFormat="1">
      <c r="A964" s="32" t="s">
        <v>9344</v>
      </c>
      <c r="B964" s="32" t="s">
        <v>9344</v>
      </c>
      <c r="C964" s="33">
        <v>0.42383101851851851</v>
      </c>
      <c r="D964" s="14">
        <v>543</v>
      </c>
      <c r="E964" s="14">
        <v>1514169</v>
      </c>
      <c r="F964" s="10" t="s">
        <v>76</v>
      </c>
      <c r="G964" s="257">
        <v>-5251.95</v>
      </c>
      <c r="H964" s="10" t="s">
        <v>122</v>
      </c>
      <c r="I964" s="10" t="s">
        <v>7424</v>
      </c>
      <c r="J964" s="34">
        <v>-24421.57</v>
      </c>
      <c r="K964" s="10">
        <v>5005635389</v>
      </c>
      <c r="L964" s="10" t="s">
        <v>8943</v>
      </c>
    </row>
    <row r="965" spans="1:12" s="10" customFormat="1">
      <c r="A965" s="32" t="s">
        <v>9344</v>
      </c>
      <c r="B965" s="32" t="s">
        <v>9344</v>
      </c>
      <c r="C965" s="33">
        <v>0.42383101851851851</v>
      </c>
      <c r="D965" s="14">
        <v>543</v>
      </c>
      <c r="E965" s="14">
        <v>1514170</v>
      </c>
      <c r="F965" s="10" t="s">
        <v>74</v>
      </c>
      <c r="G965" s="257">
        <v>-2628.45</v>
      </c>
      <c r="H965" s="10" t="s">
        <v>122</v>
      </c>
      <c r="I965" s="10" t="s">
        <v>7424</v>
      </c>
      <c r="J965" s="34">
        <v>-40951.25</v>
      </c>
      <c r="K965" s="10">
        <v>5005635389</v>
      </c>
      <c r="L965" s="10" t="s">
        <v>8943</v>
      </c>
    </row>
    <row r="966" spans="1:12" s="10" customFormat="1">
      <c r="A966" s="32" t="s">
        <v>9344</v>
      </c>
      <c r="B966" s="32" t="s">
        <v>9344</v>
      </c>
      <c r="C966" s="33">
        <v>0.42383101851851851</v>
      </c>
      <c r="D966" s="14">
        <v>543</v>
      </c>
      <c r="E966" s="14">
        <v>1514171</v>
      </c>
      <c r="F966" s="10" t="s">
        <v>71</v>
      </c>
      <c r="G966" s="257">
        <v>-1458.27</v>
      </c>
      <c r="H966" s="10" t="s">
        <v>122</v>
      </c>
      <c r="I966" s="10" t="s">
        <v>7424</v>
      </c>
      <c r="J966" s="34">
        <v>-23973.96</v>
      </c>
      <c r="K966" s="10">
        <v>5005635389</v>
      </c>
      <c r="L966" s="10" t="s">
        <v>8943</v>
      </c>
    </row>
    <row r="967" spans="1:12" s="10" customFormat="1">
      <c r="A967" s="32" t="s">
        <v>9344</v>
      </c>
      <c r="B967" s="32" t="s">
        <v>9344</v>
      </c>
      <c r="C967" s="33">
        <v>0.42383101851851851</v>
      </c>
      <c r="D967" s="14">
        <v>543</v>
      </c>
      <c r="E967" s="14">
        <v>1514173</v>
      </c>
      <c r="F967" s="10" t="s">
        <v>78</v>
      </c>
      <c r="G967" s="257">
        <v>-1623.6</v>
      </c>
      <c r="H967" s="10" t="s">
        <v>122</v>
      </c>
      <c r="I967" s="10" t="s">
        <v>7424</v>
      </c>
      <c r="J967" s="34">
        <v>-7744.57</v>
      </c>
      <c r="K967" s="10">
        <v>5005635389</v>
      </c>
      <c r="L967" s="10" t="s">
        <v>8943</v>
      </c>
    </row>
    <row r="968" spans="1:12" s="10" customFormat="1">
      <c r="A968" s="32" t="s">
        <v>9344</v>
      </c>
      <c r="B968" s="32" t="s">
        <v>9344</v>
      </c>
      <c r="C968" s="33">
        <v>0.42383101851851851</v>
      </c>
      <c r="D968" s="14">
        <v>543</v>
      </c>
      <c r="E968" s="14">
        <v>1514174</v>
      </c>
      <c r="F968" s="10" t="s">
        <v>80</v>
      </c>
      <c r="G968" s="257">
        <v>-95.04</v>
      </c>
      <c r="H968" s="10" t="s">
        <v>122</v>
      </c>
      <c r="I968" s="10" t="s">
        <v>7424</v>
      </c>
      <c r="J968" s="34">
        <v>-672.88</v>
      </c>
      <c r="K968" s="10">
        <v>5005635389</v>
      </c>
      <c r="L968" s="10" t="s">
        <v>8943</v>
      </c>
    </row>
    <row r="969" spans="1:12" s="10" customFormat="1">
      <c r="A969" s="32" t="s">
        <v>9344</v>
      </c>
      <c r="B969" s="32" t="s">
        <v>9344</v>
      </c>
      <c r="C969" s="33">
        <v>0.4246759259259259</v>
      </c>
      <c r="D969" s="14">
        <v>543</v>
      </c>
      <c r="E969" s="14">
        <v>1514169</v>
      </c>
      <c r="F969" s="10" t="s">
        <v>76</v>
      </c>
      <c r="G969" s="257">
        <v>-5251.95</v>
      </c>
      <c r="H969" s="10" t="s">
        <v>122</v>
      </c>
      <c r="I969" s="10" t="s">
        <v>7424</v>
      </c>
      <c r="J969" s="34">
        <v>-24421.57</v>
      </c>
      <c r="K969" s="10">
        <v>5005635530</v>
      </c>
      <c r="L969" s="10" t="s">
        <v>8943</v>
      </c>
    </row>
    <row r="970" spans="1:12" s="10" customFormat="1">
      <c r="A970" s="32" t="s">
        <v>9344</v>
      </c>
      <c r="B970" s="32" t="s">
        <v>9344</v>
      </c>
      <c r="C970" s="33">
        <v>0.4246759259259259</v>
      </c>
      <c r="D970" s="14">
        <v>543</v>
      </c>
      <c r="E970" s="14">
        <v>1514170</v>
      </c>
      <c r="F970" s="10" t="s">
        <v>74</v>
      </c>
      <c r="G970" s="257">
        <v>-2628.45</v>
      </c>
      <c r="H970" s="10" t="s">
        <v>122</v>
      </c>
      <c r="I970" s="10" t="s">
        <v>7424</v>
      </c>
      <c r="J970" s="34">
        <v>-40951.25</v>
      </c>
      <c r="K970" s="10">
        <v>5005635530</v>
      </c>
      <c r="L970" s="10" t="s">
        <v>8943</v>
      </c>
    </row>
    <row r="971" spans="1:12" s="10" customFormat="1">
      <c r="A971" s="32" t="s">
        <v>9344</v>
      </c>
      <c r="B971" s="32" t="s">
        <v>9344</v>
      </c>
      <c r="C971" s="33">
        <v>0.4246759259259259</v>
      </c>
      <c r="D971" s="14">
        <v>543</v>
      </c>
      <c r="E971" s="14">
        <v>1514171</v>
      </c>
      <c r="F971" s="10" t="s">
        <v>71</v>
      </c>
      <c r="G971" s="257">
        <v>-1458.27</v>
      </c>
      <c r="H971" s="10" t="s">
        <v>122</v>
      </c>
      <c r="I971" s="10" t="s">
        <v>7424</v>
      </c>
      <c r="J971" s="34">
        <v>-23973.96</v>
      </c>
      <c r="K971" s="10">
        <v>5005635530</v>
      </c>
      <c r="L971" s="10" t="s">
        <v>8943</v>
      </c>
    </row>
    <row r="972" spans="1:12" s="10" customFormat="1">
      <c r="A972" s="32" t="s">
        <v>9344</v>
      </c>
      <c r="B972" s="32" t="s">
        <v>9344</v>
      </c>
      <c r="C972" s="33">
        <v>0.4246759259259259</v>
      </c>
      <c r="D972" s="14">
        <v>543</v>
      </c>
      <c r="E972" s="14">
        <v>1514173</v>
      </c>
      <c r="F972" s="10" t="s">
        <v>78</v>
      </c>
      <c r="G972" s="257">
        <v>-1623.6</v>
      </c>
      <c r="H972" s="10" t="s">
        <v>122</v>
      </c>
      <c r="I972" s="10" t="s">
        <v>7424</v>
      </c>
      <c r="J972" s="34">
        <v>-7744.57</v>
      </c>
      <c r="K972" s="10">
        <v>5005635530</v>
      </c>
      <c r="L972" s="10" t="s">
        <v>8943</v>
      </c>
    </row>
    <row r="973" spans="1:12" s="10" customFormat="1">
      <c r="A973" s="32" t="s">
        <v>9344</v>
      </c>
      <c r="B973" s="32" t="s">
        <v>9344</v>
      </c>
      <c r="C973" s="33">
        <v>0.4246759259259259</v>
      </c>
      <c r="D973" s="14">
        <v>543</v>
      </c>
      <c r="E973" s="14">
        <v>1514174</v>
      </c>
      <c r="F973" s="10" t="s">
        <v>80</v>
      </c>
      <c r="G973" s="257">
        <v>-95.04</v>
      </c>
      <c r="H973" s="10" t="s">
        <v>122</v>
      </c>
      <c r="I973" s="10" t="s">
        <v>7424</v>
      </c>
      <c r="J973" s="34">
        <v>-672.88</v>
      </c>
      <c r="K973" s="10">
        <v>5005635530</v>
      </c>
      <c r="L973" s="10" t="s">
        <v>8943</v>
      </c>
    </row>
    <row r="974" spans="1:12" s="10" customFormat="1">
      <c r="A974" s="32" t="s">
        <v>9344</v>
      </c>
      <c r="B974" s="32" t="s">
        <v>9344</v>
      </c>
      <c r="C974" s="33">
        <v>0.42545138888888889</v>
      </c>
      <c r="D974" s="14">
        <v>543</v>
      </c>
      <c r="E974" s="14">
        <v>1514169</v>
      </c>
      <c r="F974" s="10" t="s">
        <v>76</v>
      </c>
      <c r="G974" s="257">
        <v>-5809.5360000000001</v>
      </c>
      <c r="H974" s="10" t="s">
        <v>122</v>
      </c>
      <c r="I974" s="10" t="s">
        <v>7424</v>
      </c>
      <c r="J974" s="34">
        <v>-27014.34</v>
      </c>
      <c r="K974" s="10">
        <v>5005635532</v>
      </c>
      <c r="L974" s="10" t="s">
        <v>8943</v>
      </c>
    </row>
    <row r="975" spans="1:12" s="10" customFormat="1">
      <c r="A975" s="32" t="s">
        <v>9344</v>
      </c>
      <c r="B975" s="32" t="s">
        <v>9344</v>
      </c>
      <c r="C975" s="33">
        <v>0.42545138888888889</v>
      </c>
      <c r="D975" s="14">
        <v>543</v>
      </c>
      <c r="E975" s="14">
        <v>1514170</v>
      </c>
      <c r="F975" s="10" t="s">
        <v>74</v>
      </c>
      <c r="G975" s="257">
        <v>-2580.768</v>
      </c>
      <c r="H975" s="10" t="s">
        <v>122</v>
      </c>
      <c r="I975" s="10" t="s">
        <v>7424</v>
      </c>
      <c r="J975" s="34">
        <v>-40208.370000000003</v>
      </c>
      <c r="K975" s="10">
        <v>5005635532</v>
      </c>
      <c r="L975" s="10" t="s">
        <v>8943</v>
      </c>
    </row>
    <row r="976" spans="1:12" s="10" customFormat="1">
      <c r="A976" s="32" t="s">
        <v>9344</v>
      </c>
      <c r="B976" s="32" t="s">
        <v>9344</v>
      </c>
      <c r="C976" s="33">
        <v>0.42545138888888889</v>
      </c>
      <c r="D976" s="14">
        <v>543</v>
      </c>
      <c r="E976" s="14">
        <v>1514171</v>
      </c>
      <c r="F976" s="10" t="s">
        <v>71</v>
      </c>
      <c r="G976" s="257">
        <v>-1481.76</v>
      </c>
      <c r="H976" s="10" t="s">
        <v>122</v>
      </c>
      <c r="I976" s="10" t="s">
        <v>7424</v>
      </c>
      <c r="J976" s="34">
        <v>-24360.13</v>
      </c>
      <c r="K976" s="10">
        <v>5005635532</v>
      </c>
      <c r="L976" s="10" t="s">
        <v>8943</v>
      </c>
    </row>
    <row r="977" spans="1:12" s="10" customFormat="1">
      <c r="A977" s="32" t="s">
        <v>9344</v>
      </c>
      <c r="B977" s="32" t="s">
        <v>9344</v>
      </c>
      <c r="C977" s="33">
        <v>0.42545138888888889</v>
      </c>
      <c r="D977" s="14">
        <v>543</v>
      </c>
      <c r="E977" s="14">
        <v>1514173</v>
      </c>
      <c r="F977" s="10" t="s">
        <v>78</v>
      </c>
      <c r="G977" s="257">
        <v>-1771.2</v>
      </c>
      <c r="H977" s="10" t="s">
        <v>122</v>
      </c>
      <c r="I977" s="10" t="s">
        <v>7424</v>
      </c>
      <c r="J977" s="34">
        <v>-8448.6200000000008</v>
      </c>
      <c r="K977" s="10">
        <v>5005635532</v>
      </c>
      <c r="L977" s="10" t="s">
        <v>8943</v>
      </c>
    </row>
    <row r="978" spans="1:12" s="10" customFormat="1">
      <c r="A978" s="32" t="s">
        <v>9344</v>
      </c>
      <c r="B978" s="32" t="s">
        <v>9344</v>
      </c>
      <c r="C978" s="33">
        <v>0.42545138888888889</v>
      </c>
      <c r="D978" s="14">
        <v>543</v>
      </c>
      <c r="E978" s="14">
        <v>1514174</v>
      </c>
      <c r="F978" s="10" t="s">
        <v>80</v>
      </c>
      <c r="G978" s="257">
        <v>-93.311999999999998</v>
      </c>
      <c r="H978" s="10" t="s">
        <v>122</v>
      </c>
      <c r="I978" s="10" t="s">
        <v>7424</v>
      </c>
      <c r="J978" s="34">
        <v>-660.65</v>
      </c>
      <c r="K978" s="10">
        <v>5005635532</v>
      </c>
      <c r="L978" s="10" t="s">
        <v>8943</v>
      </c>
    </row>
    <row r="979" spans="1:12" s="10" customFormat="1">
      <c r="A979" s="32" t="s">
        <v>9344</v>
      </c>
      <c r="B979" s="32" t="s">
        <v>9344</v>
      </c>
      <c r="C979" s="33">
        <v>0.42545138888888889</v>
      </c>
      <c r="D979" s="14">
        <v>543</v>
      </c>
      <c r="E979" s="14">
        <v>1514960</v>
      </c>
      <c r="F979" s="10" t="s">
        <v>82</v>
      </c>
      <c r="G979" s="257">
        <v>-25.92</v>
      </c>
      <c r="H979" s="10" t="s">
        <v>122</v>
      </c>
      <c r="I979" s="10" t="s">
        <v>7424</v>
      </c>
      <c r="J979" s="34">
        <v>-186.36</v>
      </c>
      <c r="K979" s="10">
        <v>5005635532</v>
      </c>
      <c r="L979" s="10" t="s">
        <v>8943</v>
      </c>
    </row>
    <row r="980" spans="1:12" s="10" customFormat="1">
      <c r="A980" s="32" t="s">
        <v>9344</v>
      </c>
      <c r="B980" s="32" t="s">
        <v>9344</v>
      </c>
      <c r="C980" s="33">
        <v>0.42643518518518514</v>
      </c>
      <c r="D980" s="14">
        <v>543</v>
      </c>
      <c r="E980" s="14">
        <v>1514169</v>
      </c>
      <c r="F980" s="10" t="s">
        <v>76</v>
      </c>
      <c r="G980" s="257">
        <v>-5809.5360000000001</v>
      </c>
      <c r="H980" s="10" t="s">
        <v>122</v>
      </c>
      <c r="I980" s="10" t="s">
        <v>7424</v>
      </c>
      <c r="J980" s="34">
        <v>-27014.34</v>
      </c>
      <c r="K980" s="10">
        <v>5005635533</v>
      </c>
      <c r="L980" s="10" t="s">
        <v>8943</v>
      </c>
    </row>
    <row r="981" spans="1:12" s="10" customFormat="1">
      <c r="A981" s="32" t="s">
        <v>9344</v>
      </c>
      <c r="B981" s="32" t="s">
        <v>9344</v>
      </c>
      <c r="C981" s="33">
        <v>0.42643518518518514</v>
      </c>
      <c r="D981" s="14">
        <v>543</v>
      </c>
      <c r="E981" s="14">
        <v>1514170</v>
      </c>
      <c r="F981" s="10" t="s">
        <v>74</v>
      </c>
      <c r="G981" s="257">
        <v>-2580.768</v>
      </c>
      <c r="H981" s="10" t="s">
        <v>122</v>
      </c>
      <c r="I981" s="10" t="s">
        <v>7424</v>
      </c>
      <c r="J981" s="34">
        <v>-40208.370000000003</v>
      </c>
      <c r="K981" s="10">
        <v>5005635533</v>
      </c>
      <c r="L981" s="10" t="s">
        <v>8943</v>
      </c>
    </row>
    <row r="982" spans="1:12" s="10" customFormat="1">
      <c r="A982" s="32" t="s">
        <v>9344</v>
      </c>
      <c r="B982" s="32" t="s">
        <v>9344</v>
      </c>
      <c r="C982" s="33">
        <v>0.42643518518518514</v>
      </c>
      <c r="D982" s="14">
        <v>543</v>
      </c>
      <c r="E982" s="14">
        <v>1514171</v>
      </c>
      <c r="F982" s="10" t="s">
        <v>71</v>
      </c>
      <c r="G982" s="257">
        <v>-1481.76</v>
      </c>
      <c r="H982" s="10" t="s">
        <v>122</v>
      </c>
      <c r="I982" s="10" t="s">
        <v>7424</v>
      </c>
      <c r="J982" s="34">
        <v>-24360.14</v>
      </c>
      <c r="K982" s="10">
        <v>5005635533</v>
      </c>
      <c r="L982" s="10" t="s">
        <v>8943</v>
      </c>
    </row>
    <row r="983" spans="1:12" s="10" customFormat="1">
      <c r="A983" s="32" t="s">
        <v>9344</v>
      </c>
      <c r="B983" s="32" t="s">
        <v>9344</v>
      </c>
      <c r="C983" s="33">
        <v>0.42643518518518514</v>
      </c>
      <c r="D983" s="14">
        <v>543</v>
      </c>
      <c r="E983" s="14">
        <v>1514173</v>
      </c>
      <c r="F983" s="10" t="s">
        <v>78</v>
      </c>
      <c r="G983" s="257">
        <v>-1771.2</v>
      </c>
      <c r="H983" s="10" t="s">
        <v>122</v>
      </c>
      <c r="I983" s="10" t="s">
        <v>7424</v>
      </c>
      <c r="J983" s="34">
        <v>-8448.6200000000008</v>
      </c>
      <c r="K983" s="10">
        <v>5005635533</v>
      </c>
      <c r="L983" s="10" t="s">
        <v>8943</v>
      </c>
    </row>
    <row r="984" spans="1:12" s="10" customFormat="1">
      <c r="A984" s="32" t="s">
        <v>9344</v>
      </c>
      <c r="B984" s="32" t="s">
        <v>9344</v>
      </c>
      <c r="C984" s="33">
        <v>0.42643518518518514</v>
      </c>
      <c r="D984" s="14">
        <v>543</v>
      </c>
      <c r="E984" s="14">
        <v>1514174</v>
      </c>
      <c r="F984" s="10" t="s">
        <v>80</v>
      </c>
      <c r="G984" s="257">
        <v>-93.311999999999998</v>
      </c>
      <c r="H984" s="10" t="s">
        <v>122</v>
      </c>
      <c r="I984" s="10" t="s">
        <v>7424</v>
      </c>
      <c r="J984" s="34">
        <v>-660.65</v>
      </c>
      <c r="K984" s="10">
        <v>5005635533</v>
      </c>
      <c r="L984" s="10" t="s">
        <v>8943</v>
      </c>
    </row>
    <row r="985" spans="1:12" s="10" customFormat="1">
      <c r="A985" s="32" t="s">
        <v>9344</v>
      </c>
      <c r="B985" s="32" t="s">
        <v>9344</v>
      </c>
      <c r="C985" s="33">
        <v>0.42643518518518514</v>
      </c>
      <c r="D985" s="14">
        <v>543</v>
      </c>
      <c r="E985" s="14">
        <v>1514960</v>
      </c>
      <c r="F985" s="10" t="s">
        <v>82</v>
      </c>
      <c r="G985" s="257">
        <v>-25.92</v>
      </c>
      <c r="H985" s="10" t="s">
        <v>122</v>
      </c>
      <c r="I985" s="10" t="s">
        <v>7424</v>
      </c>
      <c r="J985" s="34">
        <v>-186.36</v>
      </c>
      <c r="K985" s="10">
        <v>5005635533</v>
      </c>
      <c r="L985" s="10" t="s">
        <v>8943</v>
      </c>
    </row>
    <row r="986" spans="1:12" s="10" customFormat="1">
      <c r="A986" s="32" t="s">
        <v>9344</v>
      </c>
      <c r="B986" s="32" t="s">
        <v>9344</v>
      </c>
      <c r="C986" s="33">
        <v>0.42719907407407409</v>
      </c>
      <c r="D986" s="14">
        <v>543</v>
      </c>
      <c r="E986" s="14">
        <v>1514169</v>
      </c>
      <c r="F986" s="10" t="s">
        <v>76</v>
      </c>
      <c r="G986" s="257">
        <v>-5809.5360000000001</v>
      </c>
      <c r="H986" s="10" t="s">
        <v>122</v>
      </c>
      <c r="I986" s="10" t="s">
        <v>7424</v>
      </c>
      <c r="J986" s="34">
        <v>-27014.34</v>
      </c>
      <c r="K986" s="10">
        <v>5005635535</v>
      </c>
      <c r="L986" s="10" t="s">
        <v>8943</v>
      </c>
    </row>
    <row r="987" spans="1:12" s="10" customFormat="1">
      <c r="A987" s="32" t="s">
        <v>9344</v>
      </c>
      <c r="B987" s="32" t="s">
        <v>9344</v>
      </c>
      <c r="C987" s="33">
        <v>0.42719907407407409</v>
      </c>
      <c r="D987" s="14">
        <v>543</v>
      </c>
      <c r="E987" s="14">
        <v>1514170</v>
      </c>
      <c r="F987" s="10" t="s">
        <v>74</v>
      </c>
      <c r="G987" s="257">
        <v>-2580.768</v>
      </c>
      <c r="H987" s="10" t="s">
        <v>122</v>
      </c>
      <c r="I987" s="10" t="s">
        <v>7424</v>
      </c>
      <c r="J987" s="34">
        <v>-40208.370000000003</v>
      </c>
      <c r="K987" s="10">
        <v>5005635535</v>
      </c>
      <c r="L987" s="10" t="s">
        <v>8943</v>
      </c>
    </row>
    <row r="988" spans="1:12" s="10" customFormat="1">
      <c r="A988" s="32" t="s">
        <v>9344</v>
      </c>
      <c r="B988" s="32" t="s">
        <v>9344</v>
      </c>
      <c r="C988" s="33">
        <v>0.42719907407407409</v>
      </c>
      <c r="D988" s="14">
        <v>543</v>
      </c>
      <c r="E988" s="14">
        <v>1514171</v>
      </c>
      <c r="F988" s="10" t="s">
        <v>71</v>
      </c>
      <c r="G988" s="257">
        <v>-1481.76</v>
      </c>
      <c r="H988" s="10" t="s">
        <v>122</v>
      </c>
      <c r="I988" s="10" t="s">
        <v>7424</v>
      </c>
      <c r="J988" s="34">
        <v>-24360.13</v>
      </c>
      <c r="K988" s="10">
        <v>5005635535</v>
      </c>
      <c r="L988" s="10" t="s">
        <v>8943</v>
      </c>
    </row>
    <row r="989" spans="1:12" s="10" customFormat="1">
      <c r="A989" s="32" t="s">
        <v>9344</v>
      </c>
      <c r="B989" s="32" t="s">
        <v>9344</v>
      </c>
      <c r="C989" s="33">
        <v>0.42719907407407409</v>
      </c>
      <c r="D989" s="14">
        <v>543</v>
      </c>
      <c r="E989" s="14">
        <v>1514173</v>
      </c>
      <c r="F989" s="10" t="s">
        <v>78</v>
      </c>
      <c r="G989" s="257">
        <v>-1771.2</v>
      </c>
      <c r="H989" s="10" t="s">
        <v>122</v>
      </c>
      <c r="I989" s="10" t="s">
        <v>7424</v>
      </c>
      <c r="J989" s="34">
        <v>-8448.6200000000008</v>
      </c>
      <c r="K989" s="10">
        <v>5005635535</v>
      </c>
      <c r="L989" s="10" t="s">
        <v>8943</v>
      </c>
    </row>
    <row r="990" spans="1:12" s="10" customFormat="1">
      <c r="A990" s="32" t="s">
        <v>9344</v>
      </c>
      <c r="B990" s="32" t="s">
        <v>9344</v>
      </c>
      <c r="C990" s="33">
        <v>0.42719907407407409</v>
      </c>
      <c r="D990" s="14">
        <v>543</v>
      </c>
      <c r="E990" s="14">
        <v>1514174</v>
      </c>
      <c r="F990" s="10" t="s">
        <v>80</v>
      </c>
      <c r="G990" s="257">
        <v>-93.311999999999998</v>
      </c>
      <c r="H990" s="10" t="s">
        <v>122</v>
      </c>
      <c r="I990" s="10" t="s">
        <v>7424</v>
      </c>
      <c r="J990" s="34">
        <v>-660.65</v>
      </c>
      <c r="K990" s="10">
        <v>5005635535</v>
      </c>
      <c r="L990" s="10" t="s">
        <v>8943</v>
      </c>
    </row>
    <row r="991" spans="1:12" s="10" customFormat="1">
      <c r="A991" s="32" t="s">
        <v>9344</v>
      </c>
      <c r="B991" s="32" t="s">
        <v>9344</v>
      </c>
      <c r="C991" s="33">
        <v>0.42719907407407409</v>
      </c>
      <c r="D991" s="14">
        <v>543</v>
      </c>
      <c r="E991" s="14">
        <v>1514960</v>
      </c>
      <c r="F991" s="10" t="s">
        <v>82</v>
      </c>
      <c r="G991" s="257">
        <v>-25.92</v>
      </c>
      <c r="H991" s="10" t="s">
        <v>122</v>
      </c>
      <c r="I991" s="10" t="s">
        <v>7424</v>
      </c>
      <c r="J991" s="34">
        <v>-186.37</v>
      </c>
      <c r="K991" s="10">
        <v>5005635535</v>
      </c>
      <c r="L991" s="10" t="s">
        <v>8943</v>
      </c>
    </row>
    <row r="992" spans="1:12" s="10" customFormat="1">
      <c r="A992" s="32" t="s">
        <v>9344</v>
      </c>
      <c r="B992" s="32" t="s">
        <v>9344</v>
      </c>
      <c r="C992" s="33">
        <v>0.42806712962962962</v>
      </c>
      <c r="D992" s="14">
        <v>543</v>
      </c>
      <c r="E992" s="14">
        <v>1514169</v>
      </c>
      <c r="F992" s="10" t="s">
        <v>76</v>
      </c>
      <c r="G992" s="257">
        <v>-5809.5360000000001</v>
      </c>
      <c r="H992" s="10" t="s">
        <v>122</v>
      </c>
      <c r="I992" s="10" t="s">
        <v>7424</v>
      </c>
      <c r="J992" s="34">
        <v>-27014.34</v>
      </c>
      <c r="K992" s="10">
        <v>5005635537</v>
      </c>
      <c r="L992" s="10" t="s">
        <v>8943</v>
      </c>
    </row>
    <row r="993" spans="1:12" s="10" customFormat="1">
      <c r="A993" s="32" t="s">
        <v>9344</v>
      </c>
      <c r="B993" s="32" t="s">
        <v>9344</v>
      </c>
      <c r="C993" s="33">
        <v>0.42806712962962962</v>
      </c>
      <c r="D993" s="14">
        <v>543</v>
      </c>
      <c r="E993" s="14">
        <v>1514170</v>
      </c>
      <c r="F993" s="10" t="s">
        <v>74</v>
      </c>
      <c r="G993" s="257">
        <v>-2580.768</v>
      </c>
      <c r="H993" s="10" t="s">
        <v>122</v>
      </c>
      <c r="I993" s="10" t="s">
        <v>7424</v>
      </c>
      <c r="J993" s="34">
        <v>-40208.370000000003</v>
      </c>
      <c r="K993" s="10">
        <v>5005635537</v>
      </c>
      <c r="L993" s="10" t="s">
        <v>8943</v>
      </c>
    </row>
    <row r="994" spans="1:12" s="10" customFormat="1">
      <c r="A994" s="32" t="s">
        <v>9344</v>
      </c>
      <c r="B994" s="32" t="s">
        <v>9344</v>
      </c>
      <c r="C994" s="33">
        <v>0.42806712962962962</v>
      </c>
      <c r="D994" s="14">
        <v>543</v>
      </c>
      <c r="E994" s="14">
        <v>1514171</v>
      </c>
      <c r="F994" s="10" t="s">
        <v>71</v>
      </c>
      <c r="G994" s="257">
        <v>-1481.76</v>
      </c>
      <c r="H994" s="10" t="s">
        <v>122</v>
      </c>
      <c r="I994" s="10" t="s">
        <v>7424</v>
      </c>
      <c r="J994" s="34">
        <v>-24360.14</v>
      </c>
      <c r="K994" s="10">
        <v>5005635537</v>
      </c>
      <c r="L994" s="10" t="s">
        <v>8943</v>
      </c>
    </row>
    <row r="995" spans="1:12" s="10" customFormat="1">
      <c r="A995" s="32" t="s">
        <v>9344</v>
      </c>
      <c r="B995" s="32" t="s">
        <v>9344</v>
      </c>
      <c r="C995" s="33">
        <v>0.42806712962962962</v>
      </c>
      <c r="D995" s="14">
        <v>543</v>
      </c>
      <c r="E995" s="14">
        <v>1514173</v>
      </c>
      <c r="F995" s="10" t="s">
        <v>78</v>
      </c>
      <c r="G995" s="257">
        <v>-1771.2</v>
      </c>
      <c r="H995" s="10" t="s">
        <v>122</v>
      </c>
      <c r="I995" s="10" t="s">
        <v>7424</v>
      </c>
      <c r="J995" s="34">
        <v>-8448.6200000000008</v>
      </c>
      <c r="K995" s="10">
        <v>5005635537</v>
      </c>
      <c r="L995" s="10" t="s">
        <v>8943</v>
      </c>
    </row>
    <row r="996" spans="1:12" s="10" customFormat="1">
      <c r="A996" s="32" t="s">
        <v>9344</v>
      </c>
      <c r="B996" s="32" t="s">
        <v>9344</v>
      </c>
      <c r="C996" s="33">
        <v>0.42806712962962962</v>
      </c>
      <c r="D996" s="14">
        <v>543</v>
      </c>
      <c r="E996" s="14">
        <v>1514174</v>
      </c>
      <c r="F996" s="10" t="s">
        <v>80</v>
      </c>
      <c r="G996" s="257">
        <v>-93.311999999999998</v>
      </c>
      <c r="H996" s="10" t="s">
        <v>122</v>
      </c>
      <c r="I996" s="10" t="s">
        <v>7424</v>
      </c>
      <c r="J996" s="34">
        <v>-660.65</v>
      </c>
      <c r="K996" s="10">
        <v>5005635537</v>
      </c>
      <c r="L996" s="10" t="s">
        <v>8943</v>
      </c>
    </row>
    <row r="997" spans="1:12" s="10" customFormat="1">
      <c r="A997" s="32" t="s">
        <v>9344</v>
      </c>
      <c r="B997" s="32" t="s">
        <v>9344</v>
      </c>
      <c r="C997" s="33">
        <v>0.42806712962962962</v>
      </c>
      <c r="D997" s="14">
        <v>543</v>
      </c>
      <c r="E997" s="14">
        <v>1514960</v>
      </c>
      <c r="F997" s="10" t="s">
        <v>82</v>
      </c>
      <c r="G997" s="257">
        <v>-25.92</v>
      </c>
      <c r="H997" s="10" t="s">
        <v>122</v>
      </c>
      <c r="I997" s="10" t="s">
        <v>7424</v>
      </c>
      <c r="J997" s="34">
        <v>-186.36</v>
      </c>
      <c r="K997" s="10">
        <v>5005635537</v>
      </c>
      <c r="L997" s="10" t="s">
        <v>8943</v>
      </c>
    </row>
    <row r="998" spans="1:12" s="10" customFormat="1">
      <c r="A998" s="32" t="s">
        <v>9344</v>
      </c>
      <c r="B998" s="32" t="s">
        <v>9344</v>
      </c>
      <c r="C998" s="33">
        <v>0.42888888888888888</v>
      </c>
      <c r="D998" s="14">
        <v>543</v>
      </c>
      <c r="E998" s="14">
        <v>1514169</v>
      </c>
      <c r="F998" s="10" t="s">
        <v>76</v>
      </c>
      <c r="G998" s="257">
        <v>-5809.5360000000001</v>
      </c>
      <c r="H998" s="10" t="s">
        <v>122</v>
      </c>
      <c r="I998" s="10" t="s">
        <v>7424</v>
      </c>
      <c r="J998" s="34">
        <v>-27014.34</v>
      </c>
      <c r="K998" s="10">
        <v>5005635539</v>
      </c>
      <c r="L998" s="10" t="s">
        <v>8943</v>
      </c>
    </row>
    <row r="999" spans="1:12" s="10" customFormat="1">
      <c r="A999" s="32" t="s">
        <v>9344</v>
      </c>
      <c r="B999" s="32" t="s">
        <v>9344</v>
      </c>
      <c r="C999" s="33">
        <v>0.42888888888888888</v>
      </c>
      <c r="D999" s="14">
        <v>543</v>
      </c>
      <c r="E999" s="14">
        <v>1514170</v>
      </c>
      <c r="F999" s="10" t="s">
        <v>74</v>
      </c>
      <c r="G999" s="257">
        <v>-2580.768</v>
      </c>
      <c r="H999" s="10" t="s">
        <v>122</v>
      </c>
      <c r="I999" s="10" t="s">
        <v>7424</v>
      </c>
      <c r="J999" s="34">
        <v>-40208.36</v>
      </c>
      <c r="K999" s="10">
        <v>5005635539</v>
      </c>
      <c r="L999" s="10" t="s">
        <v>8943</v>
      </c>
    </row>
    <row r="1000" spans="1:12" s="10" customFormat="1">
      <c r="A1000" s="32" t="s">
        <v>9344</v>
      </c>
      <c r="B1000" s="32" t="s">
        <v>9344</v>
      </c>
      <c r="C1000" s="33">
        <v>0.42888888888888888</v>
      </c>
      <c r="D1000" s="14">
        <v>543</v>
      </c>
      <c r="E1000" s="14">
        <v>1514171</v>
      </c>
      <c r="F1000" s="10" t="s">
        <v>71</v>
      </c>
      <c r="G1000" s="257">
        <v>-1481.76</v>
      </c>
      <c r="H1000" s="10" t="s">
        <v>122</v>
      </c>
      <c r="I1000" s="10" t="s">
        <v>7424</v>
      </c>
      <c r="J1000" s="34">
        <v>-24360.13</v>
      </c>
      <c r="K1000" s="10">
        <v>5005635539</v>
      </c>
      <c r="L1000" s="10" t="s">
        <v>8943</v>
      </c>
    </row>
    <row r="1001" spans="1:12" s="10" customFormat="1">
      <c r="A1001" s="32" t="s">
        <v>9344</v>
      </c>
      <c r="B1001" s="32" t="s">
        <v>9344</v>
      </c>
      <c r="C1001" s="33">
        <v>0.42888888888888888</v>
      </c>
      <c r="D1001" s="14">
        <v>543</v>
      </c>
      <c r="E1001" s="14">
        <v>1514173</v>
      </c>
      <c r="F1001" s="10" t="s">
        <v>78</v>
      </c>
      <c r="G1001" s="257">
        <v>-1771.2</v>
      </c>
      <c r="H1001" s="10" t="s">
        <v>122</v>
      </c>
      <c r="I1001" s="10" t="s">
        <v>7424</v>
      </c>
      <c r="J1001" s="34">
        <v>-8448.6299999999992</v>
      </c>
      <c r="K1001" s="10">
        <v>5005635539</v>
      </c>
      <c r="L1001" s="10" t="s">
        <v>8943</v>
      </c>
    </row>
    <row r="1002" spans="1:12" s="10" customFormat="1">
      <c r="A1002" s="32" t="s">
        <v>9344</v>
      </c>
      <c r="B1002" s="32" t="s">
        <v>9344</v>
      </c>
      <c r="C1002" s="33">
        <v>0.42888888888888888</v>
      </c>
      <c r="D1002" s="14">
        <v>543</v>
      </c>
      <c r="E1002" s="14">
        <v>1514174</v>
      </c>
      <c r="F1002" s="10" t="s">
        <v>80</v>
      </c>
      <c r="G1002" s="257">
        <v>-93.311999999999998</v>
      </c>
      <c r="H1002" s="10" t="s">
        <v>122</v>
      </c>
      <c r="I1002" s="10" t="s">
        <v>7424</v>
      </c>
      <c r="J1002" s="34">
        <v>-660.65</v>
      </c>
      <c r="K1002" s="10">
        <v>5005635539</v>
      </c>
      <c r="L1002" s="10" t="s">
        <v>8943</v>
      </c>
    </row>
    <row r="1003" spans="1:12" s="10" customFormat="1">
      <c r="A1003" s="32" t="s">
        <v>9344</v>
      </c>
      <c r="B1003" s="32" t="s">
        <v>9344</v>
      </c>
      <c r="C1003" s="33">
        <v>0.42888888888888888</v>
      </c>
      <c r="D1003" s="14">
        <v>543</v>
      </c>
      <c r="E1003" s="14">
        <v>1514960</v>
      </c>
      <c r="F1003" s="10" t="s">
        <v>82</v>
      </c>
      <c r="G1003" s="257">
        <v>-25.92</v>
      </c>
      <c r="H1003" s="10" t="s">
        <v>122</v>
      </c>
      <c r="I1003" s="10" t="s">
        <v>7424</v>
      </c>
      <c r="J1003" s="34">
        <v>-186.37</v>
      </c>
      <c r="K1003" s="10">
        <v>5005635539</v>
      </c>
      <c r="L1003" s="10" t="s">
        <v>8943</v>
      </c>
    </row>
    <row r="1004" spans="1:12" s="10" customFormat="1">
      <c r="A1004" s="32" t="s">
        <v>9344</v>
      </c>
      <c r="B1004" s="32" t="s">
        <v>9344</v>
      </c>
      <c r="C1004" s="33">
        <v>0.42965277777777783</v>
      </c>
      <c r="D1004" s="14">
        <v>543</v>
      </c>
      <c r="E1004" s="14">
        <v>1514169</v>
      </c>
      <c r="F1004" s="10" t="s">
        <v>76</v>
      </c>
      <c r="G1004" s="257">
        <v>-5809.5360000000001</v>
      </c>
      <c r="H1004" s="10" t="s">
        <v>122</v>
      </c>
      <c r="I1004" s="10" t="s">
        <v>7424</v>
      </c>
      <c r="J1004" s="34">
        <v>-27014.34</v>
      </c>
      <c r="K1004" s="10">
        <v>5005635542</v>
      </c>
      <c r="L1004" s="10" t="s">
        <v>8943</v>
      </c>
    </row>
    <row r="1005" spans="1:12" s="10" customFormat="1">
      <c r="A1005" s="32" t="s">
        <v>9344</v>
      </c>
      <c r="B1005" s="32" t="s">
        <v>9344</v>
      </c>
      <c r="C1005" s="33">
        <v>0.42965277777777783</v>
      </c>
      <c r="D1005" s="14">
        <v>543</v>
      </c>
      <c r="E1005" s="14">
        <v>1514170</v>
      </c>
      <c r="F1005" s="10" t="s">
        <v>74</v>
      </c>
      <c r="G1005" s="257">
        <v>-2580.768</v>
      </c>
      <c r="H1005" s="10" t="s">
        <v>122</v>
      </c>
      <c r="I1005" s="10" t="s">
        <v>7424</v>
      </c>
      <c r="J1005" s="34">
        <v>-40208.370000000003</v>
      </c>
      <c r="K1005" s="10">
        <v>5005635542</v>
      </c>
      <c r="L1005" s="10" t="s">
        <v>8943</v>
      </c>
    </row>
    <row r="1006" spans="1:12" s="10" customFormat="1">
      <c r="A1006" s="32" t="s">
        <v>9344</v>
      </c>
      <c r="B1006" s="32" t="s">
        <v>9344</v>
      </c>
      <c r="C1006" s="33">
        <v>0.42965277777777783</v>
      </c>
      <c r="D1006" s="14">
        <v>543</v>
      </c>
      <c r="E1006" s="14">
        <v>1514171</v>
      </c>
      <c r="F1006" s="10" t="s">
        <v>71</v>
      </c>
      <c r="G1006" s="257">
        <v>-1481.76</v>
      </c>
      <c r="H1006" s="10" t="s">
        <v>122</v>
      </c>
      <c r="I1006" s="10" t="s">
        <v>7424</v>
      </c>
      <c r="J1006" s="34">
        <v>-24360.14</v>
      </c>
      <c r="K1006" s="10">
        <v>5005635542</v>
      </c>
      <c r="L1006" s="10" t="s">
        <v>8943</v>
      </c>
    </row>
    <row r="1007" spans="1:12" s="10" customFormat="1">
      <c r="A1007" s="32" t="s">
        <v>9344</v>
      </c>
      <c r="B1007" s="32" t="s">
        <v>9344</v>
      </c>
      <c r="C1007" s="33">
        <v>0.42965277777777783</v>
      </c>
      <c r="D1007" s="14">
        <v>543</v>
      </c>
      <c r="E1007" s="14">
        <v>1514173</v>
      </c>
      <c r="F1007" s="10" t="s">
        <v>78</v>
      </c>
      <c r="G1007" s="257">
        <v>-1771.2</v>
      </c>
      <c r="H1007" s="10" t="s">
        <v>122</v>
      </c>
      <c r="I1007" s="10" t="s">
        <v>7424</v>
      </c>
      <c r="J1007" s="34">
        <v>-8448.6200000000008</v>
      </c>
      <c r="K1007" s="10">
        <v>5005635542</v>
      </c>
      <c r="L1007" s="10" t="s">
        <v>8943</v>
      </c>
    </row>
    <row r="1008" spans="1:12" s="10" customFormat="1">
      <c r="A1008" s="32" t="s">
        <v>9344</v>
      </c>
      <c r="B1008" s="32" t="s">
        <v>9344</v>
      </c>
      <c r="C1008" s="33">
        <v>0.42965277777777783</v>
      </c>
      <c r="D1008" s="14">
        <v>543</v>
      </c>
      <c r="E1008" s="14">
        <v>1514174</v>
      </c>
      <c r="F1008" s="10" t="s">
        <v>80</v>
      </c>
      <c r="G1008" s="257">
        <v>-93.311999999999998</v>
      </c>
      <c r="H1008" s="10" t="s">
        <v>122</v>
      </c>
      <c r="I1008" s="10" t="s">
        <v>7424</v>
      </c>
      <c r="J1008" s="34">
        <v>-660.65</v>
      </c>
      <c r="K1008" s="10">
        <v>5005635542</v>
      </c>
      <c r="L1008" s="10" t="s">
        <v>8943</v>
      </c>
    </row>
    <row r="1009" spans="1:12" s="10" customFormat="1">
      <c r="A1009" s="32" t="s">
        <v>9344</v>
      </c>
      <c r="B1009" s="32" t="s">
        <v>9344</v>
      </c>
      <c r="C1009" s="33">
        <v>0.42965277777777783</v>
      </c>
      <c r="D1009" s="14">
        <v>543</v>
      </c>
      <c r="E1009" s="14">
        <v>1514960</v>
      </c>
      <c r="F1009" s="10" t="s">
        <v>82</v>
      </c>
      <c r="G1009" s="257">
        <v>-25.92</v>
      </c>
      <c r="H1009" s="10" t="s">
        <v>122</v>
      </c>
      <c r="I1009" s="10" t="s">
        <v>7424</v>
      </c>
      <c r="J1009" s="34">
        <v>-186.36</v>
      </c>
      <c r="K1009" s="10">
        <v>5005635542</v>
      </c>
      <c r="L1009" s="10" t="s">
        <v>8943</v>
      </c>
    </row>
    <row r="1010" spans="1:12" s="10" customFormat="1">
      <c r="A1010" s="32" t="s">
        <v>9344</v>
      </c>
      <c r="B1010" s="32" t="s">
        <v>9344</v>
      </c>
      <c r="C1010" s="33">
        <v>0.43035879629629631</v>
      </c>
      <c r="D1010" s="14">
        <v>543</v>
      </c>
      <c r="E1010" s="14">
        <v>1514169</v>
      </c>
      <c r="F1010" s="10" t="s">
        <v>76</v>
      </c>
      <c r="G1010" s="257">
        <v>-5809.5360000000001</v>
      </c>
      <c r="H1010" s="10" t="s">
        <v>122</v>
      </c>
      <c r="I1010" s="10" t="s">
        <v>7424</v>
      </c>
      <c r="J1010" s="34">
        <v>-27014.34</v>
      </c>
      <c r="K1010" s="10">
        <v>5005635543</v>
      </c>
      <c r="L1010" s="10" t="s">
        <v>8943</v>
      </c>
    </row>
    <row r="1011" spans="1:12" s="10" customFormat="1">
      <c r="A1011" s="32" t="s">
        <v>9344</v>
      </c>
      <c r="B1011" s="32" t="s">
        <v>9344</v>
      </c>
      <c r="C1011" s="33">
        <v>0.43035879629629631</v>
      </c>
      <c r="D1011" s="14">
        <v>543</v>
      </c>
      <c r="E1011" s="14">
        <v>1514170</v>
      </c>
      <c r="F1011" s="10" t="s">
        <v>74</v>
      </c>
      <c r="G1011" s="257">
        <v>-2580.768</v>
      </c>
      <c r="H1011" s="10" t="s">
        <v>122</v>
      </c>
      <c r="I1011" s="10" t="s">
        <v>7424</v>
      </c>
      <c r="J1011" s="34">
        <v>-40208.36</v>
      </c>
      <c r="K1011" s="10">
        <v>5005635543</v>
      </c>
      <c r="L1011" s="10" t="s">
        <v>8943</v>
      </c>
    </row>
    <row r="1012" spans="1:12" s="10" customFormat="1">
      <c r="A1012" s="32" t="s">
        <v>9344</v>
      </c>
      <c r="B1012" s="32" t="s">
        <v>9344</v>
      </c>
      <c r="C1012" s="33">
        <v>0.43035879629629631</v>
      </c>
      <c r="D1012" s="14">
        <v>543</v>
      </c>
      <c r="E1012" s="14">
        <v>1514171</v>
      </c>
      <c r="F1012" s="10" t="s">
        <v>71</v>
      </c>
      <c r="G1012" s="257">
        <v>-1481.76</v>
      </c>
      <c r="H1012" s="10" t="s">
        <v>122</v>
      </c>
      <c r="I1012" s="10" t="s">
        <v>7424</v>
      </c>
      <c r="J1012" s="34">
        <v>-24360.13</v>
      </c>
      <c r="K1012" s="10">
        <v>5005635543</v>
      </c>
      <c r="L1012" s="10" t="s">
        <v>8943</v>
      </c>
    </row>
    <row r="1013" spans="1:12" s="10" customFormat="1">
      <c r="A1013" s="32" t="s">
        <v>9344</v>
      </c>
      <c r="B1013" s="32" t="s">
        <v>9344</v>
      </c>
      <c r="C1013" s="33">
        <v>0.43035879629629631</v>
      </c>
      <c r="D1013" s="14">
        <v>543</v>
      </c>
      <c r="E1013" s="14">
        <v>1514173</v>
      </c>
      <c r="F1013" s="10" t="s">
        <v>78</v>
      </c>
      <c r="G1013" s="257">
        <v>-1771.2</v>
      </c>
      <c r="H1013" s="10" t="s">
        <v>122</v>
      </c>
      <c r="I1013" s="10" t="s">
        <v>7424</v>
      </c>
      <c r="J1013" s="34">
        <v>-8448.6299999999992</v>
      </c>
      <c r="K1013" s="10">
        <v>5005635543</v>
      </c>
      <c r="L1013" s="10" t="s">
        <v>8943</v>
      </c>
    </row>
    <row r="1014" spans="1:12" s="10" customFormat="1">
      <c r="A1014" s="32" t="s">
        <v>9344</v>
      </c>
      <c r="B1014" s="32" t="s">
        <v>9344</v>
      </c>
      <c r="C1014" s="33">
        <v>0.43035879629629631</v>
      </c>
      <c r="D1014" s="14">
        <v>543</v>
      </c>
      <c r="E1014" s="14">
        <v>1514174</v>
      </c>
      <c r="F1014" s="10" t="s">
        <v>80</v>
      </c>
      <c r="G1014" s="257">
        <v>-93.311999999999998</v>
      </c>
      <c r="H1014" s="10" t="s">
        <v>122</v>
      </c>
      <c r="I1014" s="10" t="s">
        <v>7424</v>
      </c>
      <c r="J1014" s="34">
        <v>-660.65</v>
      </c>
      <c r="K1014" s="10">
        <v>5005635543</v>
      </c>
      <c r="L1014" s="10" t="s">
        <v>8943</v>
      </c>
    </row>
    <row r="1015" spans="1:12" s="10" customFormat="1">
      <c r="A1015" s="32" t="s">
        <v>9344</v>
      </c>
      <c r="B1015" s="32" t="s">
        <v>9344</v>
      </c>
      <c r="C1015" s="33">
        <v>0.43035879629629631</v>
      </c>
      <c r="D1015" s="14">
        <v>543</v>
      </c>
      <c r="E1015" s="14">
        <v>1514960</v>
      </c>
      <c r="F1015" s="10" t="s">
        <v>82</v>
      </c>
      <c r="G1015" s="257">
        <v>-25.92</v>
      </c>
      <c r="H1015" s="10" t="s">
        <v>122</v>
      </c>
      <c r="I1015" s="10" t="s">
        <v>7424</v>
      </c>
      <c r="J1015" s="34">
        <v>-186.37</v>
      </c>
      <c r="K1015" s="10">
        <v>5005635543</v>
      </c>
      <c r="L1015" s="10" t="s">
        <v>8943</v>
      </c>
    </row>
    <row r="1016" spans="1:12" s="10" customFormat="1">
      <c r="A1016" s="32" t="s">
        <v>9344</v>
      </c>
      <c r="B1016" s="32" t="s">
        <v>9344</v>
      </c>
      <c r="C1016" s="33">
        <v>0.43113425925925924</v>
      </c>
      <c r="D1016" s="14">
        <v>543</v>
      </c>
      <c r="E1016" s="14">
        <v>1514169</v>
      </c>
      <c r="F1016" s="10" t="s">
        <v>76</v>
      </c>
      <c r="G1016" s="257">
        <v>-5809.5360000000001</v>
      </c>
      <c r="H1016" s="10" t="s">
        <v>122</v>
      </c>
      <c r="I1016" s="10" t="s">
        <v>7424</v>
      </c>
      <c r="J1016" s="34">
        <v>-27014.34</v>
      </c>
      <c r="K1016" s="10">
        <v>5005635544</v>
      </c>
      <c r="L1016" s="10" t="s">
        <v>8943</v>
      </c>
    </row>
    <row r="1017" spans="1:12" s="10" customFormat="1">
      <c r="A1017" s="32" t="s">
        <v>9344</v>
      </c>
      <c r="B1017" s="32" t="s">
        <v>9344</v>
      </c>
      <c r="C1017" s="33">
        <v>0.43113425925925924</v>
      </c>
      <c r="D1017" s="14">
        <v>543</v>
      </c>
      <c r="E1017" s="14">
        <v>1514170</v>
      </c>
      <c r="F1017" s="10" t="s">
        <v>74</v>
      </c>
      <c r="G1017" s="257">
        <v>-2580.768</v>
      </c>
      <c r="H1017" s="10" t="s">
        <v>122</v>
      </c>
      <c r="I1017" s="10" t="s">
        <v>7424</v>
      </c>
      <c r="J1017" s="34">
        <v>-40208.370000000003</v>
      </c>
      <c r="K1017" s="10">
        <v>5005635544</v>
      </c>
      <c r="L1017" s="10" t="s">
        <v>8943</v>
      </c>
    </row>
    <row r="1018" spans="1:12" s="10" customFormat="1">
      <c r="A1018" s="32" t="s">
        <v>9344</v>
      </c>
      <c r="B1018" s="32" t="s">
        <v>9344</v>
      </c>
      <c r="C1018" s="33">
        <v>0.43113425925925924</v>
      </c>
      <c r="D1018" s="14">
        <v>543</v>
      </c>
      <c r="E1018" s="14">
        <v>1514171</v>
      </c>
      <c r="F1018" s="10" t="s">
        <v>71</v>
      </c>
      <c r="G1018" s="257">
        <v>-1481.76</v>
      </c>
      <c r="H1018" s="10" t="s">
        <v>122</v>
      </c>
      <c r="I1018" s="10" t="s">
        <v>7424</v>
      </c>
      <c r="J1018" s="34">
        <v>-24360.14</v>
      </c>
      <c r="K1018" s="10">
        <v>5005635544</v>
      </c>
      <c r="L1018" s="10" t="s">
        <v>8943</v>
      </c>
    </row>
    <row r="1019" spans="1:12" s="10" customFormat="1">
      <c r="A1019" s="32" t="s">
        <v>9344</v>
      </c>
      <c r="B1019" s="32" t="s">
        <v>9344</v>
      </c>
      <c r="C1019" s="33">
        <v>0.43113425925925924</v>
      </c>
      <c r="D1019" s="14">
        <v>543</v>
      </c>
      <c r="E1019" s="14">
        <v>1514173</v>
      </c>
      <c r="F1019" s="10" t="s">
        <v>78</v>
      </c>
      <c r="G1019" s="257">
        <v>-1771.2</v>
      </c>
      <c r="H1019" s="10" t="s">
        <v>122</v>
      </c>
      <c r="I1019" s="10" t="s">
        <v>7424</v>
      </c>
      <c r="J1019" s="34">
        <v>-8448.6200000000008</v>
      </c>
      <c r="K1019" s="10">
        <v>5005635544</v>
      </c>
      <c r="L1019" s="10" t="s">
        <v>8943</v>
      </c>
    </row>
    <row r="1020" spans="1:12" s="10" customFormat="1">
      <c r="A1020" s="32" t="s">
        <v>9344</v>
      </c>
      <c r="B1020" s="32" t="s">
        <v>9344</v>
      </c>
      <c r="C1020" s="33">
        <v>0.43113425925925924</v>
      </c>
      <c r="D1020" s="14">
        <v>543</v>
      </c>
      <c r="E1020" s="14">
        <v>1514174</v>
      </c>
      <c r="F1020" s="10" t="s">
        <v>80</v>
      </c>
      <c r="G1020" s="257">
        <v>-93.311999999999998</v>
      </c>
      <c r="H1020" s="10" t="s">
        <v>122</v>
      </c>
      <c r="I1020" s="10" t="s">
        <v>7424</v>
      </c>
      <c r="J1020" s="34">
        <v>-660.65</v>
      </c>
      <c r="K1020" s="10">
        <v>5005635544</v>
      </c>
      <c r="L1020" s="10" t="s">
        <v>8943</v>
      </c>
    </row>
    <row r="1021" spans="1:12" s="10" customFormat="1">
      <c r="A1021" s="32" t="s">
        <v>9344</v>
      </c>
      <c r="B1021" s="32" t="s">
        <v>9344</v>
      </c>
      <c r="C1021" s="33">
        <v>0.43113425925925924</v>
      </c>
      <c r="D1021" s="14">
        <v>543</v>
      </c>
      <c r="E1021" s="14">
        <v>1514960</v>
      </c>
      <c r="F1021" s="10" t="s">
        <v>82</v>
      </c>
      <c r="G1021" s="257">
        <v>-25.92</v>
      </c>
      <c r="H1021" s="10" t="s">
        <v>122</v>
      </c>
      <c r="I1021" s="10" t="s">
        <v>7424</v>
      </c>
      <c r="J1021" s="34">
        <v>-186.36</v>
      </c>
      <c r="K1021" s="10">
        <v>5005635544</v>
      </c>
      <c r="L1021" s="10" t="s">
        <v>8943</v>
      </c>
    </row>
    <row r="1022" spans="1:12" s="10" customFormat="1">
      <c r="A1022" s="32" t="s">
        <v>9344</v>
      </c>
      <c r="B1022" s="32" t="s">
        <v>9344</v>
      </c>
      <c r="C1022" s="33">
        <v>0.43190972222222218</v>
      </c>
      <c r="D1022" s="14">
        <v>543</v>
      </c>
      <c r="E1022" s="14">
        <v>1514169</v>
      </c>
      <c r="F1022" s="10" t="s">
        <v>76</v>
      </c>
      <c r="G1022" s="257">
        <v>-5639.7120000000004</v>
      </c>
      <c r="H1022" s="10" t="s">
        <v>122</v>
      </c>
      <c r="I1022" s="10" t="s">
        <v>7424</v>
      </c>
      <c r="J1022" s="34">
        <v>-26224.66</v>
      </c>
      <c r="K1022" s="10">
        <v>5005635546</v>
      </c>
      <c r="L1022" s="10" t="s">
        <v>8943</v>
      </c>
    </row>
    <row r="1023" spans="1:12" s="10" customFormat="1">
      <c r="A1023" s="32" t="s">
        <v>9344</v>
      </c>
      <c r="B1023" s="32" t="s">
        <v>9344</v>
      </c>
      <c r="C1023" s="33">
        <v>0.43190972222222218</v>
      </c>
      <c r="D1023" s="14">
        <v>543</v>
      </c>
      <c r="E1023" s="14">
        <v>1514170</v>
      </c>
      <c r="F1023" s="10" t="s">
        <v>74</v>
      </c>
      <c r="G1023" s="257">
        <v>-3183.6480000000001</v>
      </c>
      <c r="H1023" s="10" t="s">
        <v>122</v>
      </c>
      <c r="I1023" s="10" t="s">
        <v>7424</v>
      </c>
      <c r="J1023" s="34">
        <v>-49601.24</v>
      </c>
      <c r="K1023" s="10">
        <v>5005635546</v>
      </c>
      <c r="L1023" s="10" t="s">
        <v>8943</v>
      </c>
    </row>
    <row r="1024" spans="1:12" s="10" customFormat="1">
      <c r="A1024" s="32" t="s">
        <v>9344</v>
      </c>
      <c r="B1024" s="32" t="s">
        <v>9344</v>
      </c>
      <c r="C1024" s="33">
        <v>0.43190972222222218</v>
      </c>
      <c r="D1024" s="14">
        <v>543</v>
      </c>
      <c r="E1024" s="14">
        <v>1514171</v>
      </c>
      <c r="F1024" s="10" t="s">
        <v>71</v>
      </c>
      <c r="G1024" s="257">
        <v>-1637.376</v>
      </c>
      <c r="H1024" s="10" t="s">
        <v>122</v>
      </c>
      <c r="I1024" s="10" t="s">
        <v>7424</v>
      </c>
      <c r="J1024" s="34">
        <v>-26918.46</v>
      </c>
      <c r="K1024" s="10">
        <v>5005635546</v>
      </c>
      <c r="L1024" s="10" t="s">
        <v>8943</v>
      </c>
    </row>
    <row r="1025" spans="1:12" s="10" customFormat="1">
      <c r="A1025" s="32" t="s">
        <v>9344</v>
      </c>
      <c r="B1025" s="32" t="s">
        <v>9344</v>
      </c>
      <c r="C1025" s="33">
        <v>0.43190972222222218</v>
      </c>
      <c r="D1025" s="14">
        <v>543</v>
      </c>
      <c r="E1025" s="14">
        <v>1514173</v>
      </c>
      <c r="F1025" s="10" t="s">
        <v>78</v>
      </c>
      <c r="G1025" s="257">
        <v>-1798.3679999999999</v>
      </c>
      <c r="H1025" s="10" t="s">
        <v>122</v>
      </c>
      <c r="I1025" s="10" t="s">
        <v>7424</v>
      </c>
      <c r="J1025" s="34">
        <v>-8578.2199999999993</v>
      </c>
      <c r="K1025" s="10">
        <v>5005635546</v>
      </c>
      <c r="L1025" s="10" t="s">
        <v>8943</v>
      </c>
    </row>
    <row r="1026" spans="1:12" s="10" customFormat="1">
      <c r="A1026" s="32" t="s">
        <v>9344</v>
      </c>
      <c r="B1026" s="32" t="s">
        <v>9344</v>
      </c>
      <c r="C1026" s="33">
        <v>0.43190972222222218</v>
      </c>
      <c r="D1026" s="14">
        <v>543</v>
      </c>
      <c r="E1026" s="14">
        <v>1514174</v>
      </c>
      <c r="F1026" s="10" t="s">
        <v>80</v>
      </c>
      <c r="G1026" s="257">
        <v>-119.80800000000001</v>
      </c>
      <c r="H1026" s="10" t="s">
        <v>122</v>
      </c>
      <c r="I1026" s="10" t="s">
        <v>7424</v>
      </c>
      <c r="J1026" s="34">
        <v>-848.24</v>
      </c>
      <c r="K1026" s="10">
        <v>5005635546</v>
      </c>
      <c r="L1026" s="10" t="s">
        <v>8943</v>
      </c>
    </row>
    <row r="1027" spans="1:12" s="10" customFormat="1">
      <c r="A1027" s="32" t="s">
        <v>9344</v>
      </c>
      <c r="B1027" s="32" t="s">
        <v>9344</v>
      </c>
      <c r="C1027" s="33">
        <v>0.43190972222222218</v>
      </c>
      <c r="D1027" s="14">
        <v>543</v>
      </c>
      <c r="E1027" s="14">
        <v>1514960</v>
      </c>
      <c r="F1027" s="10" t="s">
        <v>82</v>
      </c>
      <c r="G1027" s="257">
        <v>-37.44</v>
      </c>
      <c r="H1027" s="10" t="s">
        <v>122</v>
      </c>
      <c r="I1027" s="10" t="s">
        <v>7424</v>
      </c>
      <c r="J1027" s="34">
        <v>-269.19</v>
      </c>
      <c r="K1027" s="10">
        <v>5005635546</v>
      </c>
      <c r="L1027" s="10" t="s">
        <v>8943</v>
      </c>
    </row>
    <row r="1028" spans="1:12" s="10" customFormat="1">
      <c r="A1028" s="32" t="s">
        <v>9344</v>
      </c>
      <c r="B1028" s="32" t="s">
        <v>9344</v>
      </c>
      <c r="C1028" s="33">
        <v>0.43342592592592594</v>
      </c>
      <c r="D1028" s="14">
        <v>543</v>
      </c>
      <c r="E1028" s="14">
        <v>1514169</v>
      </c>
      <c r="F1028" s="10" t="s">
        <v>76</v>
      </c>
      <c r="G1028" s="257">
        <v>-5639.7120000000004</v>
      </c>
      <c r="H1028" s="10" t="s">
        <v>122</v>
      </c>
      <c r="I1028" s="10" t="s">
        <v>7424</v>
      </c>
      <c r="J1028" s="34">
        <v>-26224.66</v>
      </c>
      <c r="K1028" s="10">
        <v>5005635547</v>
      </c>
      <c r="L1028" s="10" t="s">
        <v>8943</v>
      </c>
    </row>
    <row r="1029" spans="1:12" s="10" customFormat="1">
      <c r="A1029" s="32" t="s">
        <v>9344</v>
      </c>
      <c r="B1029" s="32" t="s">
        <v>9344</v>
      </c>
      <c r="C1029" s="33">
        <v>0.43342592592592594</v>
      </c>
      <c r="D1029" s="14">
        <v>543</v>
      </c>
      <c r="E1029" s="14">
        <v>1514170</v>
      </c>
      <c r="F1029" s="10" t="s">
        <v>74</v>
      </c>
      <c r="G1029" s="257">
        <v>-3183.6480000000001</v>
      </c>
      <c r="H1029" s="10" t="s">
        <v>122</v>
      </c>
      <c r="I1029" s="10" t="s">
        <v>7424</v>
      </c>
      <c r="J1029" s="34">
        <v>-49601.23</v>
      </c>
      <c r="K1029" s="10">
        <v>5005635547</v>
      </c>
      <c r="L1029" s="10" t="s">
        <v>8943</v>
      </c>
    </row>
    <row r="1030" spans="1:12" s="10" customFormat="1">
      <c r="A1030" s="32" t="s">
        <v>9344</v>
      </c>
      <c r="B1030" s="32" t="s">
        <v>9344</v>
      </c>
      <c r="C1030" s="33">
        <v>0.43342592592592594</v>
      </c>
      <c r="D1030" s="14">
        <v>543</v>
      </c>
      <c r="E1030" s="14">
        <v>1514171</v>
      </c>
      <c r="F1030" s="10" t="s">
        <v>71</v>
      </c>
      <c r="G1030" s="257">
        <v>-1637.376</v>
      </c>
      <c r="H1030" s="10" t="s">
        <v>122</v>
      </c>
      <c r="I1030" s="10" t="s">
        <v>7424</v>
      </c>
      <c r="J1030" s="34">
        <v>-26918.46</v>
      </c>
      <c r="K1030" s="10">
        <v>5005635547</v>
      </c>
      <c r="L1030" s="10" t="s">
        <v>8943</v>
      </c>
    </row>
    <row r="1031" spans="1:12" s="10" customFormat="1">
      <c r="A1031" s="32" t="s">
        <v>9344</v>
      </c>
      <c r="B1031" s="32" t="s">
        <v>9344</v>
      </c>
      <c r="C1031" s="33">
        <v>0.43342592592592594</v>
      </c>
      <c r="D1031" s="14">
        <v>543</v>
      </c>
      <c r="E1031" s="14">
        <v>1514173</v>
      </c>
      <c r="F1031" s="10" t="s">
        <v>78</v>
      </c>
      <c r="G1031" s="257">
        <v>-1798.3679999999999</v>
      </c>
      <c r="H1031" s="10" t="s">
        <v>122</v>
      </c>
      <c r="I1031" s="10" t="s">
        <v>7424</v>
      </c>
      <c r="J1031" s="34">
        <v>-8578.2199999999993</v>
      </c>
      <c r="K1031" s="10">
        <v>5005635547</v>
      </c>
      <c r="L1031" s="10" t="s">
        <v>8943</v>
      </c>
    </row>
    <row r="1032" spans="1:12" s="10" customFormat="1">
      <c r="A1032" s="32" t="s">
        <v>9344</v>
      </c>
      <c r="B1032" s="32" t="s">
        <v>9344</v>
      </c>
      <c r="C1032" s="33">
        <v>0.43342592592592594</v>
      </c>
      <c r="D1032" s="14">
        <v>543</v>
      </c>
      <c r="E1032" s="14">
        <v>1514174</v>
      </c>
      <c r="F1032" s="10" t="s">
        <v>80</v>
      </c>
      <c r="G1032" s="257">
        <v>-119.80800000000001</v>
      </c>
      <c r="H1032" s="10" t="s">
        <v>122</v>
      </c>
      <c r="I1032" s="10" t="s">
        <v>7424</v>
      </c>
      <c r="J1032" s="34">
        <v>-848.24</v>
      </c>
      <c r="K1032" s="10">
        <v>5005635547</v>
      </c>
      <c r="L1032" s="10" t="s">
        <v>8943</v>
      </c>
    </row>
    <row r="1033" spans="1:12" s="10" customFormat="1">
      <c r="A1033" s="32" t="s">
        <v>9344</v>
      </c>
      <c r="B1033" s="32" t="s">
        <v>9344</v>
      </c>
      <c r="C1033" s="33">
        <v>0.43342592592592594</v>
      </c>
      <c r="D1033" s="14">
        <v>543</v>
      </c>
      <c r="E1033" s="14">
        <v>1514960</v>
      </c>
      <c r="F1033" s="10" t="s">
        <v>82</v>
      </c>
      <c r="G1033" s="257">
        <v>-37.44</v>
      </c>
      <c r="H1033" s="10" t="s">
        <v>122</v>
      </c>
      <c r="I1033" s="10" t="s">
        <v>7424</v>
      </c>
      <c r="J1033" s="34">
        <v>-269.19</v>
      </c>
      <c r="K1033" s="10">
        <v>5005635547</v>
      </c>
      <c r="L1033" s="10" t="s">
        <v>8943</v>
      </c>
    </row>
    <row r="1034" spans="1:12" s="10" customFormat="1">
      <c r="A1034" s="32" t="s">
        <v>9344</v>
      </c>
      <c r="B1034" s="32" t="s">
        <v>9344</v>
      </c>
      <c r="C1034" s="33">
        <v>0.48571759259259256</v>
      </c>
      <c r="D1034" s="14">
        <v>543</v>
      </c>
      <c r="E1034" s="14">
        <v>1514169</v>
      </c>
      <c r="F1034" s="10" t="s">
        <v>76</v>
      </c>
      <c r="G1034" s="257">
        <v>-5809.5360000000001</v>
      </c>
      <c r="H1034" s="10" t="s">
        <v>122</v>
      </c>
      <c r="I1034" s="10" t="s">
        <v>7424</v>
      </c>
      <c r="J1034" s="34">
        <v>-27014.34</v>
      </c>
      <c r="K1034" s="10">
        <v>5005635572</v>
      </c>
      <c r="L1034" s="10" t="s">
        <v>8943</v>
      </c>
    </row>
    <row r="1035" spans="1:12" s="10" customFormat="1">
      <c r="A1035" s="32" t="s">
        <v>9344</v>
      </c>
      <c r="B1035" s="32" t="s">
        <v>9344</v>
      </c>
      <c r="C1035" s="33">
        <v>0.48571759259259256</v>
      </c>
      <c r="D1035" s="14">
        <v>543</v>
      </c>
      <c r="E1035" s="14">
        <v>1514170</v>
      </c>
      <c r="F1035" s="10" t="s">
        <v>74</v>
      </c>
      <c r="G1035" s="257">
        <v>-2580.768</v>
      </c>
      <c r="H1035" s="10" t="s">
        <v>122</v>
      </c>
      <c r="I1035" s="10" t="s">
        <v>7424</v>
      </c>
      <c r="J1035" s="34">
        <v>-40208.36</v>
      </c>
      <c r="K1035" s="10">
        <v>5005635572</v>
      </c>
      <c r="L1035" s="10" t="s">
        <v>8943</v>
      </c>
    </row>
    <row r="1036" spans="1:12" s="10" customFormat="1">
      <c r="A1036" s="32" t="s">
        <v>9344</v>
      </c>
      <c r="B1036" s="32" t="s">
        <v>9344</v>
      </c>
      <c r="C1036" s="33">
        <v>0.48571759259259256</v>
      </c>
      <c r="D1036" s="14">
        <v>543</v>
      </c>
      <c r="E1036" s="14">
        <v>1514171</v>
      </c>
      <c r="F1036" s="10" t="s">
        <v>71</v>
      </c>
      <c r="G1036" s="257">
        <v>-1481.76</v>
      </c>
      <c r="H1036" s="10" t="s">
        <v>122</v>
      </c>
      <c r="I1036" s="10" t="s">
        <v>7424</v>
      </c>
      <c r="J1036" s="34">
        <v>-24360.14</v>
      </c>
      <c r="K1036" s="10">
        <v>5005635572</v>
      </c>
      <c r="L1036" s="10" t="s">
        <v>8943</v>
      </c>
    </row>
    <row r="1037" spans="1:12" s="10" customFormat="1">
      <c r="A1037" s="32" t="s">
        <v>9344</v>
      </c>
      <c r="B1037" s="32" t="s">
        <v>9344</v>
      </c>
      <c r="C1037" s="33">
        <v>0.48571759259259256</v>
      </c>
      <c r="D1037" s="14">
        <v>543</v>
      </c>
      <c r="E1037" s="14">
        <v>1514173</v>
      </c>
      <c r="F1037" s="10" t="s">
        <v>78</v>
      </c>
      <c r="G1037" s="257">
        <v>-1771.2</v>
      </c>
      <c r="H1037" s="10" t="s">
        <v>122</v>
      </c>
      <c r="I1037" s="10" t="s">
        <v>7424</v>
      </c>
      <c r="J1037" s="34">
        <v>-8448.6200000000008</v>
      </c>
      <c r="K1037" s="10">
        <v>5005635572</v>
      </c>
      <c r="L1037" s="10" t="s">
        <v>8943</v>
      </c>
    </row>
    <row r="1038" spans="1:12" s="10" customFormat="1">
      <c r="A1038" s="32" t="s">
        <v>9344</v>
      </c>
      <c r="B1038" s="32" t="s">
        <v>9344</v>
      </c>
      <c r="C1038" s="33">
        <v>0.48571759259259256</v>
      </c>
      <c r="D1038" s="14">
        <v>543</v>
      </c>
      <c r="E1038" s="14">
        <v>1514174</v>
      </c>
      <c r="F1038" s="10" t="s">
        <v>80</v>
      </c>
      <c r="G1038" s="257">
        <v>-93.311999999999998</v>
      </c>
      <c r="H1038" s="10" t="s">
        <v>122</v>
      </c>
      <c r="I1038" s="10" t="s">
        <v>7424</v>
      </c>
      <c r="J1038" s="34">
        <v>-660.65</v>
      </c>
      <c r="K1038" s="10">
        <v>5005635572</v>
      </c>
      <c r="L1038" s="10" t="s">
        <v>8943</v>
      </c>
    </row>
    <row r="1039" spans="1:12" s="10" customFormat="1">
      <c r="A1039" s="32" t="s">
        <v>9344</v>
      </c>
      <c r="B1039" s="32" t="s">
        <v>9344</v>
      </c>
      <c r="C1039" s="33">
        <v>0.48571759259259256</v>
      </c>
      <c r="D1039" s="14">
        <v>543</v>
      </c>
      <c r="E1039" s="14">
        <v>1514960</v>
      </c>
      <c r="F1039" s="10" t="s">
        <v>82</v>
      </c>
      <c r="G1039" s="257">
        <v>-25.92</v>
      </c>
      <c r="H1039" s="10" t="s">
        <v>122</v>
      </c>
      <c r="I1039" s="10" t="s">
        <v>7424</v>
      </c>
      <c r="J1039" s="34">
        <v>-186.37</v>
      </c>
      <c r="K1039" s="10">
        <v>5005635572</v>
      </c>
      <c r="L1039" s="10" t="s">
        <v>8943</v>
      </c>
    </row>
    <row r="1040" spans="1:12" s="10" customFormat="1">
      <c r="A1040" s="32" t="s">
        <v>9344</v>
      </c>
      <c r="B1040" s="32" t="s">
        <v>9344</v>
      </c>
      <c r="C1040" s="33">
        <v>0.48663194444444446</v>
      </c>
      <c r="D1040" s="14">
        <v>543</v>
      </c>
      <c r="E1040" s="14">
        <v>1514169</v>
      </c>
      <c r="F1040" s="10" t="s">
        <v>76</v>
      </c>
      <c r="G1040" s="257">
        <v>-5809.5360000000001</v>
      </c>
      <c r="H1040" s="10" t="s">
        <v>122</v>
      </c>
      <c r="I1040" s="10" t="s">
        <v>7424</v>
      </c>
      <c r="J1040" s="34">
        <v>-27014.34</v>
      </c>
      <c r="K1040" s="10">
        <v>5005635573</v>
      </c>
      <c r="L1040" s="10" t="s">
        <v>8943</v>
      </c>
    </row>
    <row r="1041" spans="1:12" s="10" customFormat="1">
      <c r="A1041" s="32" t="s">
        <v>9344</v>
      </c>
      <c r="B1041" s="32" t="s">
        <v>9344</v>
      </c>
      <c r="C1041" s="33">
        <v>0.48663194444444446</v>
      </c>
      <c r="D1041" s="14">
        <v>543</v>
      </c>
      <c r="E1041" s="14">
        <v>1514170</v>
      </c>
      <c r="F1041" s="10" t="s">
        <v>74</v>
      </c>
      <c r="G1041" s="257">
        <v>-2580.768</v>
      </c>
      <c r="H1041" s="10" t="s">
        <v>122</v>
      </c>
      <c r="I1041" s="10" t="s">
        <v>7424</v>
      </c>
      <c r="J1041" s="34">
        <v>-40208.370000000003</v>
      </c>
      <c r="K1041" s="10">
        <v>5005635573</v>
      </c>
      <c r="L1041" s="10" t="s">
        <v>8943</v>
      </c>
    </row>
    <row r="1042" spans="1:12" s="10" customFormat="1">
      <c r="A1042" s="32" t="s">
        <v>9344</v>
      </c>
      <c r="B1042" s="32" t="s">
        <v>9344</v>
      </c>
      <c r="C1042" s="33">
        <v>0.48663194444444446</v>
      </c>
      <c r="D1042" s="14">
        <v>543</v>
      </c>
      <c r="E1042" s="14">
        <v>1514171</v>
      </c>
      <c r="F1042" s="10" t="s">
        <v>71</v>
      </c>
      <c r="G1042" s="257">
        <v>-1481.76</v>
      </c>
      <c r="H1042" s="10" t="s">
        <v>122</v>
      </c>
      <c r="I1042" s="10" t="s">
        <v>7424</v>
      </c>
      <c r="J1042" s="34">
        <v>-24360.13</v>
      </c>
      <c r="K1042" s="10">
        <v>5005635573</v>
      </c>
      <c r="L1042" s="10" t="s">
        <v>8943</v>
      </c>
    </row>
    <row r="1043" spans="1:12" s="10" customFormat="1">
      <c r="A1043" s="32" t="s">
        <v>9344</v>
      </c>
      <c r="B1043" s="32" t="s">
        <v>9344</v>
      </c>
      <c r="C1043" s="33">
        <v>0.48663194444444446</v>
      </c>
      <c r="D1043" s="14">
        <v>543</v>
      </c>
      <c r="E1043" s="14">
        <v>1514173</v>
      </c>
      <c r="F1043" s="10" t="s">
        <v>78</v>
      </c>
      <c r="G1043" s="257">
        <v>-1771.2</v>
      </c>
      <c r="H1043" s="10" t="s">
        <v>122</v>
      </c>
      <c r="I1043" s="10" t="s">
        <v>7424</v>
      </c>
      <c r="J1043" s="34">
        <v>-8448.6200000000008</v>
      </c>
      <c r="K1043" s="10">
        <v>5005635573</v>
      </c>
      <c r="L1043" s="10" t="s">
        <v>8943</v>
      </c>
    </row>
    <row r="1044" spans="1:12" s="10" customFormat="1">
      <c r="A1044" s="32" t="s">
        <v>9344</v>
      </c>
      <c r="B1044" s="32" t="s">
        <v>9344</v>
      </c>
      <c r="C1044" s="33">
        <v>0.48663194444444446</v>
      </c>
      <c r="D1044" s="14">
        <v>543</v>
      </c>
      <c r="E1044" s="14">
        <v>1514174</v>
      </c>
      <c r="F1044" s="10" t="s">
        <v>80</v>
      </c>
      <c r="G1044" s="257">
        <v>-93.311999999999998</v>
      </c>
      <c r="H1044" s="10" t="s">
        <v>122</v>
      </c>
      <c r="I1044" s="10" t="s">
        <v>7424</v>
      </c>
      <c r="J1044" s="34">
        <v>-660.65</v>
      </c>
      <c r="K1044" s="10">
        <v>5005635573</v>
      </c>
      <c r="L1044" s="10" t="s">
        <v>8943</v>
      </c>
    </row>
    <row r="1045" spans="1:12" s="10" customFormat="1">
      <c r="A1045" s="32" t="s">
        <v>9344</v>
      </c>
      <c r="B1045" s="32" t="s">
        <v>9344</v>
      </c>
      <c r="C1045" s="33">
        <v>0.48663194444444446</v>
      </c>
      <c r="D1045" s="14">
        <v>543</v>
      </c>
      <c r="E1045" s="14">
        <v>1514960</v>
      </c>
      <c r="F1045" s="10" t="s">
        <v>82</v>
      </c>
      <c r="G1045" s="257">
        <v>-25.92</v>
      </c>
      <c r="H1045" s="10" t="s">
        <v>122</v>
      </c>
      <c r="I1045" s="10" t="s">
        <v>7424</v>
      </c>
      <c r="J1045" s="34">
        <v>-186.37</v>
      </c>
      <c r="K1045" s="10">
        <v>5005635573</v>
      </c>
      <c r="L1045" s="10" t="s">
        <v>8943</v>
      </c>
    </row>
    <row r="1046" spans="1:12" s="10" customFormat="1">
      <c r="A1046" s="32" t="s">
        <v>9344</v>
      </c>
      <c r="B1046" s="32" t="s">
        <v>9344</v>
      </c>
      <c r="C1046" s="33">
        <v>0.48743055555555559</v>
      </c>
      <c r="D1046" s="14">
        <v>543</v>
      </c>
      <c r="E1046" s="14">
        <v>1514169</v>
      </c>
      <c r="F1046" s="10" t="s">
        <v>76</v>
      </c>
      <c r="G1046" s="257">
        <v>-5809.5360000000001</v>
      </c>
      <c r="H1046" s="10" t="s">
        <v>122</v>
      </c>
      <c r="I1046" s="10" t="s">
        <v>7424</v>
      </c>
      <c r="J1046" s="34">
        <v>-27014.34</v>
      </c>
      <c r="K1046" s="10">
        <v>5005635574</v>
      </c>
      <c r="L1046" s="10" t="s">
        <v>8943</v>
      </c>
    </row>
    <row r="1047" spans="1:12" s="10" customFormat="1">
      <c r="A1047" s="32" t="s">
        <v>9344</v>
      </c>
      <c r="B1047" s="32" t="s">
        <v>9344</v>
      </c>
      <c r="C1047" s="33">
        <v>0.48743055555555559</v>
      </c>
      <c r="D1047" s="14">
        <v>543</v>
      </c>
      <c r="E1047" s="14">
        <v>1514170</v>
      </c>
      <c r="F1047" s="10" t="s">
        <v>74</v>
      </c>
      <c r="G1047" s="257">
        <v>-2580.768</v>
      </c>
      <c r="H1047" s="10" t="s">
        <v>122</v>
      </c>
      <c r="I1047" s="10" t="s">
        <v>7424</v>
      </c>
      <c r="J1047" s="34">
        <v>-40208.36</v>
      </c>
      <c r="K1047" s="10">
        <v>5005635574</v>
      </c>
      <c r="L1047" s="10" t="s">
        <v>8943</v>
      </c>
    </row>
    <row r="1048" spans="1:12" s="10" customFormat="1">
      <c r="A1048" s="32" t="s">
        <v>9344</v>
      </c>
      <c r="B1048" s="32" t="s">
        <v>9344</v>
      </c>
      <c r="C1048" s="33">
        <v>0.48743055555555559</v>
      </c>
      <c r="D1048" s="14">
        <v>543</v>
      </c>
      <c r="E1048" s="14">
        <v>1514171</v>
      </c>
      <c r="F1048" s="10" t="s">
        <v>71</v>
      </c>
      <c r="G1048" s="257">
        <v>-1481.76</v>
      </c>
      <c r="H1048" s="10" t="s">
        <v>122</v>
      </c>
      <c r="I1048" s="10" t="s">
        <v>7424</v>
      </c>
      <c r="J1048" s="34">
        <v>-24360.14</v>
      </c>
      <c r="K1048" s="10">
        <v>5005635574</v>
      </c>
      <c r="L1048" s="10" t="s">
        <v>8943</v>
      </c>
    </row>
    <row r="1049" spans="1:12" s="10" customFormat="1">
      <c r="A1049" s="32" t="s">
        <v>9344</v>
      </c>
      <c r="B1049" s="32" t="s">
        <v>9344</v>
      </c>
      <c r="C1049" s="33">
        <v>0.48743055555555559</v>
      </c>
      <c r="D1049" s="14">
        <v>543</v>
      </c>
      <c r="E1049" s="14">
        <v>1514173</v>
      </c>
      <c r="F1049" s="10" t="s">
        <v>78</v>
      </c>
      <c r="G1049" s="257">
        <v>-1771.2</v>
      </c>
      <c r="H1049" s="10" t="s">
        <v>122</v>
      </c>
      <c r="I1049" s="10" t="s">
        <v>7424</v>
      </c>
      <c r="J1049" s="34">
        <v>-8448.6299999999992</v>
      </c>
      <c r="K1049" s="10">
        <v>5005635574</v>
      </c>
      <c r="L1049" s="10" t="s">
        <v>8943</v>
      </c>
    </row>
    <row r="1050" spans="1:12" s="10" customFormat="1">
      <c r="A1050" s="32" t="s">
        <v>9344</v>
      </c>
      <c r="B1050" s="32" t="s">
        <v>9344</v>
      </c>
      <c r="C1050" s="33">
        <v>0.48743055555555559</v>
      </c>
      <c r="D1050" s="14">
        <v>543</v>
      </c>
      <c r="E1050" s="14">
        <v>1514174</v>
      </c>
      <c r="F1050" s="10" t="s">
        <v>80</v>
      </c>
      <c r="G1050" s="257">
        <v>-93.311999999999998</v>
      </c>
      <c r="H1050" s="10" t="s">
        <v>122</v>
      </c>
      <c r="I1050" s="10" t="s">
        <v>7424</v>
      </c>
      <c r="J1050" s="34">
        <v>-660.65</v>
      </c>
      <c r="K1050" s="10">
        <v>5005635574</v>
      </c>
      <c r="L1050" s="10" t="s">
        <v>8943</v>
      </c>
    </row>
    <row r="1051" spans="1:12" s="10" customFormat="1">
      <c r="A1051" s="32" t="s">
        <v>9344</v>
      </c>
      <c r="B1051" s="32" t="s">
        <v>9344</v>
      </c>
      <c r="C1051" s="33">
        <v>0.48743055555555559</v>
      </c>
      <c r="D1051" s="14">
        <v>543</v>
      </c>
      <c r="E1051" s="14">
        <v>1514960</v>
      </c>
      <c r="F1051" s="10" t="s">
        <v>82</v>
      </c>
      <c r="G1051" s="257">
        <v>-25.92</v>
      </c>
      <c r="H1051" s="10" t="s">
        <v>122</v>
      </c>
      <c r="I1051" s="10" t="s">
        <v>7424</v>
      </c>
      <c r="J1051" s="34">
        <v>-186.36</v>
      </c>
      <c r="K1051" s="10">
        <v>5005635574</v>
      </c>
      <c r="L1051" s="10" t="s">
        <v>8943</v>
      </c>
    </row>
    <row r="1052" spans="1:12" s="10" customFormat="1">
      <c r="A1052" s="32" t="s">
        <v>9344</v>
      </c>
      <c r="B1052" s="32" t="s">
        <v>9344</v>
      </c>
      <c r="C1052" s="33">
        <v>0.48819444444444443</v>
      </c>
      <c r="D1052" s="14">
        <v>543</v>
      </c>
      <c r="E1052" s="14">
        <v>1514169</v>
      </c>
      <c r="F1052" s="10" t="s">
        <v>76</v>
      </c>
      <c r="G1052" s="257">
        <v>-5809.5360000000001</v>
      </c>
      <c r="H1052" s="10" t="s">
        <v>122</v>
      </c>
      <c r="I1052" s="10" t="s">
        <v>7424</v>
      </c>
      <c r="J1052" s="34">
        <v>-27014.34</v>
      </c>
      <c r="K1052" s="10">
        <v>5005635575</v>
      </c>
      <c r="L1052" s="10" t="s">
        <v>8943</v>
      </c>
    </row>
    <row r="1053" spans="1:12" s="10" customFormat="1">
      <c r="A1053" s="32" t="s">
        <v>9344</v>
      </c>
      <c r="B1053" s="32" t="s">
        <v>9344</v>
      </c>
      <c r="C1053" s="33">
        <v>0.48819444444444443</v>
      </c>
      <c r="D1053" s="14">
        <v>543</v>
      </c>
      <c r="E1053" s="14">
        <v>1514170</v>
      </c>
      <c r="F1053" s="10" t="s">
        <v>74</v>
      </c>
      <c r="G1053" s="257">
        <v>-2580.768</v>
      </c>
      <c r="H1053" s="10" t="s">
        <v>122</v>
      </c>
      <c r="I1053" s="10" t="s">
        <v>7424</v>
      </c>
      <c r="J1053" s="34">
        <v>-40208.370000000003</v>
      </c>
      <c r="K1053" s="10">
        <v>5005635575</v>
      </c>
      <c r="L1053" s="10" t="s">
        <v>8943</v>
      </c>
    </row>
    <row r="1054" spans="1:12" s="10" customFormat="1">
      <c r="A1054" s="32" t="s">
        <v>9344</v>
      </c>
      <c r="B1054" s="32" t="s">
        <v>9344</v>
      </c>
      <c r="C1054" s="33">
        <v>0.48819444444444443</v>
      </c>
      <c r="D1054" s="14">
        <v>543</v>
      </c>
      <c r="E1054" s="14">
        <v>1514171</v>
      </c>
      <c r="F1054" s="10" t="s">
        <v>71</v>
      </c>
      <c r="G1054" s="257">
        <v>-1481.76</v>
      </c>
      <c r="H1054" s="10" t="s">
        <v>122</v>
      </c>
      <c r="I1054" s="10" t="s">
        <v>7424</v>
      </c>
      <c r="J1054" s="34">
        <v>-24360.13</v>
      </c>
      <c r="K1054" s="10">
        <v>5005635575</v>
      </c>
      <c r="L1054" s="10" t="s">
        <v>8943</v>
      </c>
    </row>
    <row r="1055" spans="1:12" s="10" customFormat="1">
      <c r="A1055" s="32" t="s">
        <v>9344</v>
      </c>
      <c r="B1055" s="32" t="s">
        <v>9344</v>
      </c>
      <c r="C1055" s="33">
        <v>0.48819444444444443</v>
      </c>
      <c r="D1055" s="14">
        <v>543</v>
      </c>
      <c r="E1055" s="14">
        <v>1514173</v>
      </c>
      <c r="F1055" s="10" t="s">
        <v>78</v>
      </c>
      <c r="G1055" s="257">
        <v>-1771.2</v>
      </c>
      <c r="H1055" s="10" t="s">
        <v>122</v>
      </c>
      <c r="I1055" s="10" t="s">
        <v>7424</v>
      </c>
      <c r="J1055" s="34">
        <v>-8448.6200000000008</v>
      </c>
      <c r="K1055" s="10">
        <v>5005635575</v>
      </c>
      <c r="L1055" s="10" t="s">
        <v>8943</v>
      </c>
    </row>
    <row r="1056" spans="1:12" s="10" customFormat="1">
      <c r="A1056" s="32" t="s">
        <v>9344</v>
      </c>
      <c r="B1056" s="32" t="s">
        <v>9344</v>
      </c>
      <c r="C1056" s="33">
        <v>0.48819444444444443</v>
      </c>
      <c r="D1056" s="14">
        <v>543</v>
      </c>
      <c r="E1056" s="14">
        <v>1514174</v>
      </c>
      <c r="F1056" s="10" t="s">
        <v>80</v>
      </c>
      <c r="G1056" s="257">
        <v>-93.311999999999998</v>
      </c>
      <c r="H1056" s="10" t="s">
        <v>122</v>
      </c>
      <c r="I1056" s="10" t="s">
        <v>7424</v>
      </c>
      <c r="J1056" s="34">
        <v>-660.65</v>
      </c>
      <c r="K1056" s="10">
        <v>5005635575</v>
      </c>
      <c r="L1056" s="10" t="s">
        <v>8943</v>
      </c>
    </row>
    <row r="1057" spans="1:12" s="10" customFormat="1">
      <c r="A1057" s="32" t="s">
        <v>9344</v>
      </c>
      <c r="B1057" s="32" t="s">
        <v>9344</v>
      </c>
      <c r="C1057" s="33">
        <v>0.48819444444444443</v>
      </c>
      <c r="D1057" s="14">
        <v>543</v>
      </c>
      <c r="E1057" s="14">
        <v>1514960</v>
      </c>
      <c r="F1057" s="10" t="s">
        <v>82</v>
      </c>
      <c r="G1057" s="257">
        <v>-25.92</v>
      </c>
      <c r="H1057" s="10" t="s">
        <v>122</v>
      </c>
      <c r="I1057" s="10" t="s">
        <v>7424</v>
      </c>
      <c r="J1057" s="34">
        <v>-186.37</v>
      </c>
      <c r="K1057" s="10">
        <v>5005635575</v>
      </c>
      <c r="L1057" s="10" t="s">
        <v>8943</v>
      </c>
    </row>
    <row r="1058" spans="1:12" s="10" customFormat="1">
      <c r="A1058" s="32" t="s">
        <v>9344</v>
      </c>
      <c r="B1058" s="32" t="s">
        <v>9344</v>
      </c>
      <c r="C1058" s="33">
        <v>0.48894675925925929</v>
      </c>
      <c r="D1058" s="14">
        <v>543</v>
      </c>
      <c r="E1058" s="14">
        <v>1514169</v>
      </c>
      <c r="F1058" s="10" t="s">
        <v>76</v>
      </c>
      <c r="G1058" s="257">
        <v>-5809.5360000000001</v>
      </c>
      <c r="H1058" s="10" t="s">
        <v>122</v>
      </c>
      <c r="I1058" s="10" t="s">
        <v>7424</v>
      </c>
      <c r="J1058" s="34">
        <v>-27014.34</v>
      </c>
      <c r="K1058" s="10">
        <v>5005635576</v>
      </c>
      <c r="L1058" s="10" t="s">
        <v>8943</v>
      </c>
    </row>
    <row r="1059" spans="1:12" s="10" customFormat="1">
      <c r="A1059" s="32" t="s">
        <v>9344</v>
      </c>
      <c r="B1059" s="32" t="s">
        <v>9344</v>
      </c>
      <c r="C1059" s="33">
        <v>0.48894675925925929</v>
      </c>
      <c r="D1059" s="14">
        <v>543</v>
      </c>
      <c r="E1059" s="14">
        <v>1514170</v>
      </c>
      <c r="F1059" s="10" t="s">
        <v>74</v>
      </c>
      <c r="G1059" s="257">
        <v>-2580.768</v>
      </c>
      <c r="H1059" s="10" t="s">
        <v>122</v>
      </c>
      <c r="I1059" s="10" t="s">
        <v>7424</v>
      </c>
      <c r="J1059" s="34">
        <v>-40208.36</v>
      </c>
      <c r="K1059" s="10">
        <v>5005635576</v>
      </c>
      <c r="L1059" s="10" t="s">
        <v>8943</v>
      </c>
    </row>
    <row r="1060" spans="1:12" s="10" customFormat="1">
      <c r="A1060" s="32" t="s">
        <v>9344</v>
      </c>
      <c r="B1060" s="32" t="s">
        <v>9344</v>
      </c>
      <c r="C1060" s="33">
        <v>0.48894675925925929</v>
      </c>
      <c r="D1060" s="14">
        <v>543</v>
      </c>
      <c r="E1060" s="14">
        <v>1514171</v>
      </c>
      <c r="F1060" s="10" t="s">
        <v>71</v>
      </c>
      <c r="G1060" s="257">
        <v>-1481.76</v>
      </c>
      <c r="H1060" s="10" t="s">
        <v>122</v>
      </c>
      <c r="I1060" s="10" t="s">
        <v>7424</v>
      </c>
      <c r="J1060" s="34">
        <v>-24360.14</v>
      </c>
      <c r="K1060" s="10">
        <v>5005635576</v>
      </c>
      <c r="L1060" s="10" t="s">
        <v>8943</v>
      </c>
    </row>
    <row r="1061" spans="1:12" s="10" customFormat="1">
      <c r="A1061" s="32" t="s">
        <v>9344</v>
      </c>
      <c r="B1061" s="32" t="s">
        <v>9344</v>
      </c>
      <c r="C1061" s="33">
        <v>0.48894675925925929</v>
      </c>
      <c r="D1061" s="14">
        <v>543</v>
      </c>
      <c r="E1061" s="14">
        <v>1514173</v>
      </c>
      <c r="F1061" s="10" t="s">
        <v>78</v>
      </c>
      <c r="G1061" s="257">
        <v>-1771.2</v>
      </c>
      <c r="H1061" s="10" t="s">
        <v>122</v>
      </c>
      <c r="I1061" s="10" t="s">
        <v>7424</v>
      </c>
      <c r="J1061" s="34">
        <v>-8448.6299999999992</v>
      </c>
      <c r="K1061" s="10">
        <v>5005635576</v>
      </c>
      <c r="L1061" s="10" t="s">
        <v>8943</v>
      </c>
    </row>
    <row r="1062" spans="1:12" s="10" customFormat="1">
      <c r="A1062" s="32" t="s">
        <v>9344</v>
      </c>
      <c r="B1062" s="32" t="s">
        <v>9344</v>
      </c>
      <c r="C1062" s="33">
        <v>0.48894675925925929</v>
      </c>
      <c r="D1062" s="14">
        <v>543</v>
      </c>
      <c r="E1062" s="14">
        <v>1514174</v>
      </c>
      <c r="F1062" s="10" t="s">
        <v>80</v>
      </c>
      <c r="G1062" s="257">
        <v>-93.311999999999998</v>
      </c>
      <c r="H1062" s="10" t="s">
        <v>122</v>
      </c>
      <c r="I1062" s="10" t="s">
        <v>7424</v>
      </c>
      <c r="J1062" s="34">
        <v>-660.65</v>
      </c>
      <c r="K1062" s="10">
        <v>5005635576</v>
      </c>
      <c r="L1062" s="10" t="s">
        <v>8943</v>
      </c>
    </row>
    <row r="1063" spans="1:12" s="10" customFormat="1">
      <c r="A1063" s="32" t="s">
        <v>9344</v>
      </c>
      <c r="B1063" s="32" t="s">
        <v>9344</v>
      </c>
      <c r="C1063" s="33">
        <v>0.48894675925925929</v>
      </c>
      <c r="D1063" s="14">
        <v>543</v>
      </c>
      <c r="E1063" s="14">
        <v>1514960</v>
      </c>
      <c r="F1063" s="10" t="s">
        <v>82</v>
      </c>
      <c r="G1063" s="257">
        <v>-25.92</v>
      </c>
      <c r="H1063" s="10" t="s">
        <v>122</v>
      </c>
      <c r="I1063" s="10" t="s">
        <v>7424</v>
      </c>
      <c r="J1063" s="34">
        <v>-186.36</v>
      </c>
      <c r="K1063" s="10">
        <v>5005635576</v>
      </c>
      <c r="L1063" s="10" t="s">
        <v>8943</v>
      </c>
    </row>
    <row r="1064" spans="1:12" s="10" customFormat="1">
      <c r="A1064" s="32" t="s">
        <v>9344</v>
      </c>
      <c r="B1064" s="32" t="s">
        <v>9344</v>
      </c>
      <c r="C1064" s="33">
        <v>0.56081018518518522</v>
      </c>
      <c r="D1064" s="14">
        <v>601</v>
      </c>
      <c r="E1064" s="14">
        <v>1509862</v>
      </c>
      <c r="F1064" s="10" t="s">
        <v>8837</v>
      </c>
      <c r="G1064" s="257">
        <v>-24840</v>
      </c>
      <c r="H1064" s="10" t="s">
        <v>122</v>
      </c>
      <c r="I1064" s="10" t="s">
        <v>7424</v>
      </c>
      <c r="J1064" s="34">
        <v>-666954</v>
      </c>
      <c r="K1064" s="10">
        <v>4931869387</v>
      </c>
      <c r="L1064" s="10" t="s">
        <v>7425</v>
      </c>
    </row>
    <row r="1065" spans="1:12" s="10" customFormat="1">
      <c r="A1065" s="32" t="s">
        <v>9344</v>
      </c>
      <c r="B1065" s="32" t="s">
        <v>9344</v>
      </c>
      <c r="C1065" s="33">
        <v>0.56628472222222226</v>
      </c>
      <c r="D1065" s="14">
        <v>601</v>
      </c>
      <c r="E1065" s="14">
        <v>1509862</v>
      </c>
      <c r="F1065" s="10" t="s">
        <v>8837</v>
      </c>
      <c r="G1065" s="257">
        <v>-25440</v>
      </c>
      <c r="H1065" s="10" t="s">
        <v>122</v>
      </c>
      <c r="I1065" s="10" t="s">
        <v>7424</v>
      </c>
      <c r="J1065" s="34">
        <v>-683064</v>
      </c>
      <c r="K1065" s="10">
        <v>4931869439</v>
      </c>
      <c r="L1065" s="10" t="s">
        <v>7425</v>
      </c>
    </row>
    <row r="1066" spans="1:12" s="10" customFormat="1">
      <c r="A1066" s="32" t="s">
        <v>9344</v>
      </c>
      <c r="B1066" s="32" t="s">
        <v>9344</v>
      </c>
      <c r="C1066" s="33">
        <v>0.6237152777777778</v>
      </c>
      <c r="D1066" s="14">
        <v>601</v>
      </c>
      <c r="E1066" s="14">
        <v>1509862</v>
      </c>
      <c r="F1066" s="10" t="s">
        <v>8837</v>
      </c>
      <c r="G1066" s="257">
        <v>-25570</v>
      </c>
      <c r="H1066" s="10" t="s">
        <v>122</v>
      </c>
      <c r="I1066" s="10" t="s">
        <v>7424</v>
      </c>
      <c r="J1066" s="34">
        <v>-686554.5</v>
      </c>
      <c r="K1066" s="10">
        <v>4931869787</v>
      </c>
      <c r="L1066" s="10" t="s">
        <v>7425</v>
      </c>
    </row>
    <row r="1067" spans="1:12" s="10" customFormat="1">
      <c r="A1067" s="32" t="s">
        <v>9344</v>
      </c>
      <c r="B1067" s="32" t="s">
        <v>9344</v>
      </c>
      <c r="C1067" s="33">
        <v>0.62708333333333333</v>
      </c>
      <c r="D1067" s="14">
        <v>601</v>
      </c>
      <c r="E1067" s="14">
        <v>1509862</v>
      </c>
      <c r="F1067" s="10" t="s">
        <v>8837</v>
      </c>
      <c r="G1067" s="257">
        <v>-25340</v>
      </c>
      <c r="H1067" s="10" t="s">
        <v>122</v>
      </c>
      <c r="I1067" s="10" t="s">
        <v>7424</v>
      </c>
      <c r="J1067" s="34">
        <v>-680379</v>
      </c>
      <c r="K1067" s="10">
        <v>4931869796</v>
      </c>
      <c r="L1067" s="10" t="s">
        <v>7425</v>
      </c>
    </row>
    <row r="1068" spans="1:12" s="10" customFormat="1">
      <c r="A1068" s="32" t="s">
        <v>9345</v>
      </c>
      <c r="B1068" s="32" t="s">
        <v>9345</v>
      </c>
      <c r="C1068" s="33">
        <v>0.49873842592592593</v>
      </c>
      <c r="D1068" s="14">
        <v>543</v>
      </c>
      <c r="E1068" s="14">
        <v>1514169</v>
      </c>
      <c r="F1068" s="10" t="s">
        <v>76</v>
      </c>
      <c r="G1068" s="257">
        <v>-5331.96</v>
      </c>
      <c r="H1068" s="10" t="s">
        <v>122</v>
      </c>
      <c r="I1068" s="10" t="s">
        <v>7424</v>
      </c>
      <c r="J1068" s="34">
        <v>-24793.62</v>
      </c>
      <c r="K1068" s="10">
        <v>5005636115</v>
      </c>
      <c r="L1068" s="10" t="s">
        <v>8943</v>
      </c>
    </row>
    <row r="1069" spans="1:12" s="10" customFormat="1">
      <c r="A1069" s="32" t="s">
        <v>9345</v>
      </c>
      <c r="B1069" s="32" t="s">
        <v>9345</v>
      </c>
      <c r="C1069" s="33">
        <v>0.49873842592592593</v>
      </c>
      <c r="D1069" s="14">
        <v>543</v>
      </c>
      <c r="E1069" s="14">
        <v>1514170</v>
      </c>
      <c r="F1069" s="10" t="s">
        <v>74</v>
      </c>
      <c r="G1069" s="257">
        <v>-2192.4</v>
      </c>
      <c r="H1069" s="10" t="s">
        <v>122</v>
      </c>
      <c r="I1069" s="10" t="s">
        <v>7424</v>
      </c>
      <c r="J1069" s="34">
        <v>-34157.589999999997</v>
      </c>
      <c r="K1069" s="10">
        <v>5005636115</v>
      </c>
      <c r="L1069" s="10" t="s">
        <v>8943</v>
      </c>
    </row>
    <row r="1070" spans="1:12" s="10" customFormat="1">
      <c r="A1070" s="32" t="s">
        <v>9345</v>
      </c>
      <c r="B1070" s="32" t="s">
        <v>9345</v>
      </c>
      <c r="C1070" s="33">
        <v>0.49873842592592593</v>
      </c>
      <c r="D1070" s="14">
        <v>543</v>
      </c>
      <c r="E1070" s="14">
        <v>1514171</v>
      </c>
      <c r="F1070" s="10" t="s">
        <v>71</v>
      </c>
      <c r="G1070" s="257">
        <v>-1345.68</v>
      </c>
      <c r="H1070" s="10" t="s">
        <v>122</v>
      </c>
      <c r="I1070" s="10" t="s">
        <v>7424</v>
      </c>
      <c r="J1070" s="34">
        <v>-22122.98</v>
      </c>
      <c r="K1070" s="10">
        <v>5005636115</v>
      </c>
      <c r="L1070" s="10" t="s">
        <v>8943</v>
      </c>
    </row>
    <row r="1071" spans="1:12" s="10" customFormat="1">
      <c r="A1071" s="32" t="s">
        <v>9345</v>
      </c>
      <c r="B1071" s="32" t="s">
        <v>9345</v>
      </c>
      <c r="C1071" s="33">
        <v>0.49873842592592593</v>
      </c>
      <c r="D1071" s="14">
        <v>543</v>
      </c>
      <c r="E1071" s="14">
        <v>1514173</v>
      </c>
      <c r="F1071" s="10" t="s">
        <v>78</v>
      </c>
      <c r="G1071" s="257">
        <v>-1368.36</v>
      </c>
      <c r="H1071" s="10" t="s">
        <v>122</v>
      </c>
      <c r="I1071" s="10" t="s">
        <v>7424</v>
      </c>
      <c r="J1071" s="34">
        <v>-6527.08</v>
      </c>
      <c r="K1071" s="10">
        <v>5005636115</v>
      </c>
      <c r="L1071" s="10" t="s">
        <v>8943</v>
      </c>
    </row>
    <row r="1072" spans="1:12" s="10" customFormat="1">
      <c r="A1072" s="32" t="s">
        <v>9345</v>
      </c>
      <c r="B1072" s="32" t="s">
        <v>9345</v>
      </c>
      <c r="C1072" s="33">
        <v>0.49873842592592593</v>
      </c>
      <c r="D1072" s="14">
        <v>543</v>
      </c>
      <c r="E1072" s="14">
        <v>1514174</v>
      </c>
      <c r="F1072" s="10" t="s">
        <v>80</v>
      </c>
      <c r="G1072" s="257">
        <v>-77.760000000000005</v>
      </c>
      <c r="H1072" s="10" t="s">
        <v>122</v>
      </c>
      <c r="I1072" s="10" t="s">
        <v>7424</v>
      </c>
      <c r="J1072" s="34">
        <v>-550.54</v>
      </c>
      <c r="K1072" s="10">
        <v>5005636115</v>
      </c>
      <c r="L1072" s="10" t="s">
        <v>8943</v>
      </c>
    </row>
    <row r="1073" spans="1:12" s="10" customFormat="1">
      <c r="A1073" s="32" t="s">
        <v>9345</v>
      </c>
      <c r="B1073" s="32" t="s">
        <v>9345</v>
      </c>
      <c r="C1073" s="33">
        <v>0.49873842592592593</v>
      </c>
      <c r="D1073" s="14">
        <v>543</v>
      </c>
      <c r="E1073" s="14">
        <v>1514960</v>
      </c>
      <c r="F1073" s="10" t="s">
        <v>82</v>
      </c>
      <c r="G1073" s="257">
        <v>-32.4</v>
      </c>
      <c r="H1073" s="10" t="s">
        <v>122</v>
      </c>
      <c r="I1073" s="10" t="s">
        <v>7424</v>
      </c>
      <c r="J1073" s="34">
        <v>-232.96</v>
      </c>
      <c r="K1073" s="10">
        <v>5005636115</v>
      </c>
      <c r="L1073" s="10" t="s">
        <v>8943</v>
      </c>
    </row>
    <row r="1074" spans="1:12" s="10" customFormat="1">
      <c r="A1074" s="32" t="s">
        <v>9345</v>
      </c>
      <c r="B1074" s="32" t="s">
        <v>9345</v>
      </c>
      <c r="C1074" s="33">
        <v>0.49981481481481477</v>
      </c>
      <c r="D1074" s="14">
        <v>543</v>
      </c>
      <c r="E1074" s="14">
        <v>1514169</v>
      </c>
      <c r="F1074" s="10" t="s">
        <v>76</v>
      </c>
      <c r="G1074" s="257">
        <v>-5331.96</v>
      </c>
      <c r="H1074" s="10" t="s">
        <v>122</v>
      </c>
      <c r="I1074" s="10" t="s">
        <v>7424</v>
      </c>
      <c r="J1074" s="34">
        <v>-24793.62</v>
      </c>
      <c r="K1074" s="10">
        <v>5005636116</v>
      </c>
      <c r="L1074" s="10" t="s">
        <v>8943</v>
      </c>
    </row>
    <row r="1075" spans="1:12" s="10" customFormat="1">
      <c r="A1075" s="32" t="s">
        <v>9345</v>
      </c>
      <c r="B1075" s="32" t="s">
        <v>9345</v>
      </c>
      <c r="C1075" s="33">
        <v>0.49981481481481477</v>
      </c>
      <c r="D1075" s="14">
        <v>543</v>
      </c>
      <c r="E1075" s="14">
        <v>1514170</v>
      </c>
      <c r="F1075" s="10" t="s">
        <v>74</v>
      </c>
      <c r="G1075" s="257">
        <v>-2192.4</v>
      </c>
      <c r="H1075" s="10" t="s">
        <v>122</v>
      </c>
      <c r="I1075" s="10" t="s">
        <v>7424</v>
      </c>
      <c r="J1075" s="34">
        <v>-34157.589999999997</v>
      </c>
      <c r="K1075" s="10">
        <v>5005636116</v>
      </c>
      <c r="L1075" s="10" t="s">
        <v>8943</v>
      </c>
    </row>
    <row r="1076" spans="1:12" s="10" customFormat="1">
      <c r="A1076" s="32" t="s">
        <v>9345</v>
      </c>
      <c r="B1076" s="32" t="s">
        <v>9345</v>
      </c>
      <c r="C1076" s="33">
        <v>0.49981481481481477</v>
      </c>
      <c r="D1076" s="14">
        <v>543</v>
      </c>
      <c r="E1076" s="14">
        <v>1514171</v>
      </c>
      <c r="F1076" s="10" t="s">
        <v>71</v>
      </c>
      <c r="G1076" s="257">
        <v>-1345.68</v>
      </c>
      <c r="H1076" s="10" t="s">
        <v>122</v>
      </c>
      <c r="I1076" s="10" t="s">
        <v>7424</v>
      </c>
      <c r="J1076" s="34">
        <v>-22122.98</v>
      </c>
      <c r="K1076" s="10">
        <v>5005636116</v>
      </c>
      <c r="L1076" s="10" t="s">
        <v>8943</v>
      </c>
    </row>
    <row r="1077" spans="1:12" s="10" customFormat="1">
      <c r="A1077" s="32" t="s">
        <v>9345</v>
      </c>
      <c r="B1077" s="32" t="s">
        <v>9345</v>
      </c>
      <c r="C1077" s="33">
        <v>0.49981481481481477</v>
      </c>
      <c r="D1077" s="14">
        <v>543</v>
      </c>
      <c r="E1077" s="14">
        <v>1514173</v>
      </c>
      <c r="F1077" s="10" t="s">
        <v>78</v>
      </c>
      <c r="G1077" s="257">
        <v>-1368.36</v>
      </c>
      <c r="H1077" s="10" t="s">
        <v>122</v>
      </c>
      <c r="I1077" s="10" t="s">
        <v>7424</v>
      </c>
      <c r="J1077" s="34">
        <v>-6527.08</v>
      </c>
      <c r="K1077" s="10">
        <v>5005636116</v>
      </c>
      <c r="L1077" s="10" t="s">
        <v>8943</v>
      </c>
    </row>
    <row r="1078" spans="1:12" s="10" customFormat="1">
      <c r="A1078" s="32" t="s">
        <v>9345</v>
      </c>
      <c r="B1078" s="32" t="s">
        <v>9345</v>
      </c>
      <c r="C1078" s="33">
        <v>0.49981481481481477</v>
      </c>
      <c r="D1078" s="14">
        <v>543</v>
      </c>
      <c r="E1078" s="14">
        <v>1514174</v>
      </c>
      <c r="F1078" s="10" t="s">
        <v>80</v>
      </c>
      <c r="G1078" s="257">
        <v>-77.760000000000005</v>
      </c>
      <c r="H1078" s="10" t="s">
        <v>122</v>
      </c>
      <c r="I1078" s="10" t="s">
        <v>7424</v>
      </c>
      <c r="J1078" s="34">
        <v>-550.54</v>
      </c>
      <c r="K1078" s="10">
        <v>5005636116</v>
      </c>
      <c r="L1078" s="10" t="s">
        <v>8943</v>
      </c>
    </row>
    <row r="1079" spans="1:12" s="10" customFormat="1">
      <c r="A1079" s="32" t="s">
        <v>9345</v>
      </c>
      <c r="B1079" s="32" t="s">
        <v>9345</v>
      </c>
      <c r="C1079" s="33">
        <v>0.49981481481481477</v>
      </c>
      <c r="D1079" s="14">
        <v>543</v>
      </c>
      <c r="E1079" s="14">
        <v>1514960</v>
      </c>
      <c r="F1079" s="10" t="s">
        <v>82</v>
      </c>
      <c r="G1079" s="257">
        <v>-32.4</v>
      </c>
      <c r="H1079" s="10" t="s">
        <v>122</v>
      </c>
      <c r="I1079" s="10" t="s">
        <v>7424</v>
      </c>
      <c r="J1079" s="34">
        <v>-232.96</v>
      </c>
      <c r="K1079" s="10">
        <v>5005636116</v>
      </c>
      <c r="L1079" s="10" t="s">
        <v>8943</v>
      </c>
    </row>
    <row r="1080" spans="1:12" s="10" customFormat="1">
      <c r="A1080" s="32" t="s">
        <v>9345</v>
      </c>
      <c r="B1080" s="32" t="s">
        <v>9345</v>
      </c>
      <c r="C1080" s="33">
        <v>0.50195601851851845</v>
      </c>
      <c r="D1080" s="14">
        <v>601</v>
      </c>
      <c r="E1080" s="14">
        <v>1531119</v>
      </c>
      <c r="F1080" s="10" t="s">
        <v>8741</v>
      </c>
      <c r="G1080" s="257">
        <v>-24233</v>
      </c>
      <c r="H1080" s="10" t="s">
        <v>122</v>
      </c>
      <c r="I1080" s="10" t="s">
        <v>7424</v>
      </c>
      <c r="J1080" s="34">
        <v>-690882.83</v>
      </c>
      <c r="K1080" s="10">
        <v>4931871802</v>
      </c>
      <c r="L1080" s="10" t="s">
        <v>7425</v>
      </c>
    </row>
    <row r="1081" spans="1:12" s="10" customFormat="1">
      <c r="A1081" s="32" t="s">
        <v>9345</v>
      </c>
      <c r="B1081" s="32" t="s">
        <v>9345</v>
      </c>
      <c r="C1081" s="33">
        <v>0.51210648148148141</v>
      </c>
      <c r="D1081" s="14">
        <v>601</v>
      </c>
      <c r="E1081" s="14">
        <v>1531119</v>
      </c>
      <c r="F1081" s="10" t="s">
        <v>8741</v>
      </c>
      <c r="G1081" s="257">
        <v>-24189</v>
      </c>
      <c r="H1081" s="10" t="s">
        <v>122</v>
      </c>
      <c r="I1081" s="10" t="s">
        <v>7424</v>
      </c>
      <c r="J1081" s="34">
        <v>-689628.39</v>
      </c>
      <c r="K1081" s="10">
        <v>4931871803</v>
      </c>
      <c r="L1081" s="10" t="s">
        <v>7425</v>
      </c>
    </row>
    <row r="1082" spans="1:12" s="10" customFormat="1">
      <c r="A1082" s="32" t="s">
        <v>9345</v>
      </c>
      <c r="B1082" s="32" t="s">
        <v>9345</v>
      </c>
      <c r="C1082" s="33">
        <v>0.56999999999999995</v>
      </c>
      <c r="D1082" s="14">
        <v>601</v>
      </c>
      <c r="E1082" s="14">
        <v>1531119</v>
      </c>
      <c r="F1082" s="10" t="s">
        <v>8741</v>
      </c>
      <c r="G1082" s="257">
        <v>-19191</v>
      </c>
      <c r="H1082" s="10" t="s">
        <v>122</v>
      </c>
      <c r="I1082" s="10" t="s">
        <v>7424</v>
      </c>
      <c r="J1082" s="34">
        <v>-547135.41</v>
      </c>
      <c r="K1082" s="10">
        <v>4931871867</v>
      </c>
      <c r="L1082" s="10" t="s">
        <v>7425</v>
      </c>
    </row>
    <row r="1083" spans="1:12" s="10" customFormat="1">
      <c r="A1083" s="32" t="s">
        <v>9345</v>
      </c>
      <c r="B1083" s="32" t="s">
        <v>9345</v>
      </c>
      <c r="C1083" s="33">
        <v>0.56999999999999995</v>
      </c>
      <c r="D1083" s="14">
        <v>601</v>
      </c>
      <c r="E1083" s="14">
        <v>1531119</v>
      </c>
      <c r="F1083" s="10" t="s">
        <v>8741</v>
      </c>
      <c r="G1083" s="257">
        <v>-5156</v>
      </c>
      <c r="H1083" s="10" t="s">
        <v>122</v>
      </c>
      <c r="I1083" s="10" t="s">
        <v>7424</v>
      </c>
      <c r="J1083" s="34">
        <v>-146997.56</v>
      </c>
      <c r="K1083" s="10">
        <v>4931871867</v>
      </c>
      <c r="L1083" s="10" t="s">
        <v>7425</v>
      </c>
    </row>
    <row r="1084" spans="1:12" s="10" customFormat="1">
      <c r="A1084" s="32" t="s">
        <v>9345</v>
      </c>
      <c r="B1084" s="32" t="s">
        <v>9345</v>
      </c>
      <c r="C1084" s="33">
        <v>0.58291666666666664</v>
      </c>
      <c r="D1084" s="14">
        <v>601</v>
      </c>
      <c r="E1084" s="14">
        <v>1531119</v>
      </c>
      <c r="F1084" s="10" t="s">
        <v>8741</v>
      </c>
      <c r="G1084" s="257">
        <v>-13712</v>
      </c>
      <c r="H1084" s="10" t="s">
        <v>122</v>
      </c>
      <c r="I1084" s="10" t="s">
        <v>7424</v>
      </c>
      <c r="J1084" s="34">
        <v>-390929.12</v>
      </c>
      <c r="K1084" s="10">
        <v>4931871870</v>
      </c>
      <c r="L1084" s="10" t="s">
        <v>7425</v>
      </c>
    </row>
    <row r="1085" spans="1:12" s="10" customFormat="1">
      <c r="A1085" s="32" t="s">
        <v>9345</v>
      </c>
      <c r="B1085" s="32" t="s">
        <v>9345</v>
      </c>
      <c r="C1085" s="33">
        <v>0.58291666666666664</v>
      </c>
      <c r="D1085" s="14">
        <v>601</v>
      </c>
      <c r="E1085" s="14">
        <v>1531119</v>
      </c>
      <c r="F1085" s="10" t="s">
        <v>8741</v>
      </c>
      <c r="G1085" s="257">
        <v>-10626</v>
      </c>
      <c r="H1085" s="10" t="s">
        <v>122</v>
      </c>
      <c r="I1085" s="10" t="s">
        <v>7424</v>
      </c>
      <c r="J1085" s="34">
        <v>-302947.26</v>
      </c>
      <c r="K1085" s="10">
        <v>4931871870</v>
      </c>
      <c r="L1085" s="10" t="s">
        <v>7425</v>
      </c>
    </row>
    <row r="1086" spans="1:12" s="10" customFormat="1">
      <c r="A1086" s="32" t="s">
        <v>9345</v>
      </c>
      <c r="B1086" s="32" t="s">
        <v>9345</v>
      </c>
      <c r="C1086" s="33">
        <v>0.59842592592592592</v>
      </c>
      <c r="D1086" s="14">
        <v>543</v>
      </c>
      <c r="E1086" s="14">
        <v>1514169</v>
      </c>
      <c r="F1086" s="10" t="s">
        <v>76</v>
      </c>
      <c r="G1086" s="257">
        <v>-5331.96</v>
      </c>
      <c r="H1086" s="10" t="s">
        <v>122</v>
      </c>
      <c r="I1086" s="10" t="s">
        <v>7424</v>
      </c>
      <c r="J1086" s="34">
        <v>-24793.62</v>
      </c>
      <c r="K1086" s="10">
        <v>5005636138</v>
      </c>
      <c r="L1086" s="10" t="s">
        <v>9212</v>
      </c>
    </row>
    <row r="1087" spans="1:12" s="10" customFormat="1">
      <c r="A1087" s="32" t="s">
        <v>9345</v>
      </c>
      <c r="B1087" s="32" t="s">
        <v>9345</v>
      </c>
      <c r="C1087" s="33">
        <v>0.59842592592592592</v>
      </c>
      <c r="D1087" s="14">
        <v>543</v>
      </c>
      <c r="E1087" s="14">
        <v>1514170</v>
      </c>
      <c r="F1087" s="10" t="s">
        <v>74</v>
      </c>
      <c r="G1087" s="257">
        <v>-2192.4</v>
      </c>
      <c r="H1087" s="10" t="s">
        <v>122</v>
      </c>
      <c r="I1087" s="10" t="s">
        <v>7424</v>
      </c>
      <c r="J1087" s="34">
        <v>-34157.589999999997</v>
      </c>
      <c r="K1087" s="10">
        <v>5005636138</v>
      </c>
      <c r="L1087" s="10" t="s">
        <v>9212</v>
      </c>
    </row>
    <row r="1088" spans="1:12" s="10" customFormat="1">
      <c r="A1088" s="32" t="s">
        <v>9345</v>
      </c>
      <c r="B1088" s="32" t="s">
        <v>9345</v>
      </c>
      <c r="C1088" s="33">
        <v>0.59842592592592592</v>
      </c>
      <c r="D1088" s="14">
        <v>543</v>
      </c>
      <c r="E1088" s="14">
        <v>1514171</v>
      </c>
      <c r="F1088" s="10" t="s">
        <v>71</v>
      </c>
      <c r="G1088" s="257">
        <v>-1345.68</v>
      </c>
      <c r="H1088" s="10" t="s">
        <v>122</v>
      </c>
      <c r="I1088" s="10" t="s">
        <v>7424</v>
      </c>
      <c r="J1088" s="34">
        <v>-22122.98</v>
      </c>
      <c r="K1088" s="10">
        <v>5005636138</v>
      </c>
      <c r="L1088" s="10" t="s">
        <v>9212</v>
      </c>
    </row>
    <row r="1089" spans="1:12" s="10" customFormat="1">
      <c r="A1089" s="32" t="s">
        <v>9345</v>
      </c>
      <c r="B1089" s="32" t="s">
        <v>9345</v>
      </c>
      <c r="C1089" s="33">
        <v>0.59842592592592592</v>
      </c>
      <c r="D1089" s="14">
        <v>543</v>
      </c>
      <c r="E1089" s="14">
        <v>1514173</v>
      </c>
      <c r="F1089" s="10" t="s">
        <v>78</v>
      </c>
      <c r="G1089" s="257">
        <v>-1368.36</v>
      </c>
      <c r="H1089" s="10" t="s">
        <v>122</v>
      </c>
      <c r="I1089" s="10" t="s">
        <v>7424</v>
      </c>
      <c r="J1089" s="34">
        <v>-6527.08</v>
      </c>
      <c r="K1089" s="10">
        <v>5005636138</v>
      </c>
      <c r="L1089" s="10" t="s">
        <v>9212</v>
      </c>
    </row>
    <row r="1090" spans="1:12" s="10" customFormat="1">
      <c r="A1090" s="32" t="s">
        <v>9345</v>
      </c>
      <c r="B1090" s="32" t="s">
        <v>9345</v>
      </c>
      <c r="C1090" s="33">
        <v>0.59842592592592592</v>
      </c>
      <c r="D1090" s="14">
        <v>543</v>
      </c>
      <c r="E1090" s="14">
        <v>1514174</v>
      </c>
      <c r="F1090" s="10" t="s">
        <v>80</v>
      </c>
      <c r="G1090" s="257">
        <v>-77.760000000000005</v>
      </c>
      <c r="H1090" s="10" t="s">
        <v>122</v>
      </c>
      <c r="I1090" s="10" t="s">
        <v>7424</v>
      </c>
      <c r="J1090" s="34">
        <v>-550.54</v>
      </c>
      <c r="K1090" s="10">
        <v>5005636138</v>
      </c>
      <c r="L1090" s="10" t="s">
        <v>9212</v>
      </c>
    </row>
    <row r="1091" spans="1:12" s="10" customFormat="1">
      <c r="A1091" s="32" t="s">
        <v>9345</v>
      </c>
      <c r="B1091" s="32" t="s">
        <v>9345</v>
      </c>
      <c r="C1091" s="33">
        <v>0.59842592592592592</v>
      </c>
      <c r="D1091" s="14">
        <v>543</v>
      </c>
      <c r="E1091" s="14">
        <v>1514960</v>
      </c>
      <c r="F1091" s="10" t="s">
        <v>82</v>
      </c>
      <c r="G1091" s="257">
        <v>-32.4</v>
      </c>
      <c r="H1091" s="10" t="s">
        <v>122</v>
      </c>
      <c r="I1091" s="10" t="s">
        <v>7424</v>
      </c>
      <c r="J1091" s="34">
        <v>-232.96</v>
      </c>
      <c r="K1091" s="10">
        <v>5005636138</v>
      </c>
      <c r="L1091" s="10" t="s">
        <v>9212</v>
      </c>
    </row>
    <row r="1092" spans="1:12" s="10" customFormat="1">
      <c r="A1092" s="32" t="s">
        <v>9345</v>
      </c>
      <c r="B1092" s="32" t="s">
        <v>9345</v>
      </c>
      <c r="C1092" s="33">
        <v>0.60062499999999996</v>
      </c>
      <c r="D1092" s="14">
        <v>601</v>
      </c>
      <c r="E1092" s="14">
        <v>1531119</v>
      </c>
      <c r="F1092" s="10" t="s">
        <v>8741</v>
      </c>
      <c r="G1092" s="257">
        <v>-24005</v>
      </c>
      <c r="H1092" s="10" t="s">
        <v>122</v>
      </c>
      <c r="I1092" s="10" t="s">
        <v>7424</v>
      </c>
      <c r="J1092" s="34">
        <v>-684382.55</v>
      </c>
      <c r="K1092" s="10">
        <v>4931871957</v>
      </c>
      <c r="L1092" s="10" t="s">
        <v>7425</v>
      </c>
    </row>
    <row r="1093" spans="1:12" s="10" customFormat="1">
      <c r="A1093" s="32" t="s">
        <v>9345</v>
      </c>
      <c r="B1093" s="32" t="s">
        <v>9345</v>
      </c>
      <c r="C1093" s="33">
        <v>0.64211805555555557</v>
      </c>
      <c r="D1093" s="14">
        <v>601</v>
      </c>
      <c r="E1093" s="14">
        <v>1509862</v>
      </c>
      <c r="F1093" s="10" t="s">
        <v>8837</v>
      </c>
      <c r="G1093" s="257">
        <v>-24820</v>
      </c>
      <c r="H1093" s="10" t="s">
        <v>122</v>
      </c>
      <c r="I1093" s="10" t="s">
        <v>7424</v>
      </c>
      <c r="J1093" s="34">
        <v>-666417</v>
      </c>
      <c r="K1093" s="10">
        <v>4931872003</v>
      </c>
      <c r="L1093" s="10" t="s">
        <v>8922</v>
      </c>
    </row>
    <row r="1094" spans="1:12" s="10" customFormat="1">
      <c r="A1094" s="32" t="s">
        <v>9345</v>
      </c>
      <c r="B1094" s="32" t="s">
        <v>9345</v>
      </c>
      <c r="C1094" s="33">
        <v>0.64576388888888892</v>
      </c>
      <c r="D1094" s="14">
        <v>601</v>
      </c>
      <c r="E1094" s="14">
        <v>1509862</v>
      </c>
      <c r="F1094" s="10" t="s">
        <v>8837</v>
      </c>
      <c r="G1094" s="257">
        <v>-26020</v>
      </c>
      <c r="H1094" s="10" t="s">
        <v>122</v>
      </c>
      <c r="I1094" s="10" t="s">
        <v>7424</v>
      </c>
      <c r="J1094" s="34">
        <v>-698637</v>
      </c>
      <c r="K1094" s="10">
        <v>4931872005</v>
      </c>
      <c r="L1094" s="10" t="s">
        <v>8922</v>
      </c>
    </row>
    <row r="1095" spans="1:12" s="10" customFormat="1">
      <c r="A1095" s="32" t="s">
        <v>9345</v>
      </c>
      <c r="B1095" s="32" t="s">
        <v>9345</v>
      </c>
      <c r="C1095" s="33">
        <v>0.64916666666666667</v>
      </c>
      <c r="D1095" s="14">
        <v>601</v>
      </c>
      <c r="E1095" s="14">
        <v>1509862</v>
      </c>
      <c r="F1095" s="10" t="s">
        <v>8837</v>
      </c>
      <c r="G1095" s="257">
        <v>-25880</v>
      </c>
      <c r="H1095" s="10" t="s">
        <v>122</v>
      </c>
      <c r="I1095" s="10" t="s">
        <v>7424</v>
      </c>
      <c r="J1095" s="34">
        <v>-694878</v>
      </c>
      <c r="K1095" s="10">
        <v>4931872007</v>
      </c>
      <c r="L1095" s="10" t="s">
        <v>8922</v>
      </c>
    </row>
    <row r="1096" spans="1:12" s="10" customFormat="1">
      <c r="A1096" s="32" t="s">
        <v>9345</v>
      </c>
      <c r="B1096" s="32" t="s">
        <v>9345</v>
      </c>
      <c r="C1096" s="33">
        <v>0.65216435185185184</v>
      </c>
      <c r="D1096" s="14">
        <v>601</v>
      </c>
      <c r="E1096" s="14">
        <v>1509862</v>
      </c>
      <c r="F1096" s="10" t="s">
        <v>8837</v>
      </c>
      <c r="G1096" s="257">
        <v>-26510</v>
      </c>
      <c r="H1096" s="10" t="s">
        <v>122</v>
      </c>
      <c r="I1096" s="10" t="s">
        <v>7424</v>
      </c>
      <c r="J1096" s="34">
        <v>-711793.5</v>
      </c>
      <c r="K1096" s="10">
        <v>4931872009</v>
      </c>
      <c r="L1096" s="10" t="s">
        <v>8922</v>
      </c>
    </row>
    <row r="1097" spans="1:12" s="10" customFormat="1">
      <c r="A1097" s="32" t="s">
        <v>9345</v>
      </c>
      <c r="B1097" s="32" t="s">
        <v>9345</v>
      </c>
      <c r="C1097" s="33">
        <v>0.65715277777777781</v>
      </c>
      <c r="D1097" s="14">
        <v>601</v>
      </c>
      <c r="E1097" s="14">
        <v>1509862</v>
      </c>
      <c r="F1097" s="10" t="s">
        <v>8837</v>
      </c>
      <c r="G1097" s="257">
        <v>-26170</v>
      </c>
      <c r="H1097" s="10" t="s">
        <v>122</v>
      </c>
      <c r="I1097" s="10" t="s">
        <v>7424</v>
      </c>
      <c r="J1097" s="34">
        <v>-702664.5</v>
      </c>
      <c r="K1097" s="10">
        <v>4931872052</v>
      </c>
      <c r="L1097" s="10" t="s">
        <v>8922</v>
      </c>
    </row>
    <row r="1098" spans="1:12" s="10" customFormat="1">
      <c r="A1098" s="32" t="s">
        <v>9345</v>
      </c>
      <c r="B1098" s="32" t="s">
        <v>9345</v>
      </c>
      <c r="C1098" s="33">
        <v>0.66096064814814814</v>
      </c>
      <c r="D1098" s="14">
        <v>601</v>
      </c>
      <c r="E1098" s="14">
        <v>1509862</v>
      </c>
      <c r="F1098" s="10" t="s">
        <v>8837</v>
      </c>
      <c r="G1098" s="257">
        <v>-26510</v>
      </c>
      <c r="H1098" s="10" t="s">
        <v>122</v>
      </c>
      <c r="I1098" s="10" t="s">
        <v>7424</v>
      </c>
      <c r="J1098" s="34">
        <v>-711793.5</v>
      </c>
      <c r="K1098" s="10">
        <v>4931872054</v>
      </c>
      <c r="L1098" s="10" t="s">
        <v>8922</v>
      </c>
    </row>
    <row r="1099" spans="1:12" s="10" customFormat="1">
      <c r="A1099" s="32" t="s">
        <v>9345</v>
      </c>
      <c r="B1099" s="32" t="s">
        <v>9345</v>
      </c>
      <c r="C1099" s="33">
        <v>0.6677777777777778</v>
      </c>
      <c r="D1099" s="14">
        <v>601</v>
      </c>
      <c r="E1099" s="14">
        <v>1509862</v>
      </c>
      <c r="F1099" s="10" t="s">
        <v>8837</v>
      </c>
      <c r="G1099" s="257">
        <v>-26360</v>
      </c>
      <c r="H1099" s="10" t="s">
        <v>122</v>
      </c>
      <c r="I1099" s="10" t="s">
        <v>7424</v>
      </c>
      <c r="J1099" s="34">
        <v>-707766</v>
      </c>
      <c r="K1099" s="10">
        <v>4931872057</v>
      </c>
      <c r="L1099" s="10" t="s">
        <v>8922</v>
      </c>
    </row>
    <row r="1100" spans="1:12" s="10" customFormat="1">
      <c r="A1100" s="32" t="s">
        <v>9345</v>
      </c>
      <c r="B1100" s="32" t="s">
        <v>9345</v>
      </c>
      <c r="C1100" s="33">
        <v>0.67281250000000004</v>
      </c>
      <c r="D1100" s="14">
        <v>601</v>
      </c>
      <c r="E1100" s="14">
        <v>1509862</v>
      </c>
      <c r="F1100" s="10" t="s">
        <v>8837</v>
      </c>
      <c r="G1100" s="257">
        <v>-26430</v>
      </c>
      <c r="H1100" s="10" t="s">
        <v>122</v>
      </c>
      <c r="I1100" s="10" t="s">
        <v>7424</v>
      </c>
      <c r="J1100" s="34">
        <v>-709645.5</v>
      </c>
      <c r="K1100" s="10">
        <v>4931872059</v>
      </c>
      <c r="L1100" s="10" t="s">
        <v>8922</v>
      </c>
    </row>
    <row r="1101" spans="1:12" s="10" customFormat="1">
      <c r="A1101" s="32" t="s">
        <v>9345</v>
      </c>
      <c r="B1101" s="32" t="s">
        <v>9345</v>
      </c>
      <c r="C1101" s="33">
        <v>0.69861111111111107</v>
      </c>
      <c r="D1101" s="14">
        <v>601</v>
      </c>
      <c r="E1101" s="14">
        <v>1530846</v>
      </c>
      <c r="F1101" s="10" t="s">
        <v>191</v>
      </c>
      <c r="G1101" s="257">
        <v>-30731</v>
      </c>
      <c r="H1101" s="10" t="s">
        <v>122</v>
      </c>
      <c r="I1101" s="10" t="s">
        <v>7424</v>
      </c>
      <c r="J1101" s="34">
        <v>-73447.09</v>
      </c>
      <c r="K1101" s="10">
        <v>4931872192</v>
      </c>
      <c r="L1101" s="10" t="s">
        <v>7425</v>
      </c>
    </row>
    <row r="1102" spans="1:12" s="10" customFormat="1">
      <c r="A1102" s="32" t="s">
        <v>9345</v>
      </c>
      <c r="B1102" s="32" t="s">
        <v>9345</v>
      </c>
      <c r="C1102" s="33">
        <v>0.6996296296296296</v>
      </c>
      <c r="D1102" s="14">
        <v>601</v>
      </c>
      <c r="E1102" s="14">
        <v>1530845</v>
      </c>
      <c r="F1102" s="10" t="s">
        <v>198</v>
      </c>
      <c r="G1102" s="257">
        <v>-7052</v>
      </c>
      <c r="H1102" s="10" t="s">
        <v>122</v>
      </c>
      <c r="I1102" s="10" t="s">
        <v>7424</v>
      </c>
      <c r="J1102" s="34">
        <v>-93580.04</v>
      </c>
      <c r="K1102" s="10">
        <v>4931872198</v>
      </c>
      <c r="L1102" s="10" t="s">
        <v>7425</v>
      </c>
    </row>
    <row r="1103" spans="1:12" s="10" customFormat="1">
      <c r="A1103" s="32" t="s">
        <v>9345</v>
      </c>
      <c r="B1103" s="32" t="s">
        <v>9345</v>
      </c>
      <c r="C1103" s="33">
        <v>0.7611458333333333</v>
      </c>
      <c r="D1103" s="14">
        <v>543</v>
      </c>
      <c r="E1103" s="14">
        <v>1514169</v>
      </c>
      <c r="F1103" s="10" t="s">
        <v>76</v>
      </c>
      <c r="G1103" s="257">
        <v>-5809.5360000000001</v>
      </c>
      <c r="H1103" s="10" t="s">
        <v>122</v>
      </c>
      <c r="I1103" s="10" t="s">
        <v>7424</v>
      </c>
      <c r="J1103" s="34">
        <v>-27014.34</v>
      </c>
      <c r="K1103" s="10">
        <v>5005636161</v>
      </c>
      <c r="L1103" s="10" t="s">
        <v>9212</v>
      </c>
    </row>
    <row r="1104" spans="1:12" s="10" customFormat="1">
      <c r="A1104" s="32" t="s">
        <v>9345</v>
      </c>
      <c r="B1104" s="32" t="s">
        <v>9345</v>
      </c>
      <c r="C1104" s="33">
        <v>0.7611458333333333</v>
      </c>
      <c r="D1104" s="14">
        <v>543</v>
      </c>
      <c r="E1104" s="14">
        <v>1514170</v>
      </c>
      <c r="F1104" s="10" t="s">
        <v>74</v>
      </c>
      <c r="G1104" s="257">
        <v>-2580.768</v>
      </c>
      <c r="H1104" s="10" t="s">
        <v>122</v>
      </c>
      <c r="I1104" s="10" t="s">
        <v>7424</v>
      </c>
      <c r="J1104" s="34">
        <v>-40208.370000000003</v>
      </c>
      <c r="K1104" s="10">
        <v>5005636161</v>
      </c>
      <c r="L1104" s="10" t="s">
        <v>9212</v>
      </c>
    </row>
    <row r="1105" spans="1:12" s="10" customFormat="1">
      <c r="A1105" s="32" t="s">
        <v>9345</v>
      </c>
      <c r="B1105" s="32" t="s">
        <v>9345</v>
      </c>
      <c r="C1105" s="33">
        <v>0.7611458333333333</v>
      </c>
      <c r="D1105" s="14">
        <v>543</v>
      </c>
      <c r="E1105" s="14">
        <v>1514171</v>
      </c>
      <c r="F1105" s="10" t="s">
        <v>71</v>
      </c>
      <c r="G1105" s="257">
        <v>-1481.76</v>
      </c>
      <c r="H1105" s="10" t="s">
        <v>122</v>
      </c>
      <c r="I1105" s="10" t="s">
        <v>7424</v>
      </c>
      <c r="J1105" s="34">
        <v>-24360.13</v>
      </c>
      <c r="K1105" s="10">
        <v>5005636161</v>
      </c>
      <c r="L1105" s="10" t="s">
        <v>9212</v>
      </c>
    </row>
    <row r="1106" spans="1:12" s="10" customFormat="1">
      <c r="A1106" s="32" t="s">
        <v>9345</v>
      </c>
      <c r="B1106" s="32" t="s">
        <v>9345</v>
      </c>
      <c r="C1106" s="33">
        <v>0.7611458333333333</v>
      </c>
      <c r="D1106" s="14">
        <v>543</v>
      </c>
      <c r="E1106" s="14">
        <v>1514173</v>
      </c>
      <c r="F1106" s="10" t="s">
        <v>78</v>
      </c>
      <c r="G1106" s="257">
        <v>-1771.2</v>
      </c>
      <c r="H1106" s="10" t="s">
        <v>122</v>
      </c>
      <c r="I1106" s="10" t="s">
        <v>7424</v>
      </c>
      <c r="J1106" s="34">
        <v>-8448.6200000000008</v>
      </c>
      <c r="K1106" s="10">
        <v>5005636161</v>
      </c>
      <c r="L1106" s="10" t="s">
        <v>9212</v>
      </c>
    </row>
    <row r="1107" spans="1:12" s="10" customFormat="1">
      <c r="A1107" s="32" t="s">
        <v>9345</v>
      </c>
      <c r="B1107" s="32" t="s">
        <v>9345</v>
      </c>
      <c r="C1107" s="33">
        <v>0.7611458333333333</v>
      </c>
      <c r="D1107" s="14">
        <v>543</v>
      </c>
      <c r="E1107" s="14">
        <v>1514174</v>
      </c>
      <c r="F1107" s="10" t="s">
        <v>80</v>
      </c>
      <c r="G1107" s="257">
        <v>-93.311999999999998</v>
      </c>
      <c r="H1107" s="10" t="s">
        <v>122</v>
      </c>
      <c r="I1107" s="10" t="s">
        <v>7424</v>
      </c>
      <c r="J1107" s="34">
        <v>-660.65</v>
      </c>
      <c r="K1107" s="10">
        <v>5005636161</v>
      </c>
      <c r="L1107" s="10" t="s">
        <v>9212</v>
      </c>
    </row>
    <row r="1108" spans="1:12" s="10" customFormat="1">
      <c r="A1108" s="32" t="s">
        <v>9345</v>
      </c>
      <c r="B1108" s="32" t="s">
        <v>9345</v>
      </c>
      <c r="C1108" s="33">
        <v>0.7611458333333333</v>
      </c>
      <c r="D1108" s="14">
        <v>543</v>
      </c>
      <c r="E1108" s="14">
        <v>1514960</v>
      </c>
      <c r="F1108" s="10" t="s">
        <v>82</v>
      </c>
      <c r="G1108" s="257">
        <v>-25.92</v>
      </c>
      <c r="H1108" s="10" t="s">
        <v>122</v>
      </c>
      <c r="I1108" s="10" t="s">
        <v>7424</v>
      </c>
      <c r="J1108" s="34">
        <v>-186.36</v>
      </c>
      <c r="K1108" s="10">
        <v>5005636161</v>
      </c>
      <c r="L1108" s="10" t="s">
        <v>9212</v>
      </c>
    </row>
    <row r="1109" spans="1:12" s="10" customFormat="1">
      <c r="A1109" s="32" t="s">
        <v>9345</v>
      </c>
      <c r="B1109" s="32" t="s">
        <v>9345</v>
      </c>
      <c r="C1109" s="33">
        <v>0.76299768518518529</v>
      </c>
      <c r="D1109" s="14">
        <v>543</v>
      </c>
      <c r="E1109" s="14">
        <v>1514169</v>
      </c>
      <c r="F1109" s="10" t="s">
        <v>76</v>
      </c>
      <c r="G1109" s="257">
        <v>-5809.5360000000001</v>
      </c>
      <c r="H1109" s="10" t="s">
        <v>122</v>
      </c>
      <c r="I1109" s="10" t="s">
        <v>7424</v>
      </c>
      <c r="J1109" s="34">
        <v>-27014.34</v>
      </c>
      <c r="K1109" s="10">
        <v>5005636162</v>
      </c>
      <c r="L1109" s="10" t="s">
        <v>9212</v>
      </c>
    </row>
    <row r="1110" spans="1:12" s="10" customFormat="1">
      <c r="A1110" s="32" t="s">
        <v>9345</v>
      </c>
      <c r="B1110" s="32" t="s">
        <v>9345</v>
      </c>
      <c r="C1110" s="33">
        <v>0.76299768518518529</v>
      </c>
      <c r="D1110" s="14">
        <v>543</v>
      </c>
      <c r="E1110" s="14">
        <v>1514170</v>
      </c>
      <c r="F1110" s="10" t="s">
        <v>74</v>
      </c>
      <c r="G1110" s="257">
        <v>-2580.768</v>
      </c>
      <c r="H1110" s="10" t="s">
        <v>122</v>
      </c>
      <c r="I1110" s="10" t="s">
        <v>7424</v>
      </c>
      <c r="J1110" s="34">
        <v>-40208.370000000003</v>
      </c>
      <c r="K1110" s="10">
        <v>5005636162</v>
      </c>
      <c r="L1110" s="10" t="s">
        <v>9212</v>
      </c>
    </row>
    <row r="1111" spans="1:12" s="10" customFormat="1">
      <c r="A1111" s="32" t="s">
        <v>9345</v>
      </c>
      <c r="B1111" s="32" t="s">
        <v>9345</v>
      </c>
      <c r="C1111" s="33">
        <v>0.76299768518518529</v>
      </c>
      <c r="D1111" s="14">
        <v>543</v>
      </c>
      <c r="E1111" s="14">
        <v>1514171</v>
      </c>
      <c r="F1111" s="10" t="s">
        <v>71</v>
      </c>
      <c r="G1111" s="257">
        <v>-1481.76</v>
      </c>
      <c r="H1111" s="10" t="s">
        <v>122</v>
      </c>
      <c r="I1111" s="10" t="s">
        <v>7424</v>
      </c>
      <c r="J1111" s="34">
        <v>-24360.13</v>
      </c>
      <c r="K1111" s="10">
        <v>5005636162</v>
      </c>
      <c r="L1111" s="10" t="s">
        <v>9212</v>
      </c>
    </row>
    <row r="1112" spans="1:12" s="10" customFormat="1">
      <c r="A1112" s="32" t="s">
        <v>9345</v>
      </c>
      <c r="B1112" s="32" t="s">
        <v>9345</v>
      </c>
      <c r="C1112" s="33">
        <v>0.76299768518518529</v>
      </c>
      <c r="D1112" s="14">
        <v>543</v>
      </c>
      <c r="E1112" s="14">
        <v>1514173</v>
      </c>
      <c r="F1112" s="10" t="s">
        <v>78</v>
      </c>
      <c r="G1112" s="257">
        <v>-1771.2</v>
      </c>
      <c r="H1112" s="10" t="s">
        <v>122</v>
      </c>
      <c r="I1112" s="10" t="s">
        <v>7424</v>
      </c>
      <c r="J1112" s="34">
        <v>-8448.6200000000008</v>
      </c>
      <c r="K1112" s="10">
        <v>5005636162</v>
      </c>
      <c r="L1112" s="10" t="s">
        <v>9212</v>
      </c>
    </row>
    <row r="1113" spans="1:12" s="10" customFormat="1">
      <c r="A1113" s="32" t="s">
        <v>9345</v>
      </c>
      <c r="B1113" s="32" t="s">
        <v>9345</v>
      </c>
      <c r="C1113" s="33">
        <v>0.76299768518518529</v>
      </c>
      <c r="D1113" s="14">
        <v>543</v>
      </c>
      <c r="E1113" s="14">
        <v>1514174</v>
      </c>
      <c r="F1113" s="10" t="s">
        <v>80</v>
      </c>
      <c r="G1113" s="257">
        <v>-93.311999999999998</v>
      </c>
      <c r="H1113" s="10" t="s">
        <v>122</v>
      </c>
      <c r="I1113" s="10" t="s">
        <v>7424</v>
      </c>
      <c r="J1113" s="34">
        <v>-660.65</v>
      </c>
      <c r="K1113" s="10">
        <v>5005636162</v>
      </c>
      <c r="L1113" s="10" t="s">
        <v>9212</v>
      </c>
    </row>
    <row r="1114" spans="1:12" s="10" customFormat="1">
      <c r="A1114" s="32" t="s">
        <v>9345</v>
      </c>
      <c r="B1114" s="32" t="s">
        <v>9345</v>
      </c>
      <c r="C1114" s="33">
        <v>0.76299768518518529</v>
      </c>
      <c r="D1114" s="14">
        <v>543</v>
      </c>
      <c r="E1114" s="14">
        <v>1514960</v>
      </c>
      <c r="F1114" s="10" t="s">
        <v>82</v>
      </c>
      <c r="G1114" s="257">
        <v>-25.92</v>
      </c>
      <c r="H1114" s="10" t="s">
        <v>122</v>
      </c>
      <c r="I1114" s="10" t="s">
        <v>7424</v>
      </c>
      <c r="J1114" s="34">
        <v>-186.36</v>
      </c>
      <c r="K1114" s="10">
        <v>5005636162</v>
      </c>
      <c r="L1114" s="10" t="s">
        <v>9212</v>
      </c>
    </row>
    <row r="1115" spans="1:12" s="10" customFormat="1">
      <c r="A1115" s="32" t="s">
        <v>9345</v>
      </c>
      <c r="B1115" s="32" t="s">
        <v>9345</v>
      </c>
      <c r="C1115" s="33">
        <v>0.76506944444444447</v>
      </c>
      <c r="D1115" s="14">
        <v>543</v>
      </c>
      <c r="E1115" s="14">
        <v>1514169</v>
      </c>
      <c r="F1115" s="10" t="s">
        <v>76</v>
      </c>
      <c r="G1115" s="257">
        <v>-5809.5360000000001</v>
      </c>
      <c r="H1115" s="10" t="s">
        <v>122</v>
      </c>
      <c r="I1115" s="10" t="s">
        <v>7424</v>
      </c>
      <c r="J1115" s="34">
        <v>-27014.34</v>
      </c>
      <c r="K1115" s="10">
        <v>5005636163</v>
      </c>
      <c r="L1115" s="10" t="s">
        <v>9212</v>
      </c>
    </row>
    <row r="1116" spans="1:12" s="10" customFormat="1">
      <c r="A1116" s="32" t="s">
        <v>9345</v>
      </c>
      <c r="B1116" s="32" t="s">
        <v>9345</v>
      </c>
      <c r="C1116" s="33">
        <v>0.76506944444444447</v>
      </c>
      <c r="D1116" s="14">
        <v>543</v>
      </c>
      <c r="E1116" s="14">
        <v>1514170</v>
      </c>
      <c r="F1116" s="10" t="s">
        <v>74</v>
      </c>
      <c r="G1116" s="257">
        <v>-2580.768</v>
      </c>
      <c r="H1116" s="10" t="s">
        <v>122</v>
      </c>
      <c r="I1116" s="10" t="s">
        <v>7424</v>
      </c>
      <c r="J1116" s="34">
        <v>-40208.370000000003</v>
      </c>
      <c r="K1116" s="10">
        <v>5005636163</v>
      </c>
      <c r="L1116" s="10" t="s">
        <v>9212</v>
      </c>
    </row>
    <row r="1117" spans="1:12" s="10" customFormat="1">
      <c r="A1117" s="32" t="s">
        <v>9345</v>
      </c>
      <c r="B1117" s="32" t="s">
        <v>9345</v>
      </c>
      <c r="C1117" s="33">
        <v>0.76506944444444447</v>
      </c>
      <c r="D1117" s="14">
        <v>543</v>
      </c>
      <c r="E1117" s="14">
        <v>1514171</v>
      </c>
      <c r="F1117" s="10" t="s">
        <v>71</v>
      </c>
      <c r="G1117" s="257">
        <v>-1481.76</v>
      </c>
      <c r="H1117" s="10" t="s">
        <v>122</v>
      </c>
      <c r="I1117" s="10" t="s">
        <v>7424</v>
      </c>
      <c r="J1117" s="34">
        <v>-24360.13</v>
      </c>
      <c r="K1117" s="10">
        <v>5005636163</v>
      </c>
      <c r="L1117" s="10" t="s">
        <v>9212</v>
      </c>
    </row>
    <row r="1118" spans="1:12" s="10" customFormat="1">
      <c r="A1118" s="32" t="s">
        <v>9345</v>
      </c>
      <c r="B1118" s="32" t="s">
        <v>9345</v>
      </c>
      <c r="C1118" s="33">
        <v>0.76506944444444447</v>
      </c>
      <c r="D1118" s="14">
        <v>543</v>
      </c>
      <c r="E1118" s="14">
        <v>1514173</v>
      </c>
      <c r="F1118" s="10" t="s">
        <v>78</v>
      </c>
      <c r="G1118" s="257">
        <v>-1771.2</v>
      </c>
      <c r="H1118" s="10" t="s">
        <v>122</v>
      </c>
      <c r="I1118" s="10" t="s">
        <v>7424</v>
      </c>
      <c r="J1118" s="34">
        <v>-8448.6200000000008</v>
      </c>
      <c r="K1118" s="10">
        <v>5005636163</v>
      </c>
      <c r="L1118" s="10" t="s">
        <v>9212</v>
      </c>
    </row>
    <row r="1119" spans="1:12" s="10" customFormat="1">
      <c r="A1119" s="32" t="s">
        <v>9345</v>
      </c>
      <c r="B1119" s="32" t="s">
        <v>9345</v>
      </c>
      <c r="C1119" s="33">
        <v>0.76506944444444447</v>
      </c>
      <c r="D1119" s="14">
        <v>543</v>
      </c>
      <c r="E1119" s="14">
        <v>1514174</v>
      </c>
      <c r="F1119" s="10" t="s">
        <v>80</v>
      </c>
      <c r="G1119" s="257">
        <v>-93.311999999999998</v>
      </c>
      <c r="H1119" s="10" t="s">
        <v>122</v>
      </c>
      <c r="I1119" s="10" t="s">
        <v>7424</v>
      </c>
      <c r="J1119" s="34">
        <v>-660.65</v>
      </c>
      <c r="K1119" s="10">
        <v>5005636163</v>
      </c>
      <c r="L1119" s="10" t="s">
        <v>9212</v>
      </c>
    </row>
    <row r="1120" spans="1:12" s="10" customFormat="1">
      <c r="A1120" s="32" t="s">
        <v>9345</v>
      </c>
      <c r="B1120" s="32" t="s">
        <v>9345</v>
      </c>
      <c r="C1120" s="33">
        <v>0.76506944444444447</v>
      </c>
      <c r="D1120" s="14">
        <v>543</v>
      </c>
      <c r="E1120" s="14">
        <v>1514960</v>
      </c>
      <c r="F1120" s="10" t="s">
        <v>82</v>
      </c>
      <c r="G1120" s="257">
        <v>-25.92</v>
      </c>
      <c r="H1120" s="10" t="s">
        <v>122</v>
      </c>
      <c r="I1120" s="10" t="s">
        <v>7424</v>
      </c>
      <c r="J1120" s="34">
        <v>-186.37</v>
      </c>
      <c r="K1120" s="10">
        <v>5005636163</v>
      </c>
      <c r="L1120" s="10" t="s">
        <v>9212</v>
      </c>
    </row>
    <row r="1121" spans="1:12" s="10" customFormat="1">
      <c r="A1121" s="32" t="s">
        <v>9345</v>
      </c>
      <c r="B1121" s="32" t="s">
        <v>9345</v>
      </c>
      <c r="C1121" s="33">
        <v>0.76734953703703701</v>
      </c>
      <c r="D1121" s="14">
        <v>543</v>
      </c>
      <c r="E1121" s="14">
        <v>1514169</v>
      </c>
      <c r="F1121" s="10" t="s">
        <v>76</v>
      </c>
      <c r="G1121" s="257">
        <v>-5809.5360000000001</v>
      </c>
      <c r="H1121" s="10" t="s">
        <v>122</v>
      </c>
      <c r="I1121" s="10" t="s">
        <v>7424</v>
      </c>
      <c r="J1121" s="34">
        <v>-27014.34</v>
      </c>
      <c r="K1121" s="10">
        <v>5005636164</v>
      </c>
      <c r="L1121" s="10" t="s">
        <v>9212</v>
      </c>
    </row>
    <row r="1122" spans="1:12" s="10" customFormat="1">
      <c r="A1122" s="32" t="s">
        <v>9345</v>
      </c>
      <c r="B1122" s="32" t="s">
        <v>9345</v>
      </c>
      <c r="C1122" s="33">
        <v>0.76734953703703701</v>
      </c>
      <c r="D1122" s="14">
        <v>543</v>
      </c>
      <c r="E1122" s="14">
        <v>1514170</v>
      </c>
      <c r="F1122" s="10" t="s">
        <v>74</v>
      </c>
      <c r="G1122" s="257">
        <v>-2580.768</v>
      </c>
      <c r="H1122" s="10" t="s">
        <v>122</v>
      </c>
      <c r="I1122" s="10" t="s">
        <v>7424</v>
      </c>
      <c r="J1122" s="34">
        <v>-40208.36</v>
      </c>
      <c r="K1122" s="10">
        <v>5005636164</v>
      </c>
      <c r="L1122" s="10" t="s">
        <v>9212</v>
      </c>
    </row>
    <row r="1123" spans="1:12" s="10" customFormat="1">
      <c r="A1123" s="32" t="s">
        <v>9345</v>
      </c>
      <c r="B1123" s="32" t="s">
        <v>9345</v>
      </c>
      <c r="C1123" s="33">
        <v>0.76734953703703701</v>
      </c>
      <c r="D1123" s="14">
        <v>543</v>
      </c>
      <c r="E1123" s="14">
        <v>1514171</v>
      </c>
      <c r="F1123" s="10" t="s">
        <v>71</v>
      </c>
      <c r="G1123" s="257">
        <v>-1481.76</v>
      </c>
      <c r="H1123" s="10" t="s">
        <v>122</v>
      </c>
      <c r="I1123" s="10" t="s">
        <v>7424</v>
      </c>
      <c r="J1123" s="34">
        <v>-24360.13</v>
      </c>
      <c r="K1123" s="10">
        <v>5005636164</v>
      </c>
      <c r="L1123" s="10" t="s">
        <v>9212</v>
      </c>
    </row>
    <row r="1124" spans="1:12" s="10" customFormat="1">
      <c r="A1124" s="32" t="s">
        <v>9345</v>
      </c>
      <c r="B1124" s="32" t="s">
        <v>9345</v>
      </c>
      <c r="C1124" s="33">
        <v>0.76734953703703701</v>
      </c>
      <c r="D1124" s="14">
        <v>543</v>
      </c>
      <c r="E1124" s="14">
        <v>1514173</v>
      </c>
      <c r="F1124" s="10" t="s">
        <v>78</v>
      </c>
      <c r="G1124" s="257">
        <v>-1771.2</v>
      </c>
      <c r="H1124" s="10" t="s">
        <v>122</v>
      </c>
      <c r="I1124" s="10" t="s">
        <v>7424</v>
      </c>
      <c r="J1124" s="34">
        <v>-8448.6299999999992</v>
      </c>
      <c r="K1124" s="10">
        <v>5005636164</v>
      </c>
      <c r="L1124" s="10" t="s">
        <v>9212</v>
      </c>
    </row>
    <row r="1125" spans="1:12" s="10" customFormat="1">
      <c r="A1125" s="32" t="s">
        <v>9345</v>
      </c>
      <c r="B1125" s="32" t="s">
        <v>9345</v>
      </c>
      <c r="C1125" s="33">
        <v>0.76734953703703701</v>
      </c>
      <c r="D1125" s="14">
        <v>543</v>
      </c>
      <c r="E1125" s="14">
        <v>1514174</v>
      </c>
      <c r="F1125" s="10" t="s">
        <v>80</v>
      </c>
      <c r="G1125" s="257">
        <v>-93.311999999999998</v>
      </c>
      <c r="H1125" s="10" t="s">
        <v>122</v>
      </c>
      <c r="I1125" s="10" t="s">
        <v>7424</v>
      </c>
      <c r="J1125" s="34">
        <v>-660.65</v>
      </c>
      <c r="K1125" s="10">
        <v>5005636164</v>
      </c>
      <c r="L1125" s="10" t="s">
        <v>9212</v>
      </c>
    </row>
    <row r="1126" spans="1:12" s="10" customFormat="1">
      <c r="A1126" s="32" t="s">
        <v>9345</v>
      </c>
      <c r="B1126" s="32" t="s">
        <v>9345</v>
      </c>
      <c r="C1126" s="33">
        <v>0.76734953703703701</v>
      </c>
      <c r="D1126" s="14">
        <v>543</v>
      </c>
      <c r="E1126" s="14">
        <v>1514960</v>
      </c>
      <c r="F1126" s="10" t="s">
        <v>82</v>
      </c>
      <c r="G1126" s="257">
        <v>-25.92</v>
      </c>
      <c r="H1126" s="10" t="s">
        <v>122</v>
      </c>
      <c r="I1126" s="10" t="s">
        <v>7424</v>
      </c>
      <c r="J1126" s="34">
        <v>-186.36</v>
      </c>
      <c r="K1126" s="10">
        <v>5005636164</v>
      </c>
      <c r="L1126" s="10" t="s">
        <v>9212</v>
      </c>
    </row>
    <row r="1127" spans="1:12" s="10" customFormat="1">
      <c r="A1127" s="32" t="s">
        <v>9353</v>
      </c>
      <c r="B1127" s="32" t="s">
        <v>9353</v>
      </c>
      <c r="C1127" s="33">
        <v>0.60011574074074081</v>
      </c>
      <c r="D1127" s="14">
        <v>601</v>
      </c>
      <c r="E1127" s="14">
        <v>1531119</v>
      </c>
      <c r="F1127" s="10" t="s">
        <v>8741</v>
      </c>
      <c r="G1127" s="257">
        <v>-1730</v>
      </c>
      <c r="H1127" s="10" t="s">
        <v>122</v>
      </c>
      <c r="I1127" s="10" t="s">
        <v>7424</v>
      </c>
      <c r="J1127" s="34">
        <v>-49322.3</v>
      </c>
      <c r="K1127" s="10">
        <v>4931878479</v>
      </c>
      <c r="L1127" s="10" t="s">
        <v>8395</v>
      </c>
    </row>
    <row r="1128" spans="1:12" s="10" customFormat="1">
      <c r="A1128" s="32" t="s">
        <v>9353</v>
      </c>
      <c r="B1128" s="32" t="s">
        <v>9353</v>
      </c>
      <c r="C1128" s="33">
        <v>0.60011574074074081</v>
      </c>
      <c r="D1128" s="14">
        <v>601</v>
      </c>
      <c r="E1128" s="14">
        <v>1531119</v>
      </c>
      <c r="F1128" s="10" t="s">
        <v>8741</v>
      </c>
      <c r="G1128" s="257">
        <v>-8736</v>
      </c>
      <c r="H1128" s="10" t="s">
        <v>122</v>
      </c>
      <c r="I1128" s="10" t="s">
        <v>7424</v>
      </c>
      <c r="J1128" s="34">
        <v>-249063.36</v>
      </c>
      <c r="K1128" s="10">
        <v>4931878479</v>
      </c>
      <c r="L1128" s="10" t="s">
        <v>8395</v>
      </c>
    </row>
    <row r="1129" spans="1:12" s="10" customFormat="1">
      <c r="A1129" s="32" t="s">
        <v>9353</v>
      </c>
      <c r="B1129" s="32" t="s">
        <v>9353</v>
      </c>
      <c r="C1129" s="33">
        <v>0.60011574074074081</v>
      </c>
      <c r="D1129" s="14">
        <v>601</v>
      </c>
      <c r="E1129" s="14">
        <v>1531119</v>
      </c>
      <c r="F1129" s="10" t="s">
        <v>8741</v>
      </c>
      <c r="G1129" s="257">
        <v>-14262</v>
      </c>
      <c r="H1129" s="10" t="s">
        <v>122</v>
      </c>
      <c r="I1129" s="10" t="s">
        <v>7424</v>
      </c>
      <c r="J1129" s="34">
        <v>-406609.62</v>
      </c>
      <c r="K1129" s="10">
        <v>4931878479</v>
      </c>
      <c r="L1129" s="10" t="s">
        <v>8395</v>
      </c>
    </row>
    <row r="1130" spans="1:12" s="10" customFormat="1">
      <c r="A1130" s="32" t="s">
        <v>9353</v>
      </c>
      <c r="B1130" s="32" t="s">
        <v>9353</v>
      </c>
      <c r="C1130" s="33">
        <v>0.63825231481481481</v>
      </c>
      <c r="D1130" s="14">
        <v>543</v>
      </c>
      <c r="E1130" s="14">
        <v>1514169</v>
      </c>
      <c r="F1130" s="10" t="s">
        <v>76</v>
      </c>
      <c r="G1130" s="257">
        <v>-5809.5360000000001</v>
      </c>
      <c r="H1130" s="10" t="s">
        <v>122</v>
      </c>
      <c r="I1130" s="10" t="s">
        <v>7424</v>
      </c>
      <c r="J1130" s="34">
        <v>-27014.34</v>
      </c>
      <c r="K1130" s="10">
        <v>5005637220</v>
      </c>
      <c r="L1130" s="10" t="s">
        <v>8943</v>
      </c>
    </row>
    <row r="1131" spans="1:12" s="10" customFormat="1">
      <c r="A1131" s="32" t="s">
        <v>9353</v>
      </c>
      <c r="B1131" s="32" t="s">
        <v>9353</v>
      </c>
      <c r="C1131" s="33">
        <v>0.63825231481481481</v>
      </c>
      <c r="D1131" s="14">
        <v>543</v>
      </c>
      <c r="E1131" s="14">
        <v>1514170</v>
      </c>
      <c r="F1131" s="10" t="s">
        <v>74</v>
      </c>
      <c r="G1131" s="257">
        <v>-2580.768</v>
      </c>
      <c r="H1131" s="10" t="s">
        <v>122</v>
      </c>
      <c r="I1131" s="10" t="s">
        <v>7424</v>
      </c>
      <c r="J1131" s="34">
        <v>-40208.370000000003</v>
      </c>
      <c r="K1131" s="10">
        <v>5005637220</v>
      </c>
      <c r="L1131" s="10" t="s">
        <v>8943</v>
      </c>
    </row>
    <row r="1132" spans="1:12" s="10" customFormat="1">
      <c r="A1132" s="32" t="s">
        <v>9353</v>
      </c>
      <c r="B1132" s="32" t="s">
        <v>9353</v>
      </c>
      <c r="C1132" s="33">
        <v>0.63825231481481481</v>
      </c>
      <c r="D1132" s="14">
        <v>543</v>
      </c>
      <c r="E1132" s="14">
        <v>1514171</v>
      </c>
      <c r="F1132" s="10" t="s">
        <v>71</v>
      </c>
      <c r="G1132" s="257">
        <v>-1481.76</v>
      </c>
      <c r="H1132" s="10" t="s">
        <v>122</v>
      </c>
      <c r="I1132" s="10" t="s">
        <v>7424</v>
      </c>
      <c r="J1132" s="34">
        <v>-24360.13</v>
      </c>
      <c r="K1132" s="10">
        <v>5005637220</v>
      </c>
      <c r="L1132" s="10" t="s">
        <v>8943</v>
      </c>
    </row>
    <row r="1133" spans="1:12" s="10" customFormat="1">
      <c r="A1133" s="32" t="s">
        <v>9353</v>
      </c>
      <c r="B1133" s="32" t="s">
        <v>9353</v>
      </c>
      <c r="C1133" s="33">
        <v>0.63825231481481481</v>
      </c>
      <c r="D1133" s="14">
        <v>543</v>
      </c>
      <c r="E1133" s="14">
        <v>1514173</v>
      </c>
      <c r="F1133" s="10" t="s">
        <v>78</v>
      </c>
      <c r="G1133" s="257">
        <v>-1771.2</v>
      </c>
      <c r="H1133" s="10" t="s">
        <v>122</v>
      </c>
      <c r="I1133" s="10" t="s">
        <v>7424</v>
      </c>
      <c r="J1133" s="34">
        <v>-8448.6200000000008</v>
      </c>
      <c r="K1133" s="10">
        <v>5005637220</v>
      </c>
      <c r="L1133" s="10" t="s">
        <v>8943</v>
      </c>
    </row>
    <row r="1134" spans="1:12" s="10" customFormat="1">
      <c r="A1134" s="32" t="s">
        <v>9353</v>
      </c>
      <c r="B1134" s="32" t="s">
        <v>9353</v>
      </c>
      <c r="C1134" s="33">
        <v>0.63825231481481481</v>
      </c>
      <c r="D1134" s="14">
        <v>543</v>
      </c>
      <c r="E1134" s="14">
        <v>1514174</v>
      </c>
      <c r="F1134" s="10" t="s">
        <v>80</v>
      </c>
      <c r="G1134" s="257">
        <v>-93.311999999999998</v>
      </c>
      <c r="H1134" s="10" t="s">
        <v>122</v>
      </c>
      <c r="I1134" s="10" t="s">
        <v>7424</v>
      </c>
      <c r="J1134" s="34">
        <v>-660.65</v>
      </c>
      <c r="K1134" s="10">
        <v>5005637220</v>
      </c>
      <c r="L1134" s="10" t="s">
        <v>8943</v>
      </c>
    </row>
    <row r="1135" spans="1:12" s="10" customFormat="1">
      <c r="A1135" s="32" t="s">
        <v>9353</v>
      </c>
      <c r="B1135" s="32" t="s">
        <v>9353</v>
      </c>
      <c r="C1135" s="33">
        <v>0.63825231481481481</v>
      </c>
      <c r="D1135" s="14">
        <v>543</v>
      </c>
      <c r="E1135" s="14">
        <v>1514960</v>
      </c>
      <c r="F1135" s="10" t="s">
        <v>82</v>
      </c>
      <c r="G1135" s="257">
        <v>-25.92</v>
      </c>
      <c r="H1135" s="10" t="s">
        <v>122</v>
      </c>
      <c r="I1135" s="10" t="s">
        <v>7424</v>
      </c>
      <c r="J1135" s="34">
        <v>-186.37</v>
      </c>
      <c r="K1135" s="10">
        <v>5005637220</v>
      </c>
      <c r="L1135" s="10" t="s">
        <v>8943</v>
      </c>
    </row>
    <row r="1136" spans="1:12" s="10" customFormat="1">
      <c r="A1136" s="32" t="s">
        <v>9353</v>
      </c>
      <c r="B1136" s="32" t="s">
        <v>9353</v>
      </c>
      <c r="C1136" s="33">
        <v>0.64037037037037037</v>
      </c>
      <c r="D1136" s="14">
        <v>543</v>
      </c>
      <c r="E1136" s="14">
        <v>1514169</v>
      </c>
      <c r="F1136" s="10" t="s">
        <v>76</v>
      </c>
      <c r="G1136" s="257">
        <v>-5809.5360000000001</v>
      </c>
      <c r="H1136" s="10" t="s">
        <v>122</v>
      </c>
      <c r="I1136" s="10" t="s">
        <v>7424</v>
      </c>
      <c r="J1136" s="34">
        <v>-27014.34</v>
      </c>
      <c r="K1136" s="10">
        <v>5005637221</v>
      </c>
      <c r="L1136" s="10" t="s">
        <v>8943</v>
      </c>
    </row>
    <row r="1137" spans="1:12" s="10" customFormat="1">
      <c r="A1137" s="32" t="s">
        <v>9353</v>
      </c>
      <c r="B1137" s="32" t="s">
        <v>9353</v>
      </c>
      <c r="C1137" s="33">
        <v>0.64037037037037037</v>
      </c>
      <c r="D1137" s="14">
        <v>543</v>
      </c>
      <c r="E1137" s="14">
        <v>1514170</v>
      </c>
      <c r="F1137" s="10" t="s">
        <v>74</v>
      </c>
      <c r="G1137" s="257">
        <v>-2580.768</v>
      </c>
      <c r="H1137" s="10" t="s">
        <v>122</v>
      </c>
      <c r="I1137" s="10" t="s">
        <v>7424</v>
      </c>
      <c r="J1137" s="34">
        <v>-40208.370000000003</v>
      </c>
      <c r="K1137" s="10">
        <v>5005637221</v>
      </c>
      <c r="L1137" s="10" t="s">
        <v>8943</v>
      </c>
    </row>
    <row r="1138" spans="1:12" s="10" customFormat="1">
      <c r="A1138" s="32" t="s">
        <v>9353</v>
      </c>
      <c r="B1138" s="32" t="s">
        <v>9353</v>
      </c>
      <c r="C1138" s="33">
        <v>0.64037037037037037</v>
      </c>
      <c r="D1138" s="14">
        <v>543</v>
      </c>
      <c r="E1138" s="14">
        <v>1514171</v>
      </c>
      <c r="F1138" s="10" t="s">
        <v>71</v>
      </c>
      <c r="G1138" s="257">
        <v>-1481.76</v>
      </c>
      <c r="H1138" s="10" t="s">
        <v>122</v>
      </c>
      <c r="I1138" s="10" t="s">
        <v>7424</v>
      </c>
      <c r="J1138" s="34">
        <v>-24360.13</v>
      </c>
      <c r="K1138" s="10">
        <v>5005637221</v>
      </c>
      <c r="L1138" s="10" t="s">
        <v>8943</v>
      </c>
    </row>
    <row r="1139" spans="1:12" s="10" customFormat="1">
      <c r="A1139" s="32" t="s">
        <v>9353</v>
      </c>
      <c r="B1139" s="32" t="s">
        <v>9353</v>
      </c>
      <c r="C1139" s="33">
        <v>0.64037037037037037</v>
      </c>
      <c r="D1139" s="14">
        <v>543</v>
      </c>
      <c r="E1139" s="14">
        <v>1514173</v>
      </c>
      <c r="F1139" s="10" t="s">
        <v>78</v>
      </c>
      <c r="G1139" s="257">
        <v>-1771.2</v>
      </c>
      <c r="H1139" s="10" t="s">
        <v>122</v>
      </c>
      <c r="I1139" s="10" t="s">
        <v>7424</v>
      </c>
      <c r="J1139" s="34">
        <v>-8448.6299999999992</v>
      </c>
      <c r="K1139" s="10">
        <v>5005637221</v>
      </c>
      <c r="L1139" s="10" t="s">
        <v>8943</v>
      </c>
    </row>
    <row r="1140" spans="1:12" s="10" customFormat="1">
      <c r="A1140" s="32" t="s">
        <v>9353</v>
      </c>
      <c r="B1140" s="32" t="s">
        <v>9353</v>
      </c>
      <c r="C1140" s="33">
        <v>0.64037037037037037</v>
      </c>
      <c r="D1140" s="14">
        <v>543</v>
      </c>
      <c r="E1140" s="14">
        <v>1514174</v>
      </c>
      <c r="F1140" s="10" t="s">
        <v>80</v>
      </c>
      <c r="G1140" s="257">
        <v>-93.311999999999998</v>
      </c>
      <c r="H1140" s="10" t="s">
        <v>122</v>
      </c>
      <c r="I1140" s="10" t="s">
        <v>7424</v>
      </c>
      <c r="J1140" s="34">
        <v>-660.65</v>
      </c>
      <c r="K1140" s="10">
        <v>5005637221</v>
      </c>
      <c r="L1140" s="10" t="s">
        <v>8943</v>
      </c>
    </row>
    <row r="1141" spans="1:12" s="10" customFormat="1">
      <c r="A1141" s="32" t="s">
        <v>9353</v>
      </c>
      <c r="B1141" s="32" t="s">
        <v>9353</v>
      </c>
      <c r="C1141" s="33">
        <v>0.64037037037037037</v>
      </c>
      <c r="D1141" s="14">
        <v>543</v>
      </c>
      <c r="E1141" s="14">
        <v>1514960</v>
      </c>
      <c r="F1141" s="10" t="s">
        <v>82</v>
      </c>
      <c r="G1141" s="257">
        <v>-25.92</v>
      </c>
      <c r="H1141" s="10" t="s">
        <v>122</v>
      </c>
      <c r="I1141" s="10" t="s">
        <v>7424</v>
      </c>
      <c r="J1141" s="34">
        <v>-186.36</v>
      </c>
      <c r="K1141" s="10">
        <v>5005637221</v>
      </c>
      <c r="L1141" s="10" t="s">
        <v>8943</v>
      </c>
    </row>
    <row r="1142" spans="1:12" s="10" customFormat="1">
      <c r="A1142" s="32" t="s">
        <v>9353</v>
      </c>
      <c r="B1142" s="32" t="s">
        <v>9353</v>
      </c>
      <c r="C1142" s="33">
        <v>0.64122685185185191</v>
      </c>
      <c r="D1142" s="14">
        <v>543</v>
      </c>
      <c r="E1142" s="14">
        <v>1514169</v>
      </c>
      <c r="F1142" s="10" t="s">
        <v>76</v>
      </c>
      <c r="G1142" s="257">
        <v>-5809.5360000000001</v>
      </c>
      <c r="H1142" s="10" t="s">
        <v>122</v>
      </c>
      <c r="I1142" s="10" t="s">
        <v>7424</v>
      </c>
      <c r="J1142" s="34">
        <v>-27014.34</v>
      </c>
      <c r="K1142" s="10">
        <v>5005637222</v>
      </c>
      <c r="L1142" s="10" t="s">
        <v>8943</v>
      </c>
    </row>
    <row r="1143" spans="1:12" s="10" customFormat="1">
      <c r="A1143" s="32" t="s">
        <v>9353</v>
      </c>
      <c r="B1143" s="32" t="s">
        <v>9353</v>
      </c>
      <c r="C1143" s="33">
        <v>0.64122685185185191</v>
      </c>
      <c r="D1143" s="14">
        <v>543</v>
      </c>
      <c r="E1143" s="14">
        <v>1514170</v>
      </c>
      <c r="F1143" s="10" t="s">
        <v>74</v>
      </c>
      <c r="G1143" s="257">
        <v>-2580.768</v>
      </c>
      <c r="H1143" s="10" t="s">
        <v>122</v>
      </c>
      <c r="I1143" s="10" t="s">
        <v>7424</v>
      </c>
      <c r="J1143" s="34">
        <v>-40208.370000000003</v>
      </c>
      <c r="K1143" s="10">
        <v>5005637222</v>
      </c>
      <c r="L1143" s="10" t="s">
        <v>8943</v>
      </c>
    </row>
    <row r="1144" spans="1:12" s="10" customFormat="1">
      <c r="A1144" s="32" t="s">
        <v>9353</v>
      </c>
      <c r="B1144" s="32" t="s">
        <v>9353</v>
      </c>
      <c r="C1144" s="33">
        <v>0.64122685185185191</v>
      </c>
      <c r="D1144" s="14">
        <v>543</v>
      </c>
      <c r="E1144" s="14">
        <v>1514171</v>
      </c>
      <c r="F1144" s="10" t="s">
        <v>71</v>
      </c>
      <c r="G1144" s="257">
        <v>-1481.76</v>
      </c>
      <c r="H1144" s="10" t="s">
        <v>122</v>
      </c>
      <c r="I1144" s="10" t="s">
        <v>7424</v>
      </c>
      <c r="J1144" s="34">
        <v>-24360.13</v>
      </c>
      <c r="K1144" s="10">
        <v>5005637222</v>
      </c>
      <c r="L1144" s="10" t="s">
        <v>8943</v>
      </c>
    </row>
    <row r="1145" spans="1:12" s="10" customFormat="1">
      <c r="A1145" s="32" t="s">
        <v>9353</v>
      </c>
      <c r="B1145" s="32" t="s">
        <v>9353</v>
      </c>
      <c r="C1145" s="33">
        <v>0.64122685185185191</v>
      </c>
      <c r="D1145" s="14">
        <v>543</v>
      </c>
      <c r="E1145" s="14">
        <v>1514173</v>
      </c>
      <c r="F1145" s="10" t="s">
        <v>78</v>
      </c>
      <c r="G1145" s="257">
        <v>-1771.2</v>
      </c>
      <c r="H1145" s="10" t="s">
        <v>122</v>
      </c>
      <c r="I1145" s="10" t="s">
        <v>7424</v>
      </c>
      <c r="J1145" s="34">
        <v>-8448.6200000000008</v>
      </c>
      <c r="K1145" s="10">
        <v>5005637222</v>
      </c>
      <c r="L1145" s="10" t="s">
        <v>8943</v>
      </c>
    </row>
    <row r="1146" spans="1:12" s="10" customFormat="1">
      <c r="A1146" s="32" t="s">
        <v>9353</v>
      </c>
      <c r="B1146" s="32" t="s">
        <v>9353</v>
      </c>
      <c r="C1146" s="33">
        <v>0.64122685185185191</v>
      </c>
      <c r="D1146" s="14">
        <v>543</v>
      </c>
      <c r="E1146" s="14">
        <v>1514174</v>
      </c>
      <c r="F1146" s="10" t="s">
        <v>80</v>
      </c>
      <c r="G1146" s="257">
        <v>-93.311999999999998</v>
      </c>
      <c r="H1146" s="10" t="s">
        <v>122</v>
      </c>
      <c r="I1146" s="10" t="s">
        <v>7424</v>
      </c>
      <c r="J1146" s="34">
        <v>-660.65</v>
      </c>
      <c r="K1146" s="10">
        <v>5005637222</v>
      </c>
      <c r="L1146" s="10" t="s">
        <v>8943</v>
      </c>
    </row>
    <row r="1147" spans="1:12" s="10" customFormat="1">
      <c r="A1147" s="32" t="s">
        <v>9353</v>
      </c>
      <c r="B1147" s="32" t="s">
        <v>9353</v>
      </c>
      <c r="C1147" s="33">
        <v>0.64122685185185191</v>
      </c>
      <c r="D1147" s="14">
        <v>543</v>
      </c>
      <c r="E1147" s="14">
        <v>1514960</v>
      </c>
      <c r="F1147" s="10" t="s">
        <v>82</v>
      </c>
      <c r="G1147" s="257">
        <v>-25.92</v>
      </c>
      <c r="H1147" s="10" t="s">
        <v>122</v>
      </c>
      <c r="I1147" s="10" t="s">
        <v>7424</v>
      </c>
      <c r="J1147" s="34">
        <v>-186.37</v>
      </c>
      <c r="K1147" s="10">
        <v>5005637222</v>
      </c>
      <c r="L1147" s="10" t="s">
        <v>8943</v>
      </c>
    </row>
    <row r="1148" spans="1:12" s="10" customFormat="1">
      <c r="A1148" s="32" t="s">
        <v>9353</v>
      </c>
      <c r="B1148" s="32" t="s">
        <v>9353</v>
      </c>
      <c r="C1148" s="33">
        <v>0.64230324074074074</v>
      </c>
      <c r="D1148" s="14">
        <v>543</v>
      </c>
      <c r="E1148" s="14">
        <v>1514169</v>
      </c>
      <c r="F1148" s="10" t="s">
        <v>76</v>
      </c>
      <c r="G1148" s="257">
        <v>-5809.5360000000001</v>
      </c>
      <c r="H1148" s="10" t="s">
        <v>122</v>
      </c>
      <c r="I1148" s="10" t="s">
        <v>7424</v>
      </c>
      <c r="J1148" s="34">
        <v>-27014.34</v>
      </c>
      <c r="K1148" s="10">
        <v>5005637223</v>
      </c>
      <c r="L1148" s="10" t="s">
        <v>8943</v>
      </c>
    </row>
    <row r="1149" spans="1:12" s="10" customFormat="1">
      <c r="A1149" s="32" t="s">
        <v>9353</v>
      </c>
      <c r="B1149" s="32" t="s">
        <v>9353</v>
      </c>
      <c r="C1149" s="33">
        <v>0.64230324074074074</v>
      </c>
      <c r="D1149" s="14">
        <v>543</v>
      </c>
      <c r="E1149" s="14">
        <v>1514170</v>
      </c>
      <c r="F1149" s="10" t="s">
        <v>74</v>
      </c>
      <c r="G1149" s="257">
        <v>-2580.768</v>
      </c>
      <c r="H1149" s="10" t="s">
        <v>122</v>
      </c>
      <c r="I1149" s="10" t="s">
        <v>7424</v>
      </c>
      <c r="J1149" s="34">
        <v>-40208.36</v>
      </c>
      <c r="K1149" s="10">
        <v>5005637223</v>
      </c>
      <c r="L1149" s="10" t="s">
        <v>8943</v>
      </c>
    </row>
    <row r="1150" spans="1:12" s="10" customFormat="1">
      <c r="A1150" s="32" t="s">
        <v>9353</v>
      </c>
      <c r="B1150" s="32" t="s">
        <v>9353</v>
      </c>
      <c r="C1150" s="33">
        <v>0.64230324074074074</v>
      </c>
      <c r="D1150" s="14">
        <v>543</v>
      </c>
      <c r="E1150" s="14">
        <v>1514171</v>
      </c>
      <c r="F1150" s="10" t="s">
        <v>71</v>
      </c>
      <c r="G1150" s="257">
        <v>-1481.76</v>
      </c>
      <c r="H1150" s="10" t="s">
        <v>122</v>
      </c>
      <c r="I1150" s="10" t="s">
        <v>7424</v>
      </c>
      <c r="J1150" s="34">
        <v>-24360.13</v>
      </c>
      <c r="K1150" s="10">
        <v>5005637223</v>
      </c>
      <c r="L1150" s="10" t="s">
        <v>8943</v>
      </c>
    </row>
    <row r="1151" spans="1:12" s="10" customFormat="1">
      <c r="A1151" s="32" t="s">
        <v>9353</v>
      </c>
      <c r="B1151" s="32" t="s">
        <v>9353</v>
      </c>
      <c r="C1151" s="33">
        <v>0.64230324074074074</v>
      </c>
      <c r="D1151" s="14">
        <v>543</v>
      </c>
      <c r="E1151" s="14">
        <v>1514173</v>
      </c>
      <c r="F1151" s="10" t="s">
        <v>78</v>
      </c>
      <c r="G1151" s="257">
        <v>-1771.2</v>
      </c>
      <c r="H1151" s="10" t="s">
        <v>122</v>
      </c>
      <c r="I1151" s="10" t="s">
        <v>7424</v>
      </c>
      <c r="J1151" s="34">
        <v>-8448.6299999999992</v>
      </c>
      <c r="K1151" s="10">
        <v>5005637223</v>
      </c>
      <c r="L1151" s="10" t="s">
        <v>8943</v>
      </c>
    </row>
    <row r="1152" spans="1:12" s="10" customFormat="1">
      <c r="A1152" s="32" t="s">
        <v>9353</v>
      </c>
      <c r="B1152" s="32" t="s">
        <v>9353</v>
      </c>
      <c r="C1152" s="33">
        <v>0.64230324074074074</v>
      </c>
      <c r="D1152" s="14">
        <v>543</v>
      </c>
      <c r="E1152" s="14">
        <v>1514174</v>
      </c>
      <c r="F1152" s="10" t="s">
        <v>80</v>
      </c>
      <c r="G1152" s="257">
        <v>-93.311999999999998</v>
      </c>
      <c r="H1152" s="10" t="s">
        <v>122</v>
      </c>
      <c r="I1152" s="10" t="s">
        <v>7424</v>
      </c>
      <c r="J1152" s="34">
        <v>-660.65</v>
      </c>
      <c r="K1152" s="10">
        <v>5005637223</v>
      </c>
      <c r="L1152" s="10" t="s">
        <v>8943</v>
      </c>
    </row>
    <row r="1153" spans="1:12" s="10" customFormat="1">
      <c r="A1153" s="32" t="s">
        <v>9353</v>
      </c>
      <c r="B1153" s="32" t="s">
        <v>9353</v>
      </c>
      <c r="C1153" s="33">
        <v>0.64230324074074074</v>
      </c>
      <c r="D1153" s="14">
        <v>543</v>
      </c>
      <c r="E1153" s="14">
        <v>1514960</v>
      </c>
      <c r="F1153" s="10" t="s">
        <v>82</v>
      </c>
      <c r="G1153" s="257">
        <v>-25.92</v>
      </c>
      <c r="H1153" s="10" t="s">
        <v>122</v>
      </c>
      <c r="I1153" s="10" t="s">
        <v>7424</v>
      </c>
      <c r="J1153" s="34">
        <v>-186.36</v>
      </c>
      <c r="K1153" s="10">
        <v>5005637223</v>
      </c>
      <c r="L1153" s="10" t="s">
        <v>8943</v>
      </c>
    </row>
    <row r="1154" spans="1:12" s="10" customFormat="1">
      <c r="A1154" s="32" t="s">
        <v>9353</v>
      </c>
      <c r="B1154" s="32" t="s">
        <v>9353</v>
      </c>
      <c r="C1154" s="33">
        <v>0.64309027777777772</v>
      </c>
      <c r="D1154" s="14">
        <v>543</v>
      </c>
      <c r="E1154" s="14">
        <v>1514169</v>
      </c>
      <c r="F1154" s="10" t="s">
        <v>76</v>
      </c>
      <c r="G1154" s="257">
        <v>-5809.5360000000001</v>
      </c>
      <c r="H1154" s="10" t="s">
        <v>122</v>
      </c>
      <c r="I1154" s="10" t="s">
        <v>7424</v>
      </c>
      <c r="J1154" s="34">
        <v>-27014.34</v>
      </c>
      <c r="K1154" s="10">
        <v>5005637224</v>
      </c>
      <c r="L1154" s="10" t="s">
        <v>8943</v>
      </c>
    </row>
    <row r="1155" spans="1:12" s="10" customFormat="1">
      <c r="A1155" s="32" t="s">
        <v>9353</v>
      </c>
      <c r="B1155" s="32" t="s">
        <v>9353</v>
      </c>
      <c r="C1155" s="33">
        <v>0.64309027777777772</v>
      </c>
      <c r="D1155" s="14">
        <v>543</v>
      </c>
      <c r="E1155" s="14">
        <v>1514170</v>
      </c>
      <c r="F1155" s="10" t="s">
        <v>74</v>
      </c>
      <c r="G1155" s="257">
        <v>-2580.768</v>
      </c>
      <c r="H1155" s="10" t="s">
        <v>122</v>
      </c>
      <c r="I1155" s="10" t="s">
        <v>7424</v>
      </c>
      <c r="J1155" s="34">
        <v>-40208.370000000003</v>
      </c>
      <c r="K1155" s="10">
        <v>5005637224</v>
      </c>
      <c r="L1155" s="10" t="s">
        <v>8943</v>
      </c>
    </row>
    <row r="1156" spans="1:12" s="10" customFormat="1">
      <c r="A1156" s="32" t="s">
        <v>9353</v>
      </c>
      <c r="B1156" s="32" t="s">
        <v>9353</v>
      </c>
      <c r="C1156" s="33">
        <v>0.64309027777777772</v>
      </c>
      <c r="D1156" s="14">
        <v>543</v>
      </c>
      <c r="E1156" s="14">
        <v>1514171</v>
      </c>
      <c r="F1156" s="10" t="s">
        <v>71</v>
      </c>
      <c r="G1156" s="257">
        <v>-1481.76</v>
      </c>
      <c r="H1156" s="10" t="s">
        <v>122</v>
      </c>
      <c r="I1156" s="10" t="s">
        <v>7424</v>
      </c>
      <c r="J1156" s="34">
        <v>-24360.14</v>
      </c>
      <c r="K1156" s="10">
        <v>5005637224</v>
      </c>
      <c r="L1156" s="10" t="s">
        <v>8943</v>
      </c>
    </row>
    <row r="1157" spans="1:12" s="10" customFormat="1">
      <c r="A1157" s="32" t="s">
        <v>9353</v>
      </c>
      <c r="B1157" s="32" t="s">
        <v>9353</v>
      </c>
      <c r="C1157" s="33">
        <v>0.64309027777777772</v>
      </c>
      <c r="D1157" s="14">
        <v>543</v>
      </c>
      <c r="E1157" s="14">
        <v>1514173</v>
      </c>
      <c r="F1157" s="10" t="s">
        <v>78</v>
      </c>
      <c r="G1157" s="257">
        <v>-1771.2</v>
      </c>
      <c r="H1157" s="10" t="s">
        <v>122</v>
      </c>
      <c r="I1157" s="10" t="s">
        <v>7424</v>
      </c>
      <c r="J1157" s="34">
        <v>-8448.6200000000008</v>
      </c>
      <c r="K1157" s="10">
        <v>5005637224</v>
      </c>
      <c r="L1157" s="10" t="s">
        <v>8943</v>
      </c>
    </row>
    <row r="1158" spans="1:12" s="10" customFormat="1">
      <c r="A1158" s="32" t="s">
        <v>9353</v>
      </c>
      <c r="B1158" s="32" t="s">
        <v>9353</v>
      </c>
      <c r="C1158" s="33">
        <v>0.64309027777777772</v>
      </c>
      <c r="D1158" s="14">
        <v>543</v>
      </c>
      <c r="E1158" s="14">
        <v>1514174</v>
      </c>
      <c r="F1158" s="10" t="s">
        <v>80</v>
      </c>
      <c r="G1158" s="257">
        <v>-93.311999999999998</v>
      </c>
      <c r="H1158" s="10" t="s">
        <v>122</v>
      </c>
      <c r="I1158" s="10" t="s">
        <v>7424</v>
      </c>
      <c r="J1158" s="34">
        <v>-660.65</v>
      </c>
      <c r="K1158" s="10">
        <v>5005637224</v>
      </c>
      <c r="L1158" s="10" t="s">
        <v>8943</v>
      </c>
    </row>
    <row r="1159" spans="1:12" s="10" customFormat="1">
      <c r="A1159" s="32" t="s">
        <v>9353</v>
      </c>
      <c r="B1159" s="32" t="s">
        <v>9353</v>
      </c>
      <c r="C1159" s="33">
        <v>0.64309027777777772</v>
      </c>
      <c r="D1159" s="14">
        <v>543</v>
      </c>
      <c r="E1159" s="14">
        <v>1514960</v>
      </c>
      <c r="F1159" s="10" t="s">
        <v>82</v>
      </c>
      <c r="G1159" s="257">
        <v>-25.92</v>
      </c>
      <c r="H1159" s="10" t="s">
        <v>122</v>
      </c>
      <c r="I1159" s="10" t="s">
        <v>7424</v>
      </c>
      <c r="J1159" s="34">
        <v>-186.37</v>
      </c>
      <c r="K1159" s="10">
        <v>5005637224</v>
      </c>
      <c r="L1159" s="10" t="s">
        <v>8943</v>
      </c>
    </row>
    <row r="1160" spans="1:12" s="10" customFormat="1">
      <c r="A1160" s="32" t="s">
        <v>9353</v>
      </c>
      <c r="B1160" s="32" t="s">
        <v>9353</v>
      </c>
      <c r="C1160" s="33">
        <v>0.64394675925925926</v>
      </c>
      <c r="D1160" s="14">
        <v>543</v>
      </c>
      <c r="E1160" s="14">
        <v>1514169</v>
      </c>
      <c r="F1160" s="10" t="s">
        <v>76</v>
      </c>
      <c r="G1160" s="257">
        <v>-5639.7120000000004</v>
      </c>
      <c r="H1160" s="10" t="s">
        <v>122</v>
      </c>
      <c r="I1160" s="10" t="s">
        <v>7424</v>
      </c>
      <c r="J1160" s="34">
        <v>-26224.66</v>
      </c>
      <c r="K1160" s="10">
        <v>5005637225</v>
      </c>
      <c r="L1160" s="10" t="s">
        <v>8943</v>
      </c>
    </row>
    <row r="1161" spans="1:12" s="10" customFormat="1">
      <c r="A1161" s="32" t="s">
        <v>9353</v>
      </c>
      <c r="B1161" s="32" t="s">
        <v>9353</v>
      </c>
      <c r="C1161" s="33">
        <v>0.64394675925925926</v>
      </c>
      <c r="D1161" s="14">
        <v>543</v>
      </c>
      <c r="E1161" s="14">
        <v>1514170</v>
      </c>
      <c r="F1161" s="10" t="s">
        <v>74</v>
      </c>
      <c r="G1161" s="257">
        <v>-3183.6480000000001</v>
      </c>
      <c r="H1161" s="10" t="s">
        <v>122</v>
      </c>
      <c r="I1161" s="10" t="s">
        <v>7424</v>
      </c>
      <c r="J1161" s="34">
        <v>-49601.24</v>
      </c>
      <c r="K1161" s="10">
        <v>5005637225</v>
      </c>
      <c r="L1161" s="10" t="s">
        <v>8943</v>
      </c>
    </row>
    <row r="1162" spans="1:12" s="10" customFormat="1">
      <c r="A1162" s="32" t="s">
        <v>9353</v>
      </c>
      <c r="B1162" s="32" t="s">
        <v>9353</v>
      </c>
      <c r="C1162" s="33">
        <v>0.64394675925925926</v>
      </c>
      <c r="D1162" s="14">
        <v>543</v>
      </c>
      <c r="E1162" s="14">
        <v>1514171</v>
      </c>
      <c r="F1162" s="10" t="s">
        <v>71</v>
      </c>
      <c r="G1162" s="257">
        <v>-1637.376</v>
      </c>
      <c r="H1162" s="10" t="s">
        <v>122</v>
      </c>
      <c r="I1162" s="10" t="s">
        <v>7424</v>
      </c>
      <c r="J1162" s="34">
        <v>-26918.46</v>
      </c>
      <c r="K1162" s="10">
        <v>5005637225</v>
      </c>
      <c r="L1162" s="10" t="s">
        <v>8943</v>
      </c>
    </row>
    <row r="1163" spans="1:12" s="10" customFormat="1">
      <c r="A1163" s="32" t="s">
        <v>9353</v>
      </c>
      <c r="B1163" s="32" t="s">
        <v>9353</v>
      </c>
      <c r="C1163" s="33">
        <v>0.64394675925925926</v>
      </c>
      <c r="D1163" s="14">
        <v>543</v>
      </c>
      <c r="E1163" s="14">
        <v>1514173</v>
      </c>
      <c r="F1163" s="10" t="s">
        <v>78</v>
      </c>
      <c r="G1163" s="257">
        <v>-1798.3679999999999</v>
      </c>
      <c r="H1163" s="10" t="s">
        <v>122</v>
      </c>
      <c r="I1163" s="10" t="s">
        <v>7424</v>
      </c>
      <c r="J1163" s="34">
        <v>-8578.2199999999993</v>
      </c>
      <c r="K1163" s="10">
        <v>5005637225</v>
      </c>
      <c r="L1163" s="10" t="s">
        <v>8943</v>
      </c>
    </row>
    <row r="1164" spans="1:12" s="10" customFormat="1">
      <c r="A1164" s="32" t="s">
        <v>9353</v>
      </c>
      <c r="B1164" s="32" t="s">
        <v>9353</v>
      </c>
      <c r="C1164" s="33">
        <v>0.64394675925925926</v>
      </c>
      <c r="D1164" s="14">
        <v>543</v>
      </c>
      <c r="E1164" s="14">
        <v>1514174</v>
      </c>
      <c r="F1164" s="10" t="s">
        <v>80</v>
      </c>
      <c r="G1164" s="257">
        <v>-119.80800000000001</v>
      </c>
      <c r="H1164" s="10" t="s">
        <v>122</v>
      </c>
      <c r="I1164" s="10" t="s">
        <v>7424</v>
      </c>
      <c r="J1164" s="34">
        <v>-848.24</v>
      </c>
      <c r="K1164" s="10">
        <v>5005637225</v>
      </c>
      <c r="L1164" s="10" t="s">
        <v>8943</v>
      </c>
    </row>
    <row r="1165" spans="1:12" s="10" customFormat="1">
      <c r="A1165" s="32" t="s">
        <v>9353</v>
      </c>
      <c r="B1165" s="32" t="s">
        <v>9353</v>
      </c>
      <c r="C1165" s="33">
        <v>0.64394675925925926</v>
      </c>
      <c r="D1165" s="14">
        <v>543</v>
      </c>
      <c r="E1165" s="14">
        <v>1514960</v>
      </c>
      <c r="F1165" s="10" t="s">
        <v>82</v>
      </c>
      <c r="G1165" s="257">
        <v>-37.44</v>
      </c>
      <c r="H1165" s="10" t="s">
        <v>122</v>
      </c>
      <c r="I1165" s="10" t="s">
        <v>7424</v>
      </c>
      <c r="J1165" s="34">
        <v>-269.19</v>
      </c>
      <c r="K1165" s="10">
        <v>5005637225</v>
      </c>
      <c r="L1165" s="10" t="s">
        <v>8943</v>
      </c>
    </row>
    <row r="1166" spans="1:12" s="10" customFormat="1">
      <c r="A1166" s="32" t="s">
        <v>9353</v>
      </c>
      <c r="B1166" s="32" t="s">
        <v>9353</v>
      </c>
      <c r="C1166" s="33">
        <v>0.64475694444444442</v>
      </c>
      <c r="D1166" s="14">
        <v>543</v>
      </c>
      <c r="E1166" s="14">
        <v>1514169</v>
      </c>
      <c r="F1166" s="10" t="s">
        <v>76</v>
      </c>
      <c r="G1166" s="257">
        <v>-5639.7120000000004</v>
      </c>
      <c r="H1166" s="10" t="s">
        <v>122</v>
      </c>
      <c r="I1166" s="10" t="s">
        <v>7424</v>
      </c>
      <c r="J1166" s="34">
        <v>-26224.66</v>
      </c>
      <c r="K1166" s="10">
        <v>5005637227</v>
      </c>
      <c r="L1166" s="10" t="s">
        <v>8943</v>
      </c>
    </row>
    <row r="1167" spans="1:12" s="10" customFormat="1">
      <c r="A1167" s="32" t="s">
        <v>9353</v>
      </c>
      <c r="B1167" s="32" t="s">
        <v>9353</v>
      </c>
      <c r="C1167" s="33">
        <v>0.64475694444444442</v>
      </c>
      <c r="D1167" s="14">
        <v>543</v>
      </c>
      <c r="E1167" s="14">
        <v>1514170</v>
      </c>
      <c r="F1167" s="10" t="s">
        <v>74</v>
      </c>
      <c r="G1167" s="257">
        <v>-3183.6480000000001</v>
      </c>
      <c r="H1167" s="10" t="s">
        <v>122</v>
      </c>
      <c r="I1167" s="10" t="s">
        <v>7424</v>
      </c>
      <c r="J1167" s="34">
        <v>-49601.24</v>
      </c>
      <c r="K1167" s="10">
        <v>5005637227</v>
      </c>
      <c r="L1167" s="10" t="s">
        <v>8943</v>
      </c>
    </row>
    <row r="1168" spans="1:12" s="10" customFormat="1">
      <c r="A1168" s="32" t="s">
        <v>9353</v>
      </c>
      <c r="B1168" s="32" t="s">
        <v>9353</v>
      </c>
      <c r="C1168" s="33">
        <v>0.64475694444444442</v>
      </c>
      <c r="D1168" s="14">
        <v>543</v>
      </c>
      <c r="E1168" s="14">
        <v>1514171</v>
      </c>
      <c r="F1168" s="10" t="s">
        <v>71</v>
      </c>
      <c r="G1168" s="257">
        <v>-1637.376</v>
      </c>
      <c r="H1168" s="10" t="s">
        <v>122</v>
      </c>
      <c r="I1168" s="10" t="s">
        <v>7424</v>
      </c>
      <c r="J1168" s="34">
        <v>-26918.46</v>
      </c>
      <c r="K1168" s="10">
        <v>5005637227</v>
      </c>
      <c r="L1168" s="10" t="s">
        <v>8943</v>
      </c>
    </row>
    <row r="1169" spans="1:12" s="10" customFormat="1">
      <c r="A1169" s="32" t="s">
        <v>9353</v>
      </c>
      <c r="B1169" s="32" t="s">
        <v>9353</v>
      </c>
      <c r="C1169" s="33">
        <v>0.64475694444444442</v>
      </c>
      <c r="D1169" s="14">
        <v>543</v>
      </c>
      <c r="E1169" s="14">
        <v>1514173</v>
      </c>
      <c r="F1169" s="10" t="s">
        <v>78</v>
      </c>
      <c r="G1169" s="257">
        <v>-1798.3679999999999</v>
      </c>
      <c r="H1169" s="10" t="s">
        <v>122</v>
      </c>
      <c r="I1169" s="10" t="s">
        <v>7424</v>
      </c>
      <c r="J1169" s="34">
        <v>-8578.2199999999993</v>
      </c>
      <c r="K1169" s="10">
        <v>5005637227</v>
      </c>
      <c r="L1169" s="10" t="s">
        <v>8943</v>
      </c>
    </row>
    <row r="1170" spans="1:12" s="10" customFormat="1">
      <c r="A1170" s="32" t="s">
        <v>9353</v>
      </c>
      <c r="B1170" s="32" t="s">
        <v>9353</v>
      </c>
      <c r="C1170" s="33">
        <v>0.64475694444444442</v>
      </c>
      <c r="D1170" s="14">
        <v>543</v>
      </c>
      <c r="E1170" s="14">
        <v>1514174</v>
      </c>
      <c r="F1170" s="10" t="s">
        <v>80</v>
      </c>
      <c r="G1170" s="257">
        <v>-119.80800000000001</v>
      </c>
      <c r="H1170" s="10" t="s">
        <v>122</v>
      </c>
      <c r="I1170" s="10" t="s">
        <v>7424</v>
      </c>
      <c r="J1170" s="34">
        <v>-848.24</v>
      </c>
      <c r="K1170" s="10">
        <v>5005637227</v>
      </c>
      <c r="L1170" s="10" t="s">
        <v>8943</v>
      </c>
    </row>
    <row r="1171" spans="1:12" s="10" customFormat="1">
      <c r="A1171" s="32" t="s">
        <v>9353</v>
      </c>
      <c r="B1171" s="32" t="s">
        <v>9353</v>
      </c>
      <c r="C1171" s="33">
        <v>0.64475694444444442</v>
      </c>
      <c r="D1171" s="14">
        <v>543</v>
      </c>
      <c r="E1171" s="14">
        <v>1514960</v>
      </c>
      <c r="F1171" s="10" t="s">
        <v>82</v>
      </c>
      <c r="G1171" s="257">
        <v>-37.44</v>
      </c>
      <c r="H1171" s="10" t="s">
        <v>122</v>
      </c>
      <c r="I1171" s="10" t="s">
        <v>7424</v>
      </c>
      <c r="J1171" s="34">
        <v>-269.19</v>
      </c>
      <c r="K1171" s="10">
        <v>5005637227</v>
      </c>
      <c r="L1171" s="10" t="s">
        <v>8943</v>
      </c>
    </row>
    <row r="1172" spans="1:12" s="10" customFormat="1">
      <c r="A1172" s="32" t="s">
        <v>9353</v>
      </c>
      <c r="B1172" s="32" t="s">
        <v>9353</v>
      </c>
      <c r="C1172" s="33">
        <v>0.77613425925925927</v>
      </c>
      <c r="D1172" s="14">
        <v>643</v>
      </c>
      <c r="E1172" s="14">
        <v>1508061</v>
      </c>
      <c r="F1172" s="10" t="s">
        <v>79</v>
      </c>
      <c r="G1172" s="257">
        <v>-2583.848</v>
      </c>
      <c r="H1172" s="10" t="s">
        <v>122</v>
      </c>
      <c r="I1172" s="10" t="s">
        <v>7424</v>
      </c>
      <c r="J1172" s="34">
        <v>-81572.08</v>
      </c>
      <c r="K1172" s="10">
        <v>4931880904</v>
      </c>
      <c r="L1172" s="10" t="s">
        <v>7425</v>
      </c>
    </row>
    <row r="1173" spans="1:12" s="10" customFormat="1">
      <c r="A1173" s="32" t="s">
        <v>9353</v>
      </c>
      <c r="B1173" s="32" t="s">
        <v>9353</v>
      </c>
      <c r="C1173" s="33">
        <v>0.78965277777777787</v>
      </c>
      <c r="D1173" s="14">
        <v>601</v>
      </c>
      <c r="E1173" s="14">
        <v>1509862</v>
      </c>
      <c r="F1173" s="10" t="s">
        <v>8837</v>
      </c>
      <c r="G1173" s="257">
        <v>-25820</v>
      </c>
      <c r="H1173" s="10" t="s">
        <v>122</v>
      </c>
      <c r="I1173" s="10" t="s">
        <v>7424</v>
      </c>
      <c r="J1173" s="34">
        <v>-693267</v>
      </c>
      <c r="K1173" s="10">
        <v>4931881084</v>
      </c>
      <c r="L1173" s="10" t="s">
        <v>8395</v>
      </c>
    </row>
    <row r="1174" spans="1:12" s="10" customFormat="1">
      <c r="A1174" s="32" t="s">
        <v>9353</v>
      </c>
      <c r="B1174" s="32" t="s">
        <v>9353</v>
      </c>
      <c r="C1174" s="33">
        <v>0.801875</v>
      </c>
      <c r="D1174" s="14">
        <v>601</v>
      </c>
      <c r="E1174" s="14">
        <v>1509862</v>
      </c>
      <c r="F1174" s="10" t="s">
        <v>8837</v>
      </c>
      <c r="G1174" s="257">
        <v>-25250</v>
      </c>
      <c r="H1174" s="10" t="s">
        <v>122</v>
      </c>
      <c r="I1174" s="10" t="s">
        <v>7424</v>
      </c>
      <c r="J1174" s="34">
        <v>-677962.5</v>
      </c>
      <c r="K1174" s="10">
        <v>4931881196</v>
      </c>
      <c r="L1174" s="10" t="s">
        <v>7425</v>
      </c>
    </row>
    <row r="1175" spans="1:12" s="10" customFormat="1">
      <c r="A1175" s="32" t="s">
        <v>9353</v>
      </c>
      <c r="B1175" s="32" t="s">
        <v>9353</v>
      </c>
      <c r="C1175" s="33">
        <v>0.8115162037037037</v>
      </c>
      <c r="D1175" s="14">
        <v>601</v>
      </c>
      <c r="E1175" s="14">
        <v>1509862</v>
      </c>
      <c r="F1175" s="10" t="s">
        <v>8837</v>
      </c>
      <c r="G1175" s="257">
        <v>-24170</v>
      </c>
      <c r="H1175" s="10" t="s">
        <v>122</v>
      </c>
      <c r="I1175" s="10" t="s">
        <v>7424</v>
      </c>
      <c r="J1175" s="34">
        <v>-648964.5</v>
      </c>
      <c r="K1175" s="10">
        <v>4931881219</v>
      </c>
      <c r="L1175" s="10" t="s">
        <v>7425</v>
      </c>
    </row>
    <row r="1176" spans="1:12" s="10" customFormat="1">
      <c r="A1176" s="32" t="s">
        <v>9353</v>
      </c>
      <c r="B1176" s="32" t="s">
        <v>9353</v>
      </c>
      <c r="C1176" s="33">
        <v>0.83440972222222232</v>
      </c>
      <c r="D1176" s="14">
        <v>601</v>
      </c>
      <c r="E1176" s="14">
        <v>1509862</v>
      </c>
      <c r="F1176" s="10" t="s">
        <v>8837</v>
      </c>
      <c r="G1176" s="257">
        <v>-25930</v>
      </c>
      <c r="H1176" s="10" t="s">
        <v>122</v>
      </c>
      <c r="I1176" s="10" t="s">
        <v>7424</v>
      </c>
      <c r="J1176" s="34">
        <v>-696220.5</v>
      </c>
      <c r="K1176" s="10">
        <v>4931881331</v>
      </c>
      <c r="L1176" s="10" t="s">
        <v>7425</v>
      </c>
    </row>
    <row r="1177" spans="1:12" s="10" customFormat="1">
      <c r="A1177" s="32"/>
      <c r="B1177" s="32"/>
      <c r="C1177" s="33"/>
      <c r="D1177" s="14"/>
      <c r="E1177" s="14"/>
      <c r="G1177" s="257"/>
      <c r="J1177" s="34"/>
    </row>
    <row r="1178" spans="1:12" s="10" customFormat="1">
      <c r="A1178" s="32"/>
      <c r="B1178" s="32"/>
      <c r="C1178" s="33"/>
      <c r="D1178" s="14"/>
      <c r="E1178" s="14"/>
      <c r="G1178" s="257"/>
      <c r="J1178" s="34"/>
    </row>
    <row r="1179" spans="1:12" s="10" customFormat="1">
      <c r="A1179" s="32"/>
      <c r="B1179" s="32"/>
      <c r="C1179" s="33"/>
      <c r="D1179" s="14"/>
      <c r="E1179" s="14"/>
      <c r="G1179" s="257"/>
      <c r="J1179" s="34"/>
    </row>
    <row r="1180" spans="1:12" s="10" customFormat="1">
      <c r="A1180" s="32"/>
      <c r="B1180" s="32"/>
      <c r="C1180" s="33"/>
      <c r="D1180" s="14"/>
      <c r="E1180" s="14"/>
      <c r="G1180" s="257"/>
      <c r="J1180" s="34"/>
    </row>
    <row r="1181" spans="1:12" s="10" customFormat="1">
      <c r="A1181" s="32"/>
      <c r="B1181" s="32"/>
      <c r="C1181" s="33"/>
      <c r="D1181" s="14"/>
      <c r="E1181" s="14"/>
      <c r="G1181" s="257"/>
      <c r="J1181" s="34"/>
    </row>
    <row r="1182" spans="1:12" s="10" customFormat="1">
      <c r="A1182" s="32"/>
      <c r="B1182" s="32"/>
      <c r="C1182" s="33"/>
      <c r="D1182" s="14"/>
      <c r="E1182" s="14"/>
      <c r="G1182" s="257"/>
      <c r="J1182" s="34"/>
    </row>
    <row r="1183" spans="1:12" s="10" customFormat="1">
      <c r="A1183" s="32"/>
      <c r="B1183" s="32"/>
      <c r="C1183" s="33"/>
      <c r="D1183" s="14"/>
      <c r="E1183" s="14"/>
      <c r="G1183" s="257"/>
      <c r="J1183" s="34"/>
    </row>
    <row r="1184" spans="1:12" s="10" customFormat="1">
      <c r="A1184" s="32"/>
      <c r="B1184" s="32"/>
      <c r="C1184" s="33"/>
      <c r="D1184" s="14"/>
      <c r="E1184" s="14"/>
      <c r="G1184" s="257"/>
      <c r="J1184" s="34"/>
    </row>
    <row r="1185" spans="1:10" s="10" customFormat="1">
      <c r="A1185" s="32"/>
      <c r="B1185" s="32"/>
      <c r="C1185" s="33"/>
      <c r="D1185" s="14"/>
      <c r="E1185" s="14"/>
      <c r="G1185" s="257"/>
      <c r="J1185" s="34"/>
    </row>
    <row r="1186" spans="1:10" s="10" customFormat="1">
      <c r="A1186" s="32"/>
      <c r="B1186" s="32"/>
      <c r="C1186" s="33"/>
      <c r="D1186" s="14"/>
      <c r="E1186" s="14"/>
      <c r="G1186" s="257"/>
      <c r="J1186" s="34"/>
    </row>
    <row r="1187" spans="1:10" s="10" customFormat="1">
      <c r="A1187" s="32"/>
      <c r="B1187" s="32"/>
      <c r="C1187" s="33"/>
      <c r="D1187" s="14"/>
      <c r="E1187" s="14"/>
      <c r="G1187" s="257"/>
      <c r="J1187" s="34"/>
    </row>
    <row r="1188" spans="1:10" s="10" customFormat="1">
      <c r="A1188" s="32"/>
      <c r="B1188" s="32"/>
      <c r="C1188" s="33"/>
      <c r="D1188" s="14"/>
      <c r="E1188" s="14"/>
      <c r="G1188" s="257"/>
      <c r="J1188" s="34"/>
    </row>
    <row r="1189" spans="1:10" s="10" customFormat="1">
      <c r="A1189" s="32"/>
      <c r="B1189" s="32"/>
      <c r="C1189" s="33"/>
      <c r="D1189" s="14"/>
      <c r="E1189" s="14"/>
      <c r="G1189" s="257"/>
      <c r="J1189" s="34"/>
    </row>
    <row r="1190" spans="1:10" s="10" customFormat="1">
      <c r="A1190" s="32"/>
      <c r="B1190" s="32"/>
      <c r="C1190" s="33"/>
      <c r="D1190" s="14"/>
      <c r="E1190" s="14"/>
      <c r="G1190" s="257"/>
      <c r="J1190" s="34"/>
    </row>
    <row r="1191" spans="1:10" s="10" customFormat="1">
      <c r="A1191" s="32"/>
      <c r="B1191" s="32"/>
      <c r="C1191" s="33"/>
      <c r="D1191" s="14"/>
      <c r="E1191" s="14"/>
      <c r="G1191" s="257"/>
      <c r="J1191" s="34"/>
    </row>
    <row r="1192" spans="1:10" s="10" customFormat="1">
      <c r="A1192" s="32"/>
      <c r="B1192" s="32"/>
      <c r="C1192" s="33"/>
      <c r="D1192" s="14"/>
      <c r="E1192" s="14"/>
      <c r="G1192" s="257"/>
      <c r="J1192" s="34"/>
    </row>
    <row r="1193" spans="1:10" s="10" customFormat="1">
      <c r="A1193" s="32"/>
      <c r="B1193" s="32"/>
      <c r="C1193" s="33"/>
      <c r="D1193" s="14"/>
      <c r="E1193" s="14"/>
      <c r="G1193" s="257"/>
      <c r="J1193" s="34"/>
    </row>
    <row r="1194" spans="1:10" s="10" customFormat="1">
      <c r="A1194" s="32"/>
      <c r="B1194" s="32"/>
      <c r="C1194" s="33"/>
      <c r="D1194" s="14"/>
      <c r="E1194" s="14"/>
      <c r="G1194" s="257"/>
      <c r="J1194" s="34"/>
    </row>
    <row r="1195" spans="1:10" s="10" customFormat="1">
      <c r="A1195" s="32"/>
      <c r="B1195" s="32"/>
      <c r="C1195" s="33"/>
      <c r="D1195" s="14"/>
      <c r="E1195" s="14"/>
      <c r="G1195" s="257"/>
      <c r="J1195" s="34"/>
    </row>
    <row r="1196" spans="1:10" s="10" customFormat="1">
      <c r="A1196" s="32"/>
      <c r="B1196" s="32"/>
      <c r="C1196" s="33"/>
      <c r="D1196" s="14"/>
      <c r="E1196" s="14"/>
      <c r="G1196" s="257"/>
      <c r="J1196" s="34"/>
    </row>
    <row r="1197" spans="1:10" s="10" customFormat="1">
      <c r="A1197" s="32"/>
      <c r="B1197" s="32"/>
      <c r="C1197" s="33"/>
      <c r="D1197" s="14"/>
      <c r="E1197" s="14"/>
      <c r="G1197" s="257"/>
      <c r="J1197" s="34"/>
    </row>
    <row r="1198" spans="1:10" s="10" customFormat="1">
      <c r="A1198" s="32"/>
      <c r="B1198" s="32"/>
      <c r="C1198" s="33"/>
      <c r="D1198" s="14"/>
      <c r="E1198" s="14"/>
      <c r="G1198" s="257"/>
      <c r="J1198" s="34"/>
    </row>
    <row r="1199" spans="1:10" s="10" customFormat="1">
      <c r="A1199" s="32"/>
      <c r="B1199" s="32"/>
      <c r="C1199" s="33"/>
      <c r="D1199" s="14"/>
      <c r="E1199" s="14"/>
      <c r="G1199" s="257"/>
      <c r="J1199" s="34"/>
    </row>
    <row r="1200" spans="1:10" s="10" customFormat="1">
      <c r="A1200" s="32"/>
      <c r="B1200" s="32"/>
      <c r="C1200" s="33"/>
      <c r="D1200" s="14"/>
      <c r="E1200" s="14"/>
      <c r="G1200" s="257"/>
      <c r="J1200" s="34"/>
    </row>
    <row r="1201" spans="1:10" s="10" customFormat="1">
      <c r="A1201" s="32"/>
      <c r="B1201" s="32"/>
      <c r="C1201" s="33"/>
      <c r="D1201" s="14"/>
      <c r="E1201" s="14"/>
      <c r="G1201" s="257"/>
      <c r="J1201" s="34"/>
    </row>
    <row r="1202" spans="1:10" s="10" customFormat="1">
      <c r="A1202" s="32"/>
      <c r="B1202" s="32"/>
      <c r="C1202" s="33"/>
      <c r="D1202" s="14"/>
      <c r="E1202" s="14"/>
      <c r="G1202" s="257"/>
      <c r="J1202" s="34"/>
    </row>
    <row r="1203" spans="1:10" s="10" customFormat="1">
      <c r="A1203" s="32"/>
      <c r="B1203" s="32"/>
      <c r="C1203" s="33"/>
      <c r="D1203" s="14"/>
      <c r="E1203" s="14"/>
      <c r="G1203" s="257"/>
      <c r="J1203" s="34"/>
    </row>
    <row r="1204" spans="1:10" s="10" customFormat="1">
      <c r="A1204" s="32"/>
      <c r="B1204" s="32"/>
      <c r="C1204" s="33"/>
      <c r="D1204" s="14"/>
      <c r="E1204" s="14"/>
      <c r="G1204" s="257"/>
      <c r="J1204" s="34"/>
    </row>
    <row r="1205" spans="1:10" s="10" customFormat="1">
      <c r="A1205" s="32"/>
      <c r="B1205" s="32"/>
      <c r="C1205" s="33"/>
      <c r="D1205" s="14"/>
      <c r="E1205" s="14"/>
      <c r="G1205" s="257"/>
      <c r="J1205" s="34"/>
    </row>
    <row r="1206" spans="1:10" s="10" customFormat="1">
      <c r="A1206" s="32"/>
      <c r="B1206" s="32"/>
      <c r="C1206" s="33"/>
      <c r="D1206" s="14"/>
      <c r="E1206" s="14"/>
      <c r="G1206" s="257"/>
      <c r="J1206" s="34"/>
    </row>
    <row r="1207" spans="1:10" s="10" customFormat="1">
      <c r="A1207" s="32"/>
      <c r="B1207" s="32"/>
      <c r="C1207" s="33"/>
      <c r="D1207" s="14"/>
      <c r="E1207" s="14"/>
      <c r="G1207" s="257"/>
      <c r="J1207" s="34"/>
    </row>
    <row r="1208" spans="1:10" s="10" customFormat="1">
      <c r="A1208" s="32"/>
      <c r="B1208" s="32"/>
      <c r="C1208" s="33"/>
      <c r="D1208" s="14"/>
      <c r="E1208" s="14"/>
      <c r="G1208" s="257"/>
      <c r="J1208" s="34"/>
    </row>
    <row r="1209" spans="1:10" s="10" customFormat="1">
      <c r="A1209" s="32"/>
      <c r="B1209" s="32"/>
      <c r="C1209" s="33"/>
      <c r="D1209" s="14"/>
      <c r="E1209" s="14"/>
      <c r="G1209" s="257"/>
      <c r="J1209" s="34"/>
    </row>
    <row r="1210" spans="1:10" s="10" customFormat="1">
      <c r="A1210" s="32"/>
      <c r="B1210" s="32"/>
      <c r="C1210" s="33"/>
      <c r="D1210" s="14"/>
      <c r="E1210" s="14"/>
      <c r="G1210" s="257"/>
      <c r="J1210" s="34"/>
    </row>
    <row r="1211" spans="1:10" s="10" customFormat="1">
      <c r="A1211" s="32"/>
      <c r="B1211" s="32"/>
      <c r="C1211" s="33"/>
      <c r="D1211" s="14"/>
      <c r="E1211" s="14"/>
      <c r="G1211" s="257"/>
      <c r="J1211" s="34"/>
    </row>
    <row r="1212" spans="1:10" s="10" customFormat="1">
      <c r="A1212" s="32"/>
      <c r="B1212" s="32"/>
      <c r="C1212" s="33"/>
      <c r="D1212" s="14"/>
      <c r="E1212" s="14"/>
      <c r="G1212" s="257"/>
      <c r="J1212" s="34"/>
    </row>
    <row r="1213" spans="1:10" s="10" customFormat="1">
      <c r="A1213" s="32"/>
      <c r="B1213" s="32"/>
      <c r="C1213" s="33"/>
      <c r="D1213" s="14"/>
      <c r="E1213" s="14"/>
      <c r="G1213" s="257"/>
      <c r="J1213" s="34"/>
    </row>
    <row r="1214" spans="1:10" s="10" customFormat="1">
      <c r="A1214" s="32"/>
      <c r="B1214" s="32"/>
      <c r="C1214" s="33"/>
      <c r="D1214" s="14"/>
      <c r="E1214" s="14"/>
      <c r="G1214" s="257"/>
      <c r="J1214" s="34"/>
    </row>
    <row r="1215" spans="1:10" s="10" customFormat="1">
      <c r="A1215" s="32"/>
      <c r="B1215" s="32"/>
      <c r="C1215" s="33"/>
      <c r="D1215" s="14"/>
      <c r="E1215" s="14"/>
      <c r="G1215" s="257"/>
      <c r="J1215" s="34"/>
    </row>
    <row r="1216" spans="1:10" s="10" customFormat="1">
      <c r="A1216" s="32"/>
      <c r="B1216" s="32"/>
      <c r="C1216" s="33"/>
      <c r="D1216" s="14"/>
      <c r="E1216" s="14"/>
      <c r="G1216" s="257"/>
      <c r="J1216" s="34"/>
    </row>
    <row r="1217" spans="1:10" s="10" customFormat="1">
      <c r="A1217" s="32"/>
      <c r="B1217" s="32"/>
      <c r="C1217" s="33"/>
      <c r="D1217" s="14"/>
      <c r="E1217" s="14"/>
      <c r="G1217" s="257"/>
      <c r="J1217" s="34"/>
    </row>
    <row r="1218" spans="1:10" s="10" customFormat="1">
      <c r="A1218" s="32"/>
      <c r="B1218" s="32"/>
      <c r="C1218" s="33"/>
      <c r="D1218" s="14"/>
      <c r="E1218" s="14"/>
      <c r="G1218" s="257"/>
      <c r="J1218" s="34"/>
    </row>
    <row r="1219" spans="1:10" s="10" customFormat="1">
      <c r="A1219" s="32"/>
      <c r="B1219" s="32"/>
      <c r="C1219" s="33"/>
      <c r="D1219" s="14"/>
      <c r="E1219" s="14"/>
      <c r="G1219" s="257"/>
      <c r="J1219" s="34"/>
    </row>
    <row r="1220" spans="1:10" s="10" customFormat="1">
      <c r="A1220" s="32"/>
      <c r="B1220" s="32"/>
      <c r="C1220" s="33"/>
      <c r="D1220" s="14"/>
      <c r="E1220" s="14"/>
      <c r="G1220" s="257"/>
      <c r="J1220" s="34"/>
    </row>
    <row r="1221" spans="1:10" s="10" customFormat="1">
      <c r="A1221" s="32"/>
      <c r="B1221" s="32"/>
      <c r="C1221" s="33"/>
      <c r="D1221" s="14"/>
      <c r="E1221" s="14"/>
      <c r="G1221" s="257"/>
      <c r="J1221" s="34"/>
    </row>
    <row r="1222" spans="1:10" s="10" customFormat="1">
      <c r="A1222" s="32"/>
      <c r="B1222" s="32"/>
      <c r="C1222" s="33"/>
      <c r="D1222" s="14"/>
      <c r="E1222" s="14"/>
      <c r="G1222" s="257"/>
      <c r="J1222" s="34"/>
    </row>
    <row r="1223" spans="1:10" s="10" customFormat="1">
      <c r="A1223" s="32"/>
      <c r="B1223" s="32"/>
      <c r="C1223" s="33"/>
      <c r="D1223" s="14"/>
      <c r="E1223" s="14"/>
      <c r="G1223" s="257"/>
      <c r="J1223" s="34"/>
    </row>
    <row r="1224" spans="1:10" s="10" customFormat="1">
      <c r="A1224" s="32"/>
      <c r="B1224" s="32"/>
      <c r="C1224" s="33"/>
      <c r="D1224" s="14"/>
      <c r="E1224" s="14"/>
      <c r="G1224" s="257"/>
      <c r="J1224" s="34"/>
    </row>
    <row r="1225" spans="1:10" s="10" customFormat="1">
      <c r="A1225" s="32"/>
      <c r="B1225" s="32"/>
      <c r="C1225" s="33"/>
      <c r="D1225" s="14"/>
      <c r="E1225" s="14"/>
      <c r="G1225" s="257"/>
      <c r="J1225" s="34"/>
    </row>
    <row r="1226" spans="1:10" s="10" customFormat="1">
      <c r="A1226" s="32"/>
      <c r="B1226" s="32"/>
      <c r="C1226" s="33"/>
      <c r="D1226" s="14"/>
      <c r="E1226" s="14"/>
      <c r="G1226" s="257"/>
      <c r="J1226" s="34"/>
    </row>
    <row r="1227" spans="1:10" s="10" customFormat="1">
      <c r="A1227" s="32"/>
      <c r="B1227" s="32"/>
      <c r="C1227" s="33"/>
      <c r="D1227" s="14"/>
      <c r="E1227" s="14"/>
      <c r="G1227" s="257"/>
      <c r="J1227" s="34"/>
    </row>
    <row r="1228" spans="1:10" s="10" customFormat="1">
      <c r="A1228" s="32"/>
      <c r="B1228" s="32"/>
      <c r="C1228" s="33"/>
      <c r="D1228" s="14"/>
      <c r="E1228" s="14"/>
      <c r="G1228" s="257"/>
      <c r="J1228" s="34"/>
    </row>
    <row r="1229" spans="1:10" s="10" customFormat="1">
      <c r="A1229" s="32"/>
      <c r="B1229" s="32"/>
      <c r="C1229" s="33"/>
      <c r="D1229" s="14"/>
      <c r="E1229" s="14"/>
      <c r="G1229" s="257"/>
      <c r="J1229" s="34"/>
    </row>
    <row r="1230" spans="1:10" s="10" customFormat="1">
      <c r="A1230" s="32"/>
      <c r="B1230" s="32"/>
      <c r="C1230" s="33"/>
      <c r="D1230" s="14"/>
      <c r="E1230" s="14"/>
      <c r="G1230" s="257"/>
      <c r="J1230" s="34"/>
    </row>
    <row r="1231" spans="1:10" s="10" customFormat="1">
      <c r="A1231" s="32"/>
      <c r="B1231" s="32"/>
      <c r="C1231" s="33"/>
      <c r="D1231" s="14"/>
      <c r="E1231" s="14"/>
      <c r="G1231" s="257"/>
      <c r="J1231" s="34"/>
    </row>
    <row r="1232" spans="1:10" s="10" customFormat="1">
      <c r="A1232" s="32"/>
      <c r="B1232" s="32"/>
      <c r="C1232" s="33"/>
      <c r="D1232" s="14"/>
      <c r="E1232" s="14"/>
      <c r="G1232" s="257"/>
      <c r="J1232" s="34"/>
    </row>
    <row r="1233" spans="1:10" s="10" customFormat="1">
      <c r="A1233" s="32"/>
      <c r="B1233" s="32"/>
      <c r="C1233" s="33"/>
      <c r="D1233" s="14"/>
      <c r="E1233" s="14"/>
      <c r="G1233" s="257"/>
      <c r="J1233" s="34"/>
    </row>
    <row r="1234" spans="1:10" s="10" customFormat="1">
      <c r="A1234" s="32"/>
      <c r="B1234" s="32"/>
      <c r="C1234" s="33"/>
      <c r="D1234" s="14"/>
      <c r="E1234" s="14"/>
      <c r="G1234" s="257"/>
      <c r="J1234" s="34"/>
    </row>
    <row r="1235" spans="1:10" s="10" customFormat="1">
      <c r="A1235" s="32"/>
      <c r="B1235" s="32"/>
      <c r="C1235" s="33"/>
      <c r="D1235" s="14"/>
      <c r="E1235" s="14"/>
      <c r="G1235" s="257"/>
      <c r="J1235" s="34"/>
    </row>
    <row r="1236" spans="1:10" s="10" customFormat="1">
      <c r="A1236" s="32"/>
      <c r="B1236" s="32"/>
      <c r="C1236" s="33"/>
      <c r="D1236" s="14"/>
      <c r="E1236" s="14"/>
      <c r="G1236" s="257"/>
      <c r="J1236" s="34"/>
    </row>
    <row r="1237" spans="1:10" s="10" customFormat="1">
      <c r="A1237" s="32"/>
      <c r="B1237" s="32"/>
      <c r="C1237" s="33"/>
      <c r="D1237" s="14"/>
      <c r="E1237" s="14"/>
      <c r="G1237" s="257"/>
      <c r="J1237" s="34"/>
    </row>
    <row r="1238" spans="1:10" s="10" customFormat="1">
      <c r="A1238" s="32"/>
      <c r="B1238" s="32"/>
      <c r="C1238" s="33"/>
      <c r="D1238" s="14"/>
      <c r="E1238" s="14"/>
      <c r="G1238" s="257"/>
      <c r="J1238" s="34"/>
    </row>
    <row r="1239" spans="1:10" s="10" customFormat="1">
      <c r="A1239" s="32"/>
      <c r="B1239" s="32"/>
      <c r="C1239" s="33"/>
      <c r="D1239" s="14"/>
      <c r="E1239" s="14"/>
      <c r="G1239" s="257"/>
      <c r="J1239" s="34"/>
    </row>
    <row r="1240" spans="1:10" s="10" customFormat="1">
      <c r="A1240" s="32"/>
      <c r="B1240" s="32"/>
      <c r="C1240" s="33"/>
      <c r="D1240" s="14"/>
      <c r="E1240" s="14"/>
      <c r="G1240" s="257"/>
      <c r="J1240" s="34"/>
    </row>
    <row r="1241" spans="1:10" s="10" customFormat="1">
      <c r="A1241" s="32"/>
      <c r="B1241" s="32"/>
      <c r="C1241" s="33"/>
      <c r="D1241" s="14"/>
      <c r="E1241" s="14"/>
      <c r="G1241" s="257"/>
      <c r="J1241" s="34"/>
    </row>
    <row r="1242" spans="1:10" s="10" customFormat="1">
      <c r="A1242" s="32"/>
      <c r="B1242" s="32"/>
      <c r="C1242" s="33"/>
      <c r="D1242" s="14"/>
      <c r="E1242" s="14"/>
      <c r="G1242" s="257"/>
      <c r="J1242" s="34"/>
    </row>
    <row r="1243" spans="1:10" s="10" customFormat="1">
      <c r="A1243" s="32"/>
      <c r="B1243" s="32"/>
      <c r="C1243" s="33"/>
      <c r="D1243" s="14"/>
      <c r="E1243" s="14"/>
      <c r="G1243" s="257"/>
      <c r="J1243" s="34"/>
    </row>
    <row r="1244" spans="1:10" s="10" customFormat="1">
      <c r="A1244" s="32"/>
      <c r="B1244" s="32"/>
      <c r="C1244" s="33"/>
      <c r="D1244" s="14"/>
      <c r="E1244" s="14"/>
      <c r="G1244" s="257"/>
      <c r="J1244" s="34"/>
    </row>
    <row r="1245" spans="1:10" s="10" customFormat="1">
      <c r="A1245" s="32"/>
      <c r="B1245" s="32"/>
      <c r="C1245" s="33"/>
      <c r="D1245" s="14"/>
      <c r="E1245" s="14"/>
      <c r="G1245" s="257"/>
      <c r="J1245" s="34"/>
    </row>
    <row r="1246" spans="1:10" s="10" customFormat="1">
      <c r="A1246" s="32"/>
      <c r="B1246" s="32"/>
      <c r="C1246" s="33"/>
      <c r="D1246" s="14"/>
      <c r="E1246" s="14"/>
      <c r="G1246" s="257"/>
      <c r="J1246" s="34"/>
    </row>
    <row r="1247" spans="1:10" s="10" customFormat="1">
      <c r="A1247" s="32"/>
      <c r="B1247" s="32"/>
      <c r="C1247" s="33"/>
      <c r="D1247" s="14"/>
      <c r="E1247" s="14"/>
      <c r="G1247" s="257"/>
      <c r="J1247" s="34"/>
    </row>
    <row r="1248" spans="1:10" s="10" customFormat="1">
      <c r="A1248" s="32"/>
      <c r="B1248" s="32"/>
      <c r="C1248" s="33"/>
      <c r="D1248" s="14"/>
      <c r="E1248" s="14"/>
      <c r="G1248" s="257"/>
      <c r="J1248" s="34"/>
    </row>
    <row r="1249" spans="1:10" s="10" customFormat="1">
      <c r="A1249" s="32"/>
      <c r="B1249" s="32"/>
      <c r="C1249" s="33"/>
      <c r="D1249" s="14"/>
      <c r="E1249" s="14"/>
      <c r="G1249" s="257"/>
      <c r="J1249" s="34"/>
    </row>
    <row r="1250" spans="1:10" s="10" customFormat="1">
      <c r="A1250" s="32"/>
      <c r="B1250" s="32"/>
      <c r="C1250" s="33"/>
      <c r="D1250" s="14"/>
      <c r="E1250" s="14"/>
      <c r="G1250" s="257"/>
      <c r="J1250" s="34"/>
    </row>
    <row r="1251" spans="1:10" s="10" customFormat="1">
      <c r="A1251" s="32"/>
      <c r="B1251" s="32"/>
      <c r="C1251" s="33"/>
      <c r="D1251" s="14"/>
      <c r="E1251" s="14"/>
      <c r="G1251" s="257"/>
      <c r="J1251" s="34"/>
    </row>
    <row r="1252" spans="1:10" s="10" customFormat="1">
      <c r="A1252" s="32"/>
      <c r="B1252" s="32"/>
      <c r="C1252" s="33"/>
      <c r="D1252" s="14"/>
      <c r="E1252" s="14"/>
      <c r="G1252" s="257"/>
      <c r="J1252" s="34"/>
    </row>
    <row r="1253" spans="1:10" s="10" customFormat="1">
      <c r="A1253" s="32"/>
      <c r="B1253" s="32"/>
      <c r="C1253" s="33"/>
      <c r="D1253" s="14"/>
      <c r="E1253" s="14"/>
      <c r="G1253" s="257"/>
      <c r="J1253" s="34"/>
    </row>
    <row r="1254" spans="1:10" s="10" customFormat="1">
      <c r="A1254" s="32"/>
      <c r="B1254" s="32"/>
      <c r="C1254" s="33"/>
      <c r="D1254" s="14"/>
      <c r="E1254" s="14"/>
      <c r="G1254" s="257"/>
      <c r="J1254" s="34"/>
    </row>
    <row r="1255" spans="1:10" s="10" customFormat="1">
      <c r="A1255" s="32"/>
      <c r="B1255" s="32"/>
      <c r="C1255" s="33"/>
      <c r="D1255" s="14"/>
      <c r="E1255" s="14"/>
      <c r="G1255" s="257"/>
      <c r="J1255" s="34"/>
    </row>
    <row r="1256" spans="1:10" s="10" customFormat="1">
      <c r="A1256" s="32"/>
      <c r="B1256" s="32"/>
      <c r="C1256" s="33"/>
      <c r="D1256" s="14"/>
      <c r="E1256" s="14"/>
      <c r="G1256" s="257"/>
      <c r="J1256" s="34"/>
    </row>
    <row r="1257" spans="1:10" s="10" customFormat="1">
      <c r="A1257" s="32"/>
      <c r="B1257" s="32"/>
      <c r="C1257" s="33"/>
      <c r="D1257" s="14"/>
      <c r="E1257" s="14"/>
      <c r="G1257" s="257"/>
      <c r="J1257" s="34"/>
    </row>
    <row r="1258" spans="1:10" s="10" customFormat="1">
      <c r="A1258" s="32"/>
      <c r="B1258" s="32"/>
      <c r="C1258" s="33"/>
      <c r="D1258" s="14"/>
      <c r="E1258" s="14"/>
      <c r="G1258" s="257"/>
      <c r="J1258" s="34"/>
    </row>
    <row r="1259" spans="1:10" s="10" customFormat="1">
      <c r="A1259" s="32"/>
      <c r="B1259" s="32"/>
      <c r="C1259" s="33"/>
      <c r="D1259" s="14"/>
      <c r="E1259" s="14"/>
      <c r="G1259" s="257"/>
      <c r="J1259" s="34"/>
    </row>
    <row r="1260" spans="1:10" s="10" customFormat="1">
      <c r="A1260" s="32"/>
      <c r="B1260" s="32"/>
      <c r="C1260" s="33"/>
      <c r="D1260" s="14"/>
      <c r="E1260" s="14"/>
      <c r="G1260" s="257"/>
      <c r="J1260" s="34"/>
    </row>
    <row r="1261" spans="1:10" s="10" customFormat="1">
      <c r="A1261" s="32"/>
      <c r="B1261" s="32"/>
      <c r="C1261" s="33"/>
      <c r="D1261" s="14"/>
      <c r="E1261" s="14"/>
      <c r="G1261" s="257"/>
      <c r="J1261" s="34"/>
    </row>
    <row r="1262" spans="1:10" s="10" customFormat="1">
      <c r="A1262" s="32"/>
      <c r="B1262" s="32"/>
      <c r="C1262" s="33"/>
      <c r="D1262" s="14"/>
      <c r="E1262" s="14"/>
      <c r="G1262" s="257"/>
      <c r="J1262" s="34"/>
    </row>
    <row r="1263" spans="1:10" s="10" customFormat="1">
      <c r="A1263" s="32"/>
      <c r="B1263" s="32"/>
      <c r="C1263" s="33"/>
      <c r="D1263" s="14"/>
      <c r="E1263" s="14"/>
      <c r="G1263" s="257"/>
      <c r="J1263" s="34"/>
    </row>
    <row r="1264" spans="1:10" s="10" customFormat="1">
      <c r="A1264" s="32"/>
      <c r="B1264" s="32"/>
      <c r="C1264" s="33"/>
      <c r="D1264" s="14"/>
      <c r="E1264" s="14"/>
      <c r="G1264" s="257"/>
      <c r="J1264" s="34"/>
    </row>
    <row r="1265" spans="1:10" s="10" customFormat="1">
      <c r="A1265" s="32"/>
      <c r="B1265" s="32"/>
      <c r="C1265" s="33"/>
      <c r="D1265" s="14"/>
      <c r="E1265" s="14"/>
      <c r="G1265" s="257"/>
      <c r="J1265" s="34"/>
    </row>
    <row r="1266" spans="1:10" s="10" customFormat="1">
      <c r="A1266" s="32"/>
      <c r="B1266" s="32"/>
      <c r="C1266" s="33"/>
      <c r="D1266" s="14"/>
      <c r="E1266" s="14"/>
      <c r="G1266" s="257"/>
      <c r="J1266" s="34"/>
    </row>
    <row r="1267" spans="1:10" s="10" customFormat="1">
      <c r="A1267" s="32"/>
      <c r="B1267" s="32"/>
      <c r="C1267" s="33"/>
      <c r="D1267" s="14"/>
      <c r="E1267" s="14"/>
      <c r="G1267" s="257"/>
      <c r="J1267" s="34"/>
    </row>
    <row r="1268" spans="1:10" s="10" customFormat="1">
      <c r="A1268" s="32"/>
      <c r="B1268" s="32"/>
      <c r="C1268" s="33"/>
      <c r="D1268" s="14"/>
      <c r="E1268" s="14"/>
      <c r="G1268" s="257"/>
      <c r="J1268" s="34"/>
    </row>
    <row r="1269" spans="1:10" s="10" customFormat="1">
      <c r="A1269" s="32"/>
      <c r="B1269" s="32"/>
      <c r="C1269" s="33"/>
      <c r="D1269" s="14"/>
      <c r="E1269" s="14"/>
      <c r="G1269" s="257"/>
      <c r="J1269" s="34"/>
    </row>
    <row r="1270" spans="1:10" s="10" customFormat="1">
      <c r="A1270" s="32"/>
      <c r="B1270" s="32"/>
      <c r="C1270" s="33"/>
      <c r="D1270" s="14"/>
      <c r="E1270" s="14"/>
      <c r="G1270" s="257"/>
      <c r="J1270" s="34"/>
    </row>
    <row r="1271" spans="1:10" s="10" customFormat="1">
      <c r="A1271" s="32"/>
      <c r="B1271" s="32"/>
      <c r="C1271" s="33"/>
      <c r="D1271" s="14"/>
      <c r="E1271" s="14"/>
      <c r="G1271" s="257"/>
      <c r="J1271" s="34"/>
    </row>
    <row r="1272" spans="1:10" s="10" customFormat="1">
      <c r="A1272" s="32"/>
      <c r="B1272" s="32"/>
      <c r="C1272" s="33"/>
      <c r="D1272" s="14"/>
      <c r="E1272" s="14"/>
      <c r="G1272" s="257"/>
      <c r="J1272" s="34"/>
    </row>
    <row r="1273" spans="1:10" s="10" customFormat="1">
      <c r="A1273" s="32"/>
      <c r="B1273" s="32"/>
      <c r="C1273" s="33"/>
      <c r="D1273" s="14"/>
      <c r="E1273" s="14"/>
      <c r="G1273" s="257"/>
      <c r="J1273" s="34"/>
    </row>
    <row r="1274" spans="1:10" s="10" customFormat="1">
      <c r="A1274" s="32"/>
      <c r="B1274" s="32"/>
      <c r="C1274" s="33"/>
      <c r="D1274" s="14"/>
      <c r="E1274" s="14"/>
      <c r="G1274" s="257"/>
      <c r="J1274" s="34"/>
    </row>
    <row r="1275" spans="1:10" s="10" customFormat="1">
      <c r="A1275" s="32"/>
      <c r="B1275" s="32"/>
      <c r="C1275" s="33"/>
      <c r="D1275" s="14"/>
      <c r="E1275" s="14"/>
      <c r="G1275" s="257"/>
      <c r="J1275" s="34"/>
    </row>
    <row r="1276" spans="1:10" s="10" customFormat="1">
      <c r="A1276" s="32"/>
      <c r="B1276" s="32"/>
      <c r="C1276" s="33"/>
      <c r="D1276" s="14"/>
      <c r="E1276" s="14"/>
      <c r="G1276" s="257"/>
      <c r="J1276" s="34"/>
    </row>
    <row r="1277" spans="1:10" s="10" customFormat="1">
      <c r="A1277" s="32"/>
      <c r="B1277" s="32"/>
      <c r="C1277" s="33"/>
      <c r="D1277" s="14"/>
      <c r="E1277" s="14"/>
      <c r="G1277" s="257"/>
      <c r="J1277" s="34"/>
    </row>
    <row r="1278" spans="1:10" s="10" customFormat="1">
      <c r="A1278" s="32"/>
      <c r="B1278" s="32"/>
      <c r="C1278" s="33"/>
      <c r="D1278" s="14"/>
      <c r="E1278" s="14"/>
      <c r="G1278" s="257"/>
      <c r="J1278" s="34"/>
    </row>
    <row r="1279" spans="1:10" s="10" customFormat="1">
      <c r="A1279" s="32"/>
      <c r="B1279" s="32"/>
      <c r="C1279" s="33"/>
      <c r="D1279" s="14"/>
      <c r="E1279" s="14"/>
      <c r="G1279" s="257"/>
      <c r="J1279" s="34"/>
    </row>
    <row r="1280" spans="1:10" s="10" customFormat="1">
      <c r="A1280" s="32"/>
      <c r="B1280" s="32"/>
      <c r="C1280" s="33"/>
      <c r="D1280" s="14"/>
      <c r="E1280" s="14"/>
      <c r="G1280" s="257"/>
      <c r="J1280" s="34"/>
    </row>
    <row r="1281" spans="1:10" s="10" customFormat="1">
      <c r="A1281" s="32"/>
      <c r="B1281" s="32"/>
      <c r="C1281" s="33"/>
      <c r="D1281" s="14"/>
      <c r="E1281" s="14"/>
      <c r="G1281" s="257"/>
      <c r="J1281" s="34"/>
    </row>
    <row r="1282" spans="1:10" s="10" customFormat="1">
      <c r="A1282" s="32"/>
      <c r="B1282" s="32"/>
      <c r="C1282" s="33"/>
      <c r="D1282" s="14"/>
      <c r="E1282" s="14"/>
      <c r="G1282" s="257"/>
      <c r="J1282" s="34"/>
    </row>
    <row r="1283" spans="1:10" s="10" customFormat="1">
      <c r="A1283" s="32"/>
      <c r="B1283" s="32"/>
      <c r="C1283" s="33"/>
      <c r="D1283" s="14"/>
      <c r="E1283" s="14"/>
      <c r="G1283" s="257"/>
      <c r="J1283" s="34"/>
    </row>
    <row r="1284" spans="1:10" s="10" customFormat="1">
      <c r="A1284" s="32"/>
      <c r="B1284" s="32"/>
      <c r="C1284" s="33"/>
      <c r="D1284" s="14"/>
      <c r="E1284" s="14"/>
      <c r="G1284" s="257"/>
      <c r="J1284" s="34"/>
    </row>
    <row r="1285" spans="1:10" s="10" customFormat="1">
      <c r="A1285" s="32"/>
      <c r="B1285" s="32"/>
      <c r="C1285" s="33"/>
      <c r="D1285" s="14"/>
      <c r="E1285" s="14"/>
      <c r="G1285" s="257"/>
      <c r="J1285" s="34"/>
    </row>
    <row r="1286" spans="1:10" s="10" customFormat="1">
      <c r="A1286" s="32"/>
      <c r="B1286" s="32"/>
      <c r="C1286" s="33"/>
      <c r="D1286" s="14"/>
      <c r="E1286" s="14"/>
      <c r="G1286" s="257"/>
      <c r="J1286" s="34"/>
    </row>
    <row r="1287" spans="1:10" s="10" customFormat="1">
      <c r="A1287" s="32"/>
      <c r="B1287" s="32"/>
      <c r="C1287" s="33"/>
      <c r="D1287" s="14"/>
      <c r="E1287" s="14"/>
      <c r="G1287" s="257"/>
      <c r="J1287" s="34"/>
    </row>
    <row r="1288" spans="1:10" s="10" customFormat="1">
      <c r="A1288" s="32"/>
      <c r="B1288" s="32"/>
      <c r="C1288" s="33"/>
      <c r="D1288" s="14"/>
      <c r="E1288" s="14"/>
      <c r="G1288" s="257"/>
      <c r="J1288" s="34"/>
    </row>
    <row r="1289" spans="1:10" s="10" customFormat="1">
      <c r="A1289" s="32"/>
      <c r="B1289" s="32"/>
      <c r="C1289" s="33"/>
      <c r="D1289" s="14"/>
      <c r="E1289" s="14"/>
      <c r="G1289" s="257"/>
      <c r="J1289" s="34"/>
    </row>
    <row r="1290" spans="1:10" s="10" customFormat="1">
      <c r="A1290" s="32"/>
      <c r="B1290" s="32"/>
      <c r="C1290" s="33"/>
      <c r="D1290" s="14"/>
      <c r="E1290" s="14"/>
      <c r="G1290" s="257"/>
      <c r="J1290" s="34"/>
    </row>
    <row r="1291" spans="1:10" s="10" customFormat="1">
      <c r="A1291" s="32"/>
      <c r="B1291" s="32"/>
      <c r="C1291" s="33"/>
      <c r="D1291" s="14"/>
      <c r="E1291" s="14"/>
      <c r="G1291" s="257"/>
      <c r="J1291" s="34"/>
    </row>
    <row r="1292" spans="1:10" s="10" customFormat="1">
      <c r="A1292" s="32"/>
      <c r="B1292" s="32"/>
      <c r="C1292" s="33"/>
      <c r="D1292" s="14"/>
      <c r="E1292" s="14"/>
      <c r="G1292" s="257"/>
      <c r="J1292" s="34"/>
    </row>
    <row r="1293" spans="1:10" s="10" customFormat="1">
      <c r="A1293" s="32"/>
      <c r="B1293" s="32"/>
      <c r="C1293" s="33"/>
      <c r="D1293" s="14"/>
      <c r="E1293" s="14"/>
      <c r="G1293" s="257"/>
      <c r="J1293" s="34"/>
    </row>
    <row r="1294" spans="1:10" s="10" customFormat="1">
      <c r="A1294" s="32"/>
      <c r="B1294" s="32"/>
      <c r="C1294" s="33"/>
      <c r="D1294" s="14"/>
      <c r="E1294" s="14"/>
      <c r="G1294" s="257"/>
      <c r="J1294" s="34"/>
    </row>
    <row r="1295" spans="1:10" s="10" customFormat="1">
      <c r="A1295" s="32"/>
      <c r="B1295" s="32"/>
      <c r="C1295" s="33"/>
      <c r="D1295" s="14"/>
      <c r="E1295" s="14"/>
      <c r="G1295" s="257"/>
      <c r="J1295" s="34"/>
    </row>
    <row r="1296" spans="1:10" s="10" customFormat="1">
      <c r="A1296" s="32"/>
      <c r="B1296" s="32"/>
      <c r="C1296" s="33"/>
      <c r="D1296" s="14"/>
      <c r="E1296" s="14"/>
      <c r="G1296" s="257"/>
      <c r="J1296" s="34"/>
    </row>
    <row r="1297" spans="1:10" s="10" customFormat="1">
      <c r="A1297" s="32"/>
      <c r="B1297" s="32"/>
      <c r="C1297" s="33"/>
      <c r="D1297" s="14"/>
      <c r="E1297" s="14"/>
      <c r="G1297" s="257"/>
      <c r="J1297" s="34"/>
    </row>
    <row r="1298" spans="1:10" s="10" customFormat="1">
      <c r="A1298" s="32"/>
      <c r="B1298" s="32"/>
      <c r="C1298" s="33"/>
      <c r="D1298" s="14"/>
      <c r="E1298" s="14"/>
      <c r="G1298" s="257"/>
      <c r="J1298" s="34"/>
    </row>
    <row r="1299" spans="1:10" s="10" customFormat="1">
      <c r="A1299" s="32"/>
      <c r="B1299" s="32"/>
      <c r="C1299" s="33"/>
      <c r="D1299" s="14"/>
      <c r="E1299" s="14"/>
      <c r="G1299" s="257"/>
      <c r="J1299" s="34"/>
    </row>
    <row r="1300" spans="1:10" s="10" customFormat="1">
      <c r="A1300" s="32"/>
      <c r="B1300" s="32"/>
      <c r="C1300" s="33"/>
      <c r="D1300" s="14"/>
      <c r="E1300" s="14"/>
      <c r="G1300" s="257"/>
      <c r="J1300" s="34"/>
    </row>
    <row r="1301" spans="1:10" s="10" customFormat="1">
      <c r="A1301" s="32"/>
      <c r="B1301" s="32"/>
      <c r="C1301" s="33"/>
      <c r="D1301" s="14"/>
      <c r="E1301" s="14"/>
      <c r="G1301" s="257"/>
      <c r="J1301" s="34"/>
    </row>
    <row r="1302" spans="1:10" s="10" customFormat="1">
      <c r="A1302" s="32"/>
      <c r="B1302" s="32"/>
      <c r="C1302" s="33"/>
      <c r="D1302" s="14"/>
      <c r="E1302" s="14"/>
      <c r="G1302" s="257"/>
      <c r="J1302" s="34"/>
    </row>
    <row r="1303" spans="1:10" s="10" customFormat="1">
      <c r="A1303" s="32"/>
      <c r="B1303" s="32"/>
      <c r="C1303" s="33"/>
      <c r="D1303" s="14"/>
      <c r="E1303" s="14"/>
      <c r="G1303" s="257"/>
      <c r="J1303" s="34"/>
    </row>
    <row r="1304" spans="1:10" s="10" customFormat="1">
      <c r="A1304" s="32"/>
      <c r="B1304" s="32"/>
      <c r="C1304" s="33"/>
      <c r="D1304" s="14"/>
      <c r="E1304" s="14"/>
      <c r="G1304" s="257"/>
      <c r="J1304" s="34"/>
    </row>
    <row r="1305" spans="1:10" s="10" customFormat="1">
      <c r="A1305" s="32"/>
      <c r="B1305" s="32"/>
      <c r="C1305" s="33"/>
      <c r="D1305" s="14"/>
      <c r="E1305" s="14"/>
      <c r="G1305" s="257"/>
      <c r="J1305" s="34"/>
    </row>
    <row r="1306" spans="1:10" s="10" customFormat="1">
      <c r="A1306" s="32"/>
      <c r="B1306" s="32"/>
      <c r="C1306" s="33"/>
      <c r="D1306" s="14"/>
      <c r="E1306" s="14"/>
      <c r="G1306" s="257"/>
      <c r="J1306" s="34"/>
    </row>
    <row r="1307" spans="1:10" s="10" customFormat="1">
      <c r="A1307" s="32"/>
      <c r="B1307" s="32"/>
      <c r="C1307" s="33"/>
      <c r="D1307" s="14"/>
      <c r="E1307" s="14"/>
      <c r="G1307" s="257"/>
      <c r="J1307" s="34"/>
    </row>
    <row r="1308" spans="1:10" s="10" customFormat="1">
      <c r="A1308" s="32"/>
      <c r="B1308" s="32"/>
      <c r="C1308" s="33"/>
      <c r="D1308" s="14"/>
      <c r="E1308" s="14"/>
      <c r="G1308" s="257"/>
      <c r="J1308" s="34"/>
    </row>
    <row r="1309" spans="1:10" s="10" customFormat="1">
      <c r="A1309" s="32"/>
      <c r="B1309" s="32"/>
      <c r="C1309" s="33"/>
      <c r="D1309" s="14"/>
      <c r="E1309" s="14"/>
      <c r="G1309" s="257"/>
      <c r="J1309" s="34"/>
    </row>
    <row r="1310" spans="1:10" s="10" customFormat="1">
      <c r="A1310" s="32"/>
      <c r="B1310" s="32"/>
      <c r="C1310" s="33"/>
      <c r="D1310" s="14"/>
      <c r="E1310" s="14"/>
      <c r="G1310" s="257"/>
      <c r="J1310" s="34"/>
    </row>
    <row r="1311" spans="1:10" s="10" customFormat="1">
      <c r="A1311" s="32"/>
      <c r="B1311" s="32"/>
      <c r="C1311" s="33"/>
      <c r="D1311" s="14"/>
      <c r="E1311" s="14"/>
      <c r="G1311" s="257"/>
      <c r="J1311" s="34"/>
    </row>
    <row r="1312" spans="1:10" s="10" customFormat="1">
      <c r="A1312" s="32"/>
      <c r="B1312" s="32"/>
      <c r="C1312" s="33"/>
      <c r="D1312" s="14"/>
      <c r="E1312" s="14"/>
      <c r="G1312" s="257"/>
      <c r="J1312" s="34"/>
    </row>
    <row r="1313" spans="1:10" s="10" customFormat="1">
      <c r="A1313" s="32"/>
      <c r="B1313" s="32"/>
      <c r="C1313" s="33"/>
      <c r="D1313" s="14"/>
      <c r="E1313" s="14"/>
      <c r="G1313" s="257"/>
      <c r="J1313" s="34"/>
    </row>
    <row r="1314" spans="1:10" s="10" customFormat="1">
      <c r="A1314" s="32"/>
      <c r="B1314" s="32"/>
      <c r="C1314" s="33"/>
      <c r="D1314" s="14"/>
      <c r="E1314" s="14"/>
      <c r="G1314" s="257"/>
      <c r="J1314" s="34"/>
    </row>
    <row r="1315" spans="1:10" s="10" customFormat="1">
      <c r="A1315" s="32"/>
      <c r="B1315" s="32"/>
      <c r="C1315" s="33"/>
      <c r="D1315" s="14"/>
      <c r="E1315" s="14"/>
      <c r="G1315" s="257"/>
      <c r="J1315" s="34"/>
    </row>
    <row r="1316" spans="1:10" s="10" customFormat="1">
      <c r="A1316" s="32"/>
      <c r="B1316" s="32"/>
      <c r="C1316" s="33"/>
      <c r="D1316" s="14"/>
      <c r="E1316" s="14"/>
      <c r="G1316" s="257"/>
      <c r="J1316" s="34"/>
    </row>
    <row r="1317" spans="1:10" s="10" customFormat="1">
      <c r="A1317" s="32"/>
      <c r="B1317" s="32"/>
      <c r="C1317" s="33"/>
      <c r="D1317" s="14"/>
      <c r="E1317" s="14"/>
      <c r="G1317" s="257"/>
      <c r="J1317" s="34"/>
    </row>
    <row r="1318" spans="1:10" s="10" customFormat="1">
      <c r="A1318" s="32"/>
      <c r="B1318" s="32"/>
      <c r="C1318" s="33"/>
      <c r="D1318" s="14"/>
      <c r="E1318" s="14"/>
      <c r="G1318" s="257"/>
      <c r="J1318" s="34"/>
    </row>
    <row r="1319" spans="1:10" s="10" customFormat="1">
      <c r="A1319" s="32"/>
      <c r="B1319" s="32"/>
      <c r="C1319" s="33"/>
      <c r="D1319" s="14"/>
      <c r="E1319" s="14"/>
      <c r="G1319" s="257"/>
      <c r="J1319" s="34"/>
    </row>
    <row r="1320" spans="1:10" s="10" customFormat="1">
      <c r="A1320" s="32"/>
      <c r="B1320" s="32"/>
      <c r="C1320" s="33"/>
      <c r="D1320" s="14"/>
      <c r="E1320" s="14"/>
      <c r="G1320" s="257"/>
      <c r="J1320" s="34"/>
    </row>
    <row r="1321" spans="1:10" s="10" customFormat="1">
      <c r="A1321" s="32"/>
      <c r="B1321" s="32"/>
      <c r="C1321" s="33"/>
      <c r="D1321" s="14"/>
      <c r="E1321" s="14"/>
      <c r="G1321" s="257"/>
      <c r="J1321" s="34"/>
    </row>
    <row r="1322" spans="1:10" s="10" customFormat="1">
      <c r="A1322" s="32"/>
      <c r="B1322" s="32"/>
      <c r="C1322" s="33"/>
      <c r="D1322" s="14"/>
      <c r="E1322" s="14"/>
      <c r="G1322" s="257"/>
      <c r="J1322" s="34"/>
    </row>
    <row r="1323" spans="1:10" s="10" customFormat="1">
      <c r="A1323" s="32"/>
      <c r="B1323" s="32"/>
      <c r="C1323" s="33"/>
      <c r="D1323" s="14"/>
      <c r="E1323" s="14"/>
      <c r="G1323" s="257"/>
      <c r="J1323" s="34"/>
    </row>
    <row r="1324" spans="1:10" s="10" customFormat="1">
      <c r="A1324" s="32"/>
      <c r="B1324" s="32"/>
      <c r="C1324" s="33"/>
      <c r="D1324" s="14"/>
      <c r="E1324" s="14"/>
      <c r="G1324" s="257"/>
      <c r="J1324" s="34"/>
    </row>
    <row r="1325" spans="1:10" s="10" customFormat="1">
      <c r="A1325" s="32"/>
      <c r="B1325" s="32"/>
      <c r="C1325" s="33"/>
      <c r="D1325" s="14"/>
      <c r="E1325" s="14"/>
      <c r="G1325" s="257"/>
      <c r="J1325" s="34"/>
    </row>
    <row r="1326" spans="1:10" s="10" customFormat="1">
      <c r="A1326" s="32"/>
      <c r="B1326" s="32"/>
      <c r="C1326" s="33"/>
      <c r="D1326" s="14"/>
      <c r="E1326" s="14"/>
      <c r="G1326" s="257"/>
      <c r="J1326" s="34"/>
    </row>
    <row r="1327" spans="1:10" s="10" customFormat="1">
      <c r="A1327" s="32"/>
      <c r="B1327" s="32"/>
      <c r="C1327" s="33"/>
      <c r="D1327" s="14"/>
      <c r="E1327" s="14"/>
      <c r="G1327" s="257"/>
      <c r="J1327" s="34"/>
    </row>
    <row r="1328" spans="1:10" s="10" customFormat="1">
      <c r="A1328" s="32"/>
      <c r="B1328" s="32"/>
      <c r="C1328" s="33"/>
      <c r="D1328" s="14"/>
      <c r="E1328" s="14"/>
      <c r="G1328" s="257"/>
      <c r="J1328" s="34"/>
    </row>
    <row r="1329" spans="1:10" s="10" customFormat="1">
      <c r="A1329" s="32"/>
      <c r="B1329" s="32"/>
      <c r="C1329" s="33"/>
      <c r="D1329" s="14"/>
      <c r="E1329" s="14"/>
      <c r="G1329" s="257"/>
      <c r="J1329" s="34"/>
    </row>
    <row r="1330" spans="1:10" s="10" customFormat="1">
      <c r="A1330" s="32"/>
      <c r="B1330" s="32"/>
      <c r="C1330" s="33"/>
      <c r="D1330" s="14"/>
      <c r="E1330" s="14"/>
      <c r="G1330" s="257"/>
      <c r="J1330" s="34"/>
    </row>
    <row r="1331" spans="1:10" s="10" customFormat="1">
      <c r="A1331" s="32"/>
      <c r="B1331" s="32"/>
      <c r="C1331" s="33"/>
      <c r="D1331" s="14"/>
      <c r="E1331" s="14"/>
      <c r="G1331" s="257"/>
      <c r="J1331" s="34"/>
    </row>
    <row r="1332" spans="1:10" s="10" customFormat="1">
      <c r="A1332" s="32"/>
      <c r="B1332" s="32"/>
      <c r="C1332" s="33"/>
      <c r="D1332" s="14"/>
      <c r="E1332" s="14"/>
      <c r="G1332" s="257"/>
      <c r="J1332" s="34"/>
    </row>
    <row r="1333" spans="1:10" s="10" customFormat="1">
      <c r="A1333" s="32"/>
      <c r="B1333" s="32"/>
      <c r="C1333" s="33"/>
      <c r="D1333" s="14"/>
      <c r="E1333" s="14"/>
      <c r="G1333" s="257"/>
      <c r="J1333" s="34"/>
    </row>
    <row r="1334" spans="1:10" s="10" customFormat="1">
      <c r="A1334" s="32"/>
      <c r="B1334" s="32"/>
      <c r="C1334" s="33"/>
      <c r="D1334" s="14"/>
      <c r="E1334" s="14"/>
      <c r="G1334" s="257"/>
      <c r="J1334" s="34"/>
    </row>
    <row r="1335" spans="1:10" s="10" customFormat="1">
      <c r="A1335" s="32"/>
      <c r="B1335" s="32"/>
      <c r="C1335" s="33"/>
      <c r="D1335" s="14"/>
      <c r="E1335" s="14"/>
      <c r="G1335" s="257"/>
      <c r="J1335" s="34"/>
    </row>
    <row r="1336" spans="1:10" s="10" customFormat="1">
      <c r="A1336" s="32"/>
      <c r="B1336" s="32"/>
      <c r="C1336" s="33"/>
      <c r="D1336" s="14"/>
      <c r="E1336" s="14"/>
      <c r="G1336" s="257"/>
      <c r="J1336" s="34"/>
    </row>
    <row r="1337" spans="1:10" s="10" customFormat="1">
      <c r="A1337" s="32"/>
      <c r="B1337" s="32"/>
      <c r="C1337" s="33"/>
      <c r="D1337" s="14"/>
      <c r="E1337" s="14"/>
      <c r="G1337" s="257"/>
      <c r="J1337" s="34"/>
    </row>
    <row r="1338" spans="1:10" s="10" customFormat="1">
      <c r="A1338" s="32"/>
      <c r="B1338" s="32"/>
      <c r="C1338" s="33"/>
      <c r="D1338" s="14"/>
      <c r="E1338" s="14"/>
      <c r="G1338" s="257"/>
      <c r="J1338" s="34"/>
    </row>
    <row r="1339" spans="1:10" s="10" customFormat="1">
      <c r="A1339" s="32"/>
      <c r="B1339" s="32"/>
      <c r="C1339" s="33"/>
      <c r="D1339" s="14"/>
      <c r="E1339" s="14"/>
      <c r="G1339" s="257"/>
      <c r="J1339" s="34"/>
    </row>
    <row r="1340" spans="1:10" s="10" customFormat="1">
      <c r="A1340" s="32"/>
      <c r="B1340" s="32"/>
      <c r="C1340" s="33"/>
      <c r="D1340" s="14"/>
      <c r="E1340" s="14"/>
      <c r="G1340" s="257"/>
      <c r="J1340" s="34"/>
    </row>
    <row r="1341" spans="1:10" s="10" customFormat="1">
      <c r="A1341" s="32"/>
      <c r="B1341" s="32"/>
      <c r="C1341" s="33"/>
      <c r="D1341" s="14"/>
      <c r="E1341" s="14"/>
      <c r="G1341" s="257"/>
      <c r="J1341" s="34"/>
    </row>
    <row r="1342" spans="1:10" s="10" customFormat="1">
      <c r="A1342" s="32"/>
      <c r="B1342" s="32"/>
      <c r="C1342" s="33"/>
      <c r="D1342" s="14"/>
      <c r="E1342" s="14"/>
      <c r="G1342" s="257"/>
      <c r="J1342" s="34"/>
    </row>
    <row r="1343" spans="1:10" s="10" customFormat="1">
      <c r="A1343" s="32"/>
      <c r="B1343" s="32"/>
      <c r="C1343" s="33"/>
      <c r="D1343" s="14"/>
      <c r="E1343" s="14"/>
      <c r="G1343" s="257"/>
      <c r="J1343" s="34"/>
    </row>
    <row r="1344" spans="1:10" s="10" customFormat="1">
      <c r="A1344" s="32"/>
      <c r="B1344" s="32"/>
      <c r="C1344" s="33"/>
      <c r="D1344" s="14"/>
      <c r="E1344" s="14"/>
      <c r="G1344" s="257"/>
      <c r="J1344" s="34"/>
    </row>
    <row r="1345" spans="1:10" s="10" customFormat="1">
      <c r="A1345" s="32"/>
      <c r="B1345" s="32"/>
      <c r="C1345" s="33"/>
      <c r="D1345" s="14"/>
      <c r="E1345" s="14"/>
      <c r="G1345" s="257"/>
      <c r="J1345" s="34"/>
    </row>
    <row r="1346" spans="1:10" s="10" customFormat="1">
      <c r="A1346" s="32"/>
      <c r="B1346" s="32"/>
      <c r="C1346" s="33"/>
      <c r="D1346" s="14"/>
      <c r="E1346" s="14"/>
      <c r="G1346" s="257"/>
      <c r="J1346" s="34"/>
    </row>
    <row r="1347" spans="1:10" s="10" customFormat="1">
      <c r="A1347" s="32"/>
      <c r="B1347" s="32"/>
      <c r="C1347" s="33"/>
      <c r="D1347" s="14"/>
      <c r="E1347" s="14"/>
      <c r="G1347" s="257"/>
      <c r="J1347" s="34"/>
    </row>
    <row r="1348" spans="1:10" s="10" customFormat="1">
      <c r="A1348" s="32"/>
      <c r="B1348" s="32"/>
      <c r="C1348" s="33"/>
      <c r="D1348" s="14"/>
      <c r="E1348" s="14"/>
      <c r="G1348" s="257"/>
      <c r="J1348" s="34"/>
    </row>
    <row r="1349" spans="1:10" s="10" customFormat="1">
      <c r="A1349" s="32"/>
      <c r="B1349" s="32"/>
      <c r="C1349" s="33"/>
      <c r="D1349" s="14"/>
      <c r="E1349" s="14"/>
      <c r="G1349" s="257"/>
      <c r="J1349" s="34"/>
    </row>
    <row r="1350" spans="1:10" s="10" customFormat="1">
      <c r="A1350" s="32"/>
      <c r="B1350" s="32"/>
      <c r="C1350" s="33"/>
      <c r="D1350" s="14"/>
      <c r="E1350" s="14"/>
      <c r="G1350" s="257"/>
      <c r="J1350" s="34"/>
    </row>
    <row r="1351" spans="1:10" s="10" customFormat="1">
      <c r="A1351" s="32"/>
      <c r="B1351" s="32"/>
      <c r="C1351" s="33"/>
      <c r="D1351" s="14"/>
      <c r="E1351" s="14"/>
      <c r="G1351" s="257"/>
      <c r="J1351" s="34"/>
    </row>
    <row r="1352" spans="1:10" s="10" customFormat="1">
      <c r="A1352" s="32"/>
      <c r="B1352" s="32"/>
      <c r="C1352" s="33"/>
      <c r="D1352" s="14"/>
      <c r="E1352" s="14"/>
      <c r="G1352" s="257"/>
      <c r="J1352" s="34"/>
    </row>
    <row r="1353" spans="1:10" s="10" customFormat="1">
      <c r="A1353" s="32"/>
      <c r="B1353" s="32"/>
      <c r="C1353" s="33"/>
      <c r="D1353" s="14"/>
      <c r="E1353" s="14"/>
      <c r="G1353" s="257"/>
      <c r="J1353" s="34"/>
    </row>
    <row r="1354" spans="1:10" s="10" customFormat="1">
      <c r="A1354" s="32"/>
      <c r="B1354" s="32"/>
      <c r="C1354" s="33"/>
      <c r="D1354" s="14"/>
      <c r="E1354" s="14"/>
      <c r="G1354" s="257"/>
      <c r="J1354" s="34"/>
    </row>
    <row r="1355" spans="1:10" s="10" customFormat="1">
      <c r="A1355" s="32"/>
      <c r="B1355" s="32"/>
      <c r="C1355" s="33"/>
      <c r="D1355" s="14"/>
      <c r="E1355" s="14"/>
      <c r="G1355" s="257"/>
      <c r="J1355" s="34"/>
    </row>
    <row r="1356" spans="1:10" s="10" customFormat="1">
      <c r="A1356" s="32"/>
      <c r="B1356" s="32"/>
      <c r="C1356" s="33"/>
      <c r="D1356" s="14"/>
      <c r="E1356" s="14"/>
      <c r="G1356" s="257"/>
      <c r="J1356" s="34"/>
    </row>
    <row r="1357" spans="1:10" s="10" customFormat="1">
      <c r="A1357" s="32"/>
      <c r="B1357" s="32"/>
      <c r="C1357" s="33"/>
      <c r="D1357" s="14"/>
      <c r="E1357" s="14"/>
      <c r="G1357" s="257"/>
      <c r="J1357" s="34"/>
    </row>
    <row r="1358" spans="1:10" s="10" customFormat="1">
      <c r="A1358" s="32"/>
      <c r="B1358" s="32"/>
      <c r="C1358" s="33"/>
      <c r="D1358" s="14"/>
      <c r="E1358" s="14"/>
      <c r="G1358" s="257"/>
      <c r="J1358" s="34"/>
    </row>
    <row r="1359" spans="1:10" s="10" customFormat="1">
      <c r="A1359" s="32"/>
      <c r="B1359" s="32"/>
      <c r="C1359" s="33"/>
      <c r="D1359" s="14"/>
      <c r="E1359" s="14"/>
      <c r="G1359" s="257"/>
      <c r="J1359" s="34"/>
    </row>
    <row r="1360" spans="1:10" s="10" customFormat="1">
      <c r="A1360" s="32"/>
      <c r="B1360" s="32"/>
      <c r="C1360" s="33"/>
      <c r="D1360" s="14"/>
      <c r="E1360" s="14"/>
      <c r="G1360" s="257"/>
      <c r="J1360" s="34"/>
    </row>
    <row r="1361" spans="1:10" s="10" customFormat="1">
      <c r="A1361" s="32"/>
      <c r="B1361" s="32"/>
      <c r="C1361" s="33"/>
      <c r="D1361" s="14"/>
      <c r="E1361" s="14"/>
      <c r="G1361" s="257"/>
      <c r="J1361" s="34"/>
    </row>
    <row r="1362" spans="1:10" s="10" customFormat="1">
      <c r="A1362" s="32"/>
      <c r="B1362" s="32"/>
      <c r="C1362" s="33"/>
      <c r="D1362" s="14"/>
      <c r="E1362" s="14"/>
      <c r="G1362" s="257"/>
      <c r="J1362" s="34"/>
    </row>
    <row r="1363" spans="1:10" s="10" customFormat="1">
      <c r="A1363" s="32"/>
      <c r="B1363" s="32"/>
      <c r="C1363" s="33"/>
      <c r="D1363" s="14"/>
      <c r="E1363" s="14"/>
      <c r="G1363" s="257"/>
      <c r="J1363" s="34"/>
    </row>
    <row r="1364" spans="1:10" s="10" customFormat="1">
      <c r="A1364" s="32"/>
      <c r="B1364" s="32"/>
      <c r="C1364" s="33"/>
      <c r="D1364" s="14"/>
      <c r="E1364" s="14"/>
      <c r="G1364" s="257"/>
      <c r="J1364" s="34"/>
    </row>
    <row r="1365" spans="1:10" s="10" customFormat="1">
      <c r="A1365" s="32"/>
      <c r="B1365" s="32"/>
      <c r="C1365" s="33"/>
      <c r="D1365" s="14"/>
      <c r="E1365" s="14"/>
      <c r="G1365" s="257"/>
      <c r="J1365" s="34"/>
    </row>
    <row r="1366" spans="1:10" s="10" customFormat="1">
      <c r="A1366" s="32"/>
      <c r="B1366" s="32"/>
      <c r="C1366" s="33"/>
      <c r="D1366" s="14"/>
      <c r="E1366" s="14"/>
      <c r="G1366" s="257"/>
      <c r="J1366" s="34"/>
    </row>
    <row r="1367" spans="1:10" s="10" customFormat="1">
      <c r="A1367" s="32"/>
      <c r="B1367" s="32"/>
      <c r="C1367" s="33"/>
      <c r="D1367" s="14"/>
      <c r="E1367" s="14"/>
      <c r="G1367" s="257"/>
      <c r="J1367" s="34"/>
    </row>
    <row r="1368" spans="1:10" s="10" customFormat="1">
      <c r="A1368" s="32"/>
      <c r="B1368" s="32"/>
      <c r="C1368" s="33"/>
      <c r="D1368" s="14"/>
      <c r="E1368" s="14"/>
      <c r="G1368" s="257"/>
      <c r="J1368" s="34"/>
    </row>
    <row r="1369" spans="1:10" s="10" customFormat="1">
      <c r="A1369" s="32"/>
      <c r="B1369" s="32"/>
      <c r="C1369" s="33"/>
      <c r="D1369" s="14"/>
      <c r="E1369" s="14"/>
      <c r="G1369" s="257"/>
      <c r="J1369" s="34"/>
    </row>
    <row r="1370" spans="1:10" s="10" customFormat="1">
      <c r="A1370" s="32"/>
      <c r="B1370" s="32"/>
      <c r="C1370" s="33"/>
      <c r="D1370" s="14"/>
      <c r="E1370" s="14"/>
      <c r="G1370" s="257"/>
      <c r="J1370" s="34"/>
    </row>
    <row r="1371" spans="1:10" s="10" customFormat="1">
      <c r="A1371" s="32"/>
      <c r="B1371" s="32"/>
      <c r="C1371" s="33"/>
      <c r="D1371" s="14"/>
      <c r="E1371" s="14"/>
      <c r="G1371" s="257"/>
      <c r="J1371" s="34"/>
    </row>
    <row r="1372" spans="1:10" s="10" customFormat="1">
      <c r="A1372" s="32"/>
      <c r="B1372" s="32"/>
      <c r="C1372" s="33"/>
      <c r="D1372" s="14"/>
      <c r="E1372" s="14"/>
      <c r="G1372" s="257"/>
      <c r="J1372" s="34"/>
    </row>
    <row r="1373" spans="1:10" s="10" customFormat="1">
      <c r="A1373" s="32"/>
      <c r="B1373" s="32"/>
      <c r="C1373" s="33"/>
      <c r="D1373" s="14"/>
      <c r="E1373" s="14"/>
      <c r="G1373" s="257"/>
      <c r="J1373" s="34"/>
    </row>
    <row r="1374" spans="1:10" s="10" customFormat="1">
      <c r="A1374" s="32"/>
      <c r="B1374" s="32"/>
      <c r="C1374" s="33"/>
      <c r="D1374" s="14"/>
      <c r="E1374" s="14"/>
      <c r="G1374" s="257"/>
      <c r="J1374" s="34"/>
    </row>
    <row r="1375" spans="1:10" s="10" customFormat="1">
      <c r="A1375" s="32"/>
      <c r="B1375" s="32"/>
      <c r="C1375" s="33"/>
      <c r="D1375" s="14"/>
      <c r="E1375" s="14"/>
      <c r="G1375" s="257"/>
      <c r="J1375" s="34"/>
    </row>
    <row r="1376" spans="1:10" s="10" customFormat="1">
      <c r="A1376" s="32"/>
      <c r="B1376" s="32"/>
      <c r="C1376" s="33"/>
      <c r="D1376" s="14"/>
      <c r="E1376" s="14"/>
      <c r="G1376" s="257"/>
      <c r="J1376" s="34"/>
    </row>
    <row r="1377" spans="1:10" s="10" customFormat="1">
      <c r="A1377" s="32"/>
      <c r="B1377" s="32"/>
      <c r="C1377" s="33"/>
      <c r="D1377" s="14"/>
      <c r="E1377" s="14"/>
      <c r="G1377" s="257"/>
      <c r="J1377" s="34"/>
    </row>
    <row r="1378" spans="1:10" s="10" customFormat="1">
      <c r="A1378" s="32"/>
      <c r="B1378" s="32"/>
      <c r="C1378" s="33"/>
      <c r="D1378" s="14"/>
      <c r="E1378" s="14"/>
      <c r="G1378" s="257"/>
      <c r="J1378" s="34"/>
    </row>
    <row r="1379" spans="1:10" s="10" customFormat="1">
      <c r="A1379" s="32"/>
      <c r="B1379" s="32"/>
      <c r="C1379" s="33"/>
      <c r="D1379" s="14"/>
      <c r="E1379" s="14"/>
      <c r="G1379" s="257"/>
      <c r="J1379" s="34"/>
    </row>
    <row r="1380" spans="1:10" s="10" customFormat="1">
      <c r="A1380" s="32"/>
      <c r="B1380" s="32"/>
      <c r="C1380" s="33"/>
      <c r="D1380" s="14"/>
      <c r="E1380" s="14"/>
      <c r="G1380" s="257"/>
      <c r="J1380" s="34"/>
    </row>
    <row r="1381" spans="1:10" s="10" customFormat="1">
      <c r="A1381" s="32"/>
      <c r="B1381" s="32"/>
      <c r="C1381" s="33"/>
      <c r="D1381" s="14"/>
      <c r="E1381" s="14"/>
      <c r="G1381" s="257"/>
      <c r="J1381" s="34"/>
    </row>
    <row r="1382" spans="1:10" s="10" customFormat="1">
      <c r="A1382" s="32"/>
      <c r="B1382" s="32"/>
      <c r="C1382" s="33"/>
      <c r="D1382" s="14"/>
      <c r="E1382" s="14"/>
      <c r="G1382" s="257"/>
      <c r="J1382" s="34"/>
    </row>
    <row r="1383" spans="1:10" s="10" customFormat="1">
      <c r="A1383" s="32"/>
      <c r="B1383" s="32"/>
      <c r="C1383" s="33"/>
      <c r="D1383" s="14"/>
      <c r="E1383" s="14"/>
      <c r="G1383" s="257"/>
      <c r="J1383" s="34"/>
    </row>
    <row r="1384" spans="1:10" s="10" customFormat="1">
      <c r="A1384" s="32"/>
      <c r="B1384" s="32"/>
      <c r="C1384" s="33"/>
      <c r="D1384" s="14"/>
      <c r="E1384" s="14"/>
      <c r="G1384" s="257"/>
      <c r="J1384" s="34"/>
    </row>
    <row r="1385" spans="1:10" s="10" customFormat="1">
      <c r="A1385" s="32"/>
      <c r="B1385" s="32"/>
      <c r="C1385" s="33"/>
      <c r="D1385" s="14"/>
      <c r="E1385" s="14"/>
      <c r="G1385" s="257"/>
      <c r="J1385" s="34"/>
    </row>
    <row r="1386" spans="1:10" s="10" customFormat="1">
      <c r="A1386" s="32"/>
      <c r="B1386" s="32"/>
      <c r="C1386" s="33"/>
      <c r="D1386" s="14"/>
      <c r="E1386" s="14"/>
      <c r="G1386" s="257"/>
      <c r="J1386" s="34"/>
    </row>
    <row r="1387" spans="1:10" s="10" customFormat="1">
      <c r="A1387" s="32"/>
      <c r="B1387" s="32"/>
      <c r="C1387" s="33"/>
      <c r="D1387" s="14"/>
      <c r="E1387" s="14"/>
      <c r="G1387" s="257"/>
      <c r="J1387" s="34"/>
    </row>
    <row r="1388" spans="1:10" s="10" customFormat="1">
      <c r="A1388" s="32"/>
      <c r="B1388" s="32"/>
      <c r="C1388" s="33"/>
      <c r="D1388" s="14"/>
      <c r="E1388" s="14"/>
      <c r="G1388" s="257"/>
      <c r="J1388" s="34"/>
    </row>
    <row r="1389" spans="1:10" s="10" customFormat="1">
      <c r="A1389" s="32"/>
      <c r="B1389" s="32"/>
      <c r="C1389" s="33"/>
      <c r="D1389" s="14"/>
      <c r="E1389" s="14"/>
      <c r="G1389" s="257"/>
      <c r="J1389" s="34"/>
    </row>
    <row r="1390" spans="1:10" s="10" customFormat="1">
      <c r="A1390" s="32"/>
      <c r="B1390" s="32"/>
      <c r="C1390" s="33"/>
      <c r="D1390" s="14"/>
      <c r="E1390" s="14"/>
      <c r="G1390" s="257"/>
      <c r="J1390" s="34"/>
    </row>
    <row r="1391" spans="1:10" s="10" customFormat="1">
      <c r="A1391" s="32"/>
      <c r="B1391" s="32"/>
      <c r="C1391" s="33"/>
      <c r="D1391" s="14"/>
      <c r="E1391" s="14"/>
      <c r="G1391" s="257"/>
      <c r="J1391" s="34"/>
    </row>
    <row r="1392" spans="1:10" s="10" customFormat="1">
      <c r="A1392" s="32"/>
      <c r="B1392" s="32"/>
      <c r="C1392" s="33"/>
      <c r="D1392" s="14"/>
      <c r="E1392" s="14"/>
      <c r="G1392" s="257"/>
      <c r="J1392" s="34"/>
    </row>
    <row r="1393" spans="1:10" s="10" customFormat="1">
      <c r="A1393" s="32"/>
      <c r="B1393" s="32"/>
      <c r="C1393" s="33"/>
      <c r="D1393" s="14"/>
      <c r="E1393" s="14"/>
      <c r="G1393" s="257"/>
      <c r="J1393" s="34"/>
    </row>
    <row r="1394" spans="1:10" s="10" customFormat="1">
      <c r="A1394" s="32"/>
      <c r="B1394" s="32"/>
      <c r="C1394" s="33"/>
      <c r="D1394" s="14"/>
      <c r="E1394" s="14"/>
      <c r="G1394" s="257"/>
      <c r="J1394" s="34"/>
    </row>
    <row r="1395" spans="1:10" s="10" customFormat="1">
      <c r="A1395" s="32"/>
      <c r="B1395" s="32"/>
      <c r="C1395" s="33"/>
      <c r="D1395" s="14"/>
      <c r="E1395" s="14"/>
      <c r="G1395" s="257"/>
      <c r="J1395" s="34"/>
    </row>
    <row r="1396" spans="1:10" s="10" customFormat="1">
      <c r="A1396" s="32"/>
      <c r="B1396" s="32"/>
      <c r="C1396" s="33"/>
      <c r="D1396" s="14"/>
      <c r="E1396" s="14"/>
      <c r="G1396" s="257"/>
      <c r="J1396" s="34"/>
    </row>
    <row r="1397" spans="1:10" s="10" customFormat="1">
      <c r="A1397" s="32"/>
      <c r="B1397" s="32"/>
      <c r="C1397" s="33"/>
      <c r="D1397" s="14"/>
      <c r="E1397" s="14"/>
      <c r="G1397" s="257"/>
      <c r="J1397" s="34"/>
    </row>
    <row r="1398" spans="1:10" s="10" customFormat="1">
      <c r="A1398" s="32"/>
      <c r="B1398" s="32"/>
      <c r="C1398" s="33"/>
      <c r="D1398" s="14"/>
      <c r="E1398" s="14"/>
      <c r="G1398" s="257"/>
      <c r="J1398" s="34"/>
    </row>
    <row r="1399" spans="1:10" s="10" customFormat="1">
      <c r="A1399" s="32"/>
      <c r="B1399" s="32"/>
      <c r="C1399" s="33"/>
      <c r="D1399" s="14"/>
      <c r="E1399" s="14"/>
      <c r="G1399" s="257"/>
      <c r="J1399" s="34"/>
    </row>
    <row r="1400" spans="1:10" s="10" customFormat="1">
      <c r="A1400" s="32"/>
      <c r="B1400" s="32"/>
      <c r="C1400" s="33"/>
      <c r="D1400" s="14"/>
      <c r="E1400" s="14"/>
      <c r="G1400" s="257"/>
      <c r="J1400" s="34"/>
    </row>
    <row r="1401" spans="1:10" s="10" customFormat="1">
      <c r="A1401" s="32"/>
      <c r="B1401" s="32"/>
      <c r="C1401" s="33"/>
      <c r="D1401" s="14"/>
      <c r="E1401" s="14"/>
      <c r="G1401" s="257"/>
      <c r="J1401" s="34"/>
    </row>
    <row r="1402" spans="1:10" s="10" customFormat="1">
      <c r="A1402" s="32"/>
      <c r="B1402" s="32"/>
      <c r="C1402" s="33"/>
      <c r="D1402" s="14"/>
      <c r="E1402" s="14"/>
      <c r="G1402" s="257"/>
      <c r="J1402" s="34"/>
    </row>
    <row r="1403" spans="1:10" s="10" customFormat="1">
      <c r="A1403" s="32"/>
      <c r="B1403" s="32"/>
      <c r="C1403" s="33"/>
      <c r="D1403" s="14"/>
      <c r="E1403" s="14"/>
      <c r="G1403" s="257"/>
      <c r="J1403" s="34"/>
    </row>
    <row r="1404" spans="1:10" s="10" customFormat="1">
      <c r="A1404" s="32"/>
      <c r="B1404" s="32"/>
      <c r="C1404" s="33"/>
      <c r="D1404" s="14"/>
      <c r="E1404" s="14"/>
      <c r="G1404" s="257"/>
      <c r="J1404" s="34"/>
    </row>
    <row r="1405" spans="1:10" s="10" customFormat="1">
      <c r="A1405" s="32"/>
      <c r="B1405" s="32"/>
      <c r="C1405" s="33"/>
      <c r="D1405" s="14"/>
      <c r="E1405" s="14"/>
      <c r="G1405" s="257"/>
      <c r="J1405" s="34"/>
    </row>
    <row r="1406" spans="1:10" s="10" customFormat="1">
      <c r="A1406" s="32"/>
      <c r="B1406" s="32"/>
      <c r="C1406" s="33"/>
      <c r="D1406" s="14"/>
      <c r="E1406" s="14"/>
      <c r="G1406" s="257"/>
      <c r="J1406" s="34"/>
    </row>
    <row r="1407" spans="1:10" s="10" customFormat="1">
      <c r="A1407" s="32"/>
      <c r="B1407" s="32"/>
      <c r="C1407" s="33"/>
      <c r="D1407" s="14"/>
      <c r="E1407" s="14"/>
      <c r="G1407" s="257"/>
      <c r="J1407" s="34"/>
    </row>
    <row r="1408" spans="1:10" s="10" customFormat="1">
      <c r="A1408" s="32"/>
      <c r="B1408" s="32"/>
      <c r="C1408" s="33"/>
      <c r="D1408" s="14"/>
      <c r="E1408" s="14"/>
      <c r="G1408" s="257"/>
      <c r="J1408" s="34"/>
    </row>
    <row r="1409" spans="1:10" s="10" customFormat="1">
      <c r="A1409" s="32"/>
      <c r="B1409" s="32"/>
      <c r="C1409" s="33"/>
      <c r="D1409" s="14"/>
      <c r="E1409" s="14"/>
      <c r="G1409" s="257"/>
      <c r="J1409" s="34"/>
    </row>
    <row r="1410" spans="1:10" s="10" customFormat="1">
      <c r="A1410" s="32"/>
      <c r="B1410" s="32"/>
      <c r="C1410" s="33"/>
      <c r="D1410" s="14"/>
      <c r="E1410" s="14"/>
      <c r="G1410" s="257"/>
      <c r="J1410" s="34"/>
    </row>
    <row r="1411" spans="1:10" s="10" customFormat="1">
      <c r="A1411" s="32"/>
      <c r="B1411" s="32"/>
      <c r="C1411" s="33"/>
      <c r="D1411" s="14"/>
      <c r="E1411" s="14"/>
      <c r="G1411" s="257"/>
      <c r="J1411" s="34"/>
    </row>
    <row r="1412" spans="1:10" s="10" customFormat="1">
      <c r="A1412" s="32"/>
      <c r="B1412" s="32"/>
      <c r="C1412" s="33"/>
      <c r="D1412" s="14"/>
      <c r="E1412" s="14"/>
      <c r="G1412" s="257"/>
      <c r="J1412" s="34"/>
    </row>
    <row r="1413" spans="1:10" s="10" customFormat="1">
      <c r="A1413" s="32"/>
      <c r="B1413" s="32"/>
      <c r="C1413" s="33"/>
      <c r="D1413" s="14"/>
      <c r="E1413" s="14"/>
      <c r="G1413" s="257"/>
      <c r="J1413" s="34"/>
    </row>
    <row r="1414" spans="1:10" s="10" customFormat="1">
      <c r="A1414" s="32"/>
      <c r="B1414" s="32"/>
      <c r="C1414" s="33"/>
      <c r="D1414" s="14"/>
      <c r="E1414" s="14"/>
      <c r="G1414" s="257"/>
      <c r="J1414" s="34"/>
    </row>
    <row r="1415" spans="1:10" s="10" customFormat="1">
      <c r="A1415" s="32"/>
      <c r="B1415" s="32"/>
      <c r="C1415" s="33"/>
      <c r="D1415" s="14"/>
      <c r="E1415" s="14"/>
      <c r="G1415" s="257"/>
      <c r="J1415" s="34"/>
    </row>
    <row r="1416" spans="1:10" s="10" customFormat="1">
      <c r="A1416" s="32"/>
      <c r="B1416" s="32"/>
      <c r="C1416" s="33"/>
      <c r="D1416" s="14"/>
      <c r="E1416" s="14"/>
      <c r="G1416" s="257"/>
      <c r="J1416" s="34"/>
    </row>
    <row r="1417" spans="1:10" s="10" customFormat="1">
      <c r="A1417" s="32"/>
      <c r="B1417" s="32"/>
      <c r="C1417" s="33"/>
      <c r="D1417" s="14"/>
      <c r="E1417" s="14"/>
      <c r="G1417" s="257"/>
      <c r="J1417" s="34"/>
    </row>
    <row r="1418" spans="1:10" s="10" customFormat="1">
      <c r="A1418" s="32"/>
      <c r="B1418" s="32"/>
      <c r="C1418" s="33"/>
      <c r="D1418" s="14"/>
      <c r="E1418" s="14"/>
      <c r="G1418" s="257"/>
      <c r="J1418" s="34"/>
    </row>
    <row r="1419" spans="1:10" s="10" customFormat="1">
      <c r="A1419" s="32"/>
      <c r="B1419" s="32"/>
      <c r="C1419" s="33"/>
      <c r="D1419" s="14"/>
      <c r="E1419" s="14"/>
      <c r="G1419" s="257"/>
      <c r="J1419" s="34"/>
    </row>
    <row r="1420" spans="1:10" s="10" customFormat="1">
      <c r="A1420" s="32"/>
      <c r="B1420" s="32"/>
      <c r="C1420" s="33"/>
      <c r="D1420" s="14"/>
      <c r="E1420" s="14"/>
      <c r="G1420" s="257"/>
      <c r="J1420" s="34"/>
    </row>
    <row r="1421" spans="1:10" s="10" customFormat="1">
      <c r="A1421" s="32"/>
      <c r="B1421" s="32"/>
      <c r="C1421" s="33"/>
      <c r="D1421" s="14"/>
      <c r="E1421" s="14"/>
      <c r="G1421" s="257"/>
      <c r="J1421" s="34"/>
    </row>
    <row r="1422" spans="1:10" s="10" customFormat="1">
      <c r="A1422" s="32"/>
      <c r="B1422" s="32"/>
      <c r="C1422" s="33"/>
      <c r="D1422" s="14"/>
      <c r="E1422" s="14"/>
      <c r="G1422" s="257"/>
      <c r="J1422" s="34"/>
    </row>
    <row r="1423" spans="1:10" s="10" customFormat="1">
      <c r="A1423" s="32"/>
      <c r="B1423" s="32"/>
      <c r="C1423" s="33"/>
      <c r="D1423" s="14"/>
      <c r="E1423" s="14"/>
      <c r="G1423" s="257"/>
      <c r="J1423" s="34"/>
    </row>
    <row r="1424" spans="1:10" s="10" customFormat="1">
      <c r="A1424" s="32"/>
      <c r="B1424" s="32"/>
      <c r="C1424" s="33"/>
      <c r="D1424" s="14"/>
      <c r="E1424" s="14"/>
      <c r="G1424" s="257"/>
      <c r="J1424" s="34"/>
    </row>
    <row r="1425" spans="1:10" s="10" customFormat="1">
      <c r="A1425" s="32"/>
      <c r="B1425" s="32"/>
      <c r="C1425" s="33"/>
      <c r="D1425" s="14"/>
      <c r="E1425" s="14"/>
      <c r="G1425" s="257"/>
      <c r="J1425" s="34"/>
    </row>
    <row r="1426" spans="1:10" s="10" customFormat="1">
      <c r="A1426" s="32"/>
      <c r="B1426" s="32"/>
      <c r="C1426" s="33"/>
      <c r="D1426" s="14"/>
      <c r="E1426" s="14"/>
      <c r="G1426" s="257"/>
      <c r="J1426" s="34"/>
    </row>
    <row r="1427" spans="1:10" s="10" customFormat="1">
      <c r="A1427" s="32"/>
      <c r="B1427" s="32"/>
      <c r="C1427" s="33"/>
      <c r="D1427" s="14"/>
      <c r="E1427" s="14"/>
      <c r="G1427" s="257"/>
      <c r="J1427" s="34"/>
    </row>
    <row r="1428" spans="1:10" s="10" customFormat="1">
      <c r="A1428" s="32"/>
      <c r="B1428" s="32"/>
      <c r="C1428" s="33"/>
      <c r="D1428" s="14"/>
      <c r="E1428" s="14"/>
      <c r="G1428" s="257"/>
      <c r="J1428" s="34"/>
    </row>
    <row r="1429" spans="1:10" s="10" customFormat="1">
      <c r="A1429" s="32"/>
      <c r="B1429" s="32"/>
      <c r="C1429" s="33"/>
      <c r="D1429" s="14"/>
      <c r="E1429" s="14"/>
      <c r="G1429" s="257"/>
      <c r="J1429" s="34"/>
    </row>
    <row r="1430" spans="1:10" s="10" customFormat="1">
      <c r="A1430" s="32"/>
      <c r="B1430" s="32"/>
      <c r="C1430" s="33"/>
      <c r="D1430" s="14"/>
      <c r="E1430" s="14"/>
      <c r="G1430" s="257"/>
      <c r="J1430" s="34"/>
    </row>
    <row r="1431" spans="1:10" s="10" customFormat="1">
      <c r="A1431" s="32"/>
      <c r="B1431" s="32"/>
      <c r="C1431" s="33"/>
      <c r="D1431" s="14"/>
      <c r="E1431" s="14"/>
      <c r="G1431" s="257"/>
      <c r="J1431" s="34"/>
    </row>
    <row r="1432" spans="1:10" s="10" customFormat="1">
      <c r="A1432" s="32"/>
      <c r="B1432" s="32"/>
      <c r="C1432" s="33"/>
      <c r="D1432" s="14"/>
      <c r="E1432" s="14"/>
      <c r="G1432" s="257"/>
      <c r="J1432" s="34"/>
    </row>
    <row r="1433" spans="1:10" s="10" customFormat="1">
      <c r="A1433" s="32"/>
      <c r="B1433" s="32"/>
      <c r="C1433" s="33"/>
      <c r="D1433" s="14"/>
      <c r="E1433" s="14"/>
      <c r="G1433" s="257"/>
      <c r="J1433" s="34"/>
    </row>
    <row r="1434" spans="1:10" s="10" customFormat="1">
      <c r="A1434" s="32"/>
      <c r="B1434" s="32"/>
      <c r="C1434" s="33"/>
      <c r="D1434" s="14"/>
      <c r="E1434" s="14"/>
      <c r="G1434" s="257"/>
      <c r="J1434" s="34"/>
    </row>
    <row r="1435" spans="1:10" s="10" customFormat="1">
      <c r="A1435" s="32"/>
      <c r="B1435" s="32"/>
      <c r="C1435" s="33"/>
      <c r="D1435" s="14"/>
      <c r="E1435" s="14"/>
      <c r="G1435" s="257"/>
      <c r="J1435" s="34"/>
    </row>
    <row r="1436" spans="1:10" s="10" customFormat="1">
      <c r="A1436" s="32"/>
      <c r="B1436" s="32"/>
      <c r="C1436" s="33"/>
      <c r="D1436" s="14"/>
      <c r="E1436" s="14"/>
      <c r="G1436" s="257"/>
      <c r="J1436" s="34"/>
    </row>
    <row r="1437" spans="1:10" s="10" customFormat="1">
      <c r="A1437" s="32"/>
      <c r="B1437" s="32"/>
      <c r="C1437" s="33"/>
      <c r="D1437" s="14"/>
      <c r="E1437" s="14"/>
      <c r="G1437" s="257"/>
      <c r="J1437" s="34"/>
    </row>
    <row r="1438" spans="1:10" s="10" customFormat="1">
      <c r="A1438" s="32"/>
      <c r="B1438" s="32"/>
      <c r="C1438" s="33"/>
      <c r="D1438" s="14"/>
      <c r="E1438" s="14"/>
      <c r="G1438" s="257"/>
      <c r="J1438" s="34"/>
    </row>
    <row r="1439" spans="1:10" s="10" customFormat="1">
      <c r="A1439" s="32"/>
      <c r="B1439" s="32"/>
      <c r="C1439" s="33"/>
      <c r="D1439" s="14"/>
      <c r="E1439" s="14"/>
      <c r="G1439" s="257"/>
      <c r="J1439" s="34"/>
    </row>
    <row r="1440" spans="1:10" s="10" customFormat="1">
      <c r="A1440" s="32"/>
      <c r="B1440" s="32"/>
      <c r="C1440" s="33"/>
      <c r="D1440" s="14"/>
      <c r="E1440" s="14"/>
      <c r="G1440" s="257"/>
      <c r="J1440" s="34"/>
    </row>
    <row r="1441" spans="1:14" s="10" customFormat="1">
      <c r="A1441" s="32"/>
      <c r="B1441" s="32"/>
      <c r="C1441" s="33"/>
      <c r="D1441" s="14"/>
      <c r="E1441" s="14"/>
      <c r="G1441" s="257"/>
      <c r="J1441" s="34"/>
    </row>
    <row r="1442" spans="1:14" s="10" customFormat="1">
      <c r="A1442" s="32"/>
      <c r="B1442" s="32"/>
      <c r="C1442" s="33"/>
      <c r="D1442" s="14"/>
      <c r="E1442" s="14"/>
      <c r="G1442" s="257"/>
      <c r="J1442" s="34"/>
    </row>
    <row r="1443" spans="1:14" s="10" customFormat="1">
      <c r="A1443" s="32"/>
      <c r="B1443" s="32"/>
      <c r="C1443" s="33"/>
      <c r="D1443" s="14"/>
      <c r="E1443" s="14"/>
      <c r="G1443" s="257"/>
      <c r="J1443" s="34"/>
    </row>
    <row r="1444" spans="1:14" s="10" customFormat="1">
      <c r="A1444" s="32"/>
      <c r="B1444" s="32"/>
      <c r="C1444" s="33"/>
      <c r="D1444" s="14"/>
      <c r="E1444" s="14"/>
      <c r="G1444" s="257"/>
      <c r="J1444" s="34"/>
    </row>
    <row r="1445" spans="1:14" s="10" customFormat="1">
      <c r="A1445" s="32"/>
      <c r="B1445" s="32"/>
      <c r="C1445" s="33"/>
      <c r="D1445" s="14"/>
      <c r="E1445" s="14"/>
      <c r="G1445" s="257"/>
      <c r="J1445" s="34"/>
    </row>
    <row r="1446" spans="1:14">
      <c r="A1446" s="32"/>
      <c r="B1446" s="32"/>
      <c r="C1446" s="33"/>
      <c r="D1446" s="14"/>
      <c r="E1446" s="14"/>
      <c r="F1446" s="10"/>
      <c r="G1446" s="257"/>
      <c r="H1446" s="10"/>
      <c r="I1446" s="10"/>
      <c r="J1446" s="34"/>
      <c r="K1446" s="10"/>
      <c r="L1446" s="10"/>
      <c r="M1446" s="10"/>
      <c r="N1446" s="10"/>
    </row>
    <row r="1447" spans="1:14">
      <c r="A1447" s="32"/>
      <c r="B1447" s="32"/>
      <c r="C1447" s="33"/>
      <c r="D1447" s="14"/>
      <c r="E1447" s="14"/>
      <c r="F1447" s="10"/>
      <c r="G1447" s="257"/>
      <c r="H1447" s="10"/>
      <c r="I1447" s="10"/>
      <c r="J1447" s="34"/>
      <c r="K1447" s="10"/>
      <c r="L1447" s="10"/>
      <c r="M1447" s="10"/>
      <c r="N1447" s="10"/>
    </row>
    <row r="1448" spans="1:14">
      <c r="A1448" s="32"/>
      <c r="B1448" s="32"/>
      <c r="C1448" s="33"/>
      <c r="D1448" s="14"/>
      <c r="E1448" s="14"/>
      <c r="F1448" s="10"/>
      <c r="G1448" s="257"/>
      <c r="H1448" s="10"/>
      <c r="I1448" s="10"/>
      <c r="J1448" s="34"/>
      <c r="K1448" s="10"/>
      <c r="L1448" s="10"/>
      <c r="M1448" s="10"/>
      <c r="N1448" s="10"/>
    </row>
    <row r="1449" spans="1:14">
      <c r="A1449" s="32"/>
      <c r="B1449" s="32"/>
      <c r="C1449" s="33"/>
      <c r="D1449" s="14"/>
      <c r="E1449" s="14"/>
      <c r="F1449" s="10"/>
      <c r="G1449" s="257"/>
      <c r="H1449" s="10"/>
      <c r="I1449" s="10"/>
      <c r="J1449" s="34"/>
      <c r="K1449" s="10"/>
      <c r="L1449" s="10"/>
      <c r="M1449" s="10"/>
      <c r="N1449" s="10"/>
    </row>
    <row r="1450" spans="1:14">
      <c r="A1450" s="32"/>
      <c r="B1450" s="32"/>
      <c r="C1450" s="33"/>
      <c r="D1450" s="14"/>
      <c r="E1450" s="14"/>
      <c r="F1450" s="10"/>
      <c r="G1450" s="257"/>
      <c r="H1450" s="10"/>
      <c r="I1450" s="10"/>
      <c r="J1450" s="34"/>
      <c r="K1450" s="10"/>
      <c r="L1450" s="10"/>
      <c r="M1450" s="10"/>
      <c r="N1450" s="10"/>
    </row>
    <row r="1451" spans="1:14">
      <c r="A1451" s="32"/>
      <c r="B1451" s="32"/>
      <c r="C1451" s="33"/>
      <c r="D1451" s="14"/>
      <c r="E1451" s="14"/>
      <c r="F1451" s="10"/>
      <c r="G1451" s="257"/>
      <c r="H1451" s="10"/>
      <c r="I1451" s="10"/>
      <c r="J1451" s="34"/>
      <c r="K1451" s="10"/>
      <c r="L1451" s="10"/>
      <c r="M1451" s="10"/>
      <c r="N1451" s="10"/>
    </row>
    <row r="1452" spans="1:14">
      <c r="A1452" s="32"/>
      <c r="B1452" s="32"/>
      <c r="C1452" s="33"/>
      <c r="D1452" s="14"/>
      <c r="E1452" s="14"/>
      <c r="F1452" s="10"/>
      <c r="G1452" s="257"/>
      <c r="H1452" s="10"/>
      <c r="I1452" s="10"/>
      <c r="J1452" s="34"/>
      <c r="K1452" s="10"/>
      <c r="L1452" s="10"/>
      <c r="M1452" s="10"/>
      <c r="N1452" s="10"/>
    </row>
    <row r="1453" spans="1:14">
      <c r="A1453" s="32"/>
      <c r="B1453" s="32"/>
      <c r="C1453" s="33"/>
      <c r="D1453" s="14"/>
      <c r="E1453" s="14"/>
      <c r="F1453" s="10"/>
      <c r="G1453" s="257"/>
      <c r="H1453" s="10"/>
      <c r="I1453" s="10"/>
      <c r="J1453" s="34"/>
      <c r="K1453" s="10"/>
      <c r="L1453" s="10"/>
      <c r="M1453" s="10"/>
      <c r="N1453" s="10"/>
    </row>
    <row r="1454" spans="1:14">
      <c r="A1454" s="32"/>
      <c r="B1454" s="32"/>
      <c r="C1454" s="33"/>
      <c r="D1454" s="14"/>
      <c r="E1454" s="14"/>
      <c r="F1454" s="10"/>
      <c r="G1454" s="257"/>
      <c r="H1454" s="10"/>
      <c r="I1454" s="10"/>
      <c r="J1454" s="34"/>
      <c r="K1454" s="10"/>
      <c r="L1454" s="10"/>
      <c r="M1454" s="10"/>
      <c r="N1454" s="10"/>
    </row>
    <row r="1455" spans="1:14">
      <c r="A1455" s="32"/>
      <c r="B1455" s="32"/>
      <c r="C1455" s="33"/>
      <c r="D1455" s="14"/>
      <c r="E1455" s="14"/>
      <c r="F1455" s="10"/>
      <c r="G1455" s="257"/>
      <c r="H1455" s="10"/>
      <c r="I1455" s="10"/>
      <c r="J1455" s="34"/>
      <c r="K1455" s="10"/>
      <c r="L1455" s="10"/>
      <c r="M1455" s="10"/>
      <c r="N1455" s="10"/>
    </row>
    <row r="1456" spans="1:14">
      <c r="A1456" s="32"/>
      <c r="B1456" s="32"/>
      <c r="C1456" s="33"/>
      <c r="D1456" s="14"/>
      <c r="E1456" s="14"/>
      <c r="F1456" s="10"/>
      <c r="G1456" s="257"/>
      <c r="H1456" s="10"/>
      <c r="I1456" s="10"/>
      <c r="J1456" s="34"/>
      <c r="K1456" s="10"/>
      <c r="L1456" s="10"/>
      <c r="M1456" s="10"/>
      <c r="N1456" s="10"/>
    </row>
    <row r="1457" spans="1:14">
      <c r="A1457" s="32"/>
      <c r="B1457" s="32"/>
      <c r="C1457" s="33"/>
      <c r="D1457" s="14"/>
      <c r="E1457" s="14"/>
      <c r="F1457" s="10"/>
      <c r="G1457" s="257"/>
      <c r="H1457" s="10"/>
      <c r="I1457" s="10"/>
      <c r="J1457" s="34"/>
      <c r="K1457" s="10"/>
      <c r="L1457" s="10"/>
      <c r="M1457" s="10"/>
      <c r="N1457" s="10"/>
    </row>
    <row r="1458" spans="1:14">
      <c r="A1458" s="32"/>
      <c r="B1458" s="32"/>
      <c r="C1458" s="33"/>
      <c r="D1458" s="14"/>
      <c r="E1458" s="14"/>
      <c r="F1458" s="10"/>
      <c r="G1458" s="257"/>
      <c r="H1458" s="10"/>
      <c r="I1458" s="10"/>
      <c r="J1458" s="34"/>
      <c r="K1458" s="10"/>
      <c r="L1458" s="10"/>
      <c r="M1458" s="10"/>
      <c r="N1458" s="10"/>
    </row>
    <row r="1459" spans="1:14">
      <c r="A1459" s="32"/>
      <c r="B1459" s="32"/>
      <c r="C1459" s="33"/>
      <c r="D1459" s="14"/>
      <c r="E1459" s="14"/>
      <c r="F1459" s="10"/>
      <c r="G1459" s="257"/>
      <c r="H1459" s="10"/>
      <c r="I1459" s="10"/>
      <c r="J1459" s="34"/>
      <c r="K1459" s="10"/>
      <c r="L1459" s="10"/>
      <c r="M1459" s="10"/>
      <c r="N1459" s="10"/>
    </row>
    <row r="1460" spans="1:14">
      <c r="A1460" s="32"/>
      <c r="B1460" s="32"/>
      <c r="C1460" s="33"/>
      <c r="D1460" s="14"/>
      <c r="E1460" s="14"/>
      <c r="F1460" s="10"/>
      <c r="G1460" s="257"/>
      <c r="H1460" s="10"/>
      <c r="I1460" s="10"/>
      <c r="J1460" s="34"/>
      <c r="K1460" s="10"/>
      <c r="L1460" s="10"/>
      <c r="M1460" s="10"/>
      <c r="N1460" s="10"/>
    </row>
    <row r="1461" spans="1:14">
      <c r="A1461" s="32"/>
      <c r="B1461" s="32"/>
      <c r="C1461" s="33"/>
      <c r="D1461" s="14"/>
      <c r="E1461" s="14"/>
      <c r="F1461" s="10"/>
      <c r="G1461" s="257"/>
      <c r="H1461" s="10"/>
      <c r="I1461" s="10"/>
      <c r="J1461" s="34"/>
      <c r="K1461" s="10"/>
      <c r="L1461" s="10"/>
      <c r="M1461" s="10"/>
      <c r="N1461" s="10"/>
    </row>
    <row r="1462" spans="1:14">
      <c r="A1462" s="32"/>
      <c r="B1462" s="32"/>
      <c r="C1462" s="33"/>
      <c r="D1462" s="14"/>
      <c r="E1462" s="14"/>
      <c r="F1462" s="10"/>
      <c r="G1462" s="257"/>
      <c r="H1462" s="10"/>
      <c r="I1462" s="10"/>
      <c r="J1462" s="34"/>
      <c r="K1462" s="10"/>
      <c r="L1462" s="10"/>
      <c r="M1462" s="10"/>
      <c r="N1462" s="10"/>
    </row>
    <row r="1463" spans="1:14">
      <c r="A1463" s="32"/>
      <c r="B1463" s="32"/>
      <c r="C1463" s="33"/>
      <c r="D1463" s="14"/>
      <c r="E1463" s="14"/>
      <c r="F1463" s="10"/>
      <c r="G1463" s="257"/>
      <c r="H1463" s="10"/>
      <c r="I1463" s="10"/>
      <c r="J1463" s="34"/>
      <c r="K1463" s="10"/>
      <c r="L1463" s="10"/>
      <c r="M1463" s="10"/>
      <c r="N1463" s="10"/>
    </row>
    <row r="1464" spans="1:14">
      <c r="A1464" s="32"/>
      <c r="B1464" s="32"/>
      <c r="C1464" s="33"/>
      <c r="D1464" s="14"/>
      <c r="E1464" s="14"/>
      <c r="F1464" s="10"/>
      <c r="G1464" s="257"/>
      <c r="H1464" s="10"/>
      <c r="I1464" s="10"/>
      <c r="J1464" s="34"/>
      <c r="K1464" s="10"/>
      <c r="L1464" s="10"/>
      <c r="M1464" s="10"/>
      <c r="N1464" s="10"/>
    </row>
    <row r="1465" spans="1:14">
      <c r="A1465" s="32"/>
      <c r="B1465" s="32"/>
      <c r="C1465" s="33"/>
      <c r="D1465" s="14"/>
      <c r="E1465" s="14"/>
      <c r="F1465" s="10"/>
      <c r="G1465" s="257"/>
      <c r="H1465" s="10"/>
      <c r="I1465" s="10"/>
      <c r="J1465" s="34"/>
      <c r="K1465" s="10"/>
      <c r="L1465" s="10"/>
      <c r="M1465" s="10"/>
      <c r="N1465" s="10"/>
    </row>
    <row r="1466" spans="1:14">
      <c r="A1466" s="32"/>
      <c r="B1466" s="32"/>
      <c r="C1466" s="33"/>
      <c r="D1466" s="14"/>
      <c r="E1466" s="14"/>
      <c r="F1466" s="10"/>
      <c r="G1466" s="257"/>
      <c r="H1466" s="10"/>
      <c r="I1466" s="10"/>
      <c r="J1466" s="34"/>
      <c r="K1466" s="10"/>
      <c r="L1466" s="10"/>
      <c r="M1466" s="10"/>
      <c r="N1466" s="10"/>
    </row>
    <row r="1467" spans="1:14">
      <c r="A1467" s="32"/>
      <c r="B1467" s="32"/>
      <c r="C1467" s="33"/>
      <c r="D1467" s="14"/>
      <c r="E1467" s="14"/>
      <c r="F1467" s="10"/>
      <c r="G1467" s="257"/>
      <c r="H1467" s="10"/>
      <c r="I1467" s="10"/>
      <c r="J1467" s="34"/>
      <c r="K1467" s="10"/>
      <c r="L1467" s="10"/>
      <c r="M1467" s="10"/>
      <c r="N1467" s="10"/>
    </row>
    <row r="1468" spans="1:14">
      <c r="A1468" s="32"/>
      <c r="B1468" s="32"/>
      <c r="C1468" s="33"/>
      <c r="D1468" s="14"/>
      <c r="E1468" s="14"/>
      <c r="F1468" s="10"/>
      <c r="G1468" s="257"/>
      <c r="H1468" s="10"/>
      <c r="I1468" s="10"/>
      <c r="J1468" s="34"/>
      <c r="K1468" s="10"/>
      <c r="L1468" s="10"/>
      <c r="M1468" s="10"/>
      <c r="N1468" s="10"/>
    </row>
    <row r="1469" spans="1:14">
      <c r="A1469" s="32"/>
      <c r="B1469" s="32"/>
      <c r="C1469" s="33"/>
      <c r="D1469" s="14"/>
      <c r="E1469" s="14"/>
      <c r="F1469" s="10"/>
      <c r="G1469" s="257"/>
      <c r="H1469" s="10"/>
      <c r="I1469" s="10"/>
      <c r="J1469" s="34"/>
      <c r="K1469" s="10"/>
      <c r="L1469" s="10"/>
      <c r="M1469" s="10"/>
      <c r="N1469" s="10"/>
    </row>
    <row r="1470" spans="1:14">
      <c r="A1470" s="32"/>
      <c r="B1470" s="32"/>
      <c r="C1470" s="33"/>
      <c r="D1470" s="14"/>
      <c r="E1470" s="14"/>
      <c r="F1470" s="10"/>
      <c r="G1470" s="257"/>
      <c r="H1470" s="10"/>
      <c r="I1470" s="10"/>
      <c r="J1470" s="34"/>
      <c r="K1470" s="10"/>
      <c r="L1470" s="10"/>
      <c r="M1470" s="10"/>
      <c r="N1470" s="10"/>
    </row>
    <row r="1471" spans="1:14">
      <c r="A1471" s="32"/>
      <c r="B1471" s="32"/>
      <c r="C1471" s="33"/>
      <c r="D1471" s="14"/>
      <c r="E1471" s="14"/>
      <c r="F1471" s="10"/>
      <c r="G1471" s="257"/>
      <c r="H1471" s="10"/>
      <c r="I1471" s="10"/>
      <c r="J1471" s="34"/>
      <c r="K1471" s="10"/>
      <c r="L1471" s="10"/>
      <c r="M1471" s="10"/>
      <c r="N1471" s="10"/>
    </row>
    <row r="1472" spans="1:14">
      <c r="A1472" s="32"/>
      <c r="B1472" s="32"/>
      <c r="C1472" s="33"/>
      <c r="D1472" s="14"/>
      <c r="E1472" s="14"/>
      <c r="F1472" s="10"/>
      <c r="G1472" s="257"/>
      <c r="H1472" s="10"/>
      <c r="I1472" s="10"/>
      <c r="J1472" s="34"/>
      <c r="K1472" s="10"/>
      <c r="L1472" s="10"/>
      <c r="M1472" s="10"/>
      <c r="N1472" s="10"/>
    </row>
    <row r="1473" spans="1:14">
      <c r="A1473" s="32"/>
      <c r="B1473" s="32"/>
      <c r="C1473" s="33"/>
      <c r="D1473" s="14"/>
      <c r="E1473" s="14"/>
      <c r="F1473" s="10"/>
      <c r="G1473" s="257"/>
      <c r="H1473" s="10"/>
      <c r="I1473" s="10"/>
      <c r="J1473" s="34"/>
      <c r="K1473" s="10"/>
      <c r="L1473" s="10"/>
      <c r="M1473" s="10"/>
      <c r="N1473" s="10"/>
    </row>
    <row r="1474" spans="1:14">
      <c r="A1474" s="32"/>
      <c r="B1474" s="32"/>
      <c r="C1474" s="33"/>
      <c r="D1474" s="14"/>
      <c r="E1474" s="14"/>
      <c r="F1474" s="10"/>
      <c r="G1474" s="257"/>
      <c r="H1474" s="10"/>
      <c r="I1474" s="10"/>
      <c r="J1474" s="34"/>
      <c r="K1474" s="10"/>
      <c r="L1474" s="10"/>
      <c r="M1474" s="10"/>
      <c r="N1474" s="10"/>
    </row>
    <row r="1475" spans="1:14">
      <c r="A1475" s="32"/>
      <c r="B1475" s="32"/>
      <c r="C1475" s="33"/>
      <c r="D1475" s="14"/>
      <c r="E1475" s="14"/>
      <c r="F1475" s="10"/>
      <c r="G1475" s="257"/>
      <c r="H1475" s="10"/>
      <c r="I1475" s="10"/>
      <c r="J1475" s="34"/>
      <c r="K1475" s="10"/>
      <c r="L1475" s="10"/>
      <c r="M1475" s="10"/>
      <c r="N1475" s="10"/>
    </row>
    <row r="1476" spans="1:14">
      <c r="A1476" s="32"/>
      <c r="B1476" s="32"/>
      <c r="C1476" s="33"/>
      <c r="D1476" s="14"/>
      <c r="E1476" s="14"/>
      <c r="F1476" s="10"/>
      <c r="G1476" s="257"/>
      <c r="H1476" s="10"/>
      <c r="I1476" s="10"/>
      <c r="J1476" s="34"/>
      <c r="K1476" s="10"/>
      <c r="L1476" s="10"/>
      <c r="M1476" s="10"/>
      <c r="N1476" s="10"/>
    </row>
    <row r="1477" spans="1:14">
      <c r="A1477" s="32"/>
      <c r="B1477" s="32"/>
      <c r="C1477" s="33"/>
      <c r="D1477" s="14"/>
      <c r="E1477" s="14"/>
      <c r="F1477" s="10"/>
      <c r="G1477" s="257"/>
      <c r="H1477" s="10"/>
      <c r="I1477" s="10"/>
      <c r="J1477" s="34"/>
      <c r="K1477" s="10"/>
      <c r="L1477" s="10"/>
      <c r="M1477" s="10"/>
      <c r="N1477" s="10"/>
    </row>
    <row r="1478" spans="1:14">
      <c r="A1478" s="32"/>
      <c r="B1478" s="32"/>
      <c r="C1478" s="33"/>
      <c r="D1478" s="14"/>
      <c r="E1478" s="14"/>
      <c r="F1478" s="10"/>
      <c r="G1478" s="257"/>
      <c r="H1478" s="10"/>
      <c r="I1478" s="10"/>
      <c r="J1478" s="34"/>
      <c r="K1478" s="10"/>
      <c r="L1478" s="10"/>
      <c r="M1478" s="10"/>
      <c r="N1478" s="10"/>
    </row>
    <row r="1479" spans="1:14">
      <c r="A1479" s="32"/>
      <c r="B1479" s="32"/>
      <c r="C1479" s="33"/>
      <c r="D1479" s="14"/>
      <c r="E1479" s="14"/>
      <c r="F1479" s="10"/>
      <c r="G1479" s="257"/>
      <c r="H1479" s="10"/>
      <c r="I1479" s="10"/>
      <c r="J1479" s="34"/>
      <c r="K1479" s="10"/>
      <c r="L1479" s="10"/>
      <c r="M1479" s="10"/>
      <c r="N1479" s="10"/>
    </row>
    <row r="1480" spans="1:14">
      <c r="A1480" s="32"/>
      <c r="B1480" s="32"/>
      <c r="C1480" s="33"/>
      <c r="D1480" s="14"/>
      <c r="E1480" s="14"/>
      <c r="F1480" s="10"/>
      <c r="G1480" s="257"/>
      <c r="H1480" s="10"/>
      <c r="I1480" s="10"/>
      <c r="J1480" s="34"/>
      <c r="K1480" s="10"/>
      <c r="L1480" s="10"/>
      <c r="M1480" s="10"/>
      <c r="N1480" s="10"/>
    </row>
    <row r="1481" spans="1:14">
      <c r="A1481" s="32"/>
      <c r="B1481" s="32"/>
      <c r="C1481" s="33"/>
      <c r="D1481" s="14"/>
      <c r="E1481" s="14"/>
      <c r="F1481" s="10"/>
      <c r="G1481" s="257"/>
      <c r="H1481" s="10"/>
      <c r="I1481" s="10"/>
      <c r="J1481" s="34"/>
      <c r="K1481" s="10"/>
      <c r="L1481" s="10"/>
      <c r="M1481" s="10"/>
      <c r="N1481" s="10"/>
    </row>
    <row r="1482" spans="1:14">
      <c r="A1482" s="32"/>
      <c r="B1482" s="32"/>
      <c r="C1482" s="33"/>
      <c r="D1482" s="14"/>
      <c r="E1482" s="14"/>
      <c r="F1482" s="10"/>
      <c r="G1482" s="257"/>
      <c r="H1482" s="10"/>
      <c r="I1482" s="10"/>
      <c r="J1482" s="34"/>
      <c r="K1482" s="10"/>
      <c r="L1482" s="10"/>
      <c r="M1482" s="10"/>
      <c r="N1482" s="10"/>
    </row>
    <row r="1483" spans="1:14">
      <c r="A1483" s="32"/>
      <c r="B1483" s="32"/>
      <c r="C1483" s="33"/>
      <c r="D1483" s="14"/>
      <c r="E1483" s="14"/>
      <c r="F1483" s="10"/>
      <c r="G1483" s="257"/>
      <c r="H1483" s="10"/>
      <c r="I1483" s="10"/>
      <c r="J1483" s="34"/>
      <c r="K1483" s="10"/>
      <c r="L1483" s="10"/>
      <c r="M1483" s="10"/>
      <c r="N1483" s="10"/>
    </row>
    <row r="1484" spans="1:14">
      <c r="A1484" s="32"/>
      <c r="B1484" s="32"/>
      <c r="C1484" s="33"/>
      <c r="D1484" s="14"/>
      <c r="E1484" s="14"/>
      <c r="F1484" s="10"/>
      <c r="G1484" s="257"/>
      <c r="H1484" s="10"/>
      <c r="I1484" s="10"/>
      <c r="J1484" s="34"/>
      <c r="K1484" s="10"/>
      <c r="L1484" s="10"/>
      <c r="M1484" s="10"/>
      <c r="N1484" s="10"/>
    </row>
    <row r="1485" spans="1:14">
      <c r="A1485" s="32"/>
      <c r="B1485" s="32"/>
      <c r="C1485" s="33"/>
      <c r="D1485" s="14"/>
      <c r="E1485" s="14"/>
      <c r="F1485" s="10"/>
      <c r="G1485" s="257"/>
      <c r="H1485" s="10"/>
      <c r="I1485" s="10"/>
      <c r="J1485" s="34"/>
      <c r="K1485" s="10"/>
      <c r="L1485" s="10"/>
      <c r="M1485" s="10"/>
      <c r="N1485" s="10"/>
    </row>
    <row r="1486" spans="1:14">
      <c r="A1486" s="32"/>
      <c r="B1486" s="32"/>
      <c r="C1486" s="33"/>
      <c r="D1486" s="14"/>
      <c r="E1486" s="14"/>
      <c r="F1486" s="10"/>
      <c r="G1486" s="257"/>
      <c r="H1486" s="10"/>
      <c r="I1486" s="10"/>
      <c r="J1486" s="34"/>
      <c r="K1486" s="10"/>
      <c r="L1486" s="10"/>
      <c r="M1486" s="10"/>
      <c r="N1486" s="10"/>
    </row>
    <row r="1487" spans="1:14">
      <c r="A1487" s="32"/>
      <c r="B1487" s="32"/>
      <c r="C1487" s="33"/>
      <c r="D1487" s="14"/>
      <c r="E1487" s="14"/>
      <c r="F1487" s="10"/>
      <c r="G1487" s="257"/>
      <c r="H1487" s="10"/>
      <c r="I1487" s="10"/>
      <c r="J1487" s="34"/>
      <c r="K1487" s="10"/>
      <c r="L1487" s="10"/>
      <c r="M1487" s="10"/>
      <c r="N1487" s="10"/>
    </row>
    <row r="1488" spans="1:14">
      <c r="A1488" s="32"/>
      <c r="B1488" s="32"/>
      <c r="C1488" s="33"/>
      <c r="D1488" s="14"/>
      <c r="E1488" s="14"/>
      <c r="F1488" s="10"/>
      <c r="G1488" s="257"/>
      <c r="H1488" s="10"/>
      <c r="I1488" s="10"/>
      <c r="J1488" s="34"/>
      <c r="K1488" s="10"/>
      <c r="L1488" s="10"/>
      <c r="M1488" s="10"/>
      <c r="N1488" s="10"/>
    </row>
    <row r="1489" spans="1:14">
      <c r="A1489" s="32"/>
      <c r="B1489" s="32"/>
      <c r="C1489" s="33"/>
      <c r="D1489" s="14"/>
      <c r="E1489" s="14"/>
      <c r="F1489" s="10"/>
      <c r="G1489" s="257"/>
      <c r="H1489" s="10"/>
      <c r="I1489" s="10"/>
      <c r="J1489" s="34"/>
      <c r="K1489" s="10"/>
      <c r="L1489" s="10"/>
      <c r="M1489" s="10"/>
      <c r="N1489" s="10"/>
    </row>
    <row r="1490" spans="1:14">
      <c r="A1490" s="32"/>
      <c r="B1490" s="32"/>
      <c r="C1490" s="33"/>
      <c r="D1490" s="14"/>
      <c r="E1490" s="14"/>
      <c r="F1490" s="10"/>
      <c r="G1490" s="257"/>
      <c r="H1490" s="10"/>
      <c r="I1490" s="10"/>
      <c r="J1490" s="34"/>
      <c r="K1490" s="10"/>
      <c r="L1490" s="10"/>
      <c r="M1490" s="10"/>
      <c r="N1490" s="10"/>
    </row>
    <row r="1491" spans="1:14">
      <c r="A1491" s="32"/>
      <c r="B1491" s="32"/>
      <c r="C1491" s="33"/>
      <c r="D1491" s="14"/>
      <c r="E1491" s="14"/>
      <c r="F1491" s="10"/>
      <c r="G1491" s="257"/>
      <c r="H1491" s="10"/>
      <c r="I1491" s="10"/>
      <c r="J1491" s="34"/>
      <c r="K1491" s="10"/>
      <c r="L1491" s="10"/>
      <c r="M1491" s="10"/>
      <c r="N1491" s="10"/>
    </row>
    <row r="1492" spans="1:14">
      <c r="A1492" s="32"/>
      <c r="B1492" s="32"/>
      <c r="C1492" s="33"/>
      <c r="D1492" s="14"/>
      <c r="E1492" s="14"/>
      <c r="F1492" s="10"/>
      <c r="G1492" s="257"/>
      <c r="H1492" s="10"/>
      <c r="I1492" s="10"/>
      <c r="J1492" s="34"/>
      <c r="K1492" s="10"/>
      <c r="L1492" s="10"/>
      <c r="M1492" s="10"/>
      <c r="N1492" s="10"/>
    </row>
    <row r="1493" spans="1:14">
      <c r="A1493" s="32"/>
      <c r="B1493" s="32"/>
      <c r="C1493" s="33"/>
      <c r="D1493" s="14"/>
      <c r="E1493" s="14"/>
      <c r="F1493" s="10"/>
      <c r="G1493" s="257"/>
      <c r="H1493" s="10"/>
      <c r="I1493" s="10"/>
      <c r="J1493" s="34"/>
      <c r="K1493" s="10"/>
      <c r="L1493" s="10"/>
      <c r="M1493" s="10"/>
      <c r="N1493" s="10"/>
    </row>
    <row r="1494" spans="1:14">
      <c r="A1494" s="32"/>
      <c r="B1494" s="32"/>
      <c r="C1494" s="33"/>
      <c r="D1494" s="14"/>
      <c r="E1494" s="14"/>
      <c r="F1494" s="10"/>
      <c r="G1494" s="257"/>
      <c r="H1494" s="10"/>
      <c r="I1494" s="10"/>
      <c r="J1494" s="34"/>
      <c r="K1494" s="10"/>
      <c r="L1494" s="10"/>
      <c r="M1494" s="10"/>
      <c r="N1494" s="10"/>
    </row>
    <row r="1495" spans="1:14">
      <c r="A1495" s="32"/>
      <c r="B1495" s="32"/>
      <c r="C1495" s="33"/>
      <c r="D1495" s="14"/>
      <c r="E1495" s="14"/>
      <c r="F1495" s="10"/>
      <c r="G1495" s="257"/>
      <c r="H1495" s="10"/>
      <c r="I1495" s="10"/>
      <c r="J1495" s="34"/>
      <c r="K1495" s="10"/>
      <c r="L1495" s="10"/>
      <c r="M1495" s="10"/>
      <c r="N1495" s="10"/>
    </row>
    <row r="1496" spans="1:14">
      <c r="A1496" s="32"/>
      <c r="B1496" s="32"/>
      <c r="C1496" s="33"/>
      <c r="D1496" s="14"/>
      <c r="E1496" s="14"/>
      <c r="F1496" s="10"/>
      <c r="G1496" s="257"/>
      <c r="H1496" s="10"/>
      <c r="I1496" s="10"/>
      <c r="J1496" s="34"/>
      <c r="K1496" s="10"/>
      <c r="L1496" s="10"/>
      <c r="M1496" s="10"/>
      <c r="N1496" s="10"/>
    </row>
    <row r="1497" spans="1:14">
      <c r="A1497" s="32"/>
      <c r="B1497" s="32"/>
      <c r="C1497" s="33"/>
      <c r="D1497" s="14"/>
      <c r="E1497" s="14"/>
      <c r="F1497" s="10"/>
      <c r="G1497" s="257"/>
      <c r="H1497" s="10"/>
      <c r="I1497" s="10"/>
      <c r="J1497" s="34"/>
      <c r="K1497" s="10"/>
      <c r="L1497" s="10"/>
      <c r="M1497" s="10"/>
      <c r="N1497" s="10"/>
    </row>
    <row r="1498" spans="1:14">
      <c r="A1498" s="32"/>
      <c r="B1498" s="32"/>
      <c r="C1498" s="33"/>
      <c r="D1498" s="14"/>
      <c r="E1498" s="14"/>
      <c r="F1498" s="10"/>
      <c r="G1498" s="257"/>
      <c r="H1498" s="10"/>
      <c r="I1498" s="10"/>
      <c r="J1498" s="34"/>
      <c r="K1498" s="10"/>
      <c r="L1498" s="10"/>
      <c r="M1498" s="10"/>
      <c r="N1498" s="10"/>
    </row>
    <row r="1499" spans="1:14">
      <c r="A1499" s="32"/>
      <c r="B1499" s="32"/>
      <c r="C1499" s="33"/>
      <c r="D1499" s="14"/>
      <c r="E1499" s="14"/>
      <c r="F1499" s="10"/>
      <c r="G1499" s="257"/>
      <c r="H1499" s="10"/>
      <c r="I1499" s="10"/>
      <c r="J1499" s="34"/>
      <c r="K1499" s="10"/>
      <c r="L1499" s="10"/>
      <c r="M1499" s="10"/>
      <c r="N1499" s="10"/>
    </row>
    <row r="1500" spans="1:14">
      <c r="A1500" s="32"/>
      <c r="B1500" s="32"/>
      <c r="C1500" s="33"/>
      <c r="D1500" s="14"/>
      <c r="E1500" s="14"/>
      <c r="F1500" s="10"/>
      <c r="G1500" s="257"/>
      <c r="H1500" s="10"/>
      <c r="I1500" s="10"/>
      <c r="J1500" s="34"/>
      <c r="K1500" s="10"/>
      <c r="L1500" s="10"/>
      <c r="M1500" s="10"/>
      <c r="N1500" s="10"/>
    </row>
    <row r="1501" spans="1:14">
      <c r="A1501" s="32"/>
      <c r="B1501" s="32"/>
      <c r="C1501" s="33"/>
      <c r="D1501" s="14"/>
      <c r="E1501" s="14"/>
      <c r="F1501" s="10"/>
      <c r="G1501" s="257"/>
      <c r="H1501" s="10"/>
      <c r="I1501" s="10"/>
      <c r="J1501" s="34"/>
      <c r="K1501" s="10"/>
      <c r="L1501" s="10"/>
      <c r="M1501" s="10"/>
      <c r="N1501" s="10"/>
    </row>
    <row r="1502" spans="1:14">
      <c r="A1502" s="32"/>
      <c r="B1502" s="32"/>
      <c r="C1502" s="33"/>
      <c r="D1502" s="14"/>
      <c r="E1502" s="14"/>
      <c r="F1502" s="10"/>
      <c r="G1502" s="257"/>
      <c r="H1502" s="10"/>
      <c r="I1502" s="10"/>
      <c r="J1502" s="34"/>
      <c r="K1502" s="10"/>
      <c r="L1502" s="10"/>
      <c r="M1502" s="10"/>
      <c r="N1502" s="10"/>
    </row>
    <row r="1503" spans="1:14">
      <c r="A1503" s="32"/>
      <c r="B1503" s="32"/>
      <c r="C1503" s="33"/>
      <c r="D1503" s="14"/>
      <c r="E1503" s="14"/>
      <c r="F1503" s="10"/>
      <c r="G1503" s="257"/>
      <c r="H1503" s="10"/>
      <c r="I1503" s="10"/>
      <c r="J1503" s="34"/>
      <c r="K1503" s="10"/>
      <c r="L1503" s="10"/>
      <c r="M1503" s="10"/>
      <c r="N1503" s="10"/>
    </row>
    <row r="1504" spans="1:14">
      <c r="A1504" s="32"/>
      <c r="B1504" s="32"/>
      <c r="C1504" s="33"/>
      <c r="D1504" s="14"/>
      <c r="E1504" s="14"/>
      <c r="F1504" s="10"/>
      <c r="G1504" s="257"/>
      <c r="H1504" s="10"/>
      <c r="I1504" s="10"/>
      <c r="J1504" s="34"/>
      <c r="K1504" s="10"/>
      <c r="L1504" s="10"/>
      <c r="M1504" s="10"/>
      <c r="N1504" s="10"/>
    </row>
    <row r="1505" spans="1:14">
      <c r="A1505" s="32"/>
      <c r="B1505" s="32"/>
      <c r="C1505" s="33"/>
      <c r="D1505" s="14"/>
      <c r="E1505" s="14"/>
      <c r="F1505" s="10"/>
      <c r="G1505" s="257"/>
      <c r="H1505" s="10"/>
      <c r="I1505" s="10"/>
      <c r="J1505" s="34"/>
      <c r="K1505" s="10"/>
      <c r="L1505" s="10"/>
      <c r="M1505" s="10"/>
      <c r="N1505" s="10"/>
    </row>
    <row r="1506" spans="1:14">
      <c r="A1506" s="32"/>
      <c r="B1506" s="32"/>
      <c r="C1506" s="33"/>
      <c r="D1506" s="14"/>
      <c r="E1506" s="14"/>
      <c r="F1506" s="10"/>
      <c r="G1506" s="257"/>
      <c r="H1506" s="10"/>
      <c r="I1506" s="10"/>
      <c r="J1506" s="34"/>
      <c r="K1506" s="10"/>
      <c r="L1506" s="10"/>
      <c r="M1506" s="10"/>
      <c r="N1506" s="10"/>
    </row>
    <row r="1507" spans="1:14">
      <c r="A1507" s="32"/>
      <c r="B1507" s="32"/>
      <c r="C1507" s="33"/>
      <c r="D1507" s="14"/>
      <c r="E1507" s="14"/>
      <c r="F1507" s="10"/>
      <c r="G1507" s="257"/>
      <c r="H1507" s="10"/>
      <c r="I1507" s="10"/>
      <c r="J1507" s="34"/>
      <c r="K1507" s="10"/>
      <c r="L1507" s="10"/>
      <c r="M1507" s="10"/>
      <c r="N1507" s="10"/>
    </row>
    <row r="1508" spans="1:14">
      <c r="A1508" s="32"/>
      <c r="B1508" s="32"/>
      <c r="C1508" s="33"/>
      <c r="D1508" s="14"/>
      <c r="E1508" s="14"/>
      <c r="F1508" s="10"/>
      <c r="G1508" s="257"/>
      <c r="H1508" s="10"/>
      <c r="I1508" s="10"/>
      <c r="J1508" s="34"/>
      <c r="K1508" s="10"/>
      <c r="L1508" s="10"/>
      <c r="M1508" s="10"/>
      <c r="N1508" s="10"/>
    </row>
    <row r="1509" spans="1:14">
      <c r="A1509" s="32"/>
      <c r="B1509" s="32"/>
      <c r="C1509" s="33"/>
      <c r="D1509" s="14"/>
      <c r="E1509" s="14"/>
      <c r="F1509" s="10"/>
      <c r="G1509" s="257"/>
      <c r="H1509" s="10"/>
      <c r="I1509" s="10"/>
      <c r="J1509" s="34"/>
      <c r="K1509" s="10"/>
      <c r="L1509" s="10"/>
      <c r="M1509" s="10"/>
      <c r="N1509" s="10"/>
    </row>
    <row r="1510" spans="1:14">
      <c r="A1510" s="32"/>
      <c r="B1510" s="32"/>
      <c r="C1510" s="33"/>
      <c r="D1510" s="14"/>
      <c r="E1510" s="14"/>
      <c r="F1510" s="10"/>
      <c r="G1510" s="257"/>
      <c r="H1510" s="10"/>
      <c r="I1510" s="10"/>
      <c r="J1510" s="34"/>
      <c r="K1510" s="10"/>
      <c r="L1510" s="10"/>
      <c r="M1510" s="10"/>
      <c r="N1510" s="10"/>
    </row>
    <row r="1511" spans="1:14">
      <c r="A1511" s="32"/>
      <c r="B1511" s="32"/>
      <c r="C1511" s="33"/>
      <c r="D1511" s="14"/>
      <c r="E1511" s="14"/>
      <c r="F1511" s="10"/>
      <c r="G1511" s="257"/>
      <c r="H1511" s="10"/>
      <c r="I1511" s="10"/>
      <c r="J1511" s="34"/>
      <c r="K1511" s="10"/>
      <c r="L1511" s="10"/>
      <c r="M1511" s="10"/>
      <c r="N1511" s="10"/>
    </row>
    <row r="1512" spans="1:14">
      <c r="A1512" s="32"/>
      <c r="B1512" s="32"/>
      <c r="C1512" s="33"/>
      <c r="D1512" s="14"/>
      <c r="E1512" s="14"/>
      <c r="F1512" s="10"/>
      <c r="G1512" s="257"/>
      <c r="H1512" s="10"/>
      <c r="I1512" s="10"/>
      <c r="J1512" s="34"/>
      <c r="K1512" s="10"/>
      <c r="L1512" s="10"/>
      <c r="M1512" s="10"/>
      <c r="N1512" s="10"/>
    </row>
    <row r="1513" spans="1:14">
      <c r="A1513" s="32"/>
      <c r="B1513" s="32"/>
      <c r="C1513" s="33"/>
      <c r="D1513" s="14"/>
      <c r="E1513" s="14"/>
      <c r="F1513" s="10"/>
      <c r="G1513" s="257"/>
      <c r="H1513" s="10"/>
      <c r="I1513" s="10"/>
      <c r="J1513" s="34"/>
      <c r="K1513" s="10"/>
      <c r="L1513" s="10"/>
      <c r="M1513" s="10"/>
      <c r="N1513" s="10"/>
    </row>
    <row r="1514" spans="1:14">
      <c r="A1514" s="32"/>
      <c r="B1514" s="32"/>
      <c r="C1514" s="33"/>
      <c r="D1514" s="14"/>
      <c r="E1514" s="14"/>
      <c r="F1514" s="10"/>
      <c r="G1514" s="257"/>
      <c r="H1514" s="10"/>
      <c r="I1514" s="10"/>
      <c r="J1514" s="34"/>
      <c r="K1514" s="10"/>
      <c r="L1514" s="10"/>
      <c r="M1514" s="10"/>
      <c r="N1514" s="10"/>
    </row>
    <row r="1515" spans="1:14">
      <c r="A1515" s="32"/>
      <c r="B1515" s="32"/>
      <c r="C1515" s="33"/>
      <c r="D1515" s="14"/>
      <c r="E1515" s="14"/>
      <c r="F1515" s="10"/>
      <c r="G1515" s="257"/>
      <c r="H1515" s="10"/>
      <c r="I1515" s="10"/>
      <c r="J1515" s="34"/>
      <c r="K1515" s="10"/>
      <c r="L1515" s="10"/>
      <c r="M1515" s="10"/>
      <c r="N1515" s="10"/>
    </row>
    <row r="1516" spans="1:14">
      <c r="A1516" s="32"/>
      <c r="B1516" s="32"/>
      <c r="C1516" s="33"/>
      <c r="D1516" s="14"/>
      <c r="E1516" s="14"/>
      <c r="F1516" s="10"/>
      <c r="G1516" s="257"/>
      <c r="H1516" s="10"/>
      <c r="I1516" s="10"/>
      <c r="J1516" s="34"/>
      <c r="K1516" s="10"/>
      <c r="L1516" s="10"/>
      <c r="M1516" s="10"/>
      <c r="N1516" s="10"/>
    </row>
    <row r="1517" spans="1:14">
      <c r="A1517" s="32"/>
      <c r="B1517" s="32"/>
      <c r="C1517" s="33"/>
      <c r="D1517" s="14"/>
      <c r="E1517" s="14"/>
      <c r="F1517" s="10"/>
      <c r="G1517" s="257"/>
      <c r="H1517" s="10"/>
      <c r="I1517" s="10"/>
      <c r="J1517" s="34"/>
      <c r="K1517" s="10"/>
      <c r="L1517" s="10"/>
      <c r="M1517" s="10"/>
      <c r="N1517" s="10"/>
    </row>
    <row r="1518" spans="1:14">
      <c r="A1518" s="32"/>
      <c r="B1518" s="32"/>
      <c r="C1518" s="33"/>
      <c r="D1518" s="14"/>
      <c r="E1518" s="14"/>
      <c r="F1518" s="10"/>
      <c r="G1518" s="257"/>
      <c r="H1518" s="10"/>
      <c r="I1518" s="10"/>
      <c r="J1518" s="34"/>
      <c r="K1518" s="10"/>
      <c r="L1518" s="10"/>
      <c r="M1518" s="10"/>
      <c r="N1518" s="10"/>
    </row>
    <row r="1519" spans="1:14">
      <c r="A1519" s="32"/>
      <c r="B1519" s="32"/>
      <c r="C1519" s="33"/>
      <c r="D1519" s="14"/>
      <c r="E1519" s="14"/>
      <c r="F1519" s="10"/>
      <c r="G1519" s="257"/>
      <c r="H1519" s="10"/>
      <c r="I1519" s="10"/>
      <c r="J1519" s="34"/>
      <c r="K1519" s="10"/>
      <c r="L1519" s="10"/>
      <c r="M1519" s="10"/>
      <c r="N1519" s="10"/>
    </row>
    <row r="1520" spans="1:14">
      <c r="A1520" s="32"/>
      <c r="B1520" s="32"/>
      <c r="C1520" s="33"/>
      <c r="D1520" s="14"/>
      <c r="E1520" s="14"/>
      <c r="F1520" s="10"/>
      <c r="G1520" s="257"/>
      <c r="H1520" s="10"/>
      <c r="I1520" s="10"/>
      <c r="J1520" s="34"/>
      <c r="K1520" s="10"/>
      <c r="L1520" s="10"/>
      <c r="M1520" s="10"/>
      <c r="N1520" s="10"/>
    </row>
    <row r="1521" spans="1:14">
      <c r="A1521" s="32"/>
      <c r="B1521" s="32"/>
      <c r="C1521" s="33"/>
      <c r="D1521" s="14"/>
      <c r="E1521" s="14"/>
      <c r="F1521" s="10"/>
      <c r="G1521" s="257"/>
      <c r="H1521" s="10"/>
      <c r="I1521" s="10"/>
      <c r="J1521" s="34"/>
      <c r="K1521" s="10"/>
      <c r="L1521" s="10"/>
      <c r="M1521" s="10"/>
      <c r="N1521" s="10"/>
    </row>
    <row r="1522" spans="1:14">
      <c r="A1522" s="32"/>
      <c r="B1522" s="32"/>
      <c r="C1522" s="33"/>
      <c r="D1522" s="14"/>
      <c r="E1522" s="14"/>
      <c r="F1522" s="10"/>
      <c r="G1522" s="257"/>
      <c r="H1522" s="10"/>
      <c r="I1522" s="10"/>
      <c r="J1522" s="34"/>
      <c r="K1522" s="10"/>
      <c r="L1522" s="10"/>
      <c r="M1522" s="10"/>
      <c r="N1522" s="10"/>
    </row>
    <row r="1523" spans="1:14">
      <c r="A1523" s="32"/>
      <c r="B1523" s="32"/>
      <c r="C1523" s="33"/>
      <c r="D1523" s="14"/>
      <c r="E1523" s="14"/>
      <c r="F1523" s="10"/>
      <c r="G1523" s="257"/>
      <c r="H1523" s="10"/>
      <c r="I1523" s="10"/>
      <c r="J1523" s="34"/>
      <c r="K1523" s="10"/>
      <c r="L1523" s="10"/>
      <c r="M1523" s="10"/>
      <c r="N1523" s="10"/>
    </row>
    <row r="1524" spans="1:14">
      <c r="A1524" s="32"/>
      <c r="B1524" s="32"/>
      <c r="C1524" s="33"/>
      <c r="D1524" s="14"/>
      <c r="E1524" s="14"/>
      <c r="F1524" s="10"/>
      <c r="G1524" s="257"/>
      <c r="H1524" s="10"/>
      <c r="I1524" s="10"/>
      <c r="J1524" s="34"/>
      <c r="K1524" s="10"/>
      <c r="L1524" s="10"/>
      <c r="M1524" s="10"/>
      <c r="N1524" s="10"/>
    </row>
    <row r="1525" spans="1:14">
      <c r="A1525" s="32"/>
      <c r="B1525" s="32"/>
      <c r="C1525" s="33"/>
      <c r="D1525" s="14"/>
      <c r="E1525" s="14"/>
      <c r="F1525" s="10"/>
      <c r="G1525" s="257"/>
      <c r="H1525" s="10"/>
      <c r="I1525" s="10"/>
      <c r="J1525" s="34"/>
      <c r="K1525" s="10"/>
      <c r="L1525" s="10"/>
      <c r="M1525" s="10"/>
      <c r="N1525" s="10"/>
    </row>
    <row r="1526" spans="1:14">
      <c r="A1526" s="32"/>
      <c r="B1526" s="32"/>
      <c r="C1526" s="33"/>
      <c r="D1526" s="14"/>
      <c r="E1526" s="14"/>
      <c r="F1526" s="10"/>
      <c r="G1526" s="257"/>
      <c r="H1526" s="10"/>
      <c r="I1526" s="10"/>
      <c r="J1526" s="34"/>
      <c r="K1526" s="10"/>
      <c r="L1526" s="10"/>
      <c r="M1526" s="10"/>
      <c r="N1526" s="10"/>
    </row>
    <row r="1527" spans="1:14">
      <c r="A1527" s="32"/>
      <c r="B1527" s="32"/>
      <c r="C1527" s="33"/>
      <c r="D1527" s="14"/>
      <c r="E1527" s="14"/>
      <c r="F1527" s="10"/>
      <c r="G1527" s="257"/>
      <c r="H1527" s="10"/>
      <c r="I1527" s="10"/>
      <c r="J1527" s="34"/>
      <c r="K1527" s="10"/>
      <c r="L1527" s="10"/>
      <c r="M1527" s="10"/>
      <c r="N1527" s="10"/>
    </row>
    <row r="1528" spans="1:14">
      <c r="A1528" s="32"/>
      <c r="B1528" s="32"/>
      <c r="C1528" s="33"/>
      <c r="D1528" s="14"/>
      <c r="E1528" s="14"/>
      <c r="F1528" s="10"/>
      <c r="G1528" s="257"/>
      <c r="H1528" s="10"/>
      <c r="I1528" s="10"/>
      <c r="J1528" s="34"/>
      <c r="K1528" s="10"/>
      <c r="L1528" s="10"/>
      <c r="M1528" s="10"/>
      <c r="N1528" s="10"/>
    </row>
    <row r="1529" spans="1:14">
      <c r="A1529" s="32"/>
      <c r="B1529" s="32"/>
      <c r="C1529" s="33"/>
      <c r="D1529" s="14"/>
      <c r="E1529" s="14"/>
      <c r="F1529" s="10"/>
      <c r="G1529" s="257"/>
      <c r="H1529" s="10"/>
      <c r="I1529" s="10"/>
      <c r="J1529" s="34"/>
      <c r="K1529" s="10"/>
      <c r="L1529" s="10"/>
      <c r="M1529" s="10"/>
      <c r="N1529" s="10"/>
    </row>
    <row r="1530" spans="1:14">
      <c r="A1530" s="32"/>
      <c r="B1530" s="32"/>
      <c r="C1530" s="33"/>
      <c r="D1530" s="14"/>
      <c r="E1530" s="14"/>
      <c r="F1530" s="10"/>
      <c r="G1530" s="257"/>
      <c r="H1530" s="10"/>
      <c r="I1530" s="10"/>
      <c r="J1530" s="34"/>
      <c r="K1530" s="10"/>
      <c r="L1530" s="10"/>
      <c r="M1530" s="10"/>
      <c r="N1530" s="10"/>
    </row>
    <row r="1531" spans="1:14">
      <c r="A1531" s="32"/>
      <c r="B1531" s="32"/>
      <c r="C1531" s="33"/>
      <c r="D1531" s="14"/>
      <c r="E1531" s="14"/>
      <c r="F1531" s="10"/>
      <c r="G1531" s="257"/>
      <c r="H1531" s="10"/>
      <c r="I1531" s="10"/>
      <c r="J1531" s="34"/>
      <c r="K1531" s="10"/>
      <c r="L1531" s="10"/>
      <c r="M1531" s="10"/>
      <c r="N1531" s="10"/>
    </row>
    <row r="1532" spans="1:14">
      <c r="A1532" s="32"/>
      <c r="B1532" s="32"/>
      <c r="C1532" s="33"/>
      <c r="D1532" s="14"/>
      <c r="E1532" s="14"/>
      <c r="F1532" s="10"/>
      <c r="G1532" s="257"/>
      <c r="H1532" s="10"/>
      <c r="I1532" s="10"/>
      <c r="J1532" s="34"/>
      <c r="K1532" s="10"/>
      <c r="L1532" s="10"/>
      <c r="M1532" s="10"/>
      <c r="N1532" s="10"/>
    </row>
    <row r="1533" spans="1:14">
      <c r="A1533" s="32"/>
      <c r="B1533" s="32"/>
      <c r="C1533" s="33"/>
      <c r="D1533" s="14"/>
      <c r="E1533" s="14"/>
      <c r="F1533" s="10"/>
      <c r="G1533" s="257"/>
      <c r="H1533" s="10"/>
      <c r="I1533" s="10"/>
      <c r="J1533" s="34"/>
      <c r="K1533" s="10"/>
      <c r="L1533" s="10"/>
      <c r="M1533" s="10"/>
      <c r="N1533" s="10"/>
    </row>
    <row r="1534" spans="1:14">
      <c r="A1534" s="32"/>
      <c r="B1534" s="32"/>
      <c r="C1534" s="33"/>
      <c r="D1534" s="14"/>
      <c r="E1534" s="14"/>
      <c r="F1534" s="10"/>
      <c r="G1534" s="257"/>
      <c r="H1534" s="10"/>
      <c r="I1534" s="10"/>
      <c r="J1534" s="34"/>
      <c r="K1534" s="10"/>
      <c r="L1534" s="10"/>
      <c r="M1534" s="10"/>
      <c r="N1534" s="10"/>
    </row>
    <row r="1535" spans="1:14">
      <c r="A1535" s="32"/>
      <c r="B1535" s="32"/>
      <c r="C1535" s="33"/>
      <c r="D1535" s="14"/>
      <c r="E1535" s="14"/>
      <c r="F1535" s="10"/>
      <c r="G1535" s="257"/>
      <c r="H1535" s="10"/>
      <c r="I1535" s="10"/>
      <c r="J1535" s="34"/>
      <c r="K1535" s="10"/>
      <c r="L1535" s="10"/>
      <c r="M1535" s="10"/>
      <c r="N1535" s="10"/>
    </row>
    <row r="1536" spans="1:14">
      <c r="A1536" s="32"/>
      <c r="B1536" s="32"/>
      <c r="C1536" s="33"/>
      <c r="D1536" s="14"/>
      <c r="E1536" s="14"/>
      <c r="F1536" s="10"/>
      <c r="G1536" s="257"/>
      <c r="H1536" s="10"/>
      <c r="I1536" s="10"/>
      <c r="J1536" s="34"/>
      <c r="K1536" s="10"/>
      <c r="L1536" s="10"/>
      <c r="M1536" s="10"/>
      <c r="N1536" s="10"/>
    </row>
    <row r="1537" spans="1:14">
      <c r="A1537" s="32"/>
      <c r="B1537" s="32"/>
      <c r="C1537" s="33"/>
      <c r="D1537" s="14"/>
      <c r="E1537" s="14"/>
      <c r="F1537" s="10"/>
      <c r="G1537" s="257"/>
      <c r="H1537" s="10"/>
      <c r="I1537" s="10"/>
      <c r="J1537" s="34"/>
      <c r="K1537" s="10"/>
      <c r="L1537" s="10"/>
      <c r="M1537" s="10"/>
      <c r="N1537" s="10"/>
    </row>
    <row r="1538" spans="1:14">
      <c r="A1538" s="32"/>
      <c r="B1538" s="32"/>
      <c r="C1538" s="33"/>
      <c r="D1538" s="14"/>
      <c r="E1538" s="14"/>
      <c r="F1538" s="10"/>
      <c r="G1538" s="257"/>
      <c r="H1538" s="10"/>
      <c r="I1538" s="10"/>
      <c r="J1538" s="34"/>
      <c r="K1538" s="10"/>
      <c r="L1538" s="10"/>
      <c r="M1538" s="10"/>
      <c r="N1538" s="10"/>
    </row>
    <row r="1539" spans="1:14">
      <c r="A1539" s="32"/>
      <c r="B1539" s="32"/>
      <c r="C1539" s="33"/>
      <c r="D1539" s="14"/>
      <c r="E1539" s="14"/>
      <c r="F1539" s="10"/>
      <c r="G1539" s="257"/>
      <c r="H1539" s="10"/>
      <c r="I1539" s="10"/>
      <c r="J1539" s="34"/>
      <c r="K1539" s="10"/>
      <c r="L1539" s="10"/>
      <c r="M1539" s="10"/>
      <c r="N1539" s="10"/>
    </row>
    <row r="1540" spans="1:14">
      <c r="A1540" s="32"/>
      <c r="B1540" s="32"/>
      <c r="C1540" s="33"/>
      <c r="D1540" s="14"/>
      <c r="E1540" s="14"/>
      <c r="F1540" s="10"/>
      <c r="G1540" s="257"/>
      <c r="H1540" s="10"/>
      <c r="I1540" s="10"/>
      <c r="J1540" s="34"/>
      <c r="K1540" s="10"/>
      <c r="L1540" s="10"/>
      <c r="M1540" s="10"/>
      <c r="N1540" s="10"/>
    </row>
    <row r="1541" spans="1:14">
      <c r="A1541" s="32"/>
      <c r="B1541" s="32"/>
      <c r="C1541" s="33"/>
      <c r="D1541" s="14"/>
      <c r="E1541" s="14"/>
      <c r="F1541" s="10"/>
      <c r="G1541" s="257"/>
      <c r="H1541" s="10"/>
      <c r="I1541" s="10"/>
      <c r="J1541" s="34"/>
      <c r="K1541" s="10"/>
      <c r="L1541" s="10"/>
      <c r="M1541" s="10"/>
      <c r="N1541" s="10"/>
    </row>
    <row r="1542" spans="1:14">
      <c r="A1542" s="32"/>
      <c r="B1542" s="32"/>
      <c r="C1542" s="33"/>
      <c r="D1542" s="14"/>
      <c r="E1542" s="14"/>
      <c r="F1542" s="10"/>
      <c r="G1542" s="257"/>
      <c r="H1542" s="10"/>
      <c r="I1542" s="10"/>
      <c r="J1542" s="34"/>
      <c r="K1542" s="10"/>
      <c r="L1542" s="10"/>
      <c r="M1542" s="10"/>
      <c r="N1542" s="10"/>
    </row>
    <row r="1543" spans="1:14">
      <c r="A1543" s="32"/>
      <c r="B1543" s="32"/>
      <c r="C1543" s="33"/>
      <c r="D1543" s="14"/>
      <c r="E1543" s="14"/>
      <c r="F1543" s="10"/>
      <c r="G1543" s="257"/>
      <c r="H1543" s="10"/>
      <c r="I1543" s="10"/>
      <c r="J1543" s="34"/>
      <c r="K1543" s="10"/>
      <c r="L1543" s="10"/>
      <c r="M1543" s="10"/>
      <c r="N1543" s="10"/>
    </row>
    <row r="1544" spans="1:14">
      <c r="A1544" s="32"/>
      <c r="B1544" s="32"/>
      <c r="C1544" s="33"/>
      <c r="D1544" s="14"/>
      <c r="E1544" s="14"/>
      <c r="F1544" s="10"/>
      <c r="G1544" s="257"/>
      <c r="H1544" s="10"/>
      <c r="I1544" s="10"/>
      <c r="J1544" s="34"/>
      <c r="K1544" s="10"/>
      <c r="L1544" s="10"/>
      <c r="M1544" s="10"/>
      <c r="N1544" s="10"/>
    </row>
    <row r="1545" spans="1:14">
      <c r="A1545" s="32"/>
      <c r="B1545" s="32"/>
      <c r="C1545" s="33"/>
      <c r="D1545" s="14"/>
      <c r="E1545" s="14"/>
      <c r="F1545" s="10"/>
      <c r="G1545" s="257"/>
      <c r="H1545" s="10"/>
      <c r="I1545" s="10"/>
      <c r="J1545" s="34"/>
      <c r="K1545" s="10"/>
      <c r="L1545" s="10"/>
      <c r="M1545" s="10"/>
      <c r="N1545" s="10"/>
    </row>
    <row r="1546" spans="1:14">
      <c r="A1546" s="32"/>
      <c r="B1546" s="32"/>
      <c r="C1546" s="33"/>
      <c r="D1546" s="14"/>
      <c r="E1546" s="14"/>
      <c r="F1546" s="10"/>
      <c r="G1546" s="257"/>
      <c r="H1546" s="10"/>
      <c r="I1546" s="10"/>
      <c r="J1546" s="34"/>
      <c r="K1546" s="10"/>
      <c r="L1546" s="10"/>
      <c r="M1546" s="10"/>
      <c r="N1546" s="10"/>
    </row>
    <row r="1547" spans="1:14">
      <c r="A1547" s="32"/>
      <c r="B1547" s="32"/>
      <c r="C1547" s="33"/>
      <c r="D1547" s="14"/>
      <c r="E1547" s="14"/>
      <c r="F1547" s="10"/>
      <c r="G1547" s="257"/>
      <c r="H1547" s="10"/>
      <c r="I1547" s="10"/>
      <c r="J1547" s="34"/>
      <c r="K1547" s="10"/>
      <c r="L1547" s="10"/>
      <c r="M1547" s="10"/>
      <c r="N1547" s="10"/>
    </row>
    <row r="1548" spans="1:14">
      <c r="A1548" s="32"/>
      <c r="B1548" s="32"/>
      <c r="C1548" s="33"/>
      <c r="D1548" s="14"/>
      <c r="E1548" s="14"/>
      <c r="F1548" s="10"/>
      <c r="G1548" s="257"/>
      <c r="H1548" s="10"/>
      <c r="I1548" s="10"/>
      <c r="J1548" s="34"/>
      <c r="K1548" s="10"/>
      <c r="L1548" s="10"/>
      <c r="M1548" s="10"/>
      <c r="N1548" s="10"/>
    </row>
    <row r="1549" spans="1:14">
      <c r="A1549" s="32"/>
      <c r="B1549" s="32"/>
      <c r="C1549" s="33"/>
      <c r="D1549" s="14"/>
      <c r="E1549" s="14"/>
      <c r="F1549" s="10"/>
      <c r="G1549" s="257"/>
      <c r="H1549" s="10"/>
      <c r="I1549" s="10"/>
      <c r="J1549" s="34"/>
      <c r="K1549" s="10"/>
      <c r="L1549" s="10"/>
      <c r="M1549" s="10"/>
      <c r="N1549" s="10"/>
    </row>
    <row r="1550" spans="1:14">
      <c r="A1550" s="32"/>
      <c r="B1550" s="32"/>
      <c r="C1550" s="33"/>
      <c r="D1550" s="14"/>
      <c r="E1550" s="14"/>
      <c r="F1550" s="10"/>
      <c r="G1550" s="257"/>
      <c r="H1550" s="10"/>
      <c r="I1550" s="10"/>
      <c r="J1550" s="34"/>
      <c r="K1550" s="10"/>
      <c r="L1550" s="10"/>
      <c r="M1550" s="10"/>
      <c r="N1550" s="10"/>
    </row>
    <row r="1551" spans="1:14">
      <c r="A1551" s="32"/>
      <c r="B1551" s="32"/>
      <c r="C1551" s="33"/>
      <c r="D1551" s="14"/>
      <c r="E1551" s="14"/>
      <c r="F1551" s="10"/>
      <c r="G1551" s="257"/>
      <c r="H1551" s="10"/>
      <c r="I1551" s="10"/>
      <c r="J1551" s="34"/>
      <c r="K1551" s="10"/>
      <c r="L1551" s="10"/>
      <c r="M1551" s="10"/>
      <c r="N1551" s="10"/>
    </row>
    <row r="1552" spans="1:14">
      <c r="A1552" s="32"/>
      <c r="B1552" s="32"/>
      <c r="C1552" s="33"/>
      <c r="D1552" s="14"/>
      <c r="E1552" s="14"/>
      <c r="F1552" s="10"/>
      <c r="G1552" s="257"/>
      <c r="H1552" s="10"/>
      <c r="I1552" s="10"/>
      <c r="J1552" s="34"/>
      <c r="K1552" s="10"/>
      <c r="L1552" s="10"/>
      <c r="M1552" s="10"/>
      <c r="N1552" s="10"/>
    </row>
    <row r="1553" spans="1:14">
      <c r="A1553" s="32"/>
      <c r="B1553" s="32"/>
      <c r="C1553" s="33"/>
      <c r="D1553" s="14"/>
      <c r="E1553" s="14"/>
      <c r="F1553" s="10"/>
      <c r="G1553" s="257"/>
      <c r="H1553" s="10"/>
      <c r="I1553" s="10"/>
      <c r="J1553" s="34"/>
      <c r="K1553" s="10"/>
      <c r="L1553" s="10"/>
      <c r="M1553" s="10"/>
      <c r="N1553" s="10"/>
    </row>
    <row r="1554" spans="1:14">
      <c r="A1554" s="32"/>
      <c r="B1554" s="32"/>
      <c r="C1554" s="33"/>
      <c r="D1554" s="14"/>
      <c r="E1554" s="14"/>
      <c r="F1554" s="10"/>
      <c r="G1554" s="257"/>
      <c r="H1554" s="10"/>
      <c r="I1554" s="10"/>
      <c r="J1554" s="34"/>
      <c r="K1554" s="10"/>
      <c r="L1554" s="10"/>
      <c r="M1554" s="10"/>
      <c r="N1554" s="10"/>
    </row>
    <row r="1555" spans="1:14">
      <c r="A1555" s="32"/>
      <c r="B1555" s="32"/>
      <c r="C1555" s="33"/>
      <c r="D1555" s="14"/>
      <c r="E1555" s="14"/>
      <c r="F1555" s="10"/>
      <c r="G1555" s="257"/>
      <c r="H1555" s="10"/>
      <c r="I1555" s="10"/>
      <c r="J1555" s="34"/>
      <c r="K1555" s="10"/>
      <c r="L1555" s="10"/>
      <c r="M1555" s="10"/>
      <c r="N1555" s="10"/>
    </row>
    <row r="1556" spans="1:14">
      <c r="A1556" s="32"/>
      <c r="B1556" s="32"/>
      <c r="C1556" s="33"/>
      <c r="D1556" s="14"/>
      <c r="E1556" s="14"/>
      <c r="F1556" s="10"/>
      <c r="G1556" s="257"/>
      <c r="H1556" s="10"/>
      <c r="I1556" s="10"/>
      <c r="J1556" s="34"/>
      <c r="K1556" s="10"/>
      <c r="L1556" s="10"/>
      <c r="M1556" s="10"/>
      <c r="N1556" s="10"/>
    </row>
    <row r="1557" spans="1:14">
      <c r="A1557" s="32"/>
      <c r="B1557" s="32"/>
      <c r="C1557" s="33"/>
      <c r="D1557" s="14"/>
      <c r="E1557" s="14"/>
      <c r="F1557" s="10"/>
      <c r="G1557" s="257"/>
      <c r="H1557" s="10"/>
      <c r="I1557" s="10"/>
      <c r="J1557" s="34"/>
      <c r="K1557" s="10"/>
      <c r="L1557" s="10"/>
      <c r="M1557" s="10"/>
      <c r="N1557" s="10"/>
    </row>
    <row r="1558" spans="1:14">
      <c r="A1558" s="32"/>
      <c r="B1558" s="32"/>
      <c r="C1558" s="33"/>
      <c r="D1558" s="14"/>
      <c r="E1558" s="14"/>
      <c r="F1558" s="10"/>
      <c r="G1558" s="257"/>
      <c r="H1558" s="10"/>
      <c r="I1558" s="10"/>
      <c r="J1558" s="34"/>
      <c r="K1558" s="10"/>
      <c r="L1558" s="10"/>
      <c r="M1558" s="10"/>
      <c r="N1558" s="10"/>
    </row>
    <row r="1559" spans="1:14">
      <c r="A1559" s="32"/>
      <c r="B1559" s="32"/>
      <c r="C1559" s="33"/>
      <c r="D1559" s="14"/>
      <c r="E1559" s="14"/>
      <c r="F1559" s="10"/>
      <c r="G1559" s="257"/>
      <c r="H1559" s="10"/>
      <c r="I1559" s="10"/>
      <c r="J1559" s="34"/>
      <c r="K1559" s="10"/>
      <c r="L1559" s="10"/>
      <c r="M1559" s="10"/>
      <c r="N1559" s="10"/>
    </row>
    <row r="1560" spans="1:14">
      <c r="A1560" s="32"/>
      <c r="B1560" s="32"/>
      <c r="C1560" s="33"/>
      <c r="D1560" s="14"/>
      <c r="E1560" s="14"/>
      <c r="F1560" s="10"/>
      <c r="G1560" s="257"/>
      <c r="H1560" s="10"/>
      <c r="I1560" s="10"/>
      <c r="J1560" s="34"/>
      <c r="K1560" s="10"/>
      <c r="L1560" s="10"/>
      <c r="M1560" s="10"/>
      <c r="N1560" s="10"/>
    </row>
    <row r="1561" spans="1:14">
      <c r="A1561" s="32"/>
      <c r="B1561" s="32"/>
      <c r="C1561" s="33"/>
      <c r="D1561" s="14"/>
      <c r="E1561" s="14"/>
      <c r="F1561" s="10"/>
      <c r="G1561" s="257"/>
      <c r="H1561" s="10"/>
      <c r="I1561" s="10"/>
      <c r="J1561" s="34"/>
      <c r="K1561" s="10"/>
      <c r="L1561" s="10"/>
      <c r="M1561" s="10"/>
      <c r="N1561" s="10"/>
    </row>
    <row r="1562" spans="1:14">
      <c r="A1562" s="32"/>
      <c r="B1562" s="32"/>
      <c r="C1562" s="33"/>
      <c r="D1562" s="14"/>
      <c r="E1562" s="14"/>
      <c r="F1562" s="10"/>
      <c r="G1562" s="257"/>
      <c r="H1562" s="10"/>
      <c r="I1562" s="10"/>
      <c r="J1562" s="34"/>
      <c r="K1562" s="10"/>
      <c r="L1562" s="10"/>
      <c r="M1562" s="10"/>
      <c r="N1562" s="10"/>
    </row>
    <row r="1563" spans="1:14">
      <c r="A1563" s="32"/>
      <c r="B1563" s="32"/>
      <c r="C1563" s="33"/>
      <c r="D1563" s="14"/>
      <c r="E1563" s="14"/>
      <c r="F1563" s="10"/>
      <c r="G1563" s="257"/>
      <c r="H1563" s="10"/>
      <c r="I1563" s="10"/>
      <c r="J1563" s="34"/>
      <c r="K1563" s="10"/>
      <c r="L1563" s="10"/>
      <c r="M1563" s="10"/>
      <c r="N1563" s="10"/>
    </row>
    <row r="1564" spans="1:14">
      <c r="A1564" s="32"/>
      <c r="B1564" s="32"/>
      <c r="C1564" s="33"/>
      <c r="D1564" s="14"/>
      <c r="E1564" s="14"/>
      <c r="F1564" s="10"/>
      <c r="G1564" s="257"/>
      <c r="H1564" s="10"/>
      <c r="I1564" s="10"/>
      <c r="J1564" s="34"/>
      <c r="K1564" s="10"/>
      <c r="L1564" s="10"/>
      <c r="M1564" s="10"/>
      <c r="N1564" s="10"/>
    </row>
    <row r="1565" spans="1:14">
      <c r="A1565" s="32"/>
      <c r="B1565" s="32"/>
      <c r="C1565" s="33"/>
      <c r="D1565" s="14"/>
      <c r="E1565" s="14"/>
      <c r="F1565" s="10"/>
      <c r="G1565" s="257"/>
      <c r="H1565" s="10"/>
      <c r="I1565" s="10"/>
      <c r="J1565" s="34"/>
      <c r="K1565" s="10"/>
      <c r="L1565" s="10"/>
      <c r="M1565" s="10"/>
      <c r="N1565" s="10"/>
    </row>
    <row r="1566" spans="1:14">
      <c r="A1566" s="32"/>
      <c r="B1566" s="32"/>
      <c r="C1566" s="33"/>
      <c r="D1566" s="14"/>
      <c r="E1566" s="14"/>
      <c r="F1566" s="10"/>
      <c r="G1566" s="257"/>
      <c r="H1566" s="10"/>
      <c r="I1566" s="10"/>
      <c r="J1566" s="34"/>
      <c r="K1566" s="10"/>
      <c r="L1566" s="10"/>
      <c r="M1566" s="10"/>
      <c r="N1566" s="10"/>
    </row>
    <row r="1567" spans="1:14">
      <c r="A1567" s="32"/>
      <c r="B1567" s="32"/>
      <c r="C1567" s="33"/>
      <c r="D1567" s="14"/>
      <c r="E1567" s="14"/>
      <c r="F1567" s="10"/>
      <c r="G1567" s="257"/>
      <c r="H1567" s="10"/>
      <c r="I1567" s="10"/>
      <c r="J1567" s="34"/>
      <c r="K1567" s="10"/>
      <c r="L1567" s="10"/>
      <c r="M1567" s="10"/>
      <c r="N1567" s="10"/>
    </row>
    <row r="1568" spans="1:14">
      <c r="A1568" s="32"/>
      <c r="B1568" s="32"/>
      <c r="C1568" s="33"/>
      <c r="D1568" s="14"/>
      <c r="E1568" s="14"/>
      <c r="F1568" s="10"/>
      <c r="G1568" s="257"/>
      <c r="H1568" s="10"/>
      <c r="I1568" s="10"/>
      <c r="J1568" s="34"/>
      <c r="K1568" s="10"/>
      <c r="L1568" s="10"/>
      <c r="M1568" s="10"/>
      <c r="N1568" s="10"/>
    </row>
    <row r="1569" spans="1:14">
      <c r="A1569" s="32"/>
      <c r="B1569" s="32"/>
      <c r="C1569" s="33"/>
      <c r="D1569" s="14"/>
      <c r="E1569" s="14"/>
      <c r="F1569" s="10"/>
      <c r="G1569" s="257"/>
      <c r="H1569" s="10"/>
      <c r="I1569" s="10"/>
      <c r="J1569" s="34"/>
      <c r="K1569" s="10"/>
      <c r="L1569" s="10"/>
      <c r="M1569" s="10"/>
      <c r="N1569" s="10"/>
    </row>
    <row r="1570" spans="1:14">
      <c r="A1570" s="32"/>
      <c r="B1570" s="32"/>
      <c r="C1570" s="33"/>
      <c r="D1570" s="14"/>
      <c r="E1570" s="14"/>
      <c r="F1570" s="10"/>
      <c r="G1570" s="257"/>
      <c r="H1570" s="10"/>
      <c r="I1570" s="10"/>
      <c r="J1570" s="34"/>
      <c r="K1570" s="10"/>
      <c r="L1570" s="10"/>
      <c r="M1570" s="10"/>
      <c r="N1570" s="10"/>
    </row>
    <row r="1571" spans="1:14">
      <c r="A1571" s="32"/>
      <c r="B1571" s="32"/>
      <c r="C1571" s="33"/>
      <c r="D1571" s="14"/>
      <c r="E1571" s="14"/>
      <c r="F1571" s="10"/>
      <c r="G1571" s="257"/>
      <c r="H1571" s="10"/>
      <c r="I1571" s="10"/>
      <c r="J1571" s="34"/>
      <c r="K1571" s="10"/>
      <c r="L1571" s="10"/>
      <c r="M1571" s="10"/>
      <c r="N1571" s="10"/>
    </row>
    <row r="1572" spans="1:14">
      <c r="A1572" s="32"/>
      <c r="B1572" s="32"/>
      <c r="C1572" s="33"/>
      <c r="D1572" s="14"/>
      <c r="E1572" s="14"/>
      <c r="F1572" s="10"/>
      <c r="G1572" s="257"/>
      <c r="H1572" s="10"/>
      <c r="I1572" s="10"/>
      <c r="J1572" s="34"/>
      <c r="K1572" s="10"/>
      <c r="L1572" s="10"/>
      <c r="M1572" s="10"/>
      <c r="N1572" s="10"/>
    </row>
    <row r="1573" spans="1:14">
      <c r="A1573" s="32"/>
      <c r="B1573" s="32"/>
      <c r="C1573" s="33"/>
      <c r="D1573" s="14"/>
      <c r="E1573" s="14"/>
      <c r="F1573" s="10"/>
      <c r="G1573" s="257"/>
      <c r="H1573" s="10"/>
      <c r="I1573" s="10"/>
      <c r="J1573" s="34"/>
      <c r="K1573" s="10"/>
      <c r="L1573" s="10"/>
      <c r="M1573" s="10"/>
      <c r="N1573" s="10"/>
    </row>
    <row r="1574" spans="1:14">
      <c r="A1574" s="32"/>
      <c r="B1574" s="32"/>
      <c r="C1574" s="33"/>
      <c r="D1574" s="14"/>
      <c r="E1574" s="14"/>
      <c r="F1574" s="10"/>
      <c r="G1574" s="257"/>
      <c r="H1574" s="10"/>
      <c r="I1574" s="10"/>
      <c r="J1574" s="34"/>
      <c r="K1574" s="10"/>
      <c r="L1574" s="10"/>
      <c r="M1574" s="10"/>
      <c r="N1574" s="10"/>
    </row>
    <row r="1575" spans="1:14">
      <c r="A1575" s="32"/>
      <c r="B1575" s="32"/>
      <c r="C1575" s="33"/>
      <c r="D1575" s="14"/>
      <c r="E1575" s="14"/>
      <c r="F1575" s="10"/>
      <c r="G1575" s="257"/>
      <c r="H1575" s="10"/>
      <c r="I1575" s="10"/>
      <c r="J1575" s="34"/>
      <c r="K1575" s="10"/>
      <c r="L1575" s="10"/>
      <c r="M1575" s="10"/>
      <c r="N1575" s="10"/>
    </row>
    <row r="1576" spans="1:14">
      <c r="A1576" s="32"/>
      <c r="B1576" s="32"/>
      <c r="C1576" s="33"/>
      <c r="D1576" s="14"/>
      <c r="E1576" s="14"/>
      <c r="F1576" s="10"/>
      <c r="G1576" s="257"/>
      <c r="H1576" s="10"/>
      <c r="I1576" s="10"/>
      <c r="J1576" s="34"/>
      <c r="K1576" s="10"/>
      <c r="L1576" s="10"/>
      <c r="M1576" s="10"/>
      <c r="N1576" s="10"/>
    </row>
    <row r="1577" spans="1:14">
      <c r="A1577" s="32"/>
      <c r="B1577" s="32"/>
      <c r="C1577" s="33"/>
      <c r="D1577" s="14"/>
      <c r="E1577" s="14"/>
      <c r="F1577" s="10"/>
      <c r="G1577" s="257"/>
      <c r="H1577" s="10"/>
      <c r="I1577" s="10"/>
      <c r="J1577" s="34"/>
      <c r="K1577" s="10"/>
      <c r="L1577" s="10"/>
      <c r="M1577" s="10"/>
      <c r="N1577" s="10"/>
    </row>
    <row r="1578" spans="1:14">
      <c r="A1578" s="32"/>
      <c r="B1578" s="32"/>
      <c r="C1578" s="33"/>
      <c r="D1578" s="14"/>
      <c r="E1578" s="14"/>
      <c r="F1578" s="10"/>
      <c r="G1578" s="257"/>
      <c r="H1578" s="10"/>
      <c r="I1578" s="10"/>
      <c r="J1578" s="34"/>
      <c r="K1578" s="10"/>
      <c r="L1578" s="10"/>
      <c r="M1578" s="10"/>
      <c r="N1578" s="10"/>
    </row>
    <row r="1579" spans="1:14">
      <c r="A1579" s="32"/>
      <c r="B1579" s="32"/>
      <c r="C1579" s="33"/>
      <c r="D1579" s="14"/>
      <c r="E1579" s="14"/>
      <c r="F1579" s="10"/>
      <c r="G1579" s="257"/>
      <c r="H1579" s="10"/>
      <c r="I1579" s="10"/>
      <c r="J1579" s="34"/>
      <c r="K1579" s="10"/>
      <c r="L1579" s="10"/>
      <c r="M1579" s="10"/>
      <c r="N1579" s="10"/>
    </row>
    <row r="1580" spans="1:14">
      <c r="A1580" s="32"/>
      <c r="B1580" s="32"/>
      <c r="C1580" s="33"/>
      <c r="D1580" s="14"/>
      <c r="E1580" s="14"/>
      <c r="F1580" s="10"/>
      <c r="G1580" s="257"/>
      <c r="H1580" s="10"/>
      <c r="I1580" s="10"/>
      <c r="J1580" s="34"/>
      <c r="K1580" s="10"/>
      <c r="L1580" s="10"/>
      <c r="M1580" s="10"/>
      <c r="N1580" s="10"/>
    </row>
    <row r="1581" spans="1:14">
      <c r="A1581" s="32"/>
      <c r="B1581" s="32"/>
      <c r="C1581" s="33"/>
      <c r="D1581" s="14"/>
      <c r="E1581" s="14"/>
      <c r="F1581" s="10"/>
      <c r="G1581" s="257"/>
      <c r="H1581" s="10"/>
      <c r="I1581" s="10"/>
      <c r="J1581" s="34"/>
      <c r="K1581" s="10"/>
      <c r="L1581" s="10"/>
      <c r="M1581" s="10"/>
      <c r="N1581" s="10"/>
    </row>
    <row r="1582" spans="1:14">
      <c r="A1582" s="32"/>
      <c r="B1582" s="32"/>
      <c r="C1582" s="33"/>
      <c r="D1582" s="14"/>
      <c r="E1582" s="14"/>
      <c r="F1582" s="10"/>
      <c r="G1582" s="257"/>
      <c r="H1582" s="10"/>
      <c r="I1582" s="10"/>
      <c r="J1582" s="34"/>
      <c r="K1582" s="10"/>
      <c r="L1582" s="10"/>
      <c r="M1582" s="10"/>
      <c r="N1582" s="10"/>
    </row>
    <row r="1583" spans="1:14">
      <c r="A1583" s="32"/>
      <c r="B1583" s="32"/>
      <c r="C1583" s="33"/>
      <c r="D1583" s="14"/>
      <c r="E1583" s="14"/>
      <c r="F1583" s="10"/>
      <c r="G1583" s="257"/>
      <c r="H1583" s="10"/>
      <c r="I1583" s="10"/>
      <c r="J1583" s="34"/>
      <c r="K1583" s="10"/>
      <c r="L1583" s="10"/>
      <c r="M1583" s="10"/>
      <c r="N1583" s="10"/>
    </row>
    <row r="1584" spans="1:14">
      <c r="A1584" s="32"/>
      <c r="B1584" s="32"/>
      <c r="C1584" s="33"/>
      <c r="D1584" s="14"/>
      <c r="E1584" s="14"/>
      <c r="F1584" s="10"/>
      <c r="G1584" s="257"/>
      <c r="H1584" s="10"/>
      <c r="I1584" s="10"/>
      <c r="J1584" s="34"/>
      <c r="K1584" s="10"/>
      <c r="L1584" s="10"/>
      <c r="M1584" s="10"/>
      <c r="N1584" s="10"/>
    </row>
    <row r="1585" spans="1:14">
      <c r="A1585" s="32"/>
      <c r="B1585" s="32"/>
      <c r="C1585" s="33"/>
      <c r="D1585" s="14"/>
      <c r="E1585" s="14"/>
      <c r="F1585" s="10"/>
      <c r="G1585" s="257"/>
      <c r="H1585" s="10"/>
      <c r="I1585" s="10"/>
      <c r="J1585" s="34"/>
      <c r="K1585" s="10"/>
      <c r="L1585" s="10"/>
      <c r="M1585" s="10"/>
      <c r="N1585" s="10"/>
    </row>
    <row r="1586" spans="1:14">
      <c r="A1586" s="32"/>
      <c r="B1586" s="32"/>
      <c r="C1586" s="33"/>
      <c r="D1586" s="14"/>
      <c r="E1586" s="14"/>
      <c r="F1586" s="10"/>
      <c r="G1586" s="257"/>
      <c r="H1586" s="10"/>
      <c r="I1586" s="10"/>
      <c r="J1586" s="34"/>
      <c r="K1586" s="10"/>
      <c r="L1586" s="10"/>
      <c r="M1586" s="10"/>
      <c r="N1586" s="10"/>
    </row>
    <row r="1587" spans="1:14">
      <c r="A1587" s="32"/>
      <c r="B1587" s="32"/>
      <c r="C1587" s="33"/>
      <c r="D1587" s="14"/>
      <c r="E1587" s="14"/>
      <c r="F1587" s="10"/>
      <c r="G1587" s="257"/>
      <c r="H1587" s="10"/>
      <c r="I1587" s="10"/>
      <c r="J1587" s="34"/>
      <c r="K1587" s="10"/>
      <c r="L1587" s="10"/>
      <c r="M1587" s="10"/>
      <c r="N1587" s="10"/>
    </row>
    <row r="1588" spans="1:14">
      <c r="A1588" s="32"/>
      <c r="B1588" s="32"/>
      <c r="C1588" s="33"/>
      <c r="D1588" s="14"/>
      <c r="E1588" s="14"/>
      <c r="F1588" s="10"/>
      <c r="G1588" s="257"/>
      <c r="H1588" s="10"/>
      <c r="I1588" s="10"/>
      <c r="J1588" s="34"/>
      <c r="K1588" s="10"/>
      <c r="L1588" s="10"/>
      <c r="M1588" s="10"/>
      <c r="N1588" s="10"/>
    </row>
    <row r="1589" spans="1:14">
      <c r="A1589" s="32"/>
      <c r="B1589" s="32"/>
      <c r="C1589" s="33"/>
      <c r="D1589" s="14"/>
      <c r="E1589" s="14"/>
      <c r="F1589" s="10"/>
      <c r="G1589" s="257"/>
      <c r="H1589" s="10"/>
      <c r="I1589" s="10"/>
      <c r="J1589" s="34"/>
      <c r="K1589" s="10"/>
      <c r="L1589" s="10"/>
      <c r="M1589" s="10"/>
      <c r="N1589" s="10"/>
    </row>
    <row r="1590" spans="1:14">
      <c r="A1590" s="32"/>
      <c r="B1590" s="32"/>
      <c r="C1590" s="33"/>
      <c r="D1590" s="14"/>
      <c r="E1590" s="14"/>
      <c r="F1590" s="10"/>
      <c r="G1590" s="257"/>
      <c r="H1590" s="10"/>
      <c r="I1590" s="10"/>
      <c r="J1590" s="34"/>
      <c r="K1590" s="10"/>
      <c r="L1590" s="10"/>
      <c r="M1590" s="10"/>
      <c r="N1590" s="10"/>
    </row>
    <row r="1591" spans="1:14">
      <c r="A1591" s="32"/>
      <c r="B1591" s="32"/>
      <c r="C1591" s="33"/>
      <c r="D1591" s="14"/>
      <c r="E1591" s="14"/>
      <c r="F1591" s="10"/>
      <c r="G1591" s="257"/>
      <c r="H1591" s="10"/>
      <c r="I1591" s="10"/>
      <c r="J1591" s="34"/>
      <c r="K1591" s="10"/>
      <c r="L1591" s="10"/>
      <c r="M1591" s="10"/>
      <c r="N1591" s="10"/>
    </row>
    <row r="1592" spans="1:14">
      <c r="A1592" s="32"/>
      <c r="B1592" s="32"/>
      <c r="C1592" s="33"/>
      <c r="D1592" s="14"/>
      <c r="E1592" s="14"/>
      <c r="F1592" s="10"/>
      <c r="G1592" s="257"/>
      <c r="H1592" s="10"/>
      <c r="I1592" s="10"/>
      <c r="J1592" s="34"/>
      <c r="K1592" s="10"/>
      <c r="L1592" s="10"/>
      <c r="M1592" s="10"/>
      <c r="N1592" s="10"/>
    </row>
    <row r="1593" spans="1:14">
      <c r="A1593" s="32"/>
      <c r="B1593" s="32"/>
      <c r="C1593" s="33"/>
      <c r="D1593" s="14"/>
      <c r="E1593" s="14"/>
      <c r="F1593" s="10"/>
      <c r="G1593" s="257"/>
      <c r="H1593" s="10"/>
      <c r="I1593" s="10"/>
      <c r="J1593" s="34"/>
      <c r="K1593" s="10"/>
      <c r="L1593" s="10"/>
      <c r="M1593" s="10"/>
      <c r="N1593" s="10"/>
    </row>
    <row r="1594" spans="1:14">
      <c r="A1594" s="32"/>
      <c r="B1594" s="32"/>
      <c r="C1594" s="33"/>
      <c r="D1594" s="14"/>
      <c r="E1594" s="14"/>
      <c r="F1594" s="10"/>
      <c r="G1594" s="257"/>
      <c r="H1594" s="10"/>
      <c r="I1594" s="10"/>
      <c r="J1594" s="34"/>
      <c r="K1594" s="10"/>
      <c r="L1594" s="10"/>
      <c r="M1594" s="10"/>
      <c r="N1594" s="10"/>
    </row>
    <row r="1595" spans="1:14">
      <c r="A1595" s="32"/>
      <c r="B1595" s="32"/>
      <c r="C1595" s="33"/>
      <c r="D1595" s="14"/>
      <c r="E1595" s="14"/>
      <c r="F1595" s="10"/>
      <c r="G1595" s="257"/>
      <c r="H1595" s="10"/>
      <c r="I1595" s="10"/>
      <c r="J1595" s="34"/>
      <c r="K1595" s="10"/>
      <c r="L1595" s="10"/>
      <c r="M1595" s="10"/>
      <c r="N1595" s="10"/>
    </row>
    <row r="1596" spans="1:14">
      <c r="A1596" s="32"/>
      <c r="B1596" s="32"/>
      <c r="C1596" s="33"/>
      <c r="D1596" s="14"/>
      <c r="E1596" s="14"/>
      <c r="F1596" s="10"/>
      <c r="G1596" s="257"/>
      <c r="H1596" s="10"/>
      <c r="I1596" s="10"/>
      <c r="J1596" s="34"/>
      <c r="K1596" s="10"/>
      <c r="L1596" s="10"/>
      <c r="M1596" s="10"/>
      <c r="N1596" s="10"/>
    </row>
    <row r="1597" spans="1:14">
      <c r="A1597" s="32"/>
      <c r="B1597" s="32"/>
      <c r="C1597" s="33"/>
      <c r="D1597" s="14"/>
      <c r="E1597" s="14"/>
      <c r="F1597" s="10"/>
      <c r="G1597" s="257"/>
      <c r="H1597" s="10"/>
      <c r="I1597" s="10"/>
      <c r="J1597" s="34"/>
      <c r="K1597" s="10"/>
      <c r="L1597" s="10"/>
      <c r="M1597" s="10"/>
      <c r="N1597" s="10"/>
    </row>
    <row r="1598" spans="1:14">
      <c r="A1598" s="32"/>
      <c r="B1598" s="32"/>
      <c r="C1598" s="33"/>
      <c r="D1598" s="14"/>
      <c r="E1598" s="14"/>
      <c r="F1598" s="10"/>
      <c r="G1598" s="257"/>
      <c r="H1598" s="10"/>
      <c r="I1598" s="10"/>
      <c r="J1598" s="34"/>
      <c r="K1598" s="10"/>
      <c r="L1598" s="10"/>
      <c r="M1598" s="10"/>
      <c r="N1598" s="10"/>
    </row>
    <row r="1599" spans="1:14">
      <c r="A1599" s="32"/>
      <c r="B1599" s="32"/>
      <c r="C1599" s="33"/>
      <c r="D1599" s="14"/>
      <c r="E1599" s="14"/>
      <c r="F1599" s="10"/>
      <c r="G1599" s="257"/>
      <c r="H1599" s="10"/>
      <c r="I1599" s="10"/>
      <c r="J1599" s="34"/>
      <c r="K1599" s="10"/>
      <c r="L1599" s="10"/>
      <c r="M1599" s="10"/>
      <c r="N1599" s="10"/>
    </row>
    <row r="1600" spans="1:14">
      <c r="A1600" s="32"/>
      <c r="B1600" s="32"/>
      <c r="C1600" s="33"/>
      <c r="D1600" s="14"/>
      <c r="E1600" s="14"/>
      <c r="F1600" s="10"/>
      <c r="G1600" s="257"/>
      <c r="H1600" s="10"/>
      <c r="I1600" s="10"/>
      <c r="J1600" s="34"/>
      <c r="K1600" s="10"/>
      <c r="L1600" s="10"/>
      <c r="M1600" s="10"/>
      <c r="N1600" s="10"/>
    </row>
    <row r="1601" spans="1:14">
      <c r="A1601" s="32"/>
      <c r="B1601" s="32"/>
      <c r="C1601" s="33"/>
      <c r="D1601" s="14"/>
      <c r="E1601" s="14"/>
      <c r="F1601" s="10"/>
      <c r="G1601" s="257"/>
      <c r="H1601" s="10"/>
      <c r="I1601" s="10"/>
      <c r="J1601" s="34"/>
      <c r="K1601" s="10"/>
      <c r="L1601" s="10"/>
      <c r="M1601" s="10"/>
      <c r="N1601" s="10"/>
    </row>
    <row r="1602" spans="1:14">
      <c r="A1602" s="32"/>
      <c r="B1602" s="32"/>
      <c r="C1602" s="33"/>
      <c r="D1602" s="14"/>
      <c r="E1602" s="14"/>
      <c r="F1602" s="10"/>
      <c r="G1602" s="257"/>
      <c r="H1602" s="10"/>
      <c r="I1602" s="10"/>
      <c r="J1602" s="34"/>
      <c r="K1602" s="10"/>
      <c r="L1602" s="10"/>
      <c r="M1602" s="10"/>
      <c r="N1602" s="10"/>
    </row>
    <row r="1603" spans="1:14">
      <c r="A1603" s="32"/>
      <c r="B1603" s="32"/>
      <c r="C1603" s="33"/>
      <c r="D1603" s="14"/>
      <c r="E1603" s="14"/>
      <c r="F1603" s="10"/>
      <c r="G1603" s="257"/>
      <c r="H1603" s="10"/>
      <c r="I1603" s="10"/>
      <c r="J1603" s="34"/>
      <c r="K1603" s="10"/>
      <c r="L1603" s="10"/>
      <c r="M1603" s="10"/>
      <c r="N1603" s="10"/>
    </row>
    <row r="1604" spans="1:14">
      <c r="A1604" s="32"/>
      <c r="B1604" s="32"/>
      <c r="C1604" s="33"/>
      <c r="D1604" s="14"/>
      <c r="E1604" s="14"/>
      <c r="F1604" s="10"/>
      <c r="G1604" s="257"/>
      <c r="H1604" s="10"/>
      <c r="I1604" s="10"/>
      <c r="J1604" s="34"/>
      <c r="K1604" s="10"/>
      <c r="L1604" s="10"/>
      <c r="M1604" s="10"/>
      <c r="N1604" s="10"/>
    </row>
    <row r="1605" spans="1:14">
      <c r="A1605" s="32"/>
      <c r="B1605" s="32"/>
      <c r="C1605" s="33"/>
      <c r="D1605" s="14"/>
      <c r="E1605" s="14"/>
      <c r="F1605" s="10"/>
      <c r="G1605" s="257"/>
      <c r="H1605" s="10"/>
      <c r="I1605" s="10"/>
      <c r="J1605" s="34"/>
      <c r="K1605" s="10"/>
      <c r="L1605" s="10"/>
      <c r="M1605" s="10"/>
      <c r="N1605" s="10"/>
    </row>
    <row r="1606" spans="1:14">
      <c r="A1606" s="32"/>
      <c r="B1606" s="32"/>
      <c r="C1606" s="33"/>
      <c r="D1606" s="14"/>
      <c r="E1606" s="14"/>
      <c r="F1606" s="10"/>
      <c r="G1606" s="257"/>
      <c r="H1606" s="10"/>
      <c r="I1606" s="10"/>
      <c r="J1606" s="34"/>
      <c r="K1606" s="10"/>
      <c r="L1606" s="10"/>
      <c r="M1606" s="10"/>
      <c r="N1606" s="10"/>
    </row>
    <row r="1607" spans="1:14">
      <c r="A1607" s="32"/>
      <c r="B1607" s="32"/>
      <c r="C1607" s="33"/>
      <c r="D1607" s="14"/>
      <c r="E1607" s="14"/>
      <c r="F1607" s="10"/>
      <c r="G1607" s="257"/>
      <c r="H1607" s="10"/>
      <c r="I1607" s="10"/>
      <c r="J1607" s="34"/>
      <c r="K1607" s="10"/>
      <c r="L1607" s="10"/>
      <c r="M1607" s="10"/>
      <c r="N1607" s="10"/>
    </row>
    <row r="1608" spans="1:14">
      <c r="A1608" s="32"/>
      <c r="B1608" s="32"/>
      <c r="C1608" s="33"/>
      <c r="D1608" s="14"/>
      <c r="E1608" s="14"/>
      <c r="F1608" s="10"/>
      <c r="G1608" s="257"/>
      <c r="H1608" s="10"/>
      <c r="I1608" s="10"/>
      <c r="J1608" s="34"/>
      <c r="K1608" s="10"/>
      <c r="L1608" s="10"/>
      <c r="M1608" s="10"/>
      <c r="N1608" s="10"/>
    </row>
    <row r="1609" spans="1:14">
      <c r="A1609" s="32"/>
      <c r="B1609" s="32"/>
      <c r="C1609" s="33"/>
      <c r="D1609" s="14"/>
      <c r="E1609" s="14"/>
      <c r="F1609" s="10"/>
      <c r="G1609" s="257"/>
      <c r="H1609" s="10"/>
      <c r="I1609" s="10"/>
      <c r="J1609" s="34"/>
      <c r="K1609" s="10"/>
      <c r="L1609" s="10"/>
      <c r="M1609" s="10"/>
      <c r="N1609" s="10"/>
    </row>
    <row r="1610" spans="1:14">
      <c r="A1610" s="32"/>
      <c r="B1610" s="32"/>
      <c r="C1610" s="33"/>
      <c r="D1610" s="14"/>
      <c r="E1610" s="14"/>
      <c r="F1610" s="10"/>
      <c r="G1610" s="257"/>
      <c r="H1610" s="10"/>
      <c r="I1610" s="10"/>
      <c r="J1610" s="34"/>
      <c r="K1610" s="10"/>
      <c r="L1610" s="10"/>
      <c r="M1610" s="10"/>
      <c r="N1610" s="10"/>
    </row>
    <row r="1611" spans="1:14">
      <c r="A1611" s="32"/>
      <c r="B1611" s="32"/>
      <c r="C1611" s="33"/>
      <c r="D1611" s="14"/>
      <c r="E1611" s="14"/>
      <c r="F1611" s="10"/>
      <c r="G1611" s="257"/>
      <c r="H1611" s="10"/>
      <c r="I1611" s="10"/>
      <c r="J1611" s="34"/>
      <c r="K1611" s="10"/>
      <c r="L1611" s="10"/>
      <c r="M1611" s="10"/>
      <c r="N1611" s="10"/>
    </row>
    <row r="1612" spans="1:14">
      <c r="A1612" s="32"/>
      <c r="B1612" s="32"/>
      <c r="C1612" s="33"/>
      <c r="D1612" s="14"/>
      <c r="E1612" s="14"/>
      <c r="F1612" s="10"/>
      <c r="G1612" s="257"/>
      <c r="H1612" s="10"/>
      <c r="I1612" s="10"/>
      <c r="J1612" s="34"/>
      <c r="K1612" s="10"/>
      <c r="L1612" s="10"/>
      <c r="M1612" s="10"/>
      <c r="N1612" s="10"/>
    </row>
    <row r="1613" spans="1:14">
      <c r="A1613" s="32"/>
      <c r="B1613" s="32"/>
      <c r="C1613" s="33"/>
      <c r="D1613" s="14"/>
      <c r="E1613" s="14"/>
      <c r="F1613" s="10"/>
      <c r="G1613" s="257"/>
      <c r="H1613" s="10"/>
      <c r="I1613" s="10"/>
      <c r="J1613" s="34"/>
      <c r="K1613" s="10"/>
      <c r="L1613" s="10"/>
      <c r="M1613" s="10"/>
      <c r="N1613" s="10"/>
    </row>
    <row r="1614" spans="1:14">
      <c r="A1614" s="32"/>
      <c r="B1614" s="32"/>
      <c r="C1614" s="33"/>
      <c r="D1614" s="14"/>
      <c r="E1614" s="14"/>
      <c r="F1614" s="10"/>
      <c r="G1614" s="257"/>
      <c r="H1614" s="10"/>
      <c r="I1614" s="10"/>
      <c r="J1614" s="34"/>
      <c r="K1614" s="10"/>
      <c r="L1614" s="10"/>
      <c r="M1614" s="10"/>
      <c r="N1614" s="10"/>
    </row>
    <row r="1615" spans="1:14">
      <c r="A1615" s="32"/>
      <c r="B1615" s="32"/>
      <c r="C1615" s="33"/>
      <c r="D1615" s="14"/>
      <c r="E1615" s="14"/>
      <c r="F1615" s="10"/>
      <c r="G1615" s="257"/>
      <c r="H1615" s="10"/>
      <c r="I1615" s="10"/>
      <c r="J1615" s="34"/>
      <c r="K1615" s="10"/>
      <c r="L1615" s="10"/>
      <c r="M1615" s="10"/>
      <c r="N1615" s="10"/>
    </row>
    <row r="1616" spans="1:14">
      <c r="A1616" s="32"/>
      <c r="B1616" s="32"/>
      <c r="C1616" s="33"/>
      <c r="D1616" s="14"/>
      <c r="E1616" s="14"/>
      <c r="F1616" s="10"/>
      <c r="G1616" s="257"/>
      <c r="H1616" s="10"/>
      <c r="I1616" s="10"/>
      <c r="J1616" s="34"/>
      <c r="K1616" s="10"/>
      <c r="L1616" s="10"/>
      <c r="M1616" s="10"/>
      <c r="N1616" s="10"/>
    </row>
    <row r="1617" spans="1:14">
      <c r="A1617" s="32"/>
      <c r="B1617" s="32"/>
      <c r="C1617" s="33"/>
      <c r="D1617" s="14"/>
      <c r="E1617" s="14"/>
      <c r="F1617" s="10"/>
      <c r="G1617" s="257"/>
      <c r="H1617" s="10"/>
      <c r="I1617" s="10"/>
      <c r="J1617" s="34"/>
      <c r="K1617" s="10"/>
      <c r="L1617" s="10"/>
      <c r="M1617" s="10"/>
      <c r="N1617" s="10"/>
    </row>
    <row r="1618" spans="1:14">
      <c r="A1618" s="32"/>
      <c r="B1618" s="32"/>
      <c r="C1618" s="33"/>
      <c r="D1618" s="14"/>
      <c r="E1618" s="14"/>
      <c r="F1618" s="10"/>
      <c r="G1618" s="257"/>
      <c r="H1618" s="10"/>
      <c r="I1618" s="10"/>
      <c r="J1618" s="34"/>
      <c r="K1618" s="10"/>
      <c r="L1618" s="10"/>
      <c r="M1618" s="10"/>
      <c r="N1618" s="10"/>
    </row>
    <row r="1619" spans="1:14">
      <c r="A1619" s="32"/>
      <c r="B1619" s="32"/>
      <c r="C1619" s="33"/>
      <c r="D1619" s="14"/>
      <c r="E1619" s="14"/>
      <c r="F1619" s="10"/>
      <c r="G1619" s="257"/>
      <c r="H1619" s="10"/>
      <c r="I1619" s="10"/>
      <c r="J1619" s="34"/>
      <c r="K1619" s="10"/>
      <c r="L1619" s="10"/>
      <c r="M1619" s="10"/>
      <c r="N1619" s="10"/>
    </row>
    <row r="1620" spans="1:14">
      <c r="A1620" s="32"/>
      <c r="B1620" s="32"/>
      <c r="C1620" s="33"/>
      <c r="D1620" s="14"/>
      <c r="E1620" s="14"/>
      <c r="F1620" s="10"/>
      <c r="G1620" s="257"/>
      <c r="H1620" s="10"/>
      <c r="I1620" s="10"/>
      <c r="J1620" s="34"/>
      <c r="K1620" s="10"/>
      <c r="L1620" s="10"/>
      <c r="M1620" s="10"/>
      <c r="N1620" s="10"/>
    </row>
    <row r="1621" spans="1:14">
      <c r="A1621" s="32"/>
      <c r="B1621" s="32"/>
      <c r="C1621" s="33"/>
      <c r="D1621" s="14"/>
      <c r="E1621" s="14"/>
      <c r="F1621" s="10"/>
      <c r="G1621" s="257"/>
      <c r="H1621" s="10"/>
      <c r="I1621" s="10"/>
      <c r="J1621" s="34"/>
      <c r="K1621" s="10"/>
      <c r="L1621" s="10"/>
      <c r="M1621" s="10"/>
      <c r="N1621" s="10"/>
    </row>
    <row r="1622" spans="1:14">
      <c r="A1622" s="32"/>
      <c r="B1622" s="32"/>
      <c r="C1622" s="33"/>
      <c r="D1622" s="14"/>
      <c r="E1622" s="14"/>
      <c r="F1622" s="10"/>
      <c r="G1622" s="257"/>
      <c r="H1622" s="10"/>
      <c r="I1622" s="10"/>
      <c r="J1622" s="34"/>
      <c r="K1622" s="10"/>
      <c r="L1622" s="10"/>
      <c r="M1622" s="10"/>
      <c r="N1622" s="10"/>
    </row>
    <row r="1623" spans="1:14">
      <c r="A1623" s="32"/>
      <c r="B1623" s="32"/>
      <c r="C1623" s="33"/>
      <c r="D1623" s="14"/>
      <c r="E1623" s="14"/>
      <c r="F1623" s="10"/>
      <c r="G1623" s="257"/>
      <c r="H1623" s="10"/>
      <c r="I1623" s="10"/>
      <c r="J1623" s="34"/>
      <c r="K1623" s="10"/>
      <c r="L1623" s="10"/>
      <c r="M1623" s="10"/>
      <c r="N1623" s="10"/>
    </row>
    <row r="1624" spans="1:14">
      <c r="A1624" s="32"/>
      <c r="B1624" s="32"/>
      <c r="C1624" s="33"/>
      <c r="D1624" s="14"/>
      <c r="E1624" s="14"/>
      <c r="F1624" s="10"/>
      <c r="G1624" s="257"/>
      <c r="H1624" s="10"/>
      <c r="I1624" s="10"/>
      <c r="J1624" s="34"/>
      <c r="K1624" s="10"/>
      <c r="L1624" s="10"/>
      <c r="M1624" s="10"/>
      <c r="N1624" s="10"/>
    </row>
    <row r="1625" spans="1:14">
      <c r="A1625" s="32"/>
      <c r="B1625" s="32"/>
      <c r="C1625" s="33"/>
      <c r="D1625" s="14"/>
      <c r="E1625" s="14"/>
      <c r="F1625" s="10"/>
      <c r="G1625" s="257"/>
      <c r="H1625" s="10"/>
      <c r="I1625" s="10"/>
      <c r="J1625" s="34"/>
      <c r="K1625" s="10"/>
      <c r="L1625" s="10"/>
      <c r="M1625" s="10"/>
      <c r="N1625" s="10"/>
    </row>
    <row r="1626" spans="1:14">
      <c r="A1626" s="32"/>
      <c r="B1626" s="32"/>
      <c r="C1626" s="33"/>
      <c r="D1626" s="14"/>
      <c r="E1626" s="14"/>
      <c r="F1626" s="10"/>
      <c r="G1626" s="257"/>
      <c r="H1626" s="10"/>
      <c r="I1626" s="10"/>
      <c r="J1626" s="34"/>
      <c r="K1626" s="10"/>
      <c r="L1626" s="10"/>
      <c r="M1626" s="10"/>
      <c r="N1626" s="10"/>
    </row>
    <row r="1627" spans="1:14">
      <c r="A1627" s="32"/>
      <c r="B1627" s="32"/>
      <c r="C1627" s="33"/>
      <c r="D1627" s="14"/>
      <c r="E1627" s="14"/>
      <c r="F1627" s="10"/>
      <c r="G1627" s="257"/>
      <c r="H1627" s="10"/>
      <c r="I1627" s="10"/>
      <c r="J1627" s="34"/>
      <c r="K1627" s="10"/>
      <c r="L1627" s="10"/>
      <c r="M1627" s="10"/>
      <c r="N1627" s="10"/>
    </row>
    <row r="1628" spans="1:14">
      <c r="A1628" s="32"/>
      <c r="B1628" s="32"/>
      <c r="C1628" s="33"/>
      <c r="D1628" s="14"/>
      <c r="E1628" s="14"/>
      <c r="F1628" s="10"/>
      <c r="G1628" s="257"/>
      <c r="H1628" s="10"/>
      <c r="I1628" s="10"/>
      <c r="J1628" s="34"/>
      <c r="K1628" s="10"/>
      <c r="L1628" s="10"/>
      <c r="M1628" s="10"/>
      <c r="N1628" s="10"/>
    </row>
    <row r="1629" spans="1:14">
      <c r="A1629" s="32"/>
      <c r="B1629" s="32"/>
      <c r="C1629" s="33"/>
      <c r="D1629" s="14"/>
      <c r="E1629" s="14"/>
      <c r="F1629" s="10"/>
      <c r="G1629" s="257"/>
      <c r="H1629" s="10"/>
      <c r="I1629" s="10"/>
      <c r="J1629" s="34"/>
      <c r="K1629" s="10"/>
      <c r="L1629" s="10"/>
      <c r="M1629" s="10"/>
      <c r="N1629" s="10"/>
    </row>
    <row r="1630" spans="1:14">
      <c r="A1630" s="32"/>
      <c r="B1630" s="32"/>
      <c r="C1630" s="33"/>
      <c r="D1630" s="14"/>
      <c r="E1630" s="14"/>
      <c r="F1630" s="10"/>
      <c r="G1630" s="257"/>
      <c r="H1630" s="10"/>
      <c r="I1630" s="10"/>
      <c r="J1630" s="34"/>
      <c r="K1630" s="10"/>
      <c r="L1630" s="10"/>
      <c r="M1630" s="10"/>
      <c r="N1630" s="10"/>
    </row>
    <row r="1631" spans="1:14">
      <c r="A1631" s="32"/>
      <c r="B1631" s="32"/>
      <c r="C1631" s="33"/>
      <c r="D1631" s="14"/>
      <c r="E1631" s="14"/>
      <c r="F1631" s="10"/>
      <c r="G1631" s="257"/>
      <c r="H1631" s="10"/>
      <c r="I1631" s="10"/>
      <c r="J1631" s="34"/>
      <c r="K1631" s="10"/>
      <c r="L1631" s="10"/>
      <c r="M1631" s="10"/>
      <c r="N1631" s="10"/>
    </row>
    <row r="1632" spans="1:14">
      <c r="A1632" s="32"/>
      <c r="B1632" s="32"/>
      <c r="C1632" s="33"/>
      <c r="D1632" s="14"/>
      <c r="E1632" s="14"/>
      <c r="F1632" s="10"/>
      <c r="G1632" s="257"/>
      <c r="H1632" s="10"/>
      <c r="I1632" s="10"/>
      <c r="J1632" s="34"/>
      <c r="K1632" s="10"/>
      <c r="L1632" s="10"/>
      <c r="M1632" s="10"/>
      <c r="N1632" s="10"/>
    </row>
    <row r="1633" spans="1:14">
      <c r="A1633" s="32"/>
      <c r="B1633" s="32"/>
      <c r="C1633" s="33"/>
      <c r="D1633" s="14"/>
      <c r="E1633" s="14"/>
      <c r="F1633" s="10"/>
      <c r="G1633" s="257"/>
      <c r="H1633" s="10"/>
      <c r="I1633" s="10"/>
      <c r="J1633" s="34"/>
      <c r="K1633" s="10"/>
      <c r="L1633" s="10"/>
      <c r="M1633" s="10"/>
      <c r="N1633" s="10"/>
    </row>
    <row r="1634" spans="1:14">
      <c r="A1634" s="32"/>
      <c r="B1634" s="32"/>
      <c r="C1634" s="33"/>
      <c r="D1634" s="14"/>
      <c r="E1634" s="14"/>
      <c r="F1634" s="10"/>
      <c r="G1634" s="257"/>
      <c r="H1634" s="10"/>
      <c r="I1634" s="10"/>
      <c r="J1634" s="34"/>
      <c r="K1634" s="10"/>
      <c r="L1634" s="10"/>
      <c r="M1634" s="10"/>
      <c r="N1634" s="10"/>
    </row>
    <row r="1635" spans="1:14">
      <c r="A1635" s="32"/>
      <c r="B1635" s="32"/>
      <c r="C1635" s="33"/>
      <c r="D1635" s="14"/>
      <c r="E1635" s="14"/>
      <c r="F1635" s="10"/>
      <c r="G1635" s="257"/>
      <c r="H1635" s="10"/>
      <c r="I1635" s="10"/>
      <c r="J1635" s="34"/>
      <c r="K1635" s="10"/>
      <c r="L1635" s="10"/>
      <c r="M1635" s="10"/>
      <c r="N1635" s="10"/>
    </row>
    <row r="1636" spans="1:14">
      <c r="A1636" s="32"/>
      <c r="B1636" s="32"/>
      <c r="C1636" s="33"/>
      <c r="D1636" s="14"/>
      <c r="E1636" s="14"/>
      <c r="F1636" s="10"/>
      <c r="G1636" s="257"/>
      <c r="H1636" s="10"/>
      <c r="I1636" s="10"/>
      <c r="J1636" s="34"/>
      <c r="K1636" s="10"/>
      <c r="L1636" s="10"/>
      <c r="M1636" s="10"/>
      <c r="N1636" s="10"/>
    </row>
    <row r="1637" spans="1:14">
      <c r="A1637" s="32"/>
      <c r="B1637" s="32"/>
      <c r="C1637" s="33"/>
      <c r="D1637" s="14"/>
      <c r="E1637" s="14"/>
      <c r="F1637" s="10"/>
      <c r="G1637" s="257"/>
      <c r="H1637" s="10"/>
      <c r="I1637" s="10"/>
      <c r="J1637" s="34"/>
      <c r="K1637" s="10"/>
      <c r="L1637" s="10"/>
      <c r="M1637" s="10"/>
      <c r="N1637" s="10"/>
    </row>
    <row r="1638" spans="1:14">
      <c r="A1638" s="32"/>
      <c r="B1638" s="32"/>
      <c r="C1638" s="33"/>
      <c r="D1638" s="14"/>
      <c r="E1638" s="14"/>
      <c r="F1638" s="10"/>
      <c r="G1638" s="257"/>
      <c r="H1638" s="10"/>
      <c r="I1638" s="10"/>
      <c r="J1638" s="34"/>
      <c r="K1638" s="10"/>
      <c r="L1638" s="10"/>
      <c r="M1638" s="10"/>
      <c r="N1638" s="10"/>
    </row>
    <row r="1639" spans="1:14">
      <c r="A1639" s="32"/>
      <c r="B1639" s="32"/>
      <c r="C1639" s="33"/>
      <c r="D1639" s="14"/>
      <c r="E1639" s="14"/>
      <c r="F1639" s="10"/>
      <c r="G1639" s="257"/>
      <c r="H1639" s="10"/>
      <c r="I1639" s="10"/>
      <c r="J1639" s="34"/>
      <c r="K1639" s="10"/>
      <c r="L1639" s="10"/>
      <c r="M1639" s="10"/>
      <c r="N1639" s="10"/>
    </row>
    <row r="1640" spans="1:14">
      <c r="A1640" s="32"/>
      <c r="B1640" s="32"/>
      <c r="C1640" s="33"/>
      <c r="D1640" s="14"/>
      <c r="E1640" s="14"/>
      <c r="F1640" s="10"/>
      <c r="G1640" s="257"/>
      <c r="H1640" s="10"/>
      <c r="I1640" s="10"/>
      <c r="J1640" s="34"/>
      <c r="K1640" s="10"/>
      <c r="L1640" s="10"/>
      <c r="M1640" s="10"/>
      <c r="N1640" s="10"/>
    </row>
    <row r="1641" spans="1:14">
      <c r="A1641" s="32"/>
      <c r="B1641" s="32"/>
      <c r="C1641" s="33"/>
      <c r="D1641" s="14"/>
      <c r="E1641" s="14"/>
      <c r="F1641" s="10"/>
      <c r="G1641" s="257"/>
      <c r="H1641" s="10"/>
      <c r="I1641" s="10"/>
      <c r="J1641" s="34"/>
      <c r="K1641" s="10"/>
      <c r="L1641" s="10"/>
      <c r="M1641" s="10"/>
      <c r="N1641" s="10"/>
    </row>
    <row r="1642" spans="1:14">
      <c r="A1642" s="32"/>
      <c r="B1642" s="32"/>
      <c r="C1642" s="33"/>
      <c r="D1642" s="14"/>
      <c r="E1642" s="14"/>
      <c r="F1642" s="10"/>
      <c r="G1642" s="257"/>
      <c r="H1642" s="10"/>
      <c r="I1642" s="10"/>
      <c r="J1642" s="34"/>
      <c r="K1642" s="10"/>
      <c r="L1642" s="10"/>
      <c r="M1642" s="10"/>
      <c r="N1642" s="10"/>
    </row>
    <row r="1643" spans="1:14">
      <c r="A1643" s="32"/>
      <c r="B1643" s="32"/>
      <c r="C1643" s="33"/>
      <c r="D1643" s="14"/>
      <c r="E1643" s="14"/>
      <c r="F1643" s="10"/>
      <c r="G1643" s="257"/>
      <c r="H1643" s="10"/>
      <c r="I1643" s="10"/>
      <c r="J1643" s="34"/>
      <c r="K1643" s="10"/>
      <c r="L1643" s="10"/>
      <c r="M1643" s="10"/>
      <c r="N1643" s="10"/>
    </row>
    <row r="1644" spans="1:14">
      <c r="A1644" s="32"/>
      <c r="B1644" s="32"/>
      <c r="C1644" s="33"/>
      <c r="D1644" s="14"/>
      <c r="E1644" s="14"/>
      <c r="F1644" s="10"/>
      <c r="G1644" s="257"/>
      <c r="H1644" s="10"/>
      <c r="I1644" s="10"/>
      <c r="J1644" s="34"/>
      <c r="K1644" s="10"/>
      <c r="L1644" s="10"/>
      <c r="M1644" s="10"/>
      <c r="N1644" s="10"/>
    </row>
    <row r="1645" spans="1:14">
      <c r="A1645" s="32"/>
      <c r="B1645" s="32"/>
      <c r="C1645" s="33"/>
      <c r="D1645" s="14"/>
      <c r="E1645" s="14"/>
      <c r="F1645" s="10"/>
      <c r="G1645" s="257"/>
      <c r="H1645" s="10"/>
      <c r="I1645" s="10"/>
      <c r="J1645" s="34"/>
      <c r="K1645" s="10"/>
      <c r="L1645" s="10"/>
      <c r="M1645" s="10"/>
      <c r="N1645" s="10"/>
    </row>
    <row r="1646" spans="1:14">
      <c r="A1646" s="32"/>
      <c r="B1646" s="32"/>
      <c r="C1646" s="33"/>
      <c r="D1646" s="14"/>
      <c r="E1646" s="14"/>
      <c r="F1646" s="10"/>
      <c r="G1646" s="257"/>
      <c r="H1646" s="10"/>
      <c r="I1646" s="10"/>
      <c r="J1646" s="34"/>
      <c r="K1646" s="10"/>
      <c r="L1646" s="10"/>
      <c r="M1646" s="10"/>
      <c r="N1646" s="10"/>
    </row>
    <row r="1647" spans="1:14">
      <c r="A1647" s="32"/>
      <c r="B1647" s="32"/>
      <c r="C1647" s="33"/>
      <c r="D1647" s="14"/>
      <c r="E1647" s="14"/>
      <c r="F1647" s="10"/>
      <c r="G1647" s="257"/>
      <c r="H1647" s="10"/>
      <c r="I1647" s="10"/>
      <c r="J1647" s="34"/>
      <c r="K1647" s="10"/>
      <c r="L1647" s="10"/>
      <c r="M1647" s="10"/>
      <c r="N1647" s="10"/>
    </row>
    <row r="1648" spans="1:14">
      <c r="A1648" s="32"/>
      <c r="B1648" s="32"/>
      <c r="C1648" s="33"/>
      <c r="D1648" s="14"/>
      <c r="E1648" s="14"/>
      <c r="F1648" s="10"/>
      <c r="G1648" s="257"/>
      <c r="H1648" s="10"/>
      <c r="I1648" s="10"/>
      <c r="J1648" s="34"/>
      <c r="K1648" s="10"/>
      <c r="L1648" s="10"/>
      <c r="M1648" s="10"/>
      <c r="N1648" s="10"/>
    </row>
    <row r="1649" spans="1:14">
      <c r="A1649" s="32"/>
      <c r="B1649" s="32"/>
      <c r="C1649" s="33"/>
      <c r="D1649" s="14"/>
      <c r="E1649" s="14"/>
      <c r="F1649" s="10"/>
      <c r="G1649" s="257"/>
      <c r="H1649" s="10"/>
      <c r="I1649" s="10"/>
      <c r="J1649" s="34"/>
      <c r="K1649" s="10"/>
      <c r="L1649" s="10"/>
      <c r="M1649" s="10"/>
      <c r="N1649" s="10"/>
    </row>
    <row r="1650" spans="1:14">
      <c r="A1650" s="32"/>
      <c r="B1650" s="32"/>
      <c r="C1650" s="33"/>
      <c r="D1650" s="14"/>
      <c r="E1650" s="14"/>
      <c r="F1650" s="10"/>
      <c r="G1650" s="257"/>
      <c r="H1650" s="10"/>
      <c r="I1650" s="10"/>
      <c r="J1650" s="34"/>
      <c r="K1650" s="10"/>
      <c r="L1650" s="10"/>
      <c r="M1650" s="10"/>
      <c r="N1650" s="10"/>
    </row>
    <row r="1651" spans="1:14">
      <c r="A1651" s="32"/>
      <c r="B1651" s="32"/>
      <c r="C1651" s="33"/>
      <c r="D1651" s="14"/>
      <c r="E1651" s="14"/>
      <c r="F1651" s="10"/>
      <c r="G1651" s="257"/>
      <c r="H1651" s="10"/>
      <c r="I1651" s="10"/>
      <c r="J1651" s="34"/>
      <c r="K1651" s="10"/>
      <c r="L1651" s="10"/>
      <c r="M1651" s="10"/>
      <c r="N1651" s="10"/>
    </row>
    <row r="1652" spans="1:14">
      <c r="A1652" s="32"/>
      <c r="B1652" s="32"/>
      <c r="C1652" s="33"/>
      <c r="D1652" s="14"/>
      <c r="E1652" s="14"/>
      <c r="F1652" s="10"/>
      <c r="G1652" s="257"/>
      <c r="H1652" s="10"/>
      <c r="I1652" s="10"/>
      <c r="J1652" s="34"/>
      <c r="K1652" s="10"/>
      <c r="L1652" s="10"/>
      <c r="M1652" s="10"/>
      <c r="N1652" s="10"/>
    </row>
    <row r="1653" spans="1:14">
      <c r="A1653" s="32"/>
      <c r="B1653" s="32"/>
      <c r="C1653" s="33"/>
      <c r="D1653" s="14"/>
      <c r="E1653" s="14"/>
      <c r="F1653" s="10"/>
      <c r="G1653" s="257"/>
      <c r="H1653" s="10"/>
      <c r="I1653" s="10"/>
      <c r="J1653" s="34"/>
      <c r="K1653" s="10"/>
      <c r="L1653" s="10"/>
      <c r="M1653" s="10"/>
      <c r="N1653" s="10"/>
    </row>
    <row r="1654" spans="1:14">
      <c r="A1654" s="32"/>
      <c r="B1654" s="32"/>
      <c r="C1654" s="33"/>
      <c r="D1654" s="14"/>
      <c r="E1654" s="14"/>
      <c r="F1654" s="10"/>
      <c r="G1654" s="257"/>
      <c r="H1654" s="10"/>
      <c r="I1654" s="10"/>
      <c r="J1654" s="34"/>
      <c r="K1654" s="10"/>
      <c r="L1654" s="10"/>
      <c r="M1654" s="10"/>
      <c r="N1654" s="10"/>
    </row>
    <row r="1655" spans="1:14">
      <c r="A1655" s="32"/>
      <c r="B1655" s="32"/>
      <c r="C1655" s="33"/>
      <c r="D1655" s="14"/>
      <c r="E1655" s="14"/>
      <c r="F1655" s="10"/>
      <c r="G1655" s="257"/>
      <c r="H1655" s="10"/>
      <c r="I1655" s="10"/>
      <c r="J1655" s="34"/>
      <c r="K1655" s="10"/>
      <c r="L1655" s="10"/>
      <c r="M1655" s="10"/>
      <c r="N1655" s="10"/>
    </row>
    <row r="1656" spans="1:14">
      <c r="A1656" s="32"/>
      <c r="B1656" s="32"/>
      <c r="C1656" s="33"/>
      <c r="D1656" s="14"/>
      <c r="E1656" s="14"/>
      <c r="F1656" s="10"/>
      <c r="G1656" s="257"/>
      <c r="H1656" s="10"/>
      <c r="I1656" s="10"/>
      <c r="J1656" s="34"/>
      <c r="K1656" s="10"/>
      <c r="L1656" s="10"/>
      <c r="M1656" s="10"/>
      <c r="N1656" s="10"/>
    </row>
    <row r="1657" spans="1:14">
      <c r="A1657" s="32"/>
      <c r="B1657" s="32"/>
      <c r="C1657" s="33"/>
      <c r="D1657" s="14"/>
      <c r="E1657" s="14"/>
      <c r="F1657" s="10"/>
      <c r="G1657" s="257"/>
      <c r="H1657" s="10"/>
      <c r="I1657" s="10"/>
      <c r="J1657" s="34"/>
      <c r="K1657" s="10"/>
      <c r="L1657" s="10"/>
      <c r="M1657" s="10"/>
      <c r="N1657" s="10"/>
    </row>
    <row r="1658" spans="1:14">
      <c r="A1658" s="32"/>
      <c r="B1658" s="32"/>
      <c r="C1658" s="33"/>
      <c r="D1658" s="14"/>
      <c r="E1658" s="14"/>
      <c r="F1658" s="10"/>
      <c r="G1658" s="257"/>
      <c r="H1658" s="10"/>
      <c r="I1658" s="10"/>
      <c r="J1658" s="34"/>
      <c r="K1658" s="10"/>
      <c r="L1658" s="10"/>
      <c r="M1658" s="10"/>
      <c r="N1658" s="10"/>
    </row>
    <row r="1659" spans="1:14">
      <c r="A1659" s="32"/>
      <c r="B1659" s="32"/>
      <c r="C1659" s="33"/>
      <c r="D1659" s="14"/>
      <c r="E1659" s="14"/>
      <c r="F1659" s="10"/>
      <c r="G1659" s="257"/>
      <c r="H1659" s="10"/>
      <c r="I1659" s="10"/>
      <c r="J1659" s="34"/>
      <c r="K1659" s="10"/>
      <c r="L1659" s="10"/>
      <c r="M1659" s="10"/>
      <c r="N1659" s="10"/>
    </row>
    <row r="1660" spans="1:14">
      <c r="A1660" s="32"/>
      <c r="B1660" s="32"/>
      <c r="C1660" s="33"/>
      <c r="D1660" s="14"/>
      <c r="E1660" s="14"/>
      <c r="F1660" s="10"/>
      <c r="G1660" s="257"/>
      <c r="H1660" s="10"/>
      <c r="I1660" s="10"/>
      <c r="J1660" s="34"/>
      <c r="K1660" s="10"/>
      <c r="L1660" s="10"/>
      <c r="M1660" s="10"/>
      <c r="N1660" s="10"/>
    </row>
    <row r="1661" spans="1:14">
      <c r="A1661" s="32"/>
      <c r="B1661" s="32"/>
      <c r="C1661" s="33"/>
      <c r="D1661" s="14"/>
      <c r="E1661" s="14"/>
      <c r="F1661" s="10"/>
      <c r="G1661" s="257"/>
      <c r="H1661" s="10"/>
      <c r="I1661" s="10"/>
      <c r="J1661" s="34"/>
      <c r="K1661" s="10"/>
      <c r="L1661" s="10"/>
      <c r="M1661" s="10"/>
      <c r="N1661" s="10"/>
    </row>
    <row r="1662" spans="1:14">
      <c r="A1662" s="32"/>
      <c r="B1662" s="32"/>
      <c r="C1662" s="33"/>
      <c r="D1662" s="14"/>
      <c r="E1662" s="14"/>
      <c r="F1662" s="10"/>
      <c r="G1662" s="257"/>
      <c r="H1662" s="10"/>
      <c r="I1662" s="10"/>
      <c r="J1662" s="34"/>
      <c r="K1662" s="10"/>
      <c r="L1662" s="10"/>
      <c r="M1662" s="10"/>
      <c r="N1662" s="10"/>
    </row>
    <row r="1663" spans="1:14">
      <c r="A1663" s="32"/>
      <c r="B1663" s="32"/>
      <c r="C1663" s="33"/>
      <c r="D1663" s="14"/>
      <c r="E1663" s="14"/>
      <c r="F1663" s="10"/>
      <c r="G1663" s="257"/>
      <c r="H1663" s="10"/>
      <c r="I1663" s="10"/>
      <c r="J1663" s="34"/>
      <c r="K1663" s="10"/>
      <c r="L1663" s="10"/>
      <c r="M1663" s="10"/>
      <c r="N1663" s="10"/>
    </row>
    <row r="1664" spans="1:14">
      <c r="A1664" s="32"/>
      <c r="B1664" s="32"/>
      <c r="C1664" s="33"/>
      <c r="D1664" s="14"/>
      <c r="E1664" s="14"/>
      <c r="F1664" s="10"/>
      <c r="G1664" s="257"/>
      <c r="H1664" s="10"/>
      <c r="I1664" s="10"/>
      <c r="J1664" s="34"/>
      <c r="K1664" s="10"/>
      <c r="L1664" s="10"/>
      <c r="M1664" s="10"/>
      <c r="N1664" s="10"/>
    </row>
    <row r="1665" spans="1:14">
      <c r="A1665" s="32"/>
      <c r="B1665" s="32"/>
      <c r="C1665" s="33"/>
      <c r="D1665" s="14"/>
      <c r="E1665" s="14"/>
      <c r="F1665" s="10"/>
      <c r="G1665" s="257"/>
      <c r="H1665" s="10"/>
      <c r="I1665" s="10"/>
      <c r="J1665" s="34"/>
      <c r="K1665" s="10"/>
      <c r="L1665" s="10"/>
      <c r="M1665" s="10"/>
      <c r="N1665" s="10"/>
    </row>
    <row r="1666" spans="1:14">
      <c r="A1666" s="32"/>
      <c r="B1666" s="32"/>
      <c r="C1666" s="33"/>
      <c r="D1666" s="14"/>
      <c r="E1666" s="14"/>
      <c r="F1666" s="10"/>
      <c r="G1666" s="257"/>
      <c r="H1666" s="10"/>
      <c r="I1666" s="10"/>
      <c r="J1666" s="34"/>
      <c r="K1666" s="10"/>
      <c r="L1666" s="10"/>
      <c r="M1666" s="10"/>
      <c r="N1666" s="10"/>
    </row>
    <row r="1667" spans="1:14">
      <c r="A1667" s="32"/>
      <c r="B1667" s="32"/>
      <c r="C1667" s="33"/>
      <c r="D1667" s="14"/>
      <c r="E1667" s="14"/>
      <c r="F1667" s="10"/>
      <c r="G1667" s="257"/>
      <c r="H1667" s="10"/>
      <c r="I1667" s="10"/>
      <c r="J1667" s="34"/>
      <c r="K1667" s="10"/>
      <c r="L1667" s="10"/>
      <c r="M1667" s="10"/>
      <c r="N1667" s="10"/>
    </row>
    <row r="1668" spans="1:14">
      <c r="A1668" s="32"/>
      <c r="B1668" s="32"/>
      <c r="C1668" s="33"/>
      <c r="D1668" s="14"/>
      <c r="E1668" s="14"/>
      <c r="F1668" s="10"/>
      <c r="G1668" s="257"/>
      <c r="H1668" s="10"/>
      <c r="I1668" s="10"/>
      <c r="J1668" s="34"/>
      <c r="K1668" s="10"/>
      <c r="L1668" s="10"/>
      <c r="M1668" s="10"/>
      <c r="N1668" s="10"/>
    </row>
    <row r="1669" spans="1:14">
      <c r="A1669" s="32"/>
      <c r="B1669" s="32"/>
      <c r="C1669" s="33"/>
      <c r="D1669" s="14"/>
      <c r="E1669" s="14"/>
      <c r="F1669" s="10"/>
      <c r="G1669" s="257"/>
      <c r="H1669" s="10"/>
      <c r="I1669" s="10"/>
      <c r="J1669" s="34"/>
      <c r="K1669" s="10"/>
      <c r="L1669" s="10"/>
      <c r="M1669" s="10"/>
      <c r="N1669" s="10"/>
    </row>
    <row r="1670" spans="1:14">
      <c r="A1670" s="32"/>
      <c r="B1670" s="32"/>
      <c r="C1670" s="33"/>
      <c r="D1670" s="14"/>
      <c r="E1670" s="14"/>
      <c r="F1670" s="10"/>
      <c r="G1670" s="257"/>
      <c r="H1670" s="10"/>
      <c r="I1670" s="10"/>
      <c r="J1670" s="34"/>
      <c r="K1670" s="10"/>
      <c r="L1670" s="10"/>
      <c r="M1670" s="10"/>
      <c r="N1670" s="10"/>
    </row>
    <row r="1671" spans="1:14">
      <c r="A1671" s="32"/>
      <c r="B1671" s="32"/>
      <c r="C1671" s="33"/>
      <c r="D1671" s="14"/>
      <c r="E1671" s="14"/>
      <c r="F1671" s="10"/>
      <c r="G1671" s="257"/>
      <c r="H1671" s="10"/>
      <c r="I1671" s="10"/>
      <c r="J1671" s="34"/>
      <c r="K1671" s="10"/>
      <c r="L1671" s="10"/>
      <c r="M1671" s="10"/>
      <c r="N1671" s="10"/>
    </row>
    <row r="1672" spans="1:14">
      <c r="A1672" s="32"/>
      <c r="B1672" s="32"/>
      <c r="C1672" s="33"/>
      <c r="D1672" s="14"/>
      <c r="E1672" s="14"/>
      <c r="F1672" s="10"/>
      <c r="G1672" s="257"/>
      <c r="H1672" s="10"/>
      <c r="I1672" s="10"/>
      <c r="J1672" s="34"/>
      <c r="K1672" s="10"/>
      <c r="L1672" s="10"/>
      <c r="M1672" s="10"/>
      <c r="N1672" s="10"/>
    </row>
    <row r="1673" spans="1:14">
      <c r="A1673" s="32"/>
      <c r="B1673" s="32"/>
      <c r="C1673" s="33"/>
      <c r="D1673" s="14"/>
      <c r="E1673" s="14"/>
      <c r="F1673" s="10"/>
      <c r="G1673" s="257"/>
      <c r="H1673" s="10"/>
      <c r="I1673" s="10"/>
      <c r="J1673" s="34"/>
      <c r="K1673" s="10"/>
      <c r="L1673" s="10"/>
      <c r="M1673" s="10"/>
      <c r="N1673" s="10"/>
    </row>
    <row r="1674" spans="1:14">
      <c r="A1674" s="32"/>
      <c r="B1674" s="32"/>
      <c r="C1674" s="33"/>
      <c r="D1674" s="14"/>
      <c r="E1674" s="14"/>
      <c r="F1674" s="10"/>
      <c r="G1674" s="257"/>
      <c r="H1674" s="10"/>
      <c r="I1674" s="10"/>
      <c r="J1674" s="34"/>
      <c r="K1674" s="10"/>
      <c r="L1674" s="10"/>
      <c r="M1674" s="10"/>
      <c r="N1674" s="10"/>
    </row>
    <row r="1675" spans="1:14">
      <c r="A1675" s="32"/>
      <c r="B1675" s="32"/>
      <c r="C1675" s="33"/>
      <c r="D1675" s="14"/>
      <c r="E1675" s="14"/>
      <c r="F1675" s="10"/>
      <c r="G1675" s="257"/>
      <c r="H1675" s="10"/>
      <c r="I1675" s="10"/>
      <c r="J1675" s="34"/>
      <c r="K1675" s="10"/>
      <c r="L1675" s="10"/>
      <c r="M1675" s="10"/>
      <c r="N1675" s="10"/>
    </row>
    <row r="1676" spans="1:14">
      <c r="A1676" s="32"/>
      <c r="B1676" s="32"/>
      <c r="C1676" s="33"/>
      <c r="D1676" s="14"/>
      <c r="E1676" s="14"/>
      <c r="F1676" s="10"/>
      <c r="G1676" s="257"/>
      <c r="H1676" s="10"/>
      <c r="I1676" s="10"/>
      <c r="J1676" s="34"/>
      <c r="K1676" s="10"/>
      <c r="L1676" s="10"/>
      <c r="M1676" s="10"/>
      <c r="N1676" s="10"/>
    </row>
    <row r="1677" spans="1:14">
      <c r="A1677" s="32"/>
      <c r="B1677" s="32"/>
      <c r="C1677" s="33"/>
      <c r="D1677" s="14"/>
      <c r="E1677" s="14"/>
      <c r="F1677" s="10"/>
      <c r="G1677" s="257"/>
      <c r="H1677" s="10"/>
      <c r="I1677" s="10"/>
      <c r="J1677" s="34"/>
      <c r="K1677" s="10"/>
      <c r="L1677" s="10"/>
      <c r="M1677" s="10"/>
      <c r="N1677" s="10"/>
    </row>
    <row r="1678" spans="1:14">
      <c r="A1678" s="32"/>
      <c r="B1678" s="32"/>
      <c r="C1678" s="33"/>
      <c r="D1678" s="14"/>
      <c r="E1678" s="14"/>
      <c r="F1678" s="10"/>
      <c r="G1678" s="257"/>
      <c r="H1678" s="10"/>
      <c r="I1678" s="10"/>
      <c r="J1678" s="34"/>
      <c r="K1678" s="10"/>
      <c r="L1678" s="10"/>
      <c r="M1678" s="10"/>
      <c r="N1678" s="10"/>
    </row>
    <row r="1679" spans="1:14">
      <c r="A1679" s="32"/>
      <c r="B1679" s="32"/>
      <c r="C1679" s="33"/>
      <c r="D1679" s="14"/>
      <c r="E1679" s="14"/>
      <c r="F1679" s="10"/>
      <c r="G1679" s="257"/>
      <c r="H1679" s="10"/>
      <c r="I1679" s="10"/>
      <c r="J1679" s="34"/>
      <c r="K1679" s="10"/>
      <c r="L1679" s="10"/>
      <c r="M1679" s="10"/>
      <c r="N1679" s="10"/>
    </row>
    <row r="1680" spans="1:14">
      <c r="A1680" s="32"/>
      <c r="B1680" s="32"/>
      <c r="C1680" s="33"/>
      <c r="D1680" s="14"/>
      <c r="E1680" s="14"/>
      <c r="F1680" s="10"/>
      <c r="G1680" s="257"/>
      <c r="H1680" s="10"/>
      <c r="I1680" s="10"/>
      <c r="J1680" s="34"/>
      <c r="K1680" s="10"/>
      <c r="L1680" s="10"/>
      <c r="M1680" s="10"/>
      <c r="N1680" s="10"/>
    </row>
    <row r="1681" spans="1:14">
      <c r="A1681" s="32"/>
      <c r="B1681" s="32"/>
      <c r="C1681" s="33"/>
      <c r="D1681" s="14"/>
      <c r="E1681" s="14"/>
      <c r="F1681" s="10"/>
      <c r="G1681" s="257"/>
      <c r="H1681" s="10"/>
      <c r="I1681" s="10"/>
      <c r="J1681" s="34"/>
      <c r="K1681" s="10"/>
      <c r="L1681" s="10"/>
      <c r="M1681" s="10"/>
      <c r="N1681" s="10"/>
    </row>
    <row r="1682" spans="1:14">
      <c r="A1682" s="32"/>
      <c r="B1682" s="32"/>
      <c r="C1682" s="33"/>
      <c r="D1682" s="14"/>
      <c r="E1682" s="14"/>
      <c r="F1682" s="10"/>
      <c r="G1682" s="257"/>
      <c r="H1682" s="10"/>
      <c r="I1682" s="10"/>
      <c r="J1682" s="34"/>
      <c r="K1682" s="10"/>
      <c r="L1682" s="10"/>
      <c r="M1682" s="10"/>
      <c r="N1682" s="10"/>
    </row>
    <row r="1683" spans="1:14">
      <c r="A1683" s="32"/>
      <c r="B1683" s="32"/>
      <c r="C1683" s="33"/>
      <c r="D1683" s="14"/>
      <c r="E1683" s="14"/>
      <c r="F1683" s="10"/>
      <c r="G1683" s="257"/>
      <c r="H1683" s="10"/>
      <c r="I1683" s="10"/>
      <c r="J1683" s="34"/>
      <c r="K1683" s="10"/>
      <c r="L1683" s="10"/>
      <c r="M1683" s="10"/>
      <c r="N1683" s="10"/>
    </row>
    <row r="1684" spans="1:14">
      <c r="A1684" s="32"/>
      <c r="B1684" s="32"/>
      <c r="C1684" s="33"/>
      <c r="D1684" s="14"/>
      <c r="E1684" s="14"/>
      <c r="F1684" s="10"/>
      <c r="G1684" s="257"/>
      <c r="H1684" s="10"/>
      <c r="I1684" s="10"/>
      <c r="J1684" s="34"/>
      <c r="K1684" s="10"/>
      <c r="L1684" s="10"/>
      <c r="M1684" s="10"/>
      <c r="N1684" s="10"/>
    </row>
    <row r="1685" spans="1:14">
      <c r="A1685" s="32"/>
      <c r="B1685" s="32"/>
      <c r="C1685" s="33"/>
      <c r="D1685" s="14"/>
      <c r="E1685" s="14"/>
      <c r="F1685" s="10"/>
      <c r="G1685" s="257"/>
      <c r="H1685" s="10"/>
      <c r="I1685" s="10"/>
      <c r="J1685" s="34"/>
      <c r="K1685" s="10"/>
      <c r="L1685" s="10"/>
      <c r="M1685" s="10"/>
      <c r="N1685" s="10"/>
    </row>
    <row r="1686" spans="1:14">
      <c r="A1686" s="32"/>
      <c r="B1686" s="32"/>
      <c r="C1686" s="33"/>
      <c r="D1686" s="14"/>
      <c r="E1686" s="14"/>
      <c r="F1686" s="10"/>
      <c r="G1686" s="257"/>
      <c r="H1686" s="10"/>
      <c r="I1686" s="10"/>
      <c r="J1686" s="34"/>
      <c r="K1686" s="10"/>
      <c r="L1686" s="10"/>
      <c r="M1686" s="10"/>
      <c r="N1686" s="10"/>
    </row>
    <row r="1687" spans="1:14">
      <c r="A1687" s="32"/>
      <c r="B1687" s="32"/>
      <c r="C1687" s="33"/>
      <c r="D1687" s="14"/>
      <c r="E1687" s="14"/>
      <c r="F1687" s="10"/>
      <c r="G1687" s="257"/>
      <c r="H1687" s="10"/>
      <c r="I1687" s="10"/>
      <c r="J1687" s="34"/>
      <c r="K1687" s="10"/>
      <c r="L1687" s="10"/>
      <c r="M1687" s="10"/>
      <c r="N1687" s="10"/>
    </row>
    <row r="1688" spans="1:14">
      <c r="A1688" s="32"/>
      <c r="B1688" s="32"/>
      <c r="C1688" s="33"/>
      <c r="D1688" s="14"/>
      <c r="E1688" s="14"/>
      <c r="F1688" s="10"/>
      <c r="G1688" s="257"/>
      <c r="H1688" s="10"/>
      <c r="I1688" s="10"/>
      <c r="J1688" s="34"/>
      <c r="K1688" s="10"/>
      <c r="L1688" s="10"/>
      <c r="M1688" s="10"/>
      <c r="N1688" s="10"/>
    </row>
    <row r="1689" spans="1:14">
      <c r="A1689" s="32"/>
      <c r="B1689" s="32"/>
      <c r="C1689" s="33"/>
      <c r="D1689" s="14"/>
      <c r="E1689" s="14"/>
      <c r="F1689" s="10"/>
      <c r="G1689" s="257"/>
      <c r="H1689" s="10"/>
      <c r="I1689" s="10"/>
      <c r="J1689" s="34"/>
      <c r="K1689" s="10"/>
      <c r="L1689" s="10"/>
      <c r="M1689" s="10"/>
      <c r="N1689" s="10"/>
    </row>
    <row r="1690" spans="1:14">
      <c r="A1690" s="32"/>
      <c r="B1690" s="32"/>
      <c r="C1690" s="33"/>
      <c r="D1690" s="14"/>
      <c r="E1690" s="14"/>
      <c r="F1690" s="10"/>
      <c r="G1690" s="257"/>
      <c r="H1690" s="10"/>
      <c r="I1690" s="10"/>
      <c r="J1690" s="34"/>
      <c r="K1690" s="10"/>
      <c r="L1690" s="10"/>
      <c r="M1690" s="10"/>
      <c r="N1690" s="10"/>
    </row>
    <row r="1691" spans="1:14">
      <c r="A1691" s="32"/>
      <c r="B1691" s="32"/>
      <c r="C1691" s="33"/>
      <c r="D1691" s="14"/>
      <c r="E1691" s="14"/>
      <c r="F1691" s="10"/>
      <c r="G1691" s="257"/>
      <c r="H1691" s="10"/>
      <c r="I1691" s="10"/>
      <c r="J1691" s="34"/>
      <c r="K1691" s="10"/>
      <c r="L1691" s="10"/>
      <c r="M1691" s="10"/>
      <c r="N1691" s="10"/>
    </row>
    <row r="1692" spans="1:14">
      <c r="A1692" s="32"/>
      <c r="B1692" s="32"/>
      <c r="C1692" s="33"/>
      <c r="D1692" s="14"/>
      <c r="E1692" s="14"/>
      <c r="F1692" s="10"/>
      <c r="G1692" s="257"/>
      <c r="H1692" s="10"/>
      <c r="I1692" s="10"/>
      <c r="J1692" s="34"/>
      <c r="K1692" s="10"/>
      <c r="L1692" s="10"/>
      <c r="M1692" s="10"/>
      <c r="N1692" s="10"/>
    </row>
    <row r="1693" spans="1:14">
      <c r="A1693" s="32"/>
      <c r="B1693" s="32"/>
      <c r="C1693" s="33"/>
      <c r="D1693" s="14"/>
      <c r="E1693" s="14"/>
      <c r="F1693" s="10"/>
      <c r="G1693" s="257"/>
      <c r="H1693" s="10"/>
      <c r="I1693" s="10"/>
      <c r="J1693" s="34"/>
      <c r="K1693" s="10"/>
      <c r="L1693" s="10"/>
      <c r="M1693" s="10"/>
      <c r="N1693" s="10"/>
    </row>
    <row r="1694" spans="1:14">
      <c r="A1694" s="32"/>
      <c r="B1694" s="32"/>
      <c r="C1694" s="33"/>
      <c r="D1694" s="14"/>
      <c r="E1694" s="14"/>
      <c r="F1694" s="10"/>
      <c r="G1694" s="257"/>
      <c r="H1694" s="10"/>
      <c r="I1694" s="10"/>
      <c r="J1694" s="34"/>
      <c r="K1694" s="10"/>
      <c r="L1694" s="10"/>
      <c r="M1694" s="10"/>
      <c r="N1694" s="10"/>
    </row>
    <row r="1695" spans="1:14">
      <c r="A1695" s="32"/>
      <c r="B1695" s="32"/>
      <c r="C1695" s="33"/>
      <c r="D1695" s="14"/>
      <c r="E1695" s="14"/>
      <c r="F1695" s="10"/>
      <c r="G1695" s="257"/>
      <c r="H1695" s="10"/>
      <c r="I1695" s="10"/>
      <c r="J1695" s="34"/>
      <c r="K1695" s="10"/>
      <c r="L1695" s="10"/>
      <c r="M1695" s="10"/>
      <c r="N1695" s="10"/>
    </row>
    <row r="1696" spans="1:14">
      <c r="A1696" s="32"/>
      <c r="B1696" s="32"/>
      <c r="C1696" s="33"/>
      <c r="D1696" s="14"/>
      <c r="E1696" s="14"/>
      <c r="F1696" s="10"/>
      <c r="G1696" s="257"/>
      <c r="H1696" s="10"/>
      <c r="I1696" s="10"/>
      <c r="J1696" s="34"/>
      <c r="K1696" s="10"/>
      <c r="L1696" s="10"/>
      <c r="M1696" s="10"/>
      <c r="N1696" s="10"/>
    </row>
    <row r="1697" spans="1:14">
      <c r="A1697" s="32"/>
      <c r="B1697" s="32"/>
      <c r="C1697" s="33"/>
      <c r="D1697" s="14"/>
      <c r="E1697" s="14"/>
      <c r="F1697" s="10"/>
      <c r="G1697" s="257"/>
      <c r="H1697" s="10"/>
      <c r="I1697" s="10"/>
      <c r="J1697" s="34"/>
      <c r="K1697" s="10"/>
      <c r="L1697" s="10"/>
      <c r="M1697" s="10"/>
      <c r="N1697" s="10"/>
    </row>
    <row r="1698" spans="1:14">
      <c r="A1698" s="32"/>
      <c r="B1698" s="32"/>
      <c r="C1698" s="33"/>
      <c r="D1698" s="14"/>
      <c r="E1698" s="14"/>
      <c r="F1698" s="10"/>
      <c r="G1698" s="257"/>
      <c r="H1698" s="10"/>
      <c r="I1698" s="10"/>
      <c r="J1698" s="34"/>
      <c r="K1698" s="10"/>
      <c r="L1698" s="10"/>
      <c r="M1698" s="10"/>
      <c r="N1698" s="10"/>
    </row>
    <row r="1699" spans="1:14">
      <c r="A1699" s="32"/>
      <c r="B1699" s="32"/>
      <c r="C1699" s="33"/>
      <c r="D1699" s="14"/>
      <c r="E1699" s="14"/>
      <c r="F1699" s="10"/>
      <c r="G1699" s="257"/>
      <c r="H1699" s="10"/>
      <c r="I1699" s="10"/>
      <c r="J1699" s="34"/>
      <c r="K1699" s="10"/>
      <c r="L1699" s="10"/>
      <c r="M1699" s="10"/>
      <c r="N1699" s="10"/>
    </row>
    <row r="1700" spans="1:14">
      <c r="A1700" s="32"/>
      <c r="B1700" s="32"/>
      <c r="C1700" s="33"/>
      <c r="D1700" s="14"/>
      <c r="E1700" s="14"/>
      <c r="F1700" s="10"/>
      <c r="G1700" s="257"/>
      <c r="H1700" s="10"/>
      <c r="I1700" s="10"/>
      <c r="J1700" s="34"/>
      <c r="K1700" s="10"/>
      <c r="L1700" s="10"/>
      <c r="M1700" s="10"/>
      <c r="N1700" s="10"/>
    </row>
    <row r="1701" spans="1:14">
      <c r="A1701" s="32"/>
      <c r="B1701" s="32"/>
      <c r="C1701" s="33"/>
      <c r="D1701" s="14"/>
      <c r="E1701" s="14"/>
      <c r="F1701" s="10"/>
      <c r="G1701" s="257"/>
      <c r="H1701" s="10"/>
      <c r="I1701" s="10"/>
      <c r="J1701" s="34"/>
      <c r="K1701" s="10"/>
      <c r="L1701" s="10"/>
      <c r="M1701" s="10"/>
      <c r="N1701" s="10"/>
    </row>
    <row r="1702" spans="1:14">
      <c r="A1702" s="32"/>
      <c r="B1702" s="32"/>
      <c r="C1702" s="33"/>
      <c r="D1702" s="14"/>
      <c r="E1702" s="14"/>
      <c r="F1702" s="10"/>
      <c r="G1702" s="257"/>
      <c r="H1702" s="10"/>
      <c r="I1702" s="10"/>
      <c r="J1702" s="34"/>
      <c r="K1702" s="10"/>
      <c r="L1702" s="10"/>
      <c r="M1702" s="10"/>
      <c r="N1702" s="10"/>
    </row>
    <row r="1703" spans="1:14">
      <c r="A1703" s="32"/>
      <c r="B1703" s="32"/>
      <c r="C1703" s="33"/>
      <c r="D1703" s="14"/>
      <c r="E1703" s="14"/>
      <c r="F1703" s="10"/>
      <c r="G1703" s="257"/>
      <c r="H1703" s="10"/>
      <c r="I1703" s="10"/>
      <c r="J1703" s="34"/>
      <c r="K1703" s="10"/>
      <c r="L1703" s="10"/>
      <c r="M1703" s="10"/>
      <c r="N1703" s="10"/>
    </row>
    <row r="1704" spans="1:14">
      <c r="A1704" s="32"/>
      <c r="B1704" s="32"/>
      <c r="C1704" s="33"/>
      <c r="D1704" s="14"/>
      <c r="E1704" s="14"/>
      <c r="F1704" s="10"/>
      <c r="G1704" s="257"/>
      <c r="H1704" s="10"/>
      <c r="I1704" s="10"/>
      <c r="J1704" s="34"/>
      <c r="K1704" s="10"/>
      <c r="L1704" s="10"/>
      <c r="M1704" s="10"/>
      <c r="N1704" s="10"/>
    </row>
    <row r="1705" spans="1:14">
      <c r="A1705" s="32"/>
      <c r="B1705" s="32"/>
      <c r="C1705" s="33"/>
      <c r="D1705" s="14"/>
      <c r="E1705" s="14"/>
      <c r="F1705" s="10"/>
      <c r="G1705" s="257"/>
      <c r="H1705" s="10"/>
      <c r="I1705" s="10"/>
      <c r="J1705" s="34"/>
      <c r="K1705" s="10"/>
      <c r="L1705" s="10"/>
      <c r="M1705" s="10"/>
      <c r="N1705" s="10"/>
    </row>
    <row r="1706" spans="1:14">
      <c r="A1706" s="32"/>
      <c r="B1706" s="32"/>
      <c r="C1706" s="33"/>
      <c r="D1706" s="14"/>
      <c r="E1706" s="14"/>
      <c r="F1706" s="10"/>
      <c r="G1706" s="257"/>
      <c r="H1706" s="10"/>
      <c r="I1706" s="10"/>
      <c r="J1706" s="34"/>
      <c r="K1706" s="10"/>
      <c r="L1706" s="10"/>
      <c r="M1706" s="10"/>
      <c r="N1706" s="10"/>
    </row>
    <row r="1707" spans="1:14">
      <c r="A1707" s="32"/>
      <c r="B1707" s="32"/>
      <c r="C1707" s="33"/>
      <c r="D1707" s="14"/>
      <c r="E1707" s="14"/>
      <c r="F1707" s="10"/>
      <c r="G1707" s="257"/>
      <c r="H1707" s="10"/>
      <c r="I1707" s="10"/>
      <c r="J1707" s="34"/>
      <c r="K1707" s="10"/>
      <c r="L1707" s="10"/>
      <c r="M1707" s="10"/>
      <c r="N1707" s="10"/>
    </row>
    <row r="1708" spans="1:14">
      <c r="A1708" s="32"/>
      <c r="B1708" s="32"/>
      <c r="C1708" s="33"/>
      <c r="D1708" s="14"/>
      <c r="E1708" s="14"/>
      <c r="F1708" s="10"/>
      <c r="G1708" s="257"/>
      <c r="H1708" s="10"/>
      <c r="I1708" s="10"/>
      <c r="J1708" s="34"/>
      <c r="K1708" s="10"/>
      <c r="L1708" s="10"/>
      <c r="M1708" s="10"/>
      <c r="N1708" s="10"/>
    </row>
    <row r="1709" spans="1:14">
      <c r="A1709" s="32"/>
      <c r="B1709" s="32"/>
      <c r="C1709" s="33"/>
      <c r="D1709" s="14"/>
      <c r="E1709" s="14"/>
      <c r="F1709" s="10"/>
      <c r="G1709" s="257"/>
      <c r="H1709" s="10"/>
      <c r="I1709" s="10"/>
      <c r="J1709" s="34"/>
      <c r="K1709" s="10"/>
      <c r="L1709" s="10"/>
      <c r="M1709" s="10"/>
      <c r="N1709" s="10"/>
    </row>
    <row r="1710" spans="1:14">
      <c r="A1710" s="32"/>
      <c r="B1710" s="32"/>
      <c r="C1710" s="33"/>
      <c r="D1710" s="14"/>
      <c r="E1710" s="14"/>
      <c r="F1710" s="10"/>
      <c r="G1710" s="257"/>
      <c r="H1710" s="10"/>
      <c r="I1710" s="10"/>
      <c r="J1710" s="34"/>
      <c r="K1710" s="10"/>
      <c r="L1710" s="10"/>
      <c r="M1710" s="10"/>
      <c r="N1710" s="10"/>
    </row>
    <row r="1711" spans="1:14">
      <c r="A1711" s="32"/>
      <c r="B1711" s="32"/>
      <c r="C1711" s="33"/>
      <c r="D1711" s="14"/>
      <c r="E1711" s="14"/>
      <c r="F1711" s="10"/>
      <c r="G1711" s="257"/>
      <c r="H1711" s="10"/>
      <c r="I1711" s="10"/>
      <c r="J1711" s="34"/>
      <c r="K1711" s="10"/>
      <c r="L1711" s="10"/>
      <c r="M1711" s="10"/>
      <c r="N1711" s="10"/>
    </row>
    <row r="1712" spans="1:14">
      <c r="A1712" s="32"/>
      <c r="B1712" s="32"/>
      <c r="C1712" s="33"/>
      <c r="D1712" s="14"/>
      <c r="E1712" s="14"/>
      <c r="F1712" s="10"/>
      <c r="G1712" s="257"/>
      <c r="H1712" s="10"/>
      <c r="I1712" s="10"/>
      <c r="J1712" s="34"/>
      <c r="K1712" s="10"/>
      <c r="L1712" s="10"/>
      <c r="M1712" s="10"/>
      <c r="N1712" s="10"/>
    </row>
    <row r="1713" spans="1:14">
      <c r="A1713" s="32"/>
      <c r="B1713" s="32"/>
      <c r="C1713" s="33"/>
      <c r="D1713" s="14"/>
      <c r="E1713" s="14"/>
      <c r="F1713" s="10"/>
      <c r="G1713" s="257"/>
      <c r="H1713" s="10"/>
      <c r="I1713" s="10"/>
      <c r="J1713" s="34"/>
      <c r="K1713" s="10"/>
      <c r="L1713" s="10"/>
      <c r="M1713" s="10"/>
      <c r="N1713" s="10"/>
    </row>
    <row r="1714" spans="1:14">
      <c r="A1714" s="32"/>
      <c r="B1714" s="32"/>
      <c r="C1714" s="33"/>
      <c r="D1714" s="14"/>
      <c r="E1714" s="14"/>
      <c r="F1714" s="10"/>
      <c r="G1714" s="257"/>
      <c r="H1714" s="10"/>
      <c r="I1714" s="10"/>
      <c r="J1714" s="34"/>
      <c r="K1714" s="10"/>
      <c r="L1714" s="10"/>
      <c r="M1714" s="10"/>
      <c r="N1714" s="10"/>
    </row>
    <row r="1715" spans="1:14">
      <c r="A1715" s="32"/>
      <c r="B1715" s="32"/>
      <c r="C1715" s="33"/>
      <c r="D1715" s="14"/>
      <c r="E1715" s="14"/>
      <c r="F1715" s="10"/>
      <c r="G1715" s="257"/>
      <c r="H1715" s="10"/>
      <c r="I1715" s="10"/>
      <c r="J1715" s="34"/>
      <c r="K1715" s="10"/>
      <c r="L1715" s="10"/>
      <c r="M1715" s="10"/>
      <c r="N1715" s="10"/>
    </row>
    <row r="1716" spans="1:14">
      <c r="A1716" s="32"/>
      <c r="B1716" s="32"/>
      <c r="C1716" s="33"/>
      <c r="D1716" s="14"/>
      <c r="E1716" s="14"/>
      <c r="F1716" s="10"/>
      <c r="G1716" s="257"/>
      <c r="H1716" s="10"/>
      <c r="I1716" s="10"/>
      <c r="J1716" s="34"/>
      <c r="K1716" s="10"/>
      <c r="L1716" s="10"/>
      <c r="M1716" s="10"/>
      <c r="N1716" s="10"/>
    </row>
    <row r="1717" spans="1:14">
      <c r="A1717" s="32"/>
      <c r="B1717" s="32"/>
      <c r="C1717" s="33"/>
      <c r="D1717" s="14"/>
      <c r="E1717" s="14"/>
      <c r="F1717" s="10"/>
      <c r="G1717" s="257"/>
      <c r="H1717" s="10"/>
      <c r="I1717" s="10"/>
      <c r="J1717" s="34"/>
      <c r="K1717" s="10"/>
      <c r="L1717" s="10"/>
      <c r="M1717" s="10"/>
      <c r="N1717" s="10"/>
    </row>
    <row r="1718" spans="1:14">
      <c r="A1718" s="32"/>
      <c r="B1718" s="32"/>
      <c r="C1718" s="33"/>
      <c r="D1718" s="14"/>
      <c r="E1718" s="14"/>
      <c r="F1718" s="10"/>
      <c r="G1718" s="257"/>
      <c r="H1718" s="10"/>
      <c r="I1718" s="10"/>
      <c r="J1718" s="34"/>
      <c r="K1718" s="10"/>
      <c r="L1718" s="10"/>
      <c r="M1718" s="10"/>
      <c r="N1718" s="10"/>
    </row>
    <row r="1719" spans="1:14">
      <c r="A1719" s="32"/>
      <c r="B1719" s="32"/>
      <c r="C1719" s="33"/>
      <c r="D1719" s="14"/>
      <c r="E1719" s="14"/>
      <c r="F1719" s="10"/>
      <c r="G1719" s="257"/>
      <c r="H1719" s="10"/>
      <c r="I1719" s="10"/>
      <c r="J1719" s="34"/>
      <c r="K1719" s="10"/>
      <c r="L1719" s="10"/>
      <c r="M1719" s="10"/>
      <c r="N1719" s="10"/>
    </row>
    <row r="1720" spans="1:14">
      <c r="A1720" s="32"/>
      <c r="B1720" s="32"/>
      <c r="C1720" s="33"/>
      <c r="D1720" s="14"/>
      <c r="E1720" s="14"/>
      <c r="F1720" s="10"/>
      <c r="G1720" s="257"/>
      <c r="H1720" s="10"/>
      <c r="I1720" s="10"/>
      <c r="J1720" s="34"/>
      <c r="K1720" s="10"/>
      <c r="L1720" s="10"/>
      <c r="M1720" s="10"/>
      <c r="N1720" s="10"/>
    </row>
    <row r="1721" spans="1:14">
      <c r="A1721" s="32"/>
      <c r="B1721" s="32"/>
      <c r="C1721" s="33"/>
      <c r="D1721" s="14"/>
      <c r="E1721" s="14"/>
      <c r="F1721" s="10"/>
      <c r="G1721" s="257"/>
      <c r="H1721" s="10"/>
      <c r="I1721" s="10"/>
      <c r="J1721" s="34"/>
      <c r="K1721" s="10"/>
      <c r="L1721" s="10"/>
      <c r="M1721" s="10"/>
      <c r="N1721" s="10"/>
    </row>
    <row r="1722" spans="1:14">
      <c r="A1722" s="32"/>
      <c r="B1722" s="32"/>
      <c r="C1722" s="33"/>
      <c r="D1722" s="14"/>
      <c r="E1722" s="14"/>
      <c r="F1722" s="10"/>
      <c r="G1722" s="257"/>
      <c r="H1722" s="10"/>
      <c r="I1722" s="10"/>
      <c r="J1722" s="34"/>
      <c r="K1722" s="10"/>
      <c r="L1722" s="10"/>
      <c r="M1722" s="10"/>
      <c r="N1722" s="10"/>
    </row>
    <row r="1723" spans="1:14">
      <c r="A1723" s="32"/>
      <c r="B1723" s="32"/>
      <c r="C1723" s="33"/>
      <c r="D1723" s="14"/>
      <c r="E1723" s="14"/>
      <c r="F1723" s="10"/>
      <c r="G1723" s="257"/>
      <c r="H1723" s="10"/>
      <c r="I1723" s="10"/>
      <c r="J1723" s="34"/>
      <c r="K1723" s="10"/>
      <c r="L1723" s="10"/>
      <c r="M1723" s="10"/>
      <c r="N1723" s="10"/>
    </row>
    <row r="1724" spans="1:14">
      <c r="A1724" s="32"/>
      <c r="B1724" s="32"/>
      <c r="C1724" s="33"/>
      <c r="D1724" s="14"/>
      <c r="E1724" s="14"/>
      <c r="F1724" s="10"/>
      <c r="G1724" s="257"/>
      <c r="H1724" s="10"/>
      <c r="I1724" s="10"/>
      <c r="J1724" s="34"/>
      <c r="K1724" s="10"/>
      <c r="L1724" s="10"/>
      <c r="M1724" s="10"/>
      <c r="N1724" s="10"/>
    </row>
    <row r="1725" spans="1:14">
      <c r="A1725" s="32"/>
      <c r="B1725" s="32"/>
      <c r="C1725" s="33"/>
      <c r="D1725" s="14"/>
      <c r="E1725" s="14"/>
      <c r="F1725" s="10"/>
      <c r="G1725" s="257"/>
      <c r="H1725" s="10"/>
      <c r="I1725" s="10"/>
      <c r="J1725" s="34"/>
      <c r="K1725" s="10"/>
      <c r="L1725" s="10"/>
      <c r="M1725" s="10"/>
      <c r="N1725" s="10"/>
    </row>
    <row r="1726" spans="1:14">
      <c r="A1726" s="32"/>
      <c r="B1726" s="32"/>
      <c r="C1726" s="33"/>
      <c r="D1726" s="14"/>
      <c r="E1726" s="14"/>
      <c r="F1726" s="10"/>
      <c r="G1726" s="257"/>
      <c r="H1726" s="10"/>
      <c r="I1726" s="10"/>
      <c r="J1726" s="34"/>
      <c r="K1726" s="10"/>
      <c r="L1726" s="10"/>
      <c r="M1726" s="10"/>
      <c r="N1726" s="10"/>
    </row>
    <row r="1727" spans="1:14">
      <c r="A1727" s="32"/>
      <c r="B1727" s="32"/>
      <c r="C1727" s="33"/>
      <c r="D1727" s="14"/>
      <c r="E1727" s="14"/>
      <c r="F1727" s="10"/>
      <c r="G1727" s="257"/>
      <c r="H1727" s="10"/>
      <c r="I1727" s="10"/>
      <c r="J1727" s="34"/>
      <c r="K1727" s="10"/>
      <c r="L1727" s="10"/>
      <c r="M1727" s="10"/>
      <c r="N1727" s="10"/>
    </row>
    <row r="1728" spans="1:14">
      <c r="A1728" s="32"/>
      <c r="B1728" s="32"/>
      <c r="C1728" s="33"/>
      <c r="D1728" s="14"/>
      <c r="E1728" s="14"/>
      <c r="F1728" s="10"/>
      <c r="G1728" s="257"/>
      <c r="H1728" s="10"/>
      <c r="I1728" s="10"/>
      <c r="J1728" s="34"/>
      <c r="K1728" s="10"/>
      <c r="L1728" s="10"/>
      <c r="M1728" s="10"/>
      <c r="N1728" s="10"/>
    </row>
    <row r="1729" spans="1:14">
      <c r="A1729" s="32"/>
      <c r="B1729" s="32"/>
      <c r="C1729" s="33"/>
      <c r="D1729" s="14"/>
      <c r="E1729" s="14"/>
      <c r="F1729" s="10"/>
      <c r="G1729" s="257"/>
      <c r="H1729" s="10"/>
      <c r="I1729" s="10"/>
      <c r="J1729" s="34"/>
      <c r="K1729" s="10"/>
      <c r="L1729" s="10"/>
      <c r="M1729" s="10"/>
      <c r="N1729" s="10"/>
    </row>
    <row r="1730" spans="1:14">
      <c r="A1730" s="32"/>
      <c r="B1730" s="32"/>
      <c r="C1730" s="33"/>
      <c r="D1730" s="14"/>
      <c r="E1730" s="14"/>
      <c r="F1730" s="10"/>
      <c r="G1730" s="257"/>
      <c r="H1730" s="10"/>
      <c r="I1730" s="10"/>
      <c r="J1730" s="34"/>
      <c r="K1730" s="10"/>
      <c r="L1730" s="10"/>
      <c r="M1730" s="10"/>
      <c r="N1730" s="10"/>
    </row>
    <row r="1731" spans="1:14">
      <c r="A1731" s="32"/>
      <c r="B1731" s="32"/>
      <c r="C1731" s="33"/>
      <c r="D1731" s="14"/>
      <c r="E1731" s="14"/>
      <c r="F1731" s="10"/>
      <c r="G1731" s="257"/>
      <c r="H1731" s="10"/>
      <c r="I1731" s="10"/>
      <c r="J1731" s="34"/>
      <c r="K1731" s="10"/>
      <c r="L1731" s="10"/>
      <c r="M1731" s="10"/>
      <c r="N1731" s="10"/>
    </row>
    <row r="1732" spans="1:14">
      <c r="A1732" s="32"/>
      <c r="B1732" s="32"/>
      <c r="C1732" s="33"/>
      <c r="D1732" s="14"/>
      <c r="E1732" s="14"/>
      <c r="F1732" s="10"/>
      <c r="G1732" s="257"/>
      <c r="H1732" s="10"/>
      <c r="I1732" s="10"/>
      <c r="J1732" s="34"/>
      <c r="K1732" s="10"/>
      <c r="L1732" s="10"/>
      <c r="M1732" s="10"/>
      <c r="N1732" s="10"/>
    </row>
    <row r="1733" spans="1:14">
      <c r="A1733" s="32"/>
      <c r="B1733" s="32"/>
      <c r="C1733" s="33"/>
      <c r="D1733" s="14"/>
      <c r="E1733" s="14"/>
      <c r="F1733" s="10"/>
      <c r="G1733" s="257"/>
      <c r="H1733" s="10"/>
      <c r="I1733" s="10"/>
      <c r="J1733" s="34"/>
      <c r="K1733" s="10"/>
      <c r="L1733" s="10"/>
      <c r="M1733" s="10"/>
      <c r="N1733" s="10"/>
    </row>
    <row r="1734" spans="1:14">
      <c r="A1734" s="32"/>
      <c r="B1734" s="32"/>
      <c r="C1734" s="33"/>
      <c r="D1734" s="14"/>
      <c r="E1734" s="14"/>
      <c r="F1734" s="10"/>
      <c r="G1734" s="257"/>
      <c r="H1734" s="10"/>
      <c r="I1734" s="10"/>
      <c r="J1734" s="34"/>
      <c r="K1734" s="10"/>
      <c r="L1734" s="10"/>
      <c r="M1734" s="10"/>
      <c r="N1734" s="10"/>
    </row>
    <row r="1735" spans="1:14">
      <c r="A1735" s="32"/>
      <c r="B1735" s="32"/>
      <c r="C1735" s="33"/>
      <c r="D1735" s="14"/>
      <c r="E1735" s="14"/>
      <c r="F1735" s="10"/>
      <c r="G1735" s="257"/>
      <c r="H1735" s="10"/>
      <c r="I1735" s="10"/>
      <c r="J1735" s="34"/>
      <c r="K1735" s="10"/>
      <c r="L1735" s="10"/>
      <c r="M1735" s="10"/>
      <c r="N1735" s="10"/>
    </row>
    <row r="1736" spans="1:14">
      <c r="A1736" s="32"/>
      <c r="B1736" s="32"/>
      <c r="C1736" s="33"/>
      <c r="D1736" s="14"/>
      <c r="E1736" s="14"/>
      <c r="F1736" s="10"/>
      <c r="G1736" s="257"/>
      <c r="H1736" s="10"/>
      <c r="I1736" s="10"/>
      <c r="J1736" s="34"/>
      <c r="K1736" s="10"/>
      <c r="L1736" s="10"/>
      <c r="M1736" s="10"/>
      <c r="N1736" s="10"/>
    </row>
    <row r="1737" spans="1:14">
      <c r="A1737" s="32"/>
      <c r="B1737" s="32"/>
      <c r="C1737" s="33"/>
      <c r="D1737" s="14"/>
      <c r="E1737" s="14"/>
      <c r="F1737" s="10"/>
      <c r="G1737" s="257"/>
      <c r="H1737" s="10"/>
      <c r="I1737" s="10"/>
      <c r="J1737" s="34"/>
      <c r="K1737" s="10"/>
      <c r="L1737" s="10"/>
      <c r="M1737" s="10"/>
      <c r="N1737" s="10"/>
    </row>
    <row r="1738" spans="1:14">
      <c r="A1738" s="32"/>
      <c r="B1738" s="32"/>
      <c r="C1738" s="33"/>
      <c r="D1738" s="14"/>
      <c r="E1738" s="14"/>
      <c r="F1738" s="10"/>
      <c r="G1738" s="257"/>
      <c r="H1738" s="10"/>
      <c r="I1738" s="10"/>
      <c r="J1738" s="34"/>
      <c r="K1738" s="10"/>
      <c r="L1738" s="10"/>
      <c r="M1738" s="10"/>
      <c r="N1738" s="10"/>
    </row>
    <row r="1739" spans="1:14">
      <c r="A1739" s="32"/>
      <c r="B1739" s="32"/>
      <c r="C1739" s="33"/>
      <c r="D1739" s="14"/>
      <c r="E1739" s="14"/>
      <c r="F1739" s="10"/>
      <c r="G1739" s="257"/>
      <c r="H1739" s="10"/>
      <c r="I1739" s="10"/>
      <c r="J1739" s="34"/>
      <c r="K1739" s="10"/>
      <c r="L1739" s="10"/>
      <c r="M1739" s="10"/>
      <c r="N1739" s="10"/>
    </row>
    <row r="1740" spans="1:14">
      <c r="A1740" s="32"/>
      <c r="B1740" s="32"/>
      <c r="C1740" s="33"/>
      <c r="D1740" s="14"/>
      <c r="E1740" s="14"/>
      <c r="F1740" s="10"/>
      <c r="G1740" s="257"/>
      <c r="H1740" s="10"/>
      <c r="I1740" s="10"/>
      <c r="J1740" s="34"/>
      <c r="K1740" s="10"/>
      <c r="L1740" s="10"/>
      <c r="M1740" s="10"/>
      <c r="N1740" s="10"/>
    </row>
    <row r="1741" spans="1:14">
      <c r="A1741" s="32"/>
      <c r="B1741" s="32"/>
      <c r="C1741" s="33"/>
      <c r="D1741" s="14"/>
      <c r="E1741" s="14"/>
      <c r="F1741" s="10"/>
      <c r="G1741" s="257"/>
      <c r="H1741" s="10"/>
      <c r="I1741" s="10"/>
      <c r="J1741" s="34"/>
      <c r="K1741" s="10"/>
      <c r="L1741" s="10"/>
      <c r="M1741" s="10"/>
      <c r="N1741" s="10"/>
    </row>
    <row r="1742" spans="1:14">
      <c r="A1742" s="32"/>
      <c r="B1742" s="32"/>
      <c r="C1742" s="33"/>
      <c r="D1742" s="14"/>
      <c r="E1742" s="14"/>
      <c r="F1742" s="10"/>
      <c r="G1742" s="257"/>
      <c r="H1742" s="10"/>
      <c r="I1742" s="10"/>
      <c r="J1742" s="34"/>
      <c r="K1742" s="10"/>
      <c r="L1742" s="10"/>
      <c r="M1742" s="10"/>
      <c r="N1742" s="10"/>
    </row>
    <row r="1743" spans="1:14">
      <c r="A1743" s="32"/>
      <c r="B1743" s="32"/>
      <c r="C1743" s="33"/>
      <c r="D1743" s="14"/>
      <c r="E1743" s="14"/>
      <c r="F1743" s="10"/>
      <c r="G1743" s="257"/>
      <c r="H1743" s="10"/>
      <c r="I1743" s="10"/>
      <c r="J1743" s="34"/>
      <c r="K1743" s="10"/>
      <c r="L1743" s="10"/>
      <c r="M1743" s="10"/>
      <c r="N1743" s="10"/>
    </row>
    <row r="1744" spans="1:14">
      <c r="A1744" s="32"/>
      <c r="B1744" s="32"/>
      <c r="C1744" s="33"/>
      <c r="D1744" s="14"/>
      <c r="E1744" s="14"/>
      <c r="F1744" s="10"/>
      <c r="G1744" s="257"/>
      <c r="H1744" s="10"/>
      <c r="I1744" s="10"/>
      <c r="J1744" s="34"/>
      <c r="K1744" s="10"/>
      <c r="L1744" s="10"/>
      <c r="M1744" s="10"/>
      <c r="N1744" s="10"/>
    </row>
    <row r="1745" spans="1:14">
      <c r="A1745" s="32"/>
      <c r="B1745" s="32"/>
      <c r="C1745" s="33"/>
      <c r="D1745" s="14"/>
      <c r="E1745" s="14"/>
      <c r="F1745" s="10"/>
      <c r="G1745" s="257"/>
      <c r="H1745" s="10"/>
      <c r="I1745" s="10"/>
      <c r="J1745" s="34"/>
      <c r="K1745" s="10"/>
      <c r="L1745" s="10"/>
      <c r="M1745" s="10"/>
      <c r="N1745" s="10"/>
    </row>
    <row r="1746" spans="1:14">
      <c r="A1746" s="32"/>
      <c r="B1746" s="32"/>
      <c r="C1746" s="33"/>
      <c r="D1746" s="14"/>
      <c r="E1746" s="14"/>
      <c r="F1746" s="10"/>
      <c r="G1746" s="257"/>
      <c r="H1746" s="10"/>
      <c r="I1746" s="10"/>
      <c r="J1746" s="34"/>
      <c r="K1746" s="10"/>
      <c r="L1746" s="10"/>
      <c r="M1746" s="10"/>
      <c r="N1746" s="10"/>
    </row>
    <row r="1747" spans="1:14">
      <c r="A1747" s="32"/>
      <c r="B1747" s="32"/>
      <c r="C1747" s="33"/>
      <c r="D1747" s="14"/>
      <c r="E1747" s="14"/>
      <c r="F1747" s="10"/>
      <c r="G1747" s="257"/>
      <c r="H1747" s="10"/>
      <c r="I1747" s="10"/>
      <c r="J1747" s="34"/>
      <c r="K1747" s="10"/>
      <c r="L1747" s="10"/>
      <c r="M1747" s="10"/>
      <c r="N1747" s="10"/>
    </row>
    <row r="1748" spans="1:14">
      <c r="A1748" s="32"/>
      <c r="B1748" s="32"/>
      <c r="C1748" s="33"/>
      <c r="D1748" s="14"/>
      <c r="E1748" s="14"/>
      <c r="F1748" s="10"/>
      <c r="G1748" s="257"/>
      <c r="H1748" s="10"/>
      <c r="I1748" s="10"/>
      <c r="J1748" s="34"/>
      <c r="K1748" s="10"/>
      <c r="L1748" s="10"/>
      <c r="M1748" s="10"/>
      <c r="N1748" s="10"/>
    </row>
    <row r="1749" spans="1:14">
      <c r="A1749" s="32"/>
      <c r="B1749" s="32"/>
      <c r="C1749" s="33"/>
      <c r="D1749" s="14"/>
      <c r="E1749" s="14"/>
      <c r="F1749" s="10"/>
      <c r="G1749" s="257"/>
      <c r="H1749" s="10"/>
      <c r="I1749" s="10"/>
      <c r="J1749" s="34"/>
      <c r="K1749" s="10"/>
      <c r="L1749" s="10"/>
      <c r="M1749" s="10"/>
      <c r="N1749" s="10"/>
    </row>
    <row r="1750" spans="1:14">
      <c r="A1750" s="32"/>
      <c r="B1750" s="32"/>
      <c r="C1750" s="33"/>
      <c r="D1750" s="14"/>
      <c r="E1750" s="14"/>
      <c r="F1750" s="10"/>
      <c r="G1750" s="257"/>
      <c r="H1750" s="10"/>
      <c r="I1750" s="10"/>
      <c r="J1750" s="34"/>
      <c r="K1750" s="10"/>
      <c r="L1750" s="10"/>
      <c r="M1750" s="10"/>
      <c r="N1750" s="10"/>
    </row>
    <row r="1751" spans="1:14">
      <c r="A1751" s="32"/>
      <c r="B1751" s="32"/>
      <c r="C1751" s="33"/>
      <c r="D1751" s="14"/>
      <c r="E1751" s="14"/>
      <c r="F1751" s="10"/>
      <c r="G1751" s="257"/>
      <c r="H1751" s="10"/>
      <c r="I1751" s="10"/>
      <c r="J1751" s="34"/>
      <c r="K1751" s="10"/>
      <c r="L1751" s="10"/>
      <c r="M1751" s="10"/>
      <c r="N1751" s="10"/>
    </row>
    <row r="1752" spans="1:14">
      <c r="A1752" s="32"/>
      <c r="B1752" s="32"/>
      <c r="C1752" s="33"/>
      <c r="D1752" s="14"/>
      <c r="E1752" s="14"/>
      <c r="F1752" s="10"/>
      <c r="G1752" s="257"/>
      <c r="H1752" s="10"/>
      <c r="I1752" s="10"/>
      <c r="J1752" s="34"/>
      <c r="K1752" s="10"/>
      <c r="L1752" s="10"/>
      <c r="M1752" s="10"/>
      <c r="N1752" s="10"/>
    </row>
    <row r="1753" spans="1:14">
      <c r="A1753" s="32"/>
      <c r="B1753" s="32"/>
      <c r="C1753" s="33"/>
      <c r="D1753" s="14"/>
      <c r="E1753" s="14"/>
      <c r="F1753" s="10"/>
      <c r="G1753" s="257"/>
      <c r="H1753" s="10"/>
      <c r="I1753" s="10"/>
      <c r="J1753" s="34"/>
      <c r="K1753" s="10"/>
      <c r="L1753" s="10"/>
      <c r="M1753" s="10"/>
      <c r="N1753" s="10"/>
    </row>
    <row r="1754" spans="1:14">
      <c r="A1754" s="32"/>
      <c r="B1754" s="32"/>
      <c r="C1754" s="33"/>
      <c r="D1754" s="14"/>
      <c r="E1754" s="14"/>
      <c r="F1754" s="10"/>
      <c r="G1754" s="257"/>
      <c r="H1754" s="10"/>
      <c r="I1754" s="10"/>
      <c r="J1754" s="34"/>
      <c r="K1754" s="10"/>
      <c r="L1754" s="10"/>
      <c r="M1754" s="10"/>
      <c r="N1754" s="10"/>
    </row>
    <row r="1755" spans="1:14">
      <c r="A1755" s="32"/>
      <c r="B1755" s="32"/>
      <c r="C1755" s="33"/>
      <c r="D1755" s="14"/>
      <c r="E1755" s="14"/>
      <c r="F1755" s="10"/>
      <c r="G1755" s="257"/>
      <c r="H1755" s="10"/>
      <c r="I1755" s="10"/>
      <c r="J1755" s="34"/>
      <c r="K1755" s="10"/>
      <c r="L1755" s="10"/>
      <c r="M1755" s="10"/>
      <c r="N1755" s="10"/>
    </row>
    <row r="1756" spans="1:14">
      <c r="A1756" s="32"/>
      <c r="B1756" s="32"/>
      <c r="C1756" s="33"/>
      <c r="D1756" s="14"/>
      <c r="E1756" s="14"/>
      <c r="F1756" s="10"/>
      <c r="G1756" s="257"/>
      <c r="H1756" s="10"/>
      <c r="I1756" s="10"/>
      <c r="J1756" s="34"/>
      <c r="K1756" s="10"/>
      <c r="L1756" s="10"/>
      <c r="M1756" s="10"/>
      <c r="N1756" s="10"/>
    </row>
    <row r="1757" spans="1:14">
      <c r="A1757" s="32"/>
      <c r="B1757" s="32"/>
      <c r="C1757" s="33"/>
      <c r="D1757" s="14"/>
      <c r="E1757" s="14"/>
      <c r="F1757" s="10"/>
      <c r="G1757" s="257"/>
      <c r="H1757" s="10"/>
      <c r="I1757" s="10"/>
      <c r="J1757" s="34"/>
      <c r="K1757" s="10"/>
      <c r="L1757" s="10"/>
      <c r="M1757" s="10"/>
      <c r="N1757" s="10"/>
    </row>
    <row r="1758" spans="1:14">
      <c r="A1758" s="32"/>
      <c r="B1758" s="32"/>
      <c r="C1758" s="33"/>
      <c r="D1758" s="14"/>
      <c r="E1758" s="14"/>
      <c r="F1758" s="10"/>
      <c r="G1758" s="257"/>
      <c r="H1758" s="10"/>
      <c r="I1758" s="10"/>
      <c r="J1758" s="34"/>
      <c r="K1758" s="10"/>
      <c r="L1758" s="10"/>
      <c r="M1758" s="10"/>
      <c r="N1758" s="10"/>
    </row>
    <row r="1759" spans="1:14">
      <c r="A1759" s="32"/>
      <c r="B1759" s="32"/>
      <c r="C1759" s="33"/>
      <c r="D1759" s="14"/>
      <c r="E1759" s="14"/>
      <c r="F1759" s="10"/>
      <c r="G1759" s="257"/>
      <c r="H1759" s="10"/>
      <c r="I1759" s="10"/>
      <c r="J1759" s="34"/>
      <c r="K1759" s="10"/>
      <c r="L1759" s="10"/>
      <c r="M1759" s="10"/>
      <c r="N1759" s="10"/>
    </row>
    <row r="1760" spans="1:14">
      <c r="A1760" s="32"/>
      <c r="B1760" s="32"/>
      <c r="C1760" s="33"/>
      <c r="D1760" s="14"/>
      <c r="E1760" s="14"/>
      <c r="F1760" s="10"/>
      <c r="G1760" s="257"/>
      <c r="H1760" s="10"/>
      <c r="I1760" s="10"/>
      <c r="J1760" s="34"/>
      <c r="K1760" s="10"/>
      <c r="L1760" s="10"/>
      <c r="M1760" s="10"/>
      <c r="N1760" s="10"/>
    </row>
    <row r="1761" spans="1:14">
      <c r="A1761" s="32"/>
      <c r="B1761" s="32"/>
      <c r="C1761" s="33"/>
      <c r="D1761" s="14"/>
      <c r="E1761" s="14"/>
      <c r="F1761" s="10"/>
      <c r="G1761" s="257"/>
      <c r="H1761" s="10"/>
      <c r="I1761" s="10"/>
      <c r="J1761" s="34"/>
      <c r="K1761" s="10"/>
      <c r="L1761" s="10"/>
      <c r="M1761" s="10"/>
      <c r="N1761" s="10"/>
    </row>
    <row r="1762" spans="1:14">
      <c r="A1762" s="32"/>
      <c r="B1762" s="32"/>
      <c r="C1762" s="33"/>
      <c r="D1762" s="14"/>
      <c r="E1762" s="14"/>
      <c r="F1762" s="10"/>
      <c r="G1762" s="257"/>
      <c r="H1762" s="10"/>
      <c r="I1762" s="10"/>
      <c r="J1762" s="34"/>
      <c r="K1762" s="10"/>
      <c r="L1762" s="10"/>
      <c r="M1762" s="10"/>
      <c r="N1762" s="10"/>
    </row>
    <row r="1763" spans="1:14">
      <c r="A1763" s="32"/>
      <c r="B1763" s="32"/>
      <c r="C1763" s="33"/>
      <c r="D1763" s="14"/>
      <c r="E1763" s="14"/>
      <c r="F1763" s="10"/>
      <c r="G1763" s="257"/>
      <c r="H1763" s="10"/>
      <c r="I1763" s="10"/>
      <c r="J1763" s="34"/>
      <c r="K1763" s="10"/>
      <c r="L1763" s="10"/>
      <c r="M1763" s="10"/>
      <c r="N1763" s="10"/>
    </row>
    <row r="1764" spans="1:14">
      <c r="A1764" s="32"/>
      <c r="B1764" s="32"/>
      <c r="C1764" s="33"/>
      <c r="D1764" s="14"/>
      <c r="E1764" s="14"/>
      <c r="F1764" s="10"/>
      <c r="G1764" s="257"/>
      <c r="H1764" s="10"/>
      <c r="I1764" s="10"/>
      <c r="J1764" s="34"/>
      <c r="K1764" s="10"/>
      <c r="L1764" s="10"/>
      <c r="M1764" s="10"/>
      <c r="N1764" s="10"/>
    </row>
    <row r="1765" spans="1:14">
      <c r="A1765" s="32"/>
      <c r="B1765" s="32"/>
      <c r="C1765" s="33"/>
      <c r="D1765" s="14"/>
      <c r="E1765" s="14"/>
      <c r="F1765" s="10"/>
      <c r="G1765" s="257"/>
      <c r="H1765" s="10"/>
      <c r="I1765" s="10"/>
      <c r="J1765" s="34"/>
      <c r="K1765" s="10"/>
      <c r="L1765" s="10"/>
      <c r="M1765" s="10"/>
      <c r="N1765" s="10"/>
    </row>
    <row r="1766" spans="1:14">
      <c r="A1766" s="32"/>
      <c r="B1766" s="32"/>
      <c r="C1766" s="33"/>
      <c r="D1766" s="14"/>
      <c r="E1766" s="14"/>
      <c r="F1766" s="10"/>
      <c r="G1766" s="257"/>
      <c r="H1766" s="10"/>
      <c r="I1766" s="10"/>
      <c r="J1766" s="34"/>
      <c r="K1766" s="10"/>
      <c r="L1766" s="10"/>
      <c r="M1766" s="10"/>
      <c r="N1766" s="10"/>
    </row>
    <row r="1767" spans="1:14">
      <c r="A1767" s="32"/>
      <c r="B1767" s="32"/>
      <c r="C1767" s="33"/>
      <c r="D1767" s="14"/>
      <c r="E1767" s="14"/>
      <c r="F1767" s="10"/>
      <c r="G1767" s="257"/>
      <c r="H1767" s="10"/>
      <c r="I1767" s="10"/>
      <c r="J1767" s="34"/>
      <c r="K1767" s="10"/>
      <c r="L1767" s="10"/>
      <c r="M1767" s="10"/>
      <c r="N1767" s="10"/>
    </row>
    <row r="1768" spans="1:14">
      <c r="A1768" s="32"/>
      <c r="B1768" s="32"/>
      <c r="C1768" s="33"/>
      <c r="D1768" s="14"/>
      <c r="E1768" s="14"/>
      <c r="F1768" s="10"/>
      <c r="G1768" s="257"/>
      <c r="H1768" s="10"/>
      <c r="I1768" s="10"/>
      <c r="J1768" s="34"/>
      <c r="K1768" s="10"/>
      <c r="L1768" s="10"/>
      <c r="M1768" s="10"/>
      <c r="N1768" s="10"/>
    </row>
    <row r="1769" spans="1:14">
      <c r="A1769" s="32"/>
      <c r="B1769" s="32"/>
      <c r="C1769" s="33"/>
      <c r="D1769" s="14"/>
      <c r="E1769" s="14"/>
      <c r="F1769" s="10"/>
      <c r="G1769" s="257"/>
      <c r="H1769" s="10"/>
      <c r="I1769" s="10"/>
      <c r="J1769" s="34"/>
      <c r="K1769" s="10"/>
      <c r="L1769" s="10"/>
      <c r="M1769" s="10"/>
      <c r="N1769" s="10"/>
    </row>
    <row r="1770" spans="1:14">
      <c r="A1770" s="32"/>
      <c r="B1770" s="32"/>
      <c r="C1770" s="33"/>
      <c r="D1770" s="14"/>
      <c r="E1770" s="14"/>
      <c r="F1770" s="10"/>
      <c r="G1770" s="257"/>
      <c r="H1770" s="10"/>
      <c r="I1770" s="10"/>
      <c r="J1770" s="34"/>
      <c r="K1770" s="10"/>
      <c r="L1770" s="10"/>
      <c r="M1770" s="10"/>
      <c r="N1770" s="10"/>
    </row>
    <row r="1771" spans="1:14">
      <c r="A1771" s="32"/>
      <c r="B1771" s="32"/>
      <c r="C1771" s="33"/>
      <c r="D1771" s="14"/>
      <c r="E1771" s="14"/>
      <c r="F1771" s="10"/>
      <c r="G1771" s="257"/>
      <c r="H1771" s="10"/>
      <c r="I1771" s="10"/>
      <c r="J1771" s="34"/>
      <c r="K1771" s="10"/>
      <c r="L1771" s="10"/>
      <c r="M1771" s="10"/>
      <c r="N1771" s="10"/>
    </row>
    <row r="1772" spans="1:14">
      <c r="A1772" s="32"/>
      <c r="B1772" s="32"/>
      <c r="C1772" s="33"/>
      <c r="D1772" s="14"/>
      <c r="E1772" s="14"/>
      <c r="F1772" s="10"/>
      <c r="G1772" s="257"/>
      <c r="H1772" s="10"/>
      <c r="I1772" s="10"/>
      <c r="J1772" s="34"/>
      <c r="K1772" s="10"/>
      <c r="L1772" s="10"/>
      <c r="M1772" s="10"/>
      <c r="N1772" s="10"/>
    </row>
    <row r="1773" spans="1:14">
      <c r="A1773" s="32"/>
      <c r="B1773" s="32"/>
      <c r="C1773" s="33"/>
      <c r="D1773" s="14"/>
      <c r="E1773" s="14"/>
      <c r="F1773" s="10"/>
      <c r="G1773" s="257"/>
      <c r="H1773" s="10"/>
      <c r="I1773" s="10"/>
      <c r="J1773" s="34"/>
      <c r="K1773" s="10"/>
      <c r="L1773" s="10"/>
      <c r="M1773" s="10"/>
      <c r="N1773" s="10"/>
    </row>
    <row r="1774" spans="1:14">
      <c r="A1774" s="32"/>
      <c r="B1774" s="32"/>
      <c r="C1774" s="33"/>
      <c r="D1774" s="14"/>
      <c r="E1774" s="14"/>
      <c r="F1774" s="10"/>
      <c r="G1774" s="257"/>
      <c r="H1774" s="10"/>
      <c r="I1774" s="10"/>
      <c r="J1774" s="34"/>
      <c r="K1774" s="10"/>
      <c r="L1774" s="10"/>
      <c r="M1774" s="10"/>
      <c r="N1774" s="10"/>
    </row>
    <row r="1775" spans="1:14">
      <c r="A1775" s="32"/>
      <c r="B1775" s="32"/>
      <c r="C1775" s="33"/>
      <c r="D1775" s="14"/>
      <c r="E1775" s="14"/>
      <c r="F1775" s="10"/>
      <c r="G1775" s="257"/>
      <c r="H1775" s="10"/>
      <c r="I1775" s="10"/>
      <c r="J1775" s="34"/>
      <c r="K1775" s="10"/>
      <c r="L1775" s="10"/>
      <c r="M1775" s="10"/>
      <c r="N1775" s="10"/>
    </row>
    <row r="1776" spans="1:14">
      <c r="A1776" s="32"/>
      <c r="B1776" s="32"/>
      <c r="C1776" s="33"/>
      <c r="D1776" s="14"/>
      <c r="E1776" s="14"/>
      <c r="F1776" s="10"/>
      <c r="G1776" s="257"/>
      <c r="H1776" s="10"/>
      <c r="I1776" s="10"/>
      <c r="J1776" s="34"/>
      <c r="K1776" s="10"/>
      <c r="L1776" s="10"/>
      <c r="M1776" s="10"/>
      <c r="N1776" s="10"/>
    </row>
    <row r="1777" spans="1:14">
      <c r="A1777" s="32"/>
      <c r="B1777" s="32"/>
      <c r="C1777" s="33"/>
      <c r="D1777" s="14"/>
      <c r="E1777" s="14"/>
      <c r="F1777" s="10"/>
      <c r="G1777" s="257"/>
      <c r="H1777" s="10"/>
      <c r="I1777" s="10"/>
      <c r="J1777" s="34"/>
      <c r="K1777" s="10"/>
      <c r="L1777" s="10"/>
      <c r="M1777" s="10"/>
      <c r="N1777" s="10"/>
    </row>
    <row r="1778" spans="1:14">
      <c r="A1778" s="32"/>
      <c r="B1778" s="32"/>
      <c r="C1778" s="33"/>
      <c r="D1778" s="14"/>
      <c r="E1778" s="14"/>
      <c r="F1778" s="10"/>
      <c r="G1778" s="257"/>
      <c r="H1778" s="10"/>
      <c r="I1778" s="10"/>
      <c r="J1778" s="34"/>
      <c r="K1778" s="10"/>
      <c r="L1778" s="10"/>
      <c r="M1778" s="10"/>
      <c r="N1778" s="10"/>
    </row>
    <row r="1779" spans="1:14">
      <c r="A1779" s="32"/>
      <c r="B1779" s="32"/>
      <c r="C1779" s="33"/>
      <c r="D1779" s="14"/>
      <c r="E1779" s="14"/>
      <c r="F1779" s="10"/>
      <c r="G1779" s="257"/>
      <c r="H1779" s="10"/>
      <c r="I1779" s="10"/>
      <c r="J1779" s="34"/>
      <c r="K1779" s="10"/>
      <c r="L1779" s="10"/>
      <c r="M1779" s="10"/>
      <c r="N1779" s="10"/>
    </row>
    <row r="1780" spans="1:14">
      <c r="A1780" s="32"/>
      <c r="B1780" s="32"/>
      <c r="C1780" s="33"/>
      <c r="D1780" s="14"/>
      <c r="E1780" s="14"/>
      <c r="F1780" s="10"/>
      <c r="G1780" s="257"/>
      <c r="H1780" s="10"/>
      <c r="I1780" s="10"/>
      <c r="J1780" s="34"/>
      <c r="K1780" s="10"/>
      <c r="L1780" s="10"/>
      <c r="M1780" s="10"/>
      <c r="N1780" s="10"/>
    </row>
    <row r="1781" spans="1:14">
      <c r="A1781" s="32"/>
      <c r="B1781" s="32"/>
      <c r="C1781" s="33"/>
      <c r="D1781" s="14"/>
      <c r="E1781" s="14"/>
      <c r="F1781" s="10"/>
      <c r="G1781" s="257"/>
      <c r="H1781" s="10"/>
      <c r="I1781" s="10"/>
      <c r="J1781" s="34"/>
      <c r="K1781" s="10"/>
      <c r="L1781" s="10"/>
      <c r="M1781" s="10"/>
      <c r="N1781" s="10"/>
    </row>
    <row r="1782" spans="1:14">
      <c r="A1782" s="32"/>
      <c r="B1782" s="32"/>
      <c r="C1782" s="33"/>
      <c r="D1782" s="14"/>
      <c r="E1782" s="14"/>
      <c r="F1782" s="10"/>
      <c r="G1782" s="257"/>
      <c r="H1782" s="10"/>
      <c r="I1782" s="10"/>
      <c r="J1782" s="34"/>
      <c r="K1782" s="10"/>
      <c r="L1782" s="10"/>
      <c r="M1782" s="10"/>
      <c r="N1782" s="10"/>
    </row>
    <row r="1783" spans="1:14">
      <c r="A1783" s="32"/>
      <c r="B1783" s="32"/>
      <c r="C1783" s="33"/>
      <c r="D1783" s="14"/>
      <c r="E1783" s="14"/>
      <c r="F1783" s="10"/>
      <c r="G1783" s="257"/>
      <c r="H1783" s="10"/>
      <c r="I1783" s="10"/>
      <c r="J1783" s="34"/>
      <c r="K1783" s="10"/>
      <c r="L1783" s="10"/>
      <c r="M1783" s="10"/>
      <c r="N1783" s="10"/>
    </row>
    <row r="1784" spans="1:14">
      <c r="A1784" s="32"/>
      <c r="B1784" s="32"/>
      <c r="C1784" s="33"/>
      <c r="D1784" s="14"/>
      <c r="E1784" s="14"/>
      <c r="F1784" s="10"/>
      <c r="G1784" s="257"/>
      <c r="H1784" s="10"/>
      <c r="I1784" s="10"/>
      <c r="J1784" s="34"/>
      <c r="K1784" s="10"/>
      <c r="L1784" s="10"/>
      <c r="M1784" s="10"/>
      <c r="N1784" s="10"/>
    </row>
    <row r="1785" spans="1:14">
      <c r="A1785" s="32"/>
      <c r="B1785" s="32"/>
      <c r="C1785" s="33"/>
      <c r="D1785" s="14"/>
      <c r="E1785" s="14"/>
      <c r="F1785" s="10"/>
      <c r="G1785" s="257"/>
      <c r="H1785" s="10"/>
      <c r="I1785" s="10"/>
      <c r="J1785" s="34"/>
      <c r="K1785" s="10"/>
      <c r="L1785" s="10"/>
      <c r="M1785" s="10"/>
      <c r="N1785" s="10"/>
    </row>
    <row r="1786" spans="1:14">
      <c r="A1786" s="32"/>
      <c r="B1786" s="32"/>
      <c r="C1786" s="33"/>
      <c r="D1786" s="14"/>
      <c r="E1786" s="14"/>
      <c r="F1786" s="10"/>
      <c r="G1786" s="257"/>
      <c r="H1786" s="10"/>
      <c r="I1786" s="10"/>
      <c r="J1786" s="34"/>
      <c r="K1786" s="10"/>
      <c r="L1786" s="10"/>
      <c r="M1786" s="10"/>
      <c r="N1786" s="10"/>
    </row>
    <row r="1787" spans="1:14">
      <c r="A1787" s="32"/>
      <c r="B1787" s="32"/>
      <c r="C1787" s="33"/>
      <c r="D1787" s="14"/>
      <c r="E1787" s="14"/>
      <c r="F1787" s="10"/>
      <c r="G1787" s="257"/>
      <c r="H1787" s="10"/>
      <c r="I1787" s="10"/>
      <c r="J1787" s="34"/>
      <c r="K1787" s="10"/>
      <c r="L1787" s="10"/>
      <c r="M1787" s="10"/>
      <c r="N1787" s="10"/>
    </row>
    <row r="1788" spans="1:14">
      <c r="A1788" s="32"/>
      <c r="B1788" s="32"/>
      <c r="C1788" s="33"/>
      <c r="D1788" s="14"/>
      <c r="E1788" s="14"/>
      <c r="F1788" s="10"/>
      <c r="G1788" s="257"/>
      <c r="H1788" s="10"/>
      <c r="I1788" s="10"/>
      <c r="J1788" s="34"/>
      <c r="K1788" s="10"/>
      <c r="L1788" s="10"/>
      <c r="M1788" s="10"/>
      <c r="N1788" s="10"/>
    </row>
    <row r="1789" spans="1:14">
      <c r="A1789" s="32"/>
      <c r="B1789" s="32"/>
      <c r="C1789" s="33"/>
      <c r="D1789" s="14"/>
      <c r="E1789" s="14"/>
      <c r="F1789" s="10"/>
      <c r="G1789" s="257"/>
      <c r="H1789" s="10"/>
      <c r="I1789" s="10"/>
      <c r="J1789" s="34"/>
      <c r="K1789" s="10"/>
      <c r="L1789" s="10"/>
      <c r="M1789" s="10"/>
      <c r="N1789" s="10"/>
    </row>
    <row r="1790" spans="1:14">
      <c r="A1790" s="32"/>
      <c r="B1790" s="32"/>
      <c r="C1790" s="33"/>
      <c r="D1790" s="14"/>
      <c r="E1790" s="14"/>
      <c r="F1790" s="10"/>
      <c r="G1790" s="257"/>
      <c r="H1790" s="10"/>
      <c r="I1790" s="10"/>
      <c r="J1790" s="34"/>
      <c r="K1790" s="10"/>
      <c r="L1790" s="10"/>
      <c r="M1790" s="10"/>
      <c r="N1790" s="10"/>
    </row>
    <row r="1791" spans="1:14">
      <c r="A1791" s="32"/>
      <c r="B1791" s="32"/>
      <c r="C1791" s="33"/>
      <c r="D1791" s="14"/>
      <c r="E1791" s="14"/>
      <c r="F1791" s="10"/>
      <c r="G1791" s="257"/>
      <c r="H1791" s="10"/>
      <c r="I1791" s="10"/>
      <c r="J1791" s="34"/>
      <c r="K1791" s="10"/>
      <c r="L1791" s="10"/>
      <c r="M1791" s="10"/>
      <c r="N1791" s="10"/>
    </row>
    <row r="1792" spans="1:14">
      <c r="A1792" s="32"/>
      <c r="B1792" s="32"/>
      <c r="C1792" s="33"/>
      <c r="D1792" s="14"/>
      <c r="E1792" s="14"/>
      <c r="F1792" s="10"/>
      <c r="G1792" s="257"/>
      <c r="H1792" s="10"/>
      <c r="I1792" s="10"/>
      <c r="J1792" s="34"/>
      <c r="K1792" s="10"/>
      <c r="L1792" s="10"/>
      <c r="M1792" s="10"/>
      <c r="N1792" s="10"/>
    </row>
    <row r="1793" spans="1:14">
      <c r="A1793" s="32"/>
      <c r="B1793" s="32"/>
      <c r="C1793" s="33"/>
      <c r="D1793" s="14"/>
      <c r="E1793" s="14"/>
      <c r="F1793" s="10"/>
      <c r="G1793" s="257"/>
      <c r="H1793" s="10"/>
      <c r="I1793" s="10"/>
      <c r="J1793" s="34"/>
      <c r="K1793" s="10"/>
      <c r="L1793" s="10"/>
      <c r="M1793" s="10"/>
      <c r="N1793" s="10"/>
    </row>
    <row r="1794" spans="1:14">
      <c r="A1794" s="32"/>
      <c r="B1794" s="32"/>
      <c r="C1794" s="33"/>
      <c r="D1794" s="14"/>
      <c r="E1794" s="14"/>
      <c r="F1794" s="10"/>
      <c r="G1794" s="257"/>
      <c r="H1794" s="10"/>
      <c r="I1794" s="10"/>
      <c r="J1794" s="34"/>
      <c r="K1794" s="10"/>
      <c r="L1794" s="10"/>
      <c r="M1794" s="10"/>
      <c r="N1794" s="10"/>
    </row>
    <row r="1795" spans="1:14">
      <c r="A1795" s="32"/>
      <c r="B1795" s="32"/>
      <c r="C1795" s="33"/>
      <c r="D1795" s="14"/>
      <c r="E1795" s="14"/>
      <c r="F1795" s="10"/>
      <c r="G1795" s="257"/>
      <c r="H1795" s="10"/>
      <c r="I1795" s="10"/>
      <c r="J1795" s="34"/>
      <c r="K1795" s="10"/>
      <c r="L1795" s="10"/>
      <c r="M1795" s="10"/>
      <c r="N1795" s="10"/>
    </row>
    <row r="1796" spans="1:14">
      <c r="A1796" s="32"/>
      <c r="B1796" s="32"/>
      <c r="C1796" s="33"/>
      <c r="D1796" s="14"/>
      <c r="E1796" s="14"/>
      <c r="F1796" s="10"/>
      <c r="G1796" s="257"/>
      <c r="H1796" s="10"/>
      <c r="I1796" s="10"/>
      <c r="J1796" s="34"/>
      <c r="K1796" s="10"/>
      <c r="L1796" s="10"/>
      <c r="M1796" s="10"/>
      <c r="N1796" s="10"/>
    </row>
    <row r="1797" spans="1:14">
      <c r="A1797" s="32"/>
      <c r="B1797" s="32"/>
      <c r="C1797" s="33"/>
      <c r="D1797" s="14"/>
      <c r="E1797" s="14"/>
      <c r="F1797" s="10"/>
      <c r="G1797" s="257"/>
      <c r="H1797" s="10"/>
      <c r="I1797" s="10"/>
      <c r="J1797" s="34"/>
      <c r="K1797" s="10"/>
      <c r="L1797" s="10"/>
      <c r="M1797" s="10"/>
      <c r="N1797" s="10"/>
    </row>
    <row r="1798" spans="1:14">
      <c r="A1798" s="32"/>
      <c r="B1798" s="32"/>
      <c r="C1798" s="33"/>
      <c r="D1798" s="14"/>
      <c r="E1798" s="14"/>
      <c r="F1798" s="10"/>
      <c r="G1798" s="257"/>
      <c r="H1798" s="10"/>
      <c r="I1798" s="10"/>
      <c r="J1798" s="34"/>
      <c r="K1798" s="10"/>
      <c r="L1798" s="10"/>
      <c r="M1798" s="10"/>
      <c r="N1798" s="10"/>
    </row>
    <row r="1799" spans="1:14">
      <c r="A1799" s="32"/>
      <c r="B1799" s="32"/>
      <c r="C1799" s="33"/>
      <c r="D1799" s="14"/>
      <c r="E1799" s="14"/>
      <c r="F1799" s="10"/>
      <c r="G1799" s="257"/>
      <c r="H1799" s="10"/>
      <c r="I1799" s="10"/>
      <c r="J1799" s="34"/>
      <c r="K1799" s="10"/>
      <c r="L1799" s="10"/>
      <c r="M1799" s="10"/>
      <c r="N1799" s="10"/>
    </row>
    <row r="1800" spans="1:14">
      <c r="A1800" s="32"/>
      <c r="B1800" s="32"/>
      <c r="C1800" s="33"/>
      <c r="D1800" s="14"/>
      <c r="E1800" s="14"/>
      <c r="F1800" s="10"/>
      <c r="G1800" s="257"/>
      <c r="H1800" s="10"/>
      <c r="I1800" s="10"/>
      <c r="J1800" s="34"/>
      <c r="K1800" s="10"/>
      <c r="L1800" s="10"/>
      <c r="M1800" s="10"/>
      <c r="N1800" s="10"/>
    </row>
    <row r="1801" spans="1:14">
      <c r="A1801" s="32"/>
      <c r="B1801" s="32"/>
      <c r="C1801" s="33"/>
      <c r="D1801" s="14"/>
      <c r="E1801" s="14"/>
      <c r="F1801" s="10"/>
      <c r="G1801" s="257"/>
      <c r="H1801" s="10"/>
      <c r="I1801" s="10"/>
      <c r="J1801" s="34"/>
      <c r="K1801" s="10"/>
      <c r="L1801" s="10"/>
      <c r="M1801" s="10"/>
      <c r="N1801" s="10"/>
    </row>
    <row r="1802" spans="1:14">
      <c r="A1802" s="32"/>
      <c r="B1802" s="32"/>
      <c r="C1802" s="33"/>
      <c r="D1802" s="14"/>
      <c r="E1802" s="14"/>
      <c r="F1802" s="10"/>
      <c r="G1802" s="257"/>
      <c r="H1802" s="10"/>
      <c r="I1802" s="10"/>
      <c r="J1802" s="34"/>
      <c r="K1802" s="10"/>
      <c r="L1802" s="10"/>
      <c r="M1802" s="10"/>
      <c r="N1802" s="10"/>
    </row>
    <row r="1803" spans="1:14">
      <c r="A1803" s="32"/>
      <c r="B1803" s="32"/>
      <c r="C1803" s="33"/>
      <c r="D1803" s="14"/>
      <c r="E1803" s="14"/>
      <c r="F1803" s="10"/>
      <c r="G1803" s="257"/>
      <c r="H1803" s="10"/>
      <c r="I1803" s="10"/>
      <c r="J1803" s="34"/>
      <c r="K1803" s="10"/>
      <c r="L1803" s="10"/>
      <c r="M1803" s="10"/>
      <c r="N1803" s="10"/>
    </row>
    <row r="1804" spans="1:14">
      <c r="A1804" s="32"/>
      <c r="B1804" s="32"/>
      <c r="C1804" s="33"/>
      <c r="D1804" s="14"/>
      <c r="E1804" s="14"/>
      <c r="F1804" s="10"/>
      <c r="G1804" s="257"/>
      <c r="H1804" s="10"/>
      <c r="I1804" s="10"/>
      <c r="J1804" s="34"/>
      <c r="K1804" s="10"/>
      <c r="L1804" s="10"/>
      <c r="M1804" s="10"/>
      <c r="N1804" s="10"/>
    </row>
    <row r="1805" spans="1:14">
      <c r="A1805" s="32"/>
      <c r="B1805" s="32"/>
      <c r="C1805" s="33"/>
      <c r="D1805" s="14"/>
      <c r="E1805" s="14"/>
      <c r="F1805" s="10"/>
      <c r="G1805" s="257"/>
      <c r="H1805" s="10"/>
      <c r="I1805" s="10"/>
      <c r="J1805" s="34"/>
      <c r="K1805" s="10"/>
      <c r="L1805" s="10"/>
      <c r="M1805" s="10"/>
      <c r="N1805" s="10"/>
    </row>
    <row r="1806" spans="1:14">
      <c r="A1806" s="32"/>
      <c r="B1806" s="32"/>
      <c r="C1806" s="33"/>
      <c r="D1806" s="14"/>
      <c r="E1806" s="14"/>
      <c r="F1806" s="10"/>
      <c r="G1806" s="257"/>
      <c r="H1806" s="10"/>
      <c r="I1806" s="10"/>
      <c r="J1806" s="34"/>
      <c r="K1806" s="10"/>
      <c r="L1806" s="10"/>
      <c r="M1806" s="10"/>
      <c r="N1806" s="10"/>
    </row>
    <row r="1807" spans="1:14">
      <c r="A1807" s="32"/>
      <c r="B1807" s="32"/>
      <c r="C1807" s="33"/>
      <c r="D1807" s="14"/>
      <c r="E1807" s="14"/>
      <c r="F1807" s="10"/>
      <c r="G1807" s="257"/>
      <c r="H1807" s="10"/>
      <c r="I1807" s="10"/>
      <c r="J1807" s="34"/>
      <c r="K1807" s="10"/>
      <c r="L1807" s="10"/>
      <c r="M1807" s="10"/>
      <c r="N1807" s="10"/>
    </row>
    <row r="1808" spans="1:14">
      <c r="A1808" s="32"/>
      <c r="B1808" s="32"/>
      <c r="C1808" s="33"/>
      <c r="D1808" s="14"/>
      <c r="E1808" s="14"/>
      <c r="F1808" s="10"/>
      <c r="G1808" s="257"/>
      <c r="H1808" s="10"/>
      <c r="I1808" s="10"/>
      <c r="J1808" s="34"/>
      <c r="K1808" s="10"/>
      <c r="L1808" s="10"/>
      <c r="M1808" s="10"/>
      <c r="N1808" s="10"/>
    </row>
    <row r="1809" spans="1:14">
      <c r="A1809" s="32"/>
      <c r="B1809" s="32"/>
      <c r="C1809" s="33"/>
      <c r="D1809" s="14"/>
      <c r="E1809" s="14"/>
      <c r="F1809" s="10"/>
      <c r="G1809" s="257"/>
      <c r="H1809" s="10"/>
      <c r="I1809" s="10"/>
      <c r="J1809" s="34"/>
      <c r="K1809" s="10"/>
      <c r="L1809" s="10"/>
      <c r="M1809" s="10"/>
      <c r="N1809" s="10"/>
    </row>
    <row r="1810" spans="1:14">
      <c r="A1810" s="32"/>
      <c r="B1810" s="32"/>
      <c r="C1810" s="33"/>
      <c r="D1810" s="14"/>
      <c r="E1810" s="14"/>
      <c r="F1810" s="10"/>
      <c r="G1810" s="257"/>
      <c r="H1810" s="10"/>
      <c r="I1810" s="10"/>
      <c r="J1810" s="34"/>
      <c r="K1810" s="10"/>
      <c r="L1810" s="10"/>
      <c r="M1810" s="10"/>
      <c r="N1810" s="10"/>
    </row>
    <row r="1811" spans="1:14">
      <c r="A1811" s="32"/>
      <c r="B1811" s="32"/>
      <c r="C1811" s="33"/>
      <c r="D1811" s="14"/>
      <c r="E1811" s="14"/>
      <c r="F1811" s="10"/>
      <c r="G1811" s="257"/>
      <c r="H1811" s="10"/>
      <c r="I1811" s="10"/>
      <c r="J1811" s="34"/>
      <c r="K1811" s="10"/>
      <c r="L1811" s="10"/>
      <c r="M1811" s="10"/>
      <c r="N1811" s="10"/>
    </row>
    <row r="1812" spans="1:14">
      <c r="A1812" s="32"/>
      <c r="B1812" s="32"/>
      <c r="C1812" s="33"/>
      <c r="D1812" s="14"/>
      <c r="E1812" s="14"/>
      <c r="F1812" s="10"/>
      <c r="G1812" s="257"/>
      <c r="H1812" s="10"/>
      <c r="I1812" s="10"/>
      <c r="J1812" s="34"/>
      <c r="K1812" s="10"/>
      <c r="L1812" s="10"/>
      <c r="M1812" s="10"/>
      <c r="N1812" s="10"/>
    </row>
    <row r="1813" spans="1:14">
      <c r="A1813" s="32"/>
      <c r="B1813" s="32"/>
      <c r="C1813" s="33"/>
      <c r="D1813" s="14"/>
      <c r="E1813" s="14"/>
      <c r="F1813" s="10"/>
      <c r="G1813" s="257"/>
      <c r="H1813" s="10"/>
      <c r="I1813" s="10"/>
      <c r="J1813" s="34"/>
      <c r="K1813" s="10"/>
      <c r="L1813" s="10"/>
      <c r="M1813" s="10"/>
      <c r="N1813" s="10"/>
    </row>
    <row r="1814" spans="1:14">
      <c r="A1814" s="32"/>
      <c r="B1814" s="32"/>
      <c r="C1814" s="33"/>
      <c r="D1814" s="14"/>
      <c r="E1814" s="14"/>
      <c r="F1814" s="10"/>
      <c r="G1814" s="257"/>
      <c r="H1814" s="10"/>
      <c r="I1814" s="10"/>
      <c r="J1814" s="34"/>
      <c r="K1814" s="10"/>
      <c r="L1814" s="10"/>
      <c r="M1814" s="10"/>
      <c r="N1814" s="10"/>
    </row>
    <row r="1815" spans="1:14">
      <c r="A1815" s="32"/>
      <c r="B1815" s="32"/>
      <c r="C1815" s="33"/>
      <c r="D1815" s="14"/>
      <c r="E1815" s="14"/>
      <c r="F1815" s="10"/>
      <c r="G1815" s="257"/>
      <c r="H1815" s="10"/>
      <c r="I1815" s="10"/>
      <c r="J1815" s="34"/>
      <c r="K1815" s="10"/>
      <c r="L1815" s="10"/>
      <c r="M1815" s="10"/>
      <c r="N1815" s="10"/>
    </row>
    <row r="1816" spans="1:14">
      <c r="A1816" s="32"/>
      <c r="B1816" s="32"/>
      <c r="C1816" s="33"/>
      <c r="D1816" s="14"/>
      <c r="E1816" s="14"/>
      <c r="F1816" s="10"/>
      <c r="G1816" s="257"/>
      <c r="H1816" s="10"/>
      <c r="I1816" s="10"/>
      <c r="J1816" s="34"/>
      <c r="K1816" s="10"/>
      <c r="L1816" s="10"/>
      <c r="M1816" s="10"/>
      <c r="N1816" s="10"/>
    </row>
    <row r="1817" spans="1:14">
      <c r="A1817" s="32"/>
      <c r="B1817" s="32"/>
      <c r="C1817" s="33"/>
      <c r="D1817" s="14"/>
      <c r="E1817" s="14"/>
      <c r="F1817" s="10"/>
      <c r="G1817" s="257"/>
      <c r="H1817" s="10"/>
      <c r="I1817" s="10"/>
      <c r="J1817" s="34"/>
      <c r="K1817" s="10"/>
      <c r="L1817" s="10"/>
      <c r="M1817" s="10"/>
      <c r="N1817" s="10"/>
    </row>
    <row r="1818" spans="1:14">
      <c r="A1818" s="32"/>
      <c r="B1818" s="32"/>
      <c r="C1818" s="33"/>
      <c r="D1818" s="14"/>
      <c r="E1818" s="14"/>
      <c r="F1818" s="10"/>
      <c r="G1818" s="257"/>
      <c r="H1818" s="10"/>
      <c r="I1818" s="10"/>
      <c r="J1818" s="34"/>
      <c r="K1818" s="10"/>
      <c r="L1818" s="10"/>
      <c r="M1818" s="10"/>
      <c r="N1818" s="10"/>
    </row>
    <row r="1819" spans="1:14">
      <c r="A1819" s="32"/>
      <c r="B1819" s="32"/>
      <c r="C1819" s="33"/>
      <c r="D1819" s="14"/>
      <c r="E1819" s="14"/>
      <c r="F1819" s="10"/>
      <c r="G1819" s="257"/>
      <c r="H1819" s="10"/>
      <c r="I1819" s="10"/>
      <c r="J1819" s="34"/>
      <c r="K1819" s="10"/>
      <c r="L1819" s="10"/>
      <c r="M1819" s="10"/>
      <c r="N1819" s="10"/>
    </row>
    <row r="1820" spans="1:14">
      <c r="A1820" s="32"/>
      <c r="B1820" s="32"/>
      <c r="C1820" s="33"/>
      <c r="D1820" s="14"/>
      <c r="E1820" s="14"/>
      <c r="F1820" s="10"/>
      <c r="G1820" s="257"/>
      <c r="H1820" s="10"/>
      <c r="I1820" s="10"/>
      <c r="J1820" s="34"/>
      <c r="K1820" s="10"/>
      <c r="L1820" s="10"/>
      <c r="M1820" s="10"/>
      <c r="N1820" s="10"/>
    </row>
    <row r="1821" spans="1:14">
      <c r="A1821" s="32"/>
      <c r="B1821" s="32"/>
      <c r="C1821" s="33"/>
      <c r="D1821" s="14"/>
      <c r="E1821" s="14"/>
      <c r="F1821" s="10"/>
      <c r="G1821" s="257"/>
      <c r="H1821" s="10"/>
      <c r="I1821" s="10"/>
      <c r="J1821" s="34"/>
      <c r="K1821" s="10"/>
      <c r="L1821" s="10"/>
      <c r="M1821" s="10"/>
      <c r="N1821" s="10"/>
    </row>
    <row r="1822" spans="1:14">
      <c r="A1822" s="32"/>
      <c r="B1822" s="32"/>
      <c r="C1822" s="33"/>
      <c r="D1822" s="14"/>
      <c r="E1822" s="14"/>
      <c r="F1822" s="10"/>
      <c r="G1822" s="257"/>
      <c r="H1822" s="10"/>
      <c r="I1822" s="10"/>
      <c r="J1822" s="34"/>
      <c r="K1822" s="10"/>
      <c r="L1822" s="10"/>
      <c r="M1822" s="10"/>
      <c r="N1822" s="10"/>
    </row>
    <row r="1823" spans="1:14">
      <c r="A1823" s="32"/>
      <c r="B1823" s="32"/>
      <c r="C1823" s="33"/>
      <c r="D1823" s="14"/>
      <c r="E1823" s="14"/>
      <c r="F1823" s="10"/>
      <c r="G1823" s="257"/>
      <c r="H1823" s="10"/>
      <c r="I1823" s="10"/>
      <c r="J1823" s="34"/>
      <c r="K1823" s="10"/>
      <c r="L1823" s="10"/>
      <c r="M1823" s="10"/>
      <c r="N1823" s="10"/>
    </row>
    <row r="1824" spans="1:14">
      <c r="A1824" s="32"/>
      <c r="B1824" s="32"/>
      <c r="C1824" s="33"/>
      <c r="D1824" s="14"/>
      <c r="E1824" s="14"/>
      <c r="F1824" s="10"/>
      <c r="G1824" s="257"/>
      <c r="H1824" s="10"/>
      <c r="I1824" s="10"/>
      <c r="J1824" s="34"/>
      <c r="K1824" s="10"/>
      <c r="L1824" s="10"/>
      <c r="M1824" s="10"/>
      <c r="N1824" s="10"/>
    </row>
    <row r="1825" spans="1:14">
      <c r="A1825" s="32"/>
      <c r="B1825" s="32"/>
      <c r="C1825" s="33"/>
      <c r="D1825" s="14"/>
      <c r="E1825" s="14"/>
      <c r="F1825" s="10"/>
      <c r="G1825" s="257"/>
      <c r="H1825" s="10"/>
      <c r="I1825" s="10"/>
      <c r="J1825" s="34"/>
      <c r="K1825" s="10"/>
      <c r="L1825" s="10"/>
      <c r="M1825" s="10"/>
      <c r="N1825" s="10"/>
    </row>
    <row r="1826" spans="1:14">
      <c r="A1826" s="32"/>
      <c r="B1826" s="32"/>
      <c r="C1826" s="33"/>
      <c r="D1826" s="14"/>
      <c r="E1826" s="14"/>
      <c r="F1826" s="10"/>
      <c r="G1826" s="257"/>
      <c r="H1826" s="10"/>
      <c r="I1826" s="10"/>
      <c r="J1826" s="34"/>
      <c r="K1826" s="10"/>
      <c r="L1826" s="10"/>
      <c r="M1826" s="10"/>
      <c r="N1826" s="10"/>
    </row>
    <row r="1827" spans="1:14">
      <c r="A1827" s="32"/>
      <c r="B1827" s="32"/>
      <c r="C1827" s="33"/>
      <c r="D1827" s="14"/>
      <c r="E1827" s="14"/>
      <c r="F1827" s="10"/>
      <c r="G1827" s="257"/>
      <c r="H1827" s="10"/>
      <c r="I1827" s="10"/>
      <c r="J1827" s="34"/>
      <c r="K1827" s="10"/>
      <c r="L1827" s="10"/>
      <c r="M1827" s="10"/>
      <c r="N1827" s="10"/>
    </row>
    <row r="1828" spans="1:14">
      <c r="A1828" s="32"/>
      <c r="B1828" s="32"/>
      <c r="C1828" s="33"/>
      <c r="D1828" s="14"/>
      <c r="E1828" s="14"/>
      <c r="F1828" s="10"/>
      <c r="G1828" s="257"/>
      <c r="H1828" s="10"/>
      <c r="I1828" s="10"/>
      <c r="J1828" s="34"/>
      <c r="K1828" s="10"/>
      <c r="L1828" s="10"/>
      <c r="M1828" s="10"/>
      <c r="N1828" s="10"/>
    </row>
    <row r="1829" spans="1:14">
      <c r="A1829" s="32"/>
      <c r="B1829" s="32"/>
      <c r="C1829" s="33"/>
      <c r="D1829" s="14"/>
      <c r="E1829" s="14"/>
      <c r="F1829" s="10"/>
      <c r="G1829" s="257"/>
      <c r="H1829" s="10"/>
      <c r="I1829" s="10"/>
      <c r="J1829" s="34"/>
      <c r="K1829" s="10"/>
      <c r="L1829" s="10"/>
      <c r="M1829" s="10"/>
      <c r="N1829" s="10"/>
    </row>
    <row r="1830" spans="1:14">
      <c r="A1830" s="32"/>
      <c r="B1830" s="32"/>
      <c r="C1830" s="33"/>
      <c r="D1830" s="14"/>
      <c r="E1830" s="14"/>
      <c r="F1830" s="10"/>
      <c r="G1830" s="257"/>
      <c r="H1830" s="10"/>
      <c r="I1830" s="10"/>
      <c r="J1830" s="34"/>
      <c r="K1830" s="10"/>
      <c r="L1830" s="10"/>
      <c r="M1830" s="10"/>
      <c r="N1830" s="10"/>
    </row>
    <row r="1831" spans="1:14">
      <c r="A1831" s="32"/>
      <c r="B1831" s="32"/>
      <c r="C1831" s="33"/>
      <c r="D1831" s="14"/>
      <c r="E1831" s="14"/>
      <c r="F1831" s="10"/>
      <c r="G1831" s="257"/>
      <c r="H1831" s="10"/>
      <c r="I1831" s="10"/>
      <c r="J1831" s="34"/>
      <c r="K1831" s="10"/>
      <c r="L1831" s="10"/>
      <c r="M1831" s="10"/>
      <c r="N1831" s="10"/>
    </row>
    <row r="1832" spans="1:14">
      <c r="A1832" s="32"/>
      <c r="B1832" s="32"/>
      <c r="C1832" s="33"/>
      <c r="D1832" s="14"/>
      <c r="E1832" s="14"/>
      <c r="F1832" s="10"/>
      <c r="G1832" s="257"/>
      <c r="H1832" s="10"/>
      <c r="I1832" s="10"/>
      <c r="J1832" s="34"/>
      <c r="K1832" s="10"/>
      <c r="L1832" s="10"/>
      <c r="M1832" s="10"/>
      <c r="N1832" s="10"/>
    </row>
    <row r="1833" spans="1:14">
      <c r="A1833" s="32"/>
      <c r="B1833" s="32"/>
      <c r="C1833" s="33"/>
      <c r="D1833" s="14"/>
      <c r="E1833" s="14"/>
      <c r="F1833" s="10"/>
      <c r="G1833" s="257"/>
      <c r="H1833" s="10"/>
      <c r="I1833" s="10"/>
      <c r="J1833" s="34"/>
      <c r="K1833" s="10"/>
      <c r="L1833" s="10"/>
      <c r="M1833" s="10"/>
      <c r="N1833" s="10"/>
    </row>
    <row r="1834" spans="1:14">
      <c r="A1834" s="32"/>
      <c r="B1834" s="32"/>
      <c r="C1834" s="33"/>
      <c r="D1834" s="14"/>
      <c r="E1834" s="14"/>
      <c r="F1834" s="10"/>
      <c r="G1834" s="257"/>
      <c r="H1834" s="10"/>
      <c r="I1834" s="10"/>
      <c r="J1834" s="34"/>
      <c r="K1834" s="10"/>
      <c r="L1834" s="10"/>
      <c r="M1834" s="10"/>
      <c r="N1834" s="10"/>
    </row>
    <row r="1835" spans="1:14">
      <c r="A1835" s="32"/>
      <c r="B1835" s="32"/>
      <c r="C1835" s="33"/>
      <c r="D1835" s="14"/>
      <c r="E1835" s="14"/>
      <c r="F1835" s="10"/>
      <c r="G1835" s="257"/>
      <c r="H1835" s="10"/>
      <c r="I1835" s="10"/>
      <c r="J1835" s="34"/>
      <c r="K1835" s="10"/>
      <c r="L1835" s="10"/>
      <c r="M1835" s="10"/>
      <c r="N1835" s="10"/>
    </row>
    <row r="1836" spans="1:14">
      <c r="A1836" s="32"/>
      <c r="B1836" s="32"/>
      <c r="C1836" s="33"/>
      <c r="D1836" s="14"/>
      <c r="E1836" s="14"/>
      <c r="F1836" s="10"/>
      <c r="G1836" s="257"/>
      <c r="H1836" s="10"/>
      <c r="I1836" s="10"/>
      <c r="J1836" s="34"/>
      <c r="K1836" s="10"/>
      <c r="L1836" s="10"/>
      <c r="M1836" s="10"/>
      <c r="N1836" s="10"/>
    </row>
    <row r="1837" spans="1:14">
      <c r="A1837" s="32"/>
      <c r="B1837" s="32"/>
      <c r="C1837" s="33"/>
      <c r="D1837" s="14"/>
      <c r="E1837" s="14"/>
      <c r="F1837" s="10"/>
      <c r="G1837" s="257"/>
      <c r="H1837" s="10"/>
      <c r="I1837" s="10"/>
      <c r="J1837" s="34"/>
      <c r="K1837" s="10"/>
      <c r="L1837" s="10"/>
      <c r="M1837" s="10"/>
      <c r="N1837" s="10"/>
    </row>
    <row r="1838" spans="1:14">
      <c r="A1838" s="32"/>
      <c r="B1838" s="32"/>
      <c r="C1838" s="33"/>
      <c r="D1838" s="14"/>
      <c r="E1838" s="14"/>
      <c r="F1838" s="10"/>
      <c r="G1838" s="257"/>
      <c r="H1838" s="10"/>
      <c r="I1838" s="10"/>
      <c r="J1838" s="34"/>
      <c r="K1838" s="10"/>
      <c r="L1838" s="10"/>
      <c r="M1838" s="10"/>
      <c r="N1838" s="10"/>
    </row>
    <row r="1839" spans="1:14">
      <c r="A1839" s="32"/>
      <c r="B1839" s="32"/>
      <c r="C1839" s="33"/>
      <c r="D1839" s="14"/>
      <c r="E1839" s="14"/>
      <c r="F1839" s="10"/>
      <c r="G1839" s="257"/>
      <c r="H1839" s="10"/>
      <c r="I1839" s="10"/>
      <c r="J1839" s="34"/>
      <c r="K1839" s="10"/>
      <c r="L1839" s="10"/>
      <c r="M1839" s="10"/>
      <c r="N1839" s="10"/>
    </row>
    <row r="1840" spans="1:14">
      <c r="A1840" s="32"/>
      <c r="B1840" s="32"/>
      <c r="C1840" s="33"/>
      <c r="D1840" s="14"/>
      <c r="E1840" s="14"/>
      <c r="F1840" s="10"/>
      <c r="G1840" s="257"/>
      <c r="H1840" s="10"/>
      <c r="I1840" s="10"/>
      <c r="J1840" s="34"/>
      <c r="K1840" s="10"/>
      <c r="L1840" s="10"/>
      <c r="M1840" s="10"/>
      <c r="N1840" s="10"/>
    </row>
    <row r="1841" spans="1:14">
      <c r="A1841" s="32"/>
      <c r="B1841" s="32"/>
      <c r="C1841" s="33"/>
      <c r="D1841" s="14"/>
      <c r="E1841" s="14"/>
      <c r="F1841" s="10"/>
      <c r="G1841" s="257"/>
      <c r="H1841" s="10"/>
      <c r="I1841" s="10"/>
      <c r="J1841" s="34"/>
      <c r="K1841" s="10"/>
      <c r="L1841" s="10"/>
      <c r="M1841" s="10"/>
      <c r="N1841" s="10"/>
    </row>
    <row r="1842" spans="1:14">
      <c r="A1842" s="32"/>
      <c r="B1842" s="32"/>
      <c r="C1842" s="33"/>
      <c r="D1842" s="14"/>
      <c r="E1842" s="14"/>
      <c r="F1842" s="10"/>
      <c r="G1842" s="257"/>
      <c r="H1842" s="10"/>
      <c r="I1842" s="10"/>
      <c r="J1842" s="34"/>
      <c r="K1842" s="10"/>
      <c r="L1842" s="10"/>
      <c r="M1842" s="10"/>
      <c r="N1842" s="10"/>
    </row>
    <row r="1843" spans="1:14">
      <c r="A1843" s="32"/>
      <c r="B1843" s="32"/>
      <c r="C1843" s="33"/>
      <c r="D1843" s="14"/>
      <c r="E1843" s="14"/>
      <c r="F1843" s="10"/>
      <c r="G1843" s="257"/>
      <c r="H1843" s="10"/>
      <c r="I1843" s="10"/>
      <c r="J1843" s="34"/>
      <c r="K1843" s="10"/>
      <c r="L1843" s="10"/>
      <c r="M1843" s="10"/>
      <c r="N1843" s="10"/>
    </row>
    <row r="1844" spans="1:14">
      <c r="A1844" s="32"/>
      <c r="B1844" s="32"/>
      <c r="C1844" s="33"/>
      <c r="D1844" s="14"/>
      <c r="E1844" s="14"/>
      <c r="F1844" s="10"/>
      <c r="G1844" s="257"/>
      <c r="H1844" s="10"/>
      <c r="I1844" s="10"/>
      <c r="J1844" s="34"/>
      <c r="K1844" s="10"/>
      <c r="L1844" s="10"/>
      <c r="M1844" s="10"/>
      <c r="N1844" s="10"/>
    </row>
    <row r="1845" spans="1:14">
      <c r="A1845" s="32"/>
      <c r="B1845" s="32"/>
      <c r="C1845" s="33"/>
      <c r="D1845" s="14"/>
      <c r="E1845" s="14"/>
      <c r="F1845" s="10"/>
      <c r="G1845" s="257"/>
      <c r="H1845" s="10"/>
      <c r="I1845" s="10"/>
      <c r="J1845" s="34"/>
      <c r="K1845" s="10"/>
      <c r="L1845" s="10"/>
      <c r="M1845" s="10"/>
      <c r="N1845" s="10"/>
    </row>
    <row r="1846" spans="1:14">
      <c r="A1846" s="32"/>
      <c r="B1846" s="32"/>
      <c r="C1846" s="33"/>
      <c r="D1846" s="14"/>
      <c r="E1846" s="14"/>
      <c r="F1846" s="10"/>
      <c r="G1846" s="257"/>
      <c r="H1846" s="10"/>
      <c r="I1846" s="10"/>
      <c r="J1846" s="34"/>
      <c r="K1846" s="10"/>
      <c r="L1846" s="10"/>
      <c r="M1846" s="10"/>
      <c r="N1846" s="10"/>
    </row>
    <row r="1847" spans="1:14">
      <c r="A1847" s="32"/>
      <c r="B1847" s="32"/>
      <c r="C1847" s="33"/>
      <c r="D1847" s="14"/>
      <c r="E1847" s="14"/>
      <c r="F1847" s="10"/>
      <c r="G1847" s="257"/>
      <c r="H1847" s="10"/>
      <c r="I1847" s="10"/>
      <c r="J1847" s="34"/>
      <c r="K1847" s="10"/>
      <c r="L1847" s="10"/>
      <c r="M1847" s="10"/>
      <c r="N1847" s="10"/>
    </row>
    <row r="1848" spans="1:14">
      <c r="A1848" s="32"/>
      <c r="B1848" s="32"/>
      <c r="C1848" s="33"/>
      <c r="D1848" s="14"/>
      <c r="E1848" s="14"/>
      <c r="F1848" s="10"/>
      <c r="G1848" s="257"/>
      <c r="H1848" s="10"/>
      <c r="I1848" s="10"/>
      <c r="J1848" s="34"/>
      <c r="K1848" s="10"/>
      <c r="L1848" s="10"/>
      <c r="M1848" s="10"/>
      <c r="N1848" s="10"/>
    </row>
    <row r="1849" spans="1:14">
      <c r="A1849" s="32"/>
      <c r="B1849" s="32"/>
      <c r="C1849" s="33"/>
      <c r="D1849" s="14"/>
      <c r="E1849" s="14"/>
      <c r="F1849" s="10"/>
      <c r="G1849" s="257"/>
      <c r="H1849" s="10"/>
      <c r="I1849" s="10"/>
      <c r="J1849" s="34"/>
      <c r="K1849" s="10"/>
      <c r="L1849" s="10"/>
      <c r="M1849" s="10"/>
      <c r="N1849" s="10"/>
    </row>
    <row r="1850" spans="1:14">
      <c r="A1850" s="32"/>
      <c r="B1850" s="32"/>
      <c r="C1850" s="33"/>
      <c r="D1850" s="14"/>
      <c r="E1850" s="14"/>
      <c r="F1850" s="10"/>
      <c r="G1850" s="257"/>
      <c r="H1850" s="10"/>
      <c r="I1850" s="10"/>
      <c r="J1850" s="34"/>
      <c r="K1850" s="10"/>
      <c r="L1850" s="10"/>
      <c r="M1850" s="10"/>
      <c r="N1850" s="10"/>
    </row>
    <row r="1851" spans="1:14">
      <c r="A1851" s="32"/>
      <c r="B1851" s="32"/>
      <c r="C1851" s="33"/>
      <c r="D1851" s="14"/>
      <c r="E1851" s="14"/>
      <c r="F1851" s="10"/>
      <c r="G1851" s="257"/>
      <c r="H1851" s="10"/>
      <c r="I1851" s="10"/>
      <c r="J1851" s="34"/>
      <c r="K1851" s="10"/>
      <c r="L1851" s="10"/>
      <c r="M1851" s="10"/>
      <c r="N1851" s="10"/>
    </row>
    <row r="1852" spans="1:14">
      <c r="A1852" s="32"/>
      <c r="B1852" s="32"/>
      <c r="C1852" s="33"/>
      <c r="D1852" s="14"/>
      <c r="E1852" s="14"/>
      <c r="F1852" s="10"/>
      <c r="G1852" s="257"/>
      <c r="H1852" s="10"/>
      <c r="I1852" s="10"/>
      <c r="J1852" s="34"/>
      <c r="K1852" s="10"/>
      <c r="L1852" s="10"/>
      <c r="M1852" s="10"/>
      <c r="N1852" s="10"/>
    </row>
    <row r="1853" spans="1:14">
      <c r="A1853" s="32"/>
      <c r="B1853" s="32"/>
      <c r="C1853" s="33"/>
      <c r="D1853" s="14"/>
      <c r="E1853" s="14"/>
      <c r="F1853" s="10"/>
      <c r="G1853" s="257"/>
      <c r="H1853" s="10"/>
      <c r="I1853" s="10"/>
      <c r="J1853" s="34"/>
      <c r="K1853" s="10"/>
      <c r="L1853" s="10"/>
      <c r="M1853" s="10"/>
      <c r="N1853" s="10"/>
    </row>
    <row r="1854" spans="1:14">
      <c r="A1854" s="32"/>
      <c r="B1854" s="32"/>
      <c r="C1854" s="33"/>
      <c r="D1854" s="14"/>
      <c r="E1854" s="14"/>
      <c r="F1854" s="10"/>
      <c r="G1854" s="257"/>
      <c r="H1854" s="10"/>
      <c r="I1854" s="10"/>
      <c r="J1854" s="34"/>
      <c r="K1854" s="10"/>
      <c r="L1854" s="10"/>
      <c r="M1854" s="10"/>
      <c r="N1854" s="10"/>
    </row>
    <row r="1855" spans="1:14">
      <c r="A1855" s="32"/>
      <c r="B1855" s="32"/>
      <c r="C1855" s="33"/>
      <c r="D1855" s="14"/>
      <c r="E1855" s="14"/>
      <c r="F1855" s="10"/>
      <c r="G1855" s="257"/>
      <c r="H1855" s="10"/>
      <c r="I1855" s="10"/>
      <c r="J1855" s="34"/>
      <c r="K1855" s="10"/>
      <c r="L1855" s="10"/>
      <c r="M1855" s="10"/>
      <c r="N1855" s="10"/>
    </row>
    <row r="1856" spans="1:14">
      <c r="A1856" s="32"/>
      <c r="B1856" s="32"/>
      <c r="C1856" s="33"/>
      <c r="D1856" s="14"/>
      <c r="E1856" s="14"/>
      <c r="F1856" s="10"/>
      <c r="G1856" s="257"/>
      <c r="H1856" s="10"/>
      <c r="I1856" s="10"/>
      <c r="J1856" s="34"/>
      <c r="K1856" s="10"/>
      <c r="L1856" s="10"/>
      <c r="M1856" s="10"/>
      <c r="N1856" s="10"/>
    </row>
    <row r="1857" spans="1:14">
      <c r="A1857" s="32"/>
      <c r="B1857" s="32"/>
      <c r="C1857" s="33"/>
      <c r="D1857" s="14"/>
      <c r="E1857" s="14"/>
      <c r="F1857" s="10"/>
      <c r="G1857" s="257"/>
      <c r="H1857" s="10"/>
      <c r="I1857" s="10"/>
      <c r="J1857" s="34"/>
      <c r="K1857" s="10"/>
      <c r="L1857" s="10"/>
      <c r="M1857" s="10"/>
      <c r="N1857" s="10"/>
    </row>
    <row r="1858" spans="1:14">
      <c r="A1858" s="32"/>
      <c r="B1858" s="32"/>
      <c r="C1858" s="33"/>
      <c r="D1858" s="14"/>
      <c r="E1858" s="14"/>
      <c r="F1858" s="10"/>
      <c r="G1858" s="257"/>
      <c r="H1858" s="10"/>
      <c r="I1858" s="10"/>
      <c r="J1858" s="34"/>
      <c r="K1858" s="10"/>
      <c r="L1858" s="10"/>
      <c r="M1858" s="10"/>
      <c r="N1858" s="10"/>
    </row>
    <row r="1859" spans="1:14">
      <c r="A1859" s="32"/>
      <c r="B1859" s="32"/>
      <c r="C1859" s="33"/>
      <c r="D1859" s="14"/>
      <c r="E1859" s="14"/>
      <c r="F1859" s="10"/>
      <c r="G1859" s="257"/>
      <c r="H1859" s="10"/>
      <c r="I1859" s="10"/>
      <c r="J1859" s="34"/>
      <c r="K1859" s="10"/>
      <c r="L1859" s="10"/>
      <c r="M1859" s="10"/>
      <c r="N1859" s="10"/>
    </row>
    <row r="1860" spans="1:14">
      <c r="A1860" s="32"/>
      <c r="B1860" s="32"/>
      <c r="C1860" s="33"/>
      <c r="D1860" s="14"/>
      <c r="E1860" s="14"/>
      <c r="F1860" s="10"/>
      <c r="G1860" s="257"/>
      <c r="H1860" s="10"/>
      <c r="I1860" s="10"/>
      <c r="J1860" s="34"/>
      <c r="K1860" s="10"/>
      <c r="L1860" s="10"/>
      <c r="M1860" s="10"/>
      <c r="N1860" s="10"/>
    </row>
    <row r="1861" spans="1:14">
      <c r="A1861" s="32"/>
      <c r="B1861" s="32"/>
      <c r="C1861" s="33"/>
      <c r="D1861" s="14"/>
      <c r="E1861" s="14"/>
      <c r="F1861" s="10"/>
      <c r="G1861" s="257"/>
      <c r="H1861" s="10"/>
      <c r="I1861" s="10"/>
      <c r="J1861" s="34"/>
      <c r="K1861" s="10"/>
      <c r="L1861" s="10"/>
      <c r="M1861" s="10"/>
      <c r="N1861" s="10"/>
    </row>
    <row r="1862" spans="1:14">
      <c r="A1862" s="32"/>
      <c r="B1862" s="32"/>
      <c r="C1862" s="33"/>
      <c r="D1862" s="14"/>
      <c r="E1862" s="14"/>
      <c r="F1862" s="10"/>
      <c r="G1862" s="257"/>
      <c r="H1862" s="10"/>
      <c r="I1862" s="10"/>
      <c r="J1862" s="34"/>
      <c r="K1862" s="10"/>
      <c r="L1862" s="10"/>
      <c r="M1862" s="10"/>
      <c r="N1862" s="10"/>
    </row>
    <row r="1863" spans="1:14">
      <c r="A1863" s="32"/>
      <c r="B1863" s="32"/>
      <c r="C1863" s="33"/>
      <c r="D1863" s="14"/>
      <c r="E1863" s="14"/>
      <c r="F1863" s="10"/>
      <c r="G1863" s="257"/>
      <c r="H1863" s="10"/>
      <c r="I1863" s="10"/>
      <c r="J1863" s="34"/>
      <c r="K1863" s="10"/>
      <c r="L1863" s="10"/>
      <c r="M1863" s="10"/>
      <c r="N1863" s="10"/>
    </row>
    <row r="1864" spans="1:14">
      <c r="A1864" s="32"/>
      <c r="B1864" s="32"/>
      <c r="C1864" s="33"/>
      <c r="D1864" s="14"/>
      <c r="E1864" s="14"/>
      <c r="F1864" s="10"/>
      <c r="G1864" s="257"/>
      <c r="H1864" s="10"/>
      <c r="I1864" s="10"/>
      <c r="J1864" s="34"/>
      <c r="K1864" s="10"/>
      <c r="L1864" s="10"/>
      <c r="M1864" s="10"/>
      <c r="N1864" s="10"/>
    </row>
    <row r="1865" spans="1:14">
      <c r="A1865" s="32"/>
      <c r="B1865" s="32"/>
      <c r="C1865" s="33"/>
      <c r="D1865" s="14"/>
      <c r="E1865" s="14"/>
      <c r="F1865" s="10"/>
      <c r="G1865" s="257"/>
      <c r="H1865" s="10"/>
      <c r="I1865" s="10"/>
      <c r="J1865" s="34"/>
      <c r="K1865" s="10"/>
      <c r="L1865" s="10"/>
      <c r="M1865" s="10"/>
      <c r="N1865" s="10"/>
    </row>
    <row r="1866" spans="1:14">
      <c r="A1866" s="32"/>
      <c r="B1866" s="32"/>
      <c r="C1866" s="33"/>
      <c r="D1866" s="14"/>
      <c r="E1866" s="14"/>
      <c r="F1866" s="10"/>
      <c r="G1866" s="257"/>
      <c r="H1866" s="10"/>
      <c r="I1866" s="10"/>
      <c r="J1866" s="34"/>
      <c r="K1866" s="10"/>
      <c r="L1866" s="10"/>
      <c r="M1866" s="10"/>
      <c r="N1866" s="10"/>
    </row>
    <row r="1867" spans="1:14">
      <c r="A1867" s="32"/>
      <c r="B1867" s="32"/>
      <c r="C1867" s="33"/>
      <c r="D1867" s="14"/>
      <c r="E1867" s="14"/>
      <c r="F1867" s="10"/>
      <c r="G1867" s="257"/>
      <c r="H1867" s="10"/>
      <c r="I1867" s="10"/>
      <c r="J1867" s="34"/>
      <c r="K1867" s="10"/>
      <c r="L1867" s="10"/>
      <c r="M1867" s="10"/>
      <c r="N1867" s="10"/>
    </row>
    <row r="1868" spans="1:14">
      <c r="A1868" s="32"/>
      <c r="B1868" s="32"/>
      <c r="C1868" s="33"/>
      <c r="D1868" s="14"/>
      <c r="E1868" s="14"/>
      <c r="F1868" s="10"/>
      <c r="G1868" s="257"/>
      <c r="H1868" s="10"/>
      <c r="I1868" s="10"/>
      <c r="J1868" s="34"/>
      <c r="K1868" s="10"/>
      <c r="L1868" s="10"/>
      <c r="M1868" s="10"/>
      <c r="N1868" s="10"/>
    </row>
    <row r="1869" spans="1:14">
      <c r="A1869" s="32"/>
      <c r="B1869" s="32"/>
      <c r="C1869" s="33"/>
      <c r="D1869" s="14"/>
      <c r="E1869" s="14"/>
      <c r="F1869" s="10"/>
      <c r="G1869" s="257"/>
      <c r="H1869" s="10"/>
      <c r="I1869" s="10"/>
      <c r="J1869" s="34"/>
      <c r="K1869" s="10"/>
      <c r="L1869" s="10"/>
      <c r="M1869" s="10"/>
      <c r="N1869" s="10"/>
    </row>
    <row r="1870" spans="1:14">
      <c r="A1870" s="32"/>
      <c r="B1870" s="32"/>
      <c r="C1870" s="33"/>
      <c r="D1870" s="14"/>
      <c r="E1870" s="14"/>
      <c r="F1870" s="10"/>
      <c r="G1870" s="257"/>
      <c r="H1870" s="10"/>
      <c r="I1870" s="10"/>
      <c r="J1870" s="34"/>
      <c r="K1870" s="10"/>
      <c r="L1870" s="10"/>
      <c r="M1870" s="10"/>
      <c r="N1870" s="10"/>
    </row>
    <row r="1871" spans="1:14">
      <c r="A1871" s="32"/>
      <c r="B1871" s="32"/>
      <c r="C1871" s="33"/>
      <c r="D1871" s="14"/>
      <c r="E1871" s="14"/>
      <c r="F1871" s="10"/>
      <c r="G1871" s="257"/>
      <c r="H1871" s="10"/>
      <c r="I1871" s="10"/>
      <c r="J1871" s="34"/>
      <c r="K1871" s="10"/>
      <c r="L1871" s="10"/>
      <c r="M1871" s="10"/>
      <c r="N1871" s="10"/>
    </row>
    <row r="1872" spans="1:14">
      <c r="A1872" s="32"/>
      <c r="B1872" s="32"/>
      <c r="C1872" s="33"/>
      <c r="D1872" s="14"/>
      <c r="E1872" s="14"/>
      <c r="F1872" s="10"/>
      <c r="G1872" s="257"/>
      <c r="H1872" s="10"/>
      <c r="I1872" s="10"/>
      <c r="J1872" s="34"/>
      <c r="K1872" s="10"/>
      <c r="L1872" s="10"/>
      <c r="M1872" s="10"/>
      <c r="N1872" s="10"/>
    </row>
    <row r="1873" spans="1:14">
      <c r="A1873" s="32"/>
      <c r="B1873" s="32"/>
      <c r="C1873" s="33"/>
      <c r="D1873" s="14"/>
      <c r="E1873" s="14"/>
      <c r="F1873" s="10"/>
      <c r="G1873" s="257"/>
      <c r="H1873" s="10"/>
      <c r="I1873" s="10"/>
      <c r="J1873" s="34"/>
      <c r="K1873" s="10"/>
      <c r="L1873" s="10"/>
      <c r="M1873" s="10"/>
      <c r="N1873" s="10"/>
    </row>
    <row r="1874" spans="1:14">
      <c r="A1874" s="32"/>
      <c r="B1874" s="32"/>
      <c r="C1874" s="33"/>
      <c r="D1874" s="14"/>
      <c r="E1874" s="14"/>
      <c r="F1874" s="10"/>
      <c r="G1874" s="257"/>
      <c r="H1874" s="10"/>
      <c r="I1874" s="10"/>
      <c r="J1874" s="34"/>
      <c r="K1874" s="10"/>
      <c r="L1874" s="10"/>
      <c r="M1874" s="10"/>
      <c r="N1874" s="10"/>
    </row>
    <row r="1875" spans="1:14">
      <c r="A1875" s="32"/>
      <c r="B1875" s="32"/>
      <c r="C1875" s="33"/>
      <c r="D1875" s="14"/>
      <c r="E1875" s="14"/>
      <c r="F1875" s="10"/>
      <c r="G1875" s="257"/>
      <c r="H1875" s="10"/>
      <c r="I1875" s="10"/>
      <c r="J1875" s="34"/>
      <c r="K1875" s="10"/>
      <c r="L1875" s="10"/>
      <c r="M1875" s="10"/>
      <c r="N1875" s="10"/>
    </row>
    <row r="1876" spans="1:14">
      <c r="A1876" s="32"/>
      <c r="B1876" s="32"/>
      <c r="C1876" s="33"/>
      <c r="D1876" s="14"/>
      <c r="E1876" s="14"/>
      <c r="F1876" s="10"/>
      <c r="G1876" s="257"/>
      <c r="H1876" s="10"/>
      <c r="I1876" s="10"/>
      <c r="J1876" s="34"/>
      <c r="K1876" s="10"/>
      <c r="L1876" s="10"/>
      <c r="M1876" s="10"/>
      <c r="N1876" s="10"/>
    </row>
    <row r="1877" spans="1:14">
      <c r="A1877" s="32"/>
      <c r="B1877" s="32"/>
      <c r="C1877" s="33"/>
      <c r="D1877" s="14"/>
      <c r="E1877" s="14"/>
      <c r="F1877" s="10"/>
      <c r="G1877" s="257"/>
      <c r="H1877" s="10"/>
      <c r="I1877" s="10"/>
      <c r="J1877" s="34"/>
      <c r="K1877" s="10"/>
      <c r="L1877" s="10"/>
      <c r="M1877" s="10"/>
      <c r="N1877" s="10"/>
    </row>
    <row r="1878" spans="1:14">
      <c r="A1878" s="32"/>
      <c r="B1878" s="32"/>
      <c r="C1878" s="33"/>
      <c r="D1878" s="14"/>
      <c r="E1878" s="14"/>
      <c r="F1878" s="10"/>
      <c r="G1878" s="257"/>
      <c r="H1878" s="10"/>
      <c r="I1878" s="10"/>
      <c r="J1878" s="34"/>
      <c r="K1878" s="10"/>
      <c r="L1878" s="10"/>
      <c r="M1878" s="10"/>
      <c r="N1878" s="10"/>
    </row>
    <row r="1879" spans="1:14">
      <c r="A1879" s="32"/>
      <c r="B1879" s="32"/>
      <c r="C1879" s="33"/>
      <c r="D1879" s="14"/>
      <c r="E1879" s="14"/>
      <c r="F1879" s="10"/>
      <c r="G1879" s="257"/>
      <c r="H1879" s="10"/>
      <c r="I1879" s="10"/>
      <c r="J1879" s="34"/>
      <c r="K1879" s="10"/>
      <c r="L1879" s="10"/>
      <c r="M1879" s="10"/>
      <c r="N1879" s="10"/>
    </row>
    <row r="1880" spans="1:14">
      <c r="A1880" s="32"/>
      <c r="B1880" s="32"/>
      <c r="C1880" s="33"/>
      <c r="D1880" s="14"/>
      <c r="E1880" s="14"/>
      <c r="F1880" s="10"/>
      <c r="G1880" s="257"/>
      <c r="H1880" s="10"/>
      <c r="I1880" s="10"/>
      <c r="J1880" s="34"/>
      <c r="K1880" s="10"/>
      <c r="L1880" s="10"/>
      <c r="M1880" s="10"/>
      <c r="N1880" s="10"/>
    </row>
    <row r="1881" spans="1:14">
      <c r="A1881" s="32"/>
      <c r="B1881" s="32"/>
      <c r="C1881" s="33"/>
      <c r="D1881" s="14"/>
      <c r="E1881" s="14"/>
      <c r="F1881" s="10"/>
      <c r="G1881" s="257"/>
      <c r="H1881" s="10"/>
      <c r="I1881" s="10"/>
      <c r="J1881" s="34"/>
      <c r="K1881" s="10"/>
      <c r="L1881" s="10"/>
      <c r="M1881" s="10"/>
      <c r="N1881" s="10"/>
    </row>
    <row r="1882" spans="1:14">
      <c r="A1882" s="32"/>
      <c r="B1882" s="32"/>
      <c r="C1882" s="33"/>
      <c r="D1882" s="14"/>
      <c r="E1882" s="14"/>
      <c r="F1882" s="10"/>
      <c r="G1882" s="257"/>
      <c r="H1882" s="10"/>
      <c r="I1882" s="10"/>
      <c r="J1882" s="34"/>
      <c r="K1882" s="10"/>
      <c r="L1882" s="10"/>
      <c r="M1882" s="10"/>
      <c r="N1882" s="10"/>
    </row>
    <row r="1883" spans="1:14">
      <c r="A1883" s="32"/>
      <c r="B1883" s="32"/>
      <c r="C1883" s="33"/>
      <c r="D1883" s="14"/>
      <c r="E1883" s="14"/>
      <c r="F1883" s="10"/>
      <c r="G1883" s="257"/>
      <c r="H1883" s="10"/>
      <c r="I1883" s="10"/>
      <c r="J1883" s="34"/>
      <c r="K1883" s="10"/>
      <c r="L1883" s="10"/>
      <c r="M1883" s="10"/>
      <c r="N1883" s="10"/>
    </row>
    <row r="1884" spans="1:14">
      <c r="A1884" s="32"/>
      <c r="B1884" s="32"/>
      <c r="C1884" s="33"/>
      <c r="D1884" s="14"/>
      <c r="E1884" s="14"/>
      <c r="F1884" s="10"/>
      <c r="G1884" s="257"/>
      <c r="H1884" s="10"/>
      <c r="I1884" s="10"/>
      <c r="J1884" s="34"/>
      <c r="K1884" s="10"/>
      <c r="L1884" s="10"/>
      <c r="M1884" s="10"/>
      <c r="N1884" s="10"/>
    </row>
    <row r="1885" spans="1:14">
      <c r="A1885" s="32"/>
      <c r="B1885" s="32"/>
      <c r="C1885" s="33"/>
      <c r="D1885" s="14"/>
      <c r="E1885" s="14"/>
      <c r="F1885" s="10"/>
      <c r="G1885" s="257"/>
      <c r="H1885" s="10"/>
      <c r="I1885" s="10"/>
      <c r="J1885" s="34"/>
      <c r="K1885" s="10"/>
      <c r="L1885" s="10"/>
      <c r="M1885" s="10"/>
      <c r="N1885" s="10"/>
    </row>
    <row r="1886" spans="1:14">
      <c r="A1886" s="32"/>
      <c r="B1886" s="32"/>
      <c r="C1886" s="33"/>
      <c r="D1886" s="14"/>
      <c r="E1886" s="14"/>
      <c r="F1886" s="10"/>
      <c r="G1886" s="257"/>
      <c r="H1886" s="10"/>
      <c r="I1886" s="10"/>
      <c r="J1886" s="34"/>
      <c r="K1886" s="10"/>
      <c r="L1886" s="10"/>
      <c r="M1886" s="10"/>
      <c r="N1886" s="10"/>
    </row>
    <row r="1887" spans="1:14">
      <c r="A1887" s="32"/>
      <c r="B1887" s="32"/>
      <c r="C1887" s="33"/>
      <c r="D1887" s="14"/>
      <c r="E1887" s="14"/>
      <c r="F1887" s="10"/>
      <c r="G1887" s="257"/>
      <c r="H1887" s="10"/>
      <c r="I1887" s="10"/>
      <c r="J1887" s="34"/>
      <c r="K1887" s="10"/>
      <c r="L1887" s="10"/>
      <c r="M1887" s="10"/>
      <c r="N1887" s="10"/>
    </row>
    <row r="1888" spans="1:14">
      <c r="A1888" s="32"/>
      <c r="B1888" s="32"/>
      <c r="C1888" s="33"/>
      <c r="D1888" s="14"/>
      <c r="E1888" s="14"/>
      <c r="F1888" s="10"/>
      <c r="G1888" s="257"/>
      <c r="H1888" s="10"/>
      <c r="I1888" s="10"/>
      <c r="J1888" s="34"/>
      <c r="K1888" s="10"/>
      <c r="L1888" s="10"/>
      <c r="M1888" s="10"/>
      <c r="N1888" s="10"/>
    </row>
    <row r="1889" spans="1:14">
      <c r="A1889" s="32"/>
      <c r="B1889" s="32"/>
      <c r="C1889" s="33"/>
      <c r="D1889" s="14"/>
      <c r="E1889" s="14"/>
      <c r="F1889" s="10"/>
      <c r="G1889" s="257"/>
      <c r="H1889" s="10"/>
      <c r="I1889" s="10"/>
      <c r="J1889" s="34"/>
      <c r="K1889" s="10"/>
      <c r="L1889" s="10"/>
      <c r="M1889" s="10"/>
      <c r="N1889" s="10"/>
    </row>
    <row r="1890" spans="1:14">
      <c r="A1890" s="32"/>
      <c r="B1890" s="32"/>
      <c r="C1890" s="33"/>
      <c r="D1890" s="14"/>
      <c r="E1890" s="14"/>
      <c r="F1890" s="10"/>
      <c r="G1890" s="257"/>
      <c r="H1890" s="10"/>
      <c r="I1890" s="10"/>
      <c r="J1890" s="34"/>
      <c r="K1890" s="10"/>
      <c r="L1890" s="10"/>
      <c r="M1890" s="10"/>
      <c r="N1890" s="10"/>
    </row>
    <row r="1891" spans="1:14">
      <c r="A1891" s="32"/>
      <c r="B1891" s="32"/>
      <c r="C1891" s="33"/>
      <c r="D1891" s="14"/>
      <c r="E1891" s="14"/>
      <c r="F1891" s="10"/>
      <c r="G1891" s="257"/>
      <c r="H1891" s="10"/>
      <c r="I1891" s="10"/>
      <c r="J1891" s="34"/>
      <c r="K1891" s="10"/>
      <c r="L1891" s="10"/>
      <c r="M1891" s="10"/>
      <c r="N1891" s="10"/>
    </row>
    <row r="1892" spans="1:14">
      <c r="A1892" s="32"/>
      <c r="B1892" s="32"/>
      <c r="C1892" s="33"/>
      <c r="D1892" s="14"/>
      <c r="E1892" s="14"/>
      <c r="F1892" s="10"/>
      <c r="G1892" s="257"/>
      <c r="H1892" s="10"/>
      <c r="I1892" s="10"/>
      <c r="J1892" s="34"/>
      <c r="K1892" s="10"/>
      <c r="L1892" s="10"/>
      <c r="M1892" s="10"/>
      <c r="N1892" s="10"/>
    </row>
    <row r="1893" spans="1:14">
      <c r="A1893" s="32"/>
      <c r="B1893" s="32"/>
      <c r="C1893" s="33"/>
      <c r="D1893" s="14"/>
      <c r="E1893" s="14"/>
      <c r="F1893" s="10"/>
      <c r="G1893" s="257"/>
      <c r="H1893" s="10"/>
      <c r="I1893" s="10"/>
      <c r="J1893" s="34"/>
      <c r="K1893" s="10"/>
      <c r="L1893" s="10"/>
      <c r="M1893" s="10"/>
      <c r="N1893" s="10"/>
    </row>
    <row r="1894" spans="1:14">
      <c r="A1894" s="32"/>
      <c r="B1894" s="32"/>
      <c r="C1894" s="33"/>
      <c r="D1894" s="14"/>
      <c r="E1894" s="14"/>
      <c r="F1894" s="10"/>
      <c r="G1894" s="257"/>
      <c r="H1894" s="10"/>
      <c r="I1894" s="10"/>
      <c r="J1894" s="34"/>
      <c r="K1894" s="10"/>
      <c r="L1894" s="10"/>
      <c r="M1894" s="10"/>
      <c r="N1894" s="10"/>
    </row>
    <row r="1895" spans="1:14">
      <c r="A1895" s="32"/>
      <c r="B1895" s="32"/>
      <c r="C1895" s="33"/>
      <c r="D1895" s="14"/>
      <c r="E1895" s="14"/>
      <c r="F1895" s="10"/>
      <c r="G1895" s="257"/>
      <c r="H1895" s="10"/>
      <c r="I1895" s="10"/>
      <c r="J1895" s="34"/>
      <c r="K1895" s="10"/>
      <c r="L1895" s="10"/>
      <c r="M1895" s="10"/>
      <c r="N1895" s="10"/>
    </row>
    <row r="1896" spans="1:14">
      <c r="A1896" s="32"/>
      <c r="B1896" s="32"/>
      <c r="C1896" s="33"/>
      <c r="D1896" s="14"/>
      <c r="E1896" s="14"/>
      <c r="F1896" s="10"/>
      <c r="G1896" s="257"/>
      <c r="H1896" s="10"/>
      <c r="I1896" s="10"/>
      <c r="J1896" s="34"/>
      <c r="K1896" s="10"/>
      <c r="L1896" s="10"/>
      <c r="M1896" s="10"/>
      <c r="N1896" s="10"/>
    </row>
    <row r="1897" spans="1:14">
      <c r="A1897" s="32"/>
      <c r="B1897" s="32"/>
      <c r="C1897" s="33"/>
      <c r="D1897" s="14"/>
      <c r="E1897" s="14"/>
      <c r="F1897" s="10"/>
      <c r="G1897" s="257"/>
      <c r="H1897" s="10"/>
      <c r="I1897" s="10"/>
      <c r="J1897" s="34"/>
      <c r="K1897" s="10"/>
      <c r="L1897" s="10"/>
      <c r="M1897" s="10"/>
      <c r="N1897" s="10"/>
    </row>
    <row r="1898" spans="1:14">
      <c r="A1898" s="32"/>
      <c r="B1898" s="32"/>
      <c r="C1898" s="33"/>
      <c r="D1898" s="14"/>
      <c r="E1898" s="14"/>
      <c r="F1898" s="10"/>
      <c r="G1898" s="257"/>
      <c r="H1898" s="10"/>
      <c r="I1898" s="10"/>
      <c r="J1898" s="34"/>
      <c r="K1898" s="10"/>
      <c r="L1898" s="10"/>
      <c r="M1898" s="10"/>
      <c r="N1898" s="10"/>
    </row>
    <row r="1899" spans="1:14">
      <c r="A1899" s="32"/>
      <c r="B1899" s="32"/>
      <c r="C1899" s="33"/>
      <c r="D1899" s="14"/>
      <c r="E1899" s="14"/>
      <c r="F1899" s="10"/>
      <c r="G1899" s="257"/>
      <c r="H1899" s="10"/>
      <c r="I1899" s="10"/>
      <c r="J1899" s="34"/>
      <c r="K1899" s="10"/>
      <c r="L1899" s="10"/>
      <c r="M1899" s="10"/>
      <c r="N1899" s="10"/>
    </row>
    <row r="1900" spans="1:14">
      <c r="A1900" s="32"/>
      <c r="B1900" s="32"/>
      <c r="C1900" s="33"/>
      <c r="D1900" s="14"/>
      <c r="E1900" s="14"/>
      <c r="F1900" s="10"/>
      <c r="G1900" s="257"/>
      <c r="H1900" s="10"/>
      <c r="I1900" s="10"/>
      <c r="J1900" s="34"/>
      <c r="K1900" s="10"/>
      <c r="L1900" s="10"/>
      <c r="M1900" s="10"/>
      <c r="N1900" s="10"/>
    </row>
    <row r="1901" spans="1:14">
      <c r="A1901" s="32"/>
      <c r="B1901" s="32"/>
      <c r="C1901" s="33"/>
      <c r="D1901" s="14"/>
      <c r="E1901" s="14"/>
      <c r="F1901" s="10"/>
      <c r="G1901" s="257"/>
      <c r="H1901" s="10"/>
      <c r="I1901" s="10"/>
      <c r="J1901" s="34"/>
      <c r="K1901" s="10"/>
      <c r="L1901" s="10"/>
      <c r="M1901" s="10"/>
      <c r="N1901" s="10"/>
    </row>
    <row r="1902" spans="1:14">
      <c r="A1902" s="32"/>
      <c r="B1902" s="32"/>
      <c r="C1902" s="33"/>
      <c r="D1902" s="14"/>
      <c r="E1902" s="14"/>
      <c r="F1902" s="10"/>
      <c r="G1902" s="257"/>
      <c r="H1902" s="10"/>
      <c r="I1902" s="10"/>
      <c r="J1902" s="34"/>
      <c r="K1902" s="10"/>
      <c r="L1902" s="10"/>
      <c r="M1902" s="10"/>
      <c r="N1902" s="10"/>
    </row>
    <row r="1903" spans="1:14">
      <c r="A1903" s="32"/>
      <c r="B1903" s="32"/>
      <c r="C1903" s="33"/>
      <c r="D1903" s="14"/>
      <c r="E1903" s="14"/>
      <c r="F1903" s="10"/>
      <c r="G1903" s="257"/>
      <c r="H1903" s="10"/>
      <c r="I1903" s="10"/>
      <c r="J1903" s="34"/>
      <c r="K1903" s="10"/>
      <c r="L1903" s="10"/>
      <c r="M1903" s="10"/>
      <c r="N1903" s="10"/>
    </row>
    <row r="1904" spans="1:14">
      <c r="A1904" s="32"/>
      <c r="B1904" s="32"/>
      <c r="C1904" s="33"/>
      <c r="D1904" s="14"/>
      <c r="E1904" s="14"/>
      <c r="F1904" s="10"/>
      <c r="G1904" s="257"/>
      <c r="H1904" s="10"/>
      <c r="I1904" s="10"/>
      <c r="J1904" s="34"/>
      <c r="K1904" s="10"/>
      <c r="L1904" s="10"/>
      <c r="M1904" s="10"/>
      <c r="N1904" s="10"/>
    </row>
    <row r="1905" spans="1:14">
      <c r="A1905" s="32"/>
      <c r="B1905" s="32"/>
      <c r="C1905" s="33"/>
      <c r="D1905" s="14"/>
      <c r="E1905" s="14"/>
      <c r="F1905" s="10"/>
      <c r="G1905" s="257"/>
      <c r="H1905" s="10"/>
      <c r="I1905" s="10"/>
      <c r="J1905" s="34"/>
      <c r="K1905" s="10"/>
      <c r="L1905" s="10"/>
      <c r="M1905" s="10"/>
      <c r="N1905" s="10"/>
    </row>
    <row r="1906" spans="1:14">
      <c r="A1906" s="32"/>
      <c r="B1906" s="32"/>
      <c r="C1906" s="33"/>
      <c r="D1906" s="14"/>
      <c r="E1906" s="14"/>
      <c r="F1906" s="10"/>
      <c r="G1906" s="257"/>
      <c r="H1906" s="10"/>
      <c r="I1906" s="10"/>
      <c r="J1906" s="34"/>
      <c r="K1906" s="10"/>
      <c r="L1906" s="10"/>
      <c r="M1906" s="10"/>
      <c r="N1906" s="10"/>
    </row>
    <row r="1907" spans="1:14">
      <c r="A1907" s="32"/>
      <c r="B1907" s="32"/>
      <c r="C1907" s="33"/>
      <c r="D1907" s="14"/>
      <c r="E1907" s="14"/>
      <c r="F1907" s="10"/>
      <c r="G1907" s="257"/>
      <c r="H1907" s="10"/>
      <c r="I1907" s="10"/>
      <c r="J1907" s="34"/>
      <c r="K1907" s="10"/>
      <c r="L1907" s="10"/>
      <c r="M1907" s="10"/>
      <c r="N1907" s="10"/>
    </row>
    <row r="1908" spans="1:14">
      <c r="A1908" s="32"/>
      <c r="B1908" s="32"/>
      <c r="C1908" s="33"/>
      <c r="D1908" s="14"/>
      <c r="E1908" s="14"/>
      <c r="F1908" s="10"/>
      <c r="G1908" s="257"/>
      <c r="H1908" s="10"/>
      <c r="I1908" s="10"/>
      <c r="J1908" s="34"/>
      <c r="K1908" s="10"/>
      <c r="L1908" s="10"/>
      <c r="M1908" s="10"/>
      <c r="N1908" s="10"/>
    </row>
    <row r="1909" spans="1:14">
      <c r="A1909" s="32"/>
      <c r="B1909" s="32"/>
      <c r="C1909" s="33"/>
      <c r="D1909" s="14"/>
      <c r="E1909" s="14"/>
      <c r="F1909" s="10"/>
      <c r="G1909" s="257"/>
      <c r="H1909" s="10"/>
      <c r="I1909" s="10"/>
      <c r="J1909" s="34"/>
      <c r="K1909" s="10"/>
      <c r="L1909" s="10"/>
      <c r="M1909" s="10"/>
      <c r="N1909" s="10"/>
    </row>
    <row r="1910" spans="1:14">
      <c r="A1910" s="32"/>
      <c r="B1910" s="32"/>
      <c r="C1910" s="33"/>
      <c r="D1910" s="14"/>
      <c r="E1910" s="14"/>
      <c r="F1910" s="10"/>
      <c r="G1910" s="257"/>
      <c r="H1910" s="10"/>
      <c r="I1910" s="10"/>
      <c r="J1910" s="34"/>
      <c r="K1910" s="10"/>
      <c r="L1910" s="10"/>
      <c r="M1910" s="10"/>
      <c r="N1910" s="10"/>
    </row>
    <row r="1911" spans="1:14">
      <c r="A1911" s="32"/>
      <c r="B1911" s="32"/>
      <c r="C1911" s="33"/>
      <c r="D1911" s="14"/>
      <c r="E1911" s="14"/>
      <c r="F1911" s="10"/>
      <c r="G1911" s="257"/>
      <c r="H1911" s="10"/>
      <c r="I1911" s="10"/>
      <c r="J1911" s="34"/>
      <c r="K1911" s="10"/>
      <c r="L1911" s="10"/>
      <c r="M1911" s="10"/>
      <c r="N1911" s="10"/>
    </row>
    <row r="1912" spans="1:14">
      <c r="A1912" s="32"/>
      <c r="B1912" s="32"/>
      <c r="C1912" s="33"/>
      <c r="D1912" s="14"/>
      <c r="E1912" s="14"/>
      <c r="F1912" s="10"/>
      <c r="G1912" s="257"/>
      <c r="H1912" s="10"/>
      <c r="I1912" s="10"/>
      <c r="J1912" s="34"/>
      <c r="K1912" s="10"/>
      <c r="L1912" s="10"/>
      <c r="M1912" s="10"/>
      <c r="N1912" s="10"/>
    </row>
    <row r="1913" spans="1:14">
      <c r="A1913" s="32"/>
      <c r="B1913" s="32"/>
      <c r="C1913" s="33"/>
      <c r="D1913" s="14"/>
      <c r="E1913" s="14"/>
      <c r="F1913" s="10"/>
      <c r="G1913" s="257"/>
      <c r="H1913" s="10"/>
      <c r="I1913" s="10"/>
      <c r="J1913" s="34"/>
      <c r="K1913" s="10"/>
      <c r="L1913" s="10"/>
      <c r="M1913" s="10"/>
      <c r="N1913" s="10"/>
    </row>
    <row r="1914" spans="1:14">
      <c r="A1914" s="32"/>
      <c r="B1914" s="32"/>
      <c r="C1914" s="33"/>
      <c r="D1914" s="14"/>
      <c r="E1914" s="14"/>
      <c r="F1914" s="10"/>
      <c r="G1914" s="257"/>
      <c r="H1914" s="10"/>
      <c r="I1914" s="10"/>
      <c r="J1914" s="34"/>
      <c r="K1914" s="10"/>
      <c r="L1914" s="10"/>
      <c r="M1914" s="10"/>
      <c r="N1914" s="10"/>
    </row>
    <row r="1915" spans="1:14">
      <c r="A1915" s="32"/>
      <c r="B1915" s="32"/>
      <c r="C1915" s="33"/>
      <c r="D1915" s="14"/>
      <c r="E1915" s="14"/>
      <c r="F1915" s="10"/>
      <c r="G1915" s="257"/>
      <c r="H1915" s="10"/>
      <c r="I1915" s="10"/>
      <c r="J1915" s="34"/>
      <c r="K1915" s="10"/>
      <c r="L1915" s="10"/>
      <c r="M1915" s="10"/>
      <c r="N1915" s="10"/>
    </row>
    <row r="1916" spans="1:14">
      <c r="A1916" s="32"/>
      <c r="B1916" s="32"/>
      <c r="C1916" s="33"/>
      <c r="D1916" s="14"/>
      <c r="E1916" s="14"/>
      <c r="F1916" s="10"/>
      <c r="G1916" s="257"/>
      <c r="H1916" s="10"/>
      <c r="I1916" s="10"/>
      <c r="J1916" s="34"/>
      <c r="K1916" s="10"/>
      <c r="L1916" s="10"/>
      <c r="M1916" s="10"/>
      <c r="N1916" s="10"/>
    </row>
    <row r="1917" spans="1:14">
      <c r="A1917" s="32"/>
      <c r="B1917" s="32"/>
      <c r="C1917" s="33"/>
      <c r="D1917" s="14"/>
      <c r="E1917" s="14"/>
      <c r="F1917" s="10"/>
      <c r="G1917" s="257"/>
      <c r="H1917" s="10"/>
      <c r="I1917" s="10"/>
      <c r="J1917" s="34"/>
      <c r="K1917" s="10"/>
      <c r="L1917" s="10"/>
      <c r="M1917" s="10"/>
      <c r="N1917" s="10"/>
    </row>
    <row r="1918" spans="1:14">
      <c r="A1918" s="32"/>
      <c r="B1918" s="32"/>
      <c r="C1918" s="33"/>
      <c r="D1918" s="14"/>
      <c r="E1918" s="14"/>
      <c r="F1918" s="10"/>
      <c r="G1918" s="257"/>
      <c r="H1918" s="10"/>
      <c r="I1918" s="10"/>
      <c r="J1918" s="34"/>
      <c r="K1918" s="10"/>
      <c r="L1918" s="10"/>
      <c r="M1918" s="10"/>
      <c r="N1918" s="10"/>
    </row>
    <row r="1919" spans="1:14">
      <c r="A1919" s="32"/>
      <c r="B1919" s="32"/>
      <c r="C1919" s="33"/>
      <c r="D1919" s="14"/>
      <c r="E1919" s="14"/>
      <c r="F1919" s="10"/>
      <c r="G1919" s="257"/>
      <c r="H1919" s="10"/>
      <c r="I1919" s="10"/>
      <c r="J1919" s="34"/>
      <c r="K1919" s="10"/>
      <c r="L1919" s="10"/>
      <c r="M1919" s="10"/>
      <c r="N1919" s="10"/>
    </row>
    <row r="1920" spans="1:14">
      <c r="A1920" s="32"/>
      <c r="B1920" s="32"/>
      <c r="C1920" s="33"/>
      <c r="D1920" s="14"/>
      <c r="E1920" s="14"/>
      <c r="F1920" s="10"/>
      <c r="G1920" s="257"/>
      <c r="H1920" s="10"/>
      <c r="I1920" s="10"/>
      <c r="J1920" s="34"/>
      <c r="K1920" s="10"/>
      <c r="L1920" s="10"/>
      <c r="M1920" s="10"/>
      <c r="N1920" s="10"/>
    </row>
    <row r="1921" spans="1:14">
      <c r="A1921" s="32"/>
      <c r="B1921" s="32"/>
      <c r="C1921" s="33"/>
      <c r="D1921" s="14"/>
      <c r="E1921" s="14"/>
      <c r="F1921" s="10"/>
      <c r="G1921" s="257"/>
      <c r="H1921" s="10"/>
      <c r="I1921" s="10"/>
      <c r="J1921" s="34"/>
      <c r="K1921" s="10"/>
      <c r="L1921" s="10"/>
      <c r="M1921" s="10"/>
      <c r="N1921" s="10"/>
    </row>
    <row r="1922" spans="1:14">
      <c r="A1922" s="32"/>
      <c r="B1922" s="32"/>
      <c r="C1922" s="33"/>
      <c r="D1922" s="14"/>
      <c r="E1922" s="14"/>
      <c r="F1922" s="10"/>
      <c r="G1922" s="257"/>
      <c r="H1922" s="10"/>
      <c r="I1922" s="10"/>
      <c r="J1922" s="34"/>
      <c r="K1922" s="10"/>
      <c r="L1922" s="10"/>
      <c r="M1922" s="10"/>
      <c r="N1922" s="10"/>
    </row>
    <row r="1923" spans="1:14">
      <c r="A1923" s="32"/>
      <c r="B1923" s="32"/>
      <c r="C1923" s="33"/>
      <c r="D1923" s="14"/>
      <c r="E1923" s="14"/>
      <c r="F1923" s="10"/>
      <c r="G1923" s="257"/>
      <c r="H1923" s="10"/>
      <c r="I1923" s="10"/>
      <c r="J1923" s="34"/>
      <c r="K1923" s="10"/>
      <c r="L1923" s="10"/>
      <c r="M1923" s="10"/>
      <c r="N1923" s="10"/>
    </row>
    <row r="1924" spans="1:14">
      <c r="A1924" s="32"/>
      <c r="B1924" s="32"/>
      <c r="C1924" s="33"/>
      <c r="D1924" s="14"/>
      <c r="E1924" s="14"/>
      <c r="F1924" s="10"/>
      <c r="G1924" s="257"/>
      <c r="H1924" s="10"/>
      <c r="I1924" s="10"/>
      <c r="J1924" s="34"/>
      <c r="K1924" s="10"/>
      <c r="L1924" s="10"/>
      <c r="M1924" s="10"/>
      <c r="N1924" s="10"/>
    </row>
    <row r="1925" spans="1:14">
      <c r="A1925" s="32"/>
      <c r="B1925" s="32"/>
      <c r="C1925" s="33"/>
      <c r="D1925" s="14"/>
      <c r="E1925" s="14"/>
      <c r="F1925" s="10"/>
      <c r="G1925" s="257"/>
      <c r="H1925" s="10"/>
      <c r="I1925" s="10"/>
      <c r="J1925" s="34"/>
      <c r="K1925" s="10"/>
      <c r="L1925" s="10"/>
      <c r="M1925" s="10"/>
      <c r="N1925" s="10"/>
    </row>
    <row r="1926" spans="1:14">
      <c r="A1926" s="32"/>
      <c r="B1926" s="32"/>
      <c r="C1926" s="33"/>
      <c r="D1926" s="14"/>
      <c r="E1926" s="14"/>
      <c r="F1926" s="10"/>
      <c r="G1926" s="257"/>
      <c r="H1926" s="10"/>
      <c r="I1926" s="10"/>
      <c r="J1926" s="34"/>
      <c r="K1926" s="10"/>
      <c r="L1926" s="10"/>
      <c r="M1926" s="10"/>
      <c r="N1926" s="10"/>
    </row>
    <row r="1927" spans="1:14">
      <c r="A1927" s="32"/>
      <c r="B1927" s="32"/>
      <c r="C1927" s="33"/>
      <c r="D1927" s="14"/>
      <c r="E1927" s="14"/>
      <c r="F1927" s="10"/>
      <c r="G1927" s="257"/>
      <c r="H1927" s="10"/>
      <c r="I1927" s="10"/>
      <c r="J1927" s="34"/>
      <c r="K1927" s="10"/>
      <c r="L1927" s="10"/>
      <c r="M1927" s="10"/>
      <c r="N1927" s="10"/>
    </row>
    <row r="1928" spans="1:14">
      <c r="A1928" s="32"/>
      <c r="B1928" s="32"/>
      <c r="C1928" s="33"/>
      <c r="D1928" s="14"/>
      <c r="E1928" s="14"/>
      <c r="F1928" s="10"/>
      <c r="G1928" s="257"/>
      <c r="H1928" s="10"/>
      <c r="I1928" s="10"/>
      <c r="J1928" s="34"/>
      <c r="K1928" s="10"/>
      <c r="L1928" s="10"/>
      <c r="M1928" s="10"/>
      <c r="N1928" s="10"/>
    </row>
    <row r="1929" spans="1:14">
      <c r="A1929" s="32"/>
      <c r="B1929" s="32"/>
      <c r="C1929" s="33"/>
      <c r="D1929" s="14"/>
      <c r="E1929" s="14"/>
      <c r="F1929" s="10"/>
      <c r="G1929" s="257"/>
      <c r="H1929" s="10"/>
      <c r="I1929" s="10"/>
      <c r="J1929" s="34"/>
      <c r="K1929" s="10"/>
      <c r="L1929" s="10"/>
      <c r="M1929" s="10"/>
      <c r="N1929" s="10"/>
    </row>
    <row r="1930" spans="1:14">
      <c r="A1930" s="32"/>
      <c r="B1930" s="32"/>
      <c r="C1930" s="33"/>
      <c r="D1930" s="14"/>
      <c r="E1930" s="14"/>
      <c r="F1930" s="10"/>
      <c r="G1930" s="257"/>
      <c r="H1930" s="10"/>
      <c r="I1930" s="10"/>
      <c r="J1930" s="34"/>
      <c r="K1930" s="10"/>
      <c r="L1930" s="10"/>
      <c r="M1930" s="10"/>
      <c r="N1930" s="10"/>
    </row>
    <row r="1931" spans="1:14">
      <c r="A1931" s="32"/>
      <c r="B1931" s="32"/>
      <c r="C1931" s="33"/>
      <c r="D1931" s="14"/>
      <c r="E1931" s="14"/>
      <c r="F1931" s="10"/>
      <c r="G1931" s="257"/>
      <c r="H1931" s="10"/>
      <c r="I1931" s="10"/>
      <c r="J1931" s="34"/>
      <c r="K1931" s="10"/>
      <c r="L1931" s="10"/>
      <c r="M1931" s="10"/>
      <c r="N1931" s="10"/>
    </row>
    <row r="1932" spans="1:14">
      <c r="A1932" s="32"/>
      <c r="B1932" s="32"/>
      <c r="C1932" s="33"/>
      <c r="D1932" s="14"/>
      <c r="E1932" s="14"/>
      <c r="F1932" s="10"/>
      <c r="G1932" s="257"/>
      <c r="H1932" s="10"/>
      <c r="I1932" s="10"/>
      <c r="J1932" s="34"/>
      <c r="K1932" s="10"/>
      <c r="L1932" s="10"/>
      <c r="M1932" s="10"/>
      <c r="N1932" s="10"/>
    </row>
    <row r="1933" spans="1:14">
      <c r="A1933" s="32"/>
      <c r="B1933" s="32"/>
      <c r="C1933" s="33"/>
      <c r="D1933" s="14"/>
      <c r="E1933" s="14"/>
      <c r="F1933" s="10"/>
      <c r="G1933" s="257"/>
      <c r="H1933" s="10"/>
      <c r="I1933" s="10"/>
      <c r="J1933" s="34"/>
      <c r="K1933" s="10"/>
      <c r="L1933" s="10"/>
      <c r="M1933" s="10"/>
      <c r="N1933" s="10"/>
    </row>
    <row r="1934" spans="1:14">
      <c r="A1934" s="32"/>
      <c r="B1934" s="32"/>
      <c r="C1934" s="33"/>
      <c r="D1934" s="14"/>
      <c r="E1934" s="14"/>
      <c r="F1934" s="10"/>
      <c r="G1934" s="257"/>
      <c r="H1934" s="10"/>
      <c r="I1934" s="10"/>
      <c r="J1934" s="34"/>
      <c r="K1934" s="10"/>
      <c r="L1934" s="10"/>
      <c r="M1934" s="10"/>
      <c r="N1934" s="10"/>
    </row>
    <row r="1935" spans="1:14">
      <c r="A1935" s="32"/>
      <c r="B1935" s="32"/>
      <c r="C1935" s="33"/>
      <c r="D1935" s="14"/>
      <c r="E1935" s="14"/>
      <c r="F1935" s="10"/>
      <c r="G1935" s="257"/>
      <c r="H1935" s="10"/>
      <c r="I1935" s="10"/>
      <c r="J1935" s="34"/>
      <c r="K1935" s="10"/>
      <c r="L1935" s="10"/>
      <c r="M1935" s="10"/>
      <c r="N1935" s="10"/>
    </row>
    <row r="1936" spans="1:14">
      <c r="A1936" s="32"/>
      <c r="B1936" s="32"/>
      <c r="C1936" s="33"/>
      <c r="D1936" s="14"/>
      <c r="E1936" s="14"/>
      <c r="F1936" s="10"/>
      <c r="G1936" s="257"/>
      <c r="H1936" s="10"/>
      <c r="I1936" s="10"/>
      <c r="J1936" s="34"/>
      <c r="K1936" s="10"/>
      <c r="L1936" s="10"/>
      <c r="M1936" s="10"/>
      <c r="N1936" s="10"/>
    </row>
    <row r="1937" spans="1:14">
      <c r="A1937" s="32"/>
      <c r="B1937" s="32"/>
      <c r="C1937" s="33"/>
      <c r="D1937" s="14"/>
      <c r="E1937" s="14"/>
      <c r="F1937" s="10"/>
      <c r="G1937" s="257"/>
      <c r="H1937" s="10"/>
      <c r="I1937" s="10"/>
      <c r="J1937" s="34"/>
      <c r="K1937" s="10"/>
      <c r="L1937" s="10"/>
      <c r="M1937" s="10"/>
      <c r="N1937" s="10"/>
    </row>
    <row r="1938" spans="1:14">
      <c r="A1938" s="32"/>
      <c r="B1938" s="32"/>
      <c r="C1938" s="33"/>
      <c r="D1938" s="14"/>
      <c r="E1938" s="14"/>
      <c r="F1938" s="10"/>
      <c r="G1938" s="257"/>
      <c r="H1938" s="10"/>
      <c r="I1938" s="10"/>
      <c r="J1938" s="34"/>
      <c r="K1938" s="10"/>
      <c r="L1938" s="10"/>
      <c r="M1938" s="10"/>
      <c r="N1938" s="10"/>
    </row>
    <row r="1939" spans="1:14">
      <c r="A1939" s="32"/>
      <c r="B1939" s="32"/>
      <c r="C1939" s="33"/>
      <c r="D1939" s="14"/>
      <c r="E1939" s="14"/>
      <c r="F1939" s="10"/>
      <c r="G1939" s="257"/>
      <c r="H1939" s="10"/>
      <c r="I1939" s="10"/>
      <c r="J1939" s="34"/>
      <c r="K1939" s="10"/>
      <c r="L1939" s="10"/>
      <c r="M1939" s="10"/>
      <c r="N1939" s="10"/>
    </row>
    <row r="1940" spans="1:14">
      <c r="A1940" s="32"/>
      <c r="B1940" s="32"/>
      <c r="C1940" s="33"/>
      <c r="D1940" s="14"/>
      <c r="E1940" s="14"/>
      <c r="F1940" s="10"/>
      <c r="G1940" s="257"/>
      <c r="H1940" s="10"/>
      <c r="I1940" s="10"/>
      <c r="J1940" s="34"/>
      <c r="K1940" s="10"/>
      <c r="L1940" s="10"/>
      <c r="M1940" s="10"/>
      <c r="N1940" s="10"/>
    </row>
    <row r="1941" spans="1:14">
      <c r="A1941" s="32"/>
      <c r="B1941" s="32"/>
      <c r="C1941" s="33"/>
      <c r="D1941" s="14"/>
      <c r="E1941" s="14"/>
      <c r="F1941" s="10"/>
      <c r="G1941" s="257"/>
      <c r="H1941" s="10"/>
      <c r="I1941" s="10"/>
      <c r="J1941" s="34"/>
      <c r="K1941" s="10"/>
      <c r="L1941" s="10"/>
      <c r="M1941" s="10"/>
      <c r="N1941" s="10"/>
    </row>
    <row r="1942" spans="1:14">
      <c r="A1942" s="32"/>
      <c r="B1942" s="32"/>
      <c r="C1942" s="33"/>
      <c r="D1942" s="14"/>
      <c r="E1942" s="14"/>
      <c r="F1942" s="10"/>
      <c r="G1942" s="257"/>
      <c r="H1942" s="10"/>
      <c r="I1942" s="10"/>
      <c r="J1942" s="34"/>
      <c r="K1942" s="10"/>
      <c r="L1942" s="10"/>
      <c r="M1942" s="10"/>
      <c r="N1942" s="10"/>
    </row>
    <row r="1943" spans="1:14">
      <c r="A1943" s="32"/>
      <c r="B1943" s="32"/>
      <c r="C1943" s="33"/>
      <c r="D1943" s="14"/>
      <c r="E1943" s="14"/>
      <c r="F1943" s="10"/>
      <c r="G1943" s="257"/>
      <c r="H1943" s="10"/>
      <c r="I1943" s="10"/>
      <c r="J1943" s="34"/>
      <c r="K1943" s="10"/>
      <c r="L1943" s="10"/>
      <c r="M1943" s="10"/>
      <c r="N1943" s="10"/>
    </row>
    <row r="1944" spans="1:14">
      <c r="A1944" s="32"/>
      <c r="B1944" s="32"/>
      <c r="C1944" s="33"/>
      <c r="D1944" s="14"/>
      <c r="E1944" s="14"/>
      <c r="F1944" s="10"/>
      <c r="G1944" s="257"/>
      <c r="H1944" s="10"/>
      <c r="I1944" s="10"/>
      <c r="J1944" s="34"/>
      <c r="K1944" s="10"/>
      <c r="L1944" s="10"/>
      <c r="M1944" s="10"/>
      <c r="N1944" s="10"/>
    </row>
    <row r="1945" spans="1:14">
      <c r="A1945" s="32"/>
      <c r="B1945" s="32"/>
      <c r="C1945" s="33"/>
      <c r="D1945" s="14"/>
      <c r="E1945" s="14"/>
      <c r="F1945" s="10"/>
      <c r="G1945" s="257"/>
      <c r="H1945" s="10"/>
      <c r="I1945" s="10"/>
      <c r="J1945" s="34"/>
      <c r="K1945" s="10"/>
      <c r="L1945" s="10"/>
      <c r="M1945" s="10"/>
      <c r="N1945" s="10"/>
    </row>
    <row r="1946" spans="1:14">
      <c r="A1946" s="32"/>
      <c r="B1946" s="32"/>
      <c r="C1946" s="33"/>
      <c r="D1946" s="14"/>
      <c r="E1946" s="14"/>
      <c r="F1946" s="10"/>
      <c r="G1946" s="257"/>
      <c r="H1946" s="10"/>
      <c r="I1946" s="10"/>
      <c r="J1946" s="34"/>
      <c r="K1946" s="10"/>
      <c r="L1946" s="10"/>
      <c r="M1946" s="10"/>
      <c r="N1946" s="10"/>
    </row>
    <row r="1947" spans="1:14">
      <c r="A1947" s="32"/>
      <c r="B1947" s="32"/>
      <c r="C1947" s="33"/>
      <c r="D1947" s="14"/>
      <c r="E1947" s="14"/>
      <c r="F1947" s="10"/>
      <c r="G1947" s="257"/>
      <c r="H1947" s="10"/>
      <c r="I1947" s="10"/>
      <c r="J1947" s="34"/>
      <c r="K1947" s="10"/>
      <c r="L1947" s="10"/>
      <c r="M1947" s="10"/>
      <c r="N1947" s="10"/>
    </row>
    <row r="1948" spans="1:14">
      <c r="A1948" s="32"/>
      <c r="B1948" s="32"/>
      <c r="C1948" s="33"/>
      <c r="D1948" s="14"/>
      <c r="E1948" s="14"/>
      <c r="F1948" s="10"/>
      <c r="G1948" s="257"/>
      <c r="H1948" s="10"/>
      <c r="I1948" s="10"/>
      <c r="J1948" s="34"/>
      <c r="K1948" s="10"/>
      <c r="L1948" s="10"/>
      <c r="M1948" s="10"/>
      <c r="N1948" s="10"/>
    </row>
    <row r="1949" spans="1:14">
      <c r="A1949" s="32"/>
      <c r="B1949" s="32"/>
      <c r="C1949" s="33"/>
      <c r="D1949" s="14"/>
      <c r="E1949" s="14"/>
      <c r="F1949" s="10"/>
      <c r="G1949" s="257"/>
      <c r="H1949" s="10"/>
      <c r="I1949" s="10"/>
      <c r="J1949" s="34"/>
      <c r="K1949" s="10"/>
      <c r="L1949" s="10"/>
      <c r="M1949" s="10"/>
      <c r="N1949" s="10"/>
    </row>
    <row r="1950" spans="1:14">
      <c r="A1950" s="32"/>
      <c r="B1950" s="32"/>
      <c r="C1950" s="33"/>
      <c r="D1950" s="14"/>
      <c r="E1950" s="14"/>
      <c r="F1950" s="10"/>
      <c r="G1950" s="257"/>
      <c r="H1950" s="10"/>
      <c r="I1950" s="10"/>
      <c r="J1950" s="34"/>
      <c r="K1950" s="10"/>
      <c r="L1950" s="10"/>
      <c r="M1950" s="10"/>
      <c r="N1950" s="10"/>
    </row>
    <row r="1951" spans="1:14">
      <c r="A1951" s="32"/>
      <c r="B1951" s="32"/>
      <c r="C1951" s="33"/>
      <c r="D1951" s="14"/>
      <c r="E1951" s="14"/>
      <c r="F1951" s="10"/>
      <c r="G1951" s="257"/>
      <c r="H1951" s="10"/>
      <c r="I1951" s="10"/>
      <c r="J1951" s="34"/>
      <c r="K1951" s="10"/>
      <c r="L1951" s="10"/>
      <c r="M1951" s="10"/>
      <c r="N1951" s="10"/>
    </row>
    <row r="1952" spans="1:14">
      <c r="A1952" s="32"/>
      <c r="B1952" s="32"/>
      <c r="C1952" s="33"/>
      <c r="D1952" s="14"/>
      <c r="E1952" s="14"/>
      <c r="F1952" s="10"/>
      <c r="G1952" s="257"/>
      <c r="H1952" s="10"/>
      <c r="I1952" s="10"/>
      <c r="J1952" s="34"/>
      <c r="K1952" s="10"/>
      <c r="L1952" s="10"/>
      <c r="M1952" s="10"/>
      <c r="N1952" s="10"/>
    </row>
    <row r="1953" spans="1:14">
      <c r="A1953" s="32"/>
      <c r="B1953" s="32"/>
      <c r="C1953" s="33"/>
      <c r="D1953" s="14"/>
      <c r="E1953" s="14"/>
      <c r="F1953" s="10"/>
      <c r="G1953" s="257"/>
      <c r="H1953" s="10"/>
      <c r="I1953" s="10"/>
      <c r="J1953" s="34"/>
      <c r="K1953" s="10"/>
      <c r="L1953" s="10"/>
      <c r="M1953" s="10"/>
      <c r="N1953" s="10"/>
    </row>
    <row r="1954" spans="1:14">
      <c r="A1954" s="32"/>
      <c r="B1954" s="32"/>
      <c r="C1954" s="33"/>
      <c r="D1954" s="14"/>
      <c r="E1954" s="14"/>
      <c r="F1954" s="10"/>
      <c r="G1954" s="257"/>
      <c r="H1954" s="10"/>
      <c r="I1954" s="10"/>
      <c r="J1954" s="34"/>
      <c r="K1954" s="10"/>
      <c r="L1954" s="10"/>
      <c r="M1954" s="10"/>
      <c r="N1954" s="10"/>
    </row>
    <row r="1955" spans="1:14">
      <c r="A1955" s="32"/>
      <c r="B1955" s="32"/>
      <c r="C1955" s="33"/>
      <c r="D1955" s="14"/>
      <c r="E1955" s="14"/>
      <c r="F1955" s="10"/>
      <c r="G1955" s="257"/>
      <c r="H1955" s="10"/>
      <c r="I1955" s="10"/>
      <c r="J1955" s="34"/>
      <c r="K1955" s="10"/>
      <c r="L1955" s="10"/>
      <c r="M1955" s="10"/>
      <c r="N1955" s="10"/>
    </row>
    <row r="1956" spans="1:14">
      <c r="A1956" s="32"/>
      <c r="B1956" s="32"/>
      <c r="C1956" s="33"/>
      <c r="D1956" s="14"/>
      <c r="E1956" s="14"/>
      <c r="F1956" s="10"/>
      <c r="G1956" s="257"/>
      <c r="H1956" s="10"/>
      <c r="I1956" s="10"/>
      <c r="J1956" s="34"/>
      <c r="K1956" s="10"/>
      <c r="L1956" s="10"/>
      <c r="M1956" s="10"/>
      <c r="N1956" s="10"/>
    </row>
    <row r="1957" spans="1:14">
      <c r="A1957" s="32"/>
      <c r="B1957" s="32"/>
      <c r="C1957" s="33"/>
      <c r="D1957" s="14"/>
      <c r="E1957" s="14"/>
      <c r="F1957" s="10"/>
      <c r="G1957" s="257"/>
      <c r="H1957" s="10"/>
      <c r="I1957" s="10"/>
      <c r="J1957" s="34"/>
      <c r="K1957" s="10"/>
      <c r="L1957" s="10"/>
      <c r="M1957" s="10"/>
      <c r="N1957" s="10"/>
    </row>
    <row r="1958" spans="1:14">
      <c r="A1958" s="32"/>
      <c r="B1958" s="32"/>
      <c r="C1958" s="33"/>
      <c r="D1958" s="14"/>
      <c r="E1958" s="14"/>
      <c r="F1958" s="10"/>
      <c r="G1958" s="257"/>
      <c r="H1958" s="10"/>
      <c r="I1958" s="10"/>
      <c r="J1958" s="34"/>
      <c r="K1958" s="10"/>
      <c r="L1958" s="10"/>
      <c r="M1958" s="10"/>
      <c r="N1958" s="10"/>
    </row>
    <row r="1959" spans="1:14">
      <c r="A1959" s="32"/>
      <c r="B1959" s="32"/>
      <c r="C1959" s="33"/>
      <c r="D1959" s="14"/>
      <c r="E1959" s="14"/>
      <c r="F1959" s="10"/>
      <c r="G1959" s="257"/>
      <c r="H1959" s="10"/>
      <c r="I1959" s="10"/>
      <c r="J1959" s="34"/>
      <c r="K1959" s="10"/>
      <c r="L1959" s="10"/>
      <c r="M1959" s="10"/>
      <c r="N1959" s="10"/>
    </row>
    <row r="1960" spans="1:14">
      <c r="A1960" s="32"/>
      <c r="B1960" s="32"/>
      <c r="C1960" s="33"/>
      <c r="D1960" s="14"/>
      <c r="E1960" s="14"/>
      <c r="F1960" s="10"/>
      <c r="G1960" s="257"/>
      <c r="H1960" s="10"/>
      <c r="I1960" s="10"/>
      <c r="J1960" s="34"/>
      <c r="K1960" s="10"/>
      <c r="L1960" s="10"/>
      <c r="M1960" s="10"/>
      <c r="N1960" s="10"/>
    </row>
    <row r="1961" spans="1:14">
      <c r="A1961" s="32"/>
      <c r="B1961" s="32"/>
      <c r="C1961" s="33"/>
      <c r="D1961" s="14"/>
      <c r="E1961" s="14"/>
      <c r="F1961" s="10"/>
      <c r="G1961" s="257"/>
      <c r="H1961" s="10"/>
      <c r="I1961" s="10"/>
      <c r="J1961" s="34"/>
      <c r="K1961" s="10"/>
      <c r="L1961" s="10"/>
      <c r="M1961" s="10"/>
      <c r="N1961" s="10"/>
    </row>
    <row r="1962" spans="1:14">
      <c r="A1962" s="32"/>
      <c r="B1962" s="32"/>
      <c r="C1962" s="33"/>
      <c r="D1962" s="14"/>
      <c r="E1962" s="14"/>
      <c r="F1962" s="10"/>
      <c r="G1962" s="257"/>
      <c r="H1962" s="10"/>
      <c r="I1962" s="10"/>
      <c r="J1962" s="34"/>
      <c r="K1962" s="10"/>
      <c r="L1962" s="10"/>
      <c r="M1962" s="10"/>
      <c r="N1962" s="10"/>
    </row>
    <row r="1963" spans="1:14">
      <c r="A1963" s="32"/>
      <c r="B1963" s="32"/>
      <c r="C1963" s="33"/>
      <c r="D1963" s="14"/>
      <c r="E1963" s="14"/>
      <c r="F1963" s="10"/>
      <c r="G1963" s="257"/>
      <c r="H1963" s="10"/>
      <c r="I1963" s="10"/>
      <c r="J1963" s="34"/>
      <c r="K1963" s="10"/>
      <c r="L1963" s="10"/>
      <c r="M1963" s="10"/>
      <c r="N1963" s="10"/>
    </row>
    <row r="1964" spans="1:14">
      <c r="A1964" s="32"/>
      <c r="B1964" s="32"/>
      <c r="C1964" s="33"/>
      <c r="D1964" s="14"/>
      <c r="E1964" s="14"/>
      <c r="F1964" s="10"/>
      <c r="G1964" s="257"/>
      <c r="H1964" s="10"/>
      <c r="I1964" s="10"/>
      <c r="J1964" s="34"/>
      <c r="K1964" s="10"/>
      <c r="L1964" s="10"/>
      <c r="M1964" s="10"/>
      <c r="N1964" s="10"/>
    </row>
    <row r="1965" spans="1:14">
      <c r="A1965" s="32"/>
      <c r="B1965" s="32"/>
      <c r="C1965" s="33"/>
      <c r="D1965" s="14"/>
      <c r="E1965" s="14"/>
      <c r="F1965" s="10"/>
      <c r="G1965" s="257"/>
      <c r="H1965" s="10"/>
      <c r="I1965" s="10"/>
      <c r="J1965" s="34"/>
      <c r="K1965" s="10"/>
      <c r="L1965" s="10"/>
      <c r="M1965" s="10"/>
      <c r="N1965" s="10"/>
    </row>
    <row r="1966" spans="1:14">
      <c r="A1966" s="32"/>
      <c r="B1966" s="32"/>
      <c r="C1966" s="33"/>
      <c r="D1966" s="14"/>
      <c r="E1966" s="14"/>
      <c r="F1966" s="10"/>
      <c r="G1966" s="257"/>
      <c r="H1966" s="10"/>
      <c r="I1966" s="10"/>
      <c r="J1966" s="34"/>
      <c r="K1966" s="10"/>
      <c r="L1966" s="10"/>
      <c r="M1966" s="10"/>
      <c r="N1966" s="10"/>
    </row>
    <row r="1967" spans="1:14">
      <c r="A1967" s="32"/>
      <c r="B1967" s="32"/>
      <c r="C1967" s="33"/>
      <c r="D1967" s="14"/>
      <c r="E1967" s="14"/>
      <c r="F1967" s="10"/>
      <c r="G1967" s="257"/>
      <c r="H1967" s="10"/>
      <c r="I1967" s="10"/>
      <c r="J1967" s="34"/>
      <c r="K1967" s="10"/>
      <c r="L1967" s="10"/>
      <c r="M1967" s="10"/>
      <c r="N1967" s="10"/>
    </row>
    <row r="1968" spans="1:14">
      <c r="A1968" s="32"/>
      <c r="B1968" s="32"/>
      <c r="C1968" s="33"/>
      <c r="D1968" s="14"/>
      <c r="E1968" s="14"/>
      <c r="F1968" s="10"/>
      <c r="G1968" s="257"/>
      <c r="H1968" s="10"/>
      <c r="I1968" s="10"/>
      <c r="J1968" s="34"/>
      <c r="K1968" s="10"/>
      <c r="L1968" s="10"/>
      <c r="M1968" s="10"/>
      <c r="N1968" s="10"/>
    </row>
    <row r="1969" spans="1:14">
      <c r="A1969" s="32"/>
      <c r="B1969" s="32"/>
      <c r="C1969" s="33"/>
      <c r="D1969" s="14"/>
      <c r="E1969" s="14"/>
      <c r="F1969" s="10"/>
      <c r="G1969" s="257"/>
      <c r="H1969" s="10"/>
      <c r="I1969" s="10"/>
      <c r="J1969" s="34"/>
      <c r="K1969" s="10"/>
      <c r="L1969" s="10"/>
      <c r="M1969" s="10"/>
      <c r="N1969" s="10"/>
    </row>
    <row r="1970" spans="1:14">
      <c r="A1970" s="32"/>
      <c r="B1970" s="32"/>
      <c r="C1970" s="33"/>
      <c r="D1970" s="14"/>
      <c r="E1970" s="14"/>
      <c r="F1970" s="10"/>
      <c r="G1970" s="257"/>
      <c r="H1970" s="10"/>
      <c r="I1970" s="10"/>
      <c r="J1970" s="34"/>
      <c r="K1970" s="10"/>
      <c r="L1970" s="10"/>
      <c r="M1970" s="10"/>
      <c r="N1970" s="10"/>
    </row>
    <row r="1971" spans="1:14">
      <c r="A1971" s="32"/>
      <c r="B1971" s="32"/>
      <c r="C1971" s="33"/>
      <c r="D1971" s="14"/>
      <c r="E1971" s="14"/>
      <c r="F1971" s="10"/>
      <c r="G1971" s="257"/>
      <c r="H1971" s="10"/>
      <c r="I1971" s="10"/>
      <c r="J1971" s="34"/>
      <c r="K1971" s="10"/>
      <c r="L1971" s="10"/>
      <c r="M1971" s="10"/>
      <c r="N1971" s="10"/>
    </row>
    <row r="1972" spans="1:14">
      <c r="A1972" s="32"/>
      <c r="B1972" s="32"/>
      <c r="C1972" s="33"/>
      <c r="D1972" s="14"/>
      <c r="E1972" s="14"/>
      <c r="F1972" s="10"/>
      <c r="G1972" s="257"/>
      <c r="H1972" s="10"/>
      <c r="I1972" s="10"/>
      <c r="J1972" s="34"/>
      <c r="K1972" s="10"/>
      <c r="L1972" s="10"/>
      <c r="M1972" s="10"/>
      <c r="N1972" s="10"/>
    </row>
    <row r="1973" spans="1:14">
      <c r="A1973" s="32"/>
      <c r="B1973" s="32"/>
      <c r="C1973" s="33"/>
      <c r="D1973" s="14"/>
      <c r="E1973" s="14"/>
      <c r="F1973" s="10"/>
      <c r="G1973" s="257"/>
      <c r="H1973" s="10"/>
      <c r="I1973" s="10"/>
      <c r="J1973" s="34"/>
      <c r="K1973" s="10"/>
      <c r="L1973" s="10"/>
      <c r="M1973" s="10"/>
      <c r="N1973" s="10"/>
    </row>
    <row r="1974" spans="1:14">
      <c r="A1974" s="32"/>
      <c r="B1974" s="32"/>
      <c r="C1974" s="33"/>
      <c r="D1974" s="14"/>
      <c r="E1974" s="14"/>
      <c r="F1974" s="10"/>
      <c r="G1974" s="257"/>
      <c r="H1974" s="10"/>
      <c r="I1974" s="10"/>
      <c r="J1974" s="34"/>
      <c r="K1974" s="10"/>
      <c r="L1974" s="10"/>
      <c r="M1974" s="10"/>
      <c r="N1974" s="10"/>
    </row>
    <row r="1975" spans="1:14">
      <c r="A1975" s="32"/>
      <c r="B1975" s="32"/>
      <c r="C1975" s="33"/>
      <c r="D1975" s="14"/>
      <c r="E1975" s="14"/>
      <c r="F1975" s="10"/>
      <c r="G1975" s="257"/>
      <c r="H1975" s="10"/>
      <c r="I1975" s="10"/>
      <c r="J1975" s="34"/>
      <c r="K1975" s="10"/>
      <c r="L1975" s="10"/>
      <c r="M1975" s="10"/>
      <c r="N1975" s="10"/>
    </row>
    <row r="1976" spans="1:14">
      <c r="A1976" s="32"/>
      <c r="B1976" s="32"/>
      <c r="C1976" s="33"/>
      <c r="D1976" s="14"/>
      <c r="E1976" s="14"/>
      <c r="F1976" s="10"/>
      <c r="G1976" s="257"/>
      <c r="H1976" s="10"/>
      <c r="I1976" s="10"/>
      <c r="J1976" s="34"/>
      <c r="K1976" s="10"/>
      <c r="L1976" s="10"/>
      <c r="M1976" s="10"/>
      <c r="N1976" s="10"/>
    </row>
    <row r="1977" spans="1:14">
      <c r="A1977" s="32"/>
      <c r="B1977" s="32"/>
      <c r="C1977" s="33"/>
      <c r="D1977" s="14"/>
      <c r="E1977" s="14"/>
      <c r="F1977" s="10"/>
      <c r="G1977" s="257"/>
      <c r="H1977" s="10"/>
      <c r="I1977" s="10"/>
      <c r="J1977" s="34"/>
      <c r="K1977" s="10"/>
      <c r="L1977" s="10"/>
      <c r="M1977" s="10"/>
      <c r="N1977" s="10"/>
    </row>
    <row r="1978" spans="1:14">
      <c r="A1978" s="32"/>
      <c r="B1978" s="32"/>
      <c r="C1978" s="33"/>
      <c r="D1978" s="14"/>
      <c r="E1978" s="14"/>
      <c r="F1978" s="10"/>
      <c r="G1978" s="257"/>
      <c r="H1978" s="10"/>
      <c r="I1978" s="10"/>
      <c r="J1978" s="34"/>
      <c r="K1978" s="10"/>
      <c r="L1978" s="10"/>
      <c r="M1978" s="10"/>
      <c r="N1978" s="10"/>
    </row>
    <row r="1979" spans="1:14">
      <c r="A1979" s="32"/>
      <c r="B1979" s="32"/>
      <c r="C1979" s="33"/>
      <c r="D1979" s="14"/>
      <c r="E1979" s="14"/>
      <c r="F1979" s="10"/>
      <c r="G1979" s="257"/>
      <c r="H1979" s="10"/>
      <c r="I1979" s="10"/>
      <c r="J1979" s="34"/>
      <c r="K1979" s="10"/>
      <c r="L1979" s="10"/>
      <c r="M1979" s="10"/>
      <c r="N1979" s="10"/>
    </row>
    <row r="1980" spans="1:14">
      <c r="A1980" s="32"/>
      <c r="B1980" s="32"/>
      <c r="C1980" s="33"/>
      <c r="D1980" s="14"/>
      <c r="E1980" s="14"/>
      <c r="F1980" s="10"/>
      <c r="G1980" s="257"/>
      <c r="H1980" s="10"/>
      <c r="I1980" s="10"/>
      <c r="J1980" s="34"/>
      <c r="K1980" s="10"/>
      <c r="L1980" s="10"/>
      <c r="M1980" s="10"/>
      <c r="N1980" s="10"/>
    </row>
    <row r="1981" spans="1:14">
      <c r="A1981" s="32"/>
      <c r="B1981" s="32"/>
      <c r="C1981" s="33"/>
      <c r="D1981" s="14"/>
      <c r="E1981" s="14"/>
      <c r="F1981" s="10"/>
      <c r="G1981" s="257"/>
      <c r="H1981" s="10"/>
      <c r="I1981" s="10"/>
      <c r="J1981" s="34"/>
      <c r="K1981" s="10"/>
      <c r="L1981" s="10"/>
      <c r="M1981" s="10"/>
      <c r="N1981" s="10"/>
    </row>
    <row r="1982" spans="1:14">
      <c r="A1982" s="32"/>
      <c r="B1982" s="32"/>
      <c r="C1982" s="33"/>
      <c r="D1982" s="14"/>
      <c r="E1982" s="14"/>
      <c r="F1982" s="10"/>
      <c r="G1982" s="257"/>
      <c r="H1982" s="10"/>
      <c r="I1982" s="10"/>
      <c r="J1982" s="34"/>
      <c r="K1982" s="10"/>
      <c r="L1982" s="10"/>
      <c r="M1982" s="10"/>
      <c r="N1982" s="10"/>
    </row>
    <row r="1983" spans="1:14">
      <c r="A1983" s="32"/>
      <c r="B1983" s="32"/>
      <c r="C1983" s="33"/>
      <c r="D1983" s="14"/>
      <c r="E1983" s="14"/>
      <c r="F1983" s="10"/>
      <c r="G1983" s="257"/>
      <c r="H1983" s="10"/>
      <c r="I1983" s="10"/>
      <c r="J1983" s="34"/>
      <c r="K1983" s="10"/>
      <c r="L1983" s="10"/>
      <c r="M1983" s="10"/>
      <c r="N1983" s="10"/>
    </row>
    <row r="1984" spans="1:14">
      <c r="A1984" s="32"/>
      <c r="B1984" s="32"/>
      <c r="C1984" s="33"/>
      <c r="D1984" s="14"/>
      <c r="E1984" s="14"/>
      <c r="F1984" s="10"/>
      <c r="G1984" s="257"/>
      <c r="H1984" s="10"/>
      <c r="I1984" s="10"/>
      <c r="J1984" s="34"/>
      <c r="K1984" s="10"/>
      <c r="L1984" s="10"/>
      <c r="M1984" s="10"/>
      <c r="N1984" s="10"/>
    </row>
    <row r="1985" spans="1:14">
      <c r="A1985" s="32"/>
      <c r="B1985" s="32"/>
      <c r="C1985" s="33"/>
      <c r="D1985" s="14"/>
      <c r="E1985" s="14"/>
      <c r="F1985" s="10"/>
      <c r="G1985" s="257"/>
      <c r="H1985" s="10"/>
      <c r="I1985" s="10"/>
      <c r="J1985" s="34"/>
      <c r="K1985" s="10"/>
      <c r="L1985" s="10"/>
      <c r="M1985" s="10"/>
      <c r="N1985" s="10"/>
    </row>
    <row r="1986" spans="1:14">
      <c r="A1986" s="32"/>
      <c r="B1986" s="32"/>
      <c r="C1986" s="33"/>
      <c r="D1986" s="14"/>
      <c r="E1986" s="14"/>
      <c r="F1986" s="10"/>
      <c r="G1986" s="257"/>
      <c r="H1986" s="10"/>
      <c r="I1986" s="10"/>
      <c r="J1986" s="34"/>
      <c r="K1986" s="10"/>
      <c r="L1986" s="10"/>
      <c r="M1986" s="10"/>
      <c r="N1986" s="10"/>
    </row>
    <row r="1987" spans="1:14">
      <c r="A1987" s="32"/>
      <c r="B1987" s="32"/>
      <c r="C1987" s="33"/>
      <c r="D1987" s="14"/>
      <c r="E1987" s="14"/>
      <c r="F1987" s="10"/>
      <c r="G1987" s="257"/>
      <c r="H1987" s="10"/>
      <c r="I1987" s="10"/>
      <c r="J1987" s="34"/>
      <c r="K1987" s="10"/>
      <c r="L1987" s="10"/>
      <c r="M1987" s="10"/>
      <c r="N1987" s="10"/>
    </row>
    <row r="1988" spans="1:14">
      <c r="A1988" s="32"/>
      <c r="B1988" s="32"/>
      <c r="C1988" s="33"/>
      <c r="D1988" s="14"/>
      <c r="E1988" s="14"/>
      <c r="F1988" s="10"/>
      <c r="G1988" s="257"/>
      <c r="H1988" s="10"/>
      <c r="I1988" s="10"/>
      <c r="J1988" s="34"/>
      <c r="K1988" s="10"/>
      <c r="L1988" s="10"/>
      <c r="M1988" s="10"/>
      <c r="N1988" s="10"/>
    </row>
    <row r="1989" spans="1:14">
      <c r="A1989" s="32"/>
      <c r="B1989" s="32"/>
      <c r="C1989" s="33"/>
      <c r="D1989" s="14"/>
      <c r="E1989" s="14"/>
      <c r="F1989" s="10"/>
      <c r="G1989" s="257"/>
      <c r="H1989" s="10"/>
      <c r="I1989" s="10"/>
      <c r="J1989" s="34"/>
      <c r="K1989" s="10"/>
      <c r="L1989" s="10"/>
      <c r="M1989" s="10"/>
      <c r="N1989" s="10"/>
    </row>
    <row r="1990" spans="1:14">
      <c r="A1990" s="32"/>
      <c r="B1990" s="32"/>
      <c r="C1990" s="33"/>
      <c r="D1990" s="14"/>
      <c r="E1990" s="14"/>
      <c r="F1990" s="10"/>
      <c r="G1990" s="257"/>
      <c r="H1990" s="10"/>
      <c r="I1990" s="10"/>
      <c r="J1990" s="34"/>
      <c r="K1990" s="10"/>
      <c r="L1990" s="10"/>
      <c r="M1990" s="10"/>
      <c r="N1990" s="10"/>
    </row>
    <row r="1991" spans="1:14">
      <c r="A1991" s="32"/>
      <c r="B1991" s="32"/>
      <c r="C1991" s="33"/>
      <c r="D1991" s="14"/>
      <c r="E1991" s="14"/>
      <c r="F1991" s="10"/>
      <c r="G1991" s="257"/>
      <c r="H1991" s="10"/>
      <c r="I1991" s="10"/>
      <c r="J1991" s="34"/>
      <c r="K1991" s="10"/>
      <c r="L1991" s="10"/>
      <c r="M1991" s="10"/>
      <c r="N1991" s="10"/>
    </row>
    <row r="1992" spans="1:14">
      <c r="A1992" s="32"/>
      <c r="B1992" s="32"/>
      <c r="C1992" s="33"/>
      <c r="D1992" s="14"/>
      <c r="E1992" s="14"/>
      <c r="F1992" s="10"/>
      <c r="G1992" s="257"/>
      <c r="H1992" s="10"/>
      <c r="I1992" s="10"/>
      <c r="J1992" s="34"/>
      <c r="K1992" s="10"/>
      <c r="L1992" s="10"/>
      <c r="M1992" s="10"/>
      <c r="N1992" s="10"/>
    </row>
    <row r="1993" spans="1:14">
      <c r="A1993" s="32"/>
      <c r="B1993" s="32"/>
      <c r="C1993" s="33"/>
      <c r="D1993" s="14"/>
      <c r="E1993" s="14"/>
      <c r="F1993" s="10"/>
      <c r="G1993" s="257"/>
      <c r="H1993" s="10"/>
      <c r="I1993" s="10"/>
      <c r="J1993" s="34"/>
      <c r="K1993" s="10"/>
      <c r="L1993" s="10"/>
      <c r="M1993" s="10"/>
      <c r="N1993" s="10"/>
    </row>
    <row r="1994" spans="1:14">
      <c r="A1994" s="32"/>
      <c r="B1994" s="32"/>
      <c r="C1994" s="33"/>
      <c r="D1994" s="14"/>
      <c r="E1994" s="14"/>
      <c r="F1994" s="10"/>
      <c r="G1994" s="257"/>
      <c r="H1994" s="10"/>
      <c r="I1994" s="10"/>
      <c r="J1994" s="34"/>
      <c r="K1994" s="10"/>
      <c r="L1994" s="10"/>
      <c r="M1994" s="10"/>
      <c r="N1994" s="10"/>
    </row>
    <row r="1995" spans="1:14">
      <c r="A1995" s="32"/>
      <c r="B1995" s="32"/>
      <c r="C1995" s="33"/>
      <c r="D1995" s="14"/>
      <c r="E1995" s="14"/>
      <c r="F1995" s="10"/>
      <c r="G1995" s="257"/>
      <c r="H1995" s="10"/>
      <c r="I1995" s="10"/>
      <c r="J1995" s="34"/>
      <c r="K1995" s="10"/>
      <c r="L1995" s="10"/>
      <c r="M1995" s="10"/>
      <c r="N1995" s="10"/>
    </row>
    <row r="1996" spans="1:14">
      <c r="A1996" s="32"/>
      <c r="B1996" s="32"/>
      <c r="C1996" s="33"/>
      <c r="D1996" s="14"/>
      <c r="E1996" s="14"/>
      <c r="F1996" s="10"/>
      <c r="G1996" s="257"/>
      <c r="H1996" s="10"/>
      <c r="I1996" s="10"/>
      <c r="J1996" s="34"/>
      <c r="K1996" s="10"/>
      <c r="L1996" s="10"/>
      <c r="M1996" s="10"/>
      <c r="N1996" s="10"/>
    </row>
    <row r="1997" spans="1:14">
      <c r="A1997" s="32"/>
      <c r="B1997" s="32"/>
      <c r="C1997" s="33"/>
      <c r="D1997" s="14"/>
      <c r="E1997" s="14"/>
      <c r="F1997" s="10"/>
      <c r="G1997" s="257"/>
      <c r="H1997" s="10"/>
      <c r="I1997" s="10"/>
      <c r="J1997" s="34"/>
      <c r="K1997" s="10"/>
      <c r="L1997" s="10"/>
      <c r="M1997" s="10"/>
      <c r="N1997" s="10"/>
    </row>
    <row r="1998" spans="1:14">
      <c r="A1998" s="32"/>
      <c r="B1998" s="32"/>
      <c r="C1998" s="33"/>
      <c r="D1998" s="14"/>
      <c r="E1998" s="14"/>
      <c r="F1998" s="10"/>
      <c r="G1998" s="257"/>
      <c r="H1998" s="10"/>
      <c r="I1998" s="10"/>
      <c r="J1998" s="34"/>
      <c r="K1998" s="10"/>
      <c r="L1998" s="10"/>
      <c r="M1998" s="10"/>
      <c r="N1998" s="10"/>
    </row>
    <row r="1999" spans="1:14">
      <c r="A1999" s="32"/>
      <c r="B1999" s="32"/>
      <c r="C1999" s="33"/>
      <c r="D1999" s="14"/>
      <c r="E1999" s="14"/>
      <c r="F1999" s="10"/>
      <c r="G1999" s="257"/>
      <c r="H1999" s="10"/>
      <c r="I1999" s="10"/>
      <c r="J1999" s="34"/>
      <c r="K1999" s="10"/>
      <c r="L1999" s="10"/>
      <c r="M1999" s="10"/>
      <c r="N1999" s="10"/>
    </row>
    <row r="2000" spans="1:14">
      <c r="A2000" s="32"/>
      <c r="B2000" s="32"/>
      <c r="C2000" s="33"/>
      <c r="D2000" s="14"/>
      <c r="E2000" s="14"/>
      <c r="F2000" s="10"/>
      <c r="G2000" s="257"/>
      <c r="H2000" s="10"/>
      <c r="I2000" s="10"/>
      <c r="J2000" s="34"/>
      <c r="K2000" s="10"/>
      <c r="L2000" s="10"/>
      <c r="M2000" s="10"/>
      <c r="N2000" s="10"/>
    </row>
    <row r="2001" spans="1:14">
      <c r="A2001" s="32"/>
      <c r="B2001" s="32"/>
      <c r="C2001" s="33"/>
      <c r="D2001" s="14"/>
      <c r="E2001" s="14"/>
      <c r="F2001" s="10"/>
      <c r="G2001" s="257"/>
      <c r="H2001" s="10"/>
      <c r="I2001" s="10"/>
      <c r="J2001" s="34"/>
      <c r="K2001" s="10"/>
      <c r="L2001" s="10"/>
      <c r="M2001" s="10"/>
      <c r="N2001" s="10"/>
    </row>
    <row r="2002" spans="1:14">
      <c r="A2002" s="32"/>
      <c r="B2002" s="32"/>
      <c r="C2002" s="33"/>
      <c r="D2002" s="14"/>
      <c r="E2002" s="14"/>
      <c r="F2002" s="10"/>
      <c r="G2002" s="257"/>
      <c r="H2002" s="10"/>
      <c r="I2002" s="10"/>
      <c r="J2002" s="34"/>
      <c r="K2002" s="10"/>
      <c r="L2002" s="10"/>
      <c r="M2002" s="10"/>
      <c r="N2002" s="10"/>
    </row>
    <row r="2003" spans="1:14">
      <c r="A2003" s="32"/>
      <c r="B2003" s="32"/>
      <c r="C2003" s="33"/>
      <c r="D2003" s="14"/>
      <c r="E2003" s="14"/>
      <c r="F2003" s="10"/>
      <c r="G2003" s="257"/>
      <c r="H2003" s="10"/>
      <c r="I2003" s="10"/>
      <c r="J2003" s="34"/>
      <c r="K2003" s="10"/>
      <c r="L2003" s="10"/>
      <c r="M2003" s="10"/>
      <c r="N2003" s="10"/>
    </row>
    <row r="2004" spans="1:14">
      <c r="A2004" s="32"/>
      <c r="B2004" s="32"/>
      <c r="C2004" s="33"/>
      <c r="D2004" s="14"/>
      <c r="E2004" s="14"/>
      <c r="F2004" s="10"/>
      <c r="G2004" s="257"/>
      <c r="H2004" s="10"/>
      <c r="I2004" s="10"/>
      <c r="J2004" s="34"/>
      <c r="K2004" s="10"/>
      <c r="L2004" s="10"/>
      <c r="M2004" s="10"/>
      <c r="N2004" s="10"/>
    </row>
    <row r="2005" spans="1:14">
      <c r="A2005" s="32"/>
      <c r="B2005" s="32"/>
      <c r="C2005" s="33"/>
      <c r="D2005" s="14"/>
      <c r="E2005" s="14"/>
      <c r="F2005" s="10"/>
      <c r="G2005" s="257"/>
      <c r="H2005" s="10"/>
      <c r="I2005" s="10"/>
      <c r="J2005" s="34"/>
      <c r="K2005" s="10"/>
      <c r="L2005" s="10"/>
      <c r="M2005" s="10"/>
      <c r="N2005" s="10"/>
    </row>
    <row r="2006" spans="1:14">
      <c r="A2006" s="32"/>
      <c r="B2006" s="32"/>
      <c r="C2006" s="33"/>
      <c r="D2006" s="14"/>
      <c r="E2006" s="14"/>
      <c r="F2006" s="10"/>
      <c r="G2006" s="257"/>
      <c r="H2006" s="10"/>
      <c r="I2006" s="10"/>
      <c r="J2006" s="34"/>
      <c r="K2006" s="10"/>
      <c r="L2006" s="10"/>
      <c r="M2006" s="10"/>
      <c r="N2006" s="10"/>
    </row>
    <row r="2007" spans="1:14">
      <c r="A2007" s="32"/>
      <c r="B2007" s="32"/>
      <c r="C2007" s="33"/>
      <c r="D2007" s="14"/>
      <c r="E2007" s="14"/>
      <c r="F2007" s="10"/>
      <c r="G2007" s="257"/>
      <c r="H2007" s="10"/>
      <c r="I2007" s="10"/>
      <c r="J2007" s="34"/>
      <c r="K2007" s="10"/>
      <c r="L2007" s="10"/>
      <c r="M2007" s="10"/>
      <c r="N2007" s="10"/>
    </row>
    <row r="2008" spans="1:14">
      <c r="A2008" s="32"/>
      <c r="B2008" s="32"/>
      <c r="C2008" s="33"/>
      <c r="D2008" s="14"/>
      <c r="E2008" s="14"/>
      <c r="F2008" s="10"/>
      <c r="G2008" s="257"/>
      <c r="H2008" s="10"/>
      <c r="I2008" s="10"/>
      <c r="J2008" s="34"/>
      <c r="K2008" s="10"/>
      <c r="L2008" s="10"/>
      <c r="M2008" s="10"/>
      <c r="N2008" s="10"/>
    </row>
    <row r="2009" spans="1:14">
      <c r="A2009" s="32"/>
      <c r="B2009" s="32"/>
      <c r="C2009" s="33"/>
      <c r="D2009" s="14"/>
      <c r="E2009" s="14"/>
      <c r="F2009" s="10"/>
      <c r="G2009" s="257"/>
      <c r="H2009" s="10"/>
      <c r="I2009" s="10"/>
      <c r="J2009" s="34"/>
      <c r="K2009" s="10"/>
      <c r="L2009" s="10"/>
      <c r="M2009" s="10"/>
      <c r="N2009" s="10"/>
    </row>
    <row r="2010" spans="1:14">
      <c r="A2010" s="32"/>
      <c r="B2010" s="32"/>
      <c r="C2010" s="33"/>
      <c r="D2010" s="14"/>
      <c r="E2010" s="14"/>
      <c r="F2010" s="10"/>
      <c r="G2010" s="257"/>
      <c r="H2010" s="10"/>
      <c r="I2010" s="10"/>
      <c r="J2010" s="34"/>
      <c r="K2010" s="10"/>
      <c r="L2010" s="10"/>
      <c r="M2010" s="10"/>
      <c r="N2010" s="10"/>
    </row>
    <row r="2011" spans="1:14">
      <c r="A2011" s="32"/>
      <c r="B2011" s="32"/>
      <c r="C2011" s="33"/>
      <c r="D2011" s="14"/>
      <c r="E2011" s="14"/>
      <c r="F2011" s="10"/>
      <c r="G2011" s="257"/>
      <c r="H2011" s="10"/>
      <c r="I2011" s="10"/>
      <c r="J2011" s="34"/>
      <c r="K2011" s="10"/>
      <c r="L2011" s="10"/>
      <c r="M2011" s="10"/>
      <c r="N2011" s="10"/>
    </row>
    <row r="2012" spans="1:14">
      <c r="A2012" s="32"/>
      <c r="B2012" s="32"/>
      <c r="C2012" s="33"/>
      <c r="D2012" s="14"/>
      <c r="E2012" s="14"/>
      <c r="F2012" s="10"/>
      <c r="G2012" s="257"/>
      <c r="H2012" s="10"/>
      <c r="I2012" s="10"/>
      <c r="J2012" s="34"/>
      <c r="K2012" s="10"/>
      <c r="L2012" s="10"/>
      <c r="M2012" s="10"/>
      <c r="N2012" s="10"/>
    </row>
    <row r="2013" spans="1:14">
      <c r="A2013" s="32"/>
      <c r="B2013" s="32"/>
      <c r="C2013" s="33"/>
      <c r="D2013" s="14"/>
      <c r="E2013" s="14"/>
      <c r="F2013" s="10"/>
      <c r="G2013" s="257"/>
      <c r="H2013" s="10"/>
      <c r="I2013" s="10"/>
      <c r="J2013" s="34"/>
      <c r="K2013" s="10"/>
      <c r="L2013" s="10"/>
      <c r="M2013" s="10"/>
      <c r="N2013" s="10"/>
    </row>
    <row r="2014" spans="1:14">
      <c r="A2014" s="32"/>
      <c r="B2014" s="32"/>
      <c r="C2014" s="33"/>
      <c r="D2014" s="14"/>
      <c r="E2014" s="14"/>
      <c r="F2014" s="10"/>
      <c r="G2014" s="257"/>
      <c r="H2014" s="10"/>
      <c r="I2014" s="10"/>
      <c r="J2014" s="34"/>
      <c r="K2014" s="10"/>
      <c r="L2014" s="10"/>
      <c r="M2014" s="10"/>
      <c r="N2014" s="10"/>
    </row>
    <row r="2015" spans="1:14">
      <c r="A2015" s="32"/>
      <c r="B2015" s="32"/>
      <c r="C2015" s="33"/>
      <c r="D2015" s="14"/>
      <c r="E2015" s="14"/>
      <c r="F2015" s="10"/>
      <c r="G2015" s="257"/>
      <c r="H2015" s="10"/>
      <c r="I2015" s="10"/>
      <c r="J2015" s="34"/>
      <c r="K2015" s="10"/>
      <c r="L2015" s="10"/>
      <c r="M2015" s="10"/>
      <c r="N2015" s="10"/>
    </row>
    <row r="2016" spans="1:14">
      <c r="A2016" s="32"/>
      <c r="B2016" s="32"/>
      <c r="C2016" s="33"/>
      <c r="D2016" s="14"/>
      <c r="E2016" s="14"/>
      <c r="F2016" s="10"/>
      <c r="G2016" s="257"/>
      <c r="H2016" s="10"/>
      <c r="I2016" s="10"/>
      <c r="J2016" s="34"/>
      <c r="K2016" s="10"/>
      <c r="L2016" s="10"/>
      <c r="M2016" s="10"/>
      <c r="N2016" s="10"/>
    </row>
    <row r="2017" spans="1:14">
      <c r="A2017" s="32"/>
      <c r="B2017" s="32"/>
      <c r="C2017" s="33"/>
      <c r="D2017" s="14"/>
      <c r="E2017" s="14"/>
      <c r="F2017" s="10"/>
      <c r="G2017" s="257"/>
      <c r="H2017" s="10"/>
      <c r="I2017" s="10"/>
      <c r="J2017" s="34"/>
      <c r="K2017" s="10"/>
      <c r="L2017" s="10"/>
      <c r="M2017" s="10"/>
      <c r="N2017" s="10"/>
    </row>
    <row r="2018" spans="1:14">
      <c r="A2018" s="32"/>
      <c r="B2018" s="32"/>
      <c r="C2018" s="33"/>
      <c r="D2018" s="14"/>
      <c r="E2018" s="14"/>
      <c r="F2018" s="10"/>
      <c r="G2018" s="257"/>
      <c r="H2018" s="10"/>
      <c r="I2018" s="10"/>
      <c r="J2018" s="34"/>
      <c r="K2018" s="10"/>
      <c r="L2018" s="10"/>
      <c r="M2018" s="10"/>
      <c r="N2018" s="10"/>
    </row>
    <row r="2019" spans="1:14">
      <c r="A2019" s="32"/>
      <c r="B2019" s="32"/>
      <c r="C2019" s="33"/>
      <c r="D2019" s="14"/>
      <c r="E2019" s="14"/>
      <c r="F2019" s="10"/>
      <c r="G2019" s="257"/>
      <c r="H2019" s="10"/>
      <c r="I2019" s="10"/>
      <c r="J2019" s="34"/>
      <c r="K2019" s="10"/>
      <c r="L2019" s="10"/>
      <c r="M2019" s="10"/>
      <c r="N2019" s="10"/>
    </row>
    <row r="2020" spans="1:14">
      <c r="A2020" s="32"/>
      <c r="B2020" s="32"/>
      <c r="C2020" s="33"/>
      <c r="D2020" s="14"/>
      <c r="E2020" s="14"/>
      <c r="F2020" s="10"/>
      <c r="G2020" s="257"/>
      <c r="H2020" s="10"/>
      <c r="I2020" s="10"/>
      <c r="J2020" s="34"/>
      <c r="K2020" s="10"/>
      <c r="L2020" s="10"/>
      <c r="M2020" s="10"/>
      <c r="N2020" s="10"/>
    </row>
    <row r="2021" spans="1:14">
      <c r="A2021" s="32"/>
      <c r="B2021" s="32"/>
      <c r="C2021" s="33"/>
      <c r="D2021" s="14"/>
      <c r="E2021" s="14"/>
      <c r="F2021" s="10"/>
      <c r="G2021" s="257"/>
      <c r="H2021" s="10"/>
      <c r="I2021" s="10"/>
      <c r="J2021" s="34"/>
      <c r="K2021" s="10"/>
      <c r="L2021" s="10"/>
      <c r="M2021" s="10"/>
      <c r="N2021" s="10"/>
    </row>
    <row r="2022" spans="1:14">
      <c r="A2022" s="32"/>
      <c r="B2022" s="32"/>
      <c r="C2022" s="33"/>
      <c r="D2022" s="14"/>
      <c r="E2022" s="14"/>
      <c r="F2022" s="10"/>
      <c r="G2022" s="257"/>
      <c r="H2022" s="10"/>
      <c r="I2022" s="10"/>
      <c r="J2022" s="34"/>
      <c r="K2022" s="10"/>
      <c r="L2022" s="10"/>
      <c r="M2022" s="10"/>
      <c r="N2022" s="10"/>
    </row>
    <row r="2023" spans="1:14">
      <c r="A2023" s="32"/>
      <c r="B2023" s="32"/>
      <c r="C2023" s="33"/>
      <c r="D2023" s="14"/>
      <c r="E2023" s="14"/>
      <c r="F2023" s="10"/>
      <c r="G2023" s="257"/>
      <c r="H2023" s="10"/>
      <c r="I2023" s="10"/>
      <c r="J2023" s="34"/>
      <c r="K2023" s="10"/>
      <c r="L2023" s="10"/>
      <c r="M2023" s="10"/>
      <c r="N2023" s="10"/>
    </row>
    <row r="2024" spans="1:14">
      <c r="A2024" s="32"/>
      <c r="B2024" s="32"/>
      <c r="C2024" s="33"/>
      <c r="D2024" s="14"/>
      <c r="E2024" s="14"/>
      <c r="F2024" s="10"/>
      <c r="G2024" s="257"/>
      <c r="H2024" s="10"/>
      <c r="I2024" s="10"/>
      <c r="J2024" s="34"/>
      <c r="K2024" s="10"/>
      <c r="L2024" s="10"/>
      <c r="M2024" s="10"/>
      <c r="N2024" s="10"/>
    </row>
    <row r="2025" spans="1:14">
      <c r="A2025" s="32"/>
      <c r="B2025" s="32"/>
      <c r="C2025" s="33"/>
      <c r="D2025" s="14"/>
      <c r="E2025" s="14"/>
      <c r="F2025" s="10"/>
      <c r="G2025" s="257"/>
      <c r="H2025" s="10"/>
      <c r="I2025" s="10"/>
      <c r="J2025" s="34"/>
      <c r="K2025" s="10"/>
      <c r="L2025" s="10"/>
      <c r="M2025" s="10"/>
      <c r="N2025" s="10"/>
    </row>
    <row r="2026" spans="1:14">
      <c r="A2026" s="32"/>
      <c r="B2026" s="32"/>
      <c r="C2026" s="33"/>
      <c r="D2026" s="14"/>
      <c r="E2026" s="14"/>
      <c r="F2026" s="10"/>
      <c r="G2026" s="257"/>
      <c r="H2026" s="10"/>
      <c r="I2026" s="10"/>
      <c r="J2026" s="34"/>
      <c r="K2026" s="10"/>
      <c r="L2026" s="10"/>
      <c r="M2026" s="10"/>
      <c r="N2026" s="10"/>
    </row>
    <row r="2027" spans="1:14">
      <c r="A2027" s="32"/>
      <c r="B2027" s="32"/>
      <c r="C2027" s="33"/>
      <c r="D2027" s="14"/>
      <c r="E2027" s="14"/>
      <c r="F2027" s="10"/>
      <c r="G2027" s="257"/>
      <c r="H2027" s="10"/>
      <c r="I2027" s="10"/>
      <c r="J2027" s="34"/>
      <c r="K2027" s="10"/>
      <c r="L2027" s="10"/>
      <c r="M2027" s="10"/>
      <c r="N2027" s="10"/>
    </row>
    <row r="2028" spans="1:14">
      <c r="A2028" s="32"/>
      <c r="B2028" s="32"/>
      <c r="C2028" s="33"/>
      <c r="D2028" s="14"/>
      <c r="E2028" s="14"/>
      <c r="F2028" s="10"/>
      <c r="G2028" s="257"/>
      <c r="H2028" s="10"/>
      <c r="I2028" s="10"/>
      <c r="J2028" s="34"/>
      <c r="K2028" s="10"/>
      <c r="L2028" s="10"/>
      <c r="M2028" s="10"/>
      <c r="N2028" s="10"/>
    </row>
    <row r="2029" spans="1:14">
      <c r="A2029" s="32"/>
      <c r="B2029" s="32"/>
      <c r="C2029" s="33"/>
      <c r="D2029" s="14"/>
      <c r="E2029" s="14"/>
      <c r="F2029" s="10"/>
      <c r="G2029" s="257"/>
      <c r="H2029" s="10"/>
      <c r="I2029" s="10"/>
      <c r="J2029" s="34"/>
      <c r="K2029" s="10"/>
      <c r="L2029" s="10"/>
      <c r="M2029" s="10"/>
      <c r="N2029" s="10"/>
    </row>
    <row r="2030" spans="1:14">
      <c r="A2030" s="32"/>
      <c r="B2030" s="32"/>
      <c r="C2030" s="33"/>
      <c r="D2030" s="14"/>
      <c r="E2030" s="14"/>
      <c r="F2030" s="10"/>
      <c r="G2030" s="257"/>
      <c r="H2030" s="10"/>
      <c r="I2030" s="10"/>
      <c r="J2030" s="34"/>
      <c r="K2030" s="10"/>
      <c r="L2030" s="10"/>
      <c r="M2030" s="10"/>
      <c r="N2030" s="10"/>
    </row>
    <row r="2031" spans="1:14">
      <c r="A2031" s="32"/>
      <c r="B2031" s="32"/>
      <c r="C2031" s="33"/>
      <c r="D2031" s="14"/>
      <c r="E2031" s="14"/>
      <c r="F2031" s="10"/>
      <c r="G2031" s="257"/>
      <c r="H2031" s="10"/>
      <c r="I2031" s="10"/>
      <c r="J2031" s="34"/>
      <c r="K2031" s="10"/>
      <c r="L2031" s="10"/>
      <c r="M2031" s="10"/>
      <c r="N2031" s="10"/>
    </row>
    <row r="2032" spans="1:14">
      <c r="A2032" s="32"/>
      <c r="B2032" s="32"/>
      <c r="C2032" s="33"/>
      <c r="D2032" s="14"/>
      <c r="E2032" s="14"/>
      <c r="F2032" s="10"/>
      <c r="G2032" s="257"/>
      <c r="H2032" s="10"/>
      <c r="I2032" s="10"/>
      <c r="J2032" s="34"/>
      <c r="K2032" s="10"/>
      <c r="L2032" s="10"/>
      <c r="M2032" s="10"/>
      <c r="N2032" s="10"/>
    </row>
    <row r="2033" spans="1:14">
      <c r="A2033" s="32"/>
      <c r="B2033" s="32"/>
      <c r="C2033" s="33"/>
      <c r="D2033" s="14"/>
      <c r="E2033" s="14"/>
      <c r="F2033" s="10"/>
      <c r="G2033" s="257"/>
      <c r="H2033" s="10"/>
      <c r="I2033" s="10"/>
      <c r="J2033" s="34"/>
      <c r="K2033" s="10"/>
      <c r="L2033" s="10"/>
      <c r="M2033" s="10"/>
      <c r="N2033" s="10"/>
    </row>
    <row r="2034" spans="1:14">
      <c r="A2034" s="32"/>
      <c r="B2034" s="32"/>
      <c r="C2034" s="33"/>
      <c r="D2034" s="14"/>
      <c r="E2034" s="14"/>
      <c r="F2034" s="10"/>
      <c r="G2034" s="257"/>
      <c r="H2034" s="10"/>
      <c r="I2034" s="10"/>
      <c r="J2034" s="34"/>
      <c r="K2034" s="10"/>
      <c r="L2034" s="10"/>
      <c r="M2034" s="10"/>
      <c r="N2034" s="10"/>
    </row>
    <row r="2035" spans="1:14">
      <c r="A2035" s="32"/>
      <c r="B2035" s="32"/>
      <c r="C2035" s="33"/>
      <c r="D2035" s="14"/>
      <c r="E2035" s="14"/>
      <c r="F2035" s="10"/>
      <c r="G2035" s="257"/>
      <c r="H2035" s="10"/>
      <c r="I2035" s="10"/>
      <c r="J2035" s="34"/>
      <c r="K2035" s="10"/>
      <c r="L2035" s="10"/>
      <c r="M2035" s="10"/>
      <c r="N2035" s="10"/>
    </row>
    <row r="2036" spans="1:14">
      <c r="A2036" s="32"/>
      <c r="B2036" s="32"/>
      <c r="C2036" s="33"/>
      <c r="D2036" s="14"/>
      <c r="E2036" s="14"/>
      <c r="F2036" s="10"/>
      <c r="G2036" s="257"/>
      <c r="H2036" s="10"/>
      <c r="I2036" s="10"/>
      <c r="J2036" s="34"/>
      <c r="K2036" s="10"/>
      <c r="L2036" s="10"/>
      <c r="M2036" s="10"/>
      <c r="N2036" s="10"/>
    </row>
    <row r="2037" spans="1:14">
      <c r="A2037" s="32"/>
      <c r="B2037" s="32"/>
      <c r="C2037" s="33"/>
      <c r="D2037" s="14"/>
      <c r="E2037" s="14"/>
      <c r="F2037" s="10"/>
      <c r="G2037" s="257"/>
      <c r="H2037" s="10"/>
      <c r="I2037" s="10"/>
      <c r="J2037" s="34"/>
      <c r="K2037" s="10"/>
      <c r="L2037" s="10"/>
      <c r="M2037" s="10"/>
      <c r="N2037" s="10"/>
    </row>
    <row r="2038" spans="1:14">
      <c r="A2038" s="32"/>
      <c r="B2038" s="32"/>
      <c r="C2038" s="33"/>
      <c r="D2038" s="14"/>
      <c r="E2038" s="14"/>
      <c r="F2038" s="10"/>
      <c r="G2038" s="257"/>
      <c r="H2038" s="10"/>
      <c r="I2038" s="10"/>
      <c r="J2038" s="34"/>
      <c r="K2038" s="10"/>
      <c r="L2038" s="10"/>
      <c r="M2038" s="10"/>
      <c r="N2038" s="10"/>
    </row>
    <row r="2039" spans="1:14">
      <c r="A2039" s="32"/>
      <c r="B2039" s="32"/>
      <c r="C2039" s="33"/>
      <c r="D2039" s="14"/>
      <c r="E2039" s="14"/>
      <c r="F2039" s="10"/>
      <c r="G2039" s="257"/>
      <c r="H2039" s="10"/>
      <c r="I2039" s="10"/>
      <c r="J2039" s="34"/>
      <c r="K2039" s="10"/>
      <c r="L2039" s="10"/>
      <c r="M2039" s="10"/>
      <c r="N2039" s="10"/>
    </row>
    <row r="2040" spans="1:14">
      <c r="A2040" s="32"/>
      <c r="B2040" s="32"/>
      <c r="C2040" s="33"/>
      <c r="D2040" s="14"/>
      <c r="E2040" s="14"/>
      <c r="F2040" s="10"/>
      <c r="G2040" s="257"/>
      <c r="H2040" s="10"/>
      <c r="I2040" s="10"/>
      <c r="J2040" s="34"/>
      <c r="K2040" s="10"/>
      <c r="L2040" s="10"/>
      <c r="M2040" s="10"/>
      <c r="N2040" s="10"/>
    </row>
    <row r="2041" spans="1:14">
      <c r="A2041" s="32"/>
      <c r="B2041" s="32"/>
      <c r="C2041" s="33"/>
      <c r="D2041" s="14"/>
      <c r="E2041" s="14"/>
      <c r="F2041" s="10"/>
      <c r="G2041" s="257"/>
      <c r="H2041" s="10"/>
      <c r="I2041" s="10"/>
      <c r="J2041" s="34"/>
      <c r="K2041" s="10"/>
      <c r="L2041" s="10"/>
      <c r="M2041" s="10"/>
      <c r="N2041" s="10"/>
    </row>
    <row r="2042" spans="1:14">
      <c r="A2042" s="32"/>
      <c r="B2042" s="32"/>
      <c r="C2042" s="33"/>
      <c r="D2042" s="14"/>
      <c r="E2042" s="14"/>
      <c r="F2042" s="10"/>
      <c r="G2042" s="257"/>
      <c r="H2042" s="10"/>
      <c r="I2042" s="10"/>
      <c r="J2042" s="34"/>
      <c r="K2042" s="10"/>
      <c r="L2042" s="10"/>
      <c r="M2042" s="10"/>
      <c r="N2042" s="10"/>
    </row>
    <row r="2043" spans="1:14">
      <c r="A2043" s="32"/>
      <c r="B2043" s="32"/>
      <c r="C2043" s="33"/>
      <c r="D2043" s="14"/>
      <c r="E2043" s="14"/>
      <c r="F2043" s="10"/>
      <c r="G2043" s="257"/>
      <c r="H2043" s="10"/>
      <c r="I2043" s="10"/>
      <c r="J2043" s="34"/>
      <c r="K2043" s="10"/>
      <c r="L2043" s="10"/>
      <c r="M2043" s="10"/>
      <c r="N2043" s="10"/>
    </row>
    <row r="2044" spans="1:14">
      <c r="A2044" s="32"/>
      <c r="B2044" s="32"/>
      <c r="C2044" s="33"/>
      <c r="D2044" s="14"/>
      <c r="E2044" s="14"/>
      <c r="F2044" s="10"/>
      <c r="G2044" s="257"/>
      <c r="H2044" s="10"/>
      <c r="I2044" s="10"/>
      <c r="J2044" s="34"/>
      <c r="K2044" s="10"/>
      <c r="L2044" s="10"/>
      <c r="M2044" s="10"/>
      <c r="N2044" s="10"/>
    </row>
    <row r="2045" spans="1:14">
      <c r="A2045" s="32"/>
      <c r="B2045" s="32"/>
      <c r="C2045" s="33"/>
      <c r="D2045" s="14"/>
      <c r="E2045" s="14"/>
      <c r="F2045" s="10"/>
      <c r="G2045" s="257"/>
      <c r="H2045" s="10"/>
      <c r="I2045" s="10"/>
      <c r="J2045" s="34"/>
      <c r="K2045" s="10"/>
      <c r="L2045" s="10"/>
      <c r="M2045" s="10"/>
      <c r="N2045" s="10"/>
    </row>
    <row r="2046" spans="1:14">
      <c r="A2046" s="32"/>
      <c r="B2046" s="32"/>
      <c r="C2046" s="33"/>
      <c r="D2046" s="14"/>
      <c r="E2046" s="14"/>
      <c r="F2046" s="10"/>
      <c r="G2046" s="257"/>
      <c r="H2046" s="10"/>
      <c r="I2046" s="10"/>
      <c r="J2046" s="34"/>
      <c r="K2046" s="10"/>
      <c r="L2046" s="10"/>
      <c r="M2046" s="10"/>
      <c r="N2046" s="10"/>
    </row>
    <row r="2047" spans="1:14">
      <c r="A2047" s="32"/>
      <c r="B2047" s="32"/>
      <c r="C2047" s="33"/>
      <c r="D2047" s="14"/>
      <c r="E2047" s="14"/>
      <c r="F2047" s="10"/>
      <c r="G2047" s="257"/>
      <c r="H2047" s="10"/>
      <c r="I2047" s="10"/>
      <c r="J2047" s="34"/>
      <c r="K2047" s="10"/>
      <c r="L2047" s="10"/>
      <c r="M2047" s="10"/>
      <c r="N2047" s="10"/>
    </row>
    <row r="2048" spans="1:14">
      <c r="A2048" s="32"/>
      <c r="B2048" s="32"/>
      <c r="C2048" s="33"/>
      <c r="D2048" s="14"/>
      <c r="E2048" s="14"/>
      <c r="F2048" s="10"/>
      <c r="G2048" s="257"/>
      <c r="H2048" s="10"/>
      <c r="I2048" s="10"/>
      <c r="J2048" s="34"/>
      <c r="K2048" s="10"/>
      <c r="L2048" s="10"/>
      <c r="M2048" s="10"/>
      <c r="N2048" s="10"/>
    </row>
    <row r="2049" spans="1:14">
      <c r="A2049" s="32"/>
      <c r="B2049" s="32"/>
      <c r="C2049" s="33"/>
      <c r="D2049" s="14"/>
      <c r="E2049" s="14"/>
      <c r="F2049" s="10"/>
      <c r="G2049" s="257"/>
      <c r="H2049" s="10"/>
      <c r="I2049" s="10"/>
      <c r="J2049" s="34"/>
      <c r="K2049" s="10"/>
      <c r="L2049" s="10"/>
      <c r="M2049" s="10"/>
      <c r="N2049" s="10"/>
    </row>
    <row r="2050" spans="1:14">
      <c r="A2050" s="32"/>
      <c r="B2050" s="32"/>
      <c r="C2050" s="33"/>
      <c r="D2050" s="14"/>
      <c r="E2050" s="14"/>
      <c r="F2050" s="10"/>
      <c r="G2050" s="257"/>
      <c r="H2050" s="10"/>
      <c r="I2050" s="10"/>
      <c r="J2050" s="34"/>
      <c r="K2050" s="10"/>
      <c r="L2050" s="10"/>
      <c r="M2050" s="10"/>
      <c r="N2050" s="10"/>
    </row>
    <row r="2051" spans="1:14">
      <c r="A2051" s="32"/>
      <c r="B2051" s="32"/>
      <c r="C2051" s="33"/>
      <c r="D2051" s="14"/>
      <c r="E2051" s="14"/>
      <c r="F2051" s="10"/>
      <c r="G2051" s="257"/>
      <c r="H2051" s="10"/>
      <c r="I2051" s="10"/>
      <c r="J2051" s="34"/>
      <c r="K2051" s="10"/>
      <c r="L2051" s="10"/>
      <c r="M2051" s="10"/>
      <c r="N2051" s="10"/>
    </row>
    <row r="2052" spans="1:14">
      <c r="A2052" s="32"/>
      <c r="B2052" s="32"/>
      <c r="C2052" s="33"/>
      <c r="D2052" s="14"/>
      <c r="E2052" s="14"/>
      <c r="F2052" s="10"/>
      <c r="G2052" s="257"/>
      <c r="H2052" s="10"/>
      <c r="I2052" s="10"/>
      <c r="J2052" s="34"/>
      <c r="K2052" s="10"/>
      <c r="L2052" s="10"/>
      <c r="M2052" s="10"/>
      <c r="N2052" s="10"/>
    </row>
    <row r="2053" spans="1:14">
      <c r="A2053" s="32"/>
      <c r="B2053" s="32"/>
      <c r="C2053" s="33"/>
      <c r="D2053" s="14"/>
      <c r="E2053" s="14"/>
      <c r="F2053" s="10"/>
      <c r="G2053" s="257"/>
      <c r="H2053" s="10"/>
      <c r="I2053" s="10"/>
      <c r="J2053" s="34"/>
      <c r="K2053" s="10"/>
      <c r="L2053" s="10"/>
      <c r="M2053" s="10"/>
      <c r="N2053" s="10"/>
    </row>
    <row r="2054" spans="1:14">
      <c r="A2054" s="32"/>
      <c r="B2054" s="32"/>
      <c r="C2054" s="33"/>
      <c r="D2054" s="14"/>
      <c r="E2054" s="14"/>
      <c r="F2054" s="10"/>
      <c r="G2054" s="257"/>
      <c r="H2054" s="10"/>
      <c r="I2054" s="10"/>
      <c r="J2054" s="34"/>
      <c r="K2054" s="10"/>
      <c r="L2054" s="10"/>
      <c r="M2054" s="10"/>
      <c r="N2054" s="10"/>
    </row>
    <row r="2055" spans="1:14">
      <c r="A2055" s="32"/>
      <c r="B2055" s="32"/>
      <c r="C2055" s="33"/>
      <c r="D2055" s="14"/>
      <c r="E2055" s="14"/>
      <c r="F2055" s="10"/>
      <c r="G2055" s="257"/>
      <c r="H2055" s="10"/>
      <c r="I2055" s="10"/>
      <c r="J2055" s="34"/>
      <c r="K2055" s="10"/>
      <c r="L2055" s="10"/>
      <c r="M2055" s="10"/>
      <c r="N2055" s="10"/>
    </row>
    <row r="2056" spans="1:14">
      <c r="A2056" s="32"/>
      <c r="B2056" s="32"/>
      <c r="C2056" s="33"/>
      <c r="D2056" s="14"/>
      <c r="E2056" s="14"/>
      <c r="F2056" s="10"/>
      <c r="G2056" s="257"/>
      <c r="H2056" s="10"/>
      <c r="I2056" s="10"/>
      <c r="J2056" s="34"/>
      <c r="K2056" s="10"/>
      <c r="L2056" s="10"/>
      <c r="M2056" s="10"/>
      <c r="N2056" s="10"/>
    </row>
    <row r="2057" spans="1:14">
      <c r="A2057" s="32"/>
      <c r="B2057" s="32"/>
      <c r="C2057" s="33"/>
      <c r="D2057" s="14"/>
      <c r="E2057" s="14"/>
      <c r="F2057" s="10"/>
      <c r="G2057" s="257"/>
      <c r="H2057" s="10"/>
      <c r="I2057" s="10"/>
      <c r="J2057" s="34"/>
      <c r="K2057" s="10"/>
      <c r="L2057" s="10"/>
      <c r="M2057" s="10"/>
      <c r="N2057" s="10"/>
    </row>
    <row r="2058" spans="1:14">
      <c r="A2058" s="32"/>
      <c r="B2058" s="32"/>
      <c r="C2058" s="33"/>
      <c r="D2058" s="14"/>
      <c r="E2058" s="14"/>
      <c r="F2058" s="10"/>
      <c r="G2058" s="257"/>
      <c r="H2058" s="10"/>
      <c r="I2058" s="10"/>
      <c r="J2058" s="34"/>
      <c r="K2058" s="10"/>
      <c r="L2058" s="10"/>
      <c r="M2058" s="10"/>
      <c r="N2058" s="10"/>
    </row>
    <row r="2059" spans="1:14">
      <c r="A2059" s="32"/>
      <c r="B2059" s="32"/>
      <c r="C2059" s="33"/>
      <c r="D2059" s="14"/>
      <c r="E2059" s="14"/>
      <c r="F2059" s="10"/>
      <c r="G2059" s="257"/>
      <c r="H2059" s="10"/>
      <c r="I2059" s="10"/>
      <c r="J2059" s="34"/>
      <c r="K2059" s="10"/>
      <c r="L2059" s="10"/>
      <c r="M2059" s="10"/>
      <c r="N2059" s="10"/>
    </row>
    <row r="2060" spans="1:14">
      <c r="A2060" s="32"/>
      <c r="B2060" s="32"/>
      <c r="C2060" s="33"/>
      <c r="D2060" s="14"/>
      <c r="E2060" s="14"/>
      <c r="F2060" s="10"/>
      <c r="G2060" s="257"/>
      <c r="H2060" s="10"/>
      <c r="I2060" s="10"/>
      <c r="J2060" s="34"/>
      <c r="K2060" s="10"/>
      <c r="L2060" s="10"/>
      <c r="M2060" s="10"/>
      <c r="N2060" s="10"/>
    </row>
    <row r="2061" spans="1:14">
      <c r="A2061" s="32"/>
      <c r="B2061" s="32"/>
      <c r="C2061" s="33"/>
      <c r="D2061" s="14"/>
      <c r="E2061" s="14"/>
      <c r="F2061" s="10"/>
      <c r="G2061" s="257"/>
      <c r="H2061" s="10"/>
      <c r="I2061" s="10"/>
      <c r="J2061" s="34"/>
      <c r="K2061" s="10"/>
      <c r="L2061" s="10"/>
      <c r="M2061" s="10"/>
      <c r="N2061" s="10"/>
    </row>
    <row r="2062" spans="1:14">
      <c r="A2062" s="32"/>
      <c r="B2062" s="32"/>
      <c r="C2062" s="33"/>
      <c r="D2062" s="14"/>
      <c r="E2062" s="14"/>
      <c r="F2062" s="10"/>
      <c r="G2062" s="257"/>
      <c r="H2062" s="10"/>
      <c r="I2062" s="10"/>
      <c r="J2062" s="34"/>
      <c r="K2062" s="10"/>
      <c r="L2062" s="10"/>
      <c r="M2062" s="10"/>
      <c r="N2062" s="10"/>
    </row>
    <row r="2063" spans="1:14">
      <c r="A2063" s="32"/>
      <c r="B2063" s="32"/>
      <c r="C2063" s="33"/>
      <c r="D2063" s="14"/>
      <c r="E2063" s="14"/>
      <c r="F2063" s="10"/>
      <c r="G2063" s="257"/>
      <c r="H2063" s="10"/>
      <c r="I2063" s="10"/>
      <c r="J2063" s="34"/>
      <c r="K2063" s="10"/>
      <c r="L2063" s="10"/>
      <c r="M2063" s="10"/>
      <c r="N2063" s="10"/>
    </row>
    <row r="2064" spans="1:14">
      <c r="A2064" s="32"/>
      <c r="B2064" s="32"/>
      <c r="C2064" s="33"/>
      <c r="D2064" s="14"/>
      <c r="E2064" s="14"/>
      <c r="F2064" s="10"/>
      <c r="G2064" s="257"/>
      <c r="H2064" s="10"/>
      <c r="I2064" s="10"/>
      <c r="J2064" s="34"/>
      <c r="K2064" s="10"/>
      <c r="L2064" s="10"/>
      <c r="M2064" s="10"/>
      <c r="N2064" s="10"/>
    </row>
    <row r="2065" spans="1:14">
      <c r="A2065" s="32"/>
      <c r="B2065" s="32"/>
      <c r="C2065" s="33"/>
      <c r="D2065" s="14"/>
      <c r="E2065" s="14"/>
      <c r="F2065" s="10"/>
      <c r="G2065" s="257"/>
      <c r="H2065" s="10"/>
      <c r="I2065" s="10"/>
      <c r="J2065" s="34"/>
      <c r="K2065" s="10"/>
      <c r="L2065" s="10"/>
      <c r="M2065" s="10"/>
      <c r="N2065" s="10"/>
    </row>
    <row r="2066" spans="1:14">
      <c r="A2066" s="32"/>
      <c r="B2066" s="32"/>
      <c r="C2066" s="33"/>
      <c r="D2066" s="14"/>
      <c r="E2066" s="14"/>
      <c r="F2066" s="10"/>
      <c r="G2066" s="257"/>
      <c r="H2066" s="10"/>
      <c r="I2066" s="10"/>
      <c r="J2066" s="34"/>
      <c r="K2066" s="10"/>
      <c r="L2066" s="10"/>
      <c r="M2066" s="10"/>
      <c r="N2066" s="10"/>
    </row>
    <row r="2067" spans="1:14">
      <c r="A2067" s="32"/>
      <c r="B2067" s="32"/>
      <c r="C2067" s="33"/>
      <c r="D2067" s="14"/>
      <c r="E2067" s="14"/>
      <c r="F2067" s="10"/>
      <c r="G2067" s="257"/>
      <c r="H2067" s="10"/>
      <c r="I2067" s="10"/>
      <c r="J2067" s="34"/>
      <c r="K2067" s="10"/>
      <c r="L2067" s="10"/>
      <c r="M2067" s="10"/>
      <c r="N2067" s="10"/>
    </row>
    <row r="2068" spans="1:14">
      <c r="A2068" s="32"/>
      <c r="B2068" s="32"/>
      <c r="C2068" s="33"/>
      <c r="D2068" s="14"/>
      <c r="E2068" s="14"/>
      <c r="F2068" s="10"/>
      <c r="G2068" s="257"/>
      <c r="H2068" s="10"/>
      <c r="I2068" s="10"/>
      <c r="J2068" s="34"/>
      <c r="K2068" s="10"/>
      <c r="L2068" s="10"/>
      <c r="M2068" s="10"/>
      <c r="N2068" s="10"/>
    </row>
    <row r="2069" spans="1:14">
      <c r="A2069" s="32"/>
      <c r="B2069" s="32"/>
      <c r="C2069" s="33"/>
      <c r="D2069" s="14"/>
      <c r="E2069" s="14"/>
      <c r="F2069" s="10"/>
      <c r="G2069" s="257"/>
      <c r="H2069" s="10"/>
      <c r="I2069" s="10"/>
      <c r="J2069" s="34"/>
      <c r="K2069" s="10"/>
      <c r="L2069" s="10"/>
      <c r="M2069" s="10"/>
      <c r="N2069" s="10"/>
    </row>
    <row r="2070" spans="1:14">
      <c r="A2070" s="32"/>
      <c r="B2070" s="32"/>
      <c r="C2070" s="33"/>
      <c r="D2070" s="14"/>
      <c r="E2070" s="14"/>
      <c r="F2070" s="10"/>
      <c r="G2070" s="257"/>
      <c r="H2070" s="10"/>
      <c r="I2070" s="10"/>
      <c r="J2070" s="34"/>
      <c r="K2070" s="10"/>
      <c r="L2070" s="10"/>
      <c r="M2070" s="10"/>
      <c r="N2070" s="10"/>
    </row>
    <row r="2071" spans="1:14">
      <c r="A2071" s="32"/>
      <c r="B2071" s="32"/>
      <c r="C2071" s="33"/>
      <c r="D2071" s="14"/>
      <c r="E2071" s="14"/>
      <c r="F2071" s="10"/>
      <c r="G2071" s="257"/>
      <c r="H2071" s="10"/>
      <c r="I2071" s="10"/>
      <c r="J2071" s="34"/>
      <c r="K2071" s="10"/>
      <c r="L2071" s="10"/>
      <c r="M2071" s="10"/>
      <c r="N2071" s="10"/>
    </row>
    <row r="2072" spans="1:14">
      <c r="A2072" s="32"/>
      <c r="B2072" s="32"/>
      <c r="C2072" s="33"/>
      <c r="D2072" s="14"/>
      <c r="E2072" s="14"/>
      <c r="F2072" s="10"/>
      <c r="G2072" s="257"/>
      <c r="H2072" s="10"/>
      <c r="I2072" s="10"/>
      <c r="J2072" s="34"/>
      <c r="K2072" s="10"/>
      <c r="L2072" s="10"/>
      <c r="M2072" s="10"/>
      <c r="N2072" s="10"/>
    </row>
    <row r="2073" spans="1:14">
      <c r="A2073" s="32"/>
      <c r="B2073" s="32"/>
      <c r="C2073" s="33"/>
      <c r="D2073" s="14"/>
      <c r="E2073" s="14"/>
      <c r="F2073" s="10"/>
      <c r="G2073" s="257"/>
      <c r="H2073" s="10"/>
      <c r="I2073" s="10"/>
      <c r="J2073" s="34"/>
      <c r="K2073" s="10"/>
      <c r="L2073" s="10"/>
      <c r="M2073" s="10"/>
      <c r="N2073" s="10"/>
    </row>
    <row r="2074" spans="1:14">
      <c r="A2074" s="32"/>
      <c r="B2074" s="32"/>
      <c r="C2074" s="33"/>
      <c r="D2074" s="14"/>
      <c r="E2074" s="14"/>
      <c r="F2074" s="10"/>
      <c r="G2074" s="257"/>
      <c r="H2074" s="10"/>
      <c r="I2074" s="10"/>
      <c r="J2074" s="34"/>
      <c r="K2074" s="10"/>
      <c r="L2074" s="10"/>
      <c r="M2074" s="10"/>
      <c r="N2074" s="10"/>
    </row>
    <row r="2075" spans="1:14">
      <c r="A2075" s="32"/>
      <c r="B2075" s="32"/>
      <c r="C2075" s="33"/>
      <c r="D2075" s="14"/>
      <c r="E2075" s="14"/>
      <c r="F2075" s="10"/>
      <c r="G2075" s="257"/>
      <c r="H2075" s="10"/>
      <c r="I2075" s="10"/>
      <c r="J2075" s="34"/>
      <c r="K2075" s="10"/>
      <c r="L2075" s="10"/>
      <c r="M2075" s="10"/>
      <c r="N2075" s="10"/>
    </row>
    <row r="2076" spans="1:14">
      <c r="A2076" s="32"/>
      <c r="B2076" s="32"/>
      <c r="C2076" s="33"/>
      <c r="D2076" s="14"/>
      <c r="E2076" s="14"/>
      <c r="F2076" s="10"/>
      <c r="G2076" s="257"/>
      <c r="H2076" s="10"/>
      <c r="I2076" s="10"/>
      <c r="J2076" s="34"/>
      <c r="K2076" s="10"/>
      <c r="L2076" s="10"/>
      <c r="M2076" s="10"/>
      <c r="N2076" s="10"/>
    </row>
    <row r="2077" spans="1:14">
      <c r="A2077" s="32"/>
      <c r="B2077" s="32"/>
      <c r="C2077" s="33"/>
      <c r="D2077" s="14"/>
      <c r="E2077" s="14"/>
      <c r="F2077" s="10"/>
      <c r="G2077" s="257"/>
      <c r="H2077" s="10"/>
      <c r="I2077" s="10"/>
      <c r="J2077" s="34"/>
      <c r="K2077" s="10"/>
      <c r="L2077" s="10"/>
      <c r="M2077" s="10"/>
      <c r="N2077" s="10"/>
    </row>
    <row r="2078" spans="1:14">
      <c r="A2078" s="32"/>
      <c r="B2078" s="32"/>
      <c r="C2078" s="33"/>
      <c r="D2078" s="14"/>
      <c r="E2078" s="14"/>
      <c r="F2078" s="10"/>
      <c r="G2078" s="257"/>
      <c r="H2078" s="10"/>
      <c r="I2078" s="10"/>
      <c r="J2078" s="34"/>
      <c r="K2078" s="10"/>
      <c r="L2078" s="10"/>
      <c r="M2078" s="10"/>
      <c r="N2078" s="10"/>
    </row>
    <row r="2079" spans="1:14">
      <c r="A2079" s="32"/>
      <c r="B2079" s="32"/>
      <c r="C2079" s="33"/>
      <c r="D2079" s="14"/>
      <c r="E2079" s="14"/>
      <c r="F2079" s="10"/>
      <c r="G2079" s="257"/>
      <c r="H2079" s="10"/>
      <c r="I2079" s="10"/>
      <c r="J2079" s="34"/>
      <c r="K2079" s="10"/>
      <c r="L2079" s="10"/>
      <c r="M2079" s="10"/>
      <c r="N2079" s="10"/>
    </row>
    <row r="2080" spans="1:14">
      <c r="A2080" s="32"/>
      <c r="B2080" s="32"/>
      <c r="C2080" s="33"/>
      <c r="D2080" s="14"/>
      <c r="E2080" s="14"/>
      <c r="F2080" s="10"/>
      <c r="G2080" s="257"/>
      <c r="H2080" s="10"/>
      <c r="I2080" s="10"/>
      <c r="J2080" s="34"/>
      <c r="K2080" s="10"/>
      <c r="L2080" s="10"/>
      <c r="M2080" s="10"/>
      <c r="N2080" s="10"/>
    </row>
    <row r="2081" spans="1:14">
      <c r="A2081" s="32"/>
      <c r="B2081" s="32"/>
      <c r="C2081" s="33"/>
      <c r="D2081" s="14"/>
      <c r="E2081" s="14"/>
      <c r="F2081" s="10"/>
      <c r="G2081" s="257"/>
      <c r="H2081" s="10"/>
      <c r="I2081" s="10"/>
      <c r="J2081" s="34"/>
      <c r="K2081" s="10"/>
      <c r="L2081" s="10"/>
      <c r="M2081" s="10"/>
      <c r="N2081" s="10"/>
    </row>
    <row r="2082" spans="1:14">
      <c r="A2082" s="32"/>
      <c r="B2082" s="32"/>
      <c r="C2082" s="33"/>
      <c r="D2082" s="14"/>
      <c r="E2082" s="14"/>
      <c r="F2082" s="10"/>
      <c r="G2082" s="257"/>
      <c r="H2082" s="10"/>
      <c r="I2082" s="10"/>
      <c r="J2082" s="34"/>
      <c r="K2082" s="10"/>
      <c r="L2082" s="10"/>
      <c r="M2082" s="10"/>
      <c r="N2082" s="10"/>
    </row>
    <row r="2083" spans="1:14">
      <c r="A2083" s="32"/>
      <c r="B2083" s="32"/>
      <c r="C2083" s="33"/>
      <c r="D2083" s="14"/>
      <c r="E2083" s="14"/>
      <c r="F2083" s="10"/>
      <c r="G2083" s="257"/>
      <c r="H2083" s="10"/>
      <c r="I2083" s="10"/>
      <c r="J2083" s="34"/>
      <c r="K2083" s="10"/>
      <c r="L2083" s="10"/>
      <c r="M2083" s="10"/>
      <c r="N2083" s="10"/>
    </row>
    <row r="2084" spans="1:14">
      <c r="A2084" s="32"/>
      <c r="B2084" s="32"/>
      <c r="C2084" s="33"/>
      <c r="D2084" s="14"/>
      <c r="E2084" s="14"/>
      <c r="F2084" s="10"/>
      <c r="G2084" s="257"/>
      <c r="H2084" s="10"/>
      <c r="I2084" s="10"/>
      <c r="J2084" s="34"/>
      <c r="K2084" s="10"/>
      <c r="L2084" s="10"/>
      <c r="M2084" s="10"/>
      <c r="N2084" s="10"/>
    </row>
    <row r="2085" spans="1:14">
      <c r="A2085" s="32"/>
      <c r="B2085" s="32"/>
      <c r="C2085" s="33"/>
      <c r="D2085" s="14"/>
      <c r="E2085" s="14"/>
      <c r="F2085" s="10"/>
      <c r="G2085" s="257"/>
      <c r="H2085" s="10"/>
      <c r="I2085" s="10"/>
      <c r="J2085" s="34"/>
      <c r="K2085" s="10"/>
      <c r="L2085" s="10"/>
      <c r="M2085" s="10"/>
      <c r="N2085" s="10"/>
    </row>
    <row r="2086" spans="1:14">
      <c r="A2086" s="32"/>
      <c r="B2086" s="32"/>
      <c r="C2086" s="33"/>
      <c r="D2086" s="14"/>
      <c r="E2086" s="14"/>
      <c r="F2086" s="10"/>
      <c r="G2086" s="257"/>
      <c r="H2086" s="10"/>
      <c r="I2086" s="10"/>
      <c r="J2086" s="34"/>
      <c r="K2086" s="10"/>
      <c r="L2086" s="10"/>
      <c r="M2086" s="10"/>
      <c r="N2086" s="10"/>
    </row>
    <row r="2087" spans="1:14">
      <c r="A2087" s="32"/>
      <c r="B2087" s="32"/>
      <c r="C2087" s="33"/>
      <c r="D2087" s="14"/>
      <c r="E2087" s="14"/>
      <c r="F2087" s="10"/>
      <c r="G2087" s="257"/>
      <c r="H2087" s="10"/>
      <c r="I2087" s="10"/>
      <c r="J2087" s="34"/>
      <c r="K2087" s="10"/>
      <c r="L2087" s="10"/>
      <c r="M2087" s="10"/>
      <c r="N2087" s="10"/>
    </row>
    <row r="2088" spans="1:14">
      <c r="A2088" s="32"/>
      <c r="B2088" s="32"/>
      <c r="C2088" s="33"/>
      <c r="D2088" s="14"/>
      <c r="E2088" s="14"/>
      <c r="F2088" s="10"/>
      <c r="G2088" s="257"/>
      <c r="H2088" s="10"/>
      <c r="I2088" s="10"/>
      <c r="J2088" s="34"/>
      <c r="K2088" s="10"/>
      <c r="L2088" s="10"/>
      <c r="M2088" s="10"/>
      <c r="N2088" s="10"/>
    </row>
    <row r="2089" spans="1:14">
      <c r="A2089" s="32"/>
      <c r="B2089" s="32"/>
      <c r="C2089" s="33"/>
      <c r="D2089" s="14"/>
      <c r="E2089" s="14"/>
      <c r="F2089" s="10"/>
      <c r="G2089" s="257"/>
      <c r="H2089" s="10"/>
      <c r="I2089" s="10"/>
      <c r="J2089" s="34"/>
      <c r="K2089" s="10"/>
      <c r="L2089" s="10"/>
      <c r="M2089" s="10"/>
      <c r="N2089" s="10"/>
    </row>
    <row r="2090" spans="1:14">
      <c r="A2090" s="32"/>
      <c r="B2090" s="32"/>
      <c r="C2090" s="33"/>
      <c r="D2090" s="14"/>
      <c r="E2090" s="14"/>
      <c r="F2090" s="10"/>
      <c r="G2090" s="257"/>
      <c r="H2090" s="10"/>
      <c r="I2090" s="10"/>
      <c r="J2090" s="34"/>
      <c r="K2090" s="10"/>
      <c r="L2090" s="10"/>
      <c r="M2090" s="10"/>
      <c r="N2090" s="10"/>
    </row>
    <row r="2091" spans="1:14">
      <c r="A2091" s="32"/>
      <c r="B2091" s="32"/>
      <c r="C2091" s="33"/>
      <c r="D2091" s="14"/>
      <c r="E2091" s="14"/>
      <c r="F2091" s="10"/>
      <c r="G2091" s="257"/>
      <c r="H2091" s="10"/>
      <c r="I2091" s="10"/>
      <c r="J2091" s="34"/>
      <c r="K2091" s="10"/>
      <c r="L2091" s="10"/>
      <c r="M2091" s="10"/>
      <c r="N2091" s="10"/>
    </row>
    <row r="2092" spans="1:14">
      <c r="A2092" s="32"/>
      <c r="B2092" s="32"/>
      <c r="C2092" s="33"/>
      <c r="D2092" s="14"/>
      <c r="E2092" s="14"/>
      <c r="F2092" s="10"/>
      <c r="G2092" s="257"/>
      <c r="H2092" s="10"/>
      <c r="I2092" s="10"/>
      <c r="J2092" s="34"/>
      <c r="K2092" s="10"/>
      <c r="L2092" s="10"/>
      <c r="M2092" s="10"/>
      <c r="N2092" s="10"/>
    </row>
    <row r="2093" spans="1:14">
      <c r="A2093" s="32"/>
      <c r="B2093" s="32"/>
      <c r="C2093" s="33"/>
      <c r="D2093" s="14"/>
      <c r="E2093" s="14"/>
      <c r="F2093" s="10"/>
      <c r="G2093" s="257"/>
      <c r="H2093" s="10"/>
      <c r="I2093" s="10"/>
      <c r="J2093" s="34"/>
      <c r="K2093" s="10"/>
      <c r="L2093" s="10"/>
      <c r="M2093" s="10"/>
      <c r="N2093" s="10"/>
    </row>
    <row r="2094" spans="1:14">
      <c r="A2094" s="32"/>
      <c r="B2094" s="32"/>
      <c r="C2094" s="33"/>
      <c r="D2094" s="14"/>
      <c r="E2094" s="14"/>
      <c r="F2094" s="10"/>
      <c r="G2094" s="257"/>
      <c r="H2094" s="10"/>
      <c r="I2094" s="10"/>
      <c r="J2094" s="34"/>
      <c r="K2094" s="10"/>
      <c r="L2094" s="10"/>
      <c r="M2094" s="10"/>
      <c r="N2094" s="10"/>
    </row>
    <row r="2095" spans="1:14">
      <c r="A2095" s="32"/>
      <c r="B2095" s="32"/>
      <c r="C2095" s="33"/>
      <c r="D2095" s="14"/>
      <c r="E2095" s="14"/>
      <c r="F2095" s="10"/>
      <c r="G2095" s="257"/>
      <c r="H2095" s="10"/>
      <c r="I2095" s="10"/>
      <c r="J2095" s="34"/>
      <c r="K2095" s="10"/>
      <c r="L2095" s="10"/>
      <c r="M2095" s="10"/>
      <c r="N2095" s="10"/>
    </row>
    <row r="2096" spans="1:14">
      <c r="A2096" s="32"/>
      <c r="B2096" s="32"/>
      <c r="C2096" s="33"/>
      <c r="D2096" s="14"/>
      <c r="E2096" s="14"/>
      <c r="F2096" s="10"/>
      <c r="G2096" s="257"/>
      <c r="H2096" s="10"/>
      <c r="I2096" s="10"/>
      <c r="J2096" s="34"/>
      <c r="K2096" s="10"/>
      <c r="L2096" s="10"/>
      <c r="M2096" s="10"/>
      <c r="N2096" s="10"/>
    </row>
    <row r="2097" spans="1:14">
      <c r="A2097" s="32"/>
      <c r="B2097" s="32"/>
      <c r="C2097" s="33"/>
      <c r="D2097" s="14"/>
      <c r="E2097" s="14"/>
      <c r="F2097" s="10"/>
      <c r="G2097" s="257"/>
      <c r="H2097" s="10"/>
      <c r="I2097" s="10"/>
      <c r="J2097" s="34"/>
      <c r="K2097" s="10"/>
      <c r="L2097" s="10"/>
      <c r="M2097" s="10"/>
      <c r="N2097" s="10"/>
    </row>
    <row r="2098" spans="1:14">
      <c r="A2098" s="32"/>
      <c r="B2098" s="32"/>
      <c r="C2098" s="33"/>
      <c r="D2098" s="14"/>
      <c r="E2098" s="14"/>
      <c r="F2098" s="10"/>
      <c r="G2098" s="257"/>
      <c r="H2098" s="10"/>
      <c r="I2098" s="10"/>
      <c r="J2098" s="34"/>
      <c r="K2098" s="10"/>
      <c r="L2098" s="10"/>
      <c r="M2098" s="10"/>
      <c r="N2098" s="10"/>
    </row>
    <row r="2099" spans="1:14">
      <c r="A2099" s="32"/>
      <c r="B2099" s="32"/>
      <c r="C2099" s="33"/>
      <c r="D2099" s="14"/>
      <c r="E2099" s="14"/>
      <c r="F2099" s="10"/>
      <c r="G2099" s="257"/>
      <c r="H2099" s="10"/>
      <c r="I2099" s="10"/>
      <c r="J2099" s="34"/>
      <c r="K2099" s="10"/>
      <c r="L2099" s="10"/>
      <c r="M2099" s="10"/>
      <c r="N2099" s="10"/>
    </row>
    <row r="2100" spans="1:14">
      <c r="A2100" s="32"/>
      <c r="B2100" s="32"/>
      <c r="C2100" s="33"/>
      <c r="D2100" s="14"/>
      <c r="E2100" s="14"/>
      <c r="F2100" s="10"/>
      <c r="G2100" s="257"/>
      <c r="H2100" s="10"/>
      <c r="I2100" s="10"/>
      <c r="J2100" s="34"/>
      <c r="K2100" s="10"/>
      <c r="L2100" s="10"/>
      <c r="M2100" s="10"/>
      <c r="N2100" s="10"/>
    </row>
    <row r="2101" spans="1:14">
      <c r="A2101" s="32"/>
      <c r="B2101" s="32"/>
      <c r="C2101" s="33"/>
      <c r="D2101" s="14"/>
      <c r="E2101" s="14"/>
      <c r="F2101" s="10"/>
      <c r="G2101" s="257"/>
      <c r="H2101" s="10"/>
      <c r="I2101" s="10"/>
      <c r="J2101" s="34"/>
      <c r="K2101" s="10"/>
      <c r="L2101" s="10"/>
      <c r="M2101" s="10"/>
      <c r="N2101" s="10"/>
    </row>
    <row r="2102" spans="1:14">
      <c r="A2102" s="32"/>
      <c r="B2102" s="32"/>
      <c r="C2102" s="33"/>
      <c r="D2102" s="14"/>
      <c r="E2102" s="14"/>
      <c r="F2102" s="10"/>
      <c r="G2102" s="257"/>
      <c r="H2102" s="10"/>
      <c r="I2102" s="10"/>
      <c r="J2102" s="34"/>
      <c r="K2102" s="10"/>
      <c r="L2102" s="10"/>
      <c r="M2102" s="10"/>
      <c r="N2102" s="10"/>
    </row>
    <row r="2103" spans="1:14">
      <c r="A2103" s="32"/>
      <c r="B2103" s="32"/>
      <c r="C2103" s="33"/>
      <c r="D2103" s="14"/>
      <c r="E2103" s="14"/>
      <c r="F2103" s="10"/>
      <c r="G2103" s="257"/>
      <c r="H2103" s="10"/>
      <c r="I2103" s="10"/>
      <c r="J2103" s="34"/>
      <c r="K2103" s="10"/>
      <c r="L2103" s="10"/>
      <c r="M2103" s="10"/>
      <c r="N2103" s="10"/>
    </row>
    <row r="2104" spans="1:14">
      <c r="A2104" s="32"/>
      <c r="B2104" s="32"/>
      <c r="C2104" s="33"/>
      <c r="D2104" s="14"/>
      <c r="E2104" s="14"/>
      <c r="F2104" s="10"/>
      <c r="G2104" s="257"/>
      <c r="H2104" s="10"/>
      <c r="I2104" s="10"/>
      <c r="J2104" s="34"/>
      <c r="K2104" s="10"/>
      <c r="L2104" s="10"/>
      <c r="M2104" s="10"/>
      <c r="N2104" s="10"/>
    </row>
    <row r="2105" spans="1:14">
      <c r="A2105" s="32"/>
      <c r="B2105" s="32"/>
      <c r="C2105" s="33"/>
      <c r="D2105" s="14"/>
      <c r="E2105" s="14"/>
      <c r="F2105" s="10"/>
      <c r="G2105" s="257"/>
      <c r="H2105" s="10"/>
      <c r="I2105" s="10"/>
      <c r="J2105" s="34"/>
      <c r="K2105" s="10"/>
      <c r="L2105" s="10"/>
      <c r="M2105" s="10"/>
      <c r="N2105" s="10"/>
    </row>
    <row r="2106" spans="1:14">
      <c r="A2106" s="32"/>
      <c r="B2106" s="32"/>
      <c r="C2106" s="33"/>
      <c r="D2106" s="14"/>
      <c r="E2106" s="14"/>
      <c r="F2106" s="10"/>
      <c r="G2106" s="257"/>
      <c r="H2106" s="10"/>
      <c r="I2106" s="10"/>
      <c r="J2106" s="34"/>
      <c r="K2106" s="10"/>
      <c r="L2106" s="10"/>
      <c r="M2106" s="10"/>
      <c r="N2106" s="10"/>
    </row>
    <row r="2107" spans="1:14">
      <c r="A2107" s="32"/>
      <c r="B2107" s="32"/>
      <c r="C2107" s="33"/>
      <c r="D2107" s="14"/>
      <c r="E2107" s="14"/>
      <c r="F2107" s="10"/>
      <c r="G2107" s="257"/>
      <c r="H2107" s="10"/>
      <c r="I2107" s="10"/>
      <c r="J2107" s="34"/>
      <c r="K2107" s="10"/>
      <c r="L2107" s="10"/>
      <c r="M2107" s="10"/>
      <c r="N2107" s="10"/>
    </row>
    <row r="2108" spans="1:14">
      <c r="A2108" s="32"/>
      <c r="B2108" s="32"/>
      <c r="C2108" s="33"/>
      <c r="D2108" s="14"/>
      <c r="E2108" s="14"/>
      <c r="F2108" s="10"/>
      <c r="G2108" s="257"/>
      <c r="H2108" s="10"/>
      <c r="I2108" s="10"/>
      <c r="J2108" s="34"/>
      <c r="K2108" s="10"/>
      <c r="L2108" s="10"/>
      <c r="M2108" s="10"/>
      <c r="N2108" s="10"/>
    </row>
    <row r="2109" spans="1:14">
      <c r="A2109" s="32"/>
      <c r="B2109" s="32"/>
      <c r="C2109" s="33"/>
      <c r="D2109" s="14"/>
      <c r="E2109" s="14"/>
      <c r="F2109" s="10"/>
      <c r="G2109" s="257"/>
      <c r="H2109" s="10"/>
      <c r="I2109" s="10"/>
      <c r="J2109" s="34"/>
      <c r="K2109" s="10"/>
      <c r="L2109" s="10"/>
      <c r="M2109" s="10"/>
      <c r="N2109" s="10"/>
    </row>
    <row r="2110" spans="1:14">
      <c r="A2110" s="32"/>
      <c r="B2110" s="32"/>
      <c r="C2110" s="33"/>
      <c r="D2110" s="14"/>
      <c r="E2110" s="14"/>
      <c r="F2110" s="10"/>
      <c r="G2110" s="257"/>
      <c r="H2110" s="10"/>
      <c r="I2110" s="10"/>
      <c r="J2110" s="34"/>
      <c r="K2110" s="10"/>
      <c r="L2110" s="10"/>
      <c r="M2110" s="10"/>
      <c r="N2110" s="10"/>
    </row>
    <row r="2111" spans="1:14">
      <c r="A2111" s="32"/>
      <c r="B2111" s="32"/>
      <c r="C2111" s="33"/>
      <c r="D2111" s="14"/>
      <c r="E2111" s="14"/>
      <c r="F2111" s="10"/>
      <c r="G2111" s="257"/>
      <c r="H2111" s="10"/>
      <c r="I2111" s="10"/>
      <c r="J2111" s="34"/>
      <c r="K2111" s="10"/>
      <c r="L2111" s="10"/>
      <c r="M2111" s="10"/>
      <c r="N2111" s="10"/>
    </row>
    <row r="2112" spans="1:14">
      <c r="A2112" s="32"/>
      <c r="B2112" s="32"/>
      <c r="C2112" s="33"/>
      <c r="D2112" s="14"/>
      <c r="E2112" s="14"/>
      <c r="F2112" s="10"/>
      <c r="G2112" s="257"/>
      <c r="H2112" s="10"/>
      <c r="I2112" s="10"/>
      <c r="J2112" s="34"/>
      <c r="K2112" s="10"/>
      <c r="L2112" s="10"/>
      <c r="M2112" s="10"/>
      <c r="N2112" s="10"/>
    </row>
    <row r="2113" spans="1:14">
      <c r="A2113" s="32"/>
      <c r="B2113" s="32"/>
      <c r="C2113" s="33"/>
      <c r="D2113" s="14"/>
      <c r="E2113" s="14"/>
      <c r="F2113" s="10"/>
      <c r="G2113" s="257"/>
      <c r="H2113" s="10"/>
      <c r="I2113" s="10"/>
      <c r="J2113" s="34"/>
      <c r="K2113" s="10"/>
      <c r="L2113" s="10"/>
      <c r="M2113" s="10"/>
      <c r="N2113" s="10"/>
    </row>
    <row r="2114" spans="1:14">
      <c r="A2114" s="32"/>
      <c r="B2114" s="32"/>
      <c r="C2114" s="33"/>
      <c r="D2114" s="14"/>
      <c r="E2114" s="14"/>
      <c r="F2114" s="10"/>
      <c r="G2114" s="257"/>
      <c r="H2114" s="10"/>
      <c r="I2114" s="10"/>
      <c r="J2114" s="34"/>
      <c r="K2114" s="10"/>
      <c r="L2114" s="10"/>
      <c r="M2114" s="10"/>
      <c r="N2114" s="10"/>
    </row>
    <row r="2115" spans="1:14">
      <c r="A2115" s="32"/>
      <c r="B2115" s="32"/>
      <c r="C2115" s="33"/>
      <c r="D2115" s="14"/>
      <c r="E2115" s="14"/>
      <c r="F2115" s="10"/>
      <c r="G2115" s="257"/>
      <c r="H2115" s="10"/>
      <c r="I2115" s="10"/>
      <c r="J2115" s="34"/>
      <c r="K2115" s="10"/>
      <c r="L2115" s="10"/>
      <c r="M2115" s="10"/>
      <c r="N2115" s="10"/>
    </row>
    <row r="2116" spans="1:14">
      <c r="A2116" s="32"/>
      <c r="B2116" s="32"/>
      <c r="C2116" s="33"/>
      <c r="D2116" s="14"/>
      <c r="E2116" s="14"/>
      <c r="F2116" s="10"/>
      <c r="G2116" s="257"/>
      <c r="H2116" s="10"/>
      <c r="I2116" s="10"/>
      <c r="J2116" s="34"/>
      <c r="K2116" s="10"/>
      <c r="L2116" s="10"/>
      <c r="M2116" s="10"/>
      <c r="N2116" s="10"/>
    </row>
    <row r="2117" spans="1:14">
      <c r="A2117" s="32"/>
      <c r="B2117" s="32"/>
      <c r="C2117" s="33"/>
      <c r="D2117" s="14"/>
      <c r="E2117" s="14"/>
      <c r="F2117" s="10"/>
      <c r="G2117" s="257"/>
      <c r="H2117" s="10"/>
      <c r="I2117" s="10"/>
      <c r="J2117" s="34"/>
      <c r="K2117" s="10"/>
      <c r="L2117" s="10"/>
      <c r="M2117" s="10"/>
      <c r="N2117" s="10"/>
    </row>
    <row r="2118" spans="1:14">
      <c r="A2118" s="32"/>
      <c r="B2118" s="32"/>
      <c r="C2118" s="33"/>
      <c r="D2118" s="14"/>
      <c r="E2118" s="14"/>
      <c r="F2118" s="10"/>
      <c r="G2118" s="257"/>
      <c r="H2118" s="10"/>
      <c r="I2118" s="10"/>
      <c r="J2118" s="34"/>
      <c r="K2118" s="10"/>
      <c r="L2118" s="10"/>
      <c r="M2118" s="10"/>
      <c r="N2118" s="10"/>
    </row>
    <row r="2119" spans="1:14">
      <c r="A2119" s="32"/>
      <c r="B2119" s="32"/>
      <c r="C2119" s="33"/>
      <c r="D2119" s="14"/>
      <c r="E2119" s="14"/>
      <c r="F2119" s="10"/>
      <c r="G2119" s="257"/>
      <c r="H2119" s="10"/>
      <c r="I2119" s="10"/>
      <c r="J2119" s="34"/>
      <c r="K2119" s="10"/>
      <c r="L2119" s="10"/>
      <c r="M2119" s="10"/>
      <c r="N2119" s="10"/>
    </row>
    <row r="2120" spans="1:14">
      <c r="A2120" s="32"/>
      <c r="B2120" s="32"/>
      <c r="C2120" s="33"/>
      <c r="D2120" s="14"/>
      <c r="E2120" s="14"/>
      <c r="F2120" s="10"/>
      <c r="G2120" s="257"/>
      <c r="H2120" s="10"/>
      <c r="I2120" s="10"/>
      <c r="J2120" s="34"/>
      <c r="K2120" s="10"/>
      <c r="L2120" s="10"/>
      <c r="M2120" s="10"/>
      <c r="N2120" s="10"/>
    </row>
    <row r="2121" spans="1:14">
      <c r="A2121" s="32"/>
      <c r="B2121" s="32"/>
      <c r="C2121" s="33"/>
      <c r="D2121" s="14"/>
      <c r="E2121" s="14"/>
      <c r="F2121" s="10"/>
      <c r="G2121" s="257"/>
      <c r="H2121" s="10"/>
      <c r="I2121" s="10"/>
      <c r="J2121" s="34"/>
      <c r="K2121" s="10"/>
      <c r="L2121" s="10"/>
      <c r="M2121" s="10"/>
      <c r="N2121" s="10"/>
    </row>
    <row r="2122" spans="1:14">
      <c r="A2122" s="32"/>
      <c r="B2122" s="32"/>
      <c r="C2122" s="33"/>
      <c r="D2122" s="14"/>
      <c r="E2122" s="14"/>
      <c r="F2122" s="10"/>
      <c r="G2122" s="257"/>
      <c r="H2122" s="10"/>
      <c r="I2122" s="10"/>
      <c r="J2122" s="34"/>
      <c r="K2122" s="10"/>
      <c r="L2122" s="10"/>
      <c r="M2122" s="10"/>
      <c r="N2122" s="10"/>
    </row>
    <row r="2123" spans="1:14">
      <c r="A2123" s="32"/>
      <c r="B2123" s="32"/>
      <c r="C2123" s="33"/>
      <c r="D2123" s="14"/>
      <c r="E2123" s="14"/>
      <c r="F2123" s="10"/>
      <c r="G2123" s="257"/>
      <c r="H2123" s="10"/>
      <c r="I2123" s="10"/>
      <c r="J2123" s="34"/>
      <c r="K2123" s="10"/>
      <c r="L2123" s="10"/>
      <c r="M2123" s="10"/>
      <c r="N2123" s="10"/>
    </row>
    <row r="2124" spans="1:14">
      <c r="A2124" s="32"/>
      <c r="B2124" s="32"/>
      <c r="C2124" s="33"/>
      <c r="D2124" s="14"/>
      <c r="E2124" s="14"/>
      <c r="F2124" s="10"/>
      <c r="G2124" s="257"/>
      <c r="H2124" s="10"/>
      <c r="I2124" s="10"/>
      <c r="J2124" s="34"/>
      <c r="K2124" s="10"/>
      <c r="L2124" s="10"/>
      <c r="M2124" s="10"/>
      <c r="N2124" s="10"/>
    </row>
    <row r="2125" spans="1:14">
      <c r="A2125" s="32"/>
      <c r="B2125" s="32"/>
      <c r="C2125" s="33"/>
      <c r="D2125" s="14"/>
      <c r="E2125" s="14"/>
      <c r="F2125" s="10"/>
      <c r="G2125" s="257"/>
      <c r="H2125" s="10"/>
      <c r="I2125" s="10"/>
      <c r="J2125" s="34"/>
      <c r="K2125" s="10"/>
      <c r="L2125" s="10"/>
      <c r="M2125" s="10"/>
      <c r="N2125" s="10"/>
    </row>
    <row r="2126" spans="1:14">
      <c r="A2126" s="32"/>
      <c r="B2126" s="32"/>
      <c r="C2126" s="33"/>
      <c r="D2126" s="14"/>
      <c r="E2126" s="14"/>
      <c r="F2126" s="10"/>
      <c r="G2126" s="257"/>
      <c r="H2126" s="10"/>
      <c r="I2126" s="10"/>
      <c r="J2126" s="34"/>
      <c r="K2126" s="10"/>
      <c r="L2126" s="10"/>
      <c r="M2126" s="10"/>
      <c r="N2126" s="10"/>
    </row>
    <row r="2127" spans="1:14">
      <c r="A2127" s="32"/>
      <c r="B2127" s="32"/>
      <c r="C2127" s="33"/>
      <c r="D2127" s="14"/>
      <c r="E2127" s="14"/>
      <c r="F2127" s="10"/>
      <c r="G2127" s="257"/>
      <c r="H2127" s="10"/>
      <c r="I2127" s="10"/>
      <c r="J2127" s="34"/>
      <c r="K2127" s="10"/>
      <c r="L2127" s="10"/>
      <c r="M2127" s="10"/>
      <c r="N2127" s="10"/>
    </row>
    <row r="2128" spans="1:14">
      <c r="A2128" s="32"/>
      <c r="B2128" s="32"/>
      <c r="C2128" s="33"/>
      <c r="D2128" s="14"/>
      <c r="E2128" s="14"/>
      <c r="F2128" s="10"/>
      <c r="G2128" s="257"/>
      <c r="H2128" s="10"/>
      <c r="I2128" s="10"/>
      <c r="J2128" s="34"/>
      <c r="K2128" s="10"/>
      <c r="L2128" s="10"/>
      <c r="M2128" s="10"/>
      <c r="N2128" s="10"/>
    </row>
    <row r="2129" spans="1:14">
      <c r="A2129" s="32"/>
      <c r="B2129" s="32"/>
      <c r="C2129" s="33"/>
      <c r="D2129" s="14"/>
      <c r="E2129" s="14"/>
      <c r="F2129" s="10"/>
      <c r="G2129" s="257"/>
      <c r="H2129" s="10"/>
      <c r="I2129" s="10"/>
      <c r="J2129" s="34"/>
      <c r="K2129" s="10"/>
      <c r="L2129" s="10"/>
      <c r="M2129" s="10"/>
      <c r="N2129" s="10"/>
    </row>
    <row r="2130" spans="1:14">
      <c r="A2130" s="32"/>
      <c r="B2130" s="32"/>
      <c r="C2130" s="33"/>
      <c r="D2130" s="14"/>
      <c r="E2130" s="14"/>
      <c r="F2130" s="10"/>
      <c r="G2130" s="257"/>
      <c r="H2130" s="10"/>
      <c r="I2130" s="10"/>
      <c r="J2130" s="34"/>
      <c r="K2130" s="10"/>
      <c r="L2130" s="10"/>
      <c r="M2130" s="10"/>
      <c r="N2130" s="10"/>
    </row>
    <row r="2131" spans="1:14">
      <c r="A2131" s="32"/>
      <c r="B2131" s="32"/>
      <c r="C2131" s="33"/>
      <c r="D2131" s="14"/>
      <c r="E2131" s="14"/>
      <c r="F2131" s="10"/>
      <c r="G2131" s="257"/>
      <c r="H2131" s="10"/>
      <c r="I2131" s="10"/>
      <c r="J2131" s="34"/>
      <c r="K2131" s="10"/>
      <c r="L2131" s="10"/>
      <c r="M2131" s="10"/>
      <c r="N2131" s="10"/>
    </row>
    <row r="2132" spans="1:14">
      <c r="A2132" s="32"/>
      <c r="B2132" s="32"/>
      <c r="C2132" s="33"/>
      <c r="D2132" s="14"/>
      <c r="E2132" s="14"/>
      <c r="F2132" s="10"/>
      <c r="G2132" s="257"/>
      <c r="H2132" s="10"/>
      <c r="I2132" s="10"/>
      <c r="J2132" s="34"/>
      <c r="K2132" s="10"/>
      <c r="L2132" s="10"/>
      <c r="M2132" s="10"/>
      <c r="N2132" s="10"/>
    </row>
    <row r="2133" spans="1:14">
      <c r="A2133" s="32"/>
      <c r="B2133" s="32"/>
      <c r="C2133" s="33"/>
      <c r="D2133" s="14"/>
      <c r="E2133" s="14"/>
      <c r="F2133" s="10"/>
      <c r="G2133" s="257"/>
      <c r="H2133" s="10"/>
      <c r="I2133" s="10"/>
      <c r="J2133" s="34"/>
      <c r="K2133" s="10"/>
      <c r="L2133" s="10"/>
      <c r="M2133" s="10"/>
      <c r="N2133" s="10"/>
    </row>
    <row r="2134" spans="1:14">
      <c r="A2134" s="32"/>
      <c r="B2134" s="32"/>
      <c r="C2134" s="33"/>
      <c r="D2134" s="14"/>
      <c r="E2134" s="14"/>
      <c r="F2134" s="10"/>
      <c r="G2134" s="257"/>
      <c r="H2134" s="10"/>
      <c r="I2134" s="10"/>
      <c r="J2134" s="34"/>
      <c r="K2134" s="10"/>
      <c r="L2134" s="10"/>
      <c r="M2134" s="10"/>
      <c r="N2134" s="10"/>
    </row>
    <row r="2135" spans="1:14">
      <c r="A2135" s="32"/>
      <c r="B2135" s="32"/>
      <c r="C2135" s="33"/>
      <c r="D2135" s="14"/>
      <c r="E2135" s="14"/>
      <c r="F2135" s="10"/>
      <c r="G2135" s="257"/>
      <c r="H2135" s="10"/>
      <c r="I2135" s="10"/>
      <c r="J2135" s="34"/>
      <c r="K2135" s="10"/>
      <c r="L2135" s="10"/>
      <c r="M2135" s="10"/>
      <c r="N2135" s="10"/>
    </row>
    <row r="2136" spans="1:14">
      <c r="A2136" s="32"/>
      <c r="B2136" s="32"/>
      <c r="C2136" s="33"/>
      <c r="D2136" s="14"/>
      <c r="E2136" s="14"/>
      <c r="F2136" s="10"/>
      <c r="G2136" s="257"/>
      <c r="H2136" s="10"/>
      <c r="I2136" s="10"/>
      <c r="J2136" s="34"/>
      <c r="K2136" s="10"/>
      <c r="L2136" s="10"/>
      <c r="M2136" s="10"/>
      <c r="N2136" s="10"/>
    </row>
    <row r="2137" spans="1:14">
      <c r="A2137" s="32"/>
      <c r="B2137" s="32"/>
      <c r="C2137" s="33"/>
      <c r="D2137" s="14"/>
      <c r="E2137" s="14"/>
      <c r="F2137" s="10"/>
      <c r="G2137" s="257"/>
      <c r="H2137" s="10"/>
      <c r="I2137" s="10"/>
      <c r="J2137" s="34"/>
      <c r="K2137" s="10"/>
      <c r="L2137" s="10"/>
      <c r="M2137" s="10"/>
      <c r="N2137" s="10"/>
    </row>
    <row r="2138" spans="1:14">
      <c r="A2138" s="32"/>
      <c r="B2138" s="32"/>
      <c r="C2138" s="33"/>
      <c r="D2138" s="14"/>
      <c r="E2138" s="14"/>
      <c r="F2138" s="10"/>
      <c r="G2138" s="257"/>
      <c r="H2138" s="10"/>
      <c r="I2138" s="10"/>
      <c r="J2138" s="34"/>
      <c r="K2138" s="10"/>
      <c r="L2138" s="10"/>
      <c r="M2138" s="10"/>
      <c r="N2138" s="10"/>
    </row>
    <row r="2139" spans="1:14">
      <c r="A2139" s="32"/>
      <c r="B2139" s="32"/>
      <c r="C2139" s="33"/>
      <c r="D2139" s="14"/>
      <c r="E2139" s="14"/>
      <c r="F2139" s="10"/>
      <c r="G2139" s="257"/>
      <c r="H2139" s="10"/>
      <c r="I2139" s="10"/>
      <c r="J2139" s="34"/>
      <c r="K2139" s="10"/>
      <c r="L2139" s="10"/>
      <c r="M2139" s="10"/>
      <c r="N2139" s="10"/>
    </row>
    <row r="2140" spans="1:14">
      <c r="A2140" s="32"/>
      <c r="B2140" s="32"/>
      <c r="C2140" s="33"/>
      <c r="D2140" s="14"/>
      <c r="E2140" s="14"/>
      <c r="F2140" s="10"/>
      <c r="G2140" s="257"/>
      <c r="H2140" s="10"/>
      <c r="I2140" s="10"/>
      <c r="J2140" s="34"/>
      <c r="K2140" s="10"/>
      <c r="L2140" s="10"/>
      <c r="M2140" s="10"/>
      <c r="N2140" s="10"/>
    </row>
    <row r="2141" spans="1:14">
      <c r="A2141" s="32"/>
      <c r="B2141" s="32"/>
      <c r="C2141" s="33"/>
      <c r="D2141" s="14"/>
      <c r="E2141" s="14"/>
      <c r="F2141" s="10"/>
      <c r="G2141" s="257"/>
      <c r="H2141" s="10"/>
      <c r="I2141" s="10"/>
      <c r="J2141" s="34"/>
      <c r="K2141" s="10"/>
      <c r="L2141" s="10"/>
      <c r="M2141" s="10"/>
      <c r="N2141" s="10"/>
    </row>
    <row r="2142" spans="1:14">
      <c r="A2142" s="32"/>
      <c r="B2142" s="32"/>
      <c r="C2142" s="33"/>
      <c r="D2142" s="14"/>
      <c r="E2142" s="14"/>
      <c r="F2142" s="10"/>
      <c r="G2142" s="257"/>
      <c r="H2142" s="10"/>
      <c r="I2142" s="10"/>
      <c r="J2142" s="34"/>
      <c r="K2142" s="10"/>
      <c r="L2142" s="10"/>
      <c r="M2142" s="10"/>
      <c r="N2142" s="10"/>
    </row>
    <row r="2143" spans="1:14">
      <c r="A2143" s="32"/>
      <c r="B2143" s="32"/>
      <c r="C2143" s="33"/>
      <c r="D2143" s="14"/>
      <c r="E2143" s="14"/>
      <c r="F2143" s="10"/>
      <c r="G2143" s="257"/>
      <c r="H2143" s="10"/>
      <c r="I2143" s="10"/>
      <c r="J2143" s="34"/>
      <c r="K2143" s="10"/>
      <c r="L2143" s="10"/>
      <c r="M2143" s="10"/>
      <c r="N2143" s="10"/>
    </row>
    <row r="2144" spans="1:14">
      <c r="A2144" s="32"/>
      <c r="B2144" s="32"/>
      <c r="C2144" s="33"/>
      <c r="D2144" s="14"/>
      <c r="E2144" s="14"/>
      <c r="F2144" s="10"/>
      <c r="G2144" s="257"/>
      <c r="H2144" s="10"/>
      <c r="I2144" s="10"/>
      <c r="J2144" s="34"/>
      <c r="K2144" s="10"/>
      <c r="L2144" s="10"/>
      <c r="M2144" s="10"/>
      <c r="N2144" s="10"/>
    </row>
    <row r="2145" spans="1:14">
      <c r="A2145" s="32"/>
      <c r="B2145" s="32"/>
      <c r="C2145" s="33"/>
      <c r="D2145" s="14"/>
      <c r="E2145" s="14"/>
      <c r="F2145" s="10"/>
      <c r="G2145" s="257"/>
      <c r="H2145" s="10"/>
      <c r="I2145" s="10"/>
      <c r="J2145" s="34"/>
      <c r="K2145" s="10"/>
      <c r="L2145" s="10"/>
      <c r="M2145" s="10"/>
      <c r="N2145" s="10"/>
    </row>
    <row r="2146" spans="1:14">
      <c r="A2146" s="32"/>
      <c r="B2146" s="32"/>
      <c r="C2146" s="33"/>
      <c r="D2146" s="14"/>
      <c r="E2146" s="14"/>
      <c r="F2146" s="10"/>
      <c r="G2146" s="257"/>
      <c r="H2146" s="10"/>
      <c r="I2146" s="10"/>
      <c r="J2146" s="34"/>
      <c r="K2146" s="10"/>
      <c r="L2146" s="10"/>
      <c r="M2146" s="10"/>
      <c r="N2146" s="10"/>
    </row>
    <row r="2147" spans="1:14">
      <c r="A2147" s="32"/>
      <c r="B2147" s="32"/>
      <c r="C2147" s="33"/>
      <c r="D2147" s="14"/>
      <c r="E2147" s="14"/>
      <c r="F2147" s="10"/>
      <c r="G2147" s="257"/>
      <c r="H2147" s="10"/>
      <c r="I2147" s="10"/>
      <c r="J2147" s="34"/>
      <c r="K2147" s="10"/>
      <c r="L2147" s="10"/>
      <c r="M2147" s="10"/>
      <c r="N2147" s="10"/>
    </row>
    <row r="2148" spans="1:14">
      <c r="A2148" s="32"/>
      <c r="B2148" s="32"/>
      <c r="C2148" s="33"/>
      <c r="D2148" s="14"/>
      <c r="E2148" s="14"/>
      <c r="F2148" s="10"/>
      <c r="G2148" s="257"/>
      <c r="H2148" s="10"/>
      <c r="I2148" s="10"/>
      <c r="J2148" s="34"/>
      <c r="K2148" s="10"/>
      <c r="L2148" s="10"/>
      <c r="M2148" s="10"/>
      <c r="N2148" s="10"/>
    </row>
    <row r="2149" spans="1:14">
      <c r="A2149" s="32"/>
      <c r="B2149" s="32"/>
      <c r="C2149" s="33"/>
      <c r="D2149" s="14"/>
      <c r="E2149" s="14"/>
      <c r="F2149" s="10"/>
      <c r="G2149" s="257"/>
      <c r="H2149" s="10"/>
      <c r="I2149" s="10"/>
      <c r="J2149" s="34"/>
      <c r="K2149" s="10"/>
      <c r="L2149" s="10"/>
      <c r="M2149" s="10"/>
      <c r="N2149" s="10"/>
    </row>
    <row r="2150" spans="1:14">
      <c r="A2150" s="32"/>
      <c r="B2150" s="32"/>
      <c r="C2150" s="33"/>
      <c r="D2150" s="14"/>
      <c r="E2150" s="14"/>
      <c r="F2150" s="10"/>
      <c r="G2150" s="257"/>
      <c r="H2150" s="10"/>
      <c r="I2150" s="10"/>
      <c r="J2150" s="34"/>
      <c r="K2150" s="10"/>
      <c r="L2150" s="10"/>
      <c r="M2150" s="10"/>
      <c r="N2150" s="10"/>
    </row>
    <row r="2151" spans="1:14">
      <c r="A2151" s="32"/>
      <c r="B2151" s="32"/>
      <c r="C2151" s="33"/>
      <c r="D2151" s="14"/>
      <c r="E2151" s="14"/>
      <c r="F2151" s="10"/>
      <c r="G2151" s="257"/>
      <c r="H2151" s="10"/>
      <c r="I2151" s="10"/>
      <c r="J2151" s="34"/>
      <c r="K2151" s="10"/>
      <c r="L2151" s="10"/>
      <c r="M2151" s="10"/>
      <c r="N2151" s="10"/>
    </row>
    <row r="2152" spans="1:14">
      <c r="A2152" s="32"/>
      <c r="B2152" s="32"/>
      <c r="C2152" s="33"/>
      <c r="D2152" s="14"/>
      <c r="E2152" s="14"/>
      <c r="F2152" s="10"/>
      <c r="G2152" s="257"/>
      <c r="H2152" s="10"/>
      <c r="I2152" s="10"/>
      <c r="J2152" s="34"/>
      <c r="K2152" s="10"/>
      <c r="L2152" s="10"/>
      <c r="M2152" s="10"/>
      <c r="N2152" s="10"/>
    </row>
    <row r="2153" spans="1:14">
      <c r="A2153" s="32"/>
      <c r="B2153" s="32"/>
      <c r="C2153" s="33"/>
      <c r="D2153" s="14"/>
      <c r="E2153" s="14"/>
      <c r="F2153" s="10"/>
      <c r="G2153" s="257"/>
      <c r="H2153" s="10"/>
      <c r="I2153" s="10"/>
      <c r="J2153" s="34"/>
      <c r="K2153" s="10"/>
      <c r="L2153" s="10"/>
      <c r="M2153" s="10"/>
      <c r="N2153" s="10"/>
    </row>
    <row r="2154" spans="1:14">
      <c r="A2154" s="32"/>
      <c r="B2154" s="32"/>
      <c r="C2154" s="33"/>
      <c r="D2154" s="14"/>
      <c r="E2154" s="14"/>
      <c r="F2154" s="10"/>
      <c r="G2154" s="257"/>
      <c r="H2154" s="10"/>
      <c r="I2154" s="10"/>
      <c r="J2154" s="34"/>
      <c r="K2154" s="10"/>
      <c r="L2154" s="10"/>
      <c r="M2154" s="10"/>
      <c r="N2154" s="10"/>
    </row>
    <row r="2155" spans="1:14">
      <c r="A2155" s="32"/>
      <c r="B2155" s="32"/>
      <c r="C2155" s="33"/>
      <c r="D2155" s="14"/>
      <c r="E2155" s="14"/>
      <c r="F2155" s="10"/>
      <c r="G2155" s="257"/>
      <c r="H2155" s="10"/>
      <c r="I2155" s="10"/>
      <c r="J2155" s="34"/>
      <c r="K2155" s="10"/>
      <c r="L2155" s="10"/>
      <c r="M2155" s="10"/>
      <c r="N2155" s="10"/>
    </row>
    <row r="2156" spans="1:14">
      <c r="A2156" s="32"/>
      <c r="B2156" s="32"/>
      <c r="C2156" s="33"/>
      <c r="D2156" s="14"/>
      <c r="E2156" s="14"/>
      <c r="F2156" s="10"/>
      <c r="G2156" s="257"/>
      <c r="H2156" s="10"/>
      <c r="I2156" s="10"/>
      <c r="J2156" s="34"/>
      <c r="K2156" s="10"/>
      <c r="L2156" s="10"/>
      <c r="M2156" s="10"/>
      <c r="N2156" s="10"/>
    </row>
    <row r="2157" spans="1:14">
      <c r="A2157" s="32"/>
      <c r="B2157" s="32"/>
      <c r="C2157" s="33"/>
      <c r="D2157" s="14"/>
      <c r="E2157" s="14"/>
      <c r="F2157" s="10"/>
      <c r="G2157" s="257"/>
      <c r="H2157" s="10"/>
      <c r="I2157" s="10"/>
      <c r="J2157" s="34"/>
      <c r="K2157" s="10"/>
      <c r="L2157" s="10"/>
      <c r="M2157" s="10"/>
      <c r="N2157" s="10"/>
    </row>
    <row r="2158" spans="1:14">
      <c r="A2158" s="32"/>
      <c r="B2158" s="32"/>
      <c r="C2158" s="33"/>
      <c r="D2158" s="14"/>
      <c r="E2158" s="14"/>
      <c r="F2158" s="10"/>
      <c r="G2158" s="257"/>
      <c r="H2158" s="10"/>
      <c r="I2158" s="10"/>
      <c r="J2158" s="34"/>
      <c r="K2158" s="10"/>
      <c r="L2158" s="10"/>
      <c r="M2158" s="10"/>
      <c r="N2158" s="10"/>
    </row>
    <row r="2159" spans="1:14">
      <c r="A2159" s="32"/>
      <c r="B2159" s="32"/>
      <c r="C2159" s="33"/>
      <c r="D2159" s="14"/>
      <c r="E2159" s="14"/>
      <c r="F2159" s="10"/>
      <c r="G2159" s="257"/>
      <c r="H2159" s="10"/>
      <c r="I2159" s="10"/>
      <c r="J2159" s="34"/>
      <c r="K2159" s="10"/>
      <c r="L2159" s="10"/>
      <c r="M2159" s="10"/>
      <c r="N2159" s="10"/>
    </row>
    <row r="2160" spans="1:14">
      <c r="A2160" s="32"/>
      <c r="B2160" s="32"/>
      <c r="C2160" s="33"/>
      <c r="D2160" s="14"/>
      <c r="E2160" s="14"/>
      <c r="F2160" s="10"/>
      <c r="G2160" s="257"/>
      <c r="H2160" s="10"/>
      <c r="I2160" s="10"/>
      <c r="J2160" s="34"/>
      <c r="K2160" s="10"/>
      <c r="L2160" s="10"/>
      <c r="M2160" s="10"/>
      <c r="N2160" s="10"/>
    </row>
    <row r="2161" spans="1:14">
      <c r="A2161" s="32"/>
      <c r="B2161" s="32"/>
      <c r="C2161" s="33"/>
      <c r="D2161" s="14"/>
      <c r="E2161" s="14"/>
      <c r="F2161" s="10"/>
      <c r="G2161" s="257"/>
      <c r="H2161" s="10"/>
      <c r="I2161" s="10"/>
      <c r="J2161" s="34"/>
      <c r="K2161" s="10"/>
      <c r="L2161" s="10"/>
      <c r="M2161" s="10"/>
      <c r="N2161" s="10"/>
    </row>
    <row r="2162" spans="1:14">
      <c r="A2162" s="32"/>
      <c r="B2162" s="32"/>
      <c r="C2162" s="33"/>
      <c r="D2162" s="14"/>
      <c r="E2162" s="14"/>
      <c r="F2162" s="10"/>
      <c r="G2162" s="257"/>
      <c r="H2162" s="10"/>
      <c r="I2162" s="10"/>
      <c r="J2162" s="34"/>
      <c r="K2162" s="10"/>
      <c r="L2162" s="10"/>
      <c r="M2162" s="10"/>
      <c r="N2162" s="10"/>
    </row>
    <row r="2163" spans="1:14">
      <c r="A2163" s="32"/>
      <c r="B2163" s="32"/>
      <c r="C2163" s="33"/>
      <c r="D2163" s="14"/>
      <c r="E2163" s="14"/>
      <c r="F2163" s="10"/>
      <c r="G2163" s="257"/>
      <c r="H2163" s="10"/>
      <c r="I2163" s="10"/>
      <c r="J2163" s="34"/>
      <c r="K2163" s="10"/>
      <c r="L2163" s="10"/>
      <c r="M2163" s="10"/>
      <c r="N2163" s="10"/>
    </row>
    <row r="2164" spans="1:14">
      <c r="A2164" s="32"/>
      <c r="B2164" s="32"/>
      <c r="C2164" s="33"/>
      <c r="D2164" s="14"/>
      <c r="E2164" s="14"/>
      <c r="F2164" s="10"/>
      <c r="G2164" s="257"/>
      <c r="H2164" s="10"/>
      <c r="I2164" s="10"/>
      <c r="J2164" s="34"/>
      <c r="K2164" s="10"/>
      <c r="L2164" s="10"/>
      <c r="M2164" s="10"/>
      <c r="N2164" s="10"/>
    </row>
    <row r="2165" spans="1:14">
      <c r="A2165" s="32"/>
      <c r="B2165" s="32"/>
      <c r="C2165" s="33"/>
      <c r="D2165" s="14"/>
      <c r="E2165" s="14"/>
      <c r="F2165" s="10"/>
      <c r="G2165" s="257"/>
      <c r="H2165" s="10"/>
      <c r="I2165" s="10"/>
      <c r="J2165" s="34"/>
      <c r="K2165" s="10"/>
      <c r="L2165" s="10"/>
      <c r="M2165" s="10"/>
      <c r="N2165" s="10"/>
    </row>
    <row r="2166" spans="1:14">
      <c r="A2166" s="32"/>
      <c r="B2166" s="32"/>
      <c r="C2166" s="33"/>
      <c r="D2166" s="14"/>
      <c r="E2166" s="14"/>
      <c r="F2166" s="10"/>
      <c r="G2166" s="257"/>
      <c r="H2166" s="10"/>
      <c r="I2166" s="10"/>
      <c r="J2166" s="34"/>
      <c r="K2166" s="10"/>
      <c r="L2166" s="10"/>
      <c r="M2166" s="10"/>
      <c r="N2166" s="10"/>
    </row>
    <row r="2167" spans="1:14">
      <c r="A2167" s="32"/>
      <c r="B2167" s="32"/>
      <c r="C2167" s="33"/>
      <c r="D2167" s="14"/>
      <c r="E2167" s="14"/>
      <c r="F2167" s="10"/>
      <c r="G2167" s="257"/>
      <c r="H2167" s="10"/>
      <c r="I2167" s="10"/>
      <c r="J2167" s="34"/>
      <c r="K2167" s="10"/>
      <c r="L2167" s="10"/>
      <c r="M2167" s="10"/>
      <c r="N2167" s="10"/>
    </row>
    <row r="2168" spans="1:14">
      <c r="A2168" s="32"/>
      <c r="B2168" s="32"/>
      <c r="C2168" s="33"/>
      <c r="D2168" s="14"/>
      <c r="E2168" s="14"/>
      <c r="F2168" s="10"/>
      <c r="G2168" s="257"/>
      <c r="H2168" s="10"/>
      <c r="I2168" s="10"/>
      <c r="J2168" s="34"/>
      <c r="K2168" s="10"/>
      <c r="L2168" s="10"/>
      <c r="M2168" s="10"/>
      <c r="N2168" s="10"/>
    </row>
    <row r="2169" spans="1:14">
      <c r="A2169" s="32"/>
      <c r="B2169" s="32"/>
      <c r="C2169" s="33"/>
      <c r="D2169" s="14"/>
      <c r="E2169" s="14"/>
      <c r="F2169" s="10"/>
      <c r="G2169" s="257"/>
      <c r="H2169" s="10"/>
      <c r="I2169" s="10"/>
      <c r="J2169" s="34"/>
      <c r="K2169" s="10"/>
      <c r="L2169" s="10"/>
      <c r="M2169" s="10"/>
      <c r="N2169" s="10"/>
    </row>
    <row r="2170" spans="1:14">
      <c r="A2170" s="32"/>
      <c r="B2170" s="32"/>
      <c r="C2170" s="33"/>
      <c r="D2170" s="14"/>
      <c r="E2170" s="14"/>
      <c r="F2170" s="10"/>
      <c r="G2170" s="257"/>
      <c r="H2170" s="10"/>
      <c r="I2170" s="10"/>
      <c r="J2170" s="34"/>
      <c r="K2170" s="10"/>
      <c r="L2170" s="10"/>
      <c r="M2170" s="10"/>
      <c r="N2170" s="10"/>
    </row>
    <row r="2171" spans="1:14">
      <c r="A2171" s="32"/>
      <c r="B2171" s="32"/>
      <c r="C2171" s="33"/>
      <c r="D2171" s="14"/>
      <c r="E2171" s="14"/>
      <c r="F2171" s="10"/>
      <c r="G2171" s="257"/>
      <c r="H2171" s="10"/>
      <c r="I2171" s="10"/>
      <c r="J2171" s="34"/>
      <c r="K2171" s="10"/>
      <c r="L2171" s="10"/>
      <c r="M2171" s="10"/>
      <c r="N2171" s="10"/>
    </row>
    <row r="2172" spans="1:14">
      <c r="A2172" s="32"/>
      <c r="B2172" s="32"/>
      <c r="C2172" s="33"/>
      <c r="D2172" s="14"/>
      <c r="E2172" s="14"/>
      <c r="F2172" s="10"/>
      <c r="G2172" s="257"/>
      <c r="H2172" s="10"/>
      <c r="I2172" s="10"/>
      <c r="J2172" s="34"/>
      <c r="K2172" s="10"/>
      <c r="L2172" s="10"/>
      <c r="M2172" s="10"/>
      <c r="N2172" s="10"/>
    </row>
    <row r="2173" spans="1:14">
      <c r="A2173" s="32"/>
      <c r="B2173" s="32"/>
      <c r="C2173" s="33"/>
      <c r="D2173" s="14"/>
      <c r="E2173" s="14"/>
      <c r="F2173" s="10"/>
      <c r="G2173" s="257"/>
      <c r="H2173" s="10"/>
      <c r="I2173" s="10"/>
      <c r="J2173" s="34"/>
      <c r="K2173" s="10"/>
      <c r="L2173" s="10"/>
      <c r="M2173" s="10"/>
      <c r="N2173" s="10"/>
    </row>
    <row r="2174" spans="1:14">
      <c r="A2174" s="32"/>
      <c r="B2174" s="32"/>
      <c r="C2174" s="33"/>
      <c r="D2174" s="14"/>
      <c r="E2174" s="14"/>
      <c r="F2174" s="10"/>
      <c r="G2174" s="257"/>
      <c r="H2174" s="10"/>
      <c r="I2174" s="10"/>
      <c r="J2174" s="34"/>
      <c r="K2174" s="10"/>
      <c r="L2174" s="10"/>
      <c r="M2174" s="10"/>
      <c r="N2174" s="10"/>
    </row>
    <row r="2175" spans="1:14">
      <c r="A2175" s="32"/>
      <c r="B2175" s="32"/>
      <c r="C2175" s="33"/>
      <c r="D2175" s="14"/>
      <c r="E2175" s="14"/>
      <c r="F2175" s="10"/>
      <c r="G2175" s="257"/>
      <c r="H2175" s="10"/>
      <c r="I2175" s="10"/>
      <c r="J2175" s="34"/>
      <c r="K2175" s="10"/>
      <c r="L2175" s="10"/>
      <c r="M2175" s="10"/>
      <c r="N2175" s="10"/>
    </row>
    <row r="2176" spans="1:14">
      <c r="A2176" s="32"/>
      <c r="B2176" s="32"/>
      <c r="C2176" s="33"/>
      <c r="D2176" s="14"/>
      <c r="E2176" s="14"/>
      <c r="F2176" s="10"/>
      <c r="G2176" s="257"/>
      <c r="H2176" s="10"/>
      <c r="I2176" s="10"/>
      <c r="J2176" s="34"/>
      <c r="K2176" s="10"/>
      <c r="L2176" s="10"/>
      <c r="M2176" s="10"/>
      <c r="N2176" s="10"/>
    </row>
    <row r="2177" spans="1:14">
      <c r="A2177" s="32"/>
      <c r="B2177" s="32"/>
      <c r="C2177" s="33"/>
      <c r="D2177" s="14"/>
      <c r="E2177" s="14"/>
      <c r="F2177" s="10"/>
      <c r="G2177" s="257"/>
      <c r="H2177" s="10"/>
      <c r="I2177" s="10"/>
      <c r="J2177" s="34"/>
      <c r="K2177" s="10"/>
      <c r="L2177" s="10"/>
      <c r="M2177" s="10"/>
      <c r="N2177" s="10"/>
    </row>
    <row r="2178" spans="1:14">
      <c r="A2178" s="32"/>
      <c r="B2178" s="32"/>
      <c r="C2178" s="33"/>
      <c r="D2178" s="14"/>
      <c r="E2178" s="14"/>
      <c r="F2178" s="10"/>
      <c r="G2178" s="257"/>
      <c r="H2178" s="10"/>
      <c r="I2178" s="10"/>
      <c r="J2178" s="34"/>
      <c r="K2178" s="10"/>
      <c r="L2178" s="10"/>
      <c r="M2178" s="10"/>
      <c r="N2178" s="10"/>
    </row>
    <row r="2179" spans="1:14">
      <c r="A2179" s="32"/>
      <c r="B2179" s="32"/>
      <c r="C2179" s="33"/>
      <c r="D2179" s="14"/>
      <c r="E2179" s="14"/>
      <c r="F2179" s="10"/>
      <c r="G2179" s="257"/>
      <c r="H2179" s="10"/>
      <c r="I2179" s="10"/>
      <c r="J2179" s="34"/>
      <c r="K2179" s="10"/>
      <c r="L2179" s="10"/>
      <c r="M2179" s="10"/>
      <c r="N2179" s="10"/>
    </row>
    <row r="2180" spans="1:14">
      <c r="A2180" s="32"/>
      <c r="B2180" s="32"/>
      <c r="C2180" s="33"/>
      <c r="D2180" s="14"/>
      <c r="E2180" s="14"/>
      <c r="F2180" s="10"/>
      <c r="G2180" s="257"/>
      <c r="H2180" s="10"/>
      <c r="I2180" s="10"/>
      <c r="J2180" s="34"/>
      <c r="K2180" s="10"/>
      <c r="L2180" s="10"/>
      <c r="M2180" s="10"/>
      <c r="N2180" s="10"/>
    </row>
    <row r="2181" spans="1:14">
      <c r="A2181" s="32"/>
      <c r="B2181" s="32"/>
      <c r="C2181" s="33"/>
      <c r="D2181" s="14"/>
      <c r="E2181" s="14"/>
      <c r="F2181" s="10"/>
      <c r="G2181" s="257"/>
      <c r="H2181" s="10"/>
      <c r="I2181" s="10"/>
      <c r="J2181" s="34"/>
      <c r="K2181" s="10"/>
      <c r="L2181" s="10"/>
      <c r="M2181" s="10"/>
      <c r="N2181" s="10"/>
    </row>
    <row r="2182" spans="1:14">
      <c r="A2182" s="32"/>
      <c r="B2182" s="32"/>
      <c r="C2182" s="33"/>
      <c r="D2182" s="14"/>
      <c r="E2182" s="14"/>
      <c r="F2182" s="10"/>
      <c r="G2182" s="257"/>
      <c r="H2182" s="10"/>
      <c r="I2182" s="10"/>
      <c r="J2182" s="34"/>
      <c r="K2182" s="10"/>
      <c r="L2182" s="10"/>
      <c r="M2182" s="10"/>
      <c r="N2182" s="10"/>
    </row>
    <row r="2183" spans="1:14">
      <c r="A2183" s="32"/>
      <c r="B2183" s="32"/>
      <c r="C2183" s="33"/>
      <c r="D2183" s="14"/>
      <c r="E2183" s="14"/>
      <c r="F2183" s="10"/>
      <c r="G2183" s="257"/>
      <c r="H2183" s="10"/>
      <c r="I2183" s="10"/>
      <c r="J2183" s="34"/>
      <c r="K2183" s="10"/>
      <c r="L2183" s="10"/>
      <c r="M2183" s="10"/>
      <c r="N2183" s="10"/>
    </row>
    <row r="2184" spans="1:14">
      <c r="A2184" s="32"/>
      <c r="B2184" s="32"/>
      <c r="C2184" s="33"/>
      <c r="D2184" s="14"/>
      <c r="E2184" s="14"/>
      <c r="F2184" s="10"/>
      <c r="G2184" s="257"/>
      <c r="H2184" s="10"/>
      <c r="I2184" s="10"/>
      <c r="J2184" s="34"/>
      <c r="K2184" s="10"/>
      <c r="L2184" s="10"/>
      <c r="M2184" s="10"/>
      <c r="N2184" s="10"/>
    </row>
    <row r="2185" spans="1:14">
      <c r="A2185" s="32"/>
      <c r="B2185" s="32"/>
      <c r="C2185" s="33"/>
      <c r="D2185" s="14"/>
      <c r="E2185" s="14"/>
      <c r="F2185" s="10"/>
      <c r="G2185" s="257"/>
      <c r="H2185" s="10"/>
      <c r="I2185" s="10"/>
      <c r="J2185" s="34"/>
      <c r="K2185" s="10"/>
      <c r="L2185" s="10"/>
      <c r="M2185" s="10"/>
      <c r="N2185" s="10"/>
    </row>
    <row r="2186" spans="1:14">
      <c r="A2186" s="32"/>
      <c r="B2186" s="32"/>
      <c r="C2186" s="33"/>
      <c r="D2186" s="14"/>
      <c r="E2186" s="14"/>
      <c r="F2186" s="10"/>
      <c r="G2186" s="257"/>
      <c r="H2186" s="10"/>
      <c r="I2186" s="10"/>
      <c r="J2186" s="34"/>
      <c r="K2186" s="10"/>
      <c r="L2186" s="10"/>
      <c r="M2186" s="10"/>
      <c r="N2186" s="10"/>
    </row>
    <row r="2187" spans="1:14">
      <c r="A2187" s="32"/>
      <c r="B2187" s="32"/>
      <c r="C2187" s="33"/>
      <c r="D2187" s="14"/>
      <c r="E2187" s="14"/>
      <c r="F2187" s="10"/>
      <c r="G2187" s="257"/>
      <c r="H2187" s="10"/>
      <c r="I2187" s="10"/>
      <c r="J2187" s="34"/>
      <c r="K2187" s="10"/>
      <c r="L2187" s="10"/>
      <c r="M2187" s="10"/>
      <c r="N2187" s="10"/>
    </row>
    <row r="2188" spans="1:14">
      <c r="A2188" s="32"/>
      <c r="B2188" s="32"/>
      <c r="C2188" s="33"/>
      <c r="D2188" s="14"/>
      <c r="E2188" s="14"/>
      <c r="F2188" s="10"/>
      <c r="G2188" s="257"/>
      <c r="H2188" s="10"/>
      <c r="I2188" s="10"/>
      <c r="J2188" s="34"/>
      <c r="K2188" s="10"/>
      <c r="L2188" s="10"/>
      <c r="M2188" s="10"/>
      <c r="N2188" s="10"/>
    </row>
    <row r="2189" spans="1:14">
      <c r="A2189" s="32"/>
      <c r="B2189" s="32"/>
      <c r="C2189" s="33"/>
      <c r="D2189" s="14"/>
      <c r="E2189" s="14"/>
      <c r="F2189" s="10"/>
      <c r="G2189" s="257"/>
      <c r="H2189" s="10"/>
      <c r="I2189" s="10"/>
      <c r="J2189" s="34"/>
      <c r="K2189" s="10"/>
      <c r="L2189" s="10"/>
      <c r="M2189" s="10"/>
      <c r="N2189" s="10"/>
    </row>
    <row r="2190" spans="1:14">
      <c r="A2190" s="32"/>
      <c r="B2190" s="32"/>
      <c r="C2190" s="33"/>
      <c r="D2190" s="14"/>
      <c r="E2190" s="14"/>
      <c r="F2190" s="10"/>
      <c r="G2190" s="257"/>
      <c r="H2190" s="10"/>
      <c r="I2190" s="10"/>
      <c r="J2190" s="34"/>
      <c r="K2190" s="10"/>
      <c r="L2190" s="10"/>
      <c r="M2190" s="10"/>
      <c r="N2190" s="10"/>
    </row>
    <row r="2191" spans="1:14">
      <c r="A2191" s="32"/>
      <c r="B2191" s="32"/>
      <c r="C2191" s="33"/>
      <c r="D2191" s="14"/>
      <c r="E2191" s="14"/>
      <c r="F2191" s="10"/>
      <c r="G2191" s="257"/>
      <c r="H2191" s="10"/>
      <c r="I2191" s="10"/>
      <c r="J2191" s="34"/>
      <c r="K2191" s="10"/>
      <c r="L2191" s="10"/>
      <c r="M2191" s="10"/>
      <c r="N2191" s="10"/>
    </row>
    <row r="2192" spans="1:14">
      <c r="A2192" s="32"/>
      <c r="B2192" s="32"/>
      <c r="C2192" s="33"/>
      <c r="D2192" s="14"/>
      <c r="E2192" s="14"/>
      <c r="F2192" s="10"/>
      <c r="G2192" s="257"/>
      <c r="H2192" s="10"/>
      <c r="I2192" s="10"/>
      <c r="J2192" s="34"/>
      <c r="K2192" s="10"/>
      <c r="L2192" s="10"/>
      <c r="M2192" s="10"/>
      <c r="N2192" s="10"/>
    </row>
    <row r="2193" spans="1:14">
      <c r="A2193" s="32"/>
      <c r="B2193" s="32"/>
      <c r="C2193" s="33"/>
      <c r="D2193" s="14"/>
      <c r="E2193" s="14"/>
      <c r="F2193" s="10"/>
      <c r="G2193" s="257"/>
      <c r="H2193" s="10"/>
      <c r="I2193" s="10"/>
      <c r="J2193" s="34"/>
      <c r="K2193" s="10"/>
      <c r="L2193" s="10"/>
      <c r="M2193" s="10"/>
      <c r="N2193" s="10"/>
    </row>
    <row r="2194" spans="1:14">
      <c r="A2194" s="32"/>
      <c r="B2194" s="32"/>
      <c r="C2194" s="33"/>
      <c r="D2194" s="14"/>
      <c r="E2194" s="14"/>
      <c r="F2194" s="10"/>
      <c r="G2194" s="257"/>
      <c r="H2194" s="10"/>
      <c r="I2194" s="10"/>
      <c r="J2194" s="34"/>
      <c r="K2194" s="10"/>
      <c r="L2194" s="10"/>
      <c r="M2194" s="10"/>
      <c r="N2194" s="10"/>
    </row>
    <row r="2195" spans="1:14">
      <c r="A2195" s="32"/>
      <c r="B2195" s="32"/>
      <c r="C2195" s="33"/>
      <c r="D2195" s="14"/>
      <c r="E2195" s="14"/>
      <c r="F2195" s="10"/>
      <c r="G2195" s="257"/>
      <c r="H2195" s="10"/>
      <c r="I2195" s="10"/>
      <c r="J2195" s="34"/>
      <c r="K2195" s="10"/>
      <c r="L2195" s="10"/>
      <c r="M2195" s="10"/>
      <c r="N2195" s="10"/>
    </row>
    <row r="2196" spans="1:14">
      <c r="A2196" s="32"/>
      <c r="B2196" s="32"/>
      <c r="C2196" s="33"/>
      <c r="D2196" s="14"/>
      <c r="E2196" s="14"/>
      <c r="F2196" s="10"/>
      <c r="G2196" s="257"/>
      <c r="H2196" s="10"/>
      <c r="I2196" s="10"/>
      <c r="J2196" s="34"/>
      <c r="K2196" s="10"/>
      <c r="L2196" s="10"/>
      <c r="M2196" s="10"/>
      <c r="N2196" s="10"/>
    </row>
    <row r="2197" spans="1:14">
      <c r="A2197" s="32"/>
      <c r="B2197" s="32"/>
      <c r="C2197" s="33"/>
      <c r="D2197" s="14"/>
      <c r="E2197" s="14"/>
      <c r="F2197" s="10"/>
      <c r="G2197" s="257"/>
      <c r="H2197" s="10"/>
      <c r="I2197" s="10"/>
      <c r="J2197" s="34"/>
      <c r="K2197" s="10"/>
      <c r="L2197" s="10"/>
      <c r="M2197" s="10"/>
      <c r="N2197" s="10"/>
    </row>
    <row r="2198" spans="1:14">
      <c r="A2198" s="32"/>
      <c r="B2198" s="32"/>
      <c r="C2198" s="33"/>
      <c r="D2198" s="14"/>
      <c r="E2198" s="14"/>
      <c r="F2198" s="10"/>
      <c r="G2198" s="257"/>
      <c r="H2198" s="10"/>
      <c r="I2198" s="10"/>
      <c r="J2198" s="34"/>
      <c r="K2198" s="10"/>
      <c r="L2198" s="10"/>
      <c r="M2198" s="10"/>
      <c r="N2198" s="10"/>
    </row>
    <row r="2199" spans="1:14">
      <c r="A2199" s="32"/>
      <c r="B2199" s="32"/>
      <c r="C2199" s="33"/>
      <c r="D2199" s="14"/>
      <c r="E2199" s="14"/>
      <c r="F2199" s="10"/>
      <c r="G2199" s="257"/>
      <c r="H2199" s="10"/>
      <c r="I2199" s="10"/>
      <c r="J2199" s="34"/>
      <c r="K2199" s="10"/>
      <c r="L2199" s="10"/>
      <c r="M2199" s="10"/>
      <c r="N2199" s="10"/>
    </row>
    <row r="2200" spans="1:14">
      <c r="A2200" s="32"/>
      <c r="B2200" s="32"/>
      <c r="C2200" s="33"/>
      <c r="D2200" s="14"/>
      <c r="E2200" s="14"/>
      <c r="F2200" s="10"/>
      <c r="G2200" s="257"/>
      <c r="H2200" s="10"/>
      <c r="I2200" s="10"/>
      <c r="J2200" s="34"/>
      <c r="K2200" s="10"/>
      <c r="L2200" s="10"/>
      <c r="M2200" s="10"/>
      <c r="N2200" s="10"/>
    </row>
    <row r="2201" spans="1:14">
      <c r="A2201" s="32"/>
      <c r="B2201" s="32"/>
      <c r="C2201" s="33"/>
      <c r="D2201" s="14"/>
      <c r="E2201" s="14"/>
      <c r="F2201" s="10"/>
      <c r="G2201" s="257"/>
      <c r="H2201" s="10"/>
      <c r="I2201" s="10"/>
      <c r="J2201" s="34"/>
      <c r="K2201" s="10"/>
      <c r="L2201" s="10"/>
      <c r="M2201" s="10"/>
      <c r="N2201" s="10"/>
    </row>
    <row r="2202" spans="1:14">
      <c r="A2202" s="32"/>
      <c r="B2202" s="32"/>
      <c r="C2202" s="33"/>
      <c r="D2202" s="14"/>
      <c r="E2202" s="14"/>
      <c r="F2202" s="10"/>
      <c r="G2202" s="257"/>
      <c r="H2202" s="10"/>
      <c r="I2202" s="10"/>
      <c r="J2202" s="34"/>
      <c r="K2202" s="10"/>
      <c r="L2202" s="10"/>
      <c r="M2202" s="10"/>
      <c r="N2202" s="10"/>
    </row>
    <row r="2203" spans="1:14">
      <c r="A2203" s="32"/>
      <c r="B2203" s="32"/>
      <c r="C2203" s="33"/>
      <c r="D2203" s="14"/>
      <c r="E2203" s="14"/>
      <c r="F2203" s="10"/>
      <c r="G2203" s="257"/>
      <c r="H2203" s="10"/>
      <c r="I2203" s="10"/>
      <c r="J2203" s="34"/>
      <c r="K2203" s="10"/>
      <c r="L2203" s="10"/>
      <c r="M2203" s="10"/>
      <c r="N2203" s="10"/>
    </row>
    <row r="2204" spans="1:14">
      <c r="A2204" s="32"/>
      <c r="B2204" s="32"/>
      <c r="C2204" s="33"/>
      <c r="D2204" s="14"/>
      <c r="E2204" s="14"/>
      <c r="F2204" s="10"/>
      <c r="G2204" s="257"/>
      <c r="H2204" s="10"/>
      <c r="I2204" s="10"/>
      <c r="J2204" s="34"/>
      <c r="K2204" s="10"/>
      <c r="L2204" s="10"/>
      <c r="M2204" s="10"/>
      <c r="N2204" s="10"/>
    </row>
    <row r="2205" spans="1:14">
      <c r="A2205" s="32"/>
      <c r="B2205" s="32"/>
      <c r="C2205" s="33"/>
      <c r="D2205" s="14"/>
      <c r="E2205" s="14"/>
      <c r="F2205" s="10"/>
      <c r="G2205" s="257"/>
      <c r="H2205" s="10"/>
      <c r="I2205" s="10"/>
      <c r="J2205" s="34"/>
      <c r="K2205" s="10"/>
      <c r="L2205" s="10"/>
      <c r="M2205" s="10"/>
      <c r="N2205" s="10"/>
    </row>
    <row r="2206" spans="1:14">
      <c r="A2206" s="32"/>
      <c r="B2206" s="32"/>
      <c r="C2206" s="33"/>
      <c r="D2206" s="14"/>
      <c r="E2206" s="14"/>
      <c r="F2206" s="10"/>
      <c r="G2206" s="257"/>
      <c r="H2206" s="10"/>
      <c r="I2206" s="10"/>
      <c r="J2206" s="34"/>
      <c r="K2206" s="10"/>
      <c r="L2206" s="10"/>
      <c r="M2206" s="10"/>
      <c r="N2206" s="10"/>
    </row>
    <row r="2207" spans="1:14">
      <c r="A2207" s="32"/>
      <c r="B2207" s="32"/>
      <c r="C2207" s="33"/>
      <c r="D2207" s="14"/>
      <c r="E2207" s="14"/>
      <c r="F2207" s="10"/>
      <c r="G2207" s="257"/>
      <c r="H2207" s="10"/>
      <c r="I2207" s="10"/>
      <c r="J2207" s="34"/>
      <c r="K2207" s="10"/>
      <c r="L2207" s="10"/>
      <c r="M2207" s="10"/>
      <c r="N2207" s="10"/>
    </row>
    <row r="2208" spans="1:14">
      <c r="A2208" s="32"/>
      <c r="B2208" s="32"/>
      <c r="C2208" s="33"/>
      <c r="D2208" s="14"/>
      <c r="E2208" s="14"/>
      <c r="F2208" s="10"/>
      <c r="G2208" s="257"/>
      <c r="H2208" s="10"/>
      <c r="I2208" s="10"/>
      <c r="J2208" s="34"/>
      <c r="K2208" s="10"/>
      <c r="L2208" s="10"/>
      <c r="M2208" s="10"/>
      <c r="N2208" s="10"/>
    </row>
    <row r="2209" spans="1:14">
      <c r="A2209" s="32"/>
      <c r="B2209" s="32"/>
      <c r="C2209" s="33"/>
      <c r="D2209" s="14"/>
      <c r="E2209" s="14"/>
      <c r="F2209" s="10"/>
      <c r="G2209" s="257"/>
      <c r="H2209" s="10"/>
      <c r="I2209" s="10"/>
      <c r="J2209" s="34"/>
      <c r="K2209" s="10"/>
      <c r="L2209" s="10"/>
      <c r="M2209" s="10"/>
      <c r="N2209" s="10"/>
    </row>
    <row r="2210" spans="1:14">
      <c r="A2210" s="32"/>
      <c r="B2210" s="32"/>
      <c r="C2210" s="33"/>
      <c r="D2210" s="14"/>
      <c r="E2210" s="14"/>
      <c r="F2210" s="10"/>
      <c r="G2210" s="257"/>
      <c r="H2210" s="10"/>
      <c r="I2210" s="10"/>
      <c r="J2210" s="34"/>
      <c r="K2210" s="10"/>
      <c r="L2210" s="10"/>
      <c r="M2210" s="10"/>
      <c r="N2210" s="10"/>
    </row>
    <row r="2211" spans="1:14">
      <c r="A2211" s="32"/>
      <c r="B2211" s="32"/>
      <c r="C2211" s="33"/>
      <c r="D2211" s="14"/>
      <c r="E2211" s="14"/>
      <c r="F2211" s="10"/>
      <c r="G2211" s="257"/>
      <c r="H2211" s="10"/>
      <c r="I2211" s="10"/>
      <c r="J2211" s="34"/>
      <c r="K2211" s="10"/>
      <c r="L2211" s="10"/>
      <c r="M2211" s="10"/>
      <c r="N2211" s="10"/>
    </row>
    <row r="2212" spans="1:14">
      <c r="A2212" s="32"/>
      <c r="B2212" s="32"/>
      <c r="C2212" s="33"/>
      <c r="D2212" s="14"/>
      <c r="E2212" s="14"/>
      <c r="F2212" s="10"/>
      <c r="G2212" s="257"/>
      <c r="H2212" s="10"/>
      <c r="I2212" s="10"/>
      <c r="J2212" s="34"/>
      <c r="K2212" s="10"/>
      <c r="L2212" s="10"/>
      <c r="M2212" s="10"/>
      <c r="N2212" s="10"/>
    </row>
    <row r="2213" spans="1:14">
      <c r="A2213" s="32"/>
      <c r="B2213" s="32"/>
      <c r="C2213" s="33"/>
      <c r="D2213" s="14"/>
      <c r="E2213" s="14"/>
      <c r="F2213" s="10"/>
      <c r="G2213" s="257"/>
      <c r="H2213" s="10"/>
      <c r="I2213" s="10"/>
      <c r="J2213" s="34"/>
      <c r="K2213" s="10"/>
      <c r="L2213" s="10"/>
      <c r="M2213" s="10"/>
      <c r="N2213" s="10"/>
    </row>
    <row r="2214" spans="1:14">
      <c r="A2214" s="32"/>
      <c r="B2214" s="32"/>
      <c r="C2214" s="33"/>
      <c r="D2214" s="14"/>
      <c r="E2214" s="14"/>
      <c r="F2214" s="10"/>
      <c r="G2214" s="257"/>
      <c r="H2214" s="10"/>
      <c r="I2214" s="10"/>
      <c r="J2214" s="34"/>
      <c r="K2214" s="10"/>
      <c r="L2214" s="10"/>
      <c r="M2214" s="10"/>
      <c r="N2214" s="10"/>
    </row>
    <row r="2215" spans="1:14">
      <c r="A2215" s="32"/>
      <c r="B2215" s="32"/>
      <c r="C2215" s="33"/>
      <c r="D2215" s="14"/>
      <c r="E2215" s="14"/>
      <c r="F2215" s="10"/>
      <c r="G2215" s="257"/>
      <c r="H2215" s="10"/>
      <c r="I2215" s="10"/>
      <c r="J2215" s="34"/>
      <c r="K2215" s="10"/>
      <c r="L2215" s="10"/>
      <c r="M2215" s="10"/>
      <c r="N2215" s="10"/>
    </row>
    <row r="2216" spans="1:14">
      <c r="A2216" s="32"/>
      <c r="B2216" s="32"/>
      <c r="C2216" s="33"/>
      <c r="D2216" s="14"/>
      <c r="E2216" s="14"/>
      <c r="F2216" s="10"/>
      <c r="G2216" s="257"/>
      <c r="H2216" s="10"/>
      <c r="I2216" s="10"/>
      <c r="J2216" s="34"/>
      <c r="K2216" s="10"/>
      <c r="L2216" s="10"/>
      <c r="M2216" s="10"/>
      <c r="N2216" s="10"/>
    </row>
    <row r="2217" spans="1:14">
      <c r="A2217" s="32"/>
      <c r="B2217" s="32"/>
      <c r="C2217" s="33"/>
      <c r="D2217" s="14"/>
      <c r="E2217" s="14"/>
      <c r="F2217" s="10"/>
      <c r="G2217" s="257"/>
      <c r="H2217" s="10"/>
      <c r="I2217" s="10"/>
      <c r="J2217" s="34"/>
      <c r="K2217" s="10"/>
      <c r="L2217" s="10"/>
      <c r="M2217" s="10"/>
      <c r="N2217" s="10"/>
    </row>
    <row r="2218" spans="1:14">
      <c r="A2218" s="32"/>
      <c r="B2218" s="32"/>
      <c r="C2218" s="33"/>
      <c r="D2218" s="14"/>
      <c r="E2218" s="14"/>
      <c r="F2218" s="10"/>
      <c r="G2218" s="257"/>
      <c r="H2218" s="10"/>
      <c r="I2218" s="10"/>
      <c r="J2218" s="34"/>
      <c r="K2218" s="10"/>
      <c r="L2218" s="10"/>
      <c r="M2218" s="10"/>
      <c r="N2218" s="10"/>
    </row>
    <row r="2219" spans="1:14">
      <c r="A2219" s="32"/>
      <c r="B2219" s="32"/>
      <c r="C2219" s="33"/>
      <c r="D2219" s="14"/>
      <c r="E2219" s="14"/>
      <c r="F2219" s="10"/>
      <c r="G2219" s="257"/>
      <c r="H2219" s="10"/>
      <c r="I2219" s="10"/>
      <c r="J2219" s="34"/>
      <c r="K2219" s="10"/>
      <c r="L2219" s="10"/>
      <c r="M2219" s="10"/>
      <c r="N2219" s="10"/>
    </row>
    <row r="2220" spans="1:14">
      <c r="A2220" s="32"/>
      <c r="B2220" s="32"/>
      <c r="C2220" s="33"/>
      <c r="D2220" s="14"/>
      <c r="E2220" s="14"/>
      <c r="F2220" s="10"/>
      <c r="G2220" s="257"/>
      <c r="H2220" s="10"/>
      <c r="I2220" s="10"/>
      <c r="J2220" s="34"/>
      <c r="K2220" s="10"/>
      <c r="L2220" s="10"/>
      <c r="M2220" s="10"/>
      <c r="N2220" s="10"/>
    </row>
    <row r="2221" spans="1:14">
      <c r="A2221" s="32"/>
      <c r="B2221" s="32"/>
      <c r="C2221" s="33"/>
      <c r="D2221" s="14"/>
      <c r="E2221" s="14"/>
      <c r="F2221" s="10"/>
      <c r="G2221" s="257"/>
      <c r="H2221" s="10"/>
      <c r="I2221" s="10"/>
      <c r="J2221" s="34"/>
      <c r="K2221" s="10"/>
      <c r="L2221" s="10"/>
      <c r="M2221" s="10"/>
      <c r="N2221" s="10"/>
    </row>
    <row r="2222" spans="1:14">
      <c r="A2222" s="32"/>
      <c r="B2222" s="32"/>
      <c r="C2222" s="33"/>
      <c r="D2222" s="14"/>
      <c r="E2222" s="14"/>
      <c r="F2222" s="10"/>
      <c r="G2222" s="257"/>
      <c r="H2222" s="10"/>
      <c r="I2222" s="10"/>
      <c r="J2222" s="34"/>
      <c r="K2222" s="10"/>
      <c r="L2222" s="10"/>
      <c r="M2222" s="10"/>
      <c r="N2222" s="10"/>
    </row>
    <row r="2223" spans="1:14">
      <c r="A2223" s="32"/>
      <c r="B2223" s="32"/>
      <c r="C2223" s="33"/>
      <c r="D2223" s="14"/>
      <c r="E2223" s="14"/>
      <c r="F2223" s="10"/>
      <c r="G2223" s="257"/>
      <c r="H2223" s="10"/>
      <c r="I2223" s="10"/>
      <c r="J2223" s="34"/>
      <c r="K2223" s="10"/>
      <c r="L2223" s="10"/>
      <c r="M2223" s="10"/>
      <c r="N2223" s="10"/>
    </row>
    <row r="2224" spans="1:14">
      <c r="A2224" s="32"/>
      <c r="B2224" s="32"/>
      <c r="C2224" s="33"/>
      <c r="D2224" s="14"/>
      <c r="E2224" s="14"/>
      <c r="F2224" s="10"/>
      <c r="G2224" s="257"/>
      <c r="H2224" s="10"/>
      <c r="I2224" s="10"/>
      <c r="J2224" s="34"/>
      <c r="K2224" s="10"/>
      <c r="L2224" s="10"/>
      <c r="M2224" s="10"/>
      <c r="N2224" s="10"/>
    </row>
    <row r="2225" spans="1:14">
      <c r="A2225" s="32"/>
      <c r="B2225" s="32"/>
      <c r="C2225" s="33"/>
      <c r="D2225" s="14"/>
      <c r="E2225" s="14"/>
      <c r="F2225" s="10"/>
      <c r="G2225" s="257"/>
      <c r="H2225" s="10"/>
      <c r="I2225" s="10"/>
      <c r="J2225" s="34"/>
      <c r="K2225" s="10"/>
      <c r="L2225" s="10"/>
      <c r="M2225" s="10"/>
      <c r="N2225" s="10"/>
    </row>
    <row r="2226" spans="1:14">
      <c r="A2226" s="32"/>
      <c r="B2226" s="32"/>
      <c r="C2226" s="33"/>
      <c r="D2226" s="14"/>
      <c r="E2226" s="14"/>
      <c r="F2226" s="10"/>
      <c r="G2226" s="257"/>
      <c r="H2226" s="10"/>
      <c r="I2226" s="10"/>
      <c r="J2226" s="34"/>
      <c r="K2226" s="10"/>
      <c r="L2226" s="10"/>
      <c r="M2226" s="10"/>
      <c r="N2226" s="10"/>
    </row>
    <row r="2227" spans="1:14">
      <c r="A2227" s="32"/>
      <c r="B2227" s="32"/>
      <c r="C2227" s="33"/>
      <c r="D2227" s="14"/>
      <c r="E2227" s="14"/>
      <c r="F2227" s="10"/>
      <c r="G2227" s="257"/>
      <c r="H2227" s="10"/>
      <c r="I2227" s="10"/>
      <c r="J2227" s="34"/>
      <c r="K2227" s="10"/>
      <c r="L2227" s="10"/>
      <c r="M2227" s="10"/>
      <c r="N2227" s="10"/>
    </row>
    <row r="2228" spans="1:14">
      <c r="A2228" s="32"/>
      <c r="B2228" s="32"/>
      <c r="C2228" s="33"/>
      <c r="D2228" s="14"/>
      <c r="E2228" s="14"/>
      <c r="F2228" s="10"/>
      <c r="G2228" s="257"/>
      <c r="H2228" s="10"/>
      <c r="I2228" s="10"/>
      <c r="J2228" s="34"/>
      <c r="K2228" s="10"/>
      <c r="L2228" s="10"/>
      <c r="M2228" s="10"/>
      <c r="N2228" s="10"/>
    </row>
    <row r="2229" spans="1:14">
      <c r="A2229" s="32"/>
      <c r="B2229" s="32"/>
      <c r="C2229" s="33"/>
      <c r="D2229" s="14"/>
      <c r="E2229" s="14"/>
      <c r="F2229" s="10"/>
      <c r="G2229" s="257"/>
      <c r="H2229" s="10"/>
      <c r="I2229" s="10"/>
      <c r="J2229" s="34"/>
      <c r="K2229" s="10"/>
      <c r="L2229" s="10"/>
      <c r="M2229" s="10"/>
      <c r="N2229" s="10"/>
    </row>
    <row r="2230" spans="1:14">
      <c r="A2230" s="32"/>
      <c r="B2230" s="32"/>
      <c r="C2230" s="33"/>
      <c r="D2230" s="14"/>
      <c r="E2230" s="14"/>
      <c r="F2230" s="10"/>
      <c r="G2230" s="257"/>
      <c r="H2230" s="10"/>
      <c r="I2230" s="10"/>
      <c r="J2230" s="34"/>
      <c r="K2230" s="10"/>
      <c r="L2230" s="10"/>
      <c r="M2230" s="10"/>
      <c r="N2230" s="10"/>
    </row>
    <row r="2231" spans="1:14">
      <c r="A2231" s="32"/>
      <c r="B2231" s="32"/>
      <c r="C2231" s="33"/>
      <c r="D2231" s="14"/>
      <c r="E2231" s="14"/>
      <c r="F2231" s="10"/>
      <c r="G2231" s="257"/>
      <c r="H2231" s="10"/>
      <c r="I2231" s="10"/>
      <c r="J2231" s="34"/>
      <c r="K2231" s="10"/>
      <c r="L2231" s="10"/>
      <c r="M2231" s="10"/>
      <c r="N2231" s="10"/>
    </row>
    <row r="2232" spans="1:14">
      <c r="A2232" s="32"/>
      <c r="B2232" s="32"/>
      <c r="C2232" s="33"/>
      <c r="D2232" s="14"/>
      <c r="E2232" s="14"/>
      <c r="F2232" s="10"/>
      <c r="G2232" s="257"/>
      <c r="H2232" s="10"/>
      <c r="I2232" s="10"/>
      <c r="J2232" s="34"/>
      <c r="K2232" s="10"/>
      <c r="L2232" s="10"/>
      <c r="M2232" s="10"/>
      <c r="N2232" s="10"/>
    </row>
    <row r="2233" spans="1:14">
      <c r="A2233" s="32"/>
      <c r="B2233" s="32"/>
      <c r="C2233" s="33"/>
      <c r="D2233" s="14"/>
      <c r="E2233" s="14"/>
      <c r="F2233" s="10"/>
      <c r="G2233" s="257"/>
      <c r="H2233" s="10"/>
      <c r="I2233" s="10"/>
      <c r="J2233" s="34"/>
      <c r="K2233" s="10"/>
      <c r="L2233" s="10"/>
      <c r="M2233" s="10"/>
      <c r="N2233" s="10"/>
    </row>
    <row r="2234" spans="1:14">
      <c r="A2234" s="32"/>
      <c r="B2234" s="32"/>
      <c r="C2234" s="33"/>
      <c r="D2234" s="14"/>
      <c r="E2234" s="14"/>
      <c r="F2234" s="10"/>
      <c r="G2234" s="257"/>
      <c r="H2234" s="10"/>
      <c r="I2234" s="10"/>
      <c r="J2234" s="34"/>
      <c r="K2234" s="10"/>
      <c r="L2234" s="10"/>
      <c r="M2234" s="10"/>
      <c r="N2234" s="10"/>
    </row>
    <row r="2235" spans="1:14">
      <c r="A2235" s="32"/>
      <c r="B2235" s="32"/>
      <c r="C2235" s="33"/>
      <c r="D2235" s="14"/>
      <c r="E2235" s="14"/>
      <c r="F2235" s="10"/>
      <c r="G2235" s="257"/>
      <c r="H2235" s="10"/>
      <c r="I2235" s="10"/>
      <c r="J2235" s="34"/>
      <c r="K2235" s="10"/>
      <c r="L2235" s="10"/>
      <c r="M2235" s="10"/>
      <c r="N2235" s="10"/>
    </row>
    <row r="2236" spans="1:14">
      <c r="A2236" s="32"/>
      <c r="B2236" s="32"/>
      <c r="C2236" s="33"/>
      <c r="D2236" s="14"/>
      <c r="E2236" s="14"/>
      <c r="F2236" s="10"/>
      <c r="G2236" s="257"/>
      <c r="H2236" s="10"/>
      <c r="I2236" s="10"/>
      <c r="J2236" s="34"/>
      <c r="K2236" s="10"/>
      <c r="L2236" s="10"/>
      <c r="M2236" s="10"/>
      <c r="N2236" s="10"/>
    </row>
    <row r="2237" spans="1:14">
      <c r="A2237" s="32"/>
      <c r="B2237" s="32"/>
      <c r="C2237" s="33"/>
      <c r="D2237" s="14"/>
      <c r="E2237" s="14"/>
      <c r="F2237" s="10"/>
      <c r="G2237" s="257"/>
      <c r="H2237" s="10"/>
      <c r="I2237" s="10"/>
      <c r="J2237" s="34"/>
      <c r="K2237" s="10"/>
      <c r="L2237" s="10"/>
      <c r="M2237" s="10"/>
      <c r="N2237" s="10"/>
    </row>
    <row r="2238" spans="1:14">
      <c r="A2238" s="32"/>
      <c r="B2238" s="32"/>
      <c r="C2238" s="33"/>
      <c r="D2238" s="14"/>
      <c r="E2238" s="14"/>
      <c r="F2238" s="10"/>
      <c r="G2238" s="257"/>
      <c r="H2238" s="10"/>
      <c r="I2238" s="10"/>
      <c r="J2238" s="34"/>
      <c r="K2238" s="10"/>
      <c r="L2238" s="10"/>
      <c r="M2238" s="10"/>
      <c r="N2238" s="10"/>
    </row>
    <row r="2239" spans="1:14">
      <c r="A2239" s="32"/>
      <c r="B2239" s="32"/>
      <c r="C2239" s="33"/>
      <c r="D2239" s="14"/>
      <c r="E2239" s="14"/>
      <c r="F2239" s="10"/>
      <c r="G2239" s="257"/>
      <c r="H2239" s="10"/>
      <c r="I2239" s="10"/>
      <c r="J2239" s="34"/>
      <c r="K2239" s="10"/>
      <c r="L2239" s="10"/>
      <c r="M2239" s="10"/>
      <c r="N2239" s="10"/>
    </row>
    <row r="2240" spans="1:14">
      <c r="A2240" s="32"/>
      <c r="B2240" s="32"/>
      <c r="C2240" s="33"/>
      <c r="D2240" s="14"/>
      <c r="E2240" s="14"/>
      <c r="F2240" s="10"/>
      <c r="G2240" s="257"/>
      <c r="H2240" s="10"/>
      <c r="I2240" s="10"/>
      <c r="J2240" s="34"/>
      <c r="K2240" s="10"/>
      <c r="L2240" s="10"/>
      <c r="M2240" s="10"/>
      <c r="N2240" s="10"/>
    </row>
    <row r="2241" spans="1:14">
      <c r="A2241" s="32"/>
      <c r="B2241" s="32"/>
      <c r="C2241" s="33"/>
      <c r="D2241" s="14"/>
      <c r="E2241" s="14"/>
      <c r="F2241" s="10"/>
      <c r="G2241" s="257"/>
      <c r="H2241" s="10"/>
      <c r="I2241" s="10"/>
      <c r="J2241" s="34"/>
      <c r="K2241" s="10"/>
      <c r="L2241" s="10"/>
      <c r="M2241" s="10"/>
      <c r="N2241" s="10"/>
    </row>
    <row r="2242" spans="1:14">
      <c r="A2242" s="32"/>
      <c r="B2242" s="32"/>
      <c r="C2242" s="33"/>
      <c r="D2242" s="14"/>
      <c r="E2242" s="14"/>
      <c r="F2242" s="10"/>
      <c r="G2242" s="257"/>
      <c r="H2242" s="10"/>
      <c r="I2242" s="10"/>
      <c r="J2242" s="34"/>
      <c r="K2242" s="10"/>
      <c r="L2242" s="10"/>
      <c r="M2242" s="10"/>
      <c r="N2242" s="10"/>
    </row>
    <row r="2243" spans="1:14">
      <c r="A2243" s="32"/>
      <c r="B2243" s="32"/>
      <c r="C2243" s="33"/>
      <c r="D2243" s="14"/>
      <c r="E2243" s="14"/>
      <c r="F2243" s="10"/>
      <c r="G2243" s="257"/>
      <c r="H2243" s="10"/>
      <c r="I2243" s="10"/>
      <c r="J2243" s="34"/>
      <c r="K2243" s="10"/>
      <c r="L2243" s="10"/>
      <c r="M2243" s="10"/>
      <c r="N2243" s="10"/>
    </row>
    <row r="2244" spans="1:14">
      <c r="A2244" s="32"/>
      <c r="B2244" s="32"/>
      <c r="C2244" s="33"/>
      <c r="D2244" s="14"/>
      <c r="E2244" s="14"/>
      <c r="F2244" s="10"/>
      <c r="G2244" s="257"/>
      <c r="H2244" s="10"/>
      <c r="I2244" s="10"/>
      <c r="J2244" s="34"/>
      <c r="K2244" s="10"/>
      <c r="L2244" s="10"/>
      <c r="M2244" s="10"/>
      <c r="N2244" s="10"/>
    </row>
    <row r="2245" spans="1:14">
      <c r="A2245" s="32"/>
      <c r="B2245" s="32"/>
      <c r="C2245" s="33"/>
      <c r="D2245" s="14"/>
      <c r="E2245" s="14"/>
      <c r="F2245" s="10"/>
      <c r="G2245" s="257"/>
      <c r="H2245" s="10"/>
      <c r="I2245" s="10"/>
      <c r="J2245" s="34"/>
      <c r="K2245" s="10"/>
      <c r="L2245" s="10"/>
      <c r="M2245" s="10"/>
      <c r="N2245" s="10"/>
    </row>
    <row r="2246" spans="1:14">
      <c r="A2246" s="32"/>
      <c r="B2246" s="32"/>
      <c r="C2246" s="33"/>
      <c r="D2246" s="14"/>
      <c r="E2246" s="14"/>
      <c r="F2246" s="10"/>
      <c r="G2246" s="257"/>
      <c r="H2246" s="10"/>
      <c r="I2246" s="10"/>
      <c r="J2246" s="34"/>
      <c r="K2246" s="10"/>
      <c r="L2246" s="10"/>
      <c r="M2246" s="10"/>
      <c r="N2246" s="10"/>
    </row>
    <row r="2247" spans="1:14">
      <c r="A2247" s="32"/>
      <c r="B2247" s="32"/>
      <c r="C2247" s="33"/>
      <c r="D2247" s="14"/>
      <c r="E2247" s="14"/>
      <c r="F2247" s="10"/>
      <c r="G2247" s="257"/>
      <c r="H2247" s="10"/>
      <c r="I2247" s="10"/>
      <c r="J2247" s="34"/>
      <c r="K2247" s="10"/>
      <c r="L2247" s="10"/>
      <c r="M2247" s="10"/>
      <c r="N2247" s="10"/>
    </row>
    <row r="2248" spans="1:14">
      <c r="A2248" s="32"/>
      <c r="B2248" s="32"/>
      <c r="C2248" s="33"/>
      <c r="D2248" s="14"/>
      <c r="E2248" s="14"/>
      <c r="F2248" s="10"/>
      <c r="G2248" s="257"/>
      <c r="H2248" s="10"/>
      <c r="I2248" s="10"/>
      <c r="J2248" s="34"/>
      <c r="K2248" s="10"/>
      <c r="L2248" s="10"/>
      <c r="M2248" s="10"/>
      <c r="N2248" s="10"/>
    </row>
    <row r="2249" spans="1:14">
      <c r="A2249" s="32"/>
      <c r="B2249" s="32"/>
      <c r="C2249" s="33"/>
      <c r="D2249" s="14"/>
      <c r="E2249" s="14"/>
      <c r="F2249" s="10"/>
      <c r="G2249" s="257"/>
      <c r="H2249" s="10"/>
      <c r="I2249" s="10"/>
      <c r="J2249" s="34"/>
      <c r="K2249" s="10"/>
      <c r="L2249" s="10"/>
      <c r="M2249" s="10"/>
      <c r="N2249" s="10"/>
    </row>
    <row r="2250" spans="1:14">
      <c r="A2250" s="32"/>
      <c r="B2250" s="32"/>
      <c r="C2250" s="33"/>
      <c r="D2250" s="14"/>
      <c r="E2250" s="14"/>
      <c r="F2250" s="10"/>
      <c r="G2250" s="257"/>
      <c r="H2250" s="10"/>
      <c r="I2250" s="10"/>
      <c r="J2250" s="34"/>
      <c r="K2250" s="10"/>
      <c r="L2250" s="10"/>
      <c r="M2250" s="10"/>
      <c r="N2250" s="10"/>
    </row>
    <row r="2251" spans="1:14">
      <c r="A2251" s="32"/>
      <c r="B2251" s="32"/>
      <c r="C2251" s="33"/>
      <c r="D2251" s="14"/>
      <c r="E2251" s="14"/>
      <c r="F2251" s="10"/>
      <c r="G2251" s="257"/>
      <c r="H2251" s="10"/>
      <c r="I2251" s="10"/>
      <c r="J2251" s="34"/>
      <c r="K2251" s="10"/>
      <c r="L2251" s="10"/>
      <c r="M2251" s="10"/>
      <c r="N2251" s="10"/>
    </row>
    <row r="2252" spans="1:14">
      <c r="A2252" s="32"/>
      <c r="B2252" s="32"/>
      <c r="C2252" s="33"/>
      <c r="D2252" s="14"/>
      <c r="E2252" s="14"/>
      <c r="F2252" s="10"/>
      <c r="G2252" s="257"/>
      <c r="H2252" s="10"/>
      <c r="I2252" s="10"/>
      <c r="J2252" s="34"/>
      <c r="K2252" s="10"/>
      <c r="L2252" s="10"/>
      <c r="M2252" s="10"/>
      <c r="N2252" s="10"/>
    </row>
    <row r="2253" spans="1:14">
      <c r="A2253" s="32"/>
      <c r="B2253" s="32"/>
      <c r="C2253" s="33"/>
      <c r="D2253" s="14"/>
      <c r="E2253" s="14"/>
      <c r="F2253" s="10"/>
      <c r="G2253" s="257"/>
      <c r="H2253" s="10"/>
      <c r="I2253" s="10"/>
      <c r="J2253" s="34"/>
      <c r="K2253" s="10"/>
      <c r="L2253" s="10"/>
      <c r="M2253" s="10"/>
      <c r="N2253" s="10"/>
    </row>
    <row r="2254" spans="1:14">
      <c r="A2254" s="32"/>
      <c r="B2254" s="32"/>
      <c r="C2254" s="33"/>
      <c r="D2254" s="14"/>
      <c r="E2254" s="14"/>
      <c r="F2254" s="10"/>
      <c r="G2254" s="257"/>
      <c r="H2254" s="10"/>
      <c r="I2254" s="10"/>
      <c r="J2254" s="34"/>
      <c r="K2254" s="10"/>
      <c r="L2254" s="10"/>
      <c r="M2254" s="10"/>
      <c r="N2254" s="10"/>
    </row>
    <row r="2255" spans="1:14">
      <c r="A2255" s="32"/>
      <c r="B2255" s="32"/>
      <c r="C2255" s="33"/>
      <c r="D2255" s="14"/>
      <c r="E2255" s="14"/>
      <c r="F2255" s="10"/>
      <c r="G2255" s="257"/>
      <c r="H2255" s="10"/>
      <c r="I2255" s="10"/>
      <c r="J2255" s="34"/>
      <c r="K2255" s="10"/>
      <c r="L2255" s="10"/>
      <c r="M2255" s="10"/>
      <c r="N2255" s="10"/>
    </row>
    <row r="2256" spans="1:14">
      <c r="A2256" s="32"/>
      <c r="B2256" s="32"/>
      <c r="C2256" s="33"/>
      <c r="D2256" s="14"/>
      <c r="E2256" s="14"/>
      <c r="F2256" s="10"/>
      <c r="G2256" s="257"/>
      <c r="H2256" s="10"/>
      <c r="I2256" s="10"/>
      <c r="J2256" s="34"/>
      <c r="K2256" s="10"/>
      <c r="L2256" s="10"/>
      <c r="M2256" s="10"/>
      <c r="N2256" s="10"/>
    </row>
    <row r="2257" spans="1:14">
      <c r="A2257" s="32"/>
      <c r="B2257" s="32"/>
      <c r="C2257" s="33"/>
      <c r="D2257" s="14"/>
      <c r="E2257" s="14"/>
      <c r="F2257" s="10"/>
      <c r="G2257" s="257"/>
      <c r="H2257" s="10"/>
      <c r="I2257" s="10"/>
      <c r="J2257" s="34"/>
      <c r="K2257" s="10"/>
      <c r="L2257" s="10"/>
      <c r="M2257" s="10"/>
      <c r="N2257" s="10"/>
    </row>
    <row r="2258" spans="1:14">
      <c r="A2258" s="32"/>
      <c r="B2258" s="32"/>
      <c r="C2258" s="33"/>
      <c r="D2258" s="14"/>
      <c r="E2258" s="14"/>
      <c r="F2258" s="10"/>
      <c r="G2258" s="257"/>
      <c r="H2258" s="10"/>
      <c r="I2258" s="10"/>
      <c r="J2258" s="34"/>
      <c r="K2258" s="10"/>
      <c r="L2258" s="10"/>
      <c r="M2258" s="10"/>
      <c r="N2258" s="10"/>
    </row>
    <row r="2259" spans="1:14">
      <c r="A2259" s="32"/>
      <c r="B2259" s="32"/>
      <c r="C2259" s="33"/>
      <c r="D2259" s="14"/>
      <c r="E2259" s="14"/>
      <c r="F2259" s="10"/>
      <c r="G2259" s="257"/>
      <c r="H2259" s="10"/>
      <c r="I2259" s="10"/>
      <c r="J2259" s="34"/>
      <c r="K2259" s="10"/>
      <c r="L2259" s="10"/>
      <c r="M2259" s="10"/>
      <c r="N2259" s="10"/>
    </row>
    <row r="2260" spans="1:14">
      <c r="A2260" s="32"/>
      <c r="B2260" s="32"/>
      <c r="C2260" s="33"/>
      <c r="D2260" s="14"/>
      <c r="E2260" s="14"/>
      <c r="F2260" s="10"/>
      <c r="G2260" s="257"/>
      <c r="H2260" s="10"/>
      <c r="I2260" s="10"/>
      <c r="J2260" s="34"/>
      <c r="K2260" s="10"/>
      <c r="L2260" s="10"/>
      <c r="M2260" s="10"/>
      <c r="N2260" s="10"/>
    </row>
    <row r="2261" spans="1:14">
      <c r="A2261" s="32"/>
      <c r="B2261" s="32"/>
      <c r="C2261" s="33"/>
      <c r="D2261" s="14"/>
      <c r="E2261" s="14"/>
      <c r="F2261" s="10"/>
      <c r="G2261" s="257"/>
      <c r="H2261" s="10"/>
      <c r="I2261" s="10"/>
      <c r="J2261" s="34"/>
      <c r="K2261" s="10"/>
      <c r="L2261" s="10"/>
      <c r="M2261" s="10"/>
      <c r="N2261" s="10"/>
    </row>
    <row r="2262" spans="1:14">
      <c r="A2262" s="32"/>
      <c r="B2262" s="32"/>
      <c r="C2262" s="33"/>
      <c r="D2262" s="14"/>
      <c r="E2262" s="14"/>
      <c r="F2262" s="10"/>
      <c r="G2262" s="257"/>
      <c r="H2262" s="10"/>
      <c r="I2262" s="10"/>
      <c r="J2262" s="34"/>
      <c r="K2262" s="10"/>
      <c r="L2262" s="10"/>
      <c r="M2262" s="10"/>
      <c r="N2262" s="10"/>
    </row>
    <row r="2263" spans="1:14">
      <c r="A2263" s="32"/>
      <c r="B2263" s="32"/>
      <c r="C2263" s="33"/>
      <c r="D2263" s="14"/>
      <c r="E2263" s="14"/>
      <c r="F2263" s="10"/>
      <c r="G2263" s="257"/>
      <c r="H2263" s="10"/>
      <c r="I2263" s="10"/>
      <c r="J2263" s="34"/>
      <c r="K2263" s="10"/>
      <c r="L2263" s="10"/>
      <c r="M2263" s="10"/>
      <c r="N2263" s="10"/>
    </row>
    <row r="2264" spans="1:14">
      <c r="A2264" s="32"/>
      <c r="B2264" s="32"/>
      <c r="C2264" s="33"/>
      <c r="D2264" s="14"/>
      <c r="E2264" s="14"/>
      <c r="F2264" s="10"/>
      <c r="G2264" s="257"/>
      <c r="H2264" s="10"/>
      <c r="I2264" s="10"/>
      <c r="J2264" s="34"/>
      <c r="K2264" s="10"/>
      <c r="L2264" s="10"/>
      <c r="M2264" s="10"/>
      <c r="N2264" s="10"/>
    </row>
    <row r="2265" spans="1:14">
      <c r="A2265" s="32"/>
      <c r="B2265" s="32"/>
      <c r="C2265" s="33"/>
      <c r="D2265" s="14"/>
      <c r="E2265" s="14"/>
      <c r="F2265" s="10"/>
      <c r="G2265" s="257"/>
      <c r="H2265" s="10"/>
      <c r="I2265" s="10"/>
      <c r="J2265" s="34"/>
      <c r="K2265" s="10"/>
      <c r="L2265" s="10"/>
      <c r="M2265" s="10"/>
      <c r="N2265" s="10"/>
    </row>
    <row r="2266" spans="1:14">
      <c r="A2266" s="32"/>
      <c r="B2266" s="32"/>
      <c r="C2266" s="33"/>
      <c r="D2266" s="14"/>
      <c r="E2266" s="14"/>
      <c r="F2266" s="10"/>
      <c r="G2266" s="257"/>
      <c r="H2266" s="10"/>
      <c r="I2266" s="10"/>
      <c r="J2266" s="34"/>
      <c r="K2266" s="10"/>
      <c r="L2266" s="10"/>
      <c r="M2266" s="10"/>
      <c r="N2266" s="10"/>
    </row>
    <row r="2267" spans="1:14">
      <c r="A2267" s="32"/>
      <c r="B2267" s="32"/>
      <c r="C2267" s="33"/>
      <c r="D2267" s="14"/>
      <c r="E2267" s="14"/>
      <c r="F2267" s="10"/>
      <c r="G2267" s="257"/>
      <c r="H2267" s="10"/>
      <c r="I2267" s="10"/>
      <c r="J2267" s="34"/>
      <c r="K2267" s="10"/>
      <c r="L2267" s="10"/>
      <c r="M2267" s="10"/>
      <c r="N2267" s="10"/>
    </row>
    <row r="2268" spans="1:14">
      <c r="A2268" s="32"/>
      <c r="B2268" s="32"/>
      <c r="C2268" s="33"/>
      <c r="D2268" s="14"/>
      <c r="E2268" s="14"/>
      <c r="F2268" s="10"/>
      <c r="G2268" s="257"/>
      <c r="H2268" s="10"/>
      <c r="I2268" s="10"/>
      <c r="J2268" s="34"/>
      <c r="K2268" s="10"/>
      <c r="L2268" s="10"/>
      <c r="M2268" s="10"/>
      <c r="N2268" s="10"/>
    </row>
    <row r="2269" spans="1:14">
      <c r="A2269" s="32"/>
      <c r="B2269" s="32"/>
      <c r="C2269" s="33"/>
      <c r="D2269" s="14"/>
      <c r="E2269" s="14"/>
      <c r="F2269" s="10"/>
      <c r="G2269" s="257"/>
      <c r="H2269" s="10"/>
      <c r="I2269" s="10"/>
      <c r="J2269" s="34"/>
      <c r="K2269" s="10"/>
      <c r="L2269" s="10"/>
      <c r="M2269" s="10"/>
      <c r="N2269" s="10"/>
    </row>
    <row r="2270" spans="1:14">
      <c r="A2270" s="32"/>
      <c r="B2270" s="32"/>
      <c r="C2270" s="33"/>
      <c r="D2270" s="14"/>
      <c r="E2270" s="14"/>
      <c r="F2270" s="10"/>
      <c r="G2270" s="257"/>
      <c r="H2270" s="10"/>
      <c r="I2270" s="10"/>
      <c r="J2270" s="34"/>
      <c r="K2270" s="10"/>
      <c r="L2270" s="10"/>
      <c r="M2270" s="10"/>
      <c r="N2270" s="10"/>
    </row>
    <row r="2271" spans="1:14">
      <c r="A2271" s="32"/>
      <c r="B2271" s="32"/>
      <c r="C2271" s="33"/>
      <c r="D2271" s="14"/>
      <c r="E2271" s="14"/>
      <c r="F2271" s="10"/>
      <c r="G2271" s="257"/>
      <c r="H2271" s="10"/>
      <c r="I2271" s="10"/>
      <c r="J2271" s="34"/>
      <c r="K2271" s="10"/>
      <c r="L2271" s="10"/>
      <c r="M2271" s="10"/>
      <c r="N2271" s="10"/>
    </row>
    <row r="2272" spans="1:14">
      <c r="A2272" s="32"/>
      <c r="B2272" s="32"/>
      <c r="C2272" s="33"/>
      <c r="D2272" s="14"/>
      <c r="E2272" s="14"/>
      <c r="F2272" s="10"/>
      <c r="G2272" s="257"/>
      <c r="H2272" s="10"/>
      <c r="I2272" s="10"/>
      <c r="J2272" s="34"/>
      <c r="K2272" s="10"/>
      <c r="L2272" s="10"/>
      <c r="M2272" s="10"/>
      <c r="N2272" s="10"/>
    </row>
    <row r="2273" spans="1:14">
      <c r="A2273" s="32"/>
      <c r="B2273" s="32"/>
      <c r="C2273" s="33"/>
      <c r="D2273" s="14"/>
      <c r="E2273" s="14"/>
      <c r="F2273" s="10"/>
      <c r="G2273" s="257"/>
      <c r="H2273" s="10"/>
      <c r="I2273" s="10"/>
      <c r="J2273" s="34"/>
      <c r="K2273" s="10"/>
      <c r="L2273" s="10"/>
      <c r="M2273" s="10"/>
      <c r="N2273" s="10"/>
    </row>
    <row r="2274" spans="1:14">
      <c r="A2274" s="32"/>
      <c r="B2274" s="32"/>
      <c r="C2274" s="33"/>
      <c r="D2274" s="14"/>
      <c r="E2274" s="14"/>
      <c r="F2274" s="10"/>
      <c r="G2274" s="257"/>
      <c r="H2274" s="10"/>
      <c r="I2274" s="10"/>
      <c r="J2274" s="34"/>
      <c r="K2274" s="10"/>
      <c r="L2274" s="10"/>
      <c r="M2274" s="10"/>
      <c r="N2274" s="10"/>
    </row>
    <row r="2275" spans="1:14">
      <c r="A2275" s="32"/>
      <c r="B2275" s="32"/>
      <c r="C2275" s="33"/>
      <c r="D2275" s="14"/>
      <c r="E2275" s="14"/>
      <c r="F2275" s="10"/>
      <c r="G2275" s="257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4"/>
      <c r="E2276" s="14"/>
      <c r="F2276" s="10"/>
      <c r="G2276" s="257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4"/>
      <c r="E2277" s="14"/>
      <c r="F2277" s="10"/>
      <c r="G2277" s="257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4"/>
      <c r="E2278" s="14"/>
      <c r="F2278" s="10"/>
      <c r="G2278" s="257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4"/>
      <c r="E2279" s="14"/>
      <c r="F2279" s="10"/>
      <c r="G2279" s="257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4"/>
      <c r="E2280" s="14"/>
      <c r="F2280" s="10"/>
      <c r="G2280" s="257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4"/>
      <c r="E2281" s="14"/>
      <c r="F2281" s="10"/>
      <c r="G2281" s="257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4"/>
      <c r="E2282" s="14"/>
      <c r="F2282" s="10"/>
      <c r="G2282" s="257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4"/>
      <c r="E2283" s="14"/>
      <c r="F2283" s="10"/>
      <c r="G2283" s="257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4"/>
      <c r="E2284" s="14"/>
      <c r="F2284" s="10"/>
      <c r="G2284" s="257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4"/>
      <c r="E2285" s="14"/>
      <c r="F2285" s="10"/>
      <c r="G2285" s="257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4"/>
      <c r="E2286" s="14"/>
      <c r="F2286" s="10"/>
      <c r="G2286" s="257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4"/>
      <c r="E2287" s="14"/>
      <c r="F2287" s="10"/>
      <c r="G2287" s="257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4"/>
      <c r="E2288" s="14"/>
      <c r="F2288" s="10"/>
      <c r="G2288" s="257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4"/>
      <c r="E2289" s="14"/>
      <c r="F2289" s="10"/>
      <c r="G2289" s="257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4"/>
      <c r="E2290" s="14"/>
      <c r="F2290" s="10"/>
      <c r="G2290" s="257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4"/>
      <c r="E2291" s="14"/>
      <c r="F2291" s="10"/>
      <c r="G2291" s="257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4"/>
      <c r="E2292" s="14"/>
      <c r="F2292" s="10"/>
      <c r="G2292" s="257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4"/>
      <c r="E2293" s="14"/>
      <c r="F2293" s="10"/>
      <c r="G2293" s="257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4"/>
      <c r="E2294" s="14"/>
      <c r="F2294" s="10"/>
      <c r="G2294" s="257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4"/>
      <c r="E2295" s="14"/>
      <c r="F2295" s="10"/>
      <c r="G2295" s="257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4"/>
      <c r="E2296" s="14"/>
      <c r="F2296" s="10"/>
      <c r="G2296" s="257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4"/>
      <c r="E2297" s="14"/>
      <c r="F2297" s="10"/>
      <c r="G2297" s="257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4"/>
      <c r="E2298" s="14"/>
      <c r="F2298" s="10"/>
      <c r="G2298" s="257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4"/>
      <c r="E2299" s="14"/>
      <c r="F2299" s="10"/>
      <c r="G2299" s="257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4"/>
      <c r="E2300" s="14"/>
      <c r="F2300" s="10"/>
      <c r="G2300" s="257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4"/>
      <c r="E2301" s="14"/>
      <c r="F2301" s="10"/>
      <c r="G2301" s="257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4"/>
      <c r="E2302" s="14"/>
      <c r="F2302" s="10"/>
      <c r="G2302" s="257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4"/>
      <c r="E2303" s="14"/>
      <c r="F2303" s="10"/>
      <c r="G2303" s="257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4"/>
      <c r="E2304" s="14"/>
      <c r="F2304" s="10"/>
      <c r="G2304" s="257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4"/>
      <c r="E2305" s="14"/>
      <c r="F2305" s="10"/>
      <c r="G2305" s="257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4"/>
      <c r="E2306" s="14"/>
      <c r="F2306" s="10"/>
      <c r="G2306" s="257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4"/>
      <c r="E2307" s="14"/>
      <c r="F2307" s="10"/>
      <c r="G2307" s="257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4"/>
      <c r="E2308" s="14"/>
      <c r="F2308" s="10"/>
      <c r="G2308" s="257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4"/>
      <c r="E2309" s="14"/>
      <c r="F2309" s="10"/>
      <c r="G2309" s="257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4"/>
      <c r="E2310" s="14"/>
      <c r="F2310" s="10"/>
      <c r="G2310" s="257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4"/>
      <c r="E2311" s="14"/>
      <c r="F2311" s="10"/>
      <c r="G2311" s="257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4"/>
      <c r="E2312" s="14"/>
      <c r="F2312" s="10"/>
      <c r="G2312" s="257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4"/>
      <c r="E2313" s="14"/>
      <c r="F2313" s="10"/>
      <c r="G2313" s="257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4"/>
      <c r="E2314" s="14"/>
      <c r="F2314" s="10"/>
      <c r="G2314" s="257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4"/>
      <c r="E2315" s="14"/>
      <c r="F2315" s="10"/>
      <c r="G2315" s="257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4"/>
      <c r="E2316" s="14"/>
      <c r="F2316" s="10"/>
      <c r="G2316" s="257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4"/>
      <c r="E2317" s="14"/>
      <c r="F2317" s="10"/>
      <c r="G2317" s="257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4"/>
      <c r="E2318" s="14"/>
      <c r="F2318" s="10"/>
      <c r="G2318" s="257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4"/>
      <c r="E2319" s="14"/>
      <c r="F2319" s="10"/>
      <c r="G2319" s="257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4"/>
      <c r="E2320" s="14"/>
      <c r="F2320" s="10"/>
      <c r="G2320" s="257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4"/>
      <c r="E2321" s="14"/>
      <c r="F2321" s="10"/>
      <c r="G2321" s="257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4"/>
      <c r="E2322" s="14"/>
      <c r="F2322" s="10"/>
      <c r="G2322" s="257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4"/>
      <c r="E2323" s="14"/>
      <c r="F2323" s="10"/>
      <c r="G2323" s="257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4"/>
      <c r="E2324" s="14"/>
      <c r="F2324" s="10"/>
      <c r="G2324" s="257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4"/>
      <c r="E2325" s="14"/>
      <c r="F2325" s="10"/>
      <c r="G2325" s="257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4"/>
      <c r="E2326" s="14"/>
      <c r="F2326" s="10"/>
      <c r="G2326" s="257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4"/>
      <c r="E2327" s="14"/>
      <c r="F2327" s="10"/>
      <c r="G2327" s="257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4"/>
      <c r="E2328" s="14"/>
      <c r="F2328" s="10"/>
      <c r="G2328" s="257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4"/>
      <c r="E2329" s="14"/>
      <c r="F2329" s="10"/>
      <c r="G2329" s="257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4"/>
      <c r="E2330" s="14"/>
      <c r="F2330" s="10"/>
      <c r="G2330" s="257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4"/>
      <c r="E2331" s="14"/>
      <c r="F2331" s="10"/>
      <c r="G2331" s="257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4"/>
      <c r="E2332" s="14"/>
      <c r="F2332" s="10"/>
      <c r="G2332" s="257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4"/>
      <c r="E2333" s="14"/>
      <c r="F2333" s="10"/>
      <c r="G2333" s="257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4"/>
      <c r="E2334" s="14"/>
      <c r="F2334" s="10"/>
      <c r="G2334" s="257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4"/>
      <c r="E2335" s="14"/>
      <c r="F2335" s="10"/>
      <c r="G2335" s="257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4"/>
      <c r="E2336" s="14"/>
      <c r="F2336" s="10"/>
      <c r="G2336" s="257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4"/>
      <c r="E2337" s="14"/>
      <c r="F2337" s="10"/>
      <c r="G2337" s="257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4"/>
      <c r="E2338" s="14"/>
      <c r="F2338" s="10"/>
      <c r="G2338" s="257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4"/>
      <c r="E2339" s="14"/>
      <c r="F2339" s="10"/>
      <c r="G2339" s="257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4"/>
      <c r="E2340" s="14"/>
      <c r="F2340" s="10"/>
      <c r="G2340" s="257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4"/>
      <c r="E2341" s="14"/>
      <c r="F2341" s="10"/>
      <c r="G2341" s="257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4"/>
      <c r="E2342" s="14"/>
      <c r="F2342" s="10"/>
      <c r="G2342" s="257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4"/>
      <c r="E2343" s="14"/>
      <c r="F2343" s="10"/>
      <c r="G2343" s="257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4"/>
      <c r="E2344" s="14"/>
      <c r="F2344" s="10"/>
      <c r="G2344" s="257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4"/>
      <c r="E2345" s="14"/>
      <c r="F2345" s="10"/>
      <c r="G2345" s="257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4"/>
      <c r="E2346" s="14"/>
      <c r="F2346" s="10"/>
      <c r="G2346" s="257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4"/>
      <c r="E2347" s="14"/>
      <c r="F2347" s="10"/>
      <c r="G2347" s="257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4"/>
      <c r="E2348" s="14"/>
      <c r="F2348" s="10"/>
      <c r="G2348" s="257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4"/>
      <c r="E2349" s="14"/>
      <c r="F2349" s="10"/>
      <c r="G2349" s="257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4"/>
      <c r="E2350" s="14"/>
      <c r="F2350" s="10"/>
      <c r="G2350" s="257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4"/>
      <c r="E2351" s="14"/>
      <c r="F2351" s="10"/>
      <c r="G2351" s="257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4"/>
      <c r="E2352" s="14"/>
      <c r="F2352" s="10"/>
      <c r="G2352" s="257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4"/>
      <c r="E2353" s="14"/>
      <c r="F2353" s="10"/>
      <c r="G2353" s="257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4"/>
      <c r="E2354" s="14"/>
      <c r="F2354" s="10"/>
      <c r="G2354" s="257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4"/>
      <c r="E2355" s="14"/>
      <c r="F2355" s="10"/>
      <c r="G2355" s="257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4"/>
      <c r="E2356" s="14"/>
      <c r="F2356" s="10"/>
      <c r="G2356" s="257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4"/>
      <c r="E2357" s="14"/>
      <c r="F2357" s="10"/>
      <c r="G2357" s="257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4"/>
      <c r="E2358" s="14"/>
      <c r="F2358" s="10"/>
      <c r="G2358" s="257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4"/>
      <c r="E2359" s="14"/>
      <c r="F2359" s="10"/>
      <c r="G2359" s="257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4"/>
      <c r="E2360" s="14"/>
      <c r="F2360" s="10"/>
      <c r="G2360" s="257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4"/>
      <c r="E2361" s="14"/>
      <c r="F2361" s="10"/>
      <c r="G2361" s="257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4"/>
      <c r="E2362" s="14"/>
      <c r="F2362" s="10"/>
      <c r="G2362" s="257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4"/>
      <c r="E2363" s="14"/>
      <c r="F2363" s="10"/>
      <c r="G2363" s="257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4"/>
      <c r="E2364" s="14"/>
      <c r="F2364" s="10"/>
      <c r="G2364" s="257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4"/>
      <c r="E2365" s="14"/>
      <c r="F2365" s="10"/>
      <c r="G2365" s="257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4"/>
      <c r="E2366" s="14"/>
      <c r="F2366" s="10"/>
      <c r="G2366" s="257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4"/>
      <c r="E2367" s="14"/>
      <c r="F2367" s="10"/>
      <c r="G2367" s="257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4"/>
      <c r="E2368" s="14"/>
      <c r="F2368" s="10"/>
      <c r="G2368" s="257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4"/>
      <c r="E2369" s="14"/>
      <c r="F2369" s="10"/>
      <c r="G2369" s="257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4"/>
      <c r="E2370" s="14"/>
      <c r="F2370" s="10"/>
      <c r="G2370" s="257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4"/>
      <c r="E2371" s="14"/>
      <c r="F2371" s="10"/>
      <c r="G2371" s="257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4"/>
      <c r="E2372" s="14"/>
      <c r="F2372" s="10"/>
      <c r="G2372" s="257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4"/>
      <c r="E2373" s="14"/>
      <c r="F2373" s="10"/>
      <c r="G2373" s="257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4"/>
      <c r="E2374" s="14"/>
      <c r="F2374" s="10"/>
      <c r="G2374" s="257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4"/>
      <c r="E2375" s="14"/>
      <c r="F2375" s="10"/>
      <c r="G2375" s="257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4"/>
      <c r="E2376" s="14"/>
      <c r="F2376" s="10"/>
      <c r="G2376" s="257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4"/>
      <c r="E2377" s="14"/>
      <c r="F2377" s="10"/>
      <c r="G2377" s="257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4"/>
      <c r="E2378" s="14"/>
      <c r="F2378" s="10"/>
      <c r="G2378" s="257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4"/>
      <c r="E2379" s="14"/>
      <c r="F2379" s="10"/>
      <c r="G2379" s="257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4"/>
      <c r="E2380" s="14"/>
      <c r="F2380" s="10"/>
      <c r="G2380" s="257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4"/>
      <c r="E2381" s="14"/>
      <c r="F2381" s="10"/>
      <c r="G2381" s="257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4"/>
      <c r="E2382" s="14"/>
      <c r="F2382" s="10"/>
      <c r="G2382" s="257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4"/>
      <c r="E2383" s="14"/>
      <c r="F2383" s="10"/>
      <c r="G2383" s="257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4"/>
      <c r="E2384" s="14"/>
      <c r="F2384" s="10"/>
      <c r="G2384" s="257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4"/>
      <c r="E2385" s="14"/>
      <c r="F2385" s="10"/>
      <c r="G2385" s="257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4"/>
      <c r="E2386" s="14"/>
      <c r="F2386" s="10"/>
      <c r="G2386" s="257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4"/>
      <c r="E2387" s="14"/>
      <c r="F2387" s="10"/>
      <c r="G2387" s="257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4"/>
      <c r="E2388" s="14"/>
      <c r="F2388" s="10"/>
      <c r="G2388" s="257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4"/>
      <c r="E2389" s="14"/>
      <c r="F2389" s="10"/>
      <c r="G2389" s="257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4"/>
      <c r="E2390" s="14"/>
      <c r="F2390" s="10"/>
      <c r="G2390" s="257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4"/>
      <c r="E2391" s="14"/>
      <c r="F2391" s="10"/>
      <c r="G2391" s="257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4"/>
      <c r="E2392" s="14"/>
      <c r="F2392" s="10"/>
      <c r="G2392" s="257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4"/>
      <c r="E2393" s="14"/>
      <c r="F2393" s="10"/>
      <c r="G2393" s="257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4"/>
      <c r="E2394" s="14"/>
      <c r="F2394" s="10"/>
      <c r="G2394" s="257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4"/>
      <c r="E2395" s="14"/>
      <c r="F2395" s="10"/>
      <c r="G2395" s="257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4"/>
      <c r="E2396" s="14"/>
      <c r="F2396" s="10"/>
      <c r="G2396" s="257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4"/>
      <c r="E2397" s="14"/>
      <c r="F2397" s="10"/>
      <c r="G2397" s="257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4"/>
      <c r="E2398" s="14"/>
      <c r="F2398" s="10"/>
      <c r="G2398" s="257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4"/>
      <c r="E2399" s="14"/>
      <c r="F2399" s="10"/>
      <c r="G2399" s="257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4"/>
      <c r="E2400" s="14"/>
      <c r="F2400" s="10"/>
      <c r="G2400" s="257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4"/>
      <c r="E2401" s="14"/>
      <c r="F2401" s="10"/>
      <c r="G2401" s="257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4"/>
      <c r="E2402" s="14"/>
      <c r="F2402" s="10"/>
      <c r="G2402" s="257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4"/>
      <c r="E2403" s="14"/>
      <c r="F2403" s="10"/>
      <c r="G2403" s="257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4"/>
      <c r="E2404" s="14"/>
      <c r="F2404" s="10"/>
      <c r="G2404" s="257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4"/>
      <c r="E2405" s="14"/>
      <c r="F2405" s="10"/>
      <c r="G2405" s="257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4"/>
      <c r="E2406" s="14"/>
      <c r="F2406" s="10"/>
      <c r="G2406" s="257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4"/>
      <c r="E2407" s="14"/>
      <c r="F2407" s="10"/>
      <c r="G2407" s="257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4"/>
      <c r="E2408" s="14"/>
      <c r="F2408" s="10"/>
      <c r="G2408" s="257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4"/>
      <c r="E2409" s="14"/>
      <c r="F2409" s="10"/>
      <c r="G2409" s="257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4"/>
      <c r="E2410" s="14"/>
      <c r="F2410" s="10"/>
      <c r="G2410" s="257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4"/>
      <c r="E2411" s="14"/>
      <c r="F2411" s="10"/>
      <c r="G2411" s="257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4"/>
      <c r="E2412" s="14"/>
      <c r="F2412" s="10"/>
      <c r="G2412" s="257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4"/>
      <c r="E2413" s="14"/>
      <c r="F2413" s="10"/>
      <c r="G2413" s="257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4"/>
      <c r="E2414" s="14"/>
      <c r="F2414" s="10"/>
      <c r="G2414" s="257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4"/>
      <c r="E2415" s="14"/>
      <c r="F2415" s="10"/>
      <c r="G2415" s="257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4"/>
      <c r="E2416" s="14"/>
      <c r="F2416" s="10"/>
      <c r="G2416" s="257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4"/>
      <c r="E2417" s="14"/>
      <c r="F2417" s="10"/>
      <c r="G2417" s="257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4"/>
      <c r="E2418" s="14"/>
      <c r="F2418" s="10"/>
      <c r="G2418" s="257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4"/>
      <c r="E2419" s="14"/>
      <c r="F2419" s="10"/>
      <c r="G2419" s="257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4"/>
      <c r="E2420" s="14"/>
      <c r="F2420" s="10"/>
      <c r="G2420" s="257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4"/>
      <c r="E2421" s="14"/>
      <c r="F2421" s="10"/>
      <c r="G2421" s="257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4"/>
      <c r="E2422" s="14"/>
      <c r="F2422" s="10"/>
      <c r="G2422" s="257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4"/>
      <c r="E2423" s="14"/>
      <c r="F2423" s="10"/>
      <c r="G2423" s="257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4"/>
      <c r="E2424" s="14"/>
      <c r="F2424" s="10"/>
      <c r="G2424" s="257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4"/>
      <c r="E2425" s="14"/>
      <c r="F2425" s="10"/>
      <c r="G2425" s="257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4"/>
      <c r="E2426" s="14"/>
      <c r="F2426" s="10"/>
      <c r="G2426" s="257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4"/>
      <c r="E2427" s="14"/>
      <c r="F2427" s="10"/>
      <c r="G2427" s="257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4"/>
      <c r="E2428" s="14"/>
      <c r="F2428" s="10"/>
      <c r="G2428" s="257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4"/>
      <c r="E2429" s="14"/>
      <c r="F2429" s="10"/>
      <c r="G2429" s="257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4"/>
      <c r="E2430" s="14"/>
      <c r="F2430" s="10"/>
      <c r="G2430" s="257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4"/>
      <c r="E2431" s="14"/>
      <c r="F2431" s="10"/>
      <c r="G2431" s="257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4"/>
      <c r="E2432" s="14"/>
      <c r="F2432" s="10"/>
      <c r="G2432" s="257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4"/>
      <c r="E2433" s="14"/>
      <c r="F2433" s="10"/>
      <c r="G2433" s="257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4"/>
      <c r="E2434" s="14"/>
      <c r="F2434" s="10"/>
      <c r="G2434" s="257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4"/>
      <c r="E2435" s="14"/>
      <c r="F2435" s="10"/>
      <c r="G2435" s="257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4"/>
      <c r="E2436" s="14"/>
      <c r="F2436" s="10"/>
      <c r="G2436" s="257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4"/>
      <c r="E2437" s="14"/>
      <c r="F2437" s="10"/>
      <c r="G2437" s="257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4"/>
      <c r="E2438" s="14"/>
      <c r="F2438" s="10"/>
      <c r="G2438" s="257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4"/>
      <c r="E2439" s="14"/>
      <c r="F2439" s="10"/>
      <c r="G2439" s="257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4"/>
      <c r="E2440" s="14"/>
      <c r="F2440" s="10"/>
      <c r="G2440" s="257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4"/>
      <c r="E2441" s="14"/>
      <c r="F2441" s="10"/>
      <c r="G2441" s="257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4"/>
      <c r="E2442" s="14"/>
      <c r="F2442" s="10"/>
      <c r="G2442" s="257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4"/>
      <c r="E2443" s="14"/>
      <c r="F2443" s="10"/>
      <c r="G2443" s="257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4"/>
      <c r="E2444" s="14"/>
      <c r="F2444" s="10"/>
      <c r="G2444" s="257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4"/>
      <c r="E2445" s="14"/>
      <c r="F2445" s="10"/>
      <c r="G2445" s="257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4"/>
      <c r="E2446" s="14"/>
      <c r="F2446" s="10"/>
      <c r="G2446" s="257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4"/>
      <c r="E2447" s="14"/>
      <c r="F2447" s="10"/>
      <c r="G2447" s="257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4"/>
      <c r="E2448" s="14"/>
      <c r="F2448" s="10"/>
      <c r="G2448" s="257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4"/>
      <c r="E2449" s="14"/>
      <c r="F2449" s="10"/>
      <c r="G2449" s="257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4"/>
      <c r="E2450" s="14"/>
      <c r="F2450" s="10"/>
      <c r="G2450" s="257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4"/>
      <c r="E2451" s="14"/>
      <c r="F2451" s="10"/>
      <c r="G2451" s="257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4"/>
      <c r="E2452" s="14"/>
      <c r="F2452" s="10"/>
      <c r="G2452" s="257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4"/>
      <c r="E2453" s="14"/>
      <c r="F2453" s="10"/>
      <c r="G2453" s="257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4"/>
      <c r="E2454" s="14"/>
      <c r="F2454" s="10"/>
      <c r="G2454" s="257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4"/>
      <c r="E2455" s="14"/>
      <c r="F2455" s="10"/>
      <c r="G2455" s="257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4"/>
      <c r="E2456" s="14"/>
      <c r="F2456" s="10"/>
      <c r="G2456" s="257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4"/>
      <c r="E2457" s="14"/>
      <c r="F2457" s="10"/>
      <c r="G2457" s="257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4"/>
      <c r="E2458" s="14"/>
      <c r="F2458" s="10"/>
      <c r="G2458" s="257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4"/>
      <c r="E2459" s="14"/>
      <c r="F2459" s="10"/>
      <c r="G2459" s="257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4"/>
      <c r="E2460" s="14"/>
      <c r="F2460" s="10"/>
      <c r="G2460" s="257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4"/>
      <c r="E2461" s="14"/>
      <c r="F2461" s="10"/>
      <c r="G2461" s="257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4"/>
      <c r="E2462" s="14"/>
      <c r="F2462" s="10"/>
      <c r="G2462" s="257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4"/>
      <c r="E2463" s="14"/>
      <c r="F2463" s="10"/>
      <c r="G2463" s="257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4"/>
      <c r="E2464" s="14"/>
      <c r="F2464" s="10"/>
      <c r="G2464" s="257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4"/>
      <c r="E2465" s="14"/>
      <c r="F2465" s="10"/>
      <c r="G2465" s="257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4"/>
      <c r="E2466" s="14"/>
      <c r="F2466" s="10"/>
      <c r="G2466" s="257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4"/>
      <c r="E2467" s="14"/>
      <c r="F2467" s="10"/>
      <c r="G2467" s="257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4"/>
      <c r="E2468" s="14"/>
      <c r="F2468" s="10"/>
      <c r="G2468" s="257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4"/>
      <c r="E2469" s="14"/>
      <c r="F2469" s="10"/>
      <c r="G2469" s="257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4"/>
      <c r="E2470" s="14"/>
      <c r="F2470" s="10"/>
      <c r="G2470" s="257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4"/>
      <c r="E2471" s="14"/>
      <c r="F2471" s="10"/>
      <c r="G2471" s="257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4"/>
      <c r="E2472" s="14"/>
      <c r="F2472" s="10"/>
      <c r="G2472" s="257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4"/>
      <c r="E2473" s="14"/>
      <c r="F2473" s="10"/>
      <c r="G2473" s="257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4"/>
      <c r="E2474" s="14"/>
      <c r="F2474" s="10"/>
      <c r="G2474" s="257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4"/>
      <c r="E2475" s="14"/>
      <c r="F2475" s="10"/>
      <c r="G2475" s="257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4"/>
      <c r="E2476" s="14"/>
      <c r="F2476" s="10"/>
      <c r="G2476" s="257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4"/>
      <c r="E2477" s="14"/>
      <c r="F2477" s="10"/>
      <c r="G2477" s="257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4"/>
      <c r="E2478" s="14"/>
      <c r="F2478" s="10"/>
      <c r="G2478" s="257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4"/>
      <c r="E2479" s="14"/>
      <c r="F2479" s="10"/>
      <c r="G2479" s="257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4"/>
      <c r="E2480" s="14"/>
      <c r="F2480" s="10"/>
      <c r="G2480" s="257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4"/>
      <c r="E2481" s="14"/>
      <c r="F2481" s="10"/>
      <c r="G2481" s="257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4"/>
      <c r="E2482" s="14"/>
      <c r="F2482" s="10"/>
      <c r="G2482" s="257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4"/>
      <c r="E2483" s="14"/>
      <c r="F2483" s="10"/>
      <c r="G2483" s="257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4"/>
      <c r="E2484" s="14"/>
      <c r="F2484" s="10"/>
      <c r="G2484" s="257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4"/>
      <c r="E2485" s="14"/>
      <c r="F2485" s="10"/>
      <c r="G2485" s="257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4"/>
      <c r="E2486" s="14"/>
      <c r="F2486" s="10"/>
      <c r="G2486" s="257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4"/>
      <c r="E2487" s="14"/>
      <c r="F2487" s="10"/>
      <c r="G2487" s="257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4"/>
      <c r="E2488" s="14"/>
      <c r="F2488" s="10"/>
      <c r="G2488" s="257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4"/>
      <c r="E2489" s="14"/>
      <c r="F2489" s="10"/>
      <c r="G2489" s="257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4"/>
      <c r="E2490" s="14"/>
      <c r="F2490" s="10"/>
      <c r="G2490" s="257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4"/>
      <c r="E2491" s="14"/>
      <c r="F2491" s="10"/>
      <c r="G2491" s="257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4"/>
      <c r="E2492" s="14"/>
      <c r="F2492" s="10"/>
      <c r="G2492" s="257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4"/>
      <c r="E2493" s="14"/>
      <c r="F2493" s="10"/>
      <c r="G2493" s="257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4"/>
      <c r="E2494" s="14"/>
      <c r="F2494" s="10"/>
      <c r="G2494" s="257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4"/>
      <c r="E2495" s="14"/>
      <c r="F2495" s="10"/>
      <c r="G2495" s="257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4"/>
      <c r="E2496" s="14"/>
      <c r="F2496" s="10"/>
      <c r="G2496" s="257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4"/>
      <c r="E2497" s="14"/>
      <c r="F2497" s="10"/>
      <c r="G2497" s="257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4"/>
      <c r="E2498" s="14"/>
      <c r="F2498" s="10"/>
      <c r="G2498" s="257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4"/>
      <c r="E2499" s="14"/>
      <c r="F2499" s="10"/>
      <c r="G2499" s="257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4"/>
      <c r="E2500" s="14"/>
      <c r="F2500" s="10"/>
      <c r="G2500" s="257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4"/>
      <c r="E2501" s="14"/>
      <c r="F2501" s="10"/>
      <c r="G2501" s="257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4"/>
      <c r="E2502" s="14"/>
      <c r="F2502" s="10"/>
      <c r="G2502" s="257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4"/>
      <c r="E2503" s="14"/>
      <c r="F2503" s="10"/>
      <c r="G2503" s="257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4"/>
      <c r="E2504" s="14"/>
      <c r="F2504" s="10"/>
      <c r="G2504" s="257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4"/>
      <c r="E2505" s="14"/>
      <c r="F2505" s="10"/>
      <c r="G2505" s="257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4"/>
      <c r="E2506" s="14"/>
      <c r="F2506" s="10"/>
      <c r="G2506" s="257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4"/>
      <c r="E2507" s="14"/>
      <c r="F2507" s="10"/>
      <c r="G2507" s="257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4"/>
      <c r="E2508" s="14"/>
      <c r="F2508" s="10"/>
      <c r="G2508" s="257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4"/>
      <c r="E2509" s="14"/>
      <c r="F2509" s="10"/>
      <c r="G2509" s="257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4"/>
      <c r="E2510" s="14"/>
      <c r="F2510" s="10"/>
      <c r="G2510" s="257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4"/>
      <c r="E2511" s="14"/>
      <c r="F2511" s="10"/>
      <c r="G2511" s="257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4"/>
      <c r="E2512" s="14"/>
      <c r="F2512" s="10"/>
      <c r="G2512" s="257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4"/>
      <c r="E2513" s="14"/>
      <c r="F2513" s="10"/>
      <c r="G2513" s="257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4"/>
      <c r="E2514" s="14"/>
      <c r="F2514" s="10"/>
      <c r="G2514" s="257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4"/>
      <c r="E2515" s="14"/>
      <c r="F2515" s="10"/>
      <c r="G2515" s="257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4"/>
      <c r="E2516" s="14"/>
      <c r="F2516" s="10"/>
      <c r="G2516" s="257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4"/>
      <c r="E2517" s="14"/>
      <c r="F2517" s="10"/>
      <c r="G2517" s="257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4"/>
      <c r="E2518" s="14"/>
      <c r="F2518" s="10"/>
      <c r="G2518" s="257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4"/>
      <c r="E2519" s="14"/>
      <c r="F2519" s="10"/>
      <c r="G2519" s="257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4"/>
      <c r="E2520" s="14"/>
      <c r="F2520" s="10"/>
      <c r="G2520" s="257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4"/>
      <c r="E2521" s="14"/>
      <c r="F2521" s="10"/>
      <c r="G2521" s="257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4"/>
      <c r="E2522" s="14"/>
      <c r="F2522" s="10"/>
      <c r="G2522" s="257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4"/>
      <c r="E2523" s="14"/>
      <c r="F2523" s="10"/>
      <c r="G2523" s="257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4"/>
      <c r="E2524" s="14"/>
      <c r="F2524" s="10"/>
      <c r="G2524" s="257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4"/>
      <c r="E2525" s="14"/>
      <c r="F2525" s="10"/>
      <c r="G2525" s="257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4"/>
      <c r="E2526" s="14"/>
      <c r="F2526" s="10"/>
      <c r="G2526" s="257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4"/>
      <c r="E2527" s="14"/>
      <c r="F2527" s="10"/>
      <c r="G2527" s="257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4"/>
      <c r="E2528" s="14"/>
      <c r="F2528" s="10"/>
      <c r="G2528" s="257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4"/>
      <c r="E2529" s="14"/>
      <c r="F2529" s="10"/>
      <c r="G2529" s="257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4"/>
      <c r="E2530" s="14"/>
      <c r="F2530" s="10"/>
      <c r="G2530" s="257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4"/>
      <c r="E2531" s="14"/>
      <c r="F2531" s="10"/>
      <c r="G2531" s="257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4"/>
      <c r="E2532" s="14"/>
      <c r="F2532" s="10"/>
      <c r="G2532" s="257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4"/>
      <c r="E2533" s="14"/>
      <c r="F2533" s="10"/>
      <c r="G2533" s="257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4"/>
      <c r="E2534" s="14"/>
      <c r="F2534" s="10"/>
      <c r="G2534" s="257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4"/>
      <c r="E2535" s="14"/>
      <c r="F2535" s="10"/>
      <c r="G2535" s="257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4"/>
      <c r="E2536" s="14"/>
      <c r="F2536" s="10"/>
      <c r="G2536" s="257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4"/>
      <c r="E2537" s="14"/>
      <c r="F2537" s="10"/>
      <c r="G2537" s="257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4"/>
      <c r="E2538" s="14"/>
      <c r="F2538" s="10"/>
      <c r="G2538" s="257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4"/>
      <c r="E2539" s="14"/>
      <c r="F2539" s="10"/>
      <c r="G2539" s="257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4"/>
      <c r="E2540" s="14"/>
      <c r="F2540" s="10"/>
      <c r="G2540" s="257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4"/>
      <c r="E2541" s="14"/>
      <c r="F2541" s="10"/>
      <c r="G2541" s="257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4"/>
      <c r="E2542" s="14"/>
      <c r="F2542" s="10"/>
      <c r="G2542" s="257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4"/>
      <c r="E2543" s="14"/>
      <c r="F2543" s="10"/>
      <c r="G2543" s="257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4"/>
      <c r="E2544" s="14"/>
      <c r="F2544" s="10"/>
      <c r="G2544" s="257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4"/>
      <c r="E2545" s="14"/>
      <c r="F2545" s="10"/>
      <c r="G2545" s="257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4"/>
      <c r="E2546" s="14"/>
      <c r="F2546" s="10"/>
      <c r="G2546" s="257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4"/>
      <c r="E2547" s="14"/>
      <c r="F2547" s="10"/>
      <c r="G2547" s="257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4"/>
      <c r="E2548" s="14"/>
      <c r="F2548" s="10"/>
      <c r="G2548" s="257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4"/>
      <c r="E2549" s="14"/>
      <c r="F2549" s="10"/>
      <c r="G2549" s="257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4"/>
      <c r="E2550" s="14"/>
      <c r="F2550" s="10"/>
      <c r="G2550" s="257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4"/>
      <c r="E2551" s="14"/>
      <c r="F2551" s="10"/>
      <c r="G2551" s="257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4"/>
      <c r="E2552" s="14"/>
      <c r="F2552" s="10"/>
      <c r="G2552" s="257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4"/>
      <c r="E2553" s="14"/>
      <c r="F2553" s="10"/>
      <c r="G2553" s="257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4"/>
      <c r="E2554" s="14"/>
      <c r="F2554" s="10"/>
      <c r="G2554" s="257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4"/>
      <c r="E2555" s="14"/>
      <c r="F2555" s="10"/>
      <c r="G2555" s="257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4"/>
      <c r="E2556" s="14"/>
      <c r="F2556" s="10"/>
      <c r="G2556" s="257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4"/>
      <c r="E2557" s="14"/>
      <c r="F2557" s="10"/>
      <c r="G2557" s="257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4"/>
      <c r="E2558" s="14"/>
      <c r="F2558" s="10"/>
      <c r="G2558" s="257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4"/>
      <c r="E2559" s="14"/>
      <c r="F2559" s="10"/>
      <c r="G2559" s="257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4"/>
      <c r="E2560" s="14"/>
      <c r="F2560" s="10"/>
      <c r="G2560" s="257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4"/>
      <c r="E2561" s="14"/>
      <c r="F2561" s="10"/>
      <c r="G2561" s="257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4"/>
      <c r="E2562" s="14"/>
      <c r="F2562" s="10"/>
      <c r="G2562" s="257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4"/>
      <c r="E2563" s="14"/>
      <c r="F2563" s="10"/>
      <c r="G2563" s="257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4"/>
      <c r="E2564" s="14"/>
      <c r="F2564" s="10"/>
      <c r="G2564" s="257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4"/>
      <c r="E2565" s="14"/>
      <c r="F2565" s="10"/>
      <c r="G2565" s="257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4"/>
      <c r="E2566" s="14"/>
      <c r="F2566" s="10"/>
      <c r="G2566" s="257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4"/>
      <c r="E2567" s="14"/>
      <c r="F2567" s="10"/>
      <c r="G2567" s="257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4"/>
      <c r="E2568" s="14"/>
      <c r="F2568" s="10"/>
      <c r="G2568" s="257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4"/>
      <c r="E2569" s="14"/>
      <c r="F2569" s="10"/>
      <c r="G2569" s="257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4"/>
      <c r="E2570" s="14"/>
      <c r="F2570" s="10"/>
      <c r="G2570" s="257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4"/>
      <c r="E2571" s="14"/>
      <c r="F2571" s="10"/>
      <c r="G2571" s="257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4"/>
      <c r="E2572" s="14"/>
      <c r="F2572" s="10"/>
      <c r="G2572" s="257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4"/>
      <c r="E2573" s="14"/>
      <c r="F2573" s="10"/>
      <c r="G2573" s="257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4"/>
      <c r="E2574" s="14"/>
      <c r="F2574" s="10"/>
      <c r="G2574" s="257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4"/>
      <c r="E2575" s="14"/>
      <c r="F2575" s="10"/>
      <c r="G2575" s="257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4"/>
      <c r="E2576" s="14"/>
      <c r="F2576" s="10"/>
      <c r="G2576" s="257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4"/>
      <c r="E2577" s="14"/>
      <c r="F2577" s="10"/>
      <c r="G2577" s="257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4"/>
      <c r="E2578" s="14"/>
      <c r="F2578" s="10"/>
      <c r="G2578" s="257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4"/>
      <c r="E2579" s="14"/>
      <c r="F2579" s="10"/>
      <c r="G2579" s="257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4"/>
      <c r="E2580" s="14"/>
      <c r="F2580" s="10"/>
      <c r="G2580" s="257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4"/>
      <c r="E2581" s="14"/>
      <c r="F2581" s="10"/>
      <c r="G2581" s="257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4"/>
      <c r="E2582" s="14"/>
      <c r="F2582" s="10"/>
      <c r="G2582" s="257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4"/>
      <c r="E2583" s="14"/>
      <c r="F2583" s="10"/>
      <c r="G2583" s="257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4"/>
      <c r="E2584" s="14"/>
      <c r="F2584" s="10"/>
      <c r="G2584" s="257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4"/>
      <c r="E2585" s="14"/>
      <c r="F2585" s="10"/>
      <c r="G2585" s="257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4"/>
      <c r="E2586" s="14"/>
      <c r="F2586" s="10"/>
      <c r="G2586" s="257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4"/>
      <c r="E2587" s="14"/>
      <c r="F2587" s="10"/>
      <c r="G2587" s="257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4"/>
      <c r="E2588" s="14"/>
      <c r="F2588" s="10"/>
      <c r="G2588" s="257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4"/>
      <c r="E2589" s="14"/>
      <c r="F2589" s="10"/>
      <c r="G2589" s="257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4"/>
      <c r="E2590" s="14"/>
      <c r="F2590" s="10"/>
      <c r="G2590" s="257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4"/>
      <c r="E2591" s="14"/>
      <c r="F2591" s="10"/>
      <c r="G2591" s="257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4"/>
      <c r="E2592" s="14"/>
      <c r="F2592" s="10"/>
      <c r="G2592" s="257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4"/>
      <c r="E2593" s="14"/>
      <c r="F2593" s="10"/>
      <c r="G2593" s="257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4"/>
      <c r="E2594" s="14"/>
      <c r="F2594" s="10"/>
      <c r="G2594" s="257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4"/>
      <c r="E2595" s="14"/>
      <c r="F2595" s="10"/>
      <c r="G2595" s="257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4"/>
      <c r="E2596" s="14"/>
      <c r="F2596" s="10"/>
      <c r="G2596" s="257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4"/>
      <c r="E2597" s="14"/>
      <c r="F2597" s="10"/>
      <c r="G2597" s="257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4"/>
      <c r="E2598" s="14"/>
      <c r="F2598" s="10"/>
      <c r="G2598" s="257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4"/>
      <c r="E2599" s="14"/>
      <c r="F2599" s="10"/>
      <c r="G2599" s="257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4"/>
      <c r="E2600" s="14"/>
      <c r="F2600" s="10"/>
      <c r="G2600" s="257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4"/>
      <c r="E2601" s="14"/>
      <c r="F2601" s="10"/>
      <c r="G2601" s="257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4"/>
      <c r="E2602" s="14"/>
      <c r="F2602" s="10"/>
      <c r="G2602" s="257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4"/>
      <c r="E2603" s="14"/>
      <c r="F2603" s="10"/>
      <c r="G2603" s="257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4"/>
      <c r="E2604" s="14"/>
      <c r="F2604" s="10"/>
      <c r="G2604" s="257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4"/>
      <c r="E2605" s="14"/>
      <c r="F2605" s="10"/>
      <c r="G2605" s="257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4"/>
      <c r="E2606" s="14"/>
      <c r="F2606" s="10"/>
      <c r="G2606" s="257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4"/>
      <c r="E2607" s="14"/>
      <c r="F2607" s="10"/>
      <c r="G2607" s="257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4"/>
      <c r="E2608" s="14"/>
      <c r="F2608" s="10"/>
      <c r="G2608" s="257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4"/>
      <c r="E2609" s="14"/>
      <c r="F2609" s="10"/>
      <c r="G2609" s="257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4"/>
      <c r="E2610" s="14"/>
      <c r="F2610" s="10"/>
      <c r="G2610" s="257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4"/>
      <c r="E2611" s="14"/>
      <c r="F2611" s="10"/>
      <c r="G2611" s="257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4"/>
      <c r="E2612" s="14"/>
      <c r="F2612" s="10"/>
      <c r="G2612" s="257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4"/>
      <c r="E2613" s="14"/>
      <c r="F2613" s="10"/>
      <c r="G2613" s="257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4"/>
      <c r="E2614" s="14"/>
      <c r="F2614" s="10"/>
      <c r="G2614" s="257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4"/>
      <c r="E2615" s="14"/>
      <c r="F2615" s="10"/>
      <c r="G2615" s="257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4"/>
      <c r="E2616" s="14"/>
      <c r="F2616" s="10"/>
      <c r="G2616" s="257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4"/>
      <c r="E2617" s="14"/>
      <c r="F2617" s="10"/>
      <c r="G2617" s="257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4"/>
      <c r="E2618" s="14"/>
      <c r="F2618" s="10"/>
      <c r="G2618" s="257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4"/>
      <c r="E2619" s="14"/>
      <c r="F2619" s="10"/>
      <c r="G2619" s="257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4"/>
      <c r="E2620" s="14"/>
      <c r="F2620" s="10"/>
      <c r="G2620" s="257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4"/>
      <c r="E2621" s="14"/>
      <c r="F2621" s="10"/>
      <c r="G2621" s="257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4"/>
      <c r="E2622" s="14"/>
      <c r="F2622" s="10"/>
      <c r="G2622" s="257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4"/>
      <c r="E2623" s="14"/>
      <c r="F2623" s="10"/>
      <c r="G2623" s="257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4"/>
      <c r="E2624" s="14"/>
      <c r="F2624" s="10"/>
      <c r="G2624" s="257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4"/>
      <c r="E2625" s="14"/>
      <c r="F2625" s="10"/>
      <c r="G2625" s="257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4"/>
      <c r="E2626" s="14"/>
      <c r="F2626" s="10"/>
      <c r="G2626" s="257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4"/>
      <c r="E2627" s="14"/>
      <c r="F2627" s="10"/>
      <c r="G2627" s="257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4"/>
      <c r="E2628" s="14"/>
      <c r="F2628" s="10"/>
      <c r="G2628" s="257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4"/>
      <c r="E2629" s="14"/>
      <c r="F2629" s="10"/>
      <c r="G2629" s="257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4"/>
      <c r="E2630" s="14"/>
      <c r="F2630" s="10"/>
      <c r="G2630" s="257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4"/>
      <c r="E2631" s="14"/>
      <c r="F2631" s="10"/>
      <c r="G2631" s="257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4"/>
      <c r="E2632" s="14"/>
      <c r="F2632" s="10"/>
      <c r="G2632" s="257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4"/>
      <c r="E2633" s="14"/>
      <c r="F2633" s="10"/>
      <c r="G2633" s="257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4"/>
      <c r="E2634" s="14"/>
      <c r="F2634" s="10"/>
      <c r="G2634" s="257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4"/>
      <c r="E2635" s="14"/>
      <c r="F2635" s="10"/>
      <c r="G2635" s="257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4"/>
      <c r="E2636" s="14"/>
      <c r="F2636" s="10"/>
      <c r="G2636" s="257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4"/>
      <c r="E2637" s="14"/>
      <c r="F2637" s="10"/>
      <c r="G2637" s="257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4"/>
      <c r="E2638" s="14"/>
      <c r="F2638" s="10"/>
      <c r="G2638" s="257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4"/>
      <c r="E2639" s="14"/>
      <c r="F2639" s="10"/>
      <c r="G2639" s="257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4"/>
      <c r="E2640" s="14"/>
      <c r="F2640" s="10"/>
      <c r="G2640" s="257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4"/>
      <c r="E2641" s="14"/>
      <c r="F2641" s="10"/>
      <c r="G2641" s="257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4"/>
      <c r="E2642" s="14"/>
      <c r="F2642" s="10"/>
      <c r="G2642" s="257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4"/>
      <c r="E2643" s="14"/>
      <c r="F2643" s="10"/>
      <c r="G2643" s="257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4"/>
      <c r="E2644" s="14"/>
      <c r="F2644" s="10"/>
      <c r="G2644" s="257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4"/>
      <c r="E2645" s="14"/>
      <c r="F2645" s="10"/>
      <c r="G2645" s="257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4"/>
      <c r="E2646" s="14"/>
      <c r="F2646" s="10"/>
      <c r="G2646" s="257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4"/>
      <c r="E2647" s="14"/>
      <c r="F2647" s="10"/>
      <c r="G2647" s="257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257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257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257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257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257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257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257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257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257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257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257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257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257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257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257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257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257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257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257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257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257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257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257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257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257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257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257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257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257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257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257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257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257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257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257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257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257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257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257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257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257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257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257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257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257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257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257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257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257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257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257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257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257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257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257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257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257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257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257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257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257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257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257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257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257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257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257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257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257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257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257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257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257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257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257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257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257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257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257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257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257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257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257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257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257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257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257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257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257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257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257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257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257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257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257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257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257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257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257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257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257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257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257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257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257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257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257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257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257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257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257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257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257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257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257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257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257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257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257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257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257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257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257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257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257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257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257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257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257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257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257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257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257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257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257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257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257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257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257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257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257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257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257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257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257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257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257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257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257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257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257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257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257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257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257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257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257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257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257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257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257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257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257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257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257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257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257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257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257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257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257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257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257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257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257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257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257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257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257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257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257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257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257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257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257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257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257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257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257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257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257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257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257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257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257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257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257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257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257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257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257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257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257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257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257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257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257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257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257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257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257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257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257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257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257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257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257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257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257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257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257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257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257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257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257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257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257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257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257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257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257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257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257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257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257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257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257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257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257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257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257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257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257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257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257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257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257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257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257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257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257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257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257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257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257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257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257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257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257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257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257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257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257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257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257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257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257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257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257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257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257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257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257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257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257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257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257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257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257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257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257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257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257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257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257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257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257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257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257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257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257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257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257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257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257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257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257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257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257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257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257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257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257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257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257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257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257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257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257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257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257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257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257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257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257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257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257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257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257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257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257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257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257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257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257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257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257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257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257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257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257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257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257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257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257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257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257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257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257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257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257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257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257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257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257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257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257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257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257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257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257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257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257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257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257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257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257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257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257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257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257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257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257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257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257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257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257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257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257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257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257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257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257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257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257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257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257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257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257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257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257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257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257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257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257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257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257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257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257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257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257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257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257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257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257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257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257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257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257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257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257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257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257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257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257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257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257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257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257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257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257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257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257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257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257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257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257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257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257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257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257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257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257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257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257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257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257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257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257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257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257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257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257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257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257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257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257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257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257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257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257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257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257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257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257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257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257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257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257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257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257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257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257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257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257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257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257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257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257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257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257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257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257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257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257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257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257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257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257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257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257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257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257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257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257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257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257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257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257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257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257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257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257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257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257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257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257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257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257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257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257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257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257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257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257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257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257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257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257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257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257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257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257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257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257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257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257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257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257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257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257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257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257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257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257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257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257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257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257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257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257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257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257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257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257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257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257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257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257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257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257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257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257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257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257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257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257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257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257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257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257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257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257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257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257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257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257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257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257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257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257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257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257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257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257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257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257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257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257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257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257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257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257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257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257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257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257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257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257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257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257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257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257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257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257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257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257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257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257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257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257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257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257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257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257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257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257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257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257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257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257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257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257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257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257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257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257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257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257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257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257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257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257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257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257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257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257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257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257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257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257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257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257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257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257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257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257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257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257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257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257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257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257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257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257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257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257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257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257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257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257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257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257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257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257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257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257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257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257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257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257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257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257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257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257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257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257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257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257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257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257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257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257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257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257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257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257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257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257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257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257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257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257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257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257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257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257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257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257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257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257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257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257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257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257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257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257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257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257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257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257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257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257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257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257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257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257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257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257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257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257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257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257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257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257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257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257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257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257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257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257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257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257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257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257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257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257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257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257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257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257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257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257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257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257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257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257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257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257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257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257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257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257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257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257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257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257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257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257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257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257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257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257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257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257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257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257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257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257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257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257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257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257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257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257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257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257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257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257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257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257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257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257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257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257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257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257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257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257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257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257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257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257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257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257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257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257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257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257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257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257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257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257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257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257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257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257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257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257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257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257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257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257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257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257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257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257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257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257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257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257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257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257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257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257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257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257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257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257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257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257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257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257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257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257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257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257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257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257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257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257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257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257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257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257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257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257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257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257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257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257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257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257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257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257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257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257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257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257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257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257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257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257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257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257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257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257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257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257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257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257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257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257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257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257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257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257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257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257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257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257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257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257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257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257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257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257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257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257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257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257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257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257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257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257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257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257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257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257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257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257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257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257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257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257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257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257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257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257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257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257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257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257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257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257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257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257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257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257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257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257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257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257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257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257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257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257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257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257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257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257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257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257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257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257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257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257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257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257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257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257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257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257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257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257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257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257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257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257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257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257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257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257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257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257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257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257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257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257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257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257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257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257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257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257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257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257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257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257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257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257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257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257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257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257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257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257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257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257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257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257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257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257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257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257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257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257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257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257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257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257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257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257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257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257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257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257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257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257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257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257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257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257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257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257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257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257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257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257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257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257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257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257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257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257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257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257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257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257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257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257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257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257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257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257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257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257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257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257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257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257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257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257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257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257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257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257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257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257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257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257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257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257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257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257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257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257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257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257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257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257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257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257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257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257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257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257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257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257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257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257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257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257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257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257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257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257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257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257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257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257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257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257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257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257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257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257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257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257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257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257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257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257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257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257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257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257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257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257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257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257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257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257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257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257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257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257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257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257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257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257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257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257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257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257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257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257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257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257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257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257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257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257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257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257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257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257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257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257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257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257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257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257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257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257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257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257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257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257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257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257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257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257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257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257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257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257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257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257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257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257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257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257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257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257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257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257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257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257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257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257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257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257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257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257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257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257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257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257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257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257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257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257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257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257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257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257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257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257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257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257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257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257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257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257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257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257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257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257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257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257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257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257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257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257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257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257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257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257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257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257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257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257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257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257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257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257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257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257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257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257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257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257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257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257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257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257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257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257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257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257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257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257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257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257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257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257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257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257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257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257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257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257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257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257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257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257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257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257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257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257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257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257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257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257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257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257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257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257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257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257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257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257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257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257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257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257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257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257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257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257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257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257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257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257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257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257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257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257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257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257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257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257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257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257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257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257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257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257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257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257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257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257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257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257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257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257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257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257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257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257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257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257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257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257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257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257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257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257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257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257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257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257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257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257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257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257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257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257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257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257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257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257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257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257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257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257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257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257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257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257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257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257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257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257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257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257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257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257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257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257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257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257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257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257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257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257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257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257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257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257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257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257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257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257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257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257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257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257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257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257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257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257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257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257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257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257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257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257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257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257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257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257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257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257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257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257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257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257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257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257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257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257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257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257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257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257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257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257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257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257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257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257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257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257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257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257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257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257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257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257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257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257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257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257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257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257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257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257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257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257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257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257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257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257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257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257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257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257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257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257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257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257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257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257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257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257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257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257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257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257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257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257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257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257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257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257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257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257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257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257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257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257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257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257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257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257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257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257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257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257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257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257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257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257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257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257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257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257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257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257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257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257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257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257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257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257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257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257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257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257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257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257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257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257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257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257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257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257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257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257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257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257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257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257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257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257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257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257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257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257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257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257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257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257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257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257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257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257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257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257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257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257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257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257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257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257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257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257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257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257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257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257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257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257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257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257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257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257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257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257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257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257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257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257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257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257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257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257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257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257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257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257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257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257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257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257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257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257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257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257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257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257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257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257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257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257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257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257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257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257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257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257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257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257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257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257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257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257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257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257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257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257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257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257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257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257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257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257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257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257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257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257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257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257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257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257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257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257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257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257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257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257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257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257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257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257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257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257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257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257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257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257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257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257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257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257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257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257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257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257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257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257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257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257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257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257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257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257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257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257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257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257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257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257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257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257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257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257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257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257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257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257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257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257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257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257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257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257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257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257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257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257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257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257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257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257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257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257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257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257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257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257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257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257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257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257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257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257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257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257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257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257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257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257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257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257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257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257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257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257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257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257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257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257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257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257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257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257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257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257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257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257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257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257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257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257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257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257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257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257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257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257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257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257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257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257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257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257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257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257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257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257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257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257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257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257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257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257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257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257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257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257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257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257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257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257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257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257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257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257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257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257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257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257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257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257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257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257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257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257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257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257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257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257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257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257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257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257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257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257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257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257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257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257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257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257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257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257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257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257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257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257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257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257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257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257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257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257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257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257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257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257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257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257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257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257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257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257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257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257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257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257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257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257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257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257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257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257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257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257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257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257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257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257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257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257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257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257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257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257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257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257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257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257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257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257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257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257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257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257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257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257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257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257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257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257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257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257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257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257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257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257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257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257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257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257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257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257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257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257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257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257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257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257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257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257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257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257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257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257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257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257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257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257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257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257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257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257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257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257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257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257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257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257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257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257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257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257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257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257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257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257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257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257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257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257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257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257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257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257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257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257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257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257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257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257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257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257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257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257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257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257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257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257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257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257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257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257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257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257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257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257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257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257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257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257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257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257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257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257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257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257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257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257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257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257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257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257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257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257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257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257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257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257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257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257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257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257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257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257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257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257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257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257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257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257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257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257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257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257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257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257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257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257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257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257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257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257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257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257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257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257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257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257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257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257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257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257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257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257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257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257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257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257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257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257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257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257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257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257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257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257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257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257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257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257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257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257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257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257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257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257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257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257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257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257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257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257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257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257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257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257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257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257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257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257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257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257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257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257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257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257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257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257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257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257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257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257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257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257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257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257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257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257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257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257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257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257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257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257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257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257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257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257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257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257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257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257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257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257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257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257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257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257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257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257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257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257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257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257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257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257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257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257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257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257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257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257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257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257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257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257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257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257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257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257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257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257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257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257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257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257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257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257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257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257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257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257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257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257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257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257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257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257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257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257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257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257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257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257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257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257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257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257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257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257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257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257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257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257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257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257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257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257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257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257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257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257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257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257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257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257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257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257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257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257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257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257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257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257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257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257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257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257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257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257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257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257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257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257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257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257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257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257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257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257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257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257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257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257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257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257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257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257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257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257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257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257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257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257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257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257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257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257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257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257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257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257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257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257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257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257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257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257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257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257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257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257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257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257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257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257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257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257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257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257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257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257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257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257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257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257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257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257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257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257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257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257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257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257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257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257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257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257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257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257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257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257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257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257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257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257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257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257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257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257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257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257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257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257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257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257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257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257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257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257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257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257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257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257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257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257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257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257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257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257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257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257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257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257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257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257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257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257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257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257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257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257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257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257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257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257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257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257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257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257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257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257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257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257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257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257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257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257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257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257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257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257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257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257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257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257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257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257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257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257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257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257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257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257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257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257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257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257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257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257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257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257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257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257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257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257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257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257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257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257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257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257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257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257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257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257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257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257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257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257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257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257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257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257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257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257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257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257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257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257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257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257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257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257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257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257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257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257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257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257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257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257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257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257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257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257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257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257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257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257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257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257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257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257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257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257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257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257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257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257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257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257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257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257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257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257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257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257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257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257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257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257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257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257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257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257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257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257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257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257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257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257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257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257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257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257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257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257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257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257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257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257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257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257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257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257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257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257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257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257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257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257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257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257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257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257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257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257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257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257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257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257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257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257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257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257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257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257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257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257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257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257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257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257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257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257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257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257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257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257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257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257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257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257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257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257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257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257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257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257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257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257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257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257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257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257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257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257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257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257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257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257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257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257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257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257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257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257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257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257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257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257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257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257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257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257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257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257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257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257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257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257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257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257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257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257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257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257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257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257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257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257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257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257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257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257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257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257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257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257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257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257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257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257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257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257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257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257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257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257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257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257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257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257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257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257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257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257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257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257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257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257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257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257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257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257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257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257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257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257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257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257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257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257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257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257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257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257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257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257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257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257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257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257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257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257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257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257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257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257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257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257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257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257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257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257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257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257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257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257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257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257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257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257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257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257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257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257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257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257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257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257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257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257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257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257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257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257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257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257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257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257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257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257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257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257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257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257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257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257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257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257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257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257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257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257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257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257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257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257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257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257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257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257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257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257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257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257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257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257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257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257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257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257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257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257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257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257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257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257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257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257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257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257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257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257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257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257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257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257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257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257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257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257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257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257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257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257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257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257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257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257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257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257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257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257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257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257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257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257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257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257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257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257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257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257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257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257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257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257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257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257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257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257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257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257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257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257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257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257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257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257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257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257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257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257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257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257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257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257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257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257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257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257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257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257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257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257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257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257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257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257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257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257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257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257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257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257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257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257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257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257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257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257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257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257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257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257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257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257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257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257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257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257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257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257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257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257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257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257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257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257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257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257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257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257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257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257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257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257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257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257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257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257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257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257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257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257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257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257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257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257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257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257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257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257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257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257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257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257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257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257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257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257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257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257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257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257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257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257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257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257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257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257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257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257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257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257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257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257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257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257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257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257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257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257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257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257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257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257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257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257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257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257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257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257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257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257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257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257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257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257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257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257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257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257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257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257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257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257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257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257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257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257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257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257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257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257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257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257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257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257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257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257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257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257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257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257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257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257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257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257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257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257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257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257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257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257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257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257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257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257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257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257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257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257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257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257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257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257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257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257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257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257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257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257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257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257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257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257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257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257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257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257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257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257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257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257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257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257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257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257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257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257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257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257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257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257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257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257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257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257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257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257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257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257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257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257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257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257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257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257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257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257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257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257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257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257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257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257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257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257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257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257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257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257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257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257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257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257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257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257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257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257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257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257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257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257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257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257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257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257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257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257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257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257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257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257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257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257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257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257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257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257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257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257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257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257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257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257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257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257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257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257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257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257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257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257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257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257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257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257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257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257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257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257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257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257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257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257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257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257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257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257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257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257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257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257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257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257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257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257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257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257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257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257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257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257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257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257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257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257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257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257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257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257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257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257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257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257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257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257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257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257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257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257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257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257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257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257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257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257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257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257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257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257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257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257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257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257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257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257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257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257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257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257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257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257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257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257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257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257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257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257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257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257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257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257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257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257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257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257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257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257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257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257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257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257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257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257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257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257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257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257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257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257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257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257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257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257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257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257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257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257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257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257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257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257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257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257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257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257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257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257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257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257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257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257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257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257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257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257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257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257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257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257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257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257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257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257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257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257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257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257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257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257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257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257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257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257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257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257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257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257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257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257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257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257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257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257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257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257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257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257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257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257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257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257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257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257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257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257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257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257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257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257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257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257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257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257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257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257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257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257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257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257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257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257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257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257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257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257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257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257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257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257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257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257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257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257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257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257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257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257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257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257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257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257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257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257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257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257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257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257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257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257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257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257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257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257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257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257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257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257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257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257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257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257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257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257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257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257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257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257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257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257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257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257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257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257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257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257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257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257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257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257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257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257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257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257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257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257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257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257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257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257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257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257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257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257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257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257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257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257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257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257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257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257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257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257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257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257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257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257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257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257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257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257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257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257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257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257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257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257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257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257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257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257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257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257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257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257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257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257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257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257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257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257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257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257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257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257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257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257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257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257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257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257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257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257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257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257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257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257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257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257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257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257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257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257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257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257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257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257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257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257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257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257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257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257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257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257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257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257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257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257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257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257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257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257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257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257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257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257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257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257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257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257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257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257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257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257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257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257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257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257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257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257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257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257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257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257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257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257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257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257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257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257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257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257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257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257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257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257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257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257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257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257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257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257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257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257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257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257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257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257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257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257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257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257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257"/>
      <c r="H5845" s="10"/>
      <c r="I5845" s="10"/>
      <c r="J5845" s="34"/>
      <c r="K5845" s="10"/>
      <c r="L5845" s="10"/>
      <c r="M5845" s="10"/>
      <c r="N5845" s="10"/>
    </row>
  </sheetData>
  <autoFilter ref="A1:N83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/>
  </sheetPr>
  <dimension ref="A1:X42"/>
  <sheetViews>
    <sheetView topLeftCell="B1" zoomScaleNormal="100" workbookViewId="0">
      <selection activeCell="E13" sqref="E13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26" bestFit="1" customWidth="1"/>
    <col min="4" max="4" width="15.85546875" bestFit="1" customWidth="1"/>
    <col min="5" max="5" width="17.140625" bestFit="1" customWidth="1"/>
    <col min="6" max="6" width="19.85546875" bestFit="1" customWidth="1"/>
    <col min="7" max="7" width="14" bestFit="1" customWidth="1"/>
    <col min="8" max="8" width="11.5703125" bestFit="1" customWidth="1"/>
    <col min="11" max="11" width="0" hidden="1" customWidth="1"/>
    <col min="12" max="12" width="11.42578125" hidden="1" customWidth="1"/>
    <col min="13" max="13" width="8.7109375" hidden="1" customWidth="1"/>
    <col min="14" max="14" width="19.28515625" hidden="1" customWidth="1"/>
    <col min="15" max="18" width="0" hidden="1" customWidth="1"/>
    <col min="19" max="19" width="11.42578125" hidden="1" customWidth="1"/>
    <col min="22" max="22" width="11.42578125" customWidth="1"/>
  </cols>
  <sheetData>
    <row r="1" spans="1:22" ht="18.75">
      <c r="A1" s="51"/>
      <c r="B1" s="52"/>
      <c r="C1" s="52"/>
      <c r="D1" s="52"/>
      <c r="E1" s="52"/>
      <c r="F1" s="52"/>
      <c r="G1" s="52"/>
      <c r="H1" s="52"/>
      <c r="I1" s="52"/>
      <c r="V1" s="49" t="s">
        <v>8394</v>
      </c>
    </row>
    <row r="2" spans="1:22" ht="19.5" thickBot="1">
      <c r="A2" s="51"/>
      <c r="B2" s="52"/>
      <c r="C2" s="68"/>
      <c r="D2" s="67" t="s">
        <v>7426</v>
      </c>
      <c r="E2" s="67" t="s">
        <v>7428</v>
      </c>
      <c r="F2" s="67" t="s">
        <v>7430</v>
      </c>
      <c r="G2" s="67" t="s">
        <v>7431</v>
      </c>
      <c r="H2" s="67" t="s">
        <v>11</v>
      </c>
      <c r="I2" s="52"/>
      <c r="V2" s="150">
        <v>2009697</v>
      </c>
    </row>
    <row r="3" spans="1:22" ht="19.5" thickTop="1">
      <c r="A3" s="53"/>
      <c r="B3" s="52"/>
      <c r="C3" s="69"/>
      <c r="D3" s="54">
        <f>SUM(D6:D8)</f>
        <v>6775</v>
      </c>
      <c r="E3" s="55">
        <f>ABS(SUM(Tabla5[Acumulado]))</f>
        <v>5804005</v>
      </c>
      <c r="F3" s="52"/>
      <c r="G3" s="52"/>
      <c r="H3" s="52"/>
      <c r="I3" s="52"/>
      <c r="V3" s="151">
        <v>1508083</v>
      </c>
    </row>
    <row r="4" spans="1:22" ht="18.75">
      <c r="A4" s="51"/>
      <c r="B4" s="52"/>
      <c r="C4" s="69" t="s">
        <v>7427</v>
      </c>
      <c r="D4" s="54">
        <f ca="1">D3/B13</f>
        <v>225.83333333333334</v>
      </c>
      <c r="E4" s="54"/>
      <c r="F4" s="52"/>
      <c r="G4" s="52"/>
      <c r="H4" s="52"/>
      <c r="I4" s="52"/>
      <c r="V4" s="151">
        <v>1514171</v>
      </c>
    </row>
    <row r="5" spans="1:22" ht="18.75">
      <c r="A5" s="51"/>
      <c r="B5" s="52"/>
      <c r="C5" s="69" t="s">
        <v>7429</v>
      </c>
      <c r="D5" s="54">
        <f ca="1">D4*D12</f>
        <v>6549.166666666667</v>
      </c>
      <c r="E5" s="54">
        <f>E3/1000</f>
        <v>5804.0050000000001</v>
      </c>
      <c r="F5" s="58">
        <f ca="1">D5/D3</f>
        <v>0.96666666666666667</v>
      </c>
      <c r="G5" s="58">
        <f>E5/D3</f>
        <v>0.85667970479704803</v>
      </c>
      <c r="H5" s="56">
        <f ca="1">IFERROR(G5/F5,0)</f>
        <v>0.88622038427280825</v>
      </c>
      <c r="I5" s="52"/>
      <c r="V5" s="151">
        <v>1508039</v>
      </c>
    </row>
    <row r="6" spans="1:22" ht="18.75">
      <c r="A6" s="51"/>
      <c r="B6" s="52"/>
      <c r="C6" s="70" t="s">
        <v>17</v>
      </c>
      <c r="D6" s="75">
        <v>6375</v>
      </c>
      <c r="E6" s="54">
        <f>E17/1000</f>
        <v>5383.8249999999998</v>
      </c>
      <c r="F6" s="52"/>
      <c r="G6" s="52"/>
      <c r="H6" s="52"/>
      <c r="I6" s="52"/>
      <c r="V6" s="151">
        <v>1514172</v>
      </c>
    </row>
    <row r="7" spans="1:22" ht="18.75">
      <c r="A7" s="51"/>
      <c r="B7" s="52"/>
      <c r="C7" s="70" t="s">
        <v>18</v>
      </c>
      <c r="D7" s="75">
        <v>400</v>
      </c>
      <c r="E7" s="54">
        <f>E18/1000</f>
        <v>420.18</v>
      </c>
      <c r="F7" s="52"/>
      <c r="G7" s="52"/>
      <c r="H7" s="52"/>
      <c r="I7" s="52"/>
      <c r="V7" s="151">
        <v>1528215</v>
      </c>
    </row>
    <row r="8" spans="1:22" ht="18.75">
      <c r="A8" s="51"/>
      <c r="B8" s="52"/>
      <c r="C8" s="70" t="s">
        <v>19</v>
      </c>
      <c r="D8" s="75">
        <v>0</v>
      </c>
      <c r="E8" s="54">
        <f>E19/1000</f>
        <v>0</v>
      </c>
      <c r="F8" s="59"/>
      <c r="G8" s="52"/>
      <c r="H8" s="52"/>
      <c r="I8" s="52"/>
      <c r="V8" s="151">
        <v>1508072</v>
      </c>
    </row>
    <row r="9" spans="1:22" ht="18.75">
      <c r="A9" s="51"/>
      <c r="B9" s="52"/>
      <c r="C9" s="52"/>
      <c r="D9" s="52"/>
      <c r="E9" s="52"/>
      <c r="F9" s="52"/>
      <c r="G9" s="52"/>
      <c r="H9" s="52"/>
      <c r="I9" s="52"/>
      <c r="V9" s="151">
        <v>1514170</v>
      </c>
    </row>
    <row r="10" spans="1:22" ht="18.75">
      <c r="A10" s="60"/>
      <c r="B10" s="52"/>
      <c r="C10" s="52"/>
      <c r="D10" s="52"/>
      <c r="E10" s="52"/>
      <c r="F10" s="61"/>
      <c r="G10" s="52"/>
      <c r="H10" s="52"/>
      <c r="I10" s="52"/>
      <c r="V10" s="151">
        <v>1508006</v>
      </c>
    </row>
    <row r="11" spans="1:22" ht="18.75">
      <c r="A11" s="62">
        <f ca="1">EOMONTH(A12,-1)+1</f>
        <v>46174</v>
      </c>
      <c r="B11" s="52"/>
      <c r="C11" s="52"/>
      <c r="D11" s="52"/>
      <c r="E11" s="52"/>
      <c r="F11" s="52"/>
      <c r="G11" s="52"/>
      <c r="H11" s="52"/>
      <c r="I11" s="52"/>
      <c r="V11" s="151">
        <v>1514169</v>
      </c>
    </row>
    <row r="12" spans="1:22" ht="18.75">
      <c r="A12" s="64">
        <f ca="1">TODAY()</f>
        <v>46203</v>
      </c>
      <c r="B12" s="52">
        <f ca="1">A12-A11</f>
        <v>29</v>
      </c>
      <c r="C12" s="57" t="s">
        <v>7432</v>
      </c>
      <c r="D12" s="52">
        <f ca="1">B12-B14</f>
        <v>29</v>
      </c>
      <c r="E12" s="52" t="s">
        <v>7434</v>
      </c>
      <c r="F12" s="61"/>
      <c r="G12" s="52"/>
      <c r="H12" s="52"/>
      <c r="I12" s="167"/>
      <c r="V12" s="151">
        <v>1507953</v>
      </c>
    </row>
    <row r="13" spans="1:22" ht="18.75">
      <c r="A13" s="62">
        <f ca="1">EOMONTH(A12,0)</f>
        <v>46203</v>
      </c>
      <c r="B13" s="63">
        <f ca="1">DAY(A13)</f>
        <v>30</v>
      </c>
      <c r="C13" s="52"/>
      <c r="D13" s="52"/>
      <c r="E13" s="52"/>
      <c r="F13" s="52"/>
      <c r="G13" s="52"/>
      <c r="H13" s="52"/>
      <c r="I13" s="52"/>
      <c r="V13" s="151">
        <v>1514173</v>
      </c>
    </row>
    <row r="14" spans="1:22" ht="18.75">
      <c r="A14" s="51"/>
      <c r="B14" s="117"/>
      <c r="C14" s="52" t="s">
        <v>7433</v>
      </c>
      <c r="D14" s="52"/>
      <c r="E14" s="52"/>
      <c r="F14" s="52"/>
      <c r="G14" s="52"/>
      <c r="H14" s="52"/>
      <c r="I14" s="52"/>
      <c r="V14" s="151">
        <v>1508061</v>
      </c>
    </row>
    <row r="15" spans="1:22" ht="15.75">
      <c r="V15" s="151">
        <v>1514174</v>
      </c>
    </row>
    <row r="16" spans="1:22" ht="15.75">
      <c r="D16" s="201" t="s">
        <v>8</v>
      </c>
      <c r="E16" s="201" t="s">
        <v>7711</v>
      </c>
      <c r="F16" s="91" t="s">
        <v>7467</v>
      </c>
      <c r="V16" s="151">
        <v>1514567</v>
      </c>
    </row>
    <row r="17" spans="1:24" ht="15.75">
      <c r="A17" s="273" t="s">
        <v>8395</v>
      </c>
      <c r="D17" s="201" t="s">
        <v>17</v>
      </c>
      <c r="E17" s="202">
        <f>ABS(SUMIFS('BD pro pb'!G:G,'BD pro pb'!M:M,"&lt;&gt;EDELUNA",'BD pro pb'!M:M,"&lt;&gt;JHERNANDEZH"))</f>
        <v>5383825</v>
      </c>
      <c r="F17" s="91">
        <f>+SUMIFS('BD pro pb'!G:G,'BD pro pb'!M:M,Prodcc!A17,'BD pro pb'!E:E,"&lt;&gt;2009697")</f>
        <v>0</v>
      </c>
      <c r="V17" s="151">
        <v>1514960</v>
      </c>
    </row>
    <row r="18" spans="1:24" ht="15.75">
      <c r="A18" s="273" t="s">
        <v>7425</v>
      </c>
      <c r="C18" s="46">
        <f>+SUMIFS('BD pro pb'!G:G,'BD pro pb'!L:L,Prodcc!A17,'BD pro pb'!E:E,"&lt;&gt;Prodcc!A19")</f>
        <v>0</v>
      </c>
      <c r="D18" s="201" t="s">
        <v>18</v>
      </c>
      <c r="E18" s="202">
        <f>+Tabla5[[#This Row],[Columna1]]+C18</f>
        <v>420180</v>
      </c>
      <c r="F18" s="91">
        <f>+SUMIFS('BD pro pb'!G:G,'BD pro pb'!M:M,Prodcc!A18,'BD pro pb'!E:E,"&lt;&gt;2009697")</f>
        <v>420180</v>
      </c>
      <c r="V18" s="151">
        <v>1513608</v>
      </c>
    </row>
    <row r="19" spans="1:24" ht="15.75">
      <c r="A19" s="35">
        <v>2009697</v>
      </c>
      <c r="D19" s="201" t="s">
        <v>19</v>
      </c>
      <c r="E19" s="202">
        <f>SUMIF('BD pro pb'!E:E,A19,'BD pro pb'!G:G)</f>
        <v>0</v>
      </c>
      <c r="F19" s="91">
        <f>+SUMIFS('BD pro pb'!G:G,'BD pro pb'!M:M,Prodcc!A19,'BD pro pb'!E:E,"&lt;&gt;2009697")</f>
        <v>0</v>
      </c>
      <c r="V19" s="151">
        <v>1513607</v>
      </c>
    </row>
    <row r="20" spans="1:24" ht="15.75">
      <c r="D20" s="46"/>
      <c r="V20" s="151">
        <v>1508012</v>
      </c>
    </row>
    <row r="21" spans="1:24" ht="15.75">
      <c r="F21" s="94"/>
      <c r="V21" s="151">
        <v>1530909</v>
      </c>
    </row>
    <row r="22" spans="1:24" ht="15.75">
      <c r="D22" s="208"/>
      <c r="E22" s="209" t="s">
        <v>7661</v>
      </c>
      <c r="F22" s="210"/>
      <c r="V22" s="151">
        <v>1507964</v>
      </c>
    </row>
    <row r="23" spans="1:24" ht="15.75">
      <c r="D23" s="178" t="s">
        <v>110</v>
      </c>
      <c r="E23" s="203" t="s">
        <v>7474</v>
      </c>
      <c r="F23" s="204"/>
      <c r="V23" s="151">
        <v>1517165</v>
      </c>
    </row>
    <row r="24" spans="1:24" ht="15.75">
      <c r="D24" s="178" t="s">
        <v>111</v>
      </c>
      <c r="E24" s="179">
        <v>1400</v>
      </c>
      <c r="F24" s="179">
        <v>1401</v>
      </c>
      <c r="V24" s="151">
        <v>1509387</v>
      </c>
    </row>
    <row r="25" spans="1:24" ht="15.75">
      <c r="D25" s="178" t="s">
        <v>7441</v>
      </c>
      <c r="E25" s="179">
        <v>2000</v>
      </c>
      <c r="F25" s="179">
        <v>3000</v>
      </c>
      <c r="V25" s="151">
        <v>1513300</v>
      </c>
    </row>
    <row r="26" spans="1:24" ht="15.75">
      <c r="D26" s="178" t="s">
        <v>7442</v>
      </c>
      <c r="E26" s="179">
        <v>101</v>
      </c>
      <c r="F26" s="179">
        <v>102</v>
      </c>
      <c r="V26" s="151">
        <v>1513259</v>
      </c>
    </row>
    <row r="27" spans="1:24" ht="15.75">
      <c r="D27" s="178" t="s">
        <v>7443</v>
      </c>
      <c r="E27" s="180">
        <f ca="1">A11</f>
        <v>46174</v>
      </c>
      <c r="F27" s="180">
        <f ca="1">A13</f>
        <v>46203</v>
      </c>
      <c r="V27" s="151">
        <v>1515960</v>
      </c>
    </row>
    <row r="28" spans="1:24" ht="15.75">
      <c r="V28" s="151">
        <v>1518801</v>
      </c>
    </row>
    <row r="29" spans="1:24" ht="15.75">
      <c r="V29" s="151">
        <v>1530217</v>
      </c>
    </row>
    <row r="30" spans="1:24" ht="15.75">
      <c r="V30" s="151">
        <v>1531119</v>
      </c>
    </row>
    <row r="31" spans="1:24" ht="15.75">
      <c r="V31" s="151">
        <v>1531120</v>
      </c>
    </row>
    <row r="32" spans="1:24" ht="15.75">
      <c r="V32" s="151">
        <v>1530184</v>
      </c>
      <c r="X32" s="272"/>
    </row>
    <row r="33" spans="22:24" ht="15.75">
      <c r="V33" s="152">
        <v>1530843</v>
      </c>
      <c r="X33" s="272"/>
    </row>
    <row r="34" spans="22:24" ht="15.75">
      <c r="V34" s="152">
        <v>1530847</v>
      </c>
    </row>
    <row r="35" spans="22:24" ht="15.75">
      <c r="V35" s="152">
        <v>1530849</v>
      </c>
    </row>
    <row r="36" spans="22:24" ht="15.75">
      <c r="V36" s="152">
        <v>1530845</v>
      </c>
    </row>
    <row r="37" spans="22:24" ht="15.75">
      <c r="V37" s="152">
        <v>1530850</v>
      </c>
    </row>
    <row r="38" spans="22:24" ht="15.75">
      <c r="V38" s="153">
        <v>1530846</v>
      </c>
    </row>
    <row r="39" spans="22:24" ht="15.75">
      <c r="V39" s="152">
        <v>1530848</v>
      </c>
    </row>
    <row r="40" spans="22:24" ht="15.75">
      <c r="V40" s="152">
        <v>1530844</v>
      </c>
    </row>
    <row r="41" spans="22:24" ht="15.75">
      <c r="V41" s="154">
        <v>1511204</v>
      </c>
    </row>
    <row r="42" spans="22:24" ht="15.75">
      <c r="V42" s="154">
        <v>1511203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131"/>
  <sheetViews>
    <sheetView topLeftCell="A187" zoomScale="115" zoomScaleNormal="115" workbookViewId="0">
      <selection activeCell="I210" sqref="I210"/>
    </sheetView>
  </sheetViews>
  <sheetFormatPr baseColWidth="10" defaultRowHeight="15"/>
  <cols>
    <col min="3" max="3" width="15.140625" bestFit="1" customWidth="1"/>
    <col min="5" max="5" width="10.7109375" bestFit="1" customWidth="1"/>
    <col min="6" max="6" width="45.42578125" bestFit="1" customWidth="1"/>
  </cols>
  <sheetData>
    <row r="1" spans="1:14" ht="45">
      <c r="A1" s="11" t="s">
        <v>7412</v>
      </c>
      <c r="B1" s="11" t="s">
        <v>7413</v>
      </c>
      <c r="C1" s="11" t="s">
        <v>7414</v>
      </c>
      <c r="D1" s="12" t="s">
        <v>7415</v>
      </c>
      <c r="E1" s="11" t="s">
        <v>110</v>
      </c>
      <c r="F1" s="11" t="s">
        <v>121</v>
      </c>
      <c r="G1" s="12" t="s">
        <v>7416</v>
      </c>
      <c r="H1" s="12" t="s">
        <v>7417</v>
      </c>
      <c r="I1" s="11" t="s">
        <v>7418</v>
      </c>
      <c r="J1" s="11" t="s">
        <v>7419</v>
      </c>
      <c r="K1" s="11" t="s">
        <v>7420</v>
      </c>
      <c r="L1" s="11" t="s">
        <v>7421</v>
      </c>
      <c r="M1" s="11" t="s">
        <v>7422</v>
      </c>
      <c r="N1" s="11" t="s">
        <v>7423</v>
      </c>
    </row>
    <row r="2" spans="1:14">
      <c r="A2" s="32" t="s">
        <v>8729</v>
      </c>
      <c r="B2" s="32" t="s">
        <v>8729</v>
      </c>
      <c r="C2" s="33">
        <v>0.5138773148148148</v>
      </c>
      <c r="D2" s="14">
        <v>101</v>
      </c>
      <c r="E2" s="14">
        <v>1530909</v>
      </c>
      <c r="F2" s="10" t="s">
        <v>8140</v>
      </c>
      <c r="G2" s="15">
        <v>45563</v>
      </c>
      <c r="H2" s="10" t="s">
        <v>122</v>
      </c>
      <c r="I2" s="10" t="s">
        <v>8804</v>
      </c>
      <c r="J2" s="34" t="s">
        <v>7424</v>
      </c>
      <c r="K2" s="10">
        <v>1299001.1299999999</v>
      </c>
      <c r="L2" s="10">
        <v>5005595497</v>
      </c>
      <c r="M2" s="10" t="s">
        <v>8403</v>
      </c>
      <c r="N2" s="10" t="s">
        <v>252</v>
      </c>
    </row>
    <row r="3" spans="1:14">
      <c r="A3" s="32" t="s">
        <v>8729</v>
      </c>
      <c r="B3" s="32" t="s">
        <v>8729</v>
      </c>
      <c r="C3" s="33">
        <v>0.52228009259259256</v>
      </c>
      <c r="D3" s="14">
        <v>101</v>
      </c>
      <c r="E3" s="14">
        <v>1508006</v>
      </c>
      <c r="F3" s="10" t="s">
        <v>350</v>
      </c>
      <c r="G3" s="15">
        <v>43721</v>
      </c>
      <c r="H3" s="10" t="s">
        <v>122</v>
      </c>
      <c r="I3" s="10" t="s">
        <v>8805</v>
      </c>
      <c r="J3" s="34" t="s">
        <v>7424</v>
      </c>
      <c r="K3" s="10">
        <v>1263099.69</v>
      </c>
      <c r="L3" s="10">
        <v>5005595529</v>
      </c>
      <c r="M3" s="10" t="s">
        <v>8403</v>
      </c>
      <c r="N3" s="10" t="s">
        <v>252</v>
      </c>
    </row>
    <row r="4" spans="1:14">
      <c r="A4" s="32" t="s">
        <v>8729</v>
      </c>
      <c r="B4" s="32" t="s">
        <v>8729</v>
      </c>
      <c r="C4" s="33">
        <v>0.53035879629629623</v>
      </c>
      <c r="D4" s="14">
        <v>101</v>
      </c>
      <c r="E4" s="14">
        <v>1530909</v>
      </c>
      <c r="F4" s="10" t="s">
        <v>8140</v>
      </c>
      <c r="G4" s="15">
        <v>45563</v>
      </c>
      <c r="H4" s="10" t="s">
        <v>122</v>
      </c>
      <c r="I4" s="10" t="s">
        <v>8806</v>
      </c>
      <c r="J4" s="34" t="s">
        <v>7424</v>
      </c>
      <c r="K4" s="10">
        <v>1299001.1299999999</v>
      </c>
      <c r="L4" s="10">
        <v>5005595552</v>
      </c>
      <c r="M4" s="10" t="s">
        <v>8403</v>
      </c>
      <c r="N4" s="10" t="s">
        <v>252</v>
      </c>
    </row>
    <row r="5" spans="1:14">
      <c r="A5" s="32" t="s">
        <v>8729</v>
      </c>
      <c r="B5" s="32" t="s">
        <v>8729</v>
      </c>
      <c r="C5" s="33">
        <v>0.54422453703703699</v>
      </c>
      <c r="D5" s="14">
        <v>102</v>
      </c>
      <c r="E5" s="14">
        <v>1530909</v>
      </c>
      <c r="F5" s="10" t="s">
        <v>8140</v>
      </c>
      <c r="G5" s="15">
        <v>-45563</v>
      </c>
      <c r="H5" s="10" t="s">
        <v>122</v>
      </c>
      <c r="I5" s="10" t="s">
        <v>8804</v>
      </c>
      <c r="J5" s="34" t="s">
        <v>7424</v>
      </c>
      <c r="K5" s="10">
        <v>-1299001.1299999999</v>
      </c>
      <c r="L5" s="10">
        <v>5005595582</v>
      </c>
      <c r="M5" s="10" t="s">
        <v>8403</v>
      </c>
      <c r="N5" s="10" t="s">
        <v>252</v>
      </c>
    </row>
    <row r="6" spans="1:14">
      <c r="A6" s="32" t="s">
        <v>8729</v>
      </c>
      <c r="B6" s="32" t="s">
        <v>8729</v>
      </c>
      <c r="C6" s="33">
        <v>0.54660879629629633</v>
      </c>
      <c r="D6" s="14">
        <v>101</v>
      </c>
      <c r="E6" s="14">
        <v>1530909</v>
      </c>
      <c r="F6" s="10" t="s">
        <v>8140</v>
      </c>
      <c r="G6" s="15">
        <v>42018</v>
      </c>
      <c r="H6" s="10" t="s">
        <v>122</v>
      </c>
      <c r="I6" s="10" t="s">
        <v>8804</v>
      </c>
      <c r="J6" s="34" t="s">
        <v>7424</v>
      </c>
      <c r="K6" s="10">
        <v>1197933.18</v>
      </c>
      <c r="L6" s="10">
        <v>5005595587</v>
      </c>
      <c r="M6" s="10" t="s">
        <v>8403</v>
      </c>
      <c r="N6" s="10" t="s">
        <v>252</v>
      </c>
    </row>
    <row r="7" spans="1:14">
      <c r="A7" s="32" t="s">
        <v>8729</v>
      </c>
      <c r="B7" s="32" t="s">
        <v>8729</v>
      </c>
      <c r="C7" s="33">
        <v>0.72857638888888887</v>
      </c>
      <c r="D7" s="14">
        <v>101</v>
      </c>
      <c r="E7" s="14">
        <v>1508006</v>
      </c>
      <c r="F7" s="10" t="s">
        <v>350</v>
      </c>
      <c r="G7" s="15">
        <v>43172</v>
      </c>
      <c r="H7" s="10" t="s">
        <v>122</v>
      </c>
      <c r="I7" s="10" t="s">
        <v>8807</v>
      </c>
      <c r="J7" s="34" t="s">
        <v>7424</v>
      </c>
      <c r="K7" s="10">
        <v>1247239.08</v>
      </c>
      <c r="L7" s="10">
        <v>5005595952</v>
      </c>
      <c r="M7" s="10" t="s">
        <v>8403</v>
      </c>
      <c r="N7" s="10"/>
    </row>
    <row r="8" spans="1:14">
      <c r="A8" s="32" t="s">
        <v>8729</v>
      </c>
      <c r="B8" s="32" t="s">
        <v>8729</v>
      </c>
      <c r="C8" s="33">
        <v>0.94167824074074069</v>
      </c>
      <c r="D8" s="14">
        <v>101</v>
      </c>
      <c r="E8" s="14">
        <v>1508006</v>
      </c>
      <c r="F8" s="10" t="s">
        <v>350</v>
      </c>
      <c r="G8" s="15">
        <v>30042</v>
      </c>
      <c r="H8" s="10" t="s">
        <v>122</v>
      </c>
      <c r="I8" s="10" t="s">
        <v>8808</v>
      </c>
      <c r="J8" s="34" t="s">
        <v>7424</v>
      </c>
      <c r="K8" s="10">
        <v>867913.38</v>
      </c>
      <c r="L8" s="10">
        <v>5005596393</v>
      </c>
      <c r="M8" s="10" t="s">
        <v>7425</v>
      </c>
      <c r="N8" s="10"/>
    </row>
    <row r="9" spans="1:14">
      <c r="A9" s="32" t="s">
        <v>8730</v>
      </c>
      <c r="B9" s="32" t="s">
        <v>8730</v>
      </c>
      <c r="C9" s="33">
        <v>6.2615740740740748E-3</v>
      </c>
      <c r="D9" s="14">
        <v>101</v>
      </c>
      <c r="E9" s="14">
        <v>1530909</v>
      </c>
      <c r="F9" s="10" t="s">
        <v>8140</v>
      </c>
      <c r="G9" s="15">
        <v>41258</v>
      </c>
      <c r="H9" s="10" t="s">
        <v>122</v>
      </c>
      <c r="I9" s="10" t="s">
        <v>8809</v>
      </c>
      <c r="J9" s="34" t="s">
        <v>7424</v>
      </c>
      <c r="K9" s="10">
        <v>1176265.58</v>
      </c>
      <c r="L9" s="10">
        <v>5005596440</v>
      </c>
      <c r="M9" s="10" t="s">
        <v>8731</v>
      </c>
      <c r="N9" s="10"/>
    </row>
    <row r="10" spans="1:14">
      <c r="A10" s="32" t="s">
        <v>8730</v>
      </c>
      <c r="B10" s="32" t="s">
        <v>8730</v>
      </c>
      <c r="C10" s="33">
        <v>2.1759259259259259E-2</v>
      </c>
      <c r="D10" s="14">
        <v>101</v>
      </c>
      <c r="E10" s="14">
        <v>1531119</v>
      </c>
      <c r="F10" s="10" t="s">
        <v>8741</v>
      </c>
      <c r="G10" s="15">
        <v>43093</v>
      </c>
      <c r="H10" s="10" t="s">
        <v>122</v>
      </c>
      <c r="I10" s="10" t="s">
        <v>8810</v>
      </c>
      <c r="J10" s="34" t="s">
        <v>7424</v>
      </c>
      <c r="K10" s="10">
        <v>1228581.43</v>
      </c>
      <c r="L10" s="10">
        <v>5005596490</v>
      </c>
      <c r="M10" s="10" t="s">
        <v>8731</v>
      </c>
      <c r="N10" s="10"/>
    </row>
    <row r="11" spans="1:14">
      <c r="A11" s="32" t="s">
        <v>8730</v>
      </c>
      <c r="B11" s="32" t="s">
        <v>8730</v>
      </c>
      <c r="C11" s="33">
        <v>0.43776620370370373</v>
      </c>
      <c r="D11" s="14">
        <v>101</v>
      </c>
      <c r="E11" s="14">
        <v>1508006</v>
      </c>
      <c r="F11" s="10" t="s">
        <v>350</v>
      </c>
      <c r="G11" s="15">
        <v>353</v>
      </c>
      <c r="H11" s="10" t="s">
        <v>122</v>
      </c>
      <c r="I11" s="10" t="s">
        <v>8807</v>
      </c>
      <c r="J11" s="34" t="s">
        <v>7424</v>
      </c>
      <c r="K11" s="10">
        <v>10198.17</v>
      </c>
      <c r="L11" s="10">
        <v>5005597065</v>
      </c>
      <c r="M11" s="10" t="s">
        <v>8755</v>
      </c>
      <c r="N11" s="10"/>
    </row>
    <row r="12" spans="1:14">
      <c r="A12" s="32" t="s">
        <v>8730</v>
      </c>
      <c r="B12" s="32" t="s">
        <v>8730</v>
      </c>
      <c r="C12" s="33">
        <v>0.44258101851851855</v>
      </c>
      <c r="D12" s="14">
        <v>101</v>
      </c>
      <c r="E12" s="14">
        <v>1508006</v>
      </c>
      <c r="F12" s="10" t="s">
        <v>350</v>
      </c>
      <c r="G12" s="15">
        <v>43244</v>
      </c>
      <c r="H12" s="10" t="s">
        <v>122</v>
      </c>
      <c r="I12" s="10" t="s">
        <v>8811</v>
      </c>
      <c r="J12" s="34" t="s">
        <v>7424</v>
      </c>
      <c r="K12" s="10">
        <v>1249319.1599999999</v>
      </c>
      <c r="L12" s="10">
        <v>5005597110</v>
      </c>
      <c r="M12" s="10" t="s">
        <v>8755</v>
      </c>
      <c r="N12" s="10"/>
    </row>
    <row r="13" spans="1:14">
      <c r="A13" s="32" t="s">
        <v>8730</v>
      </c>
      <c r="B13" s="32" t="s">
        <v>8730</v>
      </c>
      <c r="C13" s="33">
        <v>0.44474537037037037</v>
      </c>
      <c r="D13" s="14">
        <v>101</v>
      </c>
      <c r="E13" s="14">
        <v>1508006</v>
      </c>
      <c r="F13" s="10" t="s">
        <v>350</v>
      </c>
      <c r="G13" s="15">
        <v>42929</v>
      </c>
      <c r="H13" s="10" t="s">
        <v>122</v>
      </c>
      <c r="I13" s="10" t="s">
        <v>8812</v>
      </c>
      <c r="J13" s="34" t="s">
        <v>7424</v>
      </c>
      <c r="K13" s="10">
        <v>1240218.81</v>
      </c>
      <c r="L13" s="10">
        <v>5005597113</v>
      </c>
      <c r="M13" s="10" t="s">
        <v>8755</v>
      </c>
      <c r="N13" s="10"/>
    </row>
    <row r="14" spans="1:14">
      <c r="A14" s="32" t="s">
        <v>8730</v>
      </c>
      <c r="B14" s="32" t="s">
        <v>8730</v>
      </c>
      <c r="C14" s="33">
        <v>0.49913194444444442</v>
      </c>
      <c r="D14" s="14">
        <v>101</v>
      </c>
      <c r="E14" s="14">
        <v>1531119</v>
      </c>
      <c r="F14" s="10" t="s">
        <v>8741</v>
      </c>
      <c r="G14" s="15">
        <v>44255</v>
      </c>
      <c r="H14" s="10" t="s">
        <v>122</v>
      </c>
      <c r="I14" s="10" t="s">
        <v>8813</v>
      </c>
      <c r="J14" s="34" t="s">
        <v>7424</v>
      </c>
      <c r="K14" s="10">
        <v>1261710.05</v>
      </c>
      <c r="L14" s="10">
        <v>5005597146</v>
      </c>
      <c r="M14" s="10" t="s">
        <v>8755</v>
      </c>
      <c r="N14" s="10"/>
    </row>
    <row r="15" spans="1:14">
      <c r="A15" s="32" t="s">
        <v>8730</v>
      </c>
      <c r="B15" s="32" t="s">
        <v>8730</v>
      </c>
      <c r="C15" s="33">
        <v>0.96259259259259267</v>
      </c>
      <c r="D15" s="14">
        <v>101</v>
      </c>
      <c r="E15" s="14">
        <v>1508006</v>
      </c>
      <c r="F15" s="10" t="s">
        <v>350</v>
      </c>
      <c r="G15" s="15">
        <v>42820</v>
      </c>
      <c r="H15" s="10" t="s">
        <v>122</v>
      </c>
      <c r="I15" s="10" t="s">
        <v>8814</v>
      </c>
      <c r="J15" s="34" t="s">
        <v>7424</v>
      </c>
      <c r="K15" s="10">
        <v>1237069.8</v>
      </c>
      <c r="L15" s="10">
        <v>5005597998</v>
      </c>
      <c r="M15" s="10" t="s">
        <v>8755</v>
      </c>
      <c r="N15" s="10"/>
    </row>
    <row r="16" spans="1:14">
      <c r="A16" s="32" t="s">
        <v>8730</v>
      </c>
      <c r="B16" s="32" t="s">
        <v>8730</v>
      </c>
      <c r="C16" s="33">
        <v>0.96532407407407417</v>
      </c>
      <c r="D16" s="14">
        <v>101</v>
      </c>
      <c r="E16" s="14">
        <v>1531119</v>
      </c>
      <c r="F16" s="10" t="s">
        <v>8741</v>
      </c>
      <c r="G16" s="15">
        <v>41906</v>
      </c>
      <c r="H16" s="10" t="s">
        <v>122</v>
      </c>
      <c r="I16" s="10" t="s">
        <v>8815</v>
      </c>
      <c r="J16" s="34" t="s">
        <v>7424</v>
      </c>
      <c r="K16" s="10">
        <v>1194740.06</v>
      </c>
      <c r="L16" s="10">
        <v>5005598195</v>
      </c>
      <c r="M16" s="10" t="s">
        <v>8755</v>
      </c>
      <c r="N16" s="10"/>
    </row>
    <row r="17" spans="1:14">
      <c r="A17" s="32" t="s">
        <v>8756</v>
      </c>
      <c r="B17" s="32" t="s">
        <v>8756</v>
      </c>
      <c r="C17" s="33">
        <v>0.25152777777777779</v>
      </c>
      <c r="D17" s="14">
        <v>101</v>
      </c>
      <c r="E17" s="14">
        <v>1531119</v>
      </c>
      <c r="F17" s="10" t="s">
        <v>8741</v>
      </c>
      <c r="G17" s="15">
        <v>40737</v>
      </c>
      <c r="H17" s="10" t="s">
        <v>122</v>
      </c>
      <c r="I17" s="10" t="s">
        <v>8816</v>
      </c>
      <c r="J17" s="34" t="s">
        <v>7424</v>
      </c>
      <c r="K17" s="10">
        <v>1161411.8700000001</v>
      </c>
      <c r="L17" s="10">
        <v>5005598582</v>
      </c>
      <c r="M17" s="10" t="s">
        <v>8755</v>
      </c>
      <c r="N17" s="10"/>
    </row>
    <row r="18" spans="1:14">
      <c r="A18" s="32" t="s">
        <v>8756</v>
      </c>
      <c r="B18" s="32" t="s">
        <v>8756</v>
      </c>
      <c r="C18" s="33">
        <v>0.33443287037037034</v>
      </c>
      <c r="D18" s="14">
        <v>101</v>
      </c>
      <c r="E18" s="14">
        <v>1508012</v>
      </c>
      <c r="F18" s="10" t="s">
        <v>8757</v>
      </c>
      <c r="G18" s="15">
        <v>40500</v>
      </c>
      <c r="H18" s="10" t="s">
        <v>122</v>
      </c>
      <c r="I18" s="10" t="s">
        <v>8817</v>
      </c>
      <c r="J18" s="34" t="s">
        <v>7424</v>
      </c>
      <c r="K18" s="10">
        <v>1154655</v>
      </c>
      <c r="L18" s="10">
        <v>5005598701</v>
      </c>
      <c r="M18" s="10" t="s">
        <v>8758</v>
      </c>
      <c r="N18" s="10"/>
    </row>
    <row r="19" spans="1:14">
      <c r="A19" s="32" t="s">
        <v>8756</v>
      </c>
      <c r="B19" s="32" t="s">
        <v>8756</v>
      </c>
      <c r="C19" s="33">
        <v>0.38192129629629629</v>
      </c>
      <c r="D19" s="14">
        <v>101</v>
      </c>
      <c r="E19" s="14">
        <v>1508006</v>
      </c>
      <c r="F19" s="10" t="s">
        <v>350</v>
      </c>
      <c r="G19" s="15">
        <v>29987</v>
      </c>
      <c r="H19" s="10" t="s">
        <v>122</v>
      </c>
      <c r="I19" s="10" t="s">
        <v>8818</v>
      </c>
      <c r="J19" s="34" t="s">
        <v>7424</v>
      </c>
      <c r="K19" s="10">
        <v>866324.43</v>
      </c>
      <c r="L19" s="10">
        <v>5005598792</v>
      </c>
      <c r="M19" s="10" t="s">
        <v>7425</v>
      </c>
      <c r="N19" s="10"/>
    </row>
    <row r="20" spans="1:14">
      <c r="A20" s="32" t="s">
        <v>8756</v>
      </c>
      <c r="B20" s="32" t="s">
        <v>8756</v>
      </c>
      <c r="C20" s="33">
        <v>0.66421296296296295</v>
      </c>
      <c r="D20" s="14">
        <v>101</v>
      </c>
      <c r="E20" s="14">
        <v>1508012</v>
      </c>
      <c r="F20" s="10" t="s">
        <v>8757</v>
      </c>
      <c r="G20" s="15">
        <v>2964</v>
      </c>
      <c r="H20" s="10" t="s">
        <v>122</v>
      </c>
      <c r="I20" s="10" t="s">
        <v>8817</v>
      </c>
      <c r="J20" s="34" t="s">
        <v>7424</v>
      </c>
      <c r="K20" s="10">
        <v>84503.64</v>
      </c>
      <c r="L20" s="10">
        <v>5005599450</v>
      </c>
      <c r="M20" s="10" t="s">
        <v>8755</v>
      </c>
      <c r="N20" s="10"/>
    </row>
    <row r="21" spans="1:14">
      <c r="A21" s="32" t="s">
        <v>8756</v>
      </c>
      <c r="B21" s="32" t="s">
        <v>8756</v>
      </c>
      <c r="C21" s="33">
        <v>0.67636574074074074</v>
      </c>
      <c r="D21" s="14">
        <v>101</v>
      </c>
      <c r="E21" s="14">
        <v>1508012</v>
      </c>
      <c r="F21" s="10" t="s">
        <v>8757</v>
      </c>
      <c r="G21" s="15">
        <v>42571</v>
      </c>
      <c r="H21" s="10" t="s">
        <v>122</v>
      </c>
      <c r="I21" s="10" t="s">
        <v>8819</v>
      </c>
      <c r="J21" s="34" t="s">
        <v>7424</v>
      </c>
      <c r="K21" s="10">
        <v>1213699.21</v>
      </c>
      <c r="L21" s="10">
        <v>5005599455</v>
      </c>
      <c r="M21" s="10" t="s">
        <v>8755</v>
      </c>
      <c r="N21" s="10"/>
    </row>
    <row r="22" spans="1:14">
      <c r="A22" s="32" t="s">
        <v>8756</v>
      </c>
      <c r="B22" s="32" t="s">
        <v>8756</v>
      </c>
      <c r="C22" s="33">
        <v>0.73146990740740747</v>
      </c>
      <c r="D22" s="14">
        <v>101</v>
      </c>
      <c r="E22" s="14">
        <v>1508006</v>
      </c>
      <c r="F22" s="10" t="s">
        <v>350</v>
      </c>
      <c r="G22" s="15">
        <v>30010</v>
      </c>
      <c r="H22" s="10" t="s">
        <v>122</v>
      </c>
      <c r="I22" s="10" t="s">
        <v>8820</v>
      </c>
      <c r="J22" s="34" t="s">
        <v>7424</v>
      </c>
      <c r="K22" s="10">
        <v>866988.9</v>
      </c>
      <c r="L22" s="10">
        <v>5005599693</v>
      </c>
      <c r="M22" s="10" t="s">
        <v>7425</v>
      </c>
      <c r="N22" s="10"/>
    </row>
    <row r="23" spans="1:14">
      <c r="A23" s="32" t="s">
        <v>8756</v>
      </c>
      <c r="B23" s="32" t="s">
        <v>8756</v>
      </c>
      <c r="C23" s="33">
        <v>0.94929398148148147</v>
      </c>
      <c r="D23" s="14">
        <v>101</v>
      </c>
      <c r="E23" s="14">
        <v>1530909</v>
      </c>
      <c r="F23" s="10" t="s">
        <v>8140</v>
      </c>
      <c r="G23" s="15">
        <v>113</v>
      </c>
      <c r="H23" s="10" t="s">
        <v>122</v>
      </c>
      <c r="I23" s="10" t="s">
        <v>8809</v>
      </c>
      <c r="J23" s="34" t="s">
        <v>7424</v>
      </c>
      <c r="K23" s="10">
        <v>3221.63</v>
      </c>
      <c r="L23" s="10">
        <v>5005600115</v>
      </c>
      <c r="M23" s="10" t="s">
        <v>8755</v>
      </c>
      <c r="N23" s="10"/>
    </row>
    <row r="24" spans="1:14">
      <c r="A24" s="32" t="s">
        <v>8756</v>
      </c>
      <c r="B24" s="32" t="s">
        <v>8756</v>
      </c>
      <c r="C24" s="33">
        <v>0.97138888888888886</v>
      </c>
      <c r="D24" s="14">
        <v>101</v>
      </c>
      <c r="E24" s="14">
        <v>1530850</v>
      </c>
      <c r="F24" s="10" t="s">
        <v>193</v>
      </c>
      <c r="G24" s="15">
        <v>43404</v>
      </c>
      <c r="H24" s="10" t="s">
        <v>122</v>
      </c>
      <c r="I24" s="10" t="s">
        <v>8821</v>
      </c>
      <c r="J24" s="34" t="s">
        <v>7424</v>
      </c>
      <c r="K24" s="10">
        <v>100263.24</v>
      </c>
      <c r="L24" s="10">
        <v>5005600119</v>
      </c>
      <c r="M24" s="10" t="s">
        <v>8755</v>
      </c>
      <c r="N24" s="10"/>
    </row>
    <row r="25" spans="1:14">
      <c r="A25" s="32" t="s">
        <v>8756</v>
      </c>
      <c r="B25" s="32" t="s">
        <v>8756</v>
      </c>
      <c r="C25" s="33">
        <v>0.97385416666666658</v>
      </c>
      <c r="D25" s="14">
        <v>101</v>
      </c>
      <c r="E25" s="14">
        <v>1530850</v>
      </c>
      <c r="F25" s="10" t="s">
        <v>193</v>
      </c>
      <c r="G25" s="15">
        <v>41445</v>
      </c>
      <c r="H25" s="10" t="s">
        <v>122</v>
      </c>
      <c r="I25" s="10" t="s">
        <v>8822</v>
      </c>
      <c r="J25" s="34" t="s">
        <v>7424</v>
      </c>
      <c r="K25" s="10">
        <v>95737.95</v>
      </c>
      <c r="L25" s="10">
        <v>5005600170</v>
      </c>
      <c r="M25" s="10" t="s">
        <v>8755</v>
      </c>
      <c r="N25" s="10"/>
    </row>
    <row r="26" spans="1:14">
      <c r="A26" s="32" t="s">
        <v>8774</v>
      </c>
      <c r="B26" s="32" t="s">
        <v>8774</v>
      </c>
      <c r="C26" s="33">
        <v>0.30601851851851852</v>
      </c>
      <c r="D26" s="14">
        <v>101</v>
      </c>
      <c r="E26" s="14">
        <v>1530850</v>
      </c>
      <c r="F26" s="10" t="s">
        <v>193</v>
      </c>
      <c r="G26" s="15">
        <v>42645</v>
      </c>
      <c r="H26" s="10" t="s">
        <v>122</v>
      </c>
      <c r="I26" s="10" t="s">
        <v>8823</v>
      </c>
      <c r="J26" s="34" t="s">
        <v>7424</v>
      </c>
      <c r="K26" s="10">
        <v>98509.95</v>
      </c>
      <c r="L26" s="10">
        <v>5005600552</v>
      </c>
      <c r="M26" s="10" t="s">
        <v>8755</v>
      </c>
      <c r="N26" s="10"/>
    </row>
    <row r="27" spans="1:14">
      <c r="A27" s="32" t="s">
        <v>8774</v>
      </c>
      <c r="B27" s="32" t="s">
        <v>8774</v>
      </c>
      <c r="C27" s="33">
        <v>0.40348379629629627</v>
      </c>
      <c r="D27" s="14">
        <v>101</v>
      </c>
      <c r="E27" s="14">
        <v>1530850</v>
      </c>
      <c r="F27" s="10" t="s">
        <v>193</v>
      </c>
      <c r="G27" s="15">
        <v>43258</v>
      </c>
      <c r="H27" s="10" t="s">
        <v>122</v>
      </c>
      <c r="I27" s="10" t="s">
        <v>8824</v>
      </c>
      <c r="J27" s="34" t="s">
        <v>7424</v>
      </c>
      <c r="K27" s="10">
        <v>99925.98</v>
      </c>
      <c r="L27" s="10">
        <v>5005600715</v>
      </c>
      <c r="M27" s="10" t="s">
        <v>8758</v>
      </c>
      <c r="N27" s="10"/>
    </row>
    <row r="28" spans="1:14">
      <c r="A28" s="32" t="s">
        <v>8774</v>
      </c>
      <c r="B28" s="32" t="s">
        <v>8774</v>
      </c>
      <c r="C28" s="33">
        <v>0.70609953703703709</v>
      </c>
      <c r="D28" s="14">
        <v>101</v>
      </c>
      <c r="E28" s="14">
        <v>1508012</v>
      </c>
      <c r="F28" s="10" t="s">
        <v>8757</v>
      </c>
      <c r="G28" s="15">
        <v>225</v>
      </c>
      <c r="H28" s="10" t="s">
        <v>122</v>
      </c>
      <c r="I28" s="10" t="s">
        <v>8819</v>
      </c>
      <c r="J28" s="34" t="s">
        <v>7424</v>
      </c>
      <c r="K28" s="10">
        <v>6414.75</v>
      </c>
      <c r="L28" s="10">
        <v>5005601376</v>
      </c>
      <c r="M28" s="10" t="s">
        <v>8755</v>
      </c>
      <c r="N28" s="10"/>
    </row>
    <row r="29" spans="1:14">
      <c r="A29" s="32" t="s">
        <v>8774</v>
      </c>
      <c r="B29" s="32" t="s">
        <v>8774</v>
      </c>
      <c r="C29" s="33">
        <v>0.71567129629629633</v>
      </c>
      <c r="D29" s="14">
        <v>101</v>
      </c>
      <c r="E29" s="14">
        <v>1530850</v>
      </c>
      <c r="F29" s="10" t="s">
        <v>193</v>
      </c>
      <c r="G29" s="15">
        <v>42276</v>
      </c>
      <c r="H29" s="10" t="s">
        <v>122</v>
      </c>
      <c r="I29" s="10" t="s">
        <v>8825</v>
      </c>
      <c r="J29" s="34" t="s">
        <v>7424</v>
      </c>
      <c r="K29" s="10">
        <v>97657.56</v>
      </c>
      <c r="L29" s="10">
        <v>5005601501</v>
      </c>
      <c r="M29" s="10" t="s">
        <v>8758</v>
      </c>
      <c r="N29" s="10"/>
    </row>
    <row r="30" spans="1:14">
      <c r="A30" s="32" t="s">
        <v>8774</v>
      </c>
      <c r="B30" s="32" t="s">
        <v>8774</v>
      </c>
      <c r="C30" s="33">
        <v>0.71834490740740742</v>
      </c>
      <c r="D30" s="14">
        <v>101</v>
      </c>
      <c r="E30" s="14">
        <v>1508006</v>
      </c>
      <c r="F30" s="10" t="s">
        <v>350</v>
      </c>
      <c r="G30" s="15">
        <v>30008</v>
      </c>
      <c r="H30" s="10" t="s">
        <v>122</v>
      </c>
      <c r="I30" s="10" t="s">
        <v>8826</v>
      </c>
      <c r="J30" s="34" t="s">
        <v>7424</v>
      </c>
      <c r="K30" s="10">
        <v>866931.12</v>
      </c>
      <c r="L30" s="10">
        <v>5005601495</v>
      </c>
      <c r="M30" s="10" t="s">
        <v>7425</v>
      </c>
      <c r="N30" s="10"/>
    </row>
    <row r="31" spans="1:14">
      <c r="A31" s="32" t="s">
        <v>8774</v>
      </c>
      <c r="B31" s="32" t="s">
        <v>8774</v>
      </c>
      <c r="C31" s="33">
        <v>0.72040509259259267</v>
      </c>
      <c r="D31" s="14">
        <v>101</v>
      </c>
      <c r="E31" s="14">
        <v>1508006</v>
      </c>
      <c r="F31" s="10" t="s">
        <v>350</v>
      </c>
      <c r="G31" s="15">
        <v>30000</v>
      </c>
      <c r="H31" s="10" t="s">
        <v>122</v>
      </c>
      <c r="I31" s="10" t="s">
        <v>8827</v>
      </c>
      <c r="J31" s="34" t="s">
        <v>7424</v>
      </c>
      <c r="K31" s="10">
        <v>866700</v>
      </c>
      <c r="L31" s="10">
        <v>5005601499</v>
      </c>
      <c r="M31" s="10" t="s">
        <v>7425</v>
      </c>
      <c r="N31" s="10"/>
    </row>
    <row r="32" spans="1:14">
      <c r="A32" s="32" t="s">
        <v>8774</v>
      </c>
      <c r="B32" s="32" t="s">
        <v>8774</v>
      </c>
      <c r="C32" s="33">
        <v>0.72677083333333325</v>
      </c>
      <c r="D32" s="14">
        <v>101</v>
      </c>
      <c r="E32" s="14">
        <v>1508006</v>
      </c>
      <c r="F32" s="10" t="s">
        <v>350</v>
      </c>
      <c r="G32" s="15">
        <v>30000</v>
      </c>
      <c r="H32" s="10" t="s">
        <v>122</v>
      </c>
      <c r="I32" s="10" t="s">
        <v>8828</v>
      </c>
      <c r="J32" s="34" t="s">
        <v>7424</v>
      </c>
      <c r="K32" s="10">
        <v>866700</v>
      </c>
      <c r="L32" s="10">
        <v>5005601532</v>
      </c>
      <c r="M32" s="10" t="s">
        <v>7425</v>
      </c>
      <c r="N32" s="10"/>
    </row>
    <row r="33" spans="1:14">
      <c r="A33" s="32" t="s">
        <v>8774</v>
      </c>
      <c r="B33" s="32" t="s">
        <v>8774</v>
      </c>
      <c r="C33" s="33">
        <v>0.73128472222222218</v>
      </c>
      <c r="D33" s="14">
        <v>101</v>
      </c>
      <c r="E33" s="14">
        <v>1530850</v>
      </c>
      <c r="F33" s="10" t="s">
        <v>193</v>
      </c>
      <c r="G33" s="15">
        <v>39</v>
      </c>
      <c r="H33" s="10" t="s">
        <v>122</v>
      </c>
      <c r="I33" s="10" t="s">
        <v>8821</v>
      </c>
      <c r="J33" s="34" t="s">
        <v>7424</v>
      </c>
      <c r="K33" s="10">
        <v>90.09</v>
      </c>
      <c r="L33" s="10">
        <v>5005601546</v>
      </c>
      <c r="M33" s="10" t="s">
        <v>8755</v>
      </c>
      <c r="N33" s="10"/>
    </row>
    <row r="34" spans="1:14">
      <c r="A34" s="32" t="s">
        <v>8774</v>
      </c>
      <c r="B34" s="32" t="s">
        <v>8774</v>
      </c>
      <c r="C34" s="33">
        <v>0.73215277777777776</v>
      </c>
      <c r="D34" s="14">
        <v>101</v>
      </c>
      <c r="E34" s="14">
        <v>1530850</v>
      </c>
      <c r="F34" s="10" t="s">
        <v>193</v>
      </c>
      <c r="G34" s="15">
        <v>29</v>
      </c>
      <c r="H34" s="10" t="s">
        <v>122</v>
      </c>
      <c r="I34" s="10" t="s">
        <v>8822</v>
      </c>
      <c r="J34" s="34" t="s">
        <v>7424</v>
      </c>
      <c r="K34" s="10">
        <v>66.989999999999995</v>
      </c>
      <c r="L34" s="10">
        <v>5005601547</v>
      </c>
      <c r="M34" s="10" t="s">
        <v>8755</v>
      </c>
      <c r="N34" s="10"/>
    </row>
    <row r="35" spans="1:14">
      <c r="A35" s="32" t="s">
        <v>8774</v>
      </c>
      <c r="B35" s="32" t="s">
        <v>8774</v>
      </c>
      <c r="C35" s="33">
        <v>0.73317129629629629</v>
      </c>
      <c r="D35" s="14">
        <v>101</v>
      </c>
      <c r="E35" s="14">
        <v>1530850</v>
      </c>
      <c r="F35" s="10" t="s">
        <v>193</v>
      </c>
      <c r="G35" s="15">
        <v>19</v>
      </c>
      <c r="H35" s="10" t="s">
        <v>122</v>
      </c>
      <c r="I35" s="146" t="s">
        <v>8824</v>
      </c>
      <c r="J35" s="34" t="s">
        <v>7424</v>
      </c>
      <c r="K35" s="10">
        <v>43.89</v>
      </c>
      <c r="L35" s="10">
        <v>5005601570</v>
      </c>
      <c r="M35" s="10" t="s">
        <v>8755</v>
      </c>
      <c r="N35" s="10"/>
    </row>
    <row r="36" spans="1:14">
      <c r="A36" s="32" t="s">
        <v>8803</v>
      </c>
      <c r="B36" s="32" t="s">
        <v>8803</v>
      </c>
      <c r="C36" s="33">
        <v>0.3303935185185185</v>
      </c>
      <c r="D36" s="14">
        <v>101</v>
      </c>
      <c r="E36" s="14">
        <v>1530850</v>
      </c>
      <c r="F36" s="10" t="s">
        <v>193</v>
      </c>
      <c r="G36" s="15">
        <v>43009</v>
      </c>
      <c r="H36" s="10" t="s">
        <v>122</v>
      </c>
      <c r="I36" s="146" t="s">
        <v>8829</v>
      </c>
      <c r="J36" s="34" t="s">
        <v>7424</v>
      </c>
      <c r="K36" s="10">
        <v>99350.79</v>
      </c>
      <c r="L36" s="10">
        <v>5005602403</v>
      </c>
      <c r="M36" s="10" t="s">
        <v>8755</v>
      </c>
      <c r="N36" s="10"/>
    </row>
    <row r="37" spans="1:14">
      <c r="A37" s="32" t="s">
        <v>8803</v>
      </c>
      <c r="B37" s="32" t="s">
        <v>8803</v>
      </c>
      <c r="C37" s="33">
        <v>0.33174768518518521</v>
      </c>
      <c r="D37" s="14">
        <v>101</v>
      </c>
      <c r="E37" s="14">
        <v>1528215</v>
      </c>
      <c r="F37" s="10" t="s">
        <v>438</v>
      </c>
      <c r="G37" s="15">
        <v>42473</v>
      </c>
      <c r="H37" s="10" t="s">
        <v>122</v>
      </c>
      <c r="I37" s="146" t="s">
        <v>8830</v>
      </c>
      <c r="J37" s="34" t="s">
        <v>7424</v>
      </c>
      <c r="K37" s="10">
        <v>1342146.8</v>
      </c>
      <c r="L37" s="10">
        <v>5005602404</v>
      </c>
      <c r="M37" s="10" t="s">
        <v>8755</v>
      </c>
      <c r="N37" s="10"/>
    </row>
    <row r="38" spans="1:14">
      <c r="A38" s="32" t="s">
        <v>8803</v>
      </c>
      <c r="B38" s="32" t="s">
        <v>8803</v>
      </c>
      <c r="C38" s="33">
        <v>0.34239583333333329</v>
      </c>
      <c r="D38" s="14">
        <v>101</v>
      </c>
      <c r="E38" s="14">
        <v>1507953</v>
      </c>
      <c r="F38" s="10" t="s">
        <v>77</v>
      </c>
      <c r="G38" s="15">
        <v>43941</v>
      </c>
      <c r="H38" s="10" t="s">
        <v>122</v>
      </c>
      <c r="I38" s="146">
        <v>559050626</v>
      </c>
      <c r="J38" s="34" t="s">
        <v>7424</v>
      </c>
      <c r="K38" s="10">
        <v>1280440.74</v>
      </c>
      <c r="L38" s="10">
        <v>5005602405</v>
      </c>
      <c r="M38" s="10" t="s">
        <v>8755</v>
      </c>
      <c r="N38" s="10"/>
    </row>
    <row r="39" spans="1:14">
      <c r="A39" s="32" t="s">
        <v>8803</v>
      </c>
      <c r="B39" s="32" t="s">
        <v>8803</v>
      </c>
      <c r="C39" s="33">
        <v>0.34371527777777783</v>
      </c>
      <c r="D39" s="14">
        <v>101</v>
      </c>
      <c r="E39" s="14">
        <v>1530850</v>
      </c>
      <c r="F39" s="10" t="s">
        <v>193</v>
      </c>
      <c r="G39" s="15">
        <v>43842</v>
      </c>
      <c r="H39" s="10" t="s">
        <v>122</v>
      </c>
      <c r="I39" s="146" t="s">
        <v>8831</v>
      </c>
      <c r="J39" s="34" t="s">
        <v>7424</v>
      </c>
      <c r="K39" s="10">
        <v>101275.02</v>
      </c>
      <c r="L39" s="10">
        <v>5005602406</v>
      </c>
      <c r="M39" s="10" t="s">
        <v>8755</v>
      </c>
      <c r="N39" s="10"/>
    </row>
    <row r="40" spans="1:14">
      <c r="A40" s="32" t="s">
        <v>8803</v>
      </c>
      <c r="B40" s="32" t="s">
        <v>8803</v>
      </c>
      <c r="C40" s="33">
        <v>0.57239583333333333</v>
      </c>
      <c r="D40" s="14">
        <v>101</v>
      </c>
      <c r="E40" s="14">
        <v>1507953</v>
      </c>
      <c r="F40" s="10" t="s">
        <v>77</v>
      </c>
      <c r="G40" s="15">
        <v>44511</v>
      </c>
      <c r="H40" s="10" t="s">
        <v>122</v>
      </c>
      <c r="I40" s="146">
        <v>560050626</v>
      </c>
      <c r="J40" s="34" t="s">
        <v>7424</v>
      </c>
      <c r="K40" s="10">
        <v>1297050.54</v>
      </c>
      <c r="L40" s="10">
        <v>5005602899</v>
      </c>
      <c r="M40" s="10" t="s">
        <v>8755</v>
      </c>
      <c r="N40" s="10"/>
    </row>
    <row r="41" spans="1:14">
      <c r="A41" s="32" t="s">
        <v>8803</v>
      </c>
      <c r="B41" s="32" t="s">
        <v>8803</v>
      </c>
      <c r="C41" s="33">
        <v>0.65059027777777778</v>
      </c>
      <c r="D41" s="14">
        <v>101</v>
      </c>
      <c r="E41" s="14">
        <v>1508006</v>
      </c>
      <c r="F41" s="10" t="s">
        <v>350</v>
      </c>
      <c r="G41" s="15">
        <v>30027</v>
      </c>
      <c r="H41" s="10" t="s">
        <v>122</v>
      </c>
      <c r="I41" s="146" t="s">
        <v>8866</v>
      </c>
      <c r="J41" s="34" t="s">
        <v>7424</v>
      </c>
      <c r="K41" s="10">
        <v>867480.03</v>
      </c>
      <c r="L41" s="10">
        <v>5005603043</v>
      </c>
      <c r="M41" s="10" t="s">
        <v>7425</v>
      </c>
      <c r="N41" s="10"/>
    </row>
    <row r="42" spans="1:14">
      <c r="A42" s="32" t="s">
        <v>8803</v>
      </c>
      <c r="B42" s="32" t="s">
        <v>8803</v>
      </c>
      <c r="C42" s="33">
        <v>0.67067129629629629</v>
      </c>
      <c r="D42" s="14">
        <v>101</v>
      </c>
      <c r="E42" s="14">
        <v>1530850</v>
      </c>
      <c r="F42" s="10" t="s">
        <v>193</v>
      </c>
      <c r="G42" s="15">
        <v>989</v>
      </c>
      <c r="H42" s="10" t="s">
        <v>122</v>
      </c>
      <c r="I42" s="146" t="s">
        <v>8825</v>
      </c>
      <c r="J42" s="34" t="s">
        <v>7424</v>
      </c>
      <c r="K42" s="10">
        <v>2284.59</v>
      </c>
      <c r="L42" s="10">
        <v>5005603048</v>
      </c>
      <c r="M42" s="10" t="s">
        <v>8755</v>
      </c>
      <c r="N42" s="10"/>
    </row>
    <row r="43" spans="1:14">
      <c r="A43" s="32" t="s">
        <v>8803</v>
      </c>
      <c r="B43" s="32" t="s">
        <v>8803</v>
      </c>
      <c r="C43" s="33">
        <v>0.67702546296296295</v>
      </c>
      <c r="D43" s="14">
        <v>101</v>
      </c>
      <c r="E43" s="14">
        <v>1507953</v>
      </c>
      <c r="F43" s="10" t="s">
        <v>77</v>
      </c>
      <c r="G43" s="15">
        <v>143</v>
      </c>
      <c r="H43" s="10" t="s">
        <v>122</v>
      </c>
      <c r="I43" s="10">
        <v>559050626</v>
      </c>
      <c r="J43" s="34" t="s">
        <v>7424</v>
      </c>
      <c r="K43" s="10">
        <v>4167.0200000000004</v>
      </c>
      <c r="L43" s="10">
        <v>5005603153</v>
      </c>
      <c r="M43" s="10" t="s">
        <v>8755</v>
      </c>
      <c r="N43" s="10"/>
    </row>
    <row r="44" spans="1:14">
      <c r="A44" s="32" t="s">
        <v>8803</v>
      </c>
      <c r="B44" s="32" t="s">
        <v>8803</v>
      </c>
      <c r="C44" s="33">
        <v>0.67915509259259255</v>
      </c>
      <c r="D44" s="14">
        <v>101</v>
      </c>
      <c r="E44" s="14">
        <v>1507953</v>
      </c>
      <c r="F44" s="10" t="s">
        <v>77</v>
      </c>
      <c r="G44" s="15">
        <v>34</v>
      </c>
      <c r="H44" s="10" t="s">
        <v>122</v>
      </c>
      <c r="I44" s="10">
        <v>560050626</v>
      </c>
      <c r="J44" s="34" t="s">
        <v>7424</v>
      </c>
      <c r="K44" s="10">
        <v>990.76</v>
      </c>
      <c r="L44" s="10">
        <v>5005603154</v>
      </c>
      <c r="M44" s="10" t="s">
        <v>8755</v>
      </c>
      <c r="N44" s="10"/>
    </row>
    <row r="45" spans="1:14">
      <c r="A45" s="32" t="s">
        <v>8803</v>
      </c>
      <c r="B45" s="32" t="s">
        <v>8803</v>
      </c>
      <c r="C45" s="33">
        <v>0.69959490740740737</v>
      </c>
      <c r="D45" s="14">
        <v>101</v>
      </c>
      <c r="E45" s="14">
        <v>1530850</v>
      </c>
      <c r="F45" s="10" t="s">
        <v>193</v>
      </c>
      <c r="G45" s="15">
        <v>26</v>
      </c>
      <c r="H45" s="10" t="s">
        <v>122</v>
      </c>
      <c r="I45" s="10" t="s">
        <v>8831</v>
      </c>
      <c r="J45" s="34" t="s">
        <v>7424</v>
      </c>
      <c r="K45" s="10">
        <v>60.06</v>
      </c>
      <c r="L45" s="10">
        <v>5005603187</v>
      </c>
      <c r="M45" s="10" t="s">
        <v>8755</v>
      </c>
      <c r="N45" s="10"/>
    </row>
    <row r="46" spans="1:14">
      <c r="A46" s="32" t="s">
        <v>8803</v>
      </c>
      <c r="B46" s="32" t="s">
        <v>8803</v>
      </c>
      <c r="C46" s="33">
        <v>0.82984953703703701</v>
      </c>
      <c r="D46" s="14">
        <v>101</v>
      </c>
      <c r="E46" s="14">
        <v>1530845</v>
      </c>
      <c r="F46" s="10" t="s">
        <v>198</v>
      </c>
      <c r="G46" s="15">
        <v>43777</v>
      </c>
      <c r="H46" s="10" t="s">
        <v>122</v>
      </c>
      <c r="I46" s="10">
        <v>183050626</v>
      </c>
      <c r="J46" s="34" t="s">
        <v>7424</v>
      </c>
      <c r="K46" s="10">
        <v>580920.79</v>
      </c>
      <c r="L46" s="10">
        <v>5005603491</v>
      </c>
      <c r="M46" s="10" t="s">
        <v>8755</v>
      </c>
      <c r="N46" s="10"/>
    </row>
    <row r="47" spans="1:14">
      <c r="A47" s="32" t="s">
        <v>8803</v>
      </c>
      <c r="B47" s="32" t="s">
        <v>8803</v>
      </c>
      <c r="C47" s="33">
        <v>0.8531712962962964</v>
      </c>
      <c r="D47" s="14">
        <v>101</v>
      </c>
      <c r="E47" s="14">
        <v>1530845</v>
      </c>
      <c r="F47" s="10" t="s">
        <v>198</v>
      </c>
      <c r="G47" s="15">
        <v>58</v>
      </c>
      <c r="H47" s="10" t="s">
        <v>122</v>
      </c>
      <c r="I47" s="10">
        <v>183050626</v>
      </c>
      <c r="J47" s="34" t="s">
        <v>7424</v>
      </c>
      <c r="K47" s="10">
        <v>769.66</v>
      </c>
      <c r="L47" s="10">
        <v>5005603492</v>
      </c>
      <c r="M47" s="10" t="s">
        <v>8755</v>
      </c>
      <c r="N47" s="10"/>
    </row>
    <row r="48" spans="1:14">
      <c r="A48" s="32" t="s">
        <v>8865</v>
      </c>
      <c r="B48" s="32" t="s">
        <v>8865</v>
      </c>
      <c r="C48" s="33">
        <v>0.21718750000000001</v>
      </c>
      <c r="D48" s="14">
        <v>101</v>
      </c>
      <c r="E48" s="14">
        <v>1530850</v>
      </c>
      <c r="F48" s="10" t="s">
        <v>193</v>
      </c>
      <c r="G48" s="15">
        <v>43490</v>
      </c>
      <c r="H48" s="10" t="s">
        <v>122</v>
      </c>
      <c r="I48" s="10" t="s">
        <v>8867</v>
      </c>
      <c r="J48" s="34" t="s">
        <v>7424</v>
      </c>
      <c r="K48" s="10">
        <v>100461.9</v>
      </c>
      <c r="L48" s="10">
        <v>5005604080</v>
      </c>
      <c r="M48" s="10" t="s">
        <v>8755</v>
      </c>
      <c r="N48" s="10"/>
    </row>
    <row r="49" spans="1:14">
      <c r="A49" s="32" t="s">
        <v>8865</v>
      </c>
      <c r="B49" s="32" t="s">
        <v>8865</v>
      </c>
      <c r="C49" s="33">
        <v>0.52501157407407406</v>
      </c>
      <c r="D49" s="14">
        <v>101</v>
      </c>
      <c r="E49" s="14">
        <v>1530850</v>
      </c>
      <c r="F49" s="10" t="s">
        <v>193</v>
      </c>
      <c r="G49" s="15">
        <v>43109</v>
      </c>
      <c r="H49" s="10" t="s">
        <v>122</v>
      </c>
      <c r="I49" s="10" t="s">
        <v>8868</v>
      </c>
      <c r="J49" s="34" t="s">
        <v>7424</v>
      </c>
      <c r="K49" s="10">
        <v>99581.79</v>
      </c>
      <c r="L49" s="10">
        <v>5005604376</v>
      </c>
      <c r="M49" s="10" t="s">
        <v>8869</v>
      </c>
      <c r="N49" s="10"/>
    </row>
    <row r="50" spans="1:14">
      <c r="A50" s="32" t="s">
        <v>8865</v>
      </c>
      <c r="B50" s="32" t="s">
        <v>8865</v>
      </c>
      <c r="C50" s="33">
        <v>0.52732638888888894</v>
      </c>
      <c r="D50" s="14">
        <v>101</v>
      </c>
      <c r="E50" s="14">
        <v>1530845</v>
      </c>
      <c r="F50" s="10" t="s">
        <v>198</v>
      </c>
      <c r="G50" s="15">
        <v>45710</v>
      </c>
      <c r="H50" s="10" t="s">
        <v>122</v>
      </c>
      <c r="I50" s="10">
        <v>184060626</v>
      </c>
      <c r="J50" s="34" t="s">
        <v>7424</v>
      </c>
      <c r="K50" s="10">
        <v>606571.69999999995</v>
      </c>
      <c r="L50" s="10">
        <v>5005604377</v>
      </c>
      <c r="M50" s="10" t="s">
        <v>8869</v>
      </c>
      <c r="N50" s="10"/>
    </row>
    <row r="51" spans="1:14">
      <c r="A51" s="32" t="s">
        <v>8865</v>
      </c>
      <c r="B51" s="32" t="s">
        <v>8865</v>
      </c>
      <c r="C51" s="33">
        <v>0.66659722222222217</v>
      </c>
      <c r="D51" s="14">
        <v>101</v>
      </c>
      <c r="E51" s="14">
        <v>1530845</v>
      </c>
      <c r="F51" s="10" t="s">
        <v>198</v>
      </c>
      <c r="G51" s="15">
        <v>23</v>
      </c>
      <c r="H51" s="10" t="s">
        <v>122</v>
      </c>
      <c r="I51" s="10">
        <v>184060626</v>
      </c>
      <c r="J51" s="34" t="s">
        <v>7424</v>
      </c>
      <c r="K51" s="10">
        <v>305.20999999999998</v>
      </c>
      <c r="L51" s="10">
        <v>5005604550</v>
      </c>
      <c r="M51" s="10" t="s">
        <v>8869</v>
      </c>
      <c r="N51" s="10"/>
    </row>
    <row r="52" spans="1:14">
      <c r="A52" s="32" t="s">
        <v>8870</v>
      </c>
      <c r="B52" s="32" t="s">
        <v>8870</v>
      </c>
      <c r="C52" s="33">
        <v>0.33158564814814812</v>
      </c>
      <c r="D52" s="14">
        <v>101</v>
      </c>
      <c r="E52" s="14">
        <v>1530850</v>
      </c>
      <c r="F52" s="10" t="s">
        <v>193</v>
      </c>
      <c r="G52" s="15">
        <v>42641</v>
      </c>
      <c r="H52" s="10" t="s">
        <v>122</v>
      </c>
      <c r="I52" s="10" t="s">
        <v>8871</v>
      </c>
      <c r="J52" s="34" t="s">
        <v>7424</v>
      </c>
      <c r="K52" s="10">
        <v>98500.71</v>
      </c>
      <c r="L52" s="10">
        <v>5005604730</v>
      </c>
      <c r="M52" s="10" t="s">
        <v>8869</v>
      </c>
      <c r="N52" s="10"/>
    </row>
    <row r="53" spans="1:14">
      <c r="A53" s="32" t="s">
        <v>8870</v>
      </c>
      <c r="B53" s="32" t="s">
        <v>8870</v>
      </c>
      <c r="C53" s="33">
        <v>0.33407407407407402</v>
      </c>
      <c r="D53" s="14">
        <v>101</v>
      </c>
      <c r="E53" s="14">
        <v>1508072</v>
      </c>
      <c r="F53" s="10" t="s">
        <v>73</v>
      </c>
      <c r="G53" s="15">
        <v>46401</v>
      </c>
      <c r="H53" s="10" t="s">
        <v>122</v>
      </c>
      <c r="I53" s="10">
        <v>185070626</v>
      </c>
      <c r="J53" s="34" t="s">
        <v>7424</v>
      </c>
      <c r="K53" s="10">
        <v>1813351.08</v>
      </c>
      <c r="L53" s="10">
        <v>5005604731</v>
      </c>
      <c r="M53" s="10" t="s">
        <v>8869</v>
      </c>
      <c r="N53" s="10"/>
    </row>
    <row r="54" spans="1:14">
      <c r="A54" s="32" t="s">
        <v>8870</v>
      </c>
      <c r="B54" s="32" t="s">
        <v>8870</v>
      </c>
      <c r="C54" s="33">
        <v>0.33666666666666667</v>
      </c>
      <c r="D54" s="14">
        <v>101</v>
      </c>
      <c r="E54" s="14">
        <v>1530850</v>
      </c>
      <c r="F54" s="10" t="s">
        <v>193</v>
      </c>
      <c r="G54" s="15">
        <v>41477</v>
      </c>
      <c r="H54" s="10" t="s">
        <v>122</v>
      </c>
      <c r="I54" s="10" t="s">
        <v>8872</v>
      </c>
      <c r="J54" s="34" t="s">
        <v>7424</v>
      </c>
      <c r="K54" s="10">
        <v>95811.87</v>
      </c>
      <c r="L54" s="10">
        <v>5005604732</v>
      </c>
      <c r="M54" s="10" t="s">
        <v>8869</v>
      </c>
      <c r="N54" s="10"/>
    </row>
    <row r="55" spans="1:14">
      <c r="A55" s="32" t="s">
        <v>8870</v>
      </c>
      <c r="B55" s="32" t="s">
        <v>8870</v>
      </c>
      <c r="C55" s="33">
        <v>0.72259259259259256</v>
      </c>
      <c r="D55" s="14">
        <v>101</v>
      </c>
      <c r="E55" s="14">
        <v>1508072</v>
      </c>
      <c r="F55" s="10" t="s">
        <v>73</v>
      </c>
      <c r="G55" s="15">
        <v>45444</v>
      </c>
      <c r="H55" s="10" t="s">
        <v>122</v>
      </c>
      <c r="I55" s="10">
        <v>186070626</v>
      </c>
      <c r="J55" s="34" t="s">
        <v>7424</v>
      </c>
      <c r="K55" s="10">
        <v>1775951.52</v>
      </c>
      <c r="L55" s="10">
        <v>5005604806</v>
      </c>
      <c r="M55" s="10" t="s">
        <v>8869</v>
      </c>
      <c r="N55" s="10"/>
    </row>
    <row r="56" spans="1:14">
      <c r="A56" s="32" t="s">
        <v>8870</v>
      </c>
      <c r="B56" s="32" t="s">
        <v>8870</v>
      </c>
      <c r="C56" s="33">
        <v>0.95680555555555558</v>
      </c>
      <c r="D56" s="14">
        <v>101</v>
      </c>
      <c r="E56" s="14">
        <v>1530850</v>
      </c>
      <c r="F56" s="10" t="s">
        <v>193</v>
      </c>
      <c r="G56" s="15">
        <v>41044</v>
      </c>
      <c r="H56" s="10" t="s">
        <v>122</v>
      </c>
      <c r="I56" s="10" t="s">
        <v>8873</v>
      </c>
      <c r="J56" s="34" t="s">
        <v>7424</v>
      </c>
      <c r="K56" s="10">
        <v>94811.64</v>
      </c>
      <c r="L56" s="10">
        <v>5005604811</v>
      </c>
      <c r="M56" s="10" t="s">
        <v>8403</v>
      </c>
      <c r="N56" s="10"/>
    </row>
    <row r="57" spans="1:14">
      <c r="A57" s="32" t="s">
        <v>8870</v>
      </c>
      <c r="B57" s="32" t="s">
        <v>8870</v>
      </c>
      <c r="C57" s="33">
        <v>0.99288194444444444</v>
      </c>
      <c r="D57" s="14">
        <v>101</v>
      </c>
      <c r="E57" s="14">
        <v>1508083</v>
      </c>
      <c r="F57" s="10" t="s">
        <v>70</v>
      </c>
      <c r="G57" s="15">
        <v>41523</v>
      </c>
      <c r="H57" s="10" t="s">
        <v>122</v>
      </c>
      <c r="I57" s="10">
        <v>373070626</v>
      </c>
      <c r="J57" s="34" t="s">
        <v>7424</v>
      </c>
      <c r="K57" s="10">
        <v>1626871.14</v>
      </c>
      <c r="L57" s="10">
        <v>5005604975</v>
      </c>
      <c r="M57" s="10" t="s">
        <v>8403</v>
      </c>
      <c r="N57" s="10"/>
    </row>
    <row r="58" spans="1:14" s="163" customFormat="1">
      <c r="A58" s="263" t="s">
        <v>8874</v>
      </c>
      <c r="B58" s="263" t="s">
        <v>8874</v>
      </c>
      <c r="C58" s="264">
        <v>0.16993055555555556</v>
      </c>
      <c r="D58" s="265">
        <v>101</v>
      </c>
      <c r="E58" s="265">
        <v>1514169</v>
      </c>
      <c r="F58" s="146" t="s">
        <v>76</v>
      </c>
      <c r="G58" s="266">
        <v>41628</v>
      </c>
      <c r="H58" s="146" t="s">
        <v>122</v>
      </c>
      <c r="I58" s="146" t="s">
        <v>8875</v>
      </c>
      <c r="J58" s="267" t="s">
        <v>7424</v>
      </c>
      <c r="K58" s="146">
        <v>193570.2</v>
      </c>
      <c r="L58" s="146">
        <v>5005605116</v>
      </c>
      <c r="M58" s="146" t="s">
        <v>8403</v>
      </c>
      <c r="N58" s="146"/>
    </row>
    <row r="59" spans="1:14" s="163" customFormat="1">
      <c r="A59" s="263" t="s">
        <v>8874</v>
      </c>
      <c r="B59" s="263" t="s">
        <v>8874</v>
      </c>
      <c r="C59" s="264">
        <v>0.21876157407407407</v>
      </c>
      <c r="D59" s="265">
        <v>101</v>
      </c>
      <c r="E59" s="265">
        <v>1514170</v>
      </c>
      <c r="F59" s="146" t="s">
        <v>74</v>
      </c>
      <c r="G59" s="266">
        <v>42684</v>
      </c>
      <c r="H59" s="146" t="s">
        <v>122</v>
      </c>
      <c r="I59" s="146">
        <v>187080626</v>
      </c>
      <c r="J59" s="267" t="s">
        <v>7424</v>
      </c>
      <c r="K59" s="146">
        <v>665016.72</v>
      </c>
      <c r="L59" s="146">
        <v>5005605153</v>
      </c>
      <c r="M59" s="146" t="s">
        <v>8403</v>
      </c>
      <c r="N59" s="146"/>
    </row>
    <row r="60" spans="1:14" s="163" customFormat="1">
      <c r="A60" s="263" t="s">
        <v>8874</v>
      </c>
      <c r="B60" s="263" t="s">
        <v>8874</v>
      </c>
      <c r="C60" s="264">
        <v>0.41809027777777774</v>
      </c>
      <c r="D60" s="265">
        <v>101</v>
      </c>
      <c r="E60" s="265">
        <v>1514170</v>
      </c>
      <c r="F60" s="146" t="s">
        <v>74</v>
      </c>
      <c r="G60" s="266">
        <v>58</v>
      </c>
      <c r="H60" s="146" t="s">
        <v>122</v>
      </c>
      <c r="I60" s="146">
        <v>187080626</v>
      </c>
      <c r="J60" s="267" t="s">
        <v>7424</v>
      </c>
      <c r="K60" s="146">
        <v>903.64</v>
      </c>
      <c r="L60" s="146">
        <v>5005605460</v>
      </c>
      <c r="M60" s="146" t="s">
        <v>8869</v>
      </c>
      <c r="N60" s="146"/>
    </row>
    <row r="61" spans="1:14" s="163" customFormat="1">
      <c r="A61" s="263" t="s">
        <v>8874</v>
      </c>
      <c r="B61" s="263" t="s">
        <v>8874</v>
      </c>
      <c r="C61" s="264">
        <v>0.42326388888888888</v>
      </c>
      <c r="D61" s="265">
        <v>101</v>
      </c>
      <c r="E61" s="265">
        <v>1514169</v>
      </c>
      <c r="F61" s="146" t="s">
        <v>76</v>
      </c>
      <c r="G61" s="266">
        <v>41483</v>
      </c>
      <c r="H61" s="146" t="s">
        <v>122</v>
      </c>
      <c r="I61" s="146" t="s">
        <v>8921</v>
      </c>
      <c r="J61" s="267" t="s">
        <v>7424</v>
      </c>
      <c r="K61" s="146">
        <v>192895.95</v>
      </c>
      <c r="L61" s="146">
        <v>5005605464</v>
      </c>
      <c r="M61" s="146" t="s">
        <v>8869</v>
      </c>
      <c r="N61" s="146"/>
    </row>
    <row r="62" spans="1:14">
      <c r="A62" s="32" t="s">
        <v>8874</v>
      </c>
      <c r="B62" s="32" t="s">
        <v>8874</v>
      </c>
      <c r="C62" s="33">
        <v>0.61050925925925925</v>
      </c>
      <c r="D62" s="14">
        <v>101</v>
      </c>
      <c r="E62" s="14">
        <v>1508083</v>
      </c>
      <c r="F62" s="10" t="s">
        <v>70</v>
      </c>
      <c r="G62" s="15">
        <v>42341</v>
      </c>
      <c r="H62" s="10" t="s">
        <v>122</v>
      </c>
      <c r="I62" s="10">
        <v>374080626</v>
      </c>
      <c r="J62" s="34" t="s">
        <v>7424</v>
      </c>
      <c r="K62" s="10">
        <v>1658920.38</v>
      </c>
      <c r="L62" s="10">
        <v>5005605939</v>
      </c>
      <c r="M62" s="10" t="s">
        <v>8869</v>
      </c>
      <c r="N62" s="10"/>
    </row>
    <row r="63" spans="1:14">
      <c r="A63" s="32" t="s">
        <v>8874</v>
      </c>
      <c r="B63" s="32" t="s">
        <v>8874</v>
      </c>
      <c r="C63" s="33">
        <v>0.6734837962962964</v>
      </c>
      <c r="D63" s="14">
        <v>101</v>
      </c>
      <c r="E63" s="14">
        <v>1508006</v>
      </c>
      <c r="F63" s="10" t="s">
        <v>350</v>
      </c>
      <c r="G63" s="15">
        <v>30013</v>
      </c>
      <c r="H63" s="10" t="s">
        <v>122</v>
      </c>
      <c r="I63" s="10" t="s">
        <v>8925</v>
      </c>
      <c r="J63" s="34" t="s">
        <v>7424</v>
      </c>
      <c r="K63" s="10">
        <v>867075.57</v>
      </c>
      <c r="L63" s="10">
        <v>5005606163</v>
      </c>
      <c r="M63" s="10" t="s">
        <v>7425</v>
      </c>
      <c r="N63" s="10"/>
    </row>
    <row r="64" spans="1:14">
      <c r="A64" s="32" t="s">
        <v>8874</v>
      </c>
      <c r="B64" s="32" t="s">
        <v>8874</v>
      </c>
      <c r="C64" s="33">
        <v>0.97718749999999999</v>
      </c>
      <c r="D64" s="14">
        <v>101</v>
      </c>
      <c r="E64" s="14">
        <v>1514170</v>
      </c>
      <c r="F64" s="10" t="s">
        <v>74</v>
      </c>
      <c r="G64" s="15">
        <v>45334</v>
      </c>
      <c r="H64" s="10" t="s">
        <v>122</v>
      </c>
      <c r="I64" s="10">
        <v>188080626</v>
      </c>
      <c r="J64" s="34" t="s">
        <v>7424</v>
      </c>
      <c r="K64" s="10">
        <v>706303.72</v>
      </c>
      <c r="L64" s="10">
        <v>5005606773</v>
      </c>
      <c r="M64" s="10" t="s">
        <v>8403</v>
      </c>
      <c r="N64" s="10"/>
    </row>
    <row r="65" spans="1:14">
      <c r="A65" s="32" t="s">
        <v>8874</v>
      </c>
      <c r="B65" s="32" t="s">
        <v>8924</v>
      </c>
      <c r="C65" s="33">
        <v>1.5856481481481479E-3</v>
      </c>
      <c r="D65" s="14">
        <v>101</v>
      </c>
      <c r="E65" s="14">
        <v>1514169</v>
      </c>
      <c r="F65" s="10" t="s">
        <v>76</v>
      </c>
      <c r="G65" s="15">
        <v>42465</v>
      </c>
      <c r="H65" s="10" t="s">
        <v>122</v>
      </c>
      <c r="I65" s="10" t="s">
        <v>8926</v>
      </c>
      <c r="J65" s="34" t="s">
        <v>7424</v>
      </c>
      <c r="K65" s="10">
        <v>197462.25</v>
      </c>
      <c r="L65" s="10">
        <v>5005606810</v>
      </c>
      <c r="M65" s="10" t="s">
        <v>8403</v>
      </c>
      <c r="N65" s="10"/>
    </row>
    <row r="66" spans="1:14" s="163" customFormat="1">
      <c r="A66" s="263" t="s">
        <v>8924</v>
      </c>
      <c r="B66" s="263" t="s">
        <v>8924</v>
      </c>
      <c r="C66" s="264">
        <v>0.23493055555555556</v>
      </c>
      <c r="D66" s="265">
        <v>101</v>
      </c>
      <c r="E66" s="265">
        <v>1530846</v>
      </c>
      <c r="F66" s="146" t="s">
        <v>191</v>
      </c>
      <c r="G66" s="266">
        <v>43895</v>
      </c>
      <c r="H66" s="146" t="s">
        <v>122</v>
      </c>
      <c r="I66" s="146">
        <v>561090626</v>
      </c>
      <c r="J66" s="267" t="s">
        <v>7424</v>
      </c>
      <c r="K66" s="146">
        <v>104909.05</v>
      </c>
      <c r="L66" s="146">
        <v>5005607066</v>
      </c>
      <c r="M66" s="146" t="s">
        <v>8403</v>
      </c>
      <c r="N66" s="146"/>
    </row>
    <row r="67" spans="1:14" s="163" customFormat="1">
      <c r="A67" s="263" t="s">
        <v>8924</v>
      </c>
      <c r="B67" s="263" t="s">
        <v>8924</v>
      </c>
      <c r="C67" s="264">
        <v>0.31634259259259262</v>
      </c>
      <c r="D67" s="265">
        <v>101</v>
      </c>
      <c r="E67" s="265">
        <v>1530846</v>
      </c>
      <c r="F67" s="146" t="s">
        <v>191</v>
      </c>
      <c r="G67" s="266">
        <v>1425</v>
      </c>
      <c r="H67" s="146" t="s">
        <v>122</v>
      </c>
      <c r="I67" s="146">
        <v>561090626</v>
      </c>
      <c r="J67" s="267" t="s">
        <v>7424</v>
      </c>
      <c r="K67" s="146">
        <v>3405.75</v>
      </c>
      <c r="L67" s="146">
        <v>5005607151</v>
      </c>
      <c r="M67" s="146" t="s">
        <v>8869</v>
      </c>
      <c r="N67" s="146"/>
    </row>
    <row r="68" spans="1:14" s="163" customFormat="1">
      <c r="A68" s="263" t="s">
        <v>8924</v>
      </c>
      <c r="B68" s="263" t="s">
        <v>8924</v>
      </c>
      <c r="C68" s="264">
        <v>0.32020833333333337</v>
      </c>
      <c r="D68" s="265">
        <v>101</v>
      </c>
      <c r="E68" s="265">
        <v>1508083</v>
      </c>
      <c r="F68" s="146" t="s">
        <v>70</v>
      </c>
      <c r="G68" s="266">
        <v>172</v>
      </c>
      <c r="H68" s="146" t="s">
        <v>122</v>
      </c>
      <c r="I68" s="146">
        <v>374080626</v>
      </c>
      <c r="J68" s="267" t="s">
        <v>7424</v>
      </c>
      <c r="K68" s="146">
        <v>6738.96</v>
      </c>
      <c r="L68" s="146">
        <v>5005607152</v>
      </c>
      <c r="M68" s="146" t="s">
        <v>8869</v>
      </c>
      <c r="N68" s="146"/>
    </row>
    <row r="69" spans="1:14" s="163" customFormat="1">
      <c r="A69" s="263" t="s">
        <v>8924</v>
      </c>
      <c r="B69" s="263" t="s">
        <v>8924</v>
      </c>
      <c r="C69" s="264">
        <v>0.32111111111111112</v>
      </c>
      <c r="D69" s="265">
        <v>101</v>
      </c>
      <c r="E69" s="265">
        <v>1514169</v>
      </c>
      <c r="F69" s="146" t="s">
        <v>76</v>
      </c>
      <c r="G69" s="266">
        <v>651</v>
      </c>
      <c r="H69" s="146" t="s">
        <v>122</v>
      </c>
      <c r="I69" s="146" t="s">
        <v>8921</v>
      </c>
      <c r="J69" s="267" t="s">
        <v>7424</v>
      </c>
      <c r="K69" s="146">
        <v>3027.15</v>
      </c>
      <c r="L69" s="146">
        <v>5005607153</v>
      </c>
      <c r="M69" s="146" t="s">
        <v>8869</v>
      </c>
      <c r="N69" s="146"/>
    </row>
    <row r="70" spans="1:14">
      <c r="A70" s="32" t="s">
        <v>8924</v>
      </c>
      <c r="B70" s="32" t="s">
        <v>8924</v>
      </c>
      <c r="C70" s="33">
        <v>0.40600694444444446</v>
      </c>
      <c r="D70" s="14">
        <v>101</v>
      </c>
      <c r="E70" s="14">
        <v>1514169</v>
      </c>
      <c r="F70" s="10" t="s">
        <v>76</v>
      </c>
      <c r="G70" s="15">
        <v>308</v>
      </c>
      <c r="H70" s="10" t="s">
        <v>122</v>
      </c>
      <c r="I70" s="10" t="s">
        <v>8926</v>
      </c>
      <c r="J70" s="34" t="s">
        <v>7424</v>
      </c>
      <c r="K70" s="10">
        <v>1432.2</v>
      </c>
      <c r="L70" s="10">
        <v>5005607295</v>
      </c>
      <c r="M70" s="10" t="s">
        <v>8755</v>
      </c>
      <c r="N70" s="10"/>
    </row>
    <row r="71" spans="1:14">
      <c r="A71" s="32" t="s">
        <v>8924</v>
      </c>
      <c r="B71" s="32" t="s">
        <v>8924</v>
      </c>
      <c r="C71" s="33">
        <v>0.47920138888888886</v>
      </c>
      <c r="D71" s="14">
        <v>101</v>
      </c>
      <c r="E71" s="14">
        <v>1514171</v>
      </c>
      <c r="F71" s="10" t="s">
        <v>71</v>
      </c>
      <c r="G71" s="15">
        <v>41104</v>
      </c>
      <c r="H71" s="10" t="s">
        <v>122</v>
      </c>
      <c r="I71" s="10">
        <v>375090626</v>
      </c>
      <c r="J71" s="34" t="s">
        <v>7424</v>
      </c>
      <c r="K71" s="10">
        <v>675749.76</v>
      </c>
      <c r="L71" s="10">
        <v>5005607458</v>
      </c>
      <c r="M71" s="10" t="s">
        <v>8869</v>
      </c>
      <c r="N71" s="10"/>
    </row>
    <row r="72" spans="1:14">
      <c r="A72" s="32" t="s">
        <v>8924</v>
      </c>
      <c r="B72" s="32" t="s">
        <v>8924</v>
      </c>
      <c r="C72" s="33">
        <v>0.66924768518518529</v>
      </c>
      <c r="D72" s="14">
        <v>101</v>
      </c>
      <c r="E72" s="14">
        <v>1508012</v>
      </c>
      <c r="F72" s="10" t="s">
        <v>8757</v>
      </c>
      <c r="G72" s="15">
        <v>42337</v>
      </c>
      <c r="H72" s="10" t="s">
        <v>122</v>
      </c>
      <c r="I72" s="10" t="s">
        <v>8944</v>
      </c>
      <c r="J72" s="34" t="s">
        <v>7424</v>
      </c>
      <c r="K72" s="10">
        <v>1207027.8700000001</v>
      </c>
      <c r="L72" s="10">
        <v>5005608064</v>
      </c>
      <c r="M72" s="10" t="s">
        <v>8869</v>
      </c>
      <c r="N72" s="10"/>
    </row>
    <row r="73" spans="1:14">
      <c r="A73" s="32" t="s">
        <v>8924</v>
      </c>
      <c r="B73" s="32" t="s">
        <v>8924</v>
      </c>
      <c r="C73" s="33">
        <v>0.74195601851851845</v>
      </c>
      <c r="D73" s="14">
        <v>101</v>
      </c>
      <c r="E73" s="14">
        <v>1514171</v>
      </c>
      <c r="F73" s="10" t="s">
        <v>71</v>
      </c>
      <c r="G73" s="15">
        <v>103</v>
      </c>
      <c r="H73" s="10" t="s">
        <v>122</v>
      </c>
      <c r="I73" s="10">
        <v>375090626</v>
      </c>
      <c r="J73" s="34" t="s">
        <v>7424</v>
      </c>
      <c r="K73" s="10">
        <v>1693.32</v>
      </c>
      <c r="L73" s="10">
        <v>5005608297</v>
      </c>
      <c r="M73" s="10" t="s">
        <v>8869</v>
      </c>
      <c r="N73" s="10"/>
    </row>
    <row r="74" spans="1:14">
      <c r="A74" s="32" t="s">
        <v>8924</v>
      </c>
      <c r="B74" s="32" t="s">
        <v>8924</v>
      </c>
      <c r="C74" s="33">
        <v>0.93487268518518529</v>
      </c>
      <c r="D74" s="14">
        <v>101</v>
      </c>
      <c r="E74" s="14">
        <v>1514173</v>
      </c>
      <c r="F74" s="10" t="s">
        <v>78</v>
      </c>
      <c r="G74" s="15">
        <v>44256</v>
      </c>
      <c r="H74" s="10" t="s">
        <v>122</v>
      </c>
      <c r="I74" s="10">
        <v>562090626</v>
      </c>
      <c r="J74" s="34" t="s">
        <v>7424</v>
      </c>
      <c r="K74" s="10">
        <v>211101.12</v>
      </c>
      <c r="L74" s="10">
        <v>5005608670</v>
      </c>
      <c r="M74" s="10" t="s">
        <v>8758</v>
      </c>
      <c r="N74" s="10"/>
    </row>
    <row r="75" spans="1:14">
      <c r="A75" s="32" t="s">
        <v>8924</v>
      </c>
      <c r="B75" s="32" t="s">
        <v>8924</v>
      </c>
      <c r="C75" s="33">
        <v>0.98934027777777767</v>
      </c>
      <c r="D75" s="14">
        <v>101</v>
      </c>
      <c r="E75" s="14">
        <v>1514567</v>
      </c>
      <c r="F75" s="10" t="s">
        <v>81</v>
      </c>
      <c r="G75" s="15">
        <v>23000</v>
      </c>
      <c r="H75" s="10" t="s">
        <v>122</v>
      </c>
      <c r="I75" s="10" t="s">
        <v>8945</v>
      </c>
      <c r="J75" s="34" t="s">
        <v>7424</v>
      </c>
      <c r="K75" s="10">
        <v>688390</v>
      </c>
      <c r="L75" s="10">
        <v>5005608671</v>
      </c>
      <c r="M75" s="10" t="s">
        <v>8758</v>
      </c>
      <c r="N75" s="10"/>
    </row>
    <row r="76" spans="1:14">
      <c r="A76" s="32" t="s">
        <v>8924</v>
      </c>
      <c r="B76" s="32" t="s">
        <v>8924</v>
      </c>
      <c r="C76" s="33">
        <v>0.99974537037037037</v>
      </c>
      <c r="D76" s="14">
        <v>101</v>
      </c>
      <c r="E76" s="14">
        <v>1530849</v>
      </c>
      <c r="F76" s="10" t="s">
        <v>197</v>
      </c>
      <c r="G76" s="15">
        <v>18603</v>
      </c>
      <c r="H76" s="10" t="s">
        <v>122</v>
      </c>
      <c r="I76" s="10" t="s">
        <v>8945</v>
      </c>
      <c r="J76" s="34" t="s">
        <v>7424</v>
      </c>
      <c r="K76" s="10">
        <v>98409.87</v>
      </c>
      <c r="L76" s="10">
        <v>5005608673</v>
      </c>
      <c r="M76" s="10" t="s">
        <v>8758</v>
      </c>
      <c r="N76" s="10"/>
    </row>
    <row r="77" spans="1:14">
      <c r="A77" s="32" t="s">
        <v>8946</v>
      </c>
      <c r="B77" s="32" t="s">
        <v>8946</v>
      </c>
      <c r="C77" s="33">
        <v>0.31873842592592594</v>
      </c>
      <c r="D77" s="14">
        <v>101</v>
      </c>
      <c r="E77" s="14">
        <v>1514174</v>
      </c>
      <c r="F77" s="10" t="s">
        <v>80</v>
      </c>
      <c r="G77" s="15">
        <v>20000</v>
      </c>
      <c r="H77" s="10" t="s">
        <v>122</v>
      </c>
      <c r="I77" s="10">
        <v>606100626</v>
      </c>
      <c r="J77" s="34" t="s">
        <v>7424</v>
      </c>
      <c r="K77" s="10">
        <v>141600</v>
      </c>
      <c r="L77" s="10">
        <v>5005609259</v>
      </c>
      <c r="M77" s="10" t="s">
        <v>8755</v>
      </c>
      <c r="N77" s="10"/>
    </row>
    <row r="78" spans="1:14">
      <c r="A78" s="32" t="s">
        <v>8946</v>
      </c>
      <c r="B78" s="32" t="s">
        <v>8946</v>
      </c>
      <c r="C78" s="33">
        <v>0.32163194444444443</v>
      </c>
      <c r="D78" s="14">
        <v>101</v>
      </c>
      <c r="E78" s="14">
        <v>1530844</v>
      </c>
      <c r="F78" s="10" t="s">
        <v>199</v>
      </c>
      <c r="G78" s="15">
        <v>13000</v>
      </c>
      <c r="H78" s="10" t="s">
        <v>122</v>
      </c>
      <c r="I78" s="10">
        <v>606100626</v>
      </c>
      <c r="J78" s="34" t="s">
        <v>7424</v>
      </c>
      <c r="K78" s="10">
        <v>61100</v>
      </c>
      <c r="L78" s="10">
        <v>5005609320</v>
      </c>
      <c r="M78" s="10" t="s">
        <v>8755</v>
      </c>
      <c r="N78" s="10"/>
    </row>
    <row r="79" spans="1:14">
      <c r="A79" s="32" t="s">
        <v>8946</v>
      </c>
      <c r="B79" s="32" t="s">
        <v>8946</v>
      </c>
      <c r="C79" s="33">
        <v>0.32493055555555556</v>
      </c>
      <c r="D79" s="14">
        <v>101</v>
      </c>
      <c r="E79" s="14">
        <v>1508061</v>
      </c>
      <c r="F79" s="10" t="s">
        <v>79</v>
      </c>
      <c r="G79" s="15">
        <v>5769</v>
      </c>
      <c r="H79" s="10" t="s">
        <v>122</v>
      </c>
      <c r="I79" s="10">
        <v>606100626</v>
      </c>
      <c r="J79" s="34" t="s">
        <v>7424</v>
      </c>
      <c r="K79" s="10">
        <v>182127.33</v>
      </c>
      <c r="L79" s="10">
        <v>5005609322</v>
      </c>
      <c r="M79" s="10" t="s">
        <v>8755</v>
      </c>
      <c r="N79" s="10"/>
    </row>
    <row r="80" spans="1:14">
      <c r="A80" s="32" t="s">
        <v>8946</v>
      </c>
      <c r="B80" s="32" t="s">
        <v>8946</v>
      </c>
      <c r="C80" s="33">
        <v>0.41709490740740746</v>
      </c>
      <c r="D80" s="14">
        <v>101</v>
      </c>
      <c r="E80" s="14">
        <v>1530849</v>
      </c>
      <c r="F80" s="10" t="s">
        <v>197</v>
      </c>
      <c r="G80" s="15">
        <v>18</v>
      </c>
      <c r="H80" s="10" t="s">
        <v>122</v>
      </c>
      <c r="I80" s="10" t="s">
        <v>8945</v>
      </c>
      <c r="J80" s="34" t="s">
        <v>7424</v>
      </c>
      <c r="K80" s="10">
        <v>95.22</v>
      </c>
      <c r="L80" s="10">
        <v>5005609558</v>
      </c>
      <c r="M80" s="10" t="s">
        <v>8755</v>
      </c>
      <c r="N80" s="10"/>
    </row>
    <row r="81" spans="1:14">
      <c r="A81" s="32" t="s">
        <v>8946</v>
      </c>
      <c r="B81" s="32" t="s">
        <v>8946</v>
      </c>
      <c r="C81" s="33">
        <v>0.50871527777777781</v>
      </c>
      <c r="D81" s="14">
        <v>101</v>
      </c>
      <c r="E81" s="14">
        <v>1508006</v>
      </c>
      <c r="F81" s="10" t="s">
        <v>350</v>
      </c>
      <c r="G81" s="15">
        <v>30002</v>
      </c>
      <c r="H81" s="10" t="s">
        <v>122</v>
      </c>
      <c r="I81" s="10" t="s">
        <v>8964</v>
      </c>
      <c r="J81" s="34" t="s">
        <v>7424</v>
      </c>
      <c r="K81" s="10">
        <v>866757.78</v>
      </c>
      <c r="L81" s="10">
        <v>5005609747</v>
      </c>
      <c r="M81" s="10" t="s">
        <v>7425</v>
      </c>
      <c r="N81" s="10"/>
    </row>
    <row r="82" spans="1:14">
      <c r="A82" s="32" t="s">
        <v>8946</v>
      </c>
      <c r="B82" s="32" t="s">
        <v>8946</v>
      </c>
      <c r="C82" s="33">
        <v>0.51539351851851845</v>
      </c>
      <c r="D82" s="14">
        <v>101</v>
      </c>
      <c r="E82" s="14">
        <v>1508006</v>
      </c>
      <c r="F82" s="10" t="s">
        <v>350</v>
      </c>
      <c r="G82" s="15">
        <v>30000</v>
      </c>
      <c r="H82" s="10" t="s">
        <v>122</v>
      </c>
      <c r="I82" s="10" t="s">
        <v>8965</v>
      </c>
      <c r="J82" s="34" t="s">
        <v>7424</v>
      </c>
      <c r="K82" s="10">
        <v>866700</v>
      </c>
      <c r="L82" s="10">
        <v>5005609790</v>
      </c>
      <c r="M82" s="10" t="s">
        <v>7425</v>
      </c>
      <c r="N82" s="10"/>
    </row>
    <row r="83" spans="1:14">
      <c r="A83" s="32" t="s">
        <v>8946</v>
      </c>
      <c r="B83" s="32" t="s">
        <v>8946</v>
      </c>
      <c r="C83" s="33">
        <v>0.68546296296296294</v>
      </c>
      <c r="D83" s="14">
        <v>101</v>
      </c>
      <c r="E83" s="14">
        <v>1530843</v>
      </c>
      <c r="F83" s="10" t="s">
        <v>190</v>
      </c>
      <c r="G83" s="15">
        <v>44231</v>
      </c>
      <c r="H83" s="10" t="s">
        <v>122</v>
      </c>
      <c r="I83" s="10" t="s">
        <v>8966</v>
      </c>
      <c r="J83" s="34" t="s">
        <v>7424</v>
      </c>
      <c r="K83" s="10">
        <v>211866.49</v>
      </c>
      <c r="L83" s="10">
        <v>5005610156</v>
      </c>
      <c r="M83" s="10" t="s">
        <v>8755</v>
      </c>
      <c r="N83" s="10"/>
    </row>
    <row r="84" spans="1:14">
      <c r="A84" s="32" t="s">
        <v>8946</v>
      </c>
      <c r="B84" s="32" t="s">
        <v>8946</v>
      </c>
      <c r="C84" s="33">
        <v>0.71931712962962957</v>
      </c>
      <c r="D84" s="14">
        <v>101</v>
      </c>
      <c r="E84" s="14">
        <v>1514171</v>
      </c>
      <c r="F84" s="10" t="s">
        <v>71</v>
      </c>
      <c r="G84" s="15">
        <v>42749</v>
      </c>
      <c r="H84" s="10" t="s">
        <v>122</v>
      </c>
      <c r="I84" s="10">
        <v>376100626</v>
      </c>
      <c r="J84" s="34" t="s">
        <v>7424</v>
      </c>
      <c r="K84" s="10">
        <v>702793.56</v>
      </c>
      <c r="L84" s="10">
        <v>5005610290</v>
      </c>
      <c r="M84" s="10" t="s">
        <v>8755</v>
      </c>
      <c r="N84" s="10"/>
    </row>
    <row r="85" spans="1:14">
      <c r="A85" s="32" t="s">
        <v>8946</v>
      </c>
      <c r="B85" s="32" t="s">
        <v>8946</v>
      </c>
      <c r="C85" s="33">
        <v>0.73376157407407405</v>
      </c>
      <c r="D85" s="14">
        <v>101</v>
      </c>
      <c r="E85" s="14">
        <v>1514169</v>
      </c>
      <c r="F85" s="10" t="s">
        <v>76</v>
      </c>
      <c r="G85" s="15">
        <v>41886</v>
      </c>
      <c r="H85" s="10" t="s">
        <v>122</v>
      </c>
      <c r="I85" s="10" t="s">
        <v>8967</v>
      </c>
      <c r="J85" s="34" t="s">
        <v>7424</v>
      </c>
      <c r="K85" s="10">
        <v>194769.9</v>
      </c>
      <c r="L85" s="10">
        <v>5005610391</v>
      </c>
      <c r="M85" s="10" t="s">
        <v>8755</v>
      </c>
      <c r="N85" s="10"/>
    </row>
    <row r="86" spans="1:14">
      <c r="A86" s="32" t="s">
        <v>8946</v>
      </c>
      <c r="B86" s="32" t="s">
        <v>8946</v>
      </c>
      <c r="C86" s="33">
        <v>0.98983796296296289</v>
      </c>
      <c r="D86" s="14">
        <v>101</v>
      </c>
      <c r="E86" s="14">
        <v>1530848</v>
      </c>
      <c r="F86" s="10" t="s">
        <v>192</v>
      </c>
      <c r="G86" s="15">
        <v>41918</v>
      </c>
      <c r="H86" s="10" t="s">
        <v>122</v>
      </c>
      <c r="I86" s="10">
        <v>377100626</v>
      </c>
      <c r="J86" s="34" t="s">
        <v>7424</v>
      </c>
      <c r="K86" s="10">
        <v>609487.72</v>
      </c>
      <c r="L86" s="10">
        <v>5005610778</v>
      </c>
      <c r="M86" s="10" t="s">
        <v>8758</v>
      </c>
      <c r="N86" s="10"/>
    </row>
    <row r="87" spans="1:14" s="163" customFormat="1">
      <c r="A87" s="263" t="s">
        <v>8968</v>
      </c>
      <c r="B87" s="263" t="s">
        <v>8968</v>
      </c>
      <c r="C87" s="264">
        <v>0.31493055555555555</v>
      </c>
      <c r="D87" s="265">
        <v>101</v>
      </c>
      <c r="E87" s="265">
        <v>1530846</v>
      </c>
      <c r="F87" s="146" t="s">
        <v>191</v>
      </c>
      <c r="G87" s="266">
        <v>42445</v>
      </c>
      <c r="H87" s="146" t="s">
        <v>122</v>
      </c>
      <c r="I87" s="146">
        <v>563110626</v>
      </c>
      <c r="J87" s="267" t="s">
        <v>7424</v>
      </c>
      <c r="K87" s="146">
        <v>101443.55</v>
      </c>
      <c r="L87" s="146">
        <v>5005611302</v>
      </c>
      <c r="M87" s="146" t="s">
        <v>8755</v>
      </c>
      <c r="N87" s="146"/>
    </row>
    <row r="88" spans="1:14" s="163" customFormat="1">
      <c r="A88" s="263" t="s">
        <v>8968</v>
      </c>
      <c r="B88" s="263" t="s">
        <v>8968</v>
      </c>
      <c r="C88" s="264">
        <v>0.43493055555555554</v>
      </c>
      <c r="D88" s="265">
        <v>101</v>
      </c>
      <c r="E88" s="265">
        <v>1508006</v>
      </c>
      <c r="F88" s="146" t="s">
        <v>350</v>
      </c>
      <c r="G88" s="266">
        <v>30008</v>
      </c>
      <c r="H88" s="146" t="s">
        <v>122</v>
      </c>
      <c r="I88" s="146" t="s">
        <v>8988</v>
      </c>
      <c r="J88" s="267" t="s">
        <v>7424</v>
      </c>
      <c r="K88" s="146">
        <v>866931.12</v>
      </c>
      <c r="L88" s="146">
        <v>5005611576</v>
      </c>
      <c r="M88" s="146" t="s">
        <v>7425</v>
      </c>
      <c r="N88" s="146"/>
    </row>
    <row r="89" spans="1:14" s="163" customFormat="1">
      <c r="A89" s="263" t="s">
        <v>8968</v>
      </c>
      <c r="B89" s="263" t="s">
        <v>8968</v>
      </c>
      <c r="C89" s="264">
        <v>0.43862268518518516</v>
      </c>
      <c r="D89" s="265">
        <v>101</v>
      </c>
      <c r="E89" s="265">
        <v>1508006</v>
      </c>
      <c r="F89" s="146" t="s">
        <v>350</v>
      </c>
      <c r="G89" s="266">
        <v>30010</v>
      </c>
      <c r="H89" s="146" t="s">
        <v>122</v>
      </c>
      <c r="I89" s="146" t="s">
        <v>8989</v>
      </c>
      <c r="J89" s="267" t="s">
        <v>7424</v>
      </c>
      <c r="K89" s="146">
        <v>866988.9</v>
      </c>
      <c r="L89" s="146">
        <v>5005611577</v>
      </c>
      <c r="M89" s="146" t="s">
        <v>7425</v>
      </c>
      <c r="N89" s="146"/>
    </row>
    <row r="90" spans="1:14" s="163" customFormat="1">
      <c r="A90" s="263" t="s">
        <v>8968</v>
      </c>
      <c r="B90" s="263" t="s">
        <v>8968</v>
      </c>
      <c r="C90" s="264">
        <v>0.61520833333333336</v>
      </c>
      <c r="D90" s="265">
        <v>101</v>
      </c>
      <c r="E90" s="265">
        <v>1514169</v>
      </c>
      <c r="F90" s="146" t="s">
        <v>76</v>
      </c>
      <c r="G90" s="266">
        <v>39419</v>
      </c>
      <c r="H90" s="146" t="s">
        <v>122</v>
      </c>
      <c r="I90" s="146" t="s">
        <v>8990</v>
      </c>
      <c r="J90" s="267" t="s">
        <v>7424</v>
      </c>
      <c r="K90" s="146">
        <v>183298.35</v>
      </c>
      <c r="L90" s="146">
        <v>5005611766</v>
      </c>
      <c r="M90" s="146" t="s">
        <v>8755</v>
      </c>
      <c r="N90" s="146"/>
    </row>
    <row r="91" spans="1:14" s="163" customFormat="1">
      <c r="A91" s="263" t="s">
        <v>8968</v>
      </c>
      <c r="B91" s="263" t="s">
        <v>8968</v>
      </c>
      <c r="C91" s="264">
        <v>0.61946759259259265</v>
      </c>
      <c r="D91" s="265">
        <v>101</v>
      </c>
      <c r="E91" s="265">
        <v>1514169</v>
      </c>
      <c r="F91" s="146" t="s">
        <v>76</v>
      </c>
      <c r="G91" s="266">
        <v>40296</v>
      </c>
      <c r="H91" s="146" t="s">
        <v>122</v>
      </c>
      <c r="I91" s="146" t="s">
        <v>8991</v>
      </c>
      <c r="J91" s="267" t="s">
        <v>7424</v>
      </c>
      <c r="K91" s="146">
        <v>187376.4</v>
      </c>
      <c r="L91" s="146">
        <v>5005611767</v>
      </c>
      <c r="M91" s="146" t="s">
        <v>8755</v>
      </c>
      <c r="N91" s="146"/>
    </row>
    <row r="92" spans="1:14" s="163" customFormat="1">
      <c r="A92" s="263" t="s">
        <v>8968</v>
      </c>
      <c r="B92" s="263" t="s">
        <v>8968</v>
      </c>
      <c r="C92" s="264">
        <v>0.62575231481481486</v>
      </c>
      <c r="D92" s="265">
        <v>101</v>
      </c>
      <c r="E92" s="265">
        <v>1530843</v>
      </c>
      <c r="F92" s="146" t="s">
        <v>190</v>
      </c>
      <c r="G92" s="266">
        <v>133</v>
      </c>
      <c r="H92" s="146" t="s">
        <v>122</v>
      </c>
      <c r="I92" s="146" t="s">
        <v>8966</v>
      </c>
      <c r="J92" s="267" t="s">
        <v>7424</v>
      </c>
      <c r="K92" s="146">
        <v>637.07000000000005</v>
      </c>
      <c r="L92" s="146">
        <v>5005611768</v>
      </c>
      <c r="M92" s="146" t="s">
        <v>8755</v>
      </c>
      <c r="N92" s="146"/>
    </row>
    <row r="93" spans="1:14" s="163" customFormat="1">
      <c r="A93" s="263" t="s">
        <v>8968</v>
      </c>
      <c r="B93" s="263" t="s">
        <v>8968</v>
      </c>
      <c r="C93" s="264">
        <v>0.95112268518518517</v>
      </c>
      <c r="D93" s="265">
        <v>101</v>
      </c>
      <c r="E93" s="265">
        <v>1514169</v>
      </c>
      <c r="F93" s="146" t="s">
        <v>76</v>
      </c>
      <c r="G93" s="266">
        <v>44238</v>
      </c>
      <c r="H93" s="146" t="s">
        <v>122</v>
      </c>
      <c r="I93" s="146" t="s">
        <v>8992</v>
      </c>
      <c r="J93" s="267" t="s">
        <v>7424</v>
      </c>
      <c r="K93" s="146">
        <v>205706.7</v>
      </c>
      <c r="L93" s="146">
        <v>5005612509</v>
      </c>
      <c r="M93" s="146" t="s">
        <v>8758</v>
      </c>
      <c r="N93" s="146"/>
    </row>
    <row r="94" spans="1:14" s="163" customFormat="1">
      <c r="A94" s="263" t="s">
        <v>8968</v>
      </c>
      <c r="B94" s="263" t="s">
        <v>8968</v>
      </c>
      <c r="C94" s="264">
        <v>0.96954861111111112</v>
      </c>
      <c r="D94" s="265">
        <v>101</v>
      </c>
      <c r="E94" s="265">
        <v>1530848</v>
      </c>
      <c r="F94" s="146" t="s">
        <v>192</v>
      </c>
      <c r="G94" s="266">
        <v>41525</v>
      </c>
      <c r="H94" s="146" t="s">
        <v>122</v>
      </c>
      <c r="I94" s="146">
        <v>378110626</v>
      </c>
      <c r="J94" s="267" t="s">
        <v>7424</v>
      </c>
      <c r="K94" s="146">
        <v>603773.5</v>
      </c>
      <c r="L94" s="146">
        <v>5005612600</v>
      </c>
      <c r="M94" s="146" t="s">
        <v>8758</v>
      </c>
      <c r="N94" s="146"/>
    </row>
    <row r="95" spans="1:14">
      <c r="A95" s="32" t="s">
        <v>8993</v>
      </c>
      <c r="B95" s="32" t="s">
        <v>8993</v>
      </c>
      <c r="C95" s="33">
        <v>0.38047453703703704</v>
      </c>
      <c r="D95" s="14">
        <v>101</v>
      </c>
      <c r="E95" s="14">
        <v>1509387</v>
      </c>
      <c r="F95" s="10" t="s">
        <v>89</v>
      </c>
      <c r="G95" s="15">
        <v>39888</v>
      </c>
      <c r="H95" s="10" t="s">
        <v>122</v>
      </c>
      <c r="I95" s="10">
        <v>903120626</v>
      </c>
      <c r="J95" s="34" t="s">
        <v>7424</v>
      </c>
      <c r="K95" s="10">
        <v>1852797.6</v>
      </c>
      <c r="L95" s="10">
        <v>5005613186</v>
      </c>
      <c r="M95" s="10" t="s">
        <v>8403</v>
      </c>
      <c r="N95" s="10"/>
    </row>
    <row r="96" spans="1:14">
      <c r="A96" s="32" t="s">
        <v>8993</v>
      </c>
      <c r="B96" s="32" t="s">
        <v>8993</v>
      </c>
      <c r="C96" s="33">
        <v>0.40472222222222221</v>
      </c>
      <c r="D96" s="14">
        <v>101</v>
      </c>
      <c r="E96" s="14">
        <v>1514173</v>
      </c>
      <c r="F96" s="10" t="s">
        <v>78</v>
      </c>
      <c r="G96" s="15">
        <v>44326</v>
      </c>
      <c r="H96" s="10" t="s">
        <v>122</v>
      </c>
      <c r="I96" s="10">
        <v>564120626</v>
      </c>
      <c r="J96" s="34" t="s">
        <v>7424</v>
      </c>
      <c r="K96" s="10">
        <v>211435.02</v>
      </c>
      <c r="L96" s="10">
        <v>5005613216</v>
      </c>
      <c r="M96" s="10" t="s">
        <v>8755</v>
      </c>
      <c r="N96" s="10"/>
    </row>
    <row r="97" spans="1:14">
      <c r="A97" s="32" t="s">
        <v>8993</v>
      </c>
      <c r="B97" s="32" t="s">
        <v>8993</v>
      </c>
      <c r="C97" s="33">
        <v>0.69559027777777782</v>
      </c>
      <c r="D97" s="14">
        <v>101</v>
      </c>
      <c r="E97" s="14">
        <v>1508006</v>
      </c>
      <c r="F97" s="10" t="s">
        <v>350</v>
      </c>
      <c r="G97" s="15">
        <v>30010</v>
      </c>
      <c r="H97" s="10" t="s">
        <v>122</v>
      </c>
      <c r="I97" s="10" t="s">
        <v>9007</v>
      </c>
      <c r="J97" s="34" t="s">
        <v>7424</v>
      </c>
      <c r="K97" s="10">
        <v>866988.9</v>
      </c>
      <c r="L97" s="10">
        <v>5005613902</v>
      </c>
      <c r="M97" s="10" t="s">
        <v>7425</v>
      </c>
      <c r="N97" s="10"/>
    </row>
    <row r="98" spans="1:14">
      <c r="A98" s="32" t="s">
        <v>8993</v>
      </c>
      <c r="B98" s="32" t="s">
        <v>8993</v>
      </c>
      <c r="C98" s="33">
        <v>0.98925925925925917</v>
      </c>
      <c r="D98" s="14">
        <v>101</v>
      </c>
      <c r="E98" s="14">
        <v>1513607</v>
      </c>
      <c r="F98" s="10" t="s">
        <v>8141</v>
      </c>
      <c r="G98" s="15">
        <v>42352</v>
      </c>
      <c r="H98" s="10" t="s">
        <v>122</v>
      </c>
      <c r="I98" s="10">
        <v>405120626</v>
      </c>
      <c r="J98" s="34" t="s">
        <v>7424</v>
      </c>
      <c r="K98" s="10">
        <v>1645798.72</v>
      </c>
      <c r="L98" s="10">
        <v>5005614460</v>
      </c>
      <c r="M98" s="10" t="s">
        <v>8758</v>
      </c>
      <c r="N98" s="10"/>
    </row>
    <row r="99" spans="1:14">
      <c r="A99" s="32" t="s">
        <v>8993</v>
      </c>
      <c r="B99" s="32" t="s">
        <v>8993</v>
      </c>
      <c r="C99" s="33">
        <v>0.99633101851851846</v>
      </c>
      <c r="D99" s="14">
        <v>101</v>
      </c>
      <c r="E99" s="14">
        <v>1530850</v>
      </c>
      <c r="F99" s="10" t="s">
        <v>193</v>
      </c>
      <c r="G99" s="15">
        <v>41978</v>
      </c>
      <c r="H99" s="10" t="s">
        <v>122</v>
      </c>
      <c r="I99" s="10" t="s">
        <v>9008</v>
      </c>
      <c r="J99" s="34" t="s">
        <v>7424</v>
      </c>
      <c r="K99" s="10">
        <v>96969.18</v>
      </c>
      <c r="L99" s="10">
        <v>5005614461</v>
      </c>
      <c r="M99" s="10" t="s">
        <v>8758</v>
      </c>
      <c r="N99" s="10"/>
    </row>
    <row r="100" spans="1:14">
      <c r="A100" s="32" t="s">
        <v>9009</v>
      </c>
      <c r="B100" s="32" t="s">
        <v>9009</v>
      </c>
      <c r="C100" s="33">
        <v>9.4733796296296302E-2</v>
      </c>
      <c r="D100" s="14">
        <v>101</v>
      </c>
      <c r="E100" s="14">
        <v>1530850</v>
      </c>
      <c r="F100" s="10" t="s">
        <v>193</v>
      </c>
      <c r="G100" s="15">
        <v>41850</v>
      </c>
      <c r="H100" s="10" t="s">
        <v>122</v>
      </c>
      <c r="I100" s="10" t="s">
        <v>9010</v>
      </c>
      <c r="J100" s="34" t="s">
        <v>7424</v>
      </c>
      <c r="K100" s="10">
        <v>96673.5</v>
      </c>
      <c r="L100" s="10">
        <v>5005614368</v>
      </c>
      <c r="M100" s="10" t="s">
        <v>8758</v>
      </c>
      <c r="N100" s="10"/>
    </row>
    <row r="101" spans="1:14">
      <c r="A101" s="32" t="s">
        <v>9009</v>
      </c>
      <c r="B101" s="32" t="s">
        <v>9009</v>
      </c>
      <c r="C101" s="33">
        <v>0.50946759259259256</v>
      </c>
      <c r="D101" s="14">
        <v>101</v>
      </c>
      <c r="E101" s="14">
        <v>1514171</v>
      </c>
      <c r="F101" s="10" t="s">
        <v>71</v>
      </c>
      <c r="G101" s="15">
        <v>39663</v>
      </c>
      <c r="H101" s="10" t="s">
        <v>122</v>
      </c>
      <c r="I101" s="10">
        <v>379130626</v>
      </c>
      <c r="J101" s="34" t="s">
        <v>7424</v>
      </c>
      <c r="K101" s="10">
        <v>652059.72</v>
      </c>
      <c r="L101" s="10">
        <v>5005615175</v>
      </c>
      <c r="M101" s="10" t="s">
        <v>8403</v>
      </c>
      <c r="N101" s="10"/>
    </row>
    <row r="102" spans="1:14">
      <c r="A102" s="32" t="s">
        <v>9009</v>
      </c>
      <c r="B102" s="32" t="s">
        <v>9009</v>
      </c>
      <c r="C102" s="33">
        <v>0.7437731481481481</v>
      </c>
      <c r="D102" s="14">
        <v>101</v>
      </c>
      <c r="E102" s="14">
        <v>1530850</v>
      </c>
      <c r="F102" s="10" t="s">
        <v>193</v>
      </c>
      <c r="G102" s="15">
        <v>39574</v>
      </c>
      <c r="H102" s="10" t="s">
        <v>122</v>
      </c>
      <c r="I102" s="10" t="s">
        <v>9011</v>
      </c>
      <c r="J102" s="34" t="s">
        <v>7424</v>
      </c>
      <c r="K102" s="10">
        <v>91415.94</v>
      </c>
      <c r="L102" s="10">
        <v>5005615372</v>
      </c>
      <c r="M102" s="10" t="s">
        <v>8403</v>
      </c>
      <c r="N102" s="10"/>
    </row>
    <row r="103" spans="1:14">
      <c r="A103" s="32" t="s">
        <v>9012</v>
      </c>
      <c r="B103" s="32" t="s">
        <v>9012</v>
      </c>
      <c r="C103" s="33">
        <v>0.64342592592592596</v>
      </c>
      <c r="D103" s="14">
        <v>101</v>
      </c>
      <c r="E103" s="14">
        <v>1530909</v>
      </c>
      <c r="F103" s="10" t="s">
        <v>8140</v>
      </c>
      <c r="G103" s="15">
        <v>42321</v>
      </c>
      <c r="H103" s="10" t="s">
        <v>122</v>
      </c>
      <c r="I103" s="10" t="s">
        <v>9013</v>
      </c>
      <c r="J103" s="34" t="s">
        <v>7424</v>
      </c>
      <c r="K103" s="10">
        <v>1206571.71</v>
      </c>
      <c r="L103" s="10">
        <v>5005615601</v>
      </c>
      <c r="M103" s="10" t="s">
        <v>8403</v>
      </c>
      <c r="N103" s="10"/>
    </row>
    <row r="104" spans="1:14">
      <c r="A104" s="32" t="s">
        <v>9012</v>
      </c>
      <c r="B104" s="32" t="s">
        <v>9012</v>
      </c>
      <c r="C104" s="33">
        <v>0.92837962962962972</v>
      </c>
      <c r="D104" s="14">
        <v>101</v>
      </c>
      <c r="E104" s="14">
        <v>1530909</v>
      </c>
      <c r="F104" s="10" t="s">
        <v>8140</v>
      </c>
      <c r="G104" s="15">
        <v>42317</v>
      </c>
      <c r="H104" s="10" t="s">
        <v>122</v>
      </c>
      <c r="I104" s="10" t="s">
        <v>9014</v>
      </c>
      <c r="J104" s="34" t="s">
        <v>7424</v>
      </c>
      <c r="K104" s="10">
        <v>1206457.67</v>
      </c>
      <c r="L104" s="10">
        <v>5005615620</v>
      </c>
      <c r="M104" s="10" t="s">
        <v>8869</v>
      </c>
      <c r="N104" s="10"/>
    </row>
    <row r="105" spans="1:14">
      <c r="A105" s="32" t="s">
        <v>9012</v>
      </c>
      <c r="B105" s="32" t="s">
        <v>9012</v>
      </c>
      <c r="C105" s="33">
        <v>0.97124999999999995</v>
      </c>
      <c r="D105" s="14">
        <v>101</v>
      </c>
      <c r="E105" s="14">
        <v>1514170</v>
      </c>
      <c r="F105" s="10" t="s">
        <v>74</v>
      </c>
      <c r="G105" s="15">
        <v>45682</v>
      </c>
      <c r="H105" s="10" t="s">
        <v>122</v>
      </c>
      <c r="I105" s="10">
        <v>189140626</v>
      </c>
      <c r="J105" s="34" t="s">
        <v>7424</v>
      </c>
      <c r="K105" s="10">
        <v>711725.56</v>
      </c>
      <c r="L105" s="10">
        <v>5005615635</v>
      </c>
      <c r="M105" s="10" t="s">
        <v>8869</v>
      </c>
      <c r="N105" s="10"/>
    </row>
    <row r="106" spans="1:14">
      <c r="A106" s="32" t="s">
        <v>9015</v>
      </c>
      <c r="B106" s="32" t="s">
        <v>9015</v>
      </c>
      <c r="C106" s="33">
        <v>0.42288194444444444</v>
      </c>
      <c r="D106" s="14">
        <v>101</v>
      </c>
      <c r="E106" s="14">
        <v>1530909</v>
      </c>
      <c r="F106" s="10" t="s">
        <v>8140</v>
      </c>
      <c r="G106" s="15">
        <v>41817</v>
      </c>
      <c r="H106" s="10" t="s">
        <v>122</v>
      </c>
      <c r="I106" s="10" t="s">
        <v>9055</v>
      </c>
      <c r="J106" s="34" t="s">
        <v>7424</v>
      </c>
      <c r="K106" s="10">
        <v>1192202.67</v>
      </c>
      <c r="L106" s="10">
        <v>5005616177</v>
      </c>
      <c r="M106" s="10" t="s">
        <v>8755</v>
      </c>
      <c r="N106" s="10"/>
    </row>
    <row r="107" spans="1:14">
      <c r="A107" s="32" t="s">
        <v>9015</v>
      </c>
      <c r="B107" s="32" t="s">
        <v>9015</v>
      </c>
      <c r="C107" s="33">
        <v>0.43616898148148148</v>
      </c>
      <c r="D107" s="14">
        <v>102</v>
      </c>
      <c r="E107" s="14">
        <v>1530850</v>
      </c>
      <c r="F107" s="10" t="s">
        <v>193</v>
      </c>
      <c r="G107" s="15">
        <v>-41850</v>
      </c>
      <c r="H107" s="10" t="s">
        <v>122</v>
      </c>
      <c r="I107" s="10" t="s">
        <v>9010</v>
      </c>
      <c r="J107" s="34" t="s">
        <v>7424</v>
      </c>
      <c r="K107" s="10">
        <v>-96673.5</v>
      </c>
      <c r="L107" s="10">
        <v>5005616240</v>
      </c>
      <c r="M107" s="10" t="s">
        <v>8755</v>
      </c>
      <c r="N107" s="10"/>
    </row>
    <row r="108" spans="1:14">
      <c r="A108" s="32" t="s">
        <v>9015</v>
      </c>
      <c r="B108" s="32" t="s">
        <v>9015</v>
      </c>
      <c r="C108" s="33">
        <v>0.44186342592592592</v>
      </c>
      <c r="D108" s="14">
        <v>101</v>
      </c>
      <c r="E108" s="14">
        <v>1514169</v>
      </c>
      <c r="F108" s="10" t="s">
        <v>76</v>
      </c>
      <c r="G108" s="15">
        <v>44269</v>
      </c>
      <c r="H108" s="10" t="s">
        <v>122</v>
      </c>
      <c r="I108" s="10" t="s">
        <v>9010</v>
      </c>
      <c r="J108" s="34" t="s">
        <v>7424</v>
      </c>
      <c r="K108" s="10">
        <v>205850.85</v>
      </c>
      <c r="L108" s="10">
        <v>5005616241</v>
      </c>
      <c r="M108" s="10" t="s">
        <v>8755</v>
      </c>
      <c r="N108" s="10"/>
    </row>
    <row r="109" spans="1:14">
      <c r="A109" s="32" t="s">
        <v>9015</v>
      </c>
      <c r="B109" s="32" t="s">
        <v>9015</v>
      </c>
      <c r="C109" s="33">
        <v>0.44596064814814818</v>
      </c>
      <c r="D109" s="14">
        <v>102</v>
      </c>
      <c r="E109" s="14">
        <v>1514169</v>
      </c>
      <c r="F109" s="10" t="s">
        <v>76</v>
      </c>
      <c r="G109" s="15">
        <v>-2419</v>
      </c>
      <c r="H109" s="10" t="s">
        <v>122</v>
      </c>
      <c r="I109" s="10" t="s">
        <v>9010</v>
      </c>
      <c r="J109" s="34" t="s">
        <v>7424</v>
      </c>
      <c r="K109" s="10">
        <v>-11248.35</v>
      </c>
      <c r="L109" s="10">
        <v>5005616243</v>
      </c>
      <c r="M109" s="10" t="s">
        <v>8755</v>
      </c>
      <c r="N109" s="10"/>
    </row>
    <row r="110" spans="1:14">
      <c r="A110" s="32" t="s">
        <v>9015</v>
      </c>
      <c r="B110" s="32" t="s">
        <v>9015</v>
      </c>
      <c r="C110" s="33">
        <v>0.45020833333333332</v>
      </c>
      <c r="D110" s="14">
        <v>102</v>
      </c>
      <c r="E110" s="14">
        <v>1530850</v>
      </c>
      <c r="F110" s="10" t="s">
        <v>193</v>
      </c>
      <c r="G110" s="15">
        <v>-41978</v>
      </c>
      <c r="H110" s="10" t="s">
        <v>122</v>
      </c>
      <c r="I110" s="10" t="s">
        <v>9008</v>
      </c>
      <c r="J110" s="34" t="s">
        <v>7424</v>
      </c>
      <c r="K110" s="10">
        <v>-96969.18</v>
      </c>
      <c r="L110" s="10">
        <v>5005616246</v>
      </c>
      <c r="M110" s="10" t="s">
        <v>8755</v>
      </c>
      <c r="N110" s="10"/>
    </row>
    <row r="111" spans="1:14">
      <c r="A111" s="32" t="s">
        <v>9015</v>
      </c>
      <c r="B111" s="32" t="s">
        <v>9015</v>
      </c>
      <c r="C111" s="33">
        <v>0.46075231481481477</v>
      </c>
      <c r="D111" s="14">
        <v>101</v>
      </c>
      <c r="E111" s="14">
        <v>1514169</v>
      </c>
      <c r="F111" s="10" t="s">
        <v>76</v>
      </c>
      <c r="G111" s="15">
        <v>42129</v>
      </c>
      <c r="H111" s="10" t="s">
        <v>122</v>
      </c>
      <c r="I111" s="10" t="s">
        <v>9008</v>
      </c>
      <c r="J111" s="34" t="s">
        <v>7424</v>
      </c>
      <c r="K111" s="10">
        <v>195899.85</v>
      </c>
      <c r="L111" s="10">
        <v>5005616248</v>
      </c>
      <c r="M111" s="10" t="s">
        <v>8755</v>
      </c>
      <c r="N111" s="10"/>
    </row>
    <row r="112" spans="1:14">
      <c r="A112" s="32" t="s">
        <v>9015</v>
      </c>
      <c r="B112" s="32" t="s">
        <v>9015</v>
      </c>
      <c r="C112" s="33">
        <v>0.46383101851851855</v>
      </c>
      <c r="D112" s="14">
        <v>101</v>
      </c>
      <c r="E112" s="14">
        <v>1530909</v>
      </c>
      <c r="F112" s="10" t="s">
        <v>8140</v>
      </c>
      <c r="G112" s="15">
        <v>138</v>
      </c>
      <c r="H112" s="10" t="s">
        <v>122</v>
      </c>
      <c r="I112" s="10" t="s">
        <v>9055</v>
      </c>
      <c r="J112" s="34" t="s">
        <v>7424</v>
      </c>
      <c r="K112" s="10">
        <v>3934.38</v>
      </c>
      <c r="L112" s="10">
        <v>5005616300</v>
      </c>
      <c r="M112" s="10" t="s">
        <v>8755</v>
      </c>
      <c r="N112" s="10"/>
    </row>
    <row r="113" spans="1:14">
      <c r="A113" s="32" t="s">
        <v>9015</v>
      </c>
      <c r="B113" s="32" t="s">
        <v>9015</v>
      </c>
      <c r="C113" s="33">
        <v>0.77074074074074073</v>
      </c>
      <c r="D113" s="14">
        <v>101</v>
      </c>
      <c r="E113" s="14">
        <v>1508006</v>
      </c>
      <c r="F113" s="10" t="s">
        <v>350</v>
      </c>
      <c r="G113" s="15">
        <v>30063</v>
      </c>
      <c r="H113" s="10" t="s">
        <v>122</v>
      </c>
      <c r="I113" s="10" t="s">
        <v>9056</v>
      </c>
      <c r="J113" s="34" t="s">
        <v>7424</v>
      </c>
      <c r="K113" s="10">
        <v>868520.07</v>
      </c>
      <c r="L113" s="10">
        <v>5005616964</v>
      </c>
      <c r="M113" s="10" t="s">
        <v>7425</v>
      </c>
      <c r="N113" s="10"/>
    </row>
    <row r="114" spans="1:14">
      <c r="A114" s="32" t="s">
        <v>9015</v>
      </c>
      <c r="B114" s="32" t="s">
        <v>9015</v>
      </c>
      <c r="C114" s="33">
        <v>0.95135416666666661</v>
      </c>
      <c r="D114" s="14">
        <v>101</v>
      </c>
      <c r="E114" s="14">
        <v>1514170</v>
      </c>
      <c r="F114" s="10" t="s">
        <v>74</v>
      </c>
      <c r="G114" s="15">
        <v>43534</v>
      </c>
      <c r="H114" s="10" t="s">
        <v>122</v>
      </c>
      <c r="I114" s="10">
        <v>190150626</v>
      </c>
      <c r="J114" s="34" t="s">
        <v>7424</v>
      </c>
      <c r="K114" s="10">
        <v>678259.72</v>
      </c>
      <c r="L114" s="10">
        <v>5005617126</v>
      </c>
      <c r="M114" s="10" t="s">
        <v>8869</v>
      </c>
      <c r="N114" s="10"/>
    </row>
    <row r="115" spans="1:14">
      <c r="A115" s="32" t="s">
        <v>9015</v>
      </c>
      <c r="B115" s="32" t="s">
        <v>9015</v>
      </c>
      <c r="C115" s="33">
        <v>0.95601851851851849</v>
      </c>
      <c r="D115" s="14">
        <v>101</v>
      </c>
      <c r="E115" s="14">
        <v>1530909</v>
      </c>
      <c r="F115" s="10" t="s">
        <v>8140</v>
      </c>
      <c r="G115" s="15">
        <v>43166</v>
      </c>
      <c r="H115" s="10" t="s">
        <v>122</v>
      </c>
      <c r="I115" s="10" t="s">
        <v>9057</v>
      </c>
      <c r="J115" s="34" t="s">
        <v>7424</v>
      </c>
      <c r="K115" s="10">
        <v>1230662.6599999999</v>
      </c>
      <c r="L115" s="10">
        <v>5005617127</v>
      </c>
      <c r="M115" s="10" t="s">
        <v>8869</v>
      </c>
      <c r="N115" s="10"/>
    </row>
    <row r="116" spans="1:14">
      <c r="A116" s="32" t="s">
        <v>9058</v>
      </c>
      <c r="B116" s="32" t="s">
        <v>9058</v>
      </c>
      <c r="C116" s="33">
        <v>0.71734953703703708</v>
      </c>
      <c r="D116" s="14">
        <v>101</v>
      </c>
      <c r="E116" s="14">
        <v>1530845</v>
      </c>
      <c r="F116" s="10" t="s">
        <v>198</v>
      </c>
      <c r="G116" s="15">
        <v>23677</v>
      </c>
      <c r="H116" s="10" t="s">
        <v>122</v>
      </c>
      <c r="I116" s="10">
        <v>191160626</v>
      </c>
      <c r="J116" s="34" t="s">
        <v>7424</v>
      </c>
      <c r="K116" s="10">
        <v>314193.78999999998</v>
      </c>
      <c r="L116" s="10">
        <v>5005618441</v>
      </c>
      <c r="M116" s="10" t="s">
        <v>8758</v>
      </c>
      <c r="N116" s="10"/>
    </row>
    <row r="117" spans="1:14">
      <c r="A117" s="32" t="s">
        <v>9058</v>
      </c>
      <c r="B117" s="32" t="s">
        <v>9058</v>
      </c>
      <c r="C117" s="33">
        <v>0.72163194444444445</v>
      </c>
      <c r="D117" s="14">
        <v>101</v>
      </c>
      <c r="E117" s="14">
        <v>1514170</v>
      </c>
      <c r="F117" s="10" t="s">
        <v>74</v>
      </c>
      <c r="G117" s="15">
        <v>20000</v>
      </c>
      <c r="H117" s="10" t="s">
        <v>122</v>
      </c>
      <c r="I117" s="10">
        <v>191160626</v>
      </c>
      <c r="J117" s="34" t="s">
        <v>7424</v>
      </c>
      <c r="K117" s="10">
        <v>311600</v>
      </c>
      <c r="L117" s="10">
        <v>5005618449</v>
      </c>
      <c r="M117" s="10" t="s">
        <v>8758</v>
      </c>
      <c r="N117" s="10"/>
    </row>
    <row r="118" spans="1:14">
      <c r="A118" s="32" t="s">
        <v>9058</v>
      </c>
      <c r="B118" s="32" t="s">
        <v>9058</v>
      </c>
      <c r="C118" s="33">
        <v>0.72961805555555559</v>
      </c>
      <c r="D118" s="14">
        <v>101</v>
      </c>
      <c r="E118" s="14">
        <v>1514171</v>
      </c>
      <c r="F118" s="10" t="s">
        <v>71</v>
      </c>
      <c r="G118" s="15">
        <v>38405</v>
      </c>
      <c r="H118" s="10" t="s">
        <v>122</v>
      </c>
      <c r="I118" s="10">
        <v>380160626</v>
      </c>
      <c r="J118" s="34" t="s">
        <v>7424</v>
      </c>
      <c r="K118" s="10">
        <v>631378.19999999995</v>
      </c>
      <c r="L118" s="10">
        <v>5005618482</v>
      </c>
      <c r="M118" s="10" t="s">
        <v>8758</v>
      </c>
      <c r="N118" s="10"/>
    </row>
    <row r="119" spans="1:14">
      <c r="A119" s="32" t="s">
        <v>9058</v>
      </c>
      <c r="B119" s="32" t="s">
        <v>9058</v>
      </c>
      <c r="C119" s="33">
        <v>0.88802083333333337</v>
      </c>
      <c r="D119" s="14">
        <v>101</v>
      </c>
      <c r="E119" s="14">
        <v>1530909</v>
      </c>
      <c r="F119" s="10" t="s">
        <v>8140</v>
      </c>
      <c r="G119" s="15">
        <v>41165</v>
      </c>
      <c r="H119" s="10" t="s">
        <v>122</v>
      </c>
      <c r="I119" s="10" t="s">
        <v>9076</v>
      </c>
      <c r="J119" s="34" t="s">
        <v>7424</v>
      </c>
      <c r="K119" s="10">
        <v>1173614.1499999999</v>
      </c>
      <c r="L119" s="10">
        <v>5005618770</v>
      </c>
      <c r="M119" s="10" t="s">
        <v>9077</v>
      </c>
      <c r="N119" s="10"/>
    </row>
    <row r="120" spans="1:14">
      <c r="A120" s="32" t="s">
        <v>9058</v>
      </c>
      <c r="B120" s="32" t="s">
        <v>9058</v>
      </c>
      <c r="C120" s="33">
        <v>0.97342592592592592</v>
      </c>
      <c r="D120" s="14">
        <v>101</v>
      </c>
      <c r="E120" s="14">
        <v>1530909</v>
      </c>
      <c r="F120" s="10" t="s">
        <v>8140</v>
      </c>
      <c r="G120" s="15">
        <v>24</v>
      </c>
      <c r="H120" s="10" t="s">
        <v>122</v>
      </c>
      <c r="I120" s="10" t="s">
        <v>9076</v>
      </c>
      <c r="J120" s="34" t="s">
        <v>7424</v>
      </c>
      <c r="K120" s="10">
        <v>684.24</v>
      </c>
      <c r="L120" s="10">
        <v>5005618881</v>
      </c>
      <c r="M120" s="10" t="s">
        <v>8755</v>
      </c>
      <c r="N120" s="10"/>
    </row>
    <row r="121" spans="1:14" s="163" customFormat="1">
      <c r="A121" s="263" t="s">
        <v>9078</v>
      </c>
      <c r="B121" s="263" t="s">
        <v>9078</v>
      </c>
      <c r="C121" s="264">
        <v>0.13681712962962964</v>
      </c>
      <c r="D121" s="265">
        <v>101</v>
      </c>
      <c r="E121" s="265">
        <v>1514170</v>
      </c>
      <c r="F121" s="146" t="s">
        <v>74</v>
      </c>
      <c r="G121" s="266">
        <v>42313</v>
      </c>
      <c r="H121" s="146" t="s">
        <v>122</v>
      </c>
      <c r="I121" s="146">
        <v>192061726</v>
      </c>
      <c r="J121" s="267" t="s">
        <v>7424</v>
      </c>
      <c r="K121" s="146">
        <v>659236.54</v>
      </c>
      <c r="L121" s="146">
        <v>5005619092</v>
      </c>
      <c r="M121" s="146" t="s">
        <v>9077</v>
      </c>
      <c r="N121" s="146"/>
    </row>
    <row r="122" spans="1:14" s="163" customFormat="1">
      <c r="A122" s="263" t="s">
        <v>9078</v>
      </c>
      <c r="B122" s="263" t="s">
        <v>9078</v>
      </c>
      <c r="C122" s="264">
        <v>0.27351851851851855</v>
      </c>
      <c r="D122" s="265">
        <v>101</v>
      </c>
      <c r="E122" s="265">
        <v>1514171</v>
      </c>
      <c r="F122" s="146" t="s">
        <v>71</v>
      </c>
      <c r="G122" s="266">
        <v>22</v>
      </c>
      <c r="H122" s="146" t="s">
        <v>122</v>
      </c>
      <c r="I122" s="146">
        <v>380160626</v>
      </c>
      <c r="J122" s="267" t="s">
        <v>7424</v>
      </c>
      <c r="K122" s="146">
        <v>361.68</v>
      </c>
      <c r="L122" s="146">
        <v>5005619261</v>
      </c>
      <c r="M122" s="146" t="s">
        <v>8755</v>
      </c>
      <c r="N122" s="146"/>
    </row>
    <row r="123" spans="1:14">
      <c r="A123" s="32" t="s">
        <v>9078</v>
      </c>
      <c r="B123" s="32" t="s">
        <v>9078</v>
      </c>
      <c r="C123" s="33">
        <v>0.4888657407407408</v>
      </c>
      <c r="D123" s="14">
        <v>101</v>
      </c>
      <c r="E123" s="14">
        <v>1530850</v>
      </c>
      <c r="F123" s="10" t="s">
        <v>193</v>
      </c>
      <c r="G123" s="15">
        <v>37324</v>
      </c>
      <c r="H123" s="10" t="s">
        <v>122</v>
      </c>
      <c r="I123" s="10" t="s">
        <v>9113</v>
      </c>
      <c r="J123" s="34" t="s">
        <v>7424</v>
      </c>
      <c r="K123" s="10">
        <v>86218.44</v>
      </c>
      <c r="L123" s="10">
        <v>5005619805</v>
      </c>
      <c r="M123" s="10" t="s">
        <v>8755</v>
      </c>
      <c r="N123" s="10"/>
    </row>
    <row r="124" spans="1:14">
      <c r="A124" s="32" t="s">
        <v>9078</v>
      </c>
      <c r="B124" s="32" t="s">
        <v>9078</v>
      </c>
      <c r="C124" s="33">
        <v>0.5877430555555555</v>
      </c>
      <c r="D124" s="14">
        <v>101</v>
      </c>
      <c r="E124" s="14">
        <v>1514173</v>
      </c>
      <c r="F124" s="10" t="s">
        <v>78</v>
      </c>
      <c r="G124" s="15">
        <v>40968</v>
      </c>
      <c r="H124" s="10" t="s">
        <v>122</v>
      </c>
      <c r="I124" s="10">
        <v>565170626</v>
      </c>
      <c r="J124" s="34" t="s">
        <v>7424</v>
      </c>
      <c r="K124" s="10">
        <v>195417.36</v>
      </c>
      <c r="L124" s="10">
        <v>5005619990</v>
      </c>
      <c r="M124" s="10" t="s">
        <v>8755</v>
      </c>
      <c r="N124" s="10"/>
    </row>
    <row r="125" spans="1:14">
      <c r="A125" s="32" t="s">
        <v>9078</v>
      </c>
      <c r="B125" s="32" t="s">
        <v>9078</v>
      </c>
      <c r="C125" s="33">
        <v>0.62454861111111104</v>
      </c>
      <c r="D125" s="14">
        <v>101</v>
      </c>
      <c r="E125" s="14">
        <v>1514170</v>
      </c>
      <c r="F125" s="10" t="s">
        <v>74</v>
      </c>
      <c r="G125" s="15">
        <v>7</v>
      </c>
      <c r="H125" s="10" t="s">
        <v>122</v>
      </c>
      <c r="I125" s="10">
        <v>192061726</v>
      </c>
      <c r="J125" s="34" t="s">
        <v>7424</v>
      </c>
      <c r="K125" s="10">
        <v>109.06</v>
      </c>
      <c r="L125" s="10">
        <v>5005620063</v>
      </c>
      <c r="M125" s="10" t="s">
        <v>9114</v>
      </c>
      <c r="N125" s="10"/>
    </row>
    <row r="126" spans="1:14">
      <c r="A126" s="32" t="s">
        <v>9078</v>
      </c>
      <c r="B126" s="32" t="s">
        <v>9078</v>
      </c>
      <c r="C126" s="33">
        <v>0.66509259259259257</v>
      </c>
      <c r="D126" s="14">
        <v>101</v>
      </c>
      <c r="E126" s="14">
        <v>1513607</v>
      </c>
      <c r="F126" s="10" t="s">
        <v>8141</v>
      </c>
      <c r="G126" s="15">
        <v>16</v>
      </c>
      <c r="H126" s="10" t="s">
        <v>122</v>
      </c>
      <c r="I126" s="10">
        <v>405120626</v>
      </c>
      <c r="J126" s="34" t="s">
        <v>7424</v>
      </c>
      <c r="K126" s="10">
        <v>621.76</v>
      </c>
      <c r="L126" s="10">
        <v>5005620196</v>
      </c>
      <c r="M126" s="10" t="s">
        <v>9114</v>
      </c>
      <c r="N126" s="10"/>
    </row>
    <row r="127" spans="1:14">
      <c r="A127" s="32" t="s">
        <v>9078</v>
      </c>
      <c r="B127" s="32" t="s">
        <v>9078</v>
      </c>
      <c r="C127" s="33">
        <v>0.6674768518518519</v>
      </c>
      <c r="D127" s="14">
        <v>101</v>
      </c>
      <c r="E127" s="14">
        <v>1514169</v>
      </c>
      <c r="F127" s="10" t="s">
        <v>76</v>
      </c>
      <c r="G127" s="15">
        <v>63</v>
      </c>
      <c r="H127" s="10" t="s">
        <v>122</v>
      </c>
      <c r="I127" s="10" t="s">
        <v>8992</v>
      </c>
      <c r="J127" s="34" t="s">
        <v>7424</v>
      </c>
      <c r="K127" s="10">
        <v>292.95</v>
      </c>
      <c r="L127" s="10">
        <v>5005620199</v>
      </c>
      <c r="M127" s="10" t="s">
        <v>9114</v>
      </c>
      <c r="N127" s="10"/>
    </row>
    <row r="128" spans="1:14">
      <c r="A128" s="32" t="s">
        <v>9078</v>
      </c>
      <c r="B128" s="32" t="s">
        <v>9078</v>
      </c>
      <c r="C128" s="33">
        <v>0.66964120370370372</v>
      </c>
      <c r="D128" s="14">
        <v>101</v>
      </c>
      <c r="E128" s="14">
        <v>1514173</v>
      </c>
      <c r="F128" s="10" t="s">
        <v>78</v>
      </c>
      <c r="G128" s="15">
        <v>21</v>
      </c>
      <c r="H128" s="10" t="s">
        <v>122</v>
      </c>
      <c r="I128" s="10">
        <v>564120626</v>
      </c>
      <c r="J128" s="34" t="s">
        <v>7424</v>
      </c>
      <c r="K128" s="10">
        <v>100.17</v>
      </c>
      <c r="L128" s="10">
        <v>5005620205</v>
      </c>
      <c r="M128" s="10" t="s">
        <v>9114</v>
      </c>
      <c r="N128" s="10"/>
    </row>
    <row r="129" spans="1:14">
      <c r="A129" s="32" t="s">
        <v>9078</v>
      </c>
      <c r="B129" s="32" t="s">
        <v>9078</v>
      </c>
      <c r="C129" s="33">
        <v>0.71494212962962955</v>
      </c>
      <c r="D129" s="14">
        <v>101</v>
      </c>
      <c r="E129" s="14">
        <v>1530909</v>
      </c>
      <c r="F129" s="10" t="s">
        <v>8140</v>
      </c>
      <c r="G129" s="15">
        <v>41785</v>
      </c>
      <c r="H129" s="10" t="s">
        <v>122</v>
      </c>
      <c r="I129" s="10" t="s">
        <v>9115</v>
      </c>
      <c r="J129" s="34" t="s">
        <v>7424</v>
      </c>
      <c r="K129" s="10">
        <v>1191290.3500000001</v>
      </c>
      <c r="L129" s="10">
        <v>5005620346</v>
      </c>
      <c r="M129" s="10" t="s">
        <v>9114</v>
      </c>
      <c r="N129" s="10"/>
    </row>
    <row r="130" spans="1:14">
      <c r="A130" s="32" t="s">
        <v>9078</v>
      </c>
      <c r="B130" s="32" t="s">
        <v>9078</v>
      </c>
      <c r="C130" s="33">
        <v>0.85038194444444448</v>
      </c>
      <c r="D130" s="14">
        <v>101</v>
      </c>
      <c r="E130" s="14">
        <v>1530909</v>
      </c>
      <c r="F130" s="10" t="s">
        <v>8140</v>
      </c>
      <c r="G130" s="15">
        <v>41430</v>
      </c>
      <c r="H130" s="10" t="s">
        <v>122</v>
      </c>
      <c r="I130" s="10" t="s">
        <v>9116</v>
      </c>
      <c r="J130" s="34" t="s">
        <v>7424</v>
      </c>
      <c r="K130" s="10">
        <v>1181169.3</v>
      </c>
      <c r="L130" s="10">
        <v>5005620642</v>
      </c>
      <c r="M130" s="10" t="s">
        <v>9077</v>
      </c>
      <c r="N130" s="10"/>
    </row>
    <row r="131" spans="1:14" s="163" customFormat="1">
      <c r="A131" s="263" t="s">
        <v>9117</v>
      </c>
      <c r="B131" s="263" t="s">
        <v>9117</v>
      </c>
      <c r="C131" s="264">
        <v>9.706018518518518E-2</v>
      </c>
      <c r="D131" s="265">
        <v>101</v>
      </c>
      <c r="E131" s="265">
        <v>1530909</v>
      </c>
      <c r="F131" s="146" t="s">
        <v>8140</v>
      </c>
      <c r="G131" s="266">
        <v>43913</v>
      </c>
      <c r="H131" s="146" t="s">
        <v>122</v>
      </c>
      <c r="I131" s="146" t="s">
        <v>9118</v>
      </c>
      <c r="J131" s="267" t="s">
        <v>7424</v>
      </c>
      <c r="K131" s="146">
        <v>1251959.6299999999</v>
      </c>
      <c r="L131" s="146">
        <v>5005621034</v>
      </c>
      <c r="M131" s="146" t="s">
        <v>9077</v>
      </c>
      <c r="N131" s="146"/>
    </row>
    <row r="132" spans="1:14">
      <c r="A132" s="32" t="s">
        <v>9117</v>
      </c>
      <c r="B132" s="32" t="s">
        <v>9117</v>
      </c>
      <c r="C132" s="33">
        <v>0.37593750000000004</v>
      </c>
      <c r="D132" s="14">
        <v>101</v>
      </c>
      <c r="E132" s="14">
        <v>1530909</v>
      </c>
      <c r="F132" s="10" t="s">
        <v>8140</v>
      </c>
      <c r="G132" s="15">
        <v>64</v>
      </c>
      <c r="H132" s="10" t="s">
        <v>122</v>
      </c>
      <c r="I132" s="10" t="s">
        <v>9115</v>
      </c>
      <c r="J132" s="34" t="s">
        <v>7424</v>
      </c>
      <c r="K132" s="10">
        <v>1824.64</v>
      </c>
      <c r="L132" s="10">
        <v>5005621288</v>
      </c>
      <c r="M132" s="10" t="s">
        <v>8755</v>
      </c>
      <c r="N132" s="10"/>
    </row>
    <row r="133" spans="1:14">
      <c r="A133" s="32" t="s">
        <v>9117</v>
      </c>
      <c r="B133" s="32" t="s">
        <v>9117</v>
      </c>
      <c r="C133" s="33">
        <v>0.37695601851851851</v>
      </c>
      <c r="D133" s="14">
        <v>101</v>
      </c>
      <c r="E133" s="14">
        <v>1530909</v>
      </c>
      <c r="F133" s="10" t="s">
        <v>8140</v>
      </c>
      <c r="G133" s="15">
        <v>674</v>
      </c>
      <c r="H133" s="10" t="s">
        <v>122</v>
      </c>
      <c r="I133" s="10" t="s">
        <v>9116</v>
      </c>
      <c r="J133" s="34" t="s">
        <v>7424</v>
      </c>
      <c r="K133" s="10">
        <v>19215.740000000002</v>
      </c>
      <c r="L133" s="10">
        <v>5005621289</v>
      </c>
      <c r="M133" s="10" t="s">
        <v>8755</v>
      </c>
      <c r="N133" s="10"/>
    </row>
    <row r="134" spans="1:14">
      <c r="A134" s="32" t="s">
        <v>9117</v>
      </c>
      <c r="B134" s="32" t="s">
        <v>9117</v>
      </c>
      <c r="C134" s="33">
        <v>0.39452546296296293</v>
      </c>
      <c r="D134" s="14">
        <v>101</v>
      </c>
      <c r="E134" s="14">
        <v>1530909</v>
      </c>
      <c r="F134" s="10" t="s">
        <v>8140</v>
      </c>
      <c r="G134" s="15">
        <v>50</v>
      </c>
      <c r="H134" s="10" t="s">
        <v>122</v>
      </c>
      <c r="I134" s="10" t="s">
        <v>9118</v>
      </c>
      <c r="J134" s="34" t="s">
        <v>7424</v>
      </c>
      <c r="K134" s="10">
        <v>1425.5</v>
      </c>
      <c r="L134" s="10">
        <v>5005621488</v>
      </c>
      <c r="M134" s="10" t="s">
        <v>8755</v>
      </c>
      <c r="N134" s="10"/>
    </row>
    <row r="135" spans="1:14">
      <c r="A135" s="32" t="s">
        <v>9117</v>
      </c>
      <c r="B135" s="32" t="s">
        <v>9117</v>
      </c>
      <c r="C135" s="33">
        <v>0.4057175925925926</v>
      </c>
      <c r="D135" s="14">
        <v>101</v>
      </c>
      <c r="E135" s="14">
        <v>1514171</v>
      </c>
      <c r="F135" s="10" t="s">
        <v>71</v>
      </c>
      <c r="G135" s="15">
        <v>10000</v>
      </c>
      <c r="H135" s="10" t="s">
        <v>122</v>
      </c>
      <c r="I135" s="10">
        <v>381170626</v>
      </c>
      <c r="J135" s="34" t="s">
        <v>7424</v>
      </c>
      <c r="K135" s="10">
        <v>164400</v>
      </c>
      <c r="L135" s="10">
        <v>5005621570</v>
      </c>
      <c r="M135" s="10" t="s">
        <v>8755</v>
      </c>
      <c r="N135" s="10"/>
    </row>
    <row r="136" spans="1:14">
      <c r="A136" s="32" t="s">
        <v>9117</v>
      </c>
      <c r="B136" s="32" t="s">
        <v>9117</v>
      </c>
      <c r="C136" s="33">
        <v>0.41123842592592591</v>
      </c>
      <c r="D136" s="14">
        <v>101</v>
      </c>
      <c r="E136" s="14">
        <v>1530848</v>
      </c>
      <c r="F136" s="10" t="s">
        <v>192</v>
      </c>
      <c r="G136" s="15">
        <v>37105</v>
      </c>
      <c r="H136" s="10" t="s">
        <v>122</v>
      </c>
      <c r="I136" s="10">
        <v>381170626</v>
      </c>
      <c r="J136" s="34" t="s">
        <v>7424</v>
      </c>
      <c r="K136" s="10">
        <v>539506.69999999995</v>
      </c>
      <c r="L136" s="10">
        <v>5005621572</v>
      </c>
      <c r="M136" s="10" t="s">
        <v>8755</v>
      </c>
      <c r="N136" s="10"/>
    </row>
    <row r="137" spans="1:14">
      <c r="A137" s="32" t="s">
        <v>9117</v>
      </c>
      <c r="B137" s="32" t="s">
        <v>9117</v>
      </c>
      <c r="C137" s="33">
        <v>0.42001157407407402</v>
      </c>
      <c r="D137" s="14">
        <v>102</v>
      </c>
      <c r="E137" s="14">
        <v>1530848</v>
      </c>
      <c r="F137" s="10" t="s">
        <v>192</v>
      </c>
      <c r="G137" s="15">
        <v>-10000</v>
      </c>
      <c r="H137" s="10" t="s">
        <v>122</v>
      </c>
      <c r="I137" s="10">
        <v>381170626</v>
      </c>
      <c r="J137" s="34" t="s">
        <v>7424</v>
      </c>
      <c r="K137" s="10">
        <v>-145400</v>
      </c>
      <c r="L137" s="10">
        <v>5005621577</v>
      </c>
      <c r="M137" s="10" t="s">
        <v>8755</v>
      </c>
      <c r="N137" s="10"/>
    </row>
    <row r="138" spans="1:14">
      <c r="A138" s="32" t="s">
        <v>9117</v>
      </c>
      <c r="B138" s="32" t="s">
        <v>9117</v>
      </c>
      <c r="C138" s="33">
        <v>0.43063657407407407</v>
      </c>
      <c r="D138" s="14">
        <v>101</v>
      </c>
      <c r="E138" s="14">
        <v>1514173</v>
      </c>
      <c r="F138" s="10" t="s">
        <v>78</v>
      </c>
      <c r="G138" s="15">
        <v>41031</v>
      </c>
      <c r="H138" s="10" t="s">
        <v>122</v>
      </c>
      <c r="I138" s="10">
        <v>566180626</v>
      </c>
      <c r="J138" s="34" t="s">
        <v>7424</v>
      </c>
      <c r="K138" s="10">
        <v>195717.87</v>
      </c>
      <c r="L138" s="10">
        <v>5005621618</v>
      </c>
      <c r="M138" s="10" t="s">
        <v>8755</v>
      </c>
      <c r="N138" s="10"/>
    </row>
    <row r="139" spans="1:14">
      <c r="A139" s="32" t="s">
        <v>9117</v>
      </c>
      <c r="B139" s="32" t="s">
        <v>9117</v>
      </c>
      <c r="C139" s="33">
        <v>0.75351851851851848</v>
      </c>
      <c r="D139" s="14">
        <v>101</v>
      </c>
      <c r="E139" s="14">
        <v>1514173</v>
      </c>
      <c r="F139" s="10" t="s">
        <v>78</v>
      </c>
      <c r="G139" s="15">
        <v>105</v>
      </c>
      <c r="H139" s="10" t="s">
        <v>122</v>
      </c>
      <c r="I139" s="10">
        <v>566180626</v>
      </c>
      <c r="J139" s="34" t="s">
        <v>7424</v>
      </c>
      <c r="K139" s="10">
        <v>500.85</v>
      </c>
      <c r="L139" s="10">
        <v>5005622600</v>
      </c>
      <c r="M139" s="10" t="s">
        <v>8755</v>
      </c>
      <c r="N139" s="10"/>
    </row>
    <row r="140" spans="1:14">
      <c r="A140" s="32" t="s">
        <v>9117</v>
      </c>
      <c r="B140" s="32" t="s">
        <v>9117</v>
      </c>
      <c r="C140" s="33">
        <v>0.97468749999999993</v>
      </c>
      <c r="D140" s="14">
        <v>101</v>
      </c>
      <c r="E140" s="14">
        <v>1530843</v>
      </c>
      <c r="F140" s="10" t="s">
        <v>190</v>
      </c>
      <c r="G140" s="15">
        <v>43456</v>
      </c>
      <c r="H140" s="10" t="s">
        <v>122</v>
      </c>
      <c r="I140" s="10" t="s">
        <v>9142</v>
      </c>
      <c r="J140" s="34" t="s">
        <v>7424</v>
      </c>
      <c r="K140" s="10">
        <v>208154.23999999999</v>
      </c>
      <c r="L140" s="10">
        <v>5005622758</v>
      </c>
      <c r="M140" s="10" t="s">
        <v>8755</v>
      </c>
      <c r="N140" s="10"/>
    </row>
    <row r="141" spans="1:14">
      <c r="A141" s="32" t="s">
        <v>9143</v>
      </c>
      <c r="B141" s="32" t="s">
        <v>9143</v>
      </c>
      <c r="C141" s="33">
        <v>0.7599189814814814</v>
      </c>
      <c r="D141" s="14">
        <v>101</v>
      </c>
      <c r="E141" s="14">
        <v>1514169</v>
      </c>
      <c r="F141" s="10" t="s">
        <v>76</v>
      </c>
      <c r="G141" s="15">
        <v>42897</v>
      </c>
      <c r="H141" s="10" t="s">
        <v>122</v>
      </c>
      <c r="I141" s="10" t="s">
        <v>9178</v>
      </c>
      <c r="J141" s="34" t="s">
        <v>7424</v>
      </c>
      <c r="K141" s="10">
        <v>199471.05</v>
      </c>
      <c r="L141" s="10">
        <v>5005623921</v>
      </c>
      <c r="M141" s="10" t="s">
        <v>8755</v>
      </c>
      <c r="N141" s="10"/>
    </row>
    <row r="142" spans="1:14">
      <c r="A142" s="32" t="s">
        <v>9143</v>
      </c>
      <c r="B142" s="32" t="s">
        <v>9143</v>
      </c>
      <c r="C142" s="33">
        <v>0.76937500000000003</v>
      </c>
      <c r="D142" s="14">
        <v>101</v>
      </c>
      <c r="E142" s="14">
        <v>1514169</v>
      </c>
      <c r="F142" s="10" t="s">
        <v>76</v>
      </c>
      <c r="G142" s="15">
        <v>43453</v>
      </c>
      <c r="H142" s="10" t="s">
        <v>122</v>
      </c>
      <c r="I142" s="10" t="s">
        <v>9179</v>
      </c>
      <c r="J142" s="34" t="s">
        <v>7424</v>
      </c>
      <c r="K142" s="10">
        <v>202056.45</v>
      </c>
      <c r="L142" s="10">
        <v>5005623922</v>
      </c>
      <c r="M142" s="10" t="s">
        <v>8755</v>
      </c>
      <c r="N142" s="10"/>
    </row>
    <row r="143" spans="1:14">
      <c r="A143" s="32" t="s">
        <v>9143</v>
      </c>
      <c r="B143" s="32" t="s">
        <v>9176</v>
      </c>
      <c r="C143" s="33">
        <v>3.0092592592592595E-4</v>
      </c>
      <c r="D143" s="14">
        <v>101</v>
      </c>
      <c r="E143" s="14">
        <v>1514173</v>
      </c>
      <c r="F143" s="10" t="s">
        <v>78</v>
      </c>
      <c r="G143" s="15">
        <v>40000</v>
      </c>
      <c r="H143" s="10" t="s">
        <v>122</v>
      </c>
      <c r="I143" s="10">
        <v>567200626</v>
      </c>
      <c r="J143" s="34" t="s">
        <v>7424</v>
      </c>
      <c r="K143" s="10">
        <v>190800</v>
      </c>
      <c r="L143" s="10">
        <v>5005624305</v>
      </c>
      <c r="M143" s="10" t="s">
        <v>8403</v>
      </c>
      <c r="N143" s="10"/>
    </row>
    <row r="144" spans="1:14">
      <c r="A144" s="32" t="s">
        <v>9176</v>
      </c>
      <c r="B144" s="32" t="s">
        <v>9176</v>
      </c>
      <c r="C144" s="33">
        <v>0.19645833333333332</v>
      </c>
      <c r="D144" s="14">
        <v>101</v>
      </c>
      <c r="E144" s="14">
        <v>1514173</v>
      </c>
      <c r="F144" s="10" t="s">
        <v>78</v>
      </c>
      <c r="G144" s="15">
        <v>1296</v>
      </c>
      <c r="H144" s="10" t="s">
        <v>122</v>
      </c>
      <c r="I144" s="10">
        <v>567200626</v>
      </c>
      <c r="J144" s="34" t="s">
        <v>7424</v>
      </c>
      <c r="K144" s="10">
        <v>6181.92</v>
      </c>
      <c r="L144" s="10">
        <v>5005624539</v>
      </c>
      <c r="M144" s="10" t="s">
        <v>8403</v>
      </c>
      <c r="N144" s="10"/>
    </row>
    <row r="145" spans="1:14">
      <c r="A145" s="32" t="s">
        <v>9176</v>
      </c>
      <c r="B145" s="32" t="s">
        <v>9176</v>
      </c>
      <c r="C145" s="33">
        <v>0.47011574074074075</v>
      </c>
      <c r="D145" s="14">
        <v>101</v>
      </c>
      <c r="E145" s="14">
        <v>1530909</v>
      </c>
      <c r="F145" s="10" t="s">
        <v>8140</v>
      </c>
      <c r="G145" s="15">
        <v>36565</v>
      </c>
      <c r="H145" s="10" t="s">
        <v>122</v>
      </c>
      <c r="I145" s="10" t="s">
        <v>9180</v>
      </c>
      <c r="J145" s="34" t="s">
        <v>7424</v>
      </c>
      <c r="K145" s="10">
        <v>1042468.15</v>
      </c>
      <c r="L145" s="10">
        <v>5005624809</v>
      </c>
      <c r="M145" s="10" t="s">
        <v>8755</v>
      </c>
      <c r="N145" s="10"/>
    </row>
    <row r="146" spans="1:14">
      <c r="A146" s="32" t="s">
        <v>9176</v>
      </c>
      <c r="B146" s="32" t="s">
        <v>9176</v>
      </c>
      <c r="C146" s="33">
        <v>0.59458333333333335</v>
      </c>
      <c r="D146" s="14">
        <v>101</v>
      </c>
      <c r="E146" s="14">
        <v>1530909</v>
      </c>
      <c r="F146" s="10" t="s">
        <v>8140</v>
      </c>
      <c r="G146" s="15">
        <v>41054</v>
      </c>
      <c r="H146" s="10" t="s">
        <v>122</v>
      </c>
      <c r="I146" s="10" t="s">
        <v>9181</v>
      </c>
      <c r="J146" s="34" t="s">
        <v>7424</v>
      </c>
      <c r="K146" s="10">
        <v>1170449.54</v>
      </c>
      <c r="L146" s="10">
        <v>5005624966</v>
      </c>
      <c r="M146" s="10" t="s">
        <v>8755</v>
      </c>
      <c r="N146" s="10"/>
    </row>
    <row r="147" spans="1:14">
      <c r="A147" s="32" t="s">
        <v>9176</v>
      </c>
      <c r="B147" s="32" t="s">
        <v>9176</v>
      </c>
      <c r="C147" s="33">
        <v>0.97504629629629624</v>
      </c>
      <c r="D147" s="14">
        <v>101</v>
      </c>
      <c r="E147" s="14">
        <v>1530846</v>
      </c>
      <c r="F147" s="10" t="s">
        <v>191</v>
      </c>
      <c r="G147" s="15">
        <v>41945</v>
      </c>
      <c r="H147" s="10" t="s">
        <v>122</v>
      </c>
      <c r="I147" s="10">
        <v>568200626</v>
      </c>
      <c r="J147" s="34" t="s">
        <v>7424</v>
      </c>
      <c r="K147" s="10">
        <v>100248.55</v>
      </c>
      <c r="L147" s="10">
        <v>5005625209</v>
      </c>
      <c r="M147" s="10" t="s">
        <v>8403</v>
      </c>
      <c r="N147" s="10"/>
    </row>
    <row r="148" spans="1:14">
      <c r="A148" s="32" t="s">
        <v>9176</v>
      </c>
      <c r="B148" s="32" t="s">
        <v>9176</v>
      </c>
      <c r="C148" s="33">
        <v>0.99721064814814808</v>
      </c>
      <c r="D148" s="14">
        <v>101</v>
      </c>
      <c r="E148" s="14">
        <v>1530850</v>
      </c>
      <c r="F148" s="10" t="s">
        <v>193</v>
      </c>
      <c r="G148" s="15">
        <v>24806</v>
      </c>
      <c r="H148" s="10" t="s">
        <v>122</v>
      </c>
      <c r="I148" s="10" t="s">
        <v>9182</v>
      </c>
      <c r="J148" s="34" t="s">
        <v>7424</v>
      </c>
      <c r="K148" s="10">
        <v>57301.86</v>
      </c>
      <c r="L148" s="10">
        <v>5005625230</v>
      </c>
      <c r="M148" s="10" t="s">
        <v>8403</v>
      </c>
      <c r="N148" s="10"/>
    </row>
    <row r="149" spans="1:14">
      <c r="A149" s="32" t="s">
        <v>9176</v>
      </c>
      <c r="B149" s="32" t="s">
        <v>9177</v>
      </c>
      <c r="C149" s="33">
        <v>7.7546296296296304E-4</v>
      </c>
      <c r="D149" s="14">
        <v>101</v>
      </c>
      <c r="E149" s="14">
        <v>1514169</v>
      </c>
      <c r="F149" s="10" t="s">
        <v>76</v>
      </c>
      <c r="G149" s="15">
        <v>15000</v>
      </c>
      <c r="H149" s="10" t="s">
        <v>122</v>
      </c>
      <c r="I149" s="10" t="s">
        <v>9182</v>
      </c>
      <c r="J149" s="34" t="s">
        <v>7424</v>
      </c>
      <c r="K149" s="10">
        <v>69750</v>
      </c>
      <c r="L149" s="10">
        <v>5005625231</v>
      </c>
      <c r="M149" s="10" t="s">
        <v>8403</v>
      </c>
      <c r="N149" s="10"/>
    </row>
    <row r="150" spans="1:14">
      <c r="A150" s="32" t="s">
        <v>9177</v>
      </c>
      <c r="B150" s="32" t="s">
        <v>9177</v>
      </c>
      <c r="C150" s="33">
        <v>0.1995949074074074</v>
      </c>
      <c r="D150" s="14">
        <v>102</v>
      </c>
      <c r="E150" s="14">
        <v>1530850</v>
      </c>
      <c r="F150" s="10" t="s">
        <v>193</v>
      </c>
      <c r="G150" s="15">
        <v>-24806</v>
      </c>
      <c r="H150" s="10" t="s">
        <v>122</v>
      </c>
      <c r="I150" s="10" t="s">
        <v>9182</v>
      </c>
      <c r="J150" s="34" t="s">
        <v>7424</v>
      </c>
      <c r="K150" s="10">
        <v>-57301.86</v>
      </c>
      <c r="L150" s="10">
        <v>5005625260</v>
      </c>
      <c r="M150" s="10" t="s">
        <v>8403</v>
      </c>
      <c r="N150" s="10"/>
    </row>
    <row r="151" spans="1:14">
      <c r="A151" s="32" t="s">
        <v>9177</v>
      </c>
      <c r="B151" s="32" t="s">
        <v>9177</v>
      </c>
      <c r="C151" s="33">
        <v>0.20019675925925925</v>
      </c>
      <c r="D151" s="14">
        <v>101</v>
      </c>
      <c r="E151" s="14">
        <v>1530850</v>
      </c>
      <c r="F151" s="10" t="s">
        <v>193</v>
      </c>
      <c r="G151" s="15">
        <v>18655</v>
      </c>
      <c r="H151" s="10" t="s">
        <v>122</v>
      </c>
      <c r="I151" s="10" t="s">
        <v>9182</v>
      </c>
      <c r="J151" s="34" t="s">
        <v>7424</v>
      </c>
      <c r="K151" s="10">
        <v>43093.05</v>
      </c>
      <c r="L151" s="10">
        <v>5005625261</v>
      </c>
      <c r="M151" s="10" t="s">
        <v>8403</v>
      </c>
      <c r="N151" s="10"/>
    </row>
    <row r="152" spans="1:14">
      <c r="A152" s="32" t="s">
        <v>9177</v>
      </c>
      <c r="B152" s="32" t="s">
        <v>9177</v>
      </c>
      <c r="C152" s="33">
        <v>0.2283101851851852</v>
      </c>
      <c r="D152" s="14">
        <v>101</v>
      </c>
      <c r="E152" s="14">
        <v>1514169</v>
      </c>
      <c r="F152" s="10" t="s">
        <v>76</v>
      </c>
      <c r="G152" s="15">
        <v>38252</v>
      </c>
      <c r="H152" s="10" t="s">
        <v>122</v>
      </c>
      <c r="I152" s="10" t="s">
        <v>9183</v>
      </c>
      <c r="J152" s="34" t="s">
        <v>7424</v>
      </c>
      <c r="K152" s="10">
        <v>177871.8</v>
      </c>
      <c r="L152" s="10">
        <v>5005625262</v>
      </c>
      <c r="M152" s="10" t="s">
        <v>8403</v>
      </c>
      <c r="N152" s="10"/>
    </row>
    <row r="153" spans="1:14">
      <c r="A153" s="32" t="s">
        <v>9177</v>
      </c>
      <c r="B153" s="32" t="s">
        <v>9177</v>
      </c>
      <c r="C153" s="33">
        <v>0.29552083333333334</v>
      </c>
      <c r="D153" s="14">
        <v>101</v>
      </c>
      <c r="E153" s="14">
        <v>1514169</v>
      </c>
      <c r="F153" s="10" t="s">
        <v>76</v>
      </c>
      <c r="G153" s="15">
        <v>1030</v>
      </c>
      <c r="H153" s="10" t="s">
        <v>122</v>
      </c>
      <c r="I153" s="10" t="s">
        <v>9183</v>
      </c>
      <c r="J153" s="34" t="s">
        <v>7424</v>
      </c>
      <c r="K153" s="10">
        <v>4789.5</v>
      </c>
      <c r="L153" s="10">
        <v>5005625246</v>
      </c>
      <c r="M153" s="10" t="s">
        <v>8755</v>
      </c>
      <c r="N153" s="10"/>
    </row>
    <row r="154" spans="1:14">
      <c r="A154" s="32" t="s">
        <v>9177</v>
      </c>
      <c r="B154" s="32" t="s">
        <v>9177</v>
      </c>
      <c r="C154" s="33">
        <v>0.67734953703703704</v>
      </c>
      <c r="D154" s="14">
        <v>101</v>
      </c>
      <c r="E154" s="14">
        <v>1530850</v>
      </c>
      <c r="F154" s="10" t="s">
        <v>193</v>
      </c>
      <c r="G154" s="15">
        <v>42831</v>
      </c>
      <c r="H154" s="10" t="s">
        <v>122</v>
      </c>
      <c r="I154" s="10" t="s">
        <v>9184</v>
      </c>
      <c r="J154" s="34" t="s">
        <v>7424</v>
      </c>
      <c r="K154" s="10">
        <v>98939.61</v>
      </c>
      <c r="L154" s="10">
        <v>5005625248</v>
      </c>
      <c r="M154" s="10" t="s">
        <v>8755</v>
      </c>
      <c r="N154" s="10"/>
    </row>
    <row r="155" spans="1:14">
      <c r="A155" s="32" t="s">
        <v>9177</v>
      </c>
      <c r="B155" s="32" t="s">
        <v>9177</v>
      </c>
      <c r="C155" s="33">
        <v>0.70386574074074071</v>
      </c>
      <c r="D155" s="14">
        <v>101</v>
      </c>
      <c r="E155" s="14">
        <v>1530850</v>
      </c>
      <c r="F155" s="10" t="s">
        <v>193</v>
      </c>
      <c r="G155" s="15">
        <v>25387</v>
      </c>
      <c r="H155" s="10" t="s">
        <v>122</v>
      </c>
      <c r="I155" s="10" t="s">
        <v>9185</v>
      </c>
      <c r="J155" s="34" t="s">
        <v>7424</v>
      </c>
      <c r="K155" s="10">
        <v>58643.97</v>
      </c>
      <c r="L155" s="10">
        <v>5005625249</v>
      </c>
      <c r="M155" s="10" t="s">
        <v>8755</v>
      </c>
      <c r="N155" s="10"/>
    </row>
    <row r="156" spans="1:14">
      <c r="A156" s="32" t="s">
        <v>9177</v>
      </c>
      <c r="B156" s="32" t="s">
        <v>9177</v>
      </c>
      <c r="C156" s="33">
        <v>0.95581018518518512</v>
      </c>
      <c r="D156" s="14">
        <v>101</v>
      </c>
      <c r="E156" s="14">
        <v>1514169</v>
      </c>
      <c r="F156" s="10" t="s">
        <v>76</v>
      </c>
      <c r="G156" s="15">
        <v>41942</v>
      </c>
      <c r="H156" s="10" t="s">
        <v>122</v>
      </c>
      <c r="I156" s="10" t="s">
        <v>9186</v>
      </c>
      <c r="J156" s="34" t="s">
        <v>7424</v>
      </c>
      <c r="K156" s="10">
        <v>195030.3</v>
      </c>
      <c r="L156" s="10">
        <v>5005625323</v>
      </c>
      <c r="M156" s="10" t="s">
        <v>8403</v>
      </c>
      <c r="N156" s="10"/>
    </row>
    <row r="157" spans="1:14">
      <c r="A157" s="32" t="s">
        <v>9177</v>
      </c>
      <c r="B157" s="32" t="s">
        <v>9177</v>
      </c>
      <c r="C157" s="33">
        <v>0.99010416666666667</v>
      </c>
      <c r="D157" s="14">
        <v>101</v>
      </c>
      <c r="E157" s="14">
        <v>1514169</v>
      </c>
      <c r="F157" s="10" t="s">
        <v>76</v>
      </c>
      <c r="G157" s="15">
        <v>30000</v>
      </c>
      <c r="H157" s="10" t="s">
        <v>122</v>
      </c>
      <c r="I157" s="10" t="s">
        <v>9187</v>
      </c>
      <c r="J157" s="34" t="s">
        <v>7424</v>
      </c>
      <c r="K157" s="10">
        <v>139500</v>
      </c>
      <c r="L157" s="10">
        <v>5005625329</v>
      </c>
      <c r="M157" s="10" t="s">
        <v>8403</v>
      </c>
      <c r="N157" s="10"/>
    </row>
    <row r="158" spans="1:14" s="163" customFormat="1">
      <c r="A158" s="263" t="s">
        <v>9188</v>
      </c>
      <c r="B158" s="263" t="s">
        <v>9188</v>
      </c>
      <c r="C158" s="264">
        <v>0.19100694444444444</v>
      </c>
      <c r="D158" s="265">
        <v>101</v>
      </c>
      <c r="E158" s="265">
        <v>1514169</v>
      </c>
      <c r="F158" s="146" t="s">
        <v>76</v>
      </c>
      <c r="G158" s="266">
        <v>10938</v>
      </c>
      <c r="H158" s="146" t="s">
        <v>122</v>
      </c>
      <c r="I158" s="146" t="s">
        <v>9187</v>
      </c>
      <c r="J158" s="267" t="s">
        <v>7424</v>
      </c>
      <c r="K158" s="146">
        <v>50861.7</v>
      </c>
      <c r="L158" s="146">
        <v>5005625469</v>
      </c>
      <c r="M158" s="146" t="s">
        <v>8403</v>
      </c>
      <c r="N158" s="146"/>
    </row>
    <row r="159" spans="1:14">
      <c r="A159" s="32" t="s">
        <v>9188</v>
      </c>
      <c r="B159" s="32" t="s">
        <v>9188</v>
      </c>
      <c r="C159" s="33">
        <v>0.42103009259259255</v>
      </c>
      <c r="D159" s="14">
        <v>101</v>
      </c>
      <c r="E159" s="14">
        <v>1514170</v>
      </c>
      <c r="F159" s="10" t="s">
        <v>74</v>
      </c>
      <c r="G159" s="15">
        <v>42119</v>
      </c>
      <c r="H159" s="10" t="s">
        <v>122</v>
      </c>
      <c r="I159" s="10">
        <v>193220626</v>
      </c>
      <c r="J159" s="34" t="s">
        <v>7424</v>
      </c>
      <c r="K159" s="10">
        <v>656214.02</v>
      </c>
      <c r="L159" s="10">
        <v>5005625733</v>
      </c>
      <c r="M159" s="10" t="s">
        <v>8755</v>
      </c>
      <c r="N159" s="10"/>
    </row>
    <row r="160" spans="1:14">
      <c r="A160" s="32" t="s">
        <v>9188</v>
      </c>
      <c r="B160" s="32" t="s">
        <v>9188</v>
      </c>
      <c r="C160" s="33">
        <v>0.95207175925925924</v>
      </c>
      <c r="D160" s="14">
        <v>101</v>
      </c>
      <c r="E160" s="14">
        <v>1514169</v>
      </c>
      <c r="F160" s="10" t="s">
        <v>76</v>
      </c>
      <c r="G160" s="15">
        <v>39650</v>
      </c>
      <c r="H160" s="10" t="s">
        <v>122</v>
      </c>
      <c r="I160" s="10" t="s">
        <v>9213</v>
      </c>
      <c r="J160" s="34" t="s">
        <v>7424</v>
      </c>
      <c r="K160" s="10">
        <v>184372.5</v>
      </c>
      <c r="L160" s="10">
        <v>5005626919</v>
      </c>
      <c r="M160" s="10" t="s">
        <v>9114</v>
      </c>
      <c r="N160" s="10"/>
    </row>
    <row r="161" spans="1:14" s="163" customFormat="1">
      <c r="A161" s="263" t="s">
        <v>9214</v>
      </c>
      <c r="B161" s="263" t="s">
        <v>9214</v>
      </c>
      <c r="C161" s="264">
        <v>0.22072916666666667</v>
      </c>
      <c r="D161" s="265">
        <v>101</v>
      </c>
      <c r="E161" s="265">
        <v>1531119</v>
      </c>
      <c r="F161" s="146" t="s">
        <v>8741</v>
      </c>
      <c r="G161" s="266">
        <v>42438</v>
      </c>
      <c r="H161" s="146" t="s">
        <v>122</v>
      </c>
      <c r="I161" s="146" t="s">
        <v>9215</v>
      </c>
      <c r="J161" s="267" t="s">
        <v>7424</v>
      </c>
      <c r="K161" s="146">
        <v>1209907.3799999999</v>
      </c>
      <c r="L161" s="146">
        <v>5005627240</v>
      </c>
      <c r="M161" s="146" t="s">
        <v>9114</v>
      </c>
      <c r="N161" s="146"/>
    </row>
    <row r="162" spans="1:14">
      <c r="A162" s="32" t="s">
        <v>9214</v>
      </c>
      <c r="B162" s="32" t="s">
        <v>9214</v>
      </c>
      <c r="C162" s="33">
        <v>0.65348379629629627</v>
      </c>
      <c r="D162" s="14">
        <v>101</v>
      </c>
      <c r="E162" s="14">
        <v>1514169</v>
      </c>
      <c r="F162" s="10" t="s">
        <v>76</v>
      </c>
      <c r="G162" s="15">
        <v>38903</v>
      </c>
      <c r="H162" s="10" t="s">
        <v>122</v>
      </c>
      <c r="I162" s="10" t="s">
        <v>9250</v>
      </c>
      <c r="J162" s="34" t="s">
        <v>7424</v>
      </c>
      <c r="K162" s="10">
        <v>180898.95</v>
      </c>
      <c r="L162" s="10">
        <v>5005628235</v>
      </c>
      <c r="M162" s="10" t="s">
        <v>8755</v>
      </c>
      <c r="N162" s="10"/>
    </row>
    <row r="163" spans="1:14">
      <c r="A163" s="32" t="s">
        <v>9214</v>
      </c>
      <c r="B163" s="32" t="s">
        <v>9214</v>
      </c>
      <c r="C163" s="33">
        <v>0.65630787037037031</v>
      </c>
      <c r="D163" s="14">
        <v>101</v>
      </c>
      <c r="E163" s="14">
        <v>1514169</v>
      </c>
      <c r="F163" s="10" t="s">
        <v>76</v>
      </c>
      <c r="G163" s="15">
        <v>39710</v>
      </c>
      <c r="H163" s="10" t="s">
        <v>122</v>
      </c>
      <c r="I163" s="10" t="s">
        <v>9251</v>
      </c>
      <c r="J163" s="34" t="s">
        <v>7424</v>
      </c>
      <c r="K163" s="10">
        <v>184651.5</v>
      </c>
      <c r="L163" s="10">
        <v>5005628251</v>
      </c>
      <c r="M163" s="10" t="s">
        <v>8755</v>
      </c>
      <c r="N163" s="10"/>
    </row>
    <row r="164" spans="1:14">
      <c r="A164" s="32" t="s">
        <v>9214</v>
      </c>
      <c r="B164" s="32" t="s">
        <v>9214</v>
      </c>
      <c r="C164" s="33">
        <v>0.65881944444444451</v>
      </c>
      <c r="D164" s="14">
        <v>101</v>
      </c>
      <c r="E164" s="14">
        <v>1514169</v>
      </c>
      <c r="F164" s="10" t="s">
        <v>76</v>
      </c>
      <c r="G164" s="15">
        <v>100</v>
      </c>
      <c r="H164" s="10" t="s">
        <v>122</v>
      </c>
      <c r="I164" s="10" t="s">
        <v>9183</v>
      </c>
      <c r="J164" s="34" t="s">
        <v>7424</v>
      </c>
      <c r="K164" s="10">
        <v>465</v>
      </c>
      <c r="L164" s="10">
        <v>5005628257</v>
      </c>
      <c r="M164" s="10" t="s">
        <v>8755</v>
      </c>
      <c r="N164" s="10"/>
    </row>
    <row r="165" spans="1:14">
      <c r="A165" s="32" t="s">
        <v>9214</v>
      </c>
      <c r="B165" s="32" t="s">
        <v>9214</v>
      </c>
      <c r="C165" s="33">
        <v>0.6637615740740741</v>
      </c>
      <c r="D165" s="14">
        <v>101</v>
      </c>
      <c r="E165" s="14">
        <v>1514169</v>
      </c>
      <c r="F165" s="10" t="s">
        <v>76</v>
      </c>
      <c r="G165" s="15">
        <v>36</v>
      </c>
      <c r="H165" s="10" t="s">
        <v>122</v>
      </c>
      <c r="I165" s="10" t="s">
        <v>9213</v>
      </c>
      <c r="J165" s="34" t="s">
        <v>7424</v>
      </c>
      <c r="K165" s="10">
        <v>167.4</v>
      </c>
      <c r="L165" s="10">
        <v>5005628281</v>
      </c>
      <c r="M165" s="10" t="s">
        <v>8755</v>
      </c>
      <c r="N165" s="10"/>
    </row>
    <row r="166" spans="1:14">
      <c r="A166" s="32" t="s">
        <v>9214</v>
      </c>
      <c r="B166" s="32" t="s">
        <v>9214</v>
      </c>
      <c r="C166" s="33">
        <v>0.95130787037037035</v>
      </c>
      <c r="D166" s="14">
        <v>101</v>
      </c>
      <c r="E166" s="14">
        <v>1514169</v>
      </c>
      <c r="F166" s="10" t="s">
        <v>76</v>
      </c>
      <c r="G166" s="15">
        <v>37755</v>
      </c>
      <c r="H166" s="10" t="s">
        <v>122</v>
      </c>
      <c r="I166" s="10" t="s">
        <v>9252</v>
      </c>
      <c r="J166" s="34" t="s">
        <v>7424</v>
      </c>
      <c r="K166" s="10">
        <v>175560.75</v>
      </c>
      <c r="L166" s="10">
        <v>5005628943</v>
      </c>
      <c r="M166" s="10" t="s">
        <v>9077</v>
      </c>
      <c r="N166" s="10"/>
    </row>
    <row r="167" spans="1:14">
      <c r="A167" s="32" t="s">
        <v>9214</v>
      </c>
      <c r="B167" s="32" t="s">
        <v>9214</v>
      </c>
      <c r="C167" s="33">
        <v>0.9588078703703703</v>
      </c>
      <c r="D167" s="14">
        <v>101</v>
      </c>
      <c r="E167" s="14">
        <v>1514170</v>
      </c>
      <c r="F167" s="10" t="s">
        <v>74</v>
      </c>
      <c r="G167" s="15">
        <v>43615</v>
      </c>
      <c r="H167" s="10" t="s">
        <v>122</v>
      </c>
      <c r="I167" s="10">
        <v>194230626</v>
      </c>
      <c r="J167" s="34" t="s">
        <v>7424</v>
      </c>
      <c r="K167" s="10">
        <v>679521.7</v>
      </c>
      <c r="L167" s="10">
        <v>5005628925</v>
      </c>
      <c r="M167" s="10" t="s">
        <v>8755</v>
      </c>
      <c r="N167" s="10"/>
    </row>
    <row r="168" spans="1:14">
      <c r="A168" s="32" t="s">
        <v>9214</v>
      </c>
      <c r="B168" s="32" t="s">
        <v>9253</v>
      </c>
      <c r="C168" s="33">
        <v>2.3726851851851851E-3</v>
      </c>
      <c r="D168" s="14">
        <v>101</v>
      </c>
      <c r="E168" s="14">
        <v>1531119</v>
      </c>
      <c r="F168" s="10" t="s">
        <v>8741</v>
      </c>
      <c r="G168" s="15">
        <v>34762</v>
      </c>
      <c r="H168" s="10" t="s">
        <v>122</v>
      </c>
      <c r="I168" s="10" t="s">
        <v>9254</v>
      </c>
      <c r="J168" s="34" t="s">
        <v>7424</v>
      </c>
      <c r="K168" s="10">
        <v>991064.62</v>
      </c>
      <c r="L168" s="10">
        <v>5005629047</v>
      </c>
      <c r="M168" s="10" t="s">
        <v>9077</v>
      </c>
      <c r="N168" s="10"/>
    </row>
    <row r="169" spans="1:14">
      <c r="A169" s="32" t="s">
        <v>9253</v>
      </c>
      <c r="B169" s="32" t="s">
        <v>9253</v>
      </c>
      <c r="C169" s="33">
        <v>0.41116898148148145</v>
      </c>
      <c r="D169" s="14">
        <v>101</v>
      </c>
      <c r="E169" s="14">
        <v>1531119</v>
      </c>
      <c r="F169" s="10" t="s">
        <v>8741</v>
      </c>
      <c r="G169" s="15">
        <v>6106</v>
      </c>
      <c r="H169" s="10" t="s">
        <v>122</v>
      </c>
      <c r="I169" s="10" t="s">
        <v>9254</v>
      </c>
      <c r="J169" s="34" t="s">
        <v>7424</v>
      </c>
      <c r="K169" s="10">
        <v>174082.06</v>
      </c>
      <c r="L169" s="10">
        <v>5005629714</v>
      </c>
      <c r="M169" s="10" t="s">
        <v>8755</v>
      </c>
      <c r="N169" s="10"/>
    </row>
    <row r="170" spans="1:14">
      <c r="A170" s="32" t="s">
        <v>9253</v>
      </c>
      <c r="B170" s="32" t="s">
        <v>9253</v>
      </c>
      <c r="C170" s="33">
        <v>0.42153935185185182</v>
      </c>
      <c r="D170" s="14">
        <v>101</v>
      </c>
      <c r="E170" s="14">
        <v>1514169</v>
      </c>
      <c r="F170" s="10" t="s">
        <v>76</v>
      </c>
      <c r="G170" s="15">
        <v>42567</v>
      </c>
      <c r="H170" s="10" t="s">
        <v>122</v>
      </c>
      <c r="I170" s="10" t="s">
        <v>9281</v>
      </c>
      <c r="J170" s="34" t="s">
        <v>7424</v>
      </c>
      <c r="K170" s="10">
        <v>197936.55</v>
      </c>
      <c r="L170" s="10">
        <v>5005629742</v>
      </c>
      <c r="M170" s="10" t="s">
        <v>8755</v>
      </c>
      <c r="N170" s="10"/>
    </row>
    <row r="171" spans="1:14">
      <c r="A171" s="32" t="s">
        <v>9253</v>
      </c>
      <c r="B171" s="32" t="s">
        <v>9253</v>
      </c>
      <c r="C171" s="33">
        <v>0.42682870370370374</v>
      </c>
      <c r="D171" s="14">
        <v>101</v>
      </c>
      <c r="E171" s="14">
        <v>1514169</v>
      </c>
      <c r="F171" s="10" t="s">
        <v>76</v>
      </c>
      <c r="G171" s="15">
        <v>1056</v>
      </c>
      <c r="H171" s="10" t="s">
        <v>122</v>
      </c>
      <c r="I171" s="10" t="s">
        <v>9252</v>
      </c>
      <c r="J171" s="34" t="s">
        <v>7424</v>
      </c>
      <c r="K171" s="10">
        <v>4910.3999999999996</v>
      </c>
      <c r="L171" s="10">
        <v>5005629744</v>
      </c>
      <c r="M171" s="10" t="s">
        <v>8755</v>
      </c>
      <c r="N171" s="10"/>
    </row>
    <row r="172" spans="1:14">
      <c r="A172" s="32" t="s">
        <v>9253</v>
      </c>
      <c r="B172" s="32" t="s">
        <v>9253</v>
      </c>
      <c r="C172" s="33">
        <v>0.93484953703703699</v>
      </c>
      <c r="D172" s="14">
        <v>101</v>
      </c>
      <c r="E172" s="14">
        <v>1514169</v>
      </c>
      <c r="F172" s="10" t="s">
        <v>76</v>
      </c>
      <c r="G172" s="15">
        <v>38748</v>
      </c>
      <c r="H172" s="10" t="s">
        <v>122</v>
      </c>
      <c r="I172" s="10" t="s">
        <v>9282</v>
      </c>
      <c r="J172" s="34" t="s">
        <v>7424</v>
      </c>
      <c r="K172" s="10">
        <v>180178.2</v>
      </c>
      <c r="L172" s="10">
        <v>5005630898</v>
      </c>
      <c r="M172" s="10" t="s">
        <v>8755</v>
      </c>
      <c r="N172" s="10"/>
    </row>
    <row r="173" spans="1:14">
      <c r="A173" s="32" t="s">
        <v>9253</v>
      </c>
      <c r="B173" s="32" t="s">
        <v>9253</v>
      </c>
      <c r="C173" s="33">
        <v>0.94383101851851858</v>
      </c>
      <c r="D173" s="14">
        <v>101</v>
      </c>
      <c r="E173" s="14">
        <v>1514169</v>
      </c>
      <c r="F173" s="10" t="s">
        <v>76</v>
      </c>
      <c r="G173" s="15">
        <v>40196</v>
      </c>
      <c r="H173" s="10" t="s">
        <v>122</v>
      </c>
      <c r="I173" s="10" t="s">
        <v>9283</v>
      </c>
      <c r="J173" s="34" t="s">
        <v>7424</v>
      </c>
      <c r="K173" s="10">
        <v>186911.4</v>
      </c>
      <c r="L173" s="10">
        <v>5005630899</v>
      </c>
      <c r="M173" s="10" t="s">
        <v>8755</v>
      </c>
      <c r="N173" s="10"/>
    </row>
    <row r="174" spans="1:14">
      <c r="A174" s="32" t="s">
        <v>9253</v>
      </c>
      <c r="B174" s="32" t="s">
        <v>9253</v>
      </c>
      <c r="C174" s="33">
        <v>0.96591435185185182</v>
      </c>
      <c r="D174" s="14">
        <v>101</v>
      </c>
      <c r="E174" s="14">
        <v>1530845</v>
      </c>
      <c r="F174" s="10" t="s">
        <v>198</v>
      </c>
      <c r="G174" s="15">
        <v>44154</v>
      </c>
      <c r="H174" s="10" t="s">
        <v>122</v>
      </c>
      <c r="I174" s="10">
        <v>195240626</v>
      </c>
      <c r="J174" s="34" t="s">
        <v>7424</v>
      </c>
      <c r="K174" s="10">
        <v>585923.57999999996</v>
      </c>
      <c r="L174" s="10">
        <v>5005630940</v>
      </c>
      <c r="M174" s="10" t="s">
        <v>8755</v>
      </c>
      <c r="N174" s="10"/>
    </row>
    <row r="175" spans="1:14">
      <c r="A175" s="32" t="s">
        <v>9284</v>
      </c>
      <c r="B175" s="32" t="s">
        <v>9284</v>
      </c>
      <c r="C175" s="33">
        <v>0.47895833333333332</v>
      </c>
      <c r="D175" s="14">
        <v>101</v>
      </c>
      <c r="E175" s="14">
        <v>1514171</v>
      </c>
      <c r="F175" s="10" t="s">
        <v>71</v>
      </c>
      <c r="G175" s="15">
        <v>13476</v>
      </c>
      <c r="H175" s="10" t="s">
        <v>122</v>
      </c>
      <c r="I175" s="10">
        <v>382250626</v>
      </c>
      <c r="J175" s="34" t="s">
        <v>7424</v>
      </c>
      <c r="K175" s="10">
        <v>221545.44</v>
      </c>
      <c r="L175" s="10">
        <v>5005631882</v>
      </c>
      <c r="M175" s="10" t="s">
        <v>8755</v>
      </c>
      <c r="N175" s="10"/>
    </row>
    <row r="176" spans="1:14">
      <c r="A176" s="32" t="s">
        <v>9284</v>
      </c>
      <c r="B176" s="32" t="s">
        <v>9284</v>
      </c>
      <c r="C176" s="33">
        <v>0.70383101851851848</v>
      </c>
      <c r="D176" s="14">
        <v>101</v>
      </c>
      <c r="E176" s="14">
        <v>1514171</v>
      </c>
      <c r="F176" s="10" t="s">
        <v>71</v>
      </c>
      <c r="G176" s="15">
        <v>29387</v>
      </c>
      <c r="H176" s="10" t="s">
        <v>122</v>
      </c>
      <c r="I176" s="10">
        <v>382250626</v>
      </c>
      <c r="J176" s="34" t="s">
        <v>7424</v>
      </c>
      <c r="K176" s="10">
        <v>483122.28</v>
      </c>
      <c r="L176" s="10">
        <v>5005632586</v>
      </c>
      <c r="M176" s="10" t="s">
        <v>8755</v>
      </c>
      <c r="N176" s="10"/>
    </row>
    <row r="177" spans="1:14">
      <c r="A177" s="32" t="s">
        <v>9284</v>
      </c>
      <c r="B177" s="32" t="s">
        <v>9284</v>
      </c>
      <c r="C177" s="33">
        <v>0.70568287037037036</v>
      </c>
      <c r="D177" s="14">
        <v>101</v>
      </c>
      <c r="E177" s="14">
        <v>1514169</v>
      </c>
      <c r="F177" s="10" t="s">
        <v>76</v>
      </c>
      <c r="G177" s="15">
        <v>29763</v>
      </c>
      <c r="H177" s="10" t="s">
        <v>122</v>
      </c>
      <c r="I177" s="10" t="s">
        <v>9308</v>
      </c>
      <c r="J177" s="34" t="s">
        <v>7424</v>
      </c>
      <c r="K177" s="10">
        <v>138397.95000000001</v>
      </c>
      <c r="L177" s="10">
        <v>5005632588</v>
      </c>
      <c r="M177" s="10" t="s">
        <v>8755</v>
      </c>
      <c r="N177" s="10"/>
    </row>
    <row r="178" spans="1:14">
      <c r="A178" s="32" t="s">
        <v>9284</v>
      </c>
      <c r="B178" s="32" t="s">
        <v>9284</v>
      </c>
      <c r="C178" s="33">
        <v>0.70741898148148152</v>
      </c>
      <c r="D178" s="14">
        <v>101</v>
      </c>
      <c r="E178" s="14">
        <v>1530845</v>
      </c>
      <c r="F178" s="10" t="s">
        <v>198</v>
      </c>
      <c r="G178" s="15">
        <v>41221</v>
      </c>
      <c r="H178" s="10" t="s">
        <v>122</v>
      </c>
      <c r="I178" s="10">
        <v>196250626</v>
      </c>
      <c r="J178" s="34" t="s">
        <v>7424</v>
      </c>
      <c r="K178" s="10">
        <v>547002.67000000004</v>
      </c>
      <c r="L178" s="10">
        <v>5005632589</v>
      </c>
      <c r="M178" s="10" t="s">
        <v>8755</v>
      </c>
      <c r="N178" s="10"/>
    </row>
    <row r="179" spans="1:14">
      <c r="A179" s="32" t="s">
        <v>9284</v>
      </c>
      <c r="B179" s="32" t="s">
        <v>9284</v>
      </c>
      <c r="C179" s="33">
        <v>0.95719907407407412</v>
      </c>
      <c r="D179" s="14">
        <v>101</v>
      </c>
      <c r="E179" s="14">
        <v>1514170</v>
      </c>
      <c r="F179" s="10" t="s">
        <v>74</v>
      </c>
      <c r="G179" s="15">
        <v>41044</v>
      </c>
      <c r="H179" s="10" t="s">
        <v>122</v>
      </c>
      <c r="I179" s="10">
        <v>1972506202</v>
      </c>
      <c r="J179" s="34" t="s">
        <v>7424</v>
      </c>
      <c r="K179" s="10">
        <v>639465.52</v>
      </c>
      <c r="L179" s="10">
        <v>5005633124</v>
      </c>
      <c r="M179" s="10" t="s">
        <v>9077</v>
      </c>
      <c r="N179" s="10"/>
    </row>
    <row r="180" spans="1:14">
      <c r="A180" s="32" t="s">
        <v>9309</v>
      </c>
      <c r="B180" s="32" t="s">
        <v>9309</v>
      </c>
      <c r="C180" s="33">
        <v>0.33085648148148145</v>
      </c>
      <c r="D180" s="14">
        <v>102</v>
      </c>
      <c r="E180" s="14">
        <v>1514170</v>
      </c>
      <c r="F180" s="10" t="s">
        <v>74</v>
      </c>
      <c r="G180" s="15">
        <v>-11</v>
      </c>
      <c r="H180" s="10" t="s">
        <v>122</v>
      </c>
      <c r="I180" s="10">
        <v>1972506202</v>
      </c>
      <c r="J180" s="34" t="s">
        <v>7424</v>
      </c>
      <c r="K180" s="10">
        <v>-171.38</v>
      </c>
      <c r="L180" s="10">
        <v>5005633537</v>
      </c>
      <c r="M180" s="10" t="s">
        <v>8755</v>
      </c>
      <c r="N180" s="10"/>
    </row>
    <row r="181" spans="1:14" s="163" customFormat="1">
      <c r="A181" s="263" t="s">
        <v>9309</v>
      </c>
      <c r="B181" s="263" t="s">
        <v>9309</v>
      </c>
      <c r="C181" s="264">
        <v>0.3439814814814815</v>
      </c>
      <c r="D181" s="265">
        <v>101</v>
      </c>
      <c r="E181" s="265">
        <v>1514169</v>
      </c>
      <c r="F181" s="146" t="s">
        <v>76</v>
      </c>
      <c r="G181" s="266">
        <v>43269</v>
      </c>
      <c r="H181" s="146" t="s">
        <v>122</v>
      </c>
      <c r="I181" s="146" t="s">
        <v>9310</v>
      </c>
      <c r="J181" s="267" t="s">
        <v>7424</v>
      </c>
      <c r="K181" s="146">
        <v>201200.85</v>
      </c>
      <c r="L181" s="146">
        <v>5005633611</v>
      </c>
      <c r="M181" s="146" t="s">
        <v>8755</v>
      </c>
      <c r="N181" s="146"/>
    </row>
    <row r="182" spans="1:14">
      <c r="A182" s="32" t="s">
        <v>9309</v>
      </c>
      <c r="B182" s="32" t="s">
        <v>9309</v>
      </c>
      <c r="C182" s="33">
        <v>0.49362268518518521</v>
      </c>
      <c r="D182" s="14">
        <v>101</v>
      </c>
      <c r="E182" s="14">
        <v>1530848</v>
      </c>
      <c r="F182" s="10" t="s">
        <v>192</v>
      </c>
      <c r="G182" s="15">
        <v>40351</v>
      </c>
      <c r="H182" s="10" t="s">
        <v>122</v>
      </c>
      <c r="I182" s="10">
        <v>383260626</v>
      </c>
      <c r="J182" s="34" t="s">
        <v>7424</v>
      </c>
      <c r="K182" s="10">
        <v>586703.54</v>
      </c>
      <c r="L182" s="10">
        <v>5005633930</v>
      </c>
      <c r="M182" s="10" t="s">
        <v>8755</v>
      </c>
      <c r="N182" s="10"/>
    </row>
    <row r="183" spans="1:14">
      <c r="A183" s="32" t="s">
        <v>9309</v>
      </c>
      <c r="B183" s="32" t="s">
        <v>9309</v>
      </c>
      <c r="C183" s="33">
        <v>0.54152777777777772</v>
      </c>
      <c r="D183" s="14">
        <v>101</v>
      </c>
      <c r="E183" s="14">
        <v>1514169</v>
      </c>
      <c r="F183" s="10" t="s">
        <v>76</v>
      </c>
      <c r="G183" s="15">
        <v>42623</v>
      </c>
      <c r="H183" s="10" t="s">
        <v>122</v>
      </c>
      <c r="I183" s="10" t="s">
        <v>9346</v>
      </c>
      <c r="J183" s="34" t="s">
        <v>7424</v>
      </c>
      <c r="K183" s="10">
        <v>198196.95</v>
      </c>
      <c r="L183" s="10">
        <v>5005633938</v>
      </c>
      <c r="M183" s="10" t="s">
        <v>8755</v>
      </c>
      <c r="N183" s="10"/>
    </row>
    <row r="184" spans="1:14">
      <c r="A184" s="32" t="s">
        <v>9309</v>
      </c>
      <c r="B184" s="32" t="s">
        <v>9309</v>
      </c>
      <c r="C184" s="33">
        <v>0.97329861111111116</v>
      </c>
      <c r="D184" s="14">
        <v>101</v>
      </c>
      <c r="E184" s="14">
        <v>1514169</v>
      </c>
      <c r="F184" s="10" t="s">
        <v>76</v>
      </c>
      <c r="G184" s="15">
        <v>39148</v>
      </c>
      <c r="H184" s="10" t="s">
        <v>122</v>
      </c>
      <c r="I184" s="10" t="s">
        <v>9347</v>
      </c>
      <c r="J184" s="34" t="s">
        <v>7424</v>
      </c>
      <c r="K184" s="10">
        <v>182038.2</v>
      </c>
      <c r="L184" s="10">
        <v>5005634994</v>
      </c>
      <c r="M184" s="10" t="s">
        <v>8755</v>
      </c>
      <c r="N184" s="10"/>
    </row>
    <row r="185" spans="1:14">
      <c r="A185" s="32" t="s">
        <v>9309</v>
      </c>
      <c r="B185" s="32" t="s">
        <v>9309</v>
      </c>
      <c r="C185" s="33">
        <v>0.97665509259259264</v>
      </c>
      <c r="D185" s="14">
        <v>101</v>
      </c>
      <c r="E185" s="14">
        <v>1531119</v>
      </c>
      <c r="F185" s="10" t="s">
        <v>8741</v>
      </c>
      <c r="G185" s="15">
        <v>42972</v>
      </c>
      <c r="H185" s="10" t="s">
        <v>122</v>
      </c>
      <c r="I185" s="10" t="s">
        <v>9348</v>
      </c>
      <c r="J185" s="34" t="s">
        <v>7424</v>
      </c>
      <c r="K185" s="10">
        <v>1225131.72</v>
      </c>
      <c r="L185" s="10">
        <v>5005634995</v>
      </c>
      <c r="M185" s="10" t="s">
        <v>8755</v>
      </c>
      <c r="N185" s="10"/>
    </row>
    <row r="186" spans="1:14">
      <c r="A186" s="32" t="s">
        <v>9309</v>
      </c>
      <c r="B186" s="32" t="s">
        <v>9309</v>
      </c>
      <c r="C186" s="33">
        <v>0.97747685185185185</v>
      </c>
      <c r="D186" s="14">
        <v>101</v>
      </c>
      <c r="E186" s="14">
        <v>1531119</v>
      </c>
      <c r="F186" s="10" t="s">
        <v>8741</v>
      </c>
      <c r="G186" s="15">
        <v>85</v>
      </c>
      <c r="H186" s="10" t="s">
        <v>122</v>
      </c>
      <c r="I186" s="10" t="s">
        <v>9348</v>
      </c>
      <c r="J186" s="34" t="s">
        <v>7424</v>
      </c>
      <c r="K186" s="10">
        <v>2423.35</v>
      </c>
      <c r="L186" s="10">
        <v>5005634996</v>
      </c>
      <c r="M186" s="10" t="s">
        <v>8755</v>
      </c>
      <c r="N186" s="10"/>
    </row>
    <row r="187" spans="1:14">
      <c r="A187" s="32" t="s">
        <v>9309</v>
      </c>
      <c r="B187" s="32" t="s">
        <v>9309</v>
      </c>
      <c r="C187" s="33">
        <v>0.98050925925925936</v>
      </c>
      <c r="D187" s="14">
        <v>101</v>
      </c>
      <c r="E187" s="14">
        <v>1514169</v>
      </c>
      <c r="F187" s="10" t="s">
        <v>76</v>
      </c>
      <c r="G187" s="15">
        <v>150</v>
      </c>
      <c r="H187" s="10" t="s">
        <v>122</v>
      </c>
      <c r="I187" s="10" t="s">
        <v>9347</v>
      </c>
      <c r="J187" s="34" t="s">
        <v>7424</v>
      </c>
      <c r="K187" s="10">
        <v>697.5</v>
      </c>
      <c r="L187" s="10">
        <v>5005634997</v>
      </c>
      <c r="M187" s="10" t="s">
        <v>8755</v>
      </c>
      <c r="N187" s="10"/>
    </row>
    <row r="188" spans="1:14">
      <c r="A188" s="32" t="s">
        <v>9309</v>
      </c>
      <c r="B188" s="32" t="s">
        <v>9309</v>
      </c>
      <c r="C188" s="33">
        <v>0.98283564814814817</v>
      </c>
      <c r="D188" s="14">
        <v>101</v>
      </c>
      <c r="E188" s="14">
        <v>1531119</v>
      </c>
      <c r="F188" s="10" t="s">
        <v>8741</v>
      </c>
      <c r="G188" s="15">
        <v>43424</v>
      </c>
      <c r="H188" s="10" t="s">
        <v>122</v>
      </c>
      <c r="I188" s="10" t="s">
        <v>9349</v>
      </c>
      <c r="J188" s="34" t="s">
        <v>7424</v>
      </c>
      <c r="K188" s="10">
        <v>1238018.24</v>
      </c>
      <c r="L188" s="10">
        <v>5005634998</v>
      </c>
      <c r="M188" s="10" t="s">
        <v>8755</v>
      </c>
      <c r="N188" s="10"/>
    </row>
    <row r="189" spans="1:14">
      <c r="A189" s="32" t="s">
        <v>9344</v>
      </c>
      <c r="B189" s="32" t="s">
        <v>9344</v>
      </c>
      <c r="C189" s="33">
        <v>0.17739583333333334</v>
      </c>
      <c r="D189" s="14">
        <v>101</v>
      </c>
      <c r="E189" s="14">
        <v>1514173</v>
      </c>
      <c r="F189" s="10" t="s">
        <v>78</v>
      </c>
      <c r="G189" s="15">
        <v>40563</v>
      </c>
      <c r="H189" s="10" t="s">
        <v>122</v>
      </c>
      <c r="I189" s="10">
        <v>5692706202</v>
      </c>
      <c r="J189" s="34" t="s">
        <v>7424</v>
      </c>
      <c r="K189" s="10">
        <v>193485.51</v>
      </c>
      <c r="L189" s="10">
        <v>5005635254</v>
      </c>
      <c r="M189" s="10" t="s">
        <v>9077</v>
      </c>
      <c r="N189" s="10"/>
    </row>
    <row r="190" spans="1:14">
      <c r="A190" s="32" t="s">
        <v>9344</v>
      </c>
      <c r="B190" s="32" t="s">
        <v>9344</v>
      </c>
      <c r="C190" s="33">
        <v>0.45234953703703701</v>
      </c>
      <c r="D190" s="14">
        <v>101</v>
      </c>
      <c r="E190" s="14">
        <v>1514173</v>
      </c>
      <c r="F190" s="10" t="s">
        <v>78</v>
      </c>
      <c r="G190" s="15">
        <v>21</v>
      </c>
      <c r="H190" s="10" t="s">
        <v>122</v>
      </c>
      <c r="I190" s="10">
        <v>5692706202</v>
      </c>
      <c r="J190" s="34" t="s">
        <v>7424</v>
      </c>
      <c r="K190" s="10">
        <v>100.17</v>
      </c>
      <c r="L190" s="10">
        <v>5005635568</v>
      </c>
      <c r="M190" s="10" t="s">
        <v>8758</v>
      </c>
      <c r="N190" s="10"/>
    </row>
    <row r="191" spans="1:14">
      <c r="A191" s="32" t="s">
        <v>9344</v>
      </c>
      <c r="B191" s="32" t="s">
        <v>9344</v>
      </c>
      <c r="C191" s="33">
        <v>0.75843749999999999</v>
      </c>
      <c r="D191" s="14">
        <v>101</v>
      </c>
      <c r="E191" s="14">
        <v>1514171</v>
      </c>
      <c r="F191" s="10" t="s">
        <v>71</v>
      </c>
      <c r="G191" s="15">
        <v>41974</v>
      </c>
      <c r="H191" s="10" t="s">
        <v>122</v>
      </c>
      <c r="I191" s="10">
        <v>384270626</v>
      </c>
      <c r="J191" s="34" t="s">
        <v>7424</v>
      </c>
      <c r="K191" s="10">
        <v>690052.56</v>
      </c>
      <c r="L191" s="10">
        <v>5005635948</v>
      </c>
      <c r="M191" s="10" t="s">
        <v>8758</v>
      </c>
      <c r="N191" s="10"/>
    </row>
    <row r="192" spans="1:14">
      <c r="A192" s="32" t="s">
        <v>9344</v>
      </c>
      <c r="B192" s="32" t="s">
        <v>9344</v>
      </c>
      <c r="C192" s="33">
        <v>0.82405092592592588</v>
      </c>
      <c r="D192" s="14">
        <v>101</v>
      </c>
      <c r="E192" s="14">
        <v>1530845</v>
      </c>
      <c r="F192" s="10" t="s">
        <v>198</v>
      </c>
      <c r="G192" s="15">
        <v>34012</v>
      </c>
      <c r="H192" s="10" t="s">
        <v>122</v>
      </c>
      <c r="I192" s="10">
        <v>198270626</v>
      </c>
      <c r="J192" s="34" t="s">
        <v>7424</v>
      </c>
      <c r="K192" s="10">
        <v>451339.24</v>
      </c>
      <c r="L192" s="10">
        <v>5005636000</v>
      </c>
      <c r="M192" s="10" t="s">
        <v>9114</v>
      </c>
      <c r="N192" s="10"/>
    </row>
    <row r="193" spans="1:14">
      <c r="A193" s="32" t="s">
        <v>9344</v>
      </c>
      <c r="B193" s="32" t="s">
        <v>9344</v>
      </c>
      <c r="C193" s="33">
        <v>0.83052083333333337</v>
      </c>
      <c r="D193" s="14">
        <v>101</v>
      </c>
      <c r="E193" s="14">
        <v>1514170</v>
      </c>
      <c r="F193" s="10" t="s">
        <v>74</v>
      </c>
      <c r="G193" s="15">
        <v>7774</v>
      </c>
      <c r="H193" s="10" t="s">
        <v>122</v>
      </c>
      <c r="I193" s="10">
        <v>198270626</v>
      </c>
      <c r="J193" s="34" t="s">
        <v>7424</v>
      </c>
      <c r="K193" s="10">
        <v>121118.92</v>
      </c>
      <c r="L193" s="10">
        <v>5005636001</v>
      </c>
      <c r="M193" s="10" t="s">
        <v>9114</v>
      </c>
      <c r="N193" s="10"/>
    </row>
    <row r="194" spans="1:14">
      <c r="A194" s="32" t="s">
        <v>9344</v>
      </c>
      <c r="B194" s="32" t="s">
        <v>9344</v>
      </c>
      <c r="C194" s="33">
        <v>0.9200462962962962</v>
      </c>
      <c r="D194" s="14">
        <v>101</v>
      </c>
      <c r="E194" s="14">
        <v>1514169</v>
      </c>
      <c r="F194" s="10" t="s">
        <v>76</v>
      </c>
      <c r="G194" s="15">
        <v>37168</v>
      </c>
      <c r="H194" s="10" t="s">
        <v>122</v>
      </c>
      <c r="I194" s="10" t="s">
        <v>9350</v>
      </c>
      <c r="J194" s="34" t="s">
        <v>7424</v>
      </c>
      <c r="K194" s="10">
        <v>172831.2</v>
      </c>
      <c r="L194" s="10">
        <v>5005636009</v>
      </c>
      <c r="M194" s="10" t="s">
        <v>9077</v>
      </c>
      <c r="N194" s="10"/>
    </row>
    <row r="195" spans="1:14">
      <c r="A195" s="32" t="s">
        <v>9345</v>
      </c>
      <c r="B195" s="32" t="s">
        <v>9345</v>
      </c>
      <c r="C195" s="33">
        <v>0.34556712962962965</v>
      </c>
      <c r="D195" s="14">
        <v>102</v>
      </c>
      <c r="E195" s="14">
        <v>1514169</v>
      </c>
      <c r="F195" s="10" t="s">
        <v>76</v>
      </c>
      <c r="G195" s="15">
        <v>-15</v>
      </c>
      <c r="H195" s="10" t="s">
        <v>122</v>
      </c>
      <c r="I195" s="10" t="s">
        <v>9350</v>
      </c>
      <c r="J195" s="34" t="s">
        <v>7424</v>
      </c>
      <c r="K195" s="10">
        <v>-69.75</v>
      </c>
      <c r="L195" s="10">
        <v>5005636110</v>
      </c>
      <c r="M195" s="10" t="s">
        <v>8755</v>
      </c>
      <c r="N195" s="10"/>
    </row>
    <row r="196" spans="1:14">
      <c r="A196" s="32" t="s">
        <v>9345</v>
      </c>
      <c r="B196" s="32" t="s">
        <v>9345</v>
      </c>
      <c r="C196" s="33">
        <v>0.34621527777777777</v>
      </c>
      <c r="D196" s="14">
        <v>101</v>
      </c>
      <c r="E196" s="14">
        <v>1514169</v>
      </c>
      <c r="F196" s="10" t="s">
        <v>76</v>
      </c>
      <c r="G196" s="15">
        <v>30</v>
      </c>
      <c r="H196" s="10" t="s">
        <v>122</v>
      </c>
      <c r="I196" s="10" t="s">
        <v>9350</v>
      </c>
      <c r="J196" s="34" t="s">
        <v>7424</v>
      </c>
      <c r="K196" s="10">
        <v>139.5</v>
      </c>
      <c r="L196" s="10">
        <v>5005636111</v>
      </c>
      <c r="M196" s="10" t="s">
        <v>8755</v>
      </c>
      <c r="N196" s="10"/>
    </row>
    <row r="197" spans="1:14">
      <c r="A197" s="32" t="s">
        <v>9345</v>
      </c>
      <c r="B197" s="32" t="s">
        <v>9345</v>
      </c>
      <c r="C197" s="33">
        <v>0.38243055555555555</v>
      </c>
      <c r="D197" s="14">
        <v>101</v>
      </c>
      <c r="E197" s="14">
        <v>1514173</v>
      </c>
      <c r="F197" s="10" t="s">
        <v>78</v>
      </c>
      <c r="G197" s="15">
        <v>10000</v>
      </c>
      <c r="H197" s="10" t="s">
        <v>122</v>
      </c>
      <c r="I197" s="10">
        <v>570280626</v>
      </c>
      <c r="J197" s="34" t="s">
        <v>7424</v>
      </c>
      <c r="K197" s="10">
        <v>47700</v>
      </c>
      <c r="L197" s="10">
        <v>5005636112</v>
      </c>
      <c r="M197" s="10" t="s">
        <v>8755</v>
      </c>
      <c r="N197" s="10"/>
    </row>
    <row r="198" spans="1:14">
      <c r="A198" s="32" t="s">
        <v>9345</v>
      </c>
      <c r="B198" s="32" t="s">
        <v>9345</v>
      </c>
      <c r="C198" s="33">
        <v>0.38424768518518521</v>
      </c>
      <c r="D198" s="14">
        <v>101</v>
      </c>
      <c r="E198" s="14">
        <v>1530846</v>
      </c>
      <c r="F198" s="10" t="s">
        <v>191</v>
      </c>
      <c r="G198" s="15">
        <v>30731</v>
      </c>
      <c r="H198" s="10" t="s">
        <v>122</v>
      </c>
      <c r="I198" s="10">
        <v>570280626</v>
      </c>
      <c r="J198" s="34" t="s">
        <v>7424</v>
      </c>
      <c r="K198" s="10">
        <v>73447.09</v>
      </c>
      <c r="L198" s="10">
        <v>5005636114</v>
      </c>
      <c r="M198" s="10" t="s">
        <v>8755</v>
      </c>
      <c r="N198" s="10"/>
    </row>
    <row r="199" spans="1:14">
      <c r="A199" s="32" t="s">
        <v>9345</v>
      </c>
      <c r="B199" s="32" t="s">
        <v>9345</v>
      </c>
      <c r="C199" s="33">
        <v>0.43908564814814816</v>
      </c>
      <c r="D199" s="14">
        <v>101</v>
      </c>
      <c r="E199" s="14">
        <v>1531119</v>
      </c>
      <c r="F199" s="10" t="s">
        <v>8741</v>
      </c>
      <c r="G199" s="15">
        <v>43367</v>
      </c>
      <c r="H199" s="10" t="s">
        <v>122</v>
      </c>
      <c r="I199" s="10" t="s">
        <v>9351</v>
      </c>
      <c r="J199" s="34" t="s">
        <v>7424</v>
      </c>
      <c r="K199" s="10">
        <v>1236393.17</v>
      </c>
      <c r="L199" s="10">
        <v>5005636107</v>
      </c>
      <c r="M199" s="10" t="s">
        <v>8758</v>
      </c>
      <c r="N199" s="10"/>
    </row>
    <row r="200" spans="1:14">
      <c r="A200" s="32" t="s">
        <v>9345</v>
      </c>
      <c r="B200" s="32" t="s">
        <v>9345</v>
      </c>
      <c r="C200" s="33">
        <v>0.65555555555555556</v>
      </c>
      <c r="D200" s="14">
        <v>101</v>
      </c>
      <c r="E200" s="14">
        <v>1514171</v>
      </c>
      <c r="F200" s="10" t="s">
        <v>71</v>
      </c>
      <c r="G200" s="15">
        <v>52</v>
      </c>
      <c r="H200" s="10" t="s">
        <v>122</v>
      </c>
      <c r="I200" s="10">
        <v>384270626</v>
      </c>
      <c r="J200" s="34" t="s">
        <v>7424</v>
      </c>
      <c r="K200" s="10">
        <v>854.88</v>
      </c>
      <c r="L200" s="10">
        <v>5005636157</v>
      </c>
      <c r="M200" s="10" t="s">
        <v>8755</v>
      </c>
      <c r="N200" s="10"/>
    </row>
    <row r="201" spans="1:14">
      <c r="A201" s="32" t="s">
        <v>9345</v>
      </c>
      <c r="B201" s="32" t="s">
        <v>9345</v>
      </c>
      <c r="C201" s="33">
        <v>0.73545138888888895</v>
      </c>
      <c r="D201" s="14">
        <v>101</v>
      </c>
      <c r="E201" s="14">
        <v>1514171</v>
      </c>
      <c r="F201" s="10" t="s">
        <v>71</v>
      </c>
      <c r="G201" s="15">
        <v>41996</v>
      </c>
      <c r="H201" s="10" t="s">
        <v>122</v>
      </c>
      <c r="I201" s="10">
        <v>385280626</v>
      </c>
      <c r="J201" s="34" t="s">
        <v>7424</v>
      </c>
      <c r="K201" s="10">
        <v>690414.24</v>
      </c>
      <c r="L201" s="10">
        <v>5005636148</v>
      </c>
      <c r="M201" s="10" t="s">
        <v>8758</v>
      </c>
      <c r="N201" s="10"/>
    </row>
    <row r="202" spans="1:14">
      <c r="A202" s="32" t="s">
        <v>9345</v>
      </c>
      <c r="B202" s="32" t="s">
        <v>9345</v>
      </c>
      <c r="C202" s="33">
        <v>0.92856481481481479</v>
      </c>
      <c r="D202" s="14">
        <v>101</v>
      </c>
      <c r="E202" s="14">
        <v>1514170</v>
      </c>
      <c r="F202" s="10" t="s">
        <v>74</v>
      </c>
      <c r="G202" s="15">
        <v>40944</v>
      </c>
      <c r="H202" s="10" t="s">
        <v>122</v>
      </c>
      <c r="I202" s="10">
        <v>199280626</v>
      </c>
      <c r="J202" s="34" t="s">
        <v>7424</v>
      </c>
      <c r="K202" s="10">
        <v>637907.52</v>
      </c>
      <c r="L202" s="10">
        <v>5005636176</v>
      </c>
      <c r="M202" s="10" t="s">
        <v>8755</v>
      </c>
      <c r="N202" s="10"/>
    </row>
    <row r="203" spans="1:14">
      <c r="A203" s="32" t="s">
        <v>9345</v>
      </c>
      <c r="B203" s="32" t="s">
        <v>9345</v>
      </c>
      <c r="C203" s="33">
        <v>0.94851851851851843</v>
      </c>
      <c r="D203" s="14">
        <v>101</v>
      </c>
      <c r="E203" s="14">
        <v>1514169</v>
      </c>
      <c r="F203" s="10" t="s">
        <v>76</v>
      </c>
      <c r="G203" s="15">
        <v>37119</v>
      </c>
      <c r="H203" s="10" t="s">
        <v>122</v>
      </c>
      <c r="I203" s="10" t="s">
        <v>9352</v>
      </c>
      <c r="J203" s="34" t="s">
        <v>7424</v>
      </c>
      <c r="K203" s="10">
        <v>172603.35</v>
      </c>
      <c r="L203" s="10">
        <v>5005636177</v>
      </c>
      <c r="M203" s="10" t="s">
        <v>8755</v>
      </c>
      <c r="N203" s="10"/>
    </row>
    <row r="204" spans="1:14">
      <c r="A204" s="32" t="s">
        <v>9353</v>
      </c>
      <c r="B204" s="32" t="s">
        <v>9353</v>
      </c>
      <c r="C204" s="33">
        <v>0.27877314814814813</v>
      </c>
      <c r="D204" s="14">
        <v>101</v>
      </c>
      <c r="E204" s="14">
        <v>1514169</v>
      </c>
      <c r="F204" s="10" t="s">
        <v>76</v>
      </c>
      <c r="G204" s="15">
        <v>1092</v>
      </c>
      <c r="H204" s="10" t="s">
        <v>122</v>
      </c>
      <c r="I204" s="10" t="s">
        <v>9352</v>
      </c>
      <c r="J204" s="34" t="s">
        <v>7424</v>
      </c>
      <c r="K204" s="10">
        <v>5077.8</v>
      </c>
      <c r="L204" s="10">
        <v>5005636369</v>
      </c>
      <c r="M204" s="10" t="s">
        <v>8755</v>
      </c>
      <c r="N204" s="10"/>
    </row>
    <row r="205" spans="1:14">
      <c r="A205" s="32" t="s">
        <v>9353</v>
      </c>
      <c r="B205" s="32" t="s">
        <v>9353</v>
      </c>
      <c r="C205" s="33">
        <v>0.3411689814814815</v>
      </c>
      <c r="D205" s="14">
        <v>101</v>
      </c>
      <c r="E205" s="14">
        <v>1514169</v>
      </c>
      <c r="F205" s="10" t="s">
        <v>76</v>
      </c>
      <c r="G205" s="15">
        <v>41263</v>
      </c>
      <c r="H205" s="10" t="s">
        <v>122</v>
      </c>
      <c r="I205" s="10" t="s">
        <v>9354</v>
      </c>
      <c r="J205" s="34" t="s">
        <v>7424</v>
      </c>
      <c r="K205" s="10">
        <v>191872.95</v>
      </c>
      <c r="L205" s="10">
        <v>5005636486</v>
      </c>
      <c r="M205" s="10" t="s">
        <v>8755</v>
      </c>
      <c r="N205" s="10"/>
    </row>
    <row r="206" spans="1:14">
      <c r="A206" s="32" t="s">
        <v>9353</v>
      </c>
      <c r="B206" s="32" t="s">
        <v>9353</v>
      </c>
      <c r="C206" s="33">
        <v>0.3775810185185185</v>
      </c>
      <c r="D206" s="14">
        <v>101</v>
      </c>
      <c r="E206" s="14">
        <v>1531119</v>
      </c>
      <c r="F206" s="10" t="s">
        <v>8741</v>
      </c>
      <c r="G206" s="15">
        <v>43234</v>
      </c>
      <c r="H206" s="10" t="s">
        <v>122</v>
      </c>
      <c r="I206" s="10" t="s">
        <v>9413</v>
      </c>
      <c r="J206" s="34" t="s">
        <v>7424</v>
      </c>
      <c r="K206" s="10">
        <v>1232601.3400000001</v>
      </c>
      <c r="L206" s="10">
        <v>5005636567</v>
      </c>
      <c r="M206" s="10" t="s">
        <v>8755</v>
      </c>
      <c r="N206" s="10"/>
    </row>
    <row r="207" spans="1:14">
      <c r="A207" s="32" t="s">
        <v>9353</v>
      </c>
      <c r="B207" s="32" t="s">
        <v>9353</v>
      </c>
      <c r="C207" s="33">
        <v>0.58549768518518519</v>
      </c>
      <c r="D207" s="14">
        <v>101</v>
      </c>
      <c r="E207" s="14">
        <v>1514170</v>
      </c>
      <c r="F207" s="10" t="s">
        <v>74</v>
      </c>
      <c r="G207" s="15">
        <v>42852</v>
      </c>
      <c r="H207" s="10" t="s">
        <v>122</v>
      </c>
      <c r="I207" s="10" t="s">
        <v>9414</v>
      </c>
      <c r="J207" s="34" t="s">
        <v>7424</v>
      </c>
      <c r="K207" s="10">
        <v>667634.16</v>
      </c>
      <c r="L207" s="10">
        <v>5005637091</v>
      </c>
      <c r="M207" s="10" t="s">
        <v>9077</v>
      </c>
      <c r="N207" s="10"/>
    </row>
    <row r="208" spans="1:14">
      <c r="A208" s="32" t="s">
        <v>9353</v>
      </c>
      <c r="B208" s="32" t="s">
        <v>9353</v>
      </c>
      <c r="C208" s="33">
        <v>0.8633912037037037</v>
      </c>
      <c r="D208" s="14">
        <v>101</v>
      </c>
      <c r="E208" s="14">
        <v>1530848</v>
      </c>
      <c r="F208" s="10" t="s">
        <v>192</v>
      </c>
      <c r="G208" s="15">
        <v>39211</v>
      </c>
      <c r="H208" s="10" t="s">
        <v>122</v>
      </c>
      <c r="I208" s="10">
        <v>386290626</v>
      </c>
      <c r="J208" s="34" t="s">
        <v>7424</v>
      </c>
      <c r="K208" s="10">
        <v>570127.93999999994</v>
      </c>
      <c r="L208" s="10">
        <v>5005637799</v>
      </c>
      <c r="M208" s="10" t="s">
        <v>8403</v>
      </c>
      <c r="N208" s="10"/>
    </row>
    <row r="209" spans="1:14">
      <c r="A209" s="32" t="s">
        <v>9353</v>
      </c>
      <c r="B209" s="32" t="s">
        <v>9353</v>
      </c>
      <c r="C209" s="33">
        <v>0.9212731481481482</v>
      </c>
      <c r="D209" s="14">
        <v>101</v>
      </c>
      <c r="E209" s="14">
        <v>1514173</v>
      </c>
      <c r="F209" s="10" t="s">
        <v>78</v>
      </c>
      <c r="G209" s="15">
        <v>4087</v>
      </c>
      <c r="H209" s="10" t="s">
        <v>122</v>
      </c>
      <c r="I209" s="10">
        <v>571290626</v>
      </c>
      <c r="J209" s="34" t="s">
        <v>7424</v>
      </c>
      <c r="K209" s="10">
        <v>19494.990000000002</v>
      </c>
      <c r="L209" s="10">
        <v>5005637905</v>
      </c>
      <c r="M209" s="10" t="s">
        <v>8755</v>
      </c>
      <c r="N209" s="10"/>
    </row>
    <row r="210" spans="1:14">
      <c r="A210" s="32" t="s">
        <v>9353</v>
      </c>
      <c r="B210" s="32" t="s">
        <v>9353</v>
      </c>
      <c r="C210" s="33">
        <v>0.9264930555555555</v>
      </c>
      <c r="D210" s="14">
        <v>101</v>
      </c>
      <c r="E210" s="14">
        <v>1514169</v>
      </c>
      <c r="F210" s="10" t="s">
        <v>76</v>
      </c>
      <c r="G210" s="15">
        <v>42651</v>
      </c>
      <c r="H210" s="10" t="s">
        <v>122</v>
      </c>
      <c r="I210" s="10" t="s">
        <v>9415</v>
      </c>
      <c r="J210" s="34" t="s">
        <v>7424</v>
      </c>
      <c r="K210" s="10">
        <v>198327.15</v>
      </c>
      <c r="L210" s="10">
        <v>5005637951</v>
      </c>
      <c r="M210" s="10" t="s">
        <v>8755</v>
      </c>
      <c r="N210" s="10"/>
    </row>
    <row r="211" spans="1:14">
      <c r="A211" s="32" t="s">
        <v>9353</v>
      </c>
      <c r="B211" s="32" t="s">
        <v>9353</v>
      </c>
      <c r="C211" s="33">
        <v>0.94942129629629635</v>
      </c>
      <c r="D211" s="14">
        <v>101</v>
      </c>
      <c r="E211" s="14">
        <v>1514173</v>
      </c>
      <c r="F211" s="10" t="s">
        <v>78</v>
      </c>
      <c r="G211" s="15">
        <v>6983</v>
      </c>
      <c r="H211" s="10" t="s">
        <v>122</v>
      </c>
      <c r="I211" s="10">
        <v>571290626</v>
      </c>
      <c r="J211" s="34" t="s">
        <v>7424</v>
      </c>
      <c r="K211" s="10">
        <v>33308.910000000003</v>
      </c>
      <c r="L211" s="10">
        <v>5005637990</v>
      </c>
      <c r="M211" s="10" t="s">
        <v>8755</v>
      </c>
      <c r="N211" s="10"/>
    </row>
    <row r="212" spans="1:14">
      <c r="A212" s="32" t="s">
        <v>9353</v>
      </c>
      <c r="B212" s="32" t="s">
        <v>9353</v>
      </c>
      <c r="C212" s="33">
        <v>0.96297453703703706</v>
      </c>
      <c r="D212" s="14">
        <v>101</v>
      </c>
      <c r="E212" s="14">
        <v>1514173</v>
      </c>
      <c r="F212" s="10" t="s">
        <v>78</v>
      </c>
      <c r="G212" s="15">
        <v>3789</v>
      </c>
      <c r="H212" s="10" t="s">
        <v>122</v>
      </c>
      <c r="I212" s="10">
        <v>571290626</v>
      </c>
      <c r="J212" s="34" t="s">
        <v>7424</v>
      </c>
      <c r="K212" s="10">
        <v>18073.53</v>
      </c>
      <c r="L212" s="10">
        <v>5005637992</v>
      </c>
      <c r="M212" s="10" t="s">
        <v>8755</v>
      </c>
      <c r="N212" s="10"/>
    </row>
    <row r="213" spans="1:14">
      <c r="A213" s="32" t="s">
        <v>9353</v>
      </c>
      <c r="B213" s="32" t="s">
        <v>9353</v>
      </c>
      <c r="C213" s="33">
        <v>0.9838541666666667</v>
      </c>
      <c r="D213" s="14">
        <v>101</v>
      </c>
      <c r="E213" s="14">
        <v>1514173</v>
      </c>
      <c r="F213" s="10" t="s">
        <v>78</v>
      </c>
      <c r="G213" s="15">
        <v>6196</v>
      </c>
      <c r="H213" s="10" t="s">
        <v>122</v>
      </c>
      <c r="I213" s="10">
        <v>571290626</v>
      </c>
      <c r="J213" s="34" t="s">
        <v>7424</v>
      </c>
      <c r="K213" s="10">
        <v>29554.92</v>
      </c>
      <c r="L213" s="10">
        <v>5005637995</v>
      </c>
      <c r="M213" s="10" t="s">
        <v>8755</v>
      </c>
      <c r="N213" s="10"/>
    </row>
    <row r="214" spans="1:14">
      <c r="A214" s="32" t="s">
        <v>9353</v>
      </c>
      <c r="B214" s="32" t="s">
        <v>9416</v>
      </c>
      <c r="C214" s="33">
        <v>1.5046296296296297E-4</v>
      </c>
      <c r="D214" s="14">
        <v>101</v>
      </c>
      <c r="E214" s="14">
        <v>1514173</v>
      </c>
      <c r="F214" s="10" t="s">
        <v>78</v>
      </c>
      <c r="G214" s="15">
        <v>2028</v>
      </c>
      <c r="H214" s="10" t="s">
        <v>122</v>
      </c>
      <c r="I214" s="10">
        <v>571290626</v>
      </c>
      <c r="J214" s="34" t="s">
        <v>7424</v>
      </c>
      <c r="K214" s="10">
        <v>9673.56</v>
      </c>
      <c r="L214" s="10">
        <v>5005637999</v>
      </c>
      <c r="M214" s="10" t="s">
        <v>8755</v>
      </c>
      <c r="N214" s="10"/>
    </row>
    <row r="215" spans="1:14">
      <c r="A215" s="32" t="s">
        <v>9416</v>
      </c>
      <c r="B215" s="32" t="s">
        <v>9416</v>
      </c>
      <c r="C215" s="33">
        <v>0.10922453703703704</v>
      </c>
      <c r="D215" s="14">
        <v>101</v>
      </c>
      <c r="E215" s="14">
        <v>1514173</v>
      </c>
      <c r="F215" s="10" t="s">
        <v>78</v>
      </c>
      <c r="G215" s="15">
        <v>13215</v>
      </c>
      <c r="H215" s="10" t="s">
        <v>122</v>
      </c>
      <c r="I215" s="10">
        <v>571290626</v>
      </c>
      <c r="J215" s="34" t="s">
        <v>7424</v>
      </c>
      <c r="K215" s="10">
        <v>63035.55</v>
      </c>
      <c r="L215" s="10">
        <v>5005638242</v>
      </c>
      <c r="M215" s="10" t="s">
        <v>8403</v>
      </c>
      <c r="N215" s="10"/>
    </row>
    <row r="216" spans="1:14">
      <c r="A216" s="32" t="s">
        <v>9416</v>
      </c>
      <c r="B216" s="32" t="s">
        <v>9416</v>
      </c>
      <c r="C216" s="33">
        <v>0.19739583333333333</v>
      </c>
      <c r="D216" s="14">
        <v>101</v>
      </c>
      <c r="E216" s="14">
        <v>1514173</v>
      </c>
      <c r="F216" s="10" t="s">
        <v>78</v>
      </c>
      <c r="G216" s="15">
        <v>54</v>
      </c>
      <c r="H216" s="10" t="s">
        <v>122</v>
      </c>
      <c r="I216" s="10">
        <v>571290626</v>
      </c>
      <c r="J216" s="34" t="s">
        <v>7424</v>
      </c>
      <c r="K216" s="10">
        <v>257.58</v>
      </c>
      <c r="L216" s="10">
        <v>5005638410</v>
      </c>
      <c r="M216" s="10" t="s">
        <v>8755</v>
      </c>
      <c r="N216" s="10"/>
    </row>
    <row r="217" spans="1:14">
      <c r="A217" s="32" t="s">
        <v>9416</v>
      </c>
      <c r="B217" s="32" t="s">
        <v>9416</v>
      </c>
      <c r="C217" s="33">
        <v>0.20013888888888889</v>
      </c>
      <c r="D217" s="14">
        <v>101</v>
      </c>
      <c r="E217" s="14">
        <v>1530848</v>
      </c>
      <c r="F217" s="10" t="s">
        <v>192</v>
      </c>
      <c r="G217" s="15">
        <v>1276</v>
      </c>
      <c r="H217" s="10" t="s">
        <v>122</v>
      </c>
      <c r="I217" s="10">
        <v>386290626</v>
      </c>
      <c r="J217" s="34" t="s">
        <v>7424</v>
      </c>
      <c r="K217" s="10">
        <v>18553.04</v>
      </c>
      <c r="L217" s="10">
        <v>5005638414</v>
      </c>
      <c r="M217" s="10" t="s">
        <v>8755</v>
      </c>
      <c r="N217" s="10"/>
    </row>
    <row r="218" spans="1:14">
      <c r="A218" s="32" t="s">
        <v>9416</v>
      </c>
      <c r="B218" s="32" t="s">
        <v>9416</v>
      </c>
      <c r="C218" s="33">
        <v>0.20300925925925925</v>
      </c>
      <c r="D218" s="14">
        <v>101</v>
      </c>
      <c r="E218" s="14">
        <v>1514169</v>
      </c>
      <c r="F218" s="10" t="s">
        <v>76</v>
      </c>
      <c r="G218" s="15">
        <v>25</v>
      </c>
      <c r="H218" s="10" t="s">
        <v>122</v>
      </c>
      <c r="I218" s="10" t="s">
        <v>9415</v>
      </c>
      <c r="J218" s="34" t="s">
        <v>7424</v>
      </c>
      <c r="K218" s="10">
        <v>116.25</v>
      </c>
      <c r="L218" s="10">
        <v>5005638417</v>
      </c>
      <c r="M218" s="10" t="s">
        <v>8755</v>
      </c>
      <c r="N218" s="10"/>
    </row>
    <row r="219" spans="1:14">
      <c r="A219" s="32"/>
      <c r="B219" s="32"/>
      <c r="C219" s="33"/>
      <c r="D219" s="14"/>
      <c r="E219" s="14"/>
      <c r="F219" s="10"/>
      <c r="G219" s="15"/>
      <c r="H219" s="10"/>
      <c r="I219" s="10"/>
      <c r="J219" s="34"/>
      <c r="K219" s="10"/>
      <c r="L219" s="10"/>
      <c r="M219" s="10"/>
      <c r="N219" s="10"/>
    </row>
    <row r="220" spans="1:14">
      <c r="A220" s="32"/>
      <c r="B220" s="32"/>
      <c r="C220" s="33"/>
      <c r="D220" s="14"/>
      <c r="E220" s="14"/>
      <c r="F220" s="10"/>
      <c r="G220" s="15"/>
      <c r="H220" s="10"/>
      <c r="I220" s="10"/>
      <c r="J220" s="34"/>
      <c r="K220" s="10"/>
      <c r="L220" s="10"/>
      <c r="M220" s="10"/>
      <c r="N220" s="10"/>
    </row>
    <row r="221" spans="1:14">
      <c r="A221" s="32"/>
      <c r="B221" s="32"/>
      <c r="C221" s="33"/>
      <c r="D221" s="14"/>
      <c r="E221" s="14"/>
      <c r="F221" s="10"/>
      <c r="G221" s="15"/>
      <c r="H221" s="10"/>
      <c r="I221" s="10"/>
      <c r="J221" s="34"/>
      <c r="K221" s="10"/>
      <c r="L221" s="10"/>
      <c r="M221" s="10"/>
      <c r="N221" s="10"/>
    </row>
    <row r="222" spans="1:14">
      <c r="A222" s="32"/>
      <c r="B222" s="32"/>
      <c r="C222" s="33"/>
      <c r="D222" s="14"/>
      <c r="E222" s="14"/>
      <c r="F222" s="10"/>
      <c r="G222" s="15"/>
      <c r="H222" s="10"/>
      <c r="I222" s="10"/>
      <c r="J222" s="34"/>
      <c r="K222" s="10"/>
      <c r="L222" s="10"/>
      <c r="M222" s="10"/>
      <c r="N222" s="10"/>
    </row>
    <row r="223" spans="1:14">
      <c r="A223" s="32"/>
      <c r="B223" s="32"/>
      <c r="C223" s="33"/>
      <c r="D223" s="14"/>
      <c r="E223" s="14"/>
      <c r="F223" s="10"/>
      <c r="G223" s="15"/>
      <c r="H223" s="10"/>
      <c r="I223" s="10"/>
      <c r="J223" s="34"/>
      <c r="K223" s="10"/>
      <c r="L223" s="10"/>
      <c r="M223" s="10"/>
      <c r="N223" s="10"/>
    </row>
    <row r="224" spans="1:14">
      <c r="A224" s="32"/>
      <c r="B224" s="32"/>
      <c r="C224" s="33"/>
      <c r="D224" s="14"/>
      <c r="E224" s="14"/>
      <c r="F224" s="10"/>
      <c r="G224" s="15"/>
      <c r="H224" s="10"/>
      <c r="I224" s="10"/>
      <c r="J224" s="34"/>
      <c r="K224" s="10"/>
      <c r="L224" s="10"/>
      <c r="M224" s="10"/>
      <c r="N224" s="10"/>
    </row>
    <row r="225" spans="1:14">
      <c r="A225" s="32"/>
      <c r="B225" s="32"/>
      <c r="C225" s="33"/>
      <c r="D225" s="14"/>
      <c r="E225" s="14"/>
      <c r="F225" s="10"/>
      <c r="G225" s="15"/>
      <c r="H225" s="10"/>
      <c r="I225" s="10"/>
      <c r="J225" s="34"/>
      <c r="K225" s="10"/>
      <c r="L225" s="10"/>
      <c r="M225" s="10"/>
      <c r="N225" s="10"/>
    </row>
    <row r="226" spans="1:14">
      <c r="A226" s="32"/>
      <c r="B226" s="32"/>
      <c r="C226" s="33"/>
      <c r="D226" s="14"/>
      <c r="E226" s="14"/>
      <c r="F226" s="10"/>
      <c r="G226" s="15"/>
      <c r="H226" s="10"/>
      <c r="I226" s="10"/>
      <c r="J226" s="34"/>
      <c r="K226" s="10"/>
      <c r="L226" s="10"/>
      <c r="M226" s="10"/>
      <c r="N226" s="10"/>
    </row>
    <row r="227" spans="1:14">
      <c r="A227" s="32"/>
      <c r="B227" s="32"/>
      <c r="C227" s="33"/>
      <c r="D227" s="14"/>
      <c r="E227" s="14"/>
      <c r="F227" s="10"/>
      <c r="G227" s="15"/>
      <c r="H227" s="10"/>
      <c r="I227" s="10"/>
      <c r="J227" s="34"/>
      <c r="K227" s="10"/>
      <c r="L227" s="10"/>
      <c r="M227" s="10"/>
      <c r="N227" s="10"/>
    </row>
    <row r="228" spans="1:14">
      <c r="A228" s="32"/>
      <c r="B228" s="32"/>
      <c r="C228" s="33"/>
      <c r="D228" s="14"/>
      <c r="E228" s="14"/>
      <c r="F228" s="10"/>
      <c r="G228" s="15"/>
      <c r="H228" s="10"/>
      <c r="I228" s="10"/>
      <c r="J228" s="34"/>
      <c r="K228" s="10"/>
      <c r="L228" s="10"/>
      <c r="M228" s="10"/>
      <c r="N228" s="10"/>
    </row>
    <row r="229" spans="1:14">
      <c r="A229" s="32"/>
      <c r="B229" s="32"/>
      <c r="C229" s="33"/>
      <c r="D229" s="14"/>
      <c r="E229" s="14"/>
      <c r="F229" s="10"/>
      <c r="G229" s="15"/>
      <c r="H229" s="10"/>
      <c r="I229" s="10"/>
      <c r="J229" s="34"/>
      <c r="K229" s="10"/>
      <c r="L229" s="10"/>
      <c r="M229" s="10"/>
      <c r="N229" s="10"/>
    </row>
    <row r="230" spans="1:14">
      <c r="A230" s="32"/>
      <c r="B230" s="32"/>
      <c r="C230" s="33"/>
      <c r="D230" s="14"/>
      <c r="E230" s="14"/>
      <c r="F230" s="10"/>
      <c r="G230" s="15"/>
      <c r="H230" s="10"/>
      <c r="I230" s="10"/>
      <c r="J230" s="34"/>
      <c r="K230" s="10"/>
      <c r="L230" s="10"/>
      <c r="M230" s="10"/>
      <c r="N230" s="10"/>
    </row>
    <row r="231" spans="1:14">
      <c r="A231" s="32"/>
      <c r="B231" s="32"/>
      <c r="C231" s="33"/>
      <c r="D231" s="14"/>
      <c r="E231" s="14"/>
      <c r="F231" s="10"/>
      <c r="G231" s="15"/>
      <c r="H231" s="10"/>
      <c r="I231" s="10"/>
      <c r="J231" s="34"/>
      <c r="K231" s="10"/>
      <c r="L231" s="10"/>
      <c r="M231" s="10"/>
      <c r="N231" s="10"/>
    </row>
    <row r="232" spans="1:14">
      <c r="A232" s="32"/>
      <c r="B232" s="32"/>
      <c r="C232" s="33"/>
      <c r="D232" s="14"/>
      <c r="E232" s="14"/>
      <c r="F232" s="10"/>
      <c r="G232" s="15"/>
      <c r="H232" s="10"/>
      <c r="I232" s="10"/>
      <c r="J232" s="34"/>
      <c r="K232" s="10"/>
      <c r="L232" s="10"/>
      <c r="M232" s="10"/>
      <c r="N232" s="10"/>
    </row>
    <row r="233" spans="1:14">
      <c r="A233" s="32"/>
      <c r="B233" s="32"/>
      <c r="C233" s="33"/>
      <c r="D233" s="14"/>
      <c r="E233" s="14"/>
      <c r="F233" s="10"/>
      <c r="G233" s="15"/>
      <c r="H233" s="10"/>
      <c r="I233" s="10"/>
      <c r="J233" s="34"/>
      <c r="K233" s="10"/>
      <c r="L233" s="10"/>
      <c r="M233" s="10"/>
      <c r="N233" s="10"/>
    </row>
    <row r="234" spans="1:14">
      <c r="A234" s="32"/>
      <c r="B234" s="32"/>
      <c r="C234" s="33"/>
      <c r="D234" s="14"/>
      <c r="E234" s="14"/>
      <c r="F234" s="10"/>
      <c r="G234" s="15"/>
      <c r="H234" s="10"/>
      <c r="I234" s="10"/>
      <c r="J234" s="34"/>
      <c r="K234" s="10"/>
      <c r="L234" s="10"/>
      <c r="M234" s="10"/>
      <c r="N234" s="10"/>
    </row>
    <row r="235" spans="1:14">
      <c r="A235" s="32"/>
      <c r="B235" s="32"/>
      <c r="C235" s="33"/>
      <c r="D235" s="14"/>
      <c r="E235" s="14"/>
      <c r="F235" s="10"/>
      <c r="G235" s="15"/>
      <c r="H235" s="10"/>
      <c r="I235" s="10"/>
      <c r="J235" s="34"/>
      <c r="K235" s="10"/>
      <c r="L235" s="10"/>
      <c r="M235" s="10"/>
      <c r="N235" s="10"/>
    </row>
    <row r="236" spans="1:14">
      <c r="A236" s="32"/>
      <c r="B236" s="32"/>
      <c r="C236" s="33"/>
      <c r="D236" s="14"/>
      <c r="E236" s="14"/>
      <c r="F236" s="10"/>
      <c r="G236" s="15"/>
      <c r="H236" s="10"/>
      <c r="I236" s="10"/>
      <c r="J236" s="34"/>
      <c r="K236" s="10"/>
      <c r="L236" s="10"/>
      <c r="M236" s="10"/>
      <c r="N236" s="10"/>
    </row>
    <row r="237" spans="1:14">
      <c r="A237" s="32"/>
      <c r="B237" s="32"/>
      <c r="C237" s="33"/>
      <c r="D237" s="14"/>
      <c r="E237" s="14"/>
      <c r="F237" s="10"/>
      <c r="G237" s="15"/>
      <c r="H237" s="10"/>
      <c r="I237" s="10"/>
      <c r="J237" s="34"/>
      <c r="K237" s="10"/>
      <c r="L237" s="10"/>
      <c r="M237" s="10"/>
      <c r="N237" s="10"/>
    </row>
    <row r="238" spans="1:14">
      <c r="A238" s="32"/>
      <c r="B238" s="32"/>
      <c r="C238" s="33"/>
      <c r="D238" s="14"/>
      <c r="E238" s="14"/>
      <c r="F238" s="10"/>
      <c r="G238" s="15"/>
      <c r="H238" s="10"/>
      <c r="I238" s="10"/>
      <c r="J238" s="34"/>
      <c r="K238" s="10"/>
      <c r="L238" s="10"/>
      <c r="M238" s="10"/>
      <c r="N238" s="10"/>
    </row>
    <row r="239" spans="1:14">
      <c r="A239" s="32"/>
      <c r="B239" s="32"/>
      <c r="C239" s="33"/>
      <c r="D239" s="14"/>
      <c r="E239" s="14"/>
      <c r="F239" s="10"/>
      <c r="G239" s="15"/>
      <c r="H239" s="10"/>
      <c r="I239" s="10"/>
      <c r="J239" s="34"/>
      <c r="K239" s="10"/>
      <c r="L239" s="10"/>
      <c r="M239" s="10"/>
      <c r="N239" s="10"/>
    </row>
    <row r="240" spans="1:14">
      <c r="A240" s="32"/>
      <c r="B240" s="32"/>
      <c r="C240" s="33"/>
      <c r="D240" s="14"/>
      <c r="E240" s="14"/>
      <c r="F240" s="10"/>
      <c r="G240" s="15"/>
      <c r="H240" s="10"/>
      <c r="I240" s="10"/>
      <c r="J240" s="34"/>
      <c r="K240" s="10"/>
      <c r="L240" s="10"/>
      <c r="M240" s="10"/>
      <c r="N240" s="10"/>
    </row>
    <row r="241" spans="1:14">
      <c r="A241" s="32"/>
      <c r="B241" s="32"/>
      <c r="C241" s="33"/>
      <c r="D241" s="14"/>
      <c r="E241" s="14"/>
      <c r="F241" s="10"/>
      <c r="G241" s="15"/>
      <c r="H241" s="10"/>
      <c r="I241" s="10"/>
      <c r="J241" s="34"/>
      <c r="K241" s="10"/>
      <c r="L241" s="10"/>
      <c r="M241" s="10"/>
      <c r="N241" s="10"/>
    </row>
    <row r="242" spans="1:14">
      <c r="A242" s="32"/>
      <c r="B242" s="32"/>
      <c r="C242" s="33"/>
      <c r="D242" s="14"/>
      <c r="E242" s="14"/>
      <c r="F242" s="10"/>
      <c r="G242" s="15"/>
      <c r="H242" s="10"/>
      <c r="I242" s="10"/>
      <c r="J242" s="34"/>
      <c r="K242" s="10"/>
      <c r="L242" s="10"/>
      <c r="M242" s="10"/>
      <c r="N242" s="10"/>
    </row>
    <row r="243" spans="1:14">
      <c r="A243" s="32"/>
      <c r="B243" s="32"/>
      <c r="C243" s="33"/>
      <c r="D243" s="14"/>
      <c r="E243" s="14"/>
      <c r="F243" s="10"/>
      <c r="G243" s="15"/>
      <c r="H243" s="10"/>
      <c r="I243" s="10"/>
      <c r="J243" s="34"/>
      <c r="K243" s="10"/>
      <c r="L243" s="10"/>
      <c r="M243" s="10"/>
      <c r="N243" s="10"/>
    </row>
    <row r="244" spans="1:14">
      <c r="A244" s="32"/>
      <c r="B244" s="32"/>
      <c r="C244" s="33"/>
      <c r="D244" s="14"/>
      <c r="E244" s="14"/>
      <c r="F244" s="10"/>
      <c r="G244" s="15"/>
      <c r="H244" s="10"/>
      <c r="I244" s="10"/>
      <c r="J244" s="34"/>
      <c r="K244" s="10"/>
      <c r="L244" s="10"/>
      <c r="M244" s="10"/>
      <c r="N244" s="10"/>
    </row>
    <row r="245" spans="1:14">
      <c r="A245" s="32"/>
      <c r="B245" s="32"/>
      <c r="C245" s="33"/>
      <c r="D245" s="14"/>
      <c r="E245" s="14"/>
      <c r="F245" s="10"/>
      <c r="G245" s="15"/>
      <c r="H245" s="10"/>
      <c r="I245" s="10"/>
      <c r="J245" s="34"/>
      <c r="K245" s="10"/>
      <c r="L245" s="10"/>
      <c r="M245" s="10"/>
      <c r="N245" s="10"/>
    </row>
    <row r="246" spans="1:14">
      <c r="A246" s="32"/>
      <c r="B246" s="32"/>
      <c r="C246" s="33"/>
      <c r="D246" s="14"/>
      <c r="E246" s="14"/>
      <c r="F246" s="10"/>
      <c r="G246" s="15"/>
      <c r="H246" s="10"/>
      <c r="I246" s="10"/>
      <c r="J246" s="34"/>
      <c r="K246" s="10"/>
      <c r="L246" s="10"/>
      <c r="M246" s="10"/>
      <c r="N246" s="10"/>
    </row>
    <row r="247" spans="1:14">
      <c r="A247" s="32"/>
      <c r="B247" s="32"/>
      <c r="C247" s="33"/>
      <c r="D247" s="14"/>
      <c r="E247" s="14"/>
      <c r="F247" s="10"/>
      <c r="G247" s="15"/>
      <c r="H247" s="10"/>
      <c r="I247" s="10"/>
      <c r="J247" s="34"/>
      <c r="K247" s="10"/>
      <c r="L247" s="10"/>
      <c r="M247" s="10"/>
      <c r="N247" s="10"/>
    </row>
    <row r="248" spans="1:14">
      <c r="A248" s="32"/>
      <c r="B248" s="32"/>
      <c r="C248" s="33"/>
      <c r="D248" s="14"/>
      <c r="E248" s="14"/>
      <c r="F248" s="10"/>
      <c r="G248" s="15"/>
      <c r="H248" s="10"/>
      <c r="I248" s="10"/>
      <c r="J248" s="34"/>
      <c r="K248" s="10"/>
      <c r="L248" s="10"/>
      <c r="M248" s="10"/>
      <c r="N248" s="10"/>
    </row>
    <row r="249" spans="1:14">
      <c r="A249" s="32"/>
      <c r="B249" s="32"/>
      <c r="C249" s="33"/>
      <c r="D249" s="14"/>
      <c r="E249" s="14"/>
      <c r="F249" s="10"/>
      <c r="G249" s="15"/>
      <c r="H249" s="10"/>
      <c r="I249" s="10"/>
      <c r="J249" s="34"/>
      <c r="K249" s="10"/>
      <c r="L249" s="10"/>
      <c r="M249" s="10"/>
      <c r="N249" s="10"/>
    </row>
    <row r="250" spans="1:14">
      <c r="A250" s="32"/>
      <c r="B250" s="32"/>
      <c r="C250" s="33"/>
      <c r="D250" s="14"/>
      <c r="E250" s="14"/>
      <c r="F250" s="10"/>
      <c r="G250" s="15"/>
      <c r="H250" s="10"/>
      <c r="I250" s="10"/>
      <c r="J250" s="34"/>
      <c r="K250" s="10"/>
      <c r="L250" s="10"/>
      <c r="M250" s="10"/>
      <c r="N250" s="10"/>
    </row>
    <row r="251" spans="1:14">
      <c r="A251" s="32"/>
      <c r="B251" s="32"/>
      <c r="C251" s="33"/>
      <c r="D251" s="14"/>
      <c r="E251" s="14"/>
      <c r="F251" s="10"/>
      <c r="G251" s="15"/>
      <c r="H251" s="10"/>
      <c r="I251" s="10"/>
      <c r="J251" s="34"/>
      <c r="K251" s="10"/>
      <c r="L251" s="10"/>
      <c r="M251" s="10"/>
      <c r="N251" s="10"/>
    </row>
    <row r="252" spans="1:14">
      <c r="A252" s="32"/>
      <c r="B252" s="32"/>
      <c r="C252" s="33"/>
      <c r="D252" s="14"/>
      <c r="E252" s="14"/>
      <c r="F252" s="10"/>
      <c r="G252" s="15"/>
      <c r="H252" s="10"/>
      <c r="I252" s="10"/>
      <c r="J252" s="34"/>
      <c r="K252" s="10"/>
      <c r="L252" s="10"/>
      <c r="M252" s="10"/>
      <c r="N252" s="10"/>
    </row>
    <row r="253" spans="1:14">
      <c r="A253" s="32"/>
      <c r="B253" s="32"/>
      <c r="C253" s="33"/>
      <c r="D253" s="14"/>
      <c r="E253" s="14"/>
      <c r="F253" s="10"/>
      <c r="G253" s="15"/>
      <c r="H253" s="10"/>
      <c r="I253" s="10"/>
      <c r="J253" s="34"/>
      <c r="K253" s="10"/>
      <c r="L253" s="10"/>
      <c r="M253" s="10"/>
      <c r="N253" s="10"/>
    </row>
    <row r="254" spans="1:14">
      <c r="A254" s="32"/>
      <c r="B254" s="32"/>
      <c r="C254" s="33"/>
      <c r="D254" s="14"/>
      <c r="E254" s="14"/>
      <c r="F254" s="10"/>
      <c r="G254" s="15"/>
      <c r="H254" s="10"/>
      <c r="I254" s="10"/>
      <c r="J254" s="34"/>
      <c r="K254" s="10"/>
      <c r="L254" s="10"/>
      <c r="M254" s="10"/>
      <c r="N254" s="10"/>
    </row>
    <row r="255" spans="1:14">
      <c r="A255" s="32"/>
      <c r="B255" s="32"/>
      <c r="C255" s="33"/>
      <c r="D255" s="14"/>
      <c r="E255" s="14"/>
      <c r="F255" s="10"/>
      <c r="G255" s="15"/>
      <c r="H255" s="10"/>
      <c r="I255" s="10"/>
      <c r="J255" s="34"/>
      <c r="K255" s="10"/>
      <c r="L255" s="10"/>
      <c r="M255" s="10"/>
      <c r="N255" s="10"/>
    </row>
    <row r="256" spans="1:14">
      <c r="A256" s="32"/>
      <c r="B256" s="32"/>
      <c r="C256" s="33"/>
      <c r="D256" s="14"/>
      <c r="E256" s="14"/>
      <c r="F256" s="10"/>
      <c r="G256" s="15"/>
      <c r="H256" s="10"/>
      <c r="I256" s="10"/>
      <c r="J256" s="34"/>
      <c r="K256" s="10"/>
      <c r="L256" s="10"/>
      <c r="M256" s="10"/>
      <c r="N256" s="10"/>
    </row>
    <row r="257" spans="1:14">
      <c r="A257" s="32"/>
      <c r="B257" s="32"/>
      <c r="C257" s="33"/>
      <c r="D257" s="14"/>
      <c r="E257" s="14"/>
      <c r="F257" s="10"/>
      <c r="G257" s="15"/>
      <c r="H257" s="10"/>
      <c r="I257" s="10"/>
      <c r="J257" s="34"/>
      <c r="K257" s="10"/>
      <c r="L257" s="10"/>
      <c r="M257" s="10"/>
      <c r="N257" s="10"/>
    </row>
    <row r="258" spans="1:14">
      <c r="A258" s="32"/>
      <c r="B258" s="32"/>
      <c r="C258" s="33"/>
      <c r="D258" s="14"/>
      <c r="E258" s="14"/>
      <c r="F258" s="10"/>
      <c r="G258" s="15"/>
      <c r="H258" s="10"/>
      <c r="I258" s="10"/>
      <c r="J258" s="34"/>
      <c r="K258" s="10"/>
      <c r="L258" s="10"/>
      <c r="M258" s="10"/>
      <c r="N258" s="10"/>
    </row>
    <row r="259" spans="1:14">
      <c r="A259" s="32"/>
      <c r="B259" s="32"/>
      <c r="C259" s="33"/>
      <c r="D259" s="14"/>
      <c r="E259" s="14"/>
      <c r="F259" s="10"/>
      <c r="G259" s="15"/>
      <c r="H259" s="10"/>
      <c r="I259" s="10"/>
      <c r="J259" s="34"/>
      <c r="K259" s="10"/>
      <c r="L259" s="10"/>
      <c r="M259" s="10"/>
      <c r="N259" s="10"/>
    </row>
    <row r="260" spans="1:14">
      <c r="A260" s="32"/>
      <c r="B260" s="32"/>
      <c r="C260" s="33"/>
      <c r="D260" s="14"/>
      <c r="E260" s="14"/>
      <c r="F260" s="10"/>
      <c r="G260" s="15"/>
      <c r="H260" s="10"/>
      <c r="I260" s="10"/>
      <c r="J260" s="34"/>
      <c r="K260" s="10"/>
      <c r="L260" s="10"/>
      <c r="M260" s="10"/>
      <c r="N260" s="10"/>
    </row>
    <row r="261" spans="1:14">
      <c r="A261" s="32"/>
      <c r="B261" s="32"/>
      <c r="C261" s="33"/>
      <c r="D261" s="14"/>
      <c r="E261" s="14"/>
      <c r="F261" s="10"/>
      <c r="G261" s="15"/>
      <c r="H261" s="10"/>
      <c r="I261" s="10"/>
      <c r="J261" s="34"/>
      <c r="K261" s="10"/>
      <c r="L261" s="10"/>
      <c r="M261" s="10"/>
      <c r="N261" s="10"/>
    </row>
    <row r="262" spans="1:14">
      <c r="A262" s="32"/>
      <c r="B262" s="32"/>
      <c r="C262" s="33"/>
      <c r="D262" s="14"/>
      <c r="E262" s="14"/>
      <c r="F262" s="10"/>
      <c r="G262" s="15"/>
      <c r="H262" s="10"/>
      <c r="I262" s="10"/>
      <c r="J262" s="34"/>
      <c r="K262" s="10"/>
      <c r="L262" s="10"/>
      <c r="M262" s="10"/>
      <c r="N262" s="10"/>
    </row>
    <row r="263" spans="1:14">
      <c r="A263" s="32"/>
      <c r="B263" s="32"/>
      <c r="C263" s="33"/>
      <c r="D263" s="14"/>
      <c r="E263" s="14"/>
      <c r="F263" s="10"/>
      <c r="G263" s="15"/>
      <c r="H263" s="10"/>
      <c r="I263" s="10"/>
      <c r="J263" s="34"/>
      <c r="K263" s="10"/>
      <c r="L263" s="10"/>
      <c r="M263" s="10"/>
      <c r="N263" s="10"/>
    </row>
    <row r="264" spans="1:14">
      <c r="A264" s="32"/>
      <c r="B264" s="32"/>
      <c r="C264" s="33"/>
      <c r="D264" s="14"/>
      <c r="E264" s="14"/>
      <c r="F264" s="10"/>
      <c r="G264" s="15"/>
      <c r="H264" s="10"/>
      <c r="I264" s="10"/>
      <c r="J264" s="34"/>
      <c r="K264" s="10"/>
      <c r="L264" s="10"/>
      <c r="M264" s="10"/>
      <c r="N264" s="10"/>
    </row>
    <row r="265" spans="1:14">
      <c r="A265" s="32"/>
      <c r="B265" s="32"/>
      <c r="C265" s="33"/>
      <c r="D265" s="14"/>
      <c r="E265" s="14"/>
      <c r="F265" s="10"/>
      <c r="G265" s="15"/>
      <c r="H265" s="10"/>
      <c r="I265" s="10"/>
      <c r="J265" s="34"/>
      <c r="K265" s="10"/>
      <c r="L265" s="10"/>
      <c r="M265" s="10"/>
      <c r="N265" s="10"/>
    </row>
    <row r="266" spans="1:14">
      <c r="A266" s="32"/>
      <c r="B266" s="32"/>
      <c r="C266" s="33"/>
      <c r="D266" s="14"/>
      <c r="E266" s="14"/>
      <c r="F266" s="10"/>
      <c r="G266" s="15"/>
      <c r="H266" s="10"/>
      <c r="I266" s="10"/>
      <c r="J266" s="34"/>
      <c r="K266" s="10"/>
      <c r="L266" s="10"/>
      <c r="M266" s="10"/>
      <c r="N266" s="10"/>
    </row>
    <row r="267" spans="1:14">
      <c r="A267" s="32"/>
      <c r="B267" s="32"/>
      <c r="C267" s="33"/>
      <c r="D267" s="14"/>
      <c r="E267" s="14"/>
      <c r="F267" s="10"/>
      <c r="G267" s="15"/>
      <c r="H267" s="10"/>
      <c r="I267" s="10"/>
      <c r="J267" s="34"/>
      <c r="K267" s="10"/>
      <c r="L267" s="10"/>
      <c r="M267" s="10"/>
      <c r="N267" s="10"/>
    </row>
    <row r="268" spans="1:14">
      <c r="A268" s="32"/>
      <c r="B268" s="32"/>
      <c r="C268" s="33"/>
      <c r="D268" s="14"/>
      <c r="E268" s="14"/>
      <c r="F268" s="10"/>
      <c r="G268" s="15"/>
      <c r="H268" s="10"/>
      <c r="I268" s="10"/>
      <c r="J268" s="34"/>
      <c r="K268" s="10"/>
      <c r="L268" s="10"/>
      <c r="M268" s="10"/>
      <c r="N268" s="10"/>
    </row>
    <row r="269" spans="1:14">
      <c r="A269" s="32"/>
      <c r="B269" s="32"/>
      <c r="C269" s="33"/>
      <c r="D269" s="14"/>
      <c r="E269" s="14"/>
      <c r="F269" s="10"/>
      <c r="G269" s="15"/>
      <c r="H269" s="10"/>
      <c r="I269" s="10"/>
      <c r="J269" s="34"/>
      <c r="K269" s="10"/>
      <c r="L269" s="10"/>
      <c r="M269" s="10"/>
      <c r="N269" s="10"/>
    </row>
    <row r="270" spans="1:14">
      <c r="A270" s="32"/>
      <c r="B270" s="32"/>
      <c r="C270" s="33"/>
      <c r="D270" s="14"/>
      <c r="E270" s="14"/>
      <c r="F270" s="10"/>
      <c r="G270" s="15"/>
      <c r="H270" s="10"/>
      <c r="I270" s="10"/>
      <c r="J270" s="34"/>
      <c r="K270" s="10"/>
      <c r="L270" s="10"/>
      <c r="M270" s="10"/>
      <c r="N270" s="10"/>
    </row>
    <row r="271" spans="1:14">
      <c r="A271" s="32"/>
      <c r="B271" s="32"/>
      <c r="C271" s="33"/>
      <c r="D271" s="14"/>
      <c r="E271" s="14"/>
      <c r="F271" s="10"/>
      <c r="G271" s="15"/>
      <c r="H271" s="10"/>
      <c r="I271" s="10"/>
      <c r="J271" s="34"/>
      <c r="K271" s="10"/>
      <c r="L271" s="10"/>
      <c r="M271" s="10"/>
      <c r="N271" s="10"/>
    </row>
    <row r="272" spans="1:14">
      <c r="A272" s="32"/>
      <c r="B272" s="32"/>
      <c r="C272" s="33"/>
      <c r="D272" s="14"/>
      <c r="E272" s="14"/>
      <c r="F272" s="10"/>
      <c r="G272" s="15"/>
      <c r="H272" s="10"/>
      <c r="I272" s="10"/>
      <c r="J272" s="34"/>
      <c r="K272" s="10"/>
      <c r="L272" s="10"/>
      <c r="M272" s="10"/>
      <c r="N272" s="10"/>
    </row>
    <row r="273" spans="1:14">
      <c r="A273" s="32"/>
      <c r="B273" s="32"/>
      <c r="C273" s="33"/>
      <c r="D273" s="14"/>
      <c r="E273" s="14"/>
      <c r="F273" s="10"/>
      <c r="G273" s="15"/>
      <c r="H273" s="10"/>
      <c r="I273" s="10"/>
      <c r="J273" s="34"/>
      <c r="K273" s="10"/>
      <c r="L273" s="10"/>
      <c r="M273" s="10"/>
      <c r="N273" s="10"/>
    </row>
    <row r="274" spans="1:14">
      <c r="A274" s="32"/>
      <c r="B274" s="32"/>
      <c r="C274" s="33"/>
      <c r="D274" s="14"/>
      <c r="E274" s="14"/>
      <c r="F274" s="10"/>
      <c r="G274" s="15"/>
      <c r="H274" s="10"/>
      <c r="I274" s="10"/>
      <c r="J274" s="34"/>
      <c r="K274" s="10"/>
      <c r="L274" s="10"/>
      <c r="M274" s="10"/>
      <c r="N274" s="10"/>
    </row>
    <row r="275" spans="1:14">
      <c r="A275" s="32"/>
      <c r="B275" s="32"/>
      <c r="C275" s="33"/>
      <c r="D275" s="14"/>
      <c r="E275" s="14"/>
      <c r="F275" s="10"/>
      <c r="G275" s="15"/>
      <c r="H275" s="10"/>
      <c r="I275" s="10"/>
      <c r="J275" s="34"/>
      <c r="K275" s="10"/>
      <c r="L275" s="10"/>
      <c r="M275" s="10"/>
      <c r="N275" s="10"/>
    </row>
    <row r="276" spans="1:14">
      <c r="A276" s="32"/>
      <c r="B276" s="32"/>
      <c r="C276" s="33"/>
      <c r="D276" s="14"/>
      <c r="E276" s="14"/>
      <c r="F276" s="10"/>
      <c r="G276" s="15"/>
      <c r="H276" s="10"/>
      <c r="I276" s="10"/>
      <c r="J276" s="34"/>
      <c r="K276" s="10"/>
      <c r="L276" s="10"/>
      <c r="M276" s="10"/>
      <c r="N276" s="10"/>
    </row>
    <row r="277" spans="1:14">
      <c r="A277" s="32"/>
      <c r="B277" s="32"/>
      <c r="C277" s="33"/>
      <c r="D277" s="14"/>
      <c r="E277" s="14"/>
      <c r="F277" s="10"/>
      <c r="G277" s="15"/>
      <c r="H277" s="10"/>
      <c r="I277" s="10"/>
      <c r="J277" s="34"/>
      <c r="K277" s="10"/>
      <c r="L277" s="10"/>
      <c r="M277" s="10"/>
      <c r="N277" s="10"/>
    </row>
    <row r="278" spans="1:14">
      <c r="A278" s="32"/>
      <c r="B278" s="32"/>
      <c r="C278" s="33"/>
      <c r="D278" s="14"/>
      <c r="E278" s="14"/>
      <c r="F278" s="10"/>
      <c r="G278" s="15"/>
      <c r="H278" s="10"/>
      <c r="I278" s="10"/>
      <c r="J278" s="34"/>
      <c r="K278" s="10"/>
      <c r="L278" s="10"/>
      <c r="M278" s="10"/>
      <c r="N278" s="10"/>
    </row>
    <row r="279" spans="1:14">
      <c r="A279" s="32"/>
      <c r="B279" s="32"/>
      <c r="C279" s="33"/>
      <c r="D279" s="14"/>
      <c r="E279" s="14"/>
      <c r="F279" s="10"/>
      <c r="G279" s="15"/>
      <c r="H279" s="10"/>
      <c r="I279" s="10"/>
      <c r="J279" s="34"/>
      <c r="K279" s="10"/>
      <c r="L279" s="10"/>
      <c r="M279" s="10"/>
      <c r="N279" s="10"/>
    </row>
    <row r="280" spans="1:14">
      <c r="A280" s="32"/>
      <c r="B280" s="32"/>
      <c r="C280" s="33"/>
      <c r="D280" s="14"/>
      <c r="E280" s="14"/>
      <c r="F280" s="10"/>
      <c r="G280" s="15"/>
      <c r="H280" s="10"/>
      <c r="I280" s="10"/>
      <c r="J280" s="34"/>
      <c r="K280" s="10"/>
      <c r="L280" s="10"/>
      <c r="M280" s="10"/>
      <c r="N280" s="10"/>
    </row>
    <row r="281" spans="1:14">
      <c r="A281" s="32"/>
      <c r="B281" s="32"/>
      <c r="C281" s="33"/>
      <c r="D281" s="14"/>
      <c r="E281" s="14"/>
      <c r="F281" s="10"/>
      <c r="G281" s="15"/>
      <c r="H281" s="10"/>
      <c r="I281" s="10"/>
      <c r="J281" s="34"/>
      <c r="K281" s="10"/>
      <c r="L281" s="10"/>
      <c r="M281" s="10"/>
      <c r="N281" s="10"/>
    </row>
    <row r="282" spans="1:14">
      <c r="A282" s="32"/>
      <c r="B282" s="32"/>
      <c r="C282" s="33"/>
      <c r="D282" s="14"/>
      <c r="E282" s="14"/>
      <c r="F282" s="10"/>
      <c r="G282" s="15"/>
      <c r="H282" s="10"/>
      <c r="I282" s="10"/>
      <c r="J282" s="34"/>
      <c r="K282" s="10"/>
      <c r="L282" s="10"/>
      <c r="M282" s="10"/>
      <c r="N282" s="10"/>
    </row>
    <row r="283" spans="1:14">
      <c r="A283" s="32"/>
      <c r="B283" s="32"/>
      <c r="C283" s="33"/>
      <c r="D283" s="14"/>
      <c r="E283" s="14"/>
      <c r="F283" s="10"/>
      <c r="G283" s="15"/>
      <c r="H283" s="10"/>
      <c r="I283" s="10"/>
      <c r="J283" s="34"/>
      <c r="K283" s="10"/>
      <c r="L283" s="10"/>
      <c r="M283" s="10"/>
      <c r="N283" s="10"/>
    </row>
    <row r="284" spans="1:14">
      <c r="A284" s="32"/>
      <c r="B284" s="32"/>
      <c r="C284" s="33"/>
      <c r="D284" s="14"/>
      <c r="E284" s="14"/>
      <c r="F284" s="10"/>
      <c r="G284" s="15"/>
      <c r="H284" s="10"/>
      <c r="I284" s="10"/>
      <c r="J284" s="34"/>
      <c r="K284" s="10"/>
      <c r="L284" s="10"/>
      <c r="M284" s="10"/>
      <c r="N284" s="10"/>
    </row>
    <row r="285" spans="1:14">
      <c r="A285" s="32"/>
      <c r="B285" s="32"/>
      <c r="C285" s="33"/>
      <c r="D285" s="14"/>
      <c r="E285" s="14"/>
      <c r="F285" s="10"/>
      <c r="G285" s="15"/>
      <c r="H285" s="10"/>
      <c r="I285" s="10"/>
      <c r="J285" s="34"/>
      <c r="K285" s="10"/>
      <c r="L285" s="10"/>
      <c r="M285" s="10"/>
      <c r="N285" s="10"/>
    </row>
    <row r="286" spans="1:14">
      <c r="A286" s="32"/>
      <c r="B286" s="32"/>
      <c r="C286" s="33"/>
      <c r="D286" s="14"/>
      <c r="E286" s="14"/>
      <c r="F286" s="10"/>
      <c r="G286" s="15"/>
      <c r="H286" s="10"/>
      <c r="I286" s="10"/>
      <c r="J286" s="34"/>
      <c r="K286" s="10"/>
      <c r="L286" s="10"/>
      <c r="M286" s="10"/>
      <c r="N286" s="10"/>
    </row>
    <row r="287" spans="1:14">
      <c r="A287" s="32"/>
      <c r="B287" s="32"/>
      <c r="C287" s="33"/>
      <c r="D287" s="14"/>
      <c r="E287" s="14"/>
      <c r="F287" s="10"/>
      <c r="G287" s="15"/>
      <c r="H287" s="10"/>
      <c r="I287" s="10"/>
      <c r="J287" s="34"/>
      <c r="K287" s="10"/>
      <c r="L287" s="10"/>
      <c r="M287" s="10"/>
      <c r="N287" s="10"/>
    </row>
    <row r="288" spans="1:14">
      <c r="A288" s="32"/>
      <c r="B288" s="32"/>
      <c r="C288" s="33"/>
      <c r="D288" s="14"/>
      <c r="E288" s="14"/>
      <c r="F288" s="10"/>
      <c r="G288" s="15"/>
      <c r="H288" s="10"/>
      <c r="I288" s="10"/>
      <c r="J288" s="34"/>
      <c r="K288" s="10"/>
      <c r="L288" s="10"/>
      <c r="M288" s="10"/>
      <c r="N288" s="10"/>
    </row>
    <row r="289" spans="1:14">
      <c r="A289" s="32"/>
      <c r="B289" s="32"/>
      <c r="C289" s="33"/>
      <c r="D289" s="14"/>
      <c r="E289" s="14"/>
      <c r="F289" s="10"/>
      <c r="G289" s="15"/>
      <c r="H289" s="10"/>
      <c r="I289" s="10"/>
      <c r="J289" s="34"/>
      <c r="K289" s="10"/>
      <c r="L289" s="10"/>
      <c r="M289" s="10"/>
      <c r="N289" s="10"/>
    </row>
    <row r="290" spans="1:14">
      <c r="A290" s="32"/>
      <c r="B290" s="32"/>
      <c r="C290" s="33"/>
      <c r="D290" s="14"/>
      <c r="E290" s="14"/>
      <c r="F290" s="10"/>
      <c r="G290" s="15"/>
      <c r="H290" s="10"/>
      <c r="I290" s="10"/>
      <c r="J290" s="34"/>
      <c r="K290" s="10"/>
      <c r="L290" s="10"/>
      <c r="M290" s="10"/>
      <c r="N290" s="10"/>
    </row>
    <row r="291" spans="1:14">
      <c r="A291" s="32"/>
      <c r="B291" s="32"/>
      <c r="C291" s="33"/>
      <c r="D291" s="14"/>
      <c r="E291" s="14"/>
      <c r="F291" s="10"/>
      <c r="G291" s="15"/>
      <c r="H291" s="10"/>
      <c r="I291" s="10"/>
      <c r="J291" s="34"/>
      <c r="K291" s="10"/>
      <c r="L291" s="10"/>
      <c r="M291" s="10"/>
      <c r="N291" s="10"/>
    </row>
    <row r="292" spans="1:14">
      <c r="A292" s="32"/>
      <c r="B292" s="32"/>
      <c r="C292" s="33"/>
      <c r="D292" s="14"/>
      <c r="E292" s="14"/>
      <c r="F292" s="10"/>
      <c r="G292" s="15"/>
      <c r="H292" s="10"/>
      <c r="I292" s="10"/>
      <c r="J292" s="34"/>
      <c r="K292" s="10"/>
      <c r="L292" s="10"/>
      <c r="M292" s="10"/>
      <c r="N292" s="10"/>
    </row>
    <row r="293" spans="1:14">
      <c r="A293" s="32"/>
      <c r="B293" s="32"/>
      <c r="C293" s="33"/>
      <c r="D293" s="14"/>
      <c r="E293" s="14"/>
      <c r="F293" s="10"/>
      <c r="G293" s="15"/>
      <c r="H293" s="10"/>
      <c r="I293" s="10"/>
      <c r="J293" s="34"/>
      <c r="K293" s="10"/>
      <c r="L293" s="10"/>
      <c r="M293" s="10"/>
      <c r="N293" s="10"/>
    </row>
    <row r="294" spans="1:14">
      <c r="A294" s="32"/>
      <c r="B294" s="32"/>
      <c r="C294" s="33"/>
      <c r="D294" s="14"/>
      <c r="E294" s="14"/>
      <c r="F294" s="10"/>
      <c r="G294" s="15"/>
      <c r="H294" s="10"/>
      <c r="I294" s="10"/>
      <c r="J294" s="34"/>
      <c r="K294" s="10"/>
      <c r="L294" s="10"/>
      <c r="M294" s="10"/>
      <c r="N294" s="10"/>
    </row>
    <row r="295" spans="1:14">
      <c r="A295" s="32"/>
      <c r="B295" s="32"/>
      <c r="C295" s="33"/>
      <c r="D295" s="14"/>
      <c r="E295" s="14"/>
      <c r="F295" s="10"/>
      <c r="G295" s="15"/>
      <c r="H295" s="10"/>
      <c r="I295" s="10"/>
      <c r="J295" s="34"/>
      <c r="K295" s="10"/>
      <c r="L295" s="10"/>
      <c r="M295" s="10"/>
      <c r="N295" s="10"/>
    </row>
    <row r="296" spans="1:14">
      <c r="A296" s="32"/>
      <c r="B296" s="32"/>
      <c r="C296" s="33"/>
      <c r="D296" s="14"/>
      <c r="E296" s="14"/>
      <c r="F296" s="10"/>
      <c r="G296" s="15"/>
      <c r="H296" s="10"/>
      <c r="I296" s="10"/>
      <c r="J296" s="34"/>
      <c r="K296" s="10"/>
      <c r="L296" s="10"/>
      <c r="M296" s="10"/>
      <c r="N296" s="10"/>
    </row>
    <row r="297" spans="1:14">
      <c r="A297" s="32"/>
      <c r="B297" s="32"/>
      <c r="C297" s="33"/>
      <c r="D297" s="14"/>
      <c r="E297" s="14"/>
      <c r="F297" s="10"/>
      <c r="G297" s="15"/>
      <c r="H297" s="10"/>
      <c r="I297" s="10"/>
      <c r="J297" s="34"/>
      <c r="K297" s="10"/>
      <c r="L297" s="10"/>
      <c r="M297" s="10"/>
      <c r="N297" s="10"/>
    </row>
    <row r="298" spans="1:14">
      <c r="A298" s="32"/>
      <c r="B298" s="32"/>
      <c r="C298" s="33"/>
      <c r="D298" s="14"/>
      <c r="E298" s="14"/>
      <c r="F298" s="10"/>
      <c r="G298" s="15"/>
      <c r="H298" s="10"/>
      <c r="I298" s="10"/>
      <c r="J298" s="34"/>
      <c r="K298" s="10"/>
      <c r="L298" s="10"/>
      <c r="M298" s="10"/>
      <c r="N298" s="10"/>
    </row>
    <row r="299" spans="1:14">
      <c r="A299" s="32"/>
      <c r="B299" s="32"/>
      <c r="C299" s="33"/>
      <c r="D299" s="14"/>
      <c r="E299" s="14"/>
      <c r="F299" s="10"/>
      <c r="G299" s="15"/>
      <c r="H299" s="10"/>
      <c r="I299" s="10"/>
      <c r="J299" s="34"/>
      <c r="K299" s="10"/>
      <c r="L299" s="10"/>
      <c r="M299" s="10"/>
      <c r="N299" s="10"/>
    </row>
    <row r="300" spans="1:14">
      <c r="A300" s="32"/>
      <c r="B300" s="32"/>
      <c r="C300" s="33"/>
      <c r="D300" s="14"/>
      <c r="E300" s="14"/>
      <c r="F300" s="10"/>
      <c r="G300" s="15"/>
      <c r="H300" s="10"/>
      <c r="I300" s="10"/>
      <c r="J300" s="34"/>
      <c r="K300" s="10"/>
      <c r="L300" s="10"/>
      <c r="M300" s="10"/>
      <c r="N300" s="10"/>
    </row>
    <row r="301" spans="1:14">
      <c r="A301" s="32"/>
      <c r="B301" s="32"/>
      <c r="C301" s="33"/>
      <c r="D301" s="14"/>
      <c r="E301" s="14"/>
      <c r="F301" s="10"/>
      <c r="G301" s="15"/>
      <c r="H301" s="10"/>
      <c r="I301" s="10"/>
      <c r="J301" s="34"/>
      <c r="K301" s="10"/>
      <c r="L301" s="10"/>
      <c r="M301" s="10"/>
      <c r="N301" s="10"/>
    </row>
    <row r="302" spans="1:14">
      <c r="A302" s="32"/>
      <c r="B302" s="32"/>
      <c r="C302" s="33"/>
      <c r="D302" s="14"/>
      <c r="E302" s="14"/>
      <c r="F302" s="10"/>
      <c r="G302" s="15"/>
      <c r="H302" s="10"/>
      <c r="I302" s="10"/>
      <c r="J302" s="34"/>
      <c r="K302" s="10"/>
      <c r="L302" s="10"/>
      <c r="M302" s="10"/>
      <c r="N302" s="10"/>
    </row>
    <row r="303" spans="1:14">
      <c r="A303" s="32"/>
      <c r="B303" s="32"/>
      <c r="C303" s="33"/>
      <c r="D303" s="14"/>
      <c r="E303" s="14"/>
      <c r="F303" s="10"/>
      <c r="G303" s="15"/>
      <c r="H303" s="10"/>
      <c r="I303" s="10"/>
      <c r="J303" s="34"/>
      <c r="K303" s="10"/>
      <c r="L303" s="10"/>
      <c r="M303" s="10"/>
      <c r="N303" s="10"/>
    </row>
    <row r="304" spans="1:14">
      <c r="A304" s="32"/>
      <c r="B304" s="32"/>
      <c r="C304" s="33"/>
      <c r="D304" s="14"/>
      <c r="E304" s="14"/>
      <c r="F304" s="10"/>
      <c r="G304" s="15"/>
      <c r="H304" s="10"/>
      <c r="I304" s="10"/>
      <c r="J304" s="34"/>
      <c r="K304" s="10"/>
      <c r="L304" s="10"/>
      <c r="M304" s="10"/>
      <c r="N304" s="10"/>
    </row>
    <row r="305" spans="1:14">
      <c r="A305" s="32"/>
      <c r="B305" s="32"/>
      <c r="C305" s="33"/>
      <c r="D305" s="14"/>
      <c r="E305" s="14"/>
      <c r="F305" s="10"/>
      <c r="G305" s="15"/>
      <c r="H305" s="10"/>
      <c r="I305" s="10"/>
      <c r="J305" s="34"/>
      <c r="K305" s="10"/>
      <c r="L305" s="10"/>
      <c r="M305" s="10"/>
      <c r="N305" s="10"/>
    </row>
    <row r="306" spans="1:14">
      <c r="A306" s="32"/>
      <c r="B306" s="32"/>
      <c r="C306" s="33"/>
      <c r="D306" s="14"/>
      <c r="E306" s="14"/>
      <c r="F306" s="10"/>
      <c r="G306" s="15"/>
      <c r="H306" s="10"/>
      <c r="I306" s="10"/>
      <c r="J306" s="34"/>
      <c r="K306" s="10"/>
      <c r="L306" s="10"/>
      <c r="M306" s="10"/>
      <c r="N306" s="10"/>
    </row>
    <row r="307" spans="1:14">
      <c r="A307" s="32"/>
      <c r="B307" s="32"/>
      <c r="C307" s="33"/>
      <c r="D307" s="14"/>
      <c r="E307" s="14"/>
      <c r="F307" s="10"/>
      <c r="G307" s="15"/>
      <c r="H307" s="10"/>
      <c r="I307" s="10"/>
      <c r="J307" s="34"/>
      <c r="K307" s="10"/>
      <c r="L307" s="10"/>
      <c r="M307" s="10"/>
      <c r="N307" s="10"/>
    </row>
    <row r="308" spans="1:14">
      <c r="A308" s="32"/>
      <c r="B308" s="32"/>
      <c r="C308" s="33"/>
      <c r="D308" s="14"/>
      <c r="E308" s="14"/>
      <c r="F308" s="10"/>
      <c r="G308" s="15"/>
      <c r="H308" s="10"/>
      <c r="I308" s="10"/>
      <c r="J308" s="34"/>
      <c r="K308" s="10"/>
      <c r="L308" s="10"/>
      <c r="M308" s="10"/>
      <c r="N308" s="10"/>
    </row>
    <row r="309" spans="1:14">
      <c r="A309" s="32"/>
      <c r="B309" s="32"/>
      <c r="C309" s="33"/>
      <c r="D309" s="14"/>
      <c r="E309" s="14"/>
      <c r="F309" s="10"/>
      <c r="G309" s="15"/>
      <c r="H309" s="10"/>
      <c r="I309" s="10"/>
      <c r="J309" s="34"/>
      <c r="K309" s="10"/>
      <c r="L309" s="10"/>
      <c r="M309" s="10"/>
      <c r="N309" s="10"/>
    </row>
    <row r="310" spans="1:14">
      <c r="A310" s="32"/>
      <c r="B310" s="32"/>
      <c r="C310" s="33"/>
      <c r="D310" s="14"/>
      <c r="E310" s="14"/>
      <c r="F310" s="10"/>
      <c r="G310" s="15"/>
      <c r="H310" s="10"/>
      <c r="I310" s="10"/>
      <c r="J310" s="34"/>
      <c r="K310" s="10"/>
      <c r="L310" s="10"/>
      <c r="M310" s="10"/>
      <c r="N310" s="10"/>
    </row>
    <row r="311" spans="1:14">
      <c r="A311" s="32"/>
      <c r="B311" s="32"/>
      <c r="C311" s="33"/>
      <c r="D311" s="14"/>
      <c r="E311" s="14"/>
      <c r="F311" s="10"/>
      <c r="G311" s="15"/>
      <c r="H311" s="10"/>
      <c r="I311" s="10"/>
      <c r="J311" s="34"/>
      <c r="K311" s="10"/>
      <c r="L311" s="10"/>
      <c r="M311" s="10"/>
      <c r="N311" s="10"/>
    </row>
    <row r="312" spans="1:14">
      <c r="A312" s="32"/>
      <c r="B312" s="32"/>
      <c r="C312" s="33"/>
      <c r="D312" s="14"/>
      <c r="E312" s="14"/>
      <c r="F312" s="10"/>
      <c r="G312" s="15"/>
      <c r="H312" s="10"/>
      <c r="I312" s="10"/>
      <c r="J312" s="34"/>
      <c r="K312" s="10"/>
      <c r="L312" s="10"/>
      <c r="M312" s="10"/>
      <c r="N312" s="10"/>
    </row>
    <row r="313" spans="1:14">
      <c r="A313" s="32"/>
      <c r="B313" s="32"/>
      <c r="C313" s="33"/>
      <c r="D313" s="14"/>
      <c r="E313" s="14"/>
      <c r="F313" s="10"/>
      <c r="G313" s="15"/>
      <c r="H313" s="10"/>
      <c r="I313" s="10"/>
      <c r="J313" s="34"/>
      <c r="K313" s="10"/>
      <c r="L313" s="10"/>
      <c r="M313" s="10"/>
      <c r="N313" s="10"/>
    </row>
    <row r="314" spans="1:14">
      <c r="A314" s="32"/>
      <c r="B314" s="32"/>
      <c r="C314" s="33"/>
      <c r="D314" s="14"/>
      <c r="E314" s="14"/>
      <c r="F314" s="10"/>
      <c r="G314" s="15"/>
      <c r="H314" s="10"/>
      <c r="I314" s="10"/>
      <c r="J314" s="34"/>
      <c r="K314" s="10"/>
      <c r="L314" s="10"/>
      <c r="M314" s="10"/>
      <c r="N314" s="10"/>
    </row>
    <row r="315" spans="1:14">
      <c r="A315" s="32"/>
      <c r="B315" s="32"/>
      <c r="C315" s="33"/>
      <c r="D315" s="14"/>
      <c r="E315" s="14"/>
      <c r="F315" s="10"/>
      <c r="G315" s="15"/>
      <c r="H315" s="10"/>
      <c r="I315" s="10"/>
      <c r="J315" s="34"/>
      <c r="K315" s="10"/>
      <c r="L315" s="10"/>
      <c r="M315" s="10"/>
      <c r="N315" s="10"/>
    </row>
    <row r="316" spans="1:14">
      <c r="A316" s="32"/>
      <c r="B316" s="32"/>
      <c r="C316" s="33"/>
      <c r="D316" s="14"/>
      <c r="E316" s="14"/>
      <c r="F316" s="10"/>
      <c r="G316" s="15"/>
      <c r="H316" s="10"/>
      <c r="I316" s="10"/>
      <c r="J316" s="34"/>
      <c r="K316" s="10"/>
      <c r="L316" s="10"/>
      <c r="M316" s="10"/>
      <c r="N316" s="10"/>
    </row>
    <row r="317" spans="1:14">
      <c r="A317" s="32"/>
      <c r="B317" s="32"/>
      <c r="C317" s="33"/>
      <c r="D317" s="14"/>
      <c r="E317" s="14"/>
      <c r="F317" s="10"/>
      <c r="G317" s="15"/>
      <c r="H317" s="10"/>
      <c r="I317" s="10"/>
      <c r="J317" s="34"/>
      <c r="K317" s="10"/>
      <c r="L317" s="10"/>
      <c r="M317" s="10"/>
      <c r="N317" s="10"/>
    </row>
    <row r="318" spans="1:14">
      <c r="A318" s="32"/>
      <c r="B318" s="32"/>
      <c r="C318" s="33"/>
      <c r="D318" s="14"/>
      <c r="E318" s="14"/>
      <c r="F318" s="10"/>
      <c r="G318" s="15"/>
      <c r="H318" s="10"/>
      <c r="I318" s="10"/>
      <c r="J318" s="34"/>
      <c r="K318" s="10"/>
      <c r="L318" s="10"/>
      <c r="M318" s="10"/>
      <c r="N318" s="10"/>
    </row>
    <row r="319" spans="1:14">
      <c r="A319" s="32"/>
      <c r="B319" s="32"/>
      <c r="C319" s="33"/>
      <c r="D319" s="14"/>
      <c r="E319" s="14"/>
      <c r="F319" s="10"/>
      <c r="G319" s="15"/>
      <c r="H319" s="10"/>
      <c r="I319" s="10"/>
      <c r="J319" s="34"/>
      <c r="K319" s="10"/>
      <c r="L319" s="10"/>
      <c r="M319" s="10"/>
      <c r="N319" s="10"/>
    </row>
    <row r="320" spans="1:14">
      <c r="A320" s="32"/>
      <c r="B320" s="32"/>
      <c r="C320" s="33"/>
      <c r="D320" s="14"/>
      <c r="E320" s="14"/>
      <c r="F320" s="10"/>
      <c r="G320" s="15"/>
      <c r="H320" s="10"/>
      <c r="I320" s="10"/>
      <c r="J320" s="34"/>
      <c r="K320" s="10"/>
      <c r="L320" s="10"/>
      <c r="M320" s="10"/>
      <c r="N320" s="10"/>
    </row>
    <row r="321" spans="1:14">
      <c r="A321" s="32"/>
      <c r="B321" s="32"/>
      <c r="C321" s="33"/>
      <c r="D321" s="14"/>
      <c r="E321" s="14"/>
      <c r="F321" s="10"/>
      <c r="G321" s="15"/>
      <c r="H321" s="10"/>
      <c r="I321" s="10"/>
      <c r="J321" s="34"/>
      <c r="K321" s="10"/>
      <c r="L321" s="10"/>
      <c r="M321" s="10"/>
      <c r="N321" s="10"/>
    </row>
    <row r="322" spans="1:14">
      <c r="A322" s="32"/>
      <c r="B322" s="32"/>
      <c r="C322" s="33"/>
      <c r="D322" s="14"/>
      <c r="E322" s="14"/>
      <c r="F322" s="10"/>
      <c r="G322" s="15"/>
      <c r="H322" s="10"/>
      <c r="I322" s="10"/>
      <c r="J322" s="34"/>
      <c r="K322" s="10"/>
      <c r="L322" s="10"/>
      <c r="M322" s="10"/>
      <c r="N322" s="10"/>
    </row>
    <row r="323" spans="1:14">
      <c r="A323" s="32"/>
      <c r="B323" s="32"/>
      <c r="C323" s="33"/>
      <c r="D323" s="14"/>
      <c r="E323" s="14"/>
      <c r="F323" s="10"/>
      <c r="G323" s="15"/>
      <c r="H323" s="10"/>
      <c r="I323" s="10"/>
      <c r="J323" s="34"/>
      <c r="K323" s="10"/>
      <c r="L323" s="10"/>
      <c r="M323" s="10"/>
      <c r="N323" s="10"/>
    </row>
    <row r="324" spans="1:14">
      <c r="A324" s="32"/>
      <c r="B324" s="32"/>
      <c r="C324" s="33"/>
      <c r="D324" s="14"/>
      <c r="E324" s="14"/>
      <c r="F324" s="10"/>
      <c r="G324" s="15"/>
      <c r="H324" s="10"/>
      <c r="I324" s="10"/>
      <c r="J324" s="34"/>
      <c r="K324" s="10"/>
      <c r="L324" s="10"/>
      <c r="M324" s="10"/>
      <c r="N324" s="10"/>
    </row>
    <row r="325" spans="1:14">
      <c r="A325" s="32"/>
      <c r="B325" s="32"/>
      <c r="C325" s="33"/>
      <c r="D325" s="14"/>
      <c r="E325" s="14"/>
      <c r="F325" s="10"/>
      <c r="G325" s="15"/>
      <c r="H325" s="10"/>
      <c r="I325" s="10"/>
      <c r="J325" s="34"/>
      <c r="K325" s="10"/>
      <c r="L325" s="10"/>
      <c r="M325" s="10"/>
      <c r="N325" s="10"/>
    </row>
    <row r="326" spans="1:14">
      <c r="A326" s="32"/>
      <c r="B326" s="32"/>
      <c r="C326" s="33"/>
      <c r="D326" s="14"/>
      <c r="E326" s="14"/>
      <c r="F326" s="10"/>
      <c r="G326" s="15"/>
      <c r="H326" s="10"/>
      <c r="I326" s="10"/>
      <c r="J326" s="34"/>
      <c r="K326" s="10"/>
      <c r="L326" s="10"/>
      <c r="M326" s="10"/>
      <c r="N326" s="10"/>
    </row>
    <row r="327" spans="1:14">
      <c r="A327" s="32"/>
      <c r="B327" s="32"/>
      <c r="C327" s="33"/>
      <c r="D327" s="14"/>
      <c r="E327" s="14"/>
      <c r="F327" s="10"/>
      <c r="G327" s="15"/>
      <c r="H327" s="10"/>
      <c r="I327" s="10"/>
      <c r="J327" s="34"/>
      <c r="K327" s="10"/>
      <c r="L327" s="10"/>
      <c r="M327" s="10"/>
      <c r="N327" s="10"/>
    </row>
    <row r="328" spans="1:14">
      <c r="A328" s="32"/>
      <c r="B328" s="32"/>
      <c r="C328" s="33"/>
      <c r="D328" s="14"/>
      <c r="E328" s="14"/>
      <c r="F328" s="10"/>
      <c r="G328" s="15"/>
      <c r="H328" s="10"/>
      <c r="I328" s="10"/>
      <c r="J328" s="34"/>
      <c r="K328" s="10"/>
      <c r="L328" s="10"/>
      <c r="M328" s="10"/>
      <c r="N328" s="10"/>
    </row>
    <row r="329" spans="1:14">
      <c r="A329" s="32"/>
      <c r="B329" s="32"/>
      <c r="C329" s="33"/>
      <c r="D329" s="14"/>
      <c r="E329" s="14"/>
      <c r="F329" s="10"/>
      <c r="G329" s="15"/>
      <c r="H329" s="10"/>
      <c r="I329" s="10"/>
      <c r="J329" s="34"/>
      <c r="K329" s="10"/>
      <c r="L329" s="10"/>
      <c r="M329" s="10"/>
      <c r="N329" s="10"/>
    </row>
    <row r="330" spans="1:14">
      <c r="A330" s="32"/>
      <c r="B330" s="32"/>
      <c r="C330" s="33"/>
      <c r="D330" s="14"/>
      <c r="E330" s="14"/>
      <c r="F330" s="10"/>
      <c r="G330" s="15"/>
      <c r="H330" s="10"/>
      <c r="I330" s="10"/>
      <c r="J330" s="34"/>
      <c r="K330" s="10"/>
      <c r="L330" s="10"/>
      <c r="M330" s="10"/>
      <c r="N330" s="10"/>
    </row>
    <row r="331" spans="1:14">
      <c r="A331" s="32"/>
      <c r="B331" s="32"/>
      <c r="C331" s="33"/>
      <c r="D331" s="14"/>
      <c r="E331" s="14"/>
      <c r="F331" s="10"/>
      <c r="G331" s="15"/>
      <c r="H331" s="10"/>
      <c r="I331" s="10"/>
      <c r="J331" s="34"/>
      <c r="K331" s="10"/>
      <c r="L331" s="10"/>
      <c r="M331" s="10"/>
      <c r="N331" s="10"/>
    </row>
    <row r="332" spans="1:14">
      <c r="A332" s="32"/>
      <c r="B332" s="32"/>
      <c r="C332" s="33"/>
      <c r="D332" s="14"/>
      <c r="E332" s="14"/>
      <c r="F332" s="10"/>
      <c r="G332" s="15"/>
      <c r="H332" s="10"/>
      <c r="I332" s="10"/>
      <c r="J332" s="34"/>
      <c r="K332" s="10"/>
      <c r="L332" s="10"/>
      <c r="M332" s="10"/>
      <c r="N332" s="10"/>
    </row>
    <row r="333" spans="1:14">
      <c r="A333" s="32"/>
      <c r="B333" s="32"/>
      <c r="C333" s="33"/>
      <c r="D333" s="14"/>
      <c r="E333" s="14"/>
      <c r="F333" s="10"/>
      <c r="G333" s="15"/>
      <c r="H333" s="10"/>
      <c r="I333" s="10"/>
      <c r="J333" s="34"/>
      <c r="K333" s="10"/>
      <c r="L333" s="10"/>
      <c r="M333" s="10"/>
      <c r="N333" s="10"/>
    </row>
    <row r="334" spans="1:14">
      <c r="A334" s="32"/>
      <c r="B334" s="32"/>
      <c r="C334" s="33"/>
      <c r="D334" s="14"/>
      <c r="E334" s="14"/>
      <c r="F334" s="10"/>
      <c r="G334" s="15"/>
      <c r="H334" s="10"/>
      <c r="I334" s="10"/>
      <c r="J334" s="34"/>
      <c r="K334" s="10"/>
      <c r="L334" s="10"/>
      <c r="M334" s="10"/>
      <c r="N334" s="10"/>
    </row>
    <row r="335" spans="1:14">
      <c r="A335" s="32"/>
      <c r="B335" s="32"/>
      <c r="C335" s="33"/>
      <c r="D335" s="14"/>
      <c r="E335" s="14"/>
      <c r="F335" s="10"/>
      <c r="G335" s="15"/>
      <c r="H335" s="10"/>
      <c r="I335" s="10"/>
      <c r="J335" s="34"/>
      <c r="K335" s="10"/>
      <c r="L335" s="10"/>
      <c r="M335" s="10"/>
      <c r="N335" s="10"/>
    </row>
    <row r="336" spans="1:14">
      <c r="A336" s="32"/>
      <c r="B336" s="32"/>
      <c r="C336" s="33"/>
      <c r="D336" s="14"/>
      <c r="E336" s="14"/>
      <c r="F336" s="10"/>
      <c r="G336" s="15"/>
      <c r="H336" s="10"/>
      <c r="I336" s="10"/>
      <c r="J336" s="34"/>
      <c r="K336" s="10"/>
      <c r="L336" s="10"/>
      <c r="M336" s="10"/>
      <c r="N336" s="10"/>
    </row>
    <row r="337" spans="1:14">
      <c r="A337" s="32"/>
      <c r="B337" s="32"/>
      <c r="C337" s="33"/>
      <c r="D337" s="14"/>
      <c r="E337" s="14"/>
      <c r="F337" s="10"/>
      <c r="G337" s="15"/>
      <c r="H337" s="10"/>
      <c r="I337" s="10"/>
      <c r="J337" s="34"/>
      <c r="K337" s="10"/>
      <c r="L337" s="10"/>
      <c r="M337" s="10"/>
      <c r="N337" s="10"/>
    </row>
    <row r="338" spans="1:14">
      <c r="A338" s="32"/>
      <c r="B338" s="32"/>
      <c r="C338" s="33"/>
      <c r="D338" s="14"/>
      <c r="E338" s="14"/>
      <c r="F338" s="10"/>
      <c r="G338" s="15"/>
      <c r="H338" s="10"/>
      <c r="I338" s="10"/>
      <c r="J338" s="34"/>
      <c r="K338" s="10"/>
      <c r="L338" s="10"/>
      <c r="M338" s="10"/>
      <c r="N338" s="10"/>
    </row>
    <row r="339" spans="1:14">
      <c r="A339" s="32"/>
      <c r="B339" s="32"/>
      <c r="C339" s="33"/>
      <c r="D339" s="14"/>
      <c r="E339" s="14"/>
      <c r="F339" s="10"/>
      <c r="G339" s="15"/>
      <c r="H339" s="10"/>
      <c r="I339" s="10"/>
      <c r="J339" s="34"/>
      <c r="K339" s="10"/>
      <c r="L339" s="10"/>
      <c r="M339" s="10"/>
      <c r="N339" s="10"/>
    </row>
    <row r="340" spans="1:14">
      <c r="A340" s="32"/>
      <c r="B340" s="32"/>
      <c r="C340" s="33"/>
      <c r="D340" s="14"/>
      <c r="E340" s="14"/>
      <c r="F340" s="10"/>
      <c r="G340" s="15"/>
      <c r="H340" s="10"/>
      <c r="I340" s="10"/>
      <c r="J340" s="34"/>
      <c r="K340" s="10"/>
      <c r="L340" s="10"/>
      <c r="M340" s="10"/>
      <c r="N340" s="10"/>
    </row>
    <row r="341" spans="1:14">
      <c r="A341" s="32"/>
      <c r="B341" s="32"/>
      <c r="C341" s="33"/>
      <c r="D341" s="14"/>
      <c r="E341" s="14"/>
      <c r="F341" s="10"/>
      <c r="G341" s="15"/>
      <c r="H341" s="10"/>
      <c r="I341" s="10"/>
      <c r="J341" s="34"/>
      <c r="K341" s="10"/>
      <c r="L341" s="10"/>
      <c r="M341" s="10"/>
      <c r="N341" s="10"/>
    </row>
    <row r="342" spans="1:14">
      <c r="A342" s="32"/>
      <c r="B342" s="32"/>
      <c r="C342" s="33"/>
      <c r="D342" s="14"/>
      <c r="E342" s="14"/>
      <c r="F342" s="10"/>
      <c r="G342" s="15"/>
      <c r="H342" s="10"/>
      <c r="I342" s="10"/>
      <c r="J342" s="34"/>
      <c r="K342" s="10"/>
      <c r="L342" s="10"/>
      <c r="M342" s="10"/>
      <c r="N342" s="10"/>
    </row>
    <row r="343" spans="1:14">
      <c r="A343" s="32"/>
      <c r="B343" s="32"/>
      <c r="C343" s="33"/>
      <c r="D343" s="14"/>
      <c r="E343" s="14"/>
      <c r="F343" s="10"/>
      <c r="G343" s="15"/>
      <c r="H343" s="10"/>
      <c r="I343" s="10"/>
      <c r="J343" s="34"/>
      <c r="K343" s="10"/>
      <c r="L343" s="10"/>
      <c r="M343" s="10"/>
      <c r="N343" s="10"/>
    </row>
    <row r="344" spans="1:14">
      <c r="A344" s="32"/>
      <c r="B344" s="32"/>
      <c r="C344" s="33"/>
      <c r="D344" s="14"/>
      <c r="E344" s="14"/>
      <c r="F344" s="10"/>
      <c r="G344" s="15"/>
      <c r="H344" s="10"/>
      <c r="I344" s="10"/>
      <c r="J344" s="34"/>
      <c r="K344" s="10"/>
      <c r="L344" s="10"/>
      <c r="M344" s="10"/>
      <c r="N344" s="10"/>
    </row>
    <row r="345" spans="1:14">
      <c r="A345" s="32"/>
      <c r="B345" s="32"/>
      <c r="C345" s="33"/>
      <c r="D345" s="14"/>
      <c r="E345" s="14"/>
      <c r="F345" s="10"/>
      <c r="G345" s="15"/>
      <c r="H345" s="10"/>
      <c r="I345" s="10"/>
      <c r="J345" s="34"/>
      <c r="K345" s="10"/>
      <c r="L345" s="10"/>
      <c r="M345" s="10"/>
      <c r="N345" s="10"/>
    </row>
    <row r="346" spans="1:14">
      <c r="A346" s="32"/>
      <c r="B346" s="32"/>
      <c r="C346" s="33"/>
      <c r="D346" s="14"/>
      <c r="E346" s="14"/>
      <c r="F346" s="10"/>
      <c r="G346" s="15"/>
      <c r="H346" s="10"/>
      <c r="I346" s="10"/>
      <c r="J346" s="34"/>
      <c r="K346" s="10"/>
      <c r="L346" s="10"/>
      <c r="M346" s="10"/>
      <c r="N346" s="10"/>
    </row>
    <row r="347" spans="1:14">
      <c r="A347" s="32"/>
      <c r="B347" s="32"/>
      <c r="C347" s="33"/>
      <c r="D347" s="14"/>
      <c r="E347" s="14"/>
      <c r="F347" s="10"/>
      <c r="G347" s="15"/>
      <c r="H347" s="10"/>
      <c r="I347" s="10"/>
      <c r="J347" s="34"/>
      <c r="K347" s="10"/>
      <c r="L347" s="10"/>
      <c r="M347" s="10"/>
      <c r="N347" s="10"/>
    </row>
    <row r="348" spans="1:14">
      <c r="A348" s="32"/>
      <c r="B348" s="32"/>
      <c r="C348" s="33"/>
      <c r="D348" s="14"/>
      <c r="E348" s="14"/>
      <c r="F348" s="10"/>
      <c r="G348" s="15"/>
      <c r="H348" s="10"/>
      <c r="I348" s="10"/>
      <c r="J348" s="34"/>
      <c r="K348" s="10"/>
      <c r="L348" s="10"/>
      <c r="M348" s="10"/>
      <c r="N348" s="10"/>
    </row>
    <row r="349" spans="1:14">
      <c r="A349" s="32"/>
      <c r="B349" s="32"/>
      <c r="C349" s="33"/>
      <c r="D349" s="14"/>
      <c r="E349" s="14"/>
      <c r="F349" s="10"/>
      <c r="G349" s="15"/>
      <c r="H349" s="10"/>
      <c r="I349" s="10"/>
      <c r="J349" s="34"/>
      <c r="K349" s="10"/>
      <c r="L349" s="10"/>
      <c r="M349" s="10"/>
      <c r="N349" s="10"/>
    </row>
    <row r="350" spans="1:14">
      <c r="A350" s="32"/>
      <c r="B350" s="32"/>
      <c r="C350" s="33"/>
      <c r="D350" s="14"/>
      <c r="E350" s="14"/>
      <c r="F350" s="10"/>
      <c r="G350" s="15"/>
      <c r="H350" s="10"/>
      <c r="I350" s="10"/>
      <c r="J350" s="34"/>
      <c r="K350" s="10"/>
      <c r="L350" s="10"/>
      <c r="M350" s="10"/>
      <c r="N350" s="10"/>
    </row>
    <row r="351" spans="1:14">
      <c r="A351" s="32"/>
      <c r="B351" s="32"/>
      <c r="C351" s="33"/>
      <c r="D351" s="14"/>
      <c r="E351" s="14"/>
      <c r="F351" s="10"/>
      <c r="G351" s="15"/>
      <c r="H351" s="10"/>
      <c r="I351" s="10"/>
      <c r="J351" s="34"/>
      <c r="K351" s="10"/>
      <c r="L351" s="10"/>
      <c r="M351" s="10"/>
      <c r="N351" s="10"/>
    </row>
    <row r="352" spans="1:14">
      <c r="A352" s="32"/>
      <c r="B352" s="32"/>
      <c r="C352" s="33"/>
      <c r="D352" s="14"/>
      <c r="E352" s="14"/>
      <c r="F352" s="10"/>
      <c r="G352" s="15"/>
      <c r="H352" s="10"/>
      <c r="I352" s="10"/>
      <c r="J352" s="34"/>
      <c r="K352" s="10"/>
      <c r="L352" s="10"/>
      <c r="M352" s="10"/>
      <c r="N352" s="10"/>
    </row>
    <row r="353" spans="1:14">
      <c r="A353" s="32"/>
      <c r="B353" s="32"/>
      <c r="C353" s="33"/>
      <c r="D353" s="14"/>
      <c r="E353" s="14"/>
      <c r="F353" s="10"/>
      <c r="G353" s="15"/>
      <c r="H353" s="10"/>
      <c r="I353" s="10"/>
      <c r="J353" s="34"/>
      <c r="K353" s="10"/>
      <c r="L353" s="10"/>
      <c r="M353" s="10"/>
      <c r="N353" s="10"/>
    </row>
    <row r="354" spans="1:14">
      <c r="A354" s="32"/>
      <c r="B354" s="32"/>
      <c r="C354" s="33"/>
      <c r="D354" s="14"/>
      <c r="E354" s="14"/>
      <c r="F354" s="10"/>
      <c r="G354" s="15"/>
      <c r="H354" s="10"/>
      <c r="I354" s="10"/>
      <c r="J354" s="34"/>
      <c r="K354" s="10"/>
      <c r="L354" s="10"/>
      <c r="M354" s="10"/>
      <c r="N354" s="10"/>
    </row>
    <row r="355" spans="1:14">
      <c r="A355" s="32"/>
      <c r="B355" s="32"/>
      <c r="C355" s="33"/>
      <c r="D355" s="14"/>
      <c r="E355" s="14"/>
      <c r="F355" s="10"/>
      <c r="G355" s="15"/>
      <c r="H355" s="10"/>
      <c r="I355" s="10"/>
      <c r="J355" s="34"/>
      <c r="K355" s="10"/>
      <c r="L355" s="10"/>
      <c r="M355" s="10"/>
      <c r="N355" s="10"/>
    </row>
    <row r="356" spans="1:14">
      <c r="A356" s="32"/>
      <c r="B356" s="32"/>
      <c r="C356" s="33"/>
      <c r="D356" s="14"/>
      <c r="E356" s="14"/>
      <c r="F356" s="10"/>
      <c r="G356" s="15"/>
      <c r="H356" s="10"/>
      <c r="I356" s="10"/>
      <c r="J356" s="34"/>
      <c r="K356" s="10"/>
      <c r="L356" s="10"/>
      <c r="M356" s="10"/>
      <c r="N356" s="10"/>
    </row>
    <row r="357" spans="1:14">
      <c r="A357" s="32"/>
      <c r="B357" s="32"/>
      <c r="C357" s="33"/>
      <c r="D357" s="14"/>
      <c r="E357" s="14"/>
      <c r="F357" s="10"/>
      <c r="G357" s="15"/>
      <c r="H357" s="10"/>
      <c r="I357" s="10"/>
      <c r="J357" s="34"/>
      <c r="K357" s="10"/>
      <c r="L357" s="10"/>
      <c r="M357" s="10"/>
      <c r="N357" s="10"/>
    </row>
    <row r="358" spans="1:14">
      <c r="A358" s="32"/>
      <c r="B358" s="32"/>
      <c r="C358" s="33"/>
      <c r="D358" s="14"/>
      <c r="E358" s="14"/>
      <c r="F358" s="10"/>
      <c r="G358" s="15"/>
      <c r="H358" s="10"/>
      <c r="I358" s="10"/>
      <c r="J358" s="34"/>
      <c r="K358" s="10"/>
      <c r="L358" s="10"/>
      <c r="M358" s="10"/>
      <c r="N358" s="10"/>
    </row>
    <row r="359" spans="1:14">
      <c r="A359" s="32"/>
      <c r="B359" s="32"/>
      <c r="C359" s="33"/>
      <c r="D359" s="14"/>
      <c r="E359" s="14"/>
      <c r="F359" s="10"/>
      <c r="G359" s="15"/>
      <c r="H359" s="10"/>
      <c r="I359" s="10"/>
      <c r="J359" s="34"/>
      <c r="K359" s="10"/>
      <c r="L359" s="10"/>
      <c r="M359" s="10"/>
      <c r="N359" s="10"/>
    </row>
    <row r="360" spans="1:14">
      <c r="A360" s="32"/>
      <c r="B360" s="32"/>
      <c r="C360" s="33"/>
      <c r="D360" s="14"/>
      <c r="E360" s="14"/>
      <c r="F360" s="10"/>
      <c r="G360" s="15"/>
      <c r="H360" s="10"/>
      <c r="I360" s="10"/>
      <c r="J360" s="34"/>
      <c r="K360" s="10"/>
      <c r="L360" s="10"/>
      <c r="M360" s="10"/>
      <c r="N360" s="10"/>
    </row>
    <row r="361" spans="1:14">
      <c r="A361" s="32"/>
      <c r="B361" s="32"/>
      <c r="C361" s="33"/>
      <c r="D361" s="14"/>
      <c r="E361" s="14"/>
      <c r="F361" s="10"/>
      <c r="G361" s="15"/>
      <c r="H361" s="10"/>
      <c r="I361" s="10"/>
      <c r="J361" s="34"/>
      <c r="K361" s="10"/>
      <c r="L361" s="10"/>
      <c r="M361" s="10"/>
      <c r="N361" s="10"/>
    </row>
    <row r="362" spans="1:14">
      <c r="A362" s="32"/>
      <c r="B362" s="32"/>
      <c r="C362" s="33"/>
      <c r="D362" s="14"/>
      <c r="E362" s="14"/>
      <c r="F362" s="10"/>
      <c r="G362" s="15"/>
      <c r="H362" s="10"/>
      <c r="I362" s="10"/>
      <c r="J362" s="34"/>
      <c r="K362" s="10"/>
      <c r="L362" s="10"/>
      <c r="M362" s="10"/>
      <c r="N362" s="10"/>
    </row>
    <row r="363" spans="1:14">
      <c r="A363" s="32"/>
      <c r="B363" s="32"/>
      <c r="C363" s="33"/>
      <c r="D363" s="14"/>
      <c r="E363" s="14"/>
      <c r="F363" s="10"/>
      <c r="G363" s="15"/>
      <c r="H363" s="10"/>
      <c r="I363" s="10"/>
      <c r="J363" s="34"/>
      <c r="K363" s="10"/>
      <c r="L363" s="10"/>
      <c r="M363" s="10"/>
      <c r="N363" s="10"/>
    </row>
    <row r="364" spans="1:14">
      <c r="A364" s="32"/>
      <c r="B364" s="32"/>
      <c r="C364" s="33"/>
      <c r="D364" s="14"/>
      <c r="E364" s="14"/>
      <c r="F364" s="10"/>
      <c r="G364" s="15"/>
      <c r="H364" s="10"/>
      <c r="I364" s="10"/>
      <c r="J364" s="34"/>
      <c r="K364" s="10"/>
      <c r="L364" s="10"/>
      <c r="M364" s="10"/>
      <c r="N364" s="10"/>
    </row>
    <row r="365" spans="1:14">
      <c r="A365" s="32"/>
      <c r="B365" s="32"/>
      <c r="C365" s="33"/>
      <c r="D365" s="14"/>
      <c r="E365" s="14"/>
      <c r="F365" s="10"/>
      <c r="G365" s="15"/>
      <c r="H365" s="10"/>
      <c r="I365" s="10"/>
      <c r="J365" s="34"/>
      <c r="K365" s="10"/>
      <c r="L365" s="10"/>
      <c r="M365" s="10"/>
      <c r="N365" s="10"/>
    </row>
    <row r="366" spans="1:14">
      <c r="A366" s="32"/>
      <c r="B366" s="32"/>
      <c r="C366" s="33"/>
      <c r="D366" s="14"/>
      <c r="E366" s="14"/>
      <c r="F366" s="10"/>
      <c r="G366" s="15"/>
      <c r="H366" s="10"/>
      <c r="I366" s="10"/>
      <c r="J366" s="34"/>
      <c r="K366" s="10"/>
      <c r="L366" s="10"/>
      <c r="M366" s="10"/>
      <c r="N366" s="10"/>
    </row>
    <row r="367" spans="1:14">
      <c r="A367" s="32"/>
      <c r="B367" s="32"/>
      <c r="C367" s="33"/>
      <c r="D367" s="14"/>
      <c r="E367" s="14"/>
      <c r="F367" s="10"/>
      <c r="G367" s="15"/>
      <c r="H367" s="10"/>
      <c r="I367" s="10"/>
      <c r="J367" s="34"/>
      <c r="K367" s="10"/>
      <c r="L367" s="10"/>
      <c r="M367" s="10"/>
      <c r="N367" s="10"/>
    </row>
    <row r="368" spans="1:14">
      <c r="A368" s="32"/>
      <c r="B368" s="32"/>
      <c r="C368" s="33"/>
      <c r="D368" s="14"/>
      <c r="E368" s="14"/>
      <c r="F368" s="10"/>
      <c r="G368" s="15"/>
      <c r="H368" s="10"/>
      <c r="I368" s="10"/>
      <c r="J368" s="34"/>
      <c r="K368" s="10"/>
      <c r="L368" s="10"/>
      <c r="M368" s="10"/>
      <c r="N368" s="10"/>
    </row>
    <row r="369" spans="1:14">
      <c r="A369" s="32"/>
      <c r="B369" s="32"/>
      <c r="C369" s="33"/>
      <c r="D369" s="14"/>
      <c r="E369" s="14"/>
      <c r="F369" s="10"/>
      <c r="G369" s="15"/>
      <c r="H369" s="10"/>
      <c r="I369" s="10"/>
      <c r="J369" s="34"/>
      <c r="K369" s="10"/>
      <c r="L369" s="10"/>
      <c r="M369" s="10"/>
      <c r="N369" s="10"/>
    </row>
    <row r="370" spans="1:14">
      <c r="A370" s="32"/>
      <c r="B370" s="32"/>
      <c r="C370" s="33"/>
      <c r="D370" s="14"/>
      <c r="E370" s="14"/>
      <c r="F370" s="10"/>
      <c r="G370" s="15"/>
      <c r="H370" s="10"/>
      <c r="I370" s="10"/>
      <c r="J370" s="34"/>
      <c r="K370" s="10"/>
      <c r="L370" s="10"/>
      <c r="M370" s="10"/>
      <c r="N370" s="10"/>
    </row>
    <row r="371" spans="1:14">
      <c r="A371" s="32"/>
      <c r="B371" s="32"/>
      <c r="C371" s="33"/>
      <c r="D371" s="14"/>
      <c r="E371" s="14"/>
      <c r="F371" s="10"/>
      <c r="G371" s="15"/>
      <c r="H371" s="10"/>
      <c r="I371" s="10"/>
      <c r="J371" s="34"/>
      <c r="K371" s="10"/>
      <c r="L371" s="10"/>
      <c r="M371" s="10"/>
      <c r="N371" s="10"/>
    </row>
    <row r="372" spans="1:14">
      <c r="A372" s="32"/>
      <c r="B372" s="32"/>
      <c r="C372" s="33"/>
      <c r="D372" s="14"/>
      <c r="E372" s="14"/>
      <c r="F372" s="10"/>
      <c r="G372" s="15"/>
      <c r="H372" s="10"/>
      <c r="I372" s="10"/>
      <c r="J372" s="34"/>
      <c r="K372" s="10"/>
      <c r="L372" s="10"/>
      <c r="M372" s="10"/>
      <c r="N372" s="10"/>
    </row>
    <row r="373" spans="1:14">
      <c r="A373" s="32"/>
      <c r="B373" s="32"/>
      <c r="C373" s="33"/>
      <c r="D373" s="14"/>
      <c r="E373" s="14"/>
      <c r="F373" s="10"/>
      <c r="G373" s="15"/>
      <c r="H373" s="10"/>
      <c r="I373" s="10"/>
      <c r="J373" s="34"/>
      <c r="K373" s="10"/>
      <c r="L373" s="10"/>
      <c r="M373" s="10"/>
      <c r="N373" s="10"/>
    </row>
    <row r="374" spans="1:14">
      <c r="A374" s="32"/>
      <c r="B374" s="32"/>
      <c r="C374" s="33"/>
      <c r="D374" s="14"/>
      <c r="E374" s="14"/>
      <c r="F374" s="10"/>
      <c r="G374" s="15"/>
      <c r="H374" s="10"/>
      <c r="I374" s="10"/>
      <c r="J374" s="34"/>
      <c r="K374" s="10"/>
      <c r="L374" s="10"/>
      <c r="M374" s="10"/>
      <c r="N374" s="10"/>
    </row>
    <row r="375" spans="1:14">
      <c r="A375" s="32"/>
      <c r="B375" s="32"/>
      <c r="C375" s="33"/>
      <c r="D375" s="14"/>
      <c r="E375" s="14"/>
      <c r="F375" s="10"/>
      <c r="G375" s="15"/>
      <c r="H375" s="10"/>
      <c r="I375" s="10"/>
      <c r="J375" s="34"/>
      <c r="K375" s="10"/>
      <c r="L375" s="10"/>
      <c r="M375" s="10"/>
      <c r="N375" s="10"/>
    </row>
    <row r="376" spans="1:14">
      <c r="A376" s="32"/>
      <c r="B376" s="32"/>
      <c r="C376" s="33"/>
      <c r="D376" s="14"/>
      <c r="E376" s="14"/>
      <c r="F376" s="10"/>
      <c r="G376" s="15"/>
      <c r="H376" s="10"/>
      <c r="I376" s="10"/>
      <c r="J376" s="34"/>
      <c r="K376" s="10"/>
      <c r="L376" s="10"/>
      <c r="M376" s="10"/>
      <c r="N376" s="10"/>
    </row>
    <row r="377" spans="1:14">
      <c r="A377" s="32"/>
      <c r="B377" s="32"/>
      <c r="C377" s="33"/>
      <c r="D377" s="14"/>
      <c r="E377" s="14"/>
      <c r="F377" s="10"/>
      <c r="G377" s="15"/>
      <c r="H377" s="10"/>
      <c r="I377" s="10"/>
      <c r="J377" s="34"/>
      <c r="K377" s="10"/>
      <c r="L377" s="10"/>
      <c r="M377" s="10"/>
      <c r="N377" s="10"/>
    </row>
    <row r="378" spans="1:14">
      <c r="A378" s="32"/>
      <c r="B378" s="32"/>
      <c r="C378" s="33"/>
      <c r="D378" s="14"/>
      <c r="E378" s="14"/>
      <c r="F378" s="10"/>
      <c r="G378" s="15"/>
      <c r="H378" s="10"/>
      <c r="I378" s="10"/>
      <c r="J378" s="34"/>
      <c r="K378" s="10"/>
      <c r="L378" s="10"/>
      <c r="M378" s="10"/>
      <c r="N378" s="10"/>
    </row>
    <row r="379" spans="1:14">
      <c r="A379" s="32"/>
      <c r="B379" s="32"/>
      <c r="C379" s="33"/>
      <c r="D379" s="14"/>
      <c r="E379" s="14"/>
      <c r="F379" s="10"/>
      <c r="G379" s="15"/>
      <c r="H379" s="10"/>
      <c r="I379" s="10"/>
      <c r="J379" s="34"/>
      <c r="K379" s="10"/>
      <c r="L379" s="10"/>
      <c r="M379" s="10"/>
      <c r="N379" s="10"/>
    </row>
    <row r="380" spans="1:14">
      <c r="A380" s="32"/>
      <c r="B380" s="32"/>
      <c r="C380" s="33"/>
      <c r="D380" s="14"/>
      <c r="E380" s="14"/>
      <c r="F380" s="10"/>
      <c r="G380" s="15"/>
      <c r="H380" s="10"/>
      <c r="I380" s="10"/>
      <c r="J380" s="34"/>
      <c r="K380" s="10"/>
      <c r="L380" s="10"/>
      <c r="M380" s="10"/>
      <c r="N380" s="10"/>
    </row>
    <row r="381" spans="1:14">
      <c r="A381" s="32"/>
      <c r="B381" s="32"/>
      <c r="C381" s="33"/>
      <c r="D381" s="14"/>
      <c r="E381" s="14"/>
      <c r="F381" s="10"/>
      <c r="G381" s="15"/>
      <c r="H381" s="10"/>
      <c r="I381" s="10"/>
      <c r="J381" s="34"/>
      <c r="K381" s="10"/>
      <c r="L381" s="10"/>
      <c r="M381" s="10"/>
      <c r="N381" s="10"/>
    </row>
    <row r="382" spans="1:14">
      <c r="A382" s="32"/>
      <c r="B382" s="32"/>
      <c r="C382" s="33"/>
      <c r="D382" s="14"/>
      <c r="E382" s="14"/>
      <c r="F382" s="10"/>
      <c r="G382" s="15"/>
      <c r="H382" s="10"/>
      <c r="I382" s="10"/>
      <c r="J382" s="34"/>
      <c r="K382" s="10"/>
      <c r="L382" s="10"/>
      <c r="M382" s="10"/>
      <c r="N382" s="10"/>
    </row>
    <row r="383" spans="1:14">
      <c r="A383" s="32"/>
      <c r="B383" s="32"/>
      <c r="C383" s="33"/>
      <c r="D383" s="14"/>
      <c r="E383" s="14"/>
      <c r="F383" s="10"/>
      <c r="G383" s="15"/>
      <c r="H383" s="10"/>
      <c r="I383" s="10"/>
      <c r="J383" s="34"/>
      <c r="K383" s="10"/>
      <c r="L383" s="10"/>
      <c r="M383" s="10"/>
      <c r="N383" s="10"/>
    </row>
    <row r="384" spans="1:14">
      <c r="A384" s="32"/>
      <c r="B384" s="32"/>
      <c r="C384" s="33"/>
      <c r="D384" s="14"/>
      <c r="E384" s="14"/>
      <c r="F384" s="10"/>
      <c r="G384" s="15"/>
      <c r="H384" s="10"/>
      <c r="I384" s="10"/>
      <c r="J384" s="34"/>
      <c r="K384" s="10"/>
      <c r="L384" s="10"/>
      <c r="M384" s="10"/>
      <c r="N384" s="10"/>
    </row>
    <row r="385" spans="1:14">
      <c r="A385" s="32"/>
      <c r="B385" s="32"/>
      <c r="C385" s="33"/>
      <c r="D385" s="14"/>
      <c r="E385" s="14"/>
      <c r="F385" s="10"/>
      <c r="G385" s="15"/>
      <c r="H385" s="10"/>
      <c r="I385" s="10"/>
      <c r="J385" s="34"/>
      <c r="K385" s="10"/>
      <c r="L385" s="10"/>
      <c r="M385" s="10"/>
      <c r="N385" s="10"/>
    </row>
    <row r="386" spans="1:14">
      <c r="A386" s="32"/>
      <c r="B386" s="32"/>
      <c r="C386" s="33"/>
      <c r="D386" s="14"/>
      <c r="E386" s="14"/>
      <c r="F386" s="10"/>
      <c r="G386" s="15"/>
      <c r="H386" s="10"/>
      <c r="I386" s="10"/>
      <c r="J386" s="34"/>
      <c r="K386" s="10"/>
      <c r="L386" s="10"/>
      <c r="M386" s="10"/>
      <c r="N386" s="10"/>
    </row>
    <row r="387" spans="1:14">
      <c r="A387" s="32"/>
      <c r="B387" s="32"/>
      <c r="C387" s="33"/>
      <c r="D387" s="14"/>
      <c r="E387" s="14"/>
      <c r="F387" s="10"/>
      <c r="G387" s="15"/>
      <c r="H387" s="10"/>
      <c r="I387" s="10"/>
      <c r="J387" s="34"/>
      <c r="K387" s="10"/>
      <c r="L387" s="10"/>
      <c r="M387" s="10"/>
      <c r="N387" s="10"/>
    </row>
    <row r="388" spans="1:14">
      <c r="A388" s="32"/>
      <c r="B388" s="32"/>
      <c r="C388" s="33"/>
      <c r="D388" s="14"/>
      <c r="E388" s="14"/>
      <c r="F388" s="10"/>
      <c r="G388" s="15"/>
      <c r="H388" s="10"/>
      <c r="I388" s="10"/>
      <c r="J388" s="34"/>
      <c r="K388" s="10"/>
      <c r="L388" s="10"/>
      <c r="M388" s="10"/>
      <c r="N388" s="10"/>
    </row>
    <row r="389" spans="1:14">
      <c r="A389" s="32"/>
      <c r="B389" s="32"/>
      <c r="C389" s="33"/>
      <c r="D389" s="14"/>
      <c r="E389" s="14"/>
      <c r="F389" s="10"/>
      <c r="G389" s="15"/>
      <c r="H389" s="10"/>
      <c r="I389" s="10"/>
      <c r="J389" s="34"/>
      <c r="K389" s="10"/>
      <c r="L389" s="10"/>
      <c r="M389" s="10"/>
      <c r="N389" s="10"/>
    </row>
    <row r="390" spans="1:14">
      <c r="A390" s="32"/>
      <c r="B390" s="32"/>
      <c r="C390" s="33"/>
      <c r="D390" s="14"/>
      <c r="E390" s="14"/>
      <c r="F390" s="10"/>
      <c r="G390" s="15"/>
      <c r="H390" s="10"/>
      <c r="I390" s="10"/>
      <c r="J390" s="34"/>
      <c r="K390" s="10"/>
      <c r="L390" s="10"/>
      <c r="M390" s="10"/>
      <c r="N390" s="10"/>
    </row>
    <row r="391" spans="1:14">
      <c r="A391" s="32"/>
      <c r="B391" s="32"/>
      <c r="C391" s="33"/>
      <c r="D391" s="14"/>
      <c r="E391" s="14"/>
      <c r="F391" s="10"/>
      <c r="G391" s="15"/>
      <c r="H391" s="10"/>
      <c r="I391" s="10"/>
      <c r="J391" s="34"/>
      <c r="K391" s="10"/>
      <c r="L391" s="10"/>
      <c r="M391" s="10"/>
      <c r="N391" s="10"/>
    </row>
    <row r="392" spans="1:14">
      <c r="A392" s="32"/>
      <c r="B392" s="32"/>
      <c r="C392" s="33"/>
      <c r="D392" s="14"/>
      <c r="E392" s="14"/>
      <c r="F392" s="10"/>
      <c r="G392" s="15"/>
      <c r="H392" s="10"/>
      <c r="I392" s="10"/>
      <c r="J392" s="34"/>
      <c r="K392" s="10"/>
      <c r="L392" s="10"/>
      <c r="M392" s="10"/>
      <c r="N392" s="10"/>
    </row>
    <row r="393" spans="1:14">
      <c r="A393" s="32"/>
      <c r="B393" s="32"/>
      <c r="C393" s="33"/>
      <c r="D393" s="14"/>
      <c r="E393" s="14"/>
      <c r="F393" s="10"/>
      <c r="G393" s="15"/>
      <c r="H393" s="10"/>
      <c r="I393" s="10"/>
      <c r="J393" s="34"/>
      <c r="K393" s="10"/>
      <c r="L393" s="10"/>
      <c r="M393" s="10"/>
      <c r="N393" s="10"/>
    </row>
    <row r="394" spans="1:14">
      <c r="A394" s="32"/>
      <c r="B394" s="32"/>
      <c r="C394" s="33"/>
      <c r="D394" s="14"/>
      <c r="E394" s="14"/>
      <c r="F394" s="10"/>
      <c r="G394" s="15"/>
      <c r="H394" s="10"/>
      <c r="I394" s="10"/>
      <c r="J394" s="34"/>
      <c r="K394" s="10"/>
      <c r="L394" s="10"/>
      <c r="M394" s="10"/>
      <c r="N394" s="10"/>
    </row>
    <row r="395" spans="1:14">
      <c r="A395" s="32"/>
      <c r="B395" s="32"/>
      <c r="C395" s="33"/>
      <c r="D395" s="14"/>
      <c r="E395" s="14"/>
      <c r="F395" s="10"/>
      <c r="G395" s="15"/>
      <c r="H395" s="10"/>
      <c r="I395" s="10"/>
      <c r="J395" s="34"/>
      <c r="K395" s="10"/>
      <c r="L395" s="10"/>
      <c r="M395" s="10"/>
      <c r="N395" s="10"/>
    </row>
    <row r="396" spans="1:14">
      <c r="A396" s="32"/>
      <c r="B396" s="32"/>
      <c r="C396" s="33"/>
      <c r="D396" s="14"/>
      <c r="E396" s="14"/>
      <c r="F396" s="10"/>
      <c r="G396" s="15"/>
      <c r="H396" s="10"/>
      <c r="I396" s="10"/>
      <c r="J396" s="34"/>
      <c r="K396" s="10"/>
      <c r="L396" s="10"/>
      <c r="M396" s="10"/>
      <c r="N396" s="10"/>
    </row>
    <row r="397" spans="1:14">
      <c r="A397" s="32"/>
      <c r="B397" s="32"/>
      <c r="C397" s="33"/>
      <c r="D397" s="14"/>
      <c r="E397" s="14"/>
      <c r="F397" s="10"/>
      <c r="G397" s="15"/>
      <c r="H397" s="10"/>
      <c r="I397" s="10"/>
      <c r="J397" s="34"/>
      <c r="K397" s="10"/>
      <c r="L397" s="10"/>
      <c r="M397" s="10"/>
      <c r="N397" s="10"/>
    </row>
    <row r="398" spans="1:14">
      <c r="A398" s="32"/>
      <c r="B398" s="32"/>
      <c r="C398" s="33"/>
      <c r="D398" s="14"/>
      <c r="E398" s="14"/>
      <c r="F398" s="10"/>
      <c r="G398" s="15"/>
      <c r="H398" s="10"/>
      <c r="I398" s="10"/>
      <c r="J398" s="34"/>
      <c r="K398" s="10"/>
      <c r="L398" s="10"/>
      <c r="M398" s="10"/>
      <c r="N398" s="10"/>
    </row>
    <row r="399" spans="1:14">
      <c r="A399" s="32"/>
      <c r="B399" s="32"/>
      <c r="C399" s="33"/>
      <c r="D399" s="14"/>
      <c r="E399" s="14"/>
      <c r="F399" s="10"/>
      <c r="G399" s="15"/>
      <c r="H399" s="10"/>
      <c r="I399" s="10"/>
      <c r="J399" s="34"/>
      <c r="K399" s="10"/>
      <c r="L399" s="10"/>
      <c r="M399" s="10"/>
      <c r="N399" s="10"/>
    </row>
    <row r="400" spans="1:14">
      <c r="A400" s="32"/>
      <c r="B400" s="32"/>
      <c r="C400" s="33"/>
      <c r="D400" s="14"/>
      <c r="E400" s="14"/>
      <c r="F400" s="10"/>
      <c r="G400" s="15"/>
      <c r="H400" s="10"/>
      <c r="I400" s="10"/>
      <c r="J400" s="34"/>
      <c r="K400" s="10"/>
      <c r="L400" s="10"/>
      <c r="M400" s="10"/>
      <c r="N400" s="10"/>
    </row>
    <row r="401" spans="1:14">
      <c r="A401" s="32"/>
      <c r="B401" s="32"/>
      <c r="C401" s="33"/>
      <c r="D401" s="14"/>
      <c r="E401" s="14"/>
      <c r="F401" s="10"/>
      <c r="G401" s="15"/>
      <c r="H401" s="10"/>
      <c r="I401" s="10"/>
      <c r="J401" s="34"/>
      <c r="K401" s="10"/>
      <c r="L401" s="10"/>
      <c r="M401" s="10"/>
      <c r="N401" s="10"/>
    </row>
    <row r="402" spans="1:14">
      <c r="A402" s="32"/>
      <c r="B402" s="32"/>
      <c r="C402" s="33"/>
      <c r="D402" s="14"/>
      <c r="E402" s="14"/>
      <c r="F402" s="10"/>
      <c r="G402" s="15"/>
      <c r="H402" s="10"/>
      <c r="I402" s="10"/>
      <c r="J402" s="34"/>
      <c r="K402" s="10"/>
      <c r="L402" s="10"/>
      <c r="M402" s="10"/>
      <c r="N402" s="10"/>
    </row>
    <row r="403" spans="1:14">
      <c r="A403" s="32"/>
      <c r="B403" s="32"/>
      <c r="C403" s="33"/>
      <c r="D403" s="14"/>
      <c r="E403" s="14"/>
      <c r="F403" s="10"/>
      <c r="G403" s="15"/>
      <c r="H403" s="10"/>
      <c r="I403" s="10"/>
      <c r="J403" s="34"/>
      <c r="K403" s="10"/>
      <c r="L403" s="10"/>
      <c r="M403" s="10"/>
      <c r="N403" s="10"/>
    </row>
    <row r="404" spans="1:14">
      <c r="A404" s="32"/>
      <c r="B404" s="32"/>
      <c r="C404" s="33"/>
      <c r="D404" s="14"/>
      <c r="E404" s="14"/>
      <c r="F404" s="10"/>
      <c r="G404" s="15"/>
      <c r="H404" s="10"/>
      <c r="I404" s="10"/>
      <c r="J404" s="34"/>
      <c r="K404" s="10"/>
      <c r="L404" s="10"/>
      <c r="M404" s="10"/>
      <c r="N404" s="10"/>
    </row>
    <row r="405" spans="1:14">
      <c r="A405" s="32"/>
      <c r="B405" s="32"/>
      <c r="C405" s="33"/>
      <c r="D405" s="14"/>
      <c r="E405" s="14"/>
      <c r="F405" s="10"/>
      <c r="G405" s="15"/>
      <c r="H405" s="10"/>
      <c r="I405" s="10"/>
      <c r="J405" s="34"/>
      <c r="K405" s="10"/>
      <c r="L405" s="10"/>
      <c r="M405" s="10"/>
      <c r="N405" s="10"/>
    </row>
    <row r="406" spans="1:14">
      <c r="A406" s="32"/>
      <c r="B406" s="32"/>
      <c r="C406" s="33"/>
      <c r="D406" s="14"/>
      <c r="E406" s="14"/>
      <c r="F406" s="10"/>
      <c r="G406" s="15"/>
      <c r="H406" s="10"/>
      <c r="I406" s="10"/>
      <c r="J406" s="34"/>
      <c r="K406" s="10"/>
      <c r="L406" s="10"/>
      <c r="M406" s="10"/>
      <c r="N406" s="10"/>
    </row>
    <row r="407" spans="1:14">
      <c r="A407" s="32"/>
      <c r="B407" s="32"/>
      <c r="C407" s="33"/>
      <c r="D407" s="14"/>
      <c r="E407" s="14"/>
      <c r="F407" s="10"/>
      <c r="G407" s="15"/>
      <c r="H407" s="10"/>
      <c r="I407" s="10"/>
      <c r="J407" s="34"/>
      <c r="K407" s="10"/>
      <c r="L407" s="10"/>
      <c r="M407" s="10"/>
      <c r="N407" s="10"/>
    </row>
    <row r="408" spans="1:14">
      <c r="A408" s="32"/>
      <c r="B408" s="32"/>
      <c r="C408" s="33"/>
      <c r="D408" s="14"/>
      <c r="E408" s="14"/>
      <c r="F408" s="10"/>
      <c r="G408" s="15"/>
      <c r="H408" s="10"/>
      <c r="I408" s="10"/>
      <c r="J408" s="34"/>
      <c r="K408" s="10"/>
      <c r="L408" s="10"/>
      <c r="M408" s="10"/>
      <c r="N408" s="10"/>
    </row>
    <row r="409" spans="1:14">
      <c r="A409" s="32"/>
      <c r="B409" s="32"/>
      <c r="C409" s="33"/>
      <c r="D409" s="14"/>
      <c r="E409" s="14"/>
      <c r="F409" s="10"/>
      <c r="G409" s="15"/>
      <c r="H409" s="10"/>
      <c r="I409" s="10"/>
      <c r="J409" s="34"/>
      <c r="K409" s="10"/>
      <c r="L409" s="10"/>
      <c r="M409" s="10"/>
      <c r="N409" s="10"/>
    </row>
    <row r="410" spans="1:14">
      <c r="A410" s="32"/>
      <c r="B410" s="32"/>
      <c r="C410" s="33"/>
      <c r="D410" s="14"/>
      <c r="E410" s="14"/>
      <c r="F410" s="10"/>
      <c r="G410" s="15"/>
      <c r="H410" s="10"/>
      <c r="I410" s="10"/>
      <c r="J410" s="34"/>
      <c r="K410" s="10"/>
      <c r="L410" s="10"/>
      <c r="M410" s="10"/>
      <c r="N410" s="10"/>
    </row>
    <row r="411" spans="1:14">
      <c r="A411" s="32"/>
      <c r="B411" s="32"/>
      <c r="C411" s="33"/>
      <c r="D411" s="14"/>
      <c r="E411" s="14"/>
      <c r="F411" s="10"/>
      <c r="G411" s="15"/>
      <c r="H411" s="10"/>
      <c r="I411" s="10"/>
      <c r="J411" s="34"/>
      <c r="K411" s="10"/>
      <c r="L411" s="10"/>
      <c r="M411" s="10"/>
      <c r="N411" s="10"/>
    </row>
    <row r="412" spans="1:14">
      <c r="A412" s="32"/>
      <c r="B412" s="32"/>
      <c r="C412" s="33"/>
      <c r="D412" s="14"/>
      <c r="E412" s="14"/>
      <c r="F412" s="10"/>
      <c r="G412" s="15"/>
      <c r="H412" s="10"/>
      <c r="I412" s="10"/>
      <c r="J412" s="34"/>
      <c r="K412" s="10"/>
      <c r="L412" s="10"/>
      <c r="M412" s="10"/>
      <c r="N412" s="10"/>
    </row>
    <row r="413" spans="1:14">
      <c r="A413" s="32"/>
      <c r="B413" s="32"/>
      <c r="C413" s="33"/>
      <c r="D413" s="14"/>
      <c r="E413" s="14"/>
      <c r="F413" s="10"/>
      <c r="G413" s="15"/>
      <c r="H413" s="10"/>
      <c r="I413" s="10"/>
      <c r="J413" s="34"/>
      <c r="K413" s="10"/>
      <c r="L413" s="10"/>
      <c r="M413" s="10"/>
      <c r="N413" s="10"/>
    </row>
    <row r="414" spans="1:14">
      <c r="A414" s="32"/>
      <c r="B414" s="32"/>
      <c r="C414" s="33"/>
      <c r="D414" s="14"/>
      <c r="E414" s="14"/>
      <c r="F414" s="10"/>
      <c r="G414" s="15"/>
      <c r="H414" s="10"/>
      <c r="I414" s="10"/>
      <c r="J414" s="34"/>
      <c r="K414" s="10"/>
      <c r="L414" s="10"/>
      <c r="M414" s="10"/>
      <c r="N414" s="10"/>
    </row>
    <row r="415" spans="1:14">
      <c r="A415" s="32"/>
      <c r="B415" s="32"/>
      <c r="C415" s="33"/>
      <c r="D415" s="14"/>
      <c r="E415" s="14"/>
      <c r="F415" s="10"/>
      <c r="G415" s="15"/>
      <c r="H415" s="10"/>
      <c r="I415" s="10"/>
      <c r="J415" s="34"/>
      <c r="K415" s="10"/>
      <c r="L415" s="10"/>
      <c r="M415" s="10"/>
      <c r="N415" s="10"/>
    </row>
    <row r="416" spans="1:14">
      <c r="A416" s="32"/>
      <c r="B416" s="32"/>
      <c r="C416" s="33"/>
      <c r="D416" s="14"/>
      <c r="E416" s="14"/>
      <c r="F416" s="10"/>
      <c r="G416" s="15"/>
      <c r="H416" s="10"/>
      <c r="I416" s="10"/>
      <c r="J416" s="34"/>
      <c r="K416" s="10"/>
      <c r="L416" s="10"/>
      <c r="M416" s="10"/>
      <c r="N416" s="10"/>
    </row>
    <row r="417" spans="1:14">
      <c r="A417" s="32"/>
      <c r="B417" s="32"/>
      <c r="C417" s="33"/>
      <c r="D417" s="14"/>
      <c r="E417" s="14"/>
      <c r="F417" s="10"/>
      <c r="G417" s="15"/>
      <c r="H417" s="10"/>
      <c r="I417" s="10"/>
      <c r="J417" s="34"/>
      <c r="K417" s="10"/>
      <c r="L417" s="10"/>
      <c r="M417" s="10"/>
      <c r="N417" s="10"/>
    </row>
    <row r="418" spans="1:14">
      <c r="A418" s="32"/>
      <c r="B418" s="32"/>
      <c r="C418" s="33"/>
      <c r="D418" s="14"/>
      <c r="E418" s="14"/>
      <c r="F418" s="10"/>
      <c r="G418" s="15"/>
      <c r="H418" s="10"/>
      <c r="I418" s="10"/>
      <c r="J418" s="34"/>
      <c r="K418" s="10"/>
      <c r="L418" s="10"/>
      <c r="M418" s="10"/>
      <c r="N418" s="10"/>
    </row>
    <row r="419" spans="1:14">
      <c r="A419" s="32"/>
      <c r="B419" s="32"/>
      <c r="C419" s="33"/>
      <c r="D419" s="14"/>
      <c r="E419" s="14"/>
      <c r="F419" s="10"/>
      <c r="G419" s="15"/>
      <c r="H419" s="10"/>
      <c r="I419" s="10"/>
      <c r="J419" s="34"/>
      <c r="K419" s="10"/>
      <c r="L419" s="10"/>
      <c r="M419" s="10"/>
      <c r="N419" s="10"/>
    </row>
    <row r="420" spans="1:14">
      <c r="A420" s="32"/>
      <c r="B420" s="32"/>
      <c r="C420" s="33"/>
      <c r="D420" s="14"/>
      <c r="E420" s="14"/>
      <c r="F420" s="10"/>
      <c r="G420" s="15"/>
      <c r="H420" s="10"/>
      <c r="I420" s="10"/>
      <c r="J420" s="34"/>
      <c r="K420" s="10"/>
      <c r="L420" s="10"/>
      <c r="M420" s="10"/>
      <c r="N420" s="10"/>
    </row>
    <row r="421" spans="1:14">
      <c r="A421" s="32"/>
      <c r="B421" s="32"/>
      <c r="C421" s="33"/>
      <c r="D421" s="14"/>
      <c r="E421" s="14"/>
      <c r="F421" s="10"/>
      <c r="G421" s="15"/>
      <c r="H421" s="10"/>
      <c r="I421" s="10"/>
      <c r="J421" s="34"/>
      <c r="K421" s="10"/>
      <c r="L421" s="10"/>
      <c r="M421" s="10"/>
      <c r="N421" s="10"/>
    </row>
    <row r="422" spans="1:14">
      <c r="A422" s="32"/>
      <c r="B422" s="32"/>
      <c r="C422" s="33"/>
      <c r="D422" s="14"/>
      <c r="E422" s="14"/>
      <c r="F422" s="10"/>
      <c r="G422" s="15"/>
      <c r="H422" s="10"/>
      <c r="I422" s="10"/>
      <c r="J422" s="34"/>
      <c r="K422" s="10"/>
      <c r="L422" s="10"/>
      <c r="M422" s="10"/>
      <c r="N422" s="10"/>
    </row>
    <row r="423" spans="1:14">
      <c r="A423" s="32"/>
      <c r="B423" s="32"/>
      <c r="C423" s="33"/>
      <c r="D423" s="14"/>
      <c r="E423" s="14"/>
      <c r="F423" s="10"/>
      <c r="G423" s="15"/>
      <c r="H423" s="10"/>
      <c r="I423" s="10"/>
      <c r="J423" s="34"/>
      <c r="K423" s="10"/>
      <c r="L423" s="10"/>
      <c r="M423" s="10"/>
      <c r="N423" s="10"/>
    </row>
    <row r="424" spans="1:14">
      <c r="A424" s="32"/>
      <c r="B424" s="32"/>
      <c r="C424" s="33"/>
      <c r="D424" s="14"/>
      <c r="E424" s="14"/>
      <c r="F424" s="10"/>
      <c r="G424" s="15"/>
      <c r="H424" s="10"/>
      <c r="I424" s="10"/>
      <c r="J424" s="34"/>
      <c r="K424" s="10"/>
      <c r="L424" s="10"/>
      <c r="M424" s="10"/>
      <c r="N424" s="10"/>
    </row>
    <row r="425" spans="1:14">
      <c r="A425" s="32"/>
      <c r="B425" s="32"/>
      <c r="C425" s="33"/>
      <c r="D425" s="14"/>
      <c r="E425" s="14"/>
      <c r="F425" s="10"/>
      <c r="G425" s="15"/>
      <c r="H425" s="10"/>
      <c r="I425" s="10"/>
      <c r="J425" s="34"/>
      <c r="K425" s="10"/>
      <c r="L425" s="10"/>
      <c r="M425" s="10"/>
      <c r="N425" s="10"/>
    </row>
    <row r="426" spans="1:14">
      <c r="A426" s="32"/>
      <c r="B426" s="32"/>
      <c r="C426" s="33"/>
      <c r="D426" s="14"/>
      <c r="E426" s="14"/>
      <c r="F426" s="10"/>
      <c r="G426" s="15"/>
      <c r="H426" s="10"/>
      <c r="I426" s="10"/>
      <c r="J426" s="34"/>
      <c r="K426" s="10"/>
      <c r="L426" s="10"/>
      <c r="M426" s="10"/>
      <c r="N426" s="10"/>
    </row>
    <row r="427" spans="1:14">
      <c r="A427" s="32"/>
      <c r="B427" s="32"/>
      <c r="C427" s="33"/>
      <c r="D427" s="14"/>
      <c r="E427" s="14"/>
      <c r="F427" s="10"/>
      <c r="G427" s="15"/>
      <c r="H427" s="10"/>
      <c r="I427" s="10"/>
      <c r="J427" s="34"/>
      <c r="K427" s="10"/>
      <c r="L427" s="10"/>
      <c r="M427" s="10"/>
      <c r="N427" s="10"/>
    </row>
    <row r="428" spans="1:14">
      <c r="A428" s="32"/>
      <c r="B428" s="32"/>
      <c r="C428" s="33"/>
      <c r="D428" s="14"/>
      <c r="E428" s="14"/>
      <c r="F428" s="10"/>
      <c r="G428" s="15"/>
      <c r="H428" s="10"/>
      <c r="I428" s="10"/>
      <c r="J428" s="34"/>
      <c r="K428" s="10"/>
      <c r="L428" s="10"/>
      <c r="M428" s="10"/>
      <c r="N428" s="10"/>
    </row>
    <row r="429" spans="1:14">
      <c r="A429" s="32"/>
      <c r="B429" s="32"/>
      <c r="C429" s="33"/>
      <c r="D429" s="14"/>
      <c r="E429" s="14"/>
      <c r="F429" s="10"/>
      <c r="G429" s="15"/>
      <c r="H429" s="10"/>
      <c r="I429" s="10"/>
      <c r="J429" s="34"/>
      <c r="K429" s="10"/>
      <c r="L429" s="10"/>
      <c r="M429" s="10"/>
      <c r="N429" s="10"/>
    </row>
    <row r="430" spans="1:14">
      <c r="A430" s="32"/>
      <c r="B430" s="32"/>
      <c r="C430" s="33"/>
      <c r="D430" s="14"/>
      <c r="E430" s="14"/>
      <c r="F430" s="10"/>
      <c r="G430" s="15"/>
      <c r="H430" s="10"/>
      <c r="I430" s="10"/>
      <c r="J430" s="34"/>
      <c r="K430" s="10"/>
      <c r="L430" s="10"/>
      <c r="M430" s="10"/>
      <c r="N430" s="10"/>
    </row>
    <row r="431" spans="1:14">
      <c r="A431" s="32"/>
      <c r="B431" s="32"/>
      <c r="C431" s="33"/>
      <c r="D431" s="14"/>
      <c r="E431" s="14"/>
      <c r="F431" s="10"/>
      <c r="G431" s="15"/>
      <c r="H431" s="10"/>
      <c r="I431" s="10"/>
      <c r="J431" s="34"/>
      <c r="K431" s="10"/>
      <c r="L431" s="10"/>
      <c r="M431" s="10"/>
      <c r="N431" s="10"/>
    </row>
    <row r="432" spans="1:14">
      <c r="A432" s="32"/>
      <c r="B432" s="32"/>
      <c r="C432" s="33"/>
      <c r="D432" s="14"/>
      <c r="E432" s="14"/>
      <c r="F432" s="10"/>
      <c r="G432" s="15"/>
      <c r="H432" s="10"/>
      <c r="I432" s="10"/>
      <c r="J432" s="34"/>
      <c r="K432" s="10"/>
      <c r="L432" s="10"/>
      <c r="M432" s="10"/>
      <c r="N432" s="10"/>
    </row>
    <row r="433" spans="1:14">
      <c r="A433" s="32"/>
      <c r="B433" s="32"/>
      <c r="C433" s="33"/>
      <c r="D433" s="14"/>
      <c r="E433" s="14"/>
      <c r="F433" s="10"/>
      <c r="G433" s="15"/>
      <c r="H433" s="10"/>
      <c r="I433" s="10"/>
      <c r="J433" s="34"/>
      <c r="K433" s="10"/>
      <c r="L433" s="10"/>
      <c r="M433" s="10"/>
      <c r="N433" s="10"/>
    </row>
    <row r="434" spans="1:14">
      <c r="A434" s="32"/>
      <c r="B434" s="32"/>
      <c r="C434" s="33"/>
      <c r="D434" s="14"/>
      <c r="E434" s="14"/>
      <c r="F434" s="10"/>
      <c r="G434" s="15"/>
      <c r="H434" s="10"/>
      <c r="I434" s="10"/>
      <c r="J434" s="34"/>
      <c r="K434" s="10"/>
      <c r="L434" s="10"/>
      <c r="M434" s="10"/>
      <c r="N434" s="10"/>
    </row>
    <row r="435" spans="1:14">
      <c r="A435" s="32"/>
      <c r="B435" s="32"/>
      <c r="C435" s="33"/>
      <c r="D435" s="14"/>
      <c r="E435" s="14"/>
      <c r="F435" s="10"/>
      <c r="G435" s="15"/>
      <c r="H435" s="10"/>
      <c r="I435" s="10"/>
      <c r="J435" s="34"/>
      <c r="K435" s="10"/>
      <c r="L435" s="10"/>
      <c r="M435" s="10"/>
      <c r="N435" s="10"/>
    </row>
    <row r="436" spans="1:14">
      <c r="A436" s="32"/>
      <c r="B436" s="32"/>
      <c r="C436" s="33"/>
      <c r="D436" s="14"/>
      <c r="E436" s="14"/>
      <c r="F436" s="10"/>
      <c r="G436" s="15"/>
      <c r="H436" s="10"/>
      <c r="I436" s="10"/>
      <c r="J436" s="34"/>
      <c r="K436" s="10"/>
      <c r="L436" s="10"/>
      <c r="M436" s="10"/>
      <c r="N436" s="10"/>
    </row>
    <row r="437" spans="1:14">
      <c r="A437" s="32"/>
      <c r="B437" s="32"/>
      <c r="C437" s="33"/>
      <c r="D437" s="14"/>
      <c r="E437" s="14"/>
      <c r="F437" s="10"/>
      <c r="G437" s="15"/>
      <c r="H437" s="10"/>
      <c r="I437" s="10"/>
      <c r="J437" s="34"/>
      <c r="K437" s="10"/>
      <c r="L437" s="10"/>
      <c r="M437" s="10"/>
      <c r="N437" s="10"/>
    </row>
    <row r="438" spans="1:14">
      <c r="A438" s="32"/>
      <c r="B438" s="32"/>
      <c r="C438" s="33"/>
      <c r="D438" s="14"/>
      <c r="E438" s="14"/>
      <c r="F438" s="10"/>
      <c r="G438" s="15"/>
      <c r="H438" s="10"/>
      <c r="I438" s="10"/>
      <c r="J438" s="34"/>
      <c r="K438" s="10"/>
      <c r="L438" s="10"/>
      <c r="M438" s="10"/>
      <c r="N438" s="10"/>
    </row>
    <row r="439" spans="1:14">
      <c r="A439" s="32"/>
      <c r="B439" s="32"/>
      <c r="C439" s="33"/>
      <c r="D439" s="14"/>
      <c r="E439" s="14"/>
      <c r="F439" s="10"/>
      <c r="G439" s="15"/>
      <c r="H439" s="10"/>
      <c r="I439" s="10"/>
      <c r="J439" s="34"/>
      <c r="K439" s="10"/>
      <c r="L439" s="10"/>
      <c r="M439" s="10"/>
      <c r="N439" s="10"/>
    </row>
    <row r="440" spans="1:14">
      <c r="A440" s="32"/>
      <c r="B440" s="32"/>
      <c r="C440" s="33"/>
      <c r="D440" s="14"/>
      <c r="E440" s="14"/>
      <c r="F440" s="10"/>
      <c r="G440" s="15"/>
      <c r="H440" s="10"/>
      <c r="I440" s="10"/>
      <c r="J440" s="34"/>
      <c r="K440" s="10"/>
      <c r="L440" s="10"/>
      <c r="M440" s="10"/>
      <c r="N440" s="10"/>
    </row>
    <row r="441" spans="1:14">
      <c r="A441" s="32"/>
      <c r="B441" s="32"/>
      <c r="C441" s="33"/>
      <c r="D441" s="14"/>
      <c r="E441" s="14"/>
      <c r="F441" s="10"/>
      <c r="G441" s="15"/>
      <c r="H441" s="10"/>
      <c r="I441" s="10"/>
      <c r="J441" s="34"/>
      <c r="K441" s="10"/>
      <c r="L441" s="10"/>
      <c r="M441" s="10"/>
      <c r="N441" s="10"/>
    </row>
    <row r="442" spans="1:14">
      <c r="A442" s="32"/>
      <c r="B442" s="32"/>
      <c r="C442" s="33"/>
      <c r="D442" s="14"/>
      <c r="E442" s="14"/>
      <c r="F442" s="10"/>
      <c r="G442" s="15"/>
      <c r="H442" s="10"/>
      <c r="I442" s="10"/>
      <c r="J442" s="34"/>
      <c r="K442" s="10"/>
      <c r="L442" s="10"/>
      <c r="M442" s="10"/>
      <c r="N442" s="10"/>
    </row>
    <row r="443" spans="1:14">
      <c r="A443" s="32"/>
      <c r="B443" s="32"/>
      <c r="C443" s="33"/>
      <c r="D443" s="14"/>
      <c r="E443" s="14"/>
      <c r="F443" s="10"/>
      <c r="G443" s="15"/>
      <c r="H443" s="10"/>
      <c r="I443" s="10"/>
      <c r="J443" s="34"/>
      <c r="K443" s="10"/>
      <c r="L443" s="10"/>
      <c r="M443" s="10"/>
      <c r="N443" s="10"/>
    </row>
    <row r="444" spans="1:14">
      <c r="A444" s="32"/>
      <c r="B444" s="32"/>
      <c r="C444" s="33"/>
      <c r="D444" s="14"/>
      <c r="E444" s="14"/>
      <c r="F444" s="10"/>
      <c r="G444" s="15"/>
      <c r="H444" s="10"/>
      <c r="I444" s="10"/>
      <c r="J444" s="34"/>
      <c r="K444" s="10"/>
      <c r="L444" s="10"/>
      <c r="M444" s="10"/>
      <c r="N444" s="10"/>
    </row>
    <row r="445" spans="1:14">
      <c r="A445" s="32"/>
      <c r="B445" s="32"/>
      <c r="C445" s="33"/>
      <c r="D445" s="14"/>
      <c r="E445" s="14"/>
      <c r="F445" s="10"/>
      <c r="G445" s="15"/>
      <c r="H445" s="10"/>
      <c r="I445" s="10"/>
      <c r="J445" s="34"/>
      <c r="K445" s="10"/>
      <c r="L445" s="10"/>
      <c r="M445" s="10"/>
      <c r="N445" s="10"/>
    </row>
    <row r="446" spans="1:14">
      <c r="A446" s="32"/>
      <c r="B446" s="32"/>
      <c r="C446" s="33"/>
      <c r="D446" s="14"/>
      <c r="E446" s="14"/>
      <c r="F446" s="10"/>
      <c r="G446" s="15"/>
      <c r="H446" s="10"/>
      <c r="I446" s="10"/>
      <c r="J446" s="34"/>
      <c r="K446" s="10"/>
      <c r="L446" s="10"/>
      <c r="M446" s="10"/>
      <c r="N446" s="10"/>
    </row>
    <row r="447" spans="1:14">
      <c r="A447" s="32"/>
      <c r="B447" s="32"/>
      <c r="C447" s="33"/>
      <c r="D447" s="14"/>
      <c r="E447" s="14"/>
      <c r="F447" s="10"/>
      <c r="G447" s="15"/>
      <c r="H447" s="10"/>
      <c r="I447" s="10"/>
      <c r="J447" s="34"/>
      <c r="K447" s="10"/>
      <c r="L447" s="10"/>
      <c r="M447" s="10"/>
      <c r="N447" s="10"/>
    </row>
    <row r="448" spans="1:14">
      <c r="A448" s="32"/>
      <c r="B448" s="32"/>
      <c r="C448" s="33"/>
      <c r="D448" s="14"/>
      <c r="E448" s="14"/>
      <c r="F448" s="10"/>
      <c r="G448" s="15"/>
      <c r="H448" s="10"/>
      <c r="I448" s="10"/>
      <c r="J448" s="34"/>
      <c r="K448" s="10"/>
      <c r="L448" s="10"/>
      <c r="M448" s="10"/>
      <c r="N448" s="10"/>
    </row>
    <row r="449" spans="1:14">
      <c r="A449" s="32"/>
      <c r="B449" s="32"/>
      <c r="C449" s="33"/>
      <c r="D449" s="14"/>
      <c r="E449" s="14"/>
      <c r="F449" s="10"/>
      <c r="G449" s="15"/>
      <c r="H449" s="10"/>
      <c r="I449" s="10"/>
      <c r="J449" s="34"/>
      <c r="K449" s="10"/>
      <c r="L449" s="10"/>
      <c r="M449" s="10"/>
      <c r="N449" s="10"/>
    </row>
    <row r="450" spans="1:14">
      <c r="A450" s="32"/>
      <c r="B450" s="32"/>
      <c r="C450" s="33"/>
      <c r="D450" s="14"/>
      <c r="E450" s="14"/>
      <c r="F450" s="10"/>
      <c r="G450" s="15"/>
      <c r="H450" s="10"/>
      <c r="I450" s="10"/>
      <c r="J450" s="34"/>
      <c r="K450" s="10"/>
      <c r="L450" s="10"/>
      <c r="M450" s="10"/>
      <c r="N450" s="10"/>
    </row>
    <row r="451" spans="1:14">
      <c r="A451" s="32"/>
      <c r="B451" s="32"/>
      <c r="C451" s="33"/>
      <c r="D451" s="14"/>
      <c r="E451" s="14"/>
      <c r="F451" s="10"/>
      <c r="G451" s="15"/>
      <c r="H451" s="10"/>
      <c r="I451" s="10"/>
      <c r="J451" s="34"/>
      <c r="K451" s="10"/>
      <c r="L451" s="10"/>
      <c r="M451" s="10"/>
      <c r="N451" s="10"/>
    </row>
    <row r="452" spans="1:14">
      <c r="A452" s="32"/>
      <c r="B452" s="32"/>
      <c r="C452" s="33"/>
      <c r="D452" s="14"/>
      <c r="E452" s="14"/>
      <c r="F452" s="10"/>
      <c r="G452" s="15"/>
      <c r="H452" s="10"/>
      <c r="I452" s="10"/>
      <c r="J452" s="34"/>
      <c r="K452" s="10"/>
      <c r="L452" s="10"/>
      <c r="M452" s="10"/>
      <c r="N452" s="10"/>
    </row>
    <row r="453" spans="1:14">
      <c r="A453" s="32"/>
      <c r="B453" s="32"/>
      <c r="C453" s="33"/>
      <c r="D453" s="14"/>
      <c r="E453" s="14"/>
      <c r="F453" s="10"/>
      <c r="G453" s="15"/>
      <c r="H453" s="10"/>
      <c r="I453" s="10"/>
      <c r="J453" s="34"/>
      <c r="K453" s="10"/>
      <c r="L453" s="10"/>
      <c r="M453" s="10"/>
      <c r="N453" s="10"/>
    </row>
    <row r="454" spans="1:14">
      <c r="A454" s="32"/>
      <c r="B454" s="32"/>
      <c r="C454" s="33"/>
      <c r="D454" s="14"/>
      <c r="E454" s="14"/>
      <c r="F454" s="10"/>
      <c r="G454" s="15"/>
      <c r="H454" s="10"/>
      <c r="I454" s="10"/>
      <c r="J454" s="34"/>
      <c r="K454" s="10"/>
      <c r="L454" s="10"/>
      <c r="M454" s="10"/>
      <c r="N454" s="10"/>
    </row>
    <row r="455" spans="1:14">
      <c r="A455" s="32"/>
      <c r="B455" s="32"/>
      <c r="C455" s="33"/>
      <c r="D455" s="14"/>
      <c r="E455" s="14"/>
      <c r="F455" s="10"/>
      <c r="G455" s="15"/>
      <c r="H455" s="10"/>
      <c r="I455" s="10"/>
      <c r="J455" s="34"/>
      <c r="K455" s="10"/>
      <c r="L455" s="10"/>
      <c r="M455" s="10"/>
      <c r="N455" s="10"/>
    </row>
    <row r="456" spans="1:14">
      <c r="A456" s="32"/>
      <c r="B456" s="32"/>
      <c r="C456" s="33"/>
      <c r="D456" s="14"/>
      <c r="E456" s="14"/>
      <c r="F456" s="10"/>
      <c r="G456" s="15"/>
      <c r="H456" s="10"/>
      <c r="I456" s="10"/>
      <c r="J456" s="34"/>
      <c r="K456" s="10"/>
      <c r="L456" s="10"/>
      <c r="M456" s="10"/>
      <c r="N456" s="10"/>
    </row>
    <row r="457" spans="1:14">
      <c r="A457" s="32"/>
      <c r="B457" s="32"/>
      <c r="C457" s="33"/>
      <c r="D457" s="14"/>
      <c r="E457" s="14"/>
      <c r="F457" s="10"/>
      <c r="G457" s="15"/>
      <c r="H457" s="10"/>
      <c r="I457" s="10"/>
      <c r="J457" s="34"/>
      <c r="K457" s="10"/>
      <c r="L457" s="10"/>
      <c r="M457" s="10"/>
      <c r="N457" s="10"/>
    </row>
    <row r="458" spans="1:14">
      <c r="A458" s="32"/>
      <c r="B458" s="32"/>
      <c r="C458" s="33"/>
      <c r="D458" s="14"/>
      <c r="E458" s="14"/>
      <c r="F458" s="10"/>
      <c r="G458" s="15"/>
      <c r="H458" s="10"/>
      <c r="I458" s="10"/>
      <c r="J458" s="34"/>
      <c r="K458" s="10"/>
      <c r="L458" s="10"/>
      <c r="M458" s="10"/>
      <c r="N458" s="10"/>
    </row>
    <row r="459" spans="1:14">
      <c r="A459" s="32"/>
      <c r="B459" s="32"/>
      <c r="C459" s="33"/>
      <c r="D459" s="14"/>
      <c r="E459" s="14"/>
      <c r="F459" s="10"/>
      <c r="G459" s="15"/>
      <c r="H459" s="10"/>
      <c r="I459" s="10"/>
      <c r="J459" s="34"/>
      <c r="K459" s="10"/>
      <c r="L459" s="10"/>
      <c r="M459" s="10"/>
      <c r="N459" s="10"/>
    </row>
    <row r="460" spans="1:14">
      <c r="A460" s="32"/>
      <c r="B460" s="32"/>
      <c r="C460" s="33"/>
      <c r="D460" s="14"/>
      <c r="E460" s="14"/>
      <c r="F460" s="10"/>
      <c r="G460" s="15"/>
      <c r="H460" s="10"/>
      <c r="I460" s="10"/>
      <c r="J460" s="34"/>
      <c r="K460" s="10"/>
      <c r="L460" s="10"/>
      <c r="M460" s="10"/>
      <c r="N460" s="10"/>
    </row>
    <row r="461" spans="1:14">
      <c r="A461" s="32"/>
      <c r="B461" s="32"/>
      <c r="C461" s="33"/>
      <c r="D461" s="14"/>
      <c r="E461" s="14"/>
      <c r="F461" s="10"/>
      <c r="G461" s="15"/>
      <c r="H461" s="10"/>
      <c r="I461" s="10"/>
      <c r="J461" s="34"/>
      <c r="K461" s="10"/>
      <c r="L461" s="10"/>
      <c r="M461" s="10"/>
      <c r="N461" s="10"/>
    </row>
    <row r="462" spans="1:14">
      <c r="A462" s="32"/>
      <c r="B462" s="32"/>
      <c r="C462" s="33"/>
      <c r="D462" s="14"/>
      <c r="E462" s="14"/>
      <c r="F462" s="10"/>
      <c r="G462" s="15"/>
      <c r="H462" s="10"/>
      <c r="I462" s="10"/>
      <c r="J462" s="34"/>
      <c r="K462" s="10"/>
      <c r="L462" s="10"/>
      <c r="M462" s="10"/>
      <c r="N462" s="10"/>
    </row>
    <row r="463" spans="1:14">
      <c r="A463" s="32"/>
      <c r="B463" s="32"/>
      <c r="C463" s="33"/>
      <c r="D463" s="14"/>
      <c r="E463" s="14"/>
      <c r="F463" s="10"/>
      <c r="G463" s="15"/>
      <c r="H463" s="10"/>
      <c r="I463" s="10"/>
      <c r="J463" s="34"/>
      <c r="K463" s="10"/>
      <c r="L463" s="10"/>
      <c r="M463" s="10"/>
      <c r="N463" s="10"/>
    </row>
    <row r="464" spans="1:14">
      <c r="A464" s="32"/>
      <c r="B464" s="32"/>
      <c r="C464" s="33"/>
      <c r="D464" s="14"/>
      <c r="E464" s="14"/>
      <c r="F464" s="10"/>
      <c r="G464" s="15"/>
      <c r="H464" s="10"/>
      <c r="I464" s="10"/>
      <c r="J464" s="34"/>
      <c r="K464" s="10"/>
      <c r="L464" s="10"/>
      <c r="M464" s="10"/>
      <c r="N464" s="10"/>
    </row>
    <row r="465" spans="1:14">
      <c r="A465" s="32"/>
      <c r="B465" s="32"/>
      <c r="C465" s="33"/>
      <c r="D465" s="14"/>
      <c r="E465" s="14"/>
      <c r="F465" s="10"/>
      <c r="G465" s="15"/>
      <c r="H465" s="10"/>
      <c r="I465" s="10"/>
      <c r="J465" s="34"/>
      <c r="K465" s="10"/>
      <c r="L465" s="10"/>
      <c r="M465" s="10"/>
      <c r="N465" s="10"/>
    </row>
    <row r="466" spans="1:14">
      <c r="A466" s="32"/>
      <c r="B466" s="32"/>
      <c r="C466" s="33"/>
      <c r="D466" s="14"/>
      <c r="E466" s="14"/>
      <c r="F466" s="10"/>
      <c r="G466" s="15"/>
      <c r="H466" s="10"/>
      <c r="I466" s="10"/>
      <c r="J466" s="34"/>
      <c r="K466" s="10"/>
      <c r="L466" s="10"/>
      <c r="M466" s="10"/>
      <c r="N466" s="10"/>
    </row>
    <row r="467" spans="1:14">
      <c r="A467" s="32"/>
      <c r="B467" s="32"/>
      <c r="C467" s="33"/>
      <c r="D467" s="14"/>
      <c r="E467" s="14"/>
      <c r="F467" s="10"/>
      <c r="G467" s="15"/>
      <c r="H467" s="10"/>
      <c r="I467" s="10"/>
      <c r="J467" s="34"/>
      <c r="K467" s="10"/>
      <c r="L467" s="10"/>
      <c r="M467" s="10"/>
      <c r="N467" s="10"/>
    </row>
    <row r="468" spans="1:14">
      <c r="A468" s="32"/>
      <c r="B468" s="32"/>
      <c r="C468" s="33"/>
      <c r="D468" s="14"/>
      <c r="E468" s="14"/>
      <c r="F468" s="10"/>
      <c r="G468" s="15"/>
      <c r="H468" s="10"/>
      <c r="I468" s="10"/>
      <c r="J468" s="34"/>
      <c r="K468" s="10"/>
      <c r="L468" s="10"/>
      <c r="M468" s="10"/>
      <c r="N468" s="10"/>
    </row>
    <row r="469" spans="1:14">
      <c r="A469" s="32"/>
      <c r="B469" s="32"/>
      <c r="C469" s="33"/>
      <c r="D469" s="14"/>
      <c r="E469" s="14"/>
      <c r="F469" s="10"/>
      <c r="G469" s="15"/>
      <c r="H469" s="10"/>
      <c r="I469" s="10"/>
      <c r="J469" s="34"/>
      <c r="K469" s="10"/>
      <c r="L469" s="10"/>
      <c r="M469" s="10"/>
      <c r="N469" s="10"/>
    </row>
    <row r="470" spans="1:14">
      <c r="A470" s="32"/>
      <c r="B470" s="32"/>
      <c r="C470" s="33"/>
      <c r="D470" s="14"/>
      <c r="E470" s="14"/>
      <c r="F470" s="10"/>
      <c r="G470" s="15"/>
      <c r="H470" s="10"/>
      <c r="I470" s="10"/>
      <c r="J470" s="34"/>
      <c r="K470" s="10"/>
      <c r="L470" s="10"/>
      <c r="M470" s="10"/>
      <c r="N470" s="10"/>
    </row>
    <row r="471" spans="1:14">
      <c r="A471" s="32"/>
      <c r="B471" s="32"/>
      <c r="C471" s="33"/>
      <c r="D471" s="14"/>
      <c r="E471" s="14"/>
      <c r="F471" s="10"/>
      <c r="G471" s="15"/>
      <c r="H471" s="10"/>
      <c r="I471" s="10"/>
      <c r="J471" s="34"/>
      <c r="K471" s="10"/>
      <c r="L471" s="10"/>
      <c r="M471" s="10"/>
      <c r="N471" s="10"/>
    </row>
    <row r="472" spans="1:14">
      <c r="A472" s="32"/>
      <c r="B472" s="32"/>
      <c r="C472" s="33"/>
      <c r="D472" s="14"/>
      <c r="E472" s="14"/>
      <c r="F472" s="10"/>
      <c r="G472" s="15"/>
      <c r="H472" s="10"/>
      <c r="I472" s="10"/>
      <c r="J472" s="34"/>
      <c r="K472" s="10"/>
      <c r="L472" s="10"/>
      <c r="M472" s="10"/>
      <c r="N472" s="10"/>
    </row>
    <row r="473" spans="1:14">
      <c r="A473" s="32"/>
      <c r="B473" s="32"/>
      <c r="C473" s="33"/>
      <c r="D473" s="14"/>
      <c r="E473" s="14"/>
      <c r="F473" s="10"/>
      <c r="G473" s="15"/>
      <c r="H473" s="10"/>
      <c r="I473" s="10"/>
      <c r="J473" s="34"/>
      <c r="K473" s="10"/>
      <c r="L473" s="10"/>
      <c r="M473" s="10"/>
      <c r="N473" s="10"/>
    </row>
    <row r="474" spans="1:14">
      <c r="A474" s="32"/>
      <c r="B474" s="32"/>
      <c r="C474" s="33"/>
      <c r="D474" s="14"/>
      <c r="E474" s="14"/>
      <c r="F474" s="10"/>
      <c r="G474" s="15"/>
      <c r="H474" s="10"/>
      <c r="I474" s="10"/>
      <c r="J474" s="34"/>
      <c r="K474" s="10"/>
      <c r="L474" s="10"/>
      <c r="M474" s="10"/>
      <c r="N474" s="10"/>
    </row>
    <row r="475" spans="1:14">
      <c r="A475" s="32"/>
      <c r="B475" s="32"/>
      <c r="C475" s="33"/>
      <c r="D475" s="14"/>
      <c r="E475" s="14"/>
      <c r="F475" s="10"/>
      <c r="G475" s="15"/>
      <c r="H475" s="10"/>
      <c r="I475" s="10"/>
      <c r="J475" s="34"/>
      <c r="K475" s="10"/>
      <c r="L475" s="10"/>
      <c r="M475" s="10"/>
      <c r="N475" s="10"/>
    </row>
    <row r="476" spans="1:14">
      <c r="A476" s="32"/>
      <c r="B476" s="32"/>
      <c r="C476" s="33"/>
      <c r="D476" s="14"/>
      <c r="E476" s="14"/>
      <c r="F476" s="10"/>
      <c r="G476" s="15"/>
      <c r="H476" s="10"/>
      <c r="I476" s="10"/>
      <c r="J476" s="34"/>
      <c r="K476" s="10"/>
      <c r="L476" s="10"/>
      <c r="M476" s="10"/>
      <c r="N476" s="10"/>
    </row>
    <row r="477" spans="1:14">
      <c r="A477" s="32"/>
      <c r="B477" s="32"/>
      <c r="C477" s="33"/>
      <c r="D477" s="14"/>
      <c r="E477" s="14"/>
      <c r="F477" s="10"/>
      <c r="G477" s="15"/>
      <c r="H477" s="10"/>
      <c r="I477" s="10"/>
      <c r="J477" s="34"/>
      <c r="K477" s="10"/>
      <c r="L477" s="10"/>
      <c r="M477" s="10"/>
      <c r="N477" s="10"/>
    </row>
    <row r="478" spans="1:14">
      <c r="A478" s="32"/>
      <c r="B478" s="32"/>
      <c r="C478" s="33"/>
      <c r="D478" s="14"/>
      <c r="E478" s="14"/>
      <c r="F478" s="10"/>
      <c r="G478" s="15"/>
      <c r="H478" s="10"/>
      <c r="I478" s="10"/>
      <c r="J478" s="34"/>
      <c r="K478" s="10"/>
      <c r="L478" s="10"/>
      <c r="M478" s="10"/>
      <c r="N478" s="10"/>
    </row>
    <row r="479" spans="1:14">
      <c r="A479" s="32"/>
      <c r="B479" s="32"/>
      <c r="C479" s="33"/>
      <c r="D479" s="14"/>
      <c r="E479" s="14"/>
      <c r="F479" s="10"/>
      <c r="G479" s="15"/>
      <c r="H479" s="10"/>
      <c r="I479" s="10"/>
      <c r="J479" s="34"/>
      <c r="K479" s="10"/>
      <c r="L479" s="10"/>
      <c r="M479" s="10"/>
      <c r="N479" s="10"/>
    </row>
    <row r="480" spans="1:14">
      <c r="A480" s="32"/>
      <c r="B480" s="32"/>
      <c r="C480" s="33"/>
      <c r="D480" s="14"/>
      <c r="E480" s="14"/>
      <c r="F480" s="10"/>
      <c r="G480" s="15"/>
      <c r="H480" s="10"/>
      <c r="I480" s="10"/>
      <c r="J480" s="34"/>
      <c r="K480" s="10"/>
      <c r="L480" s="10"/>
      <c r="M480" s="10"/>
      <c r="N480" s="10"/>
    </row>
    <row r="481" spans="1:14">
      <c r="A481" s="32"/>
      <c r="B481" s="32"/>
      <c r="C481" s="33"/>
      <c r="D481" s="14"/>
      <c r="E481" s="14"/>
      <c r="F481" s="10"/>
      <c r="G481" s="15"/>
      <c r="H481" s="10"/>
      <c r="I481" s="10"/>
      <c r="J481" s="34"/>
      <c r="K481" s="10"/>
      <c r="L481" s="10"/>
      <c r="M481" s="10"/>
      <c r="N481" s="10"/>
    </row>
    <row r="482" spans="1:14">
      <c r="A482" s="32"/>
      <c r="B482" s="32"/>
      <c r="C482" s="33"/>
      <c r="D482" s="14"/>
      <c r="E482" s="14"/>
      <c r="F482" s="10"/>
      <c r="G482" s="15"/>
      <c r="H482" s="10"/>
      <c r="I482" s="10"/>
      <c r="J482" s="34"/>
      <c r="K482" s="10"/>
      <c r="L482" s="10"/>
      <c r="M482" s="10"/>
      <c r="N482" s="10"/>
    </row>
    <row r="483" spans="1:14">
      <c r="A483" s="32"/>
      <c r="B483" s="32"/>
      <c r="C483" s="33"/>
      <c r="D483" s="14"/>
      <c r="E483" s="14"/>
      <c r="F483" s="10"/>
      <c r="G483" s="15"/>
      <c r="H483" s="10"/>
      <c r="I483" s="10"/>
      <c r="J483" s="34"/>
      <c r="K483" s="10"/>
      <c r="L483" s="10"/>
      <c r="M483" s="10"/>
      <c r="N483" s="10"/>
    </row>
    <row r="484" spans="1:14">
      <c r="A484" s="32"/>
      <c r="B484" s="32"/>
      <c r="C484" s="33"/>
      <c r="D484" s="14"/>
      <c r="E484" s="14"/>
      <c r="F484" s="10"/>
      <c r="G484" s="15"/>
      <c r="H484" s="10"/>
      <c r="I484" s="10"/>
      <c r="J484" s="34"/>
      <c r="K484" s="10"/>
      <c r="L484" s="10"/>
      <c r="M484" s="10"/>
      <c r="N484" s="10"/>
    </row>
    <row r="485" spans="1:14">
      <c r="A485" s="32"/>
      <c r="B485" s="32"/>
      <c r="C485" s="33"/>
      <c r="D485" s="14"/>
      <c r="E485" s="14"/>
      <c r="F485" s="10"/>
      <c r="G485" s="15"/>
      <c r="H485" s="10"/>
      <c r="I485" s="10"/>
      <c r="J485" s="34"/>
      <c r="K485" s="10"/>
      <c r="L485" s="10"/>
      <c r="M485" s="10"/>
      <c r="N485" s="10"/>
    </row>
    <row r="486" spans="1:14">
      <c r="A486" s="32"/>
      <c r="B486" s="32"/>
      <c r="C486" s="33"/>
      <c r="D486" s="14"/>
      <c r="E486" s="14"/>
      <c r="F486" s="10"/>
      <c r="G486" s="15"/>
      <c r="H486" s="10"/>
      <c r="I486" s="10"/>
      <c r="J486" s="34"/>
      <c r="K486" s="10"/>
      <c r="L486" s="10"/>
      <c r="M486" s="10"/>
      <c r="N486" s="10"/>
    </row>
    <row r="487" spans="1:14">
      <c r="A487" s="32"/>
      <c r="B487" s="32"/>
      <c r="C487" s="33"/>
      <c r="D487" s="14"/>
      <c r="E487" s="14"/>
      <c r="F487" s="10"/>
      <c r="G487" s="15"/>
      <c r="H487" s="10"/>
      <c r="I487" s="10"/>
      <c r="J487" s="34"/>
      <c r="K487" s="10"/>
      <c r="L487" s="10"/>
      <c r="M487" s="10"/>
      <c r="N487" s="10"/>
    </row>
    <row r="488" spans="1:14">
      <c r="A488" s="32"/>
      <c r="B488" s="32"/>
      <c r="C488" s="33"/>
      <c r="D488" s="14"/>
      <c r="E488" s="14"/>
      <c r="F488" s="10"/>
      <c r="G488" s="15"/>
      <c r="H488" s="10"/>
      <c r="I488" s="10"/>
      <c r="J488" s="34"/>
      <c r="K488" s="10"/>
      <c r="L488" s="10"/>
      <c r="M488" s="10"/>
      <c r="N488" s="10"/>
    </row>
    <row r="489" spans="1:14">
      <c r="A489" s="32"/>
      <c r="B489" s="32"/>
      <c r="C489" s="33"/>
      <c r="D489" s="14"/>
      <c r="E489" s="14"/>
      <c r="F489" s="10"/>
      <c r="G489" s="15"/>
      <c r="H489" s="10"/>
      <c r="I489" s="10"/>
      <c r="J489" s="34"/>
      <c r="K489" s="10"/>
      <c r="L489" s="10"/>
      <c r="M489" s="10"/>
      <c r="N489" s="10"/>
    </row>
    <row r="490" spans="1:14">
      <c r="A490" s="32"/>
      <c r="B490" s="32"/>
      <c r="C490" s="33"/>
      <c r="D490" s="14"/>
      <c r="E490" s="14"/>
      <c r="F490" s="10"/>
      <c r="G490" s="15"/>
      <c r="H490" s="10"/>
      <c r="I490" s="10"/>
      <c r="J490" s="34"/>
      <c r="K490" s="10"/>
      <c r="L490" s="10"/>
      <c r="M490" s="10"/>
      <c r="N490" s="10"/>
    </row>
    <row r="491" spans="1:14">
      <c r="A491" s="32"/>
      <c r="B491" s="32"/>
      <c r="C491" s="33"/>
      <c r="D491" s="14"/>
      <c r="E491" s="14"/>
      <c r="F491" s="10"/>
      <c r="G491" s="15"/>
      <c r="H491" s="10"/>
      <c r="I491" s="10"/>
      <c r="J491" s="34"/>
      <c r="K491" s="10"/>
      <c r="L491" s="10"/>
      <c r="M491" s="10"/>
      <c r="N491" s="10"/>
    </row>
    <row r="492" spans="1:14">
      <c r="A492" s="32"/>
      <c r="B492" s="32"/>
      <c r="C492" s="33"/>
      <c r="D492" s="14"/>
      <c r="E492" s="14"/>
      <c r="F492" s="10"/>
      <c r="G492" s="15"/>
      <c r="H492" s="10"/>
      <c r="I492" s="10"/>
      <c r="J492" s="34"/>
      <c r="K492" s="10"/>
      <c r="L492" s="10"/>
      <c r="M492" s="10"/>
      <c r="N492" s="10"/>
    </row>
    <row r="493" spans="1:14">
      <c r="A493" s="32"/>
      <c r="B493" s="32"/>
      <c r="C493" s="33"/>
      <c r="D493" s="14"/>
      <c r="E493" s="14"/>
      <c r="F493" s="10"/>
      <c r="G493" s="15"/>
      <c r="H493" s="10"/>
      <c r="I493" s="10"/>
      <c r="J493" s="34"/>
      <c r="K493" s="10"/>
      <c r="L493" s="10"/>
      <c r="M493" s="10"/>
      <c r="N493" s="10"/>
    </row>
    <row r="494" spans="1:14">
      <c r="A494" s="32"/>
      <c r="B494" s="32"/>
      <c r="C494" s="33"/>
      <c r="D494" s="14"/>
      <c r="E494" s="14"/>
      <c r="F494" s="10"/>
      <c r="G494" s="15"/>
      <c r="H494" s="10"/>
      <c r="I494" s="10"/>
      <c r="J494" s="34"/>
      <c r="K494" s="10"/>
      <c r="L494" s="10"/>
      <c r="M494" s="10"/>
      <c r="N494" s="10"/>
    </row>
    <row r="495" spans="1:14">
      <c r="A495" s="32"/>
      <c r="B495" s="32"/>
      <c r="C495" s="33"/>
      <c r="D495" s="14"/>
      <c r="E495" s="14"/>
      <c r="F495" s="10"/>
      <c r="G495" s="15"/>
      <c r="H495" s="10"/>
      <c r="I495" s="10"/>
      <c r="J495" s="34"/>
      <c r="K495" s="10"/>
      <c r="L495" s="10"/>
      <c r="M495" s="10"/>
      <c r="N495" s="10"/>
    </row>
    <row r="496" spans="1:14">
      <c r="A496" s="32"/>
      <c r="B496" s="32"/>
      <c r="C496" s="33"/>
      <c r="D496" s="14"/>
      <c r="E496" s="14"/>
      <c r="F496" s="10"/>
      <c r="G496" s="15"/>
      <c r="H496" s="10"/>
      <c r="I496" s="10"/>
      <c r="J496" s="34"/>
      <c r="K496" s="10"/>
      <c r="L496" s="10"/>
      <c r="M496" s="10"/>
      <c r="N496" s="10"/>
    </row>
    <row r="497" spans="1:14">
      <c r="A497" s="32"/>
      <c r="B497" s="32"/>
      <c r="C497" s="33"/>
      <c r="D497" s="14"/>
      <c r="E497" s="14"/>
      <c r="F497" s="10"/>
      <c r="G497" s="15"/>
      <c r="H497" s="10"/>
      <c r="I497" s="10"/>
      <c r="J497" s="34"/>
      <c r="K497" s="10"/>
      <c r="L497" s="10"/>
      <c r="M497" s="10"/>
      <c r="N497" s="10"/>
    </row>
    <row r="498" spans="1:14">
      <c r="A498" s="32"/>
      <c r="B498" s="32"/>
      <c r="C498" s="33"/>
      <c r="D498" s="14"/>
      <c r="E498" s="14"/>
      <c r="F498" s="10"/>
      <c r="G498" s="15"/>
      <c r="H498" s="10"/>
      <c r="I498" s="10"/>
      <c r="J498" s="34"/>
      <c r="K498" s="10"/>
      <c r="L498" s="10"/>
      <c r="M498" s="10"/>
      <c r="N498" s="10"/>
    </row>
    <row r="499" spans="1:14">
      <c r="A499" s="32"/>
      <c r="B499" s="32"/>
      <c r="C499" s="33"/>
      <c r="D499" s="14"/>
      <c r="E499" s="14"/>
      <c r="F499" s="10"/>
      <c r="G499" s="15"/>
      <c r="H499" s="10"/>
      <c r="I499" s="10"/>
      <c r="J499" s="34"/>
      <c r="K499" s="10"/>
      <c r="L499" s="10"/>
      <c r="M499" s="10"/>
      <c r="N499" s="10"/>
    </row>
    <row r="500" spans="1:14">
      <c r="A500" s="32"/>
      <c r="B500" s="32"/>
      <c r="C500" s="33"/>
      <c r="D500" s="14"/>
      <c r="E500" s="14"/>
      <c r="F500" s="10"/>
      <c r="G500" s="15"/>
      <c r="H500" s="10"/>
      <c r="I500" s="10"/>
      <c r="J500" s="34"/>
      <c r="K500" s="10"/>
      <c r="L500" s="10"/>
      <c r="M500" s="10"/>
      <c r="N500" s="10"/>
    </row>
    <row r="501" spans="1:14">
      <c r="A501" s="32"/>
      <c r="B501" s="32"/>
      <c r="C501" s="33"/>
      <c r="D501" s="14"/>
      <c r="E501" s="14"/>
      <c r="F501" s="10"/>
      <c r="G501" s="15"/>
      <c r="H501" s="10"/>
      <c r="I501" s="10"/>
      <c r="J501" s="34"/>
      <c r="K501" s="10"/>
      <c r="L501" s="10"/>
      <c r="M501" s="10"/>
      <c r="N501" s="10"/>
    </row>
    <row r="502" spans="1:14">
      <c r="A502" s="32"/>
      <c r="B502" s="32"/>
      <c r="C502" s="33"/>
      <c r="D502" s="14"/>
      <c r="E502" s="14"/>
      <c r="F502" s="10"/>
      <c r="G502" s="15"/>
      <c r="H502" s="10"/>
      <c r="I502" s="10"/>
      <c r="J502" s="34"/>
      <c r="K502" s="10"/>
      <c r="L502" s="10"/>
      <c r="M502" s="10"/>
      <c r="N502" s="10"/>
    </row>
    <row r="503" spans="1:14">
      <c r="A503" s="32"/>
      <c r="B503" s="32"/>
      <c r="C503" s="33"/>
      <c r="D503" s="14"/>
      <c r="E503" s="14"/>
      <c r="F503" s="10"/>
      <c r="G503" s="15"/>
      <c r="H503" s="10"/>
      <c r="I503" s="10"/>
      <c r="J503" s="34"/>
      <c r="K503" s="10"/>
      <c r="L503" s="10"/>
      <c r="M503" s="10"/>
      <c r="N503" s="10"/>
    </row>
    <row r="504" spans="1:14">
      <c r="A504" s="32"/>
      <c r="B504" s="32"/>
      <c r="C504" s="33"/>
      <c r="D504" s="14"/>
      <c r="E504" s="14"/>
      <c r="F504" s="10"/>
      <c r="G504" s="15"/>
      <c r="H504" s="10"/>
      <c r="I504" s="10"/>
      <c r="J504" s="34"/>
      <c r="K504" s="10"/>
      <c r="L504" s="10"/>
      <c r="M504" s="10"/>
      <c r="N504" s="10"/>
    </row>
    <row r="505" spans="1:14">
      <c r="A505" s="32"/>
      <c r="B505" s="32"/>
      <c r="C505" s="33"/>
      <c r="D505" s="14"/>
      <c r="E505" s="14"/>
      <c r="F505" s="10"/>
      <c r="G505" s="15"/>
      <c r="H505" s="10"/>
      <c r="I505" s="10"/>
      <c r="J505" s="34"/>
      <c r="K505" s="10"/>
      <c r="L505" s="10"/>
      <c r="M505" s="10"/>
      <c r="N505" s="10"/>
    </row>
    <row r="506" spans="1:14">
      <c r="A506" s="32"/>
      <c r="B506" s="32"/>
      <c r="C506" s="33"/>
      <c r="D506" s="14"/>
      <c r="E506" s="14"/>
      <c r="F506" s="10"/>
      <c r="G506" s="15"/>
      <c r="H506" s="10"/>
      <c r="I506" s="10"/>
      <c r="J506" s="34"/>
      <c r="K506" s="10"/>
      <c r="L506" s="10"/>
      <c r="M506" s="10"/>
      <c r="N506" s="10"/>
    </row>
    <row r="507" spans="1:14">
      <c r="A507" s="32"/>
      <c r="B507" s="32"/>
      <c r="C507" s="33"/>
      <c r="D507" s="14"/>
      <c r="E507" s="14"/>
      <c r="F507" s="10"/>
      <c r="G507" s="15"/>
      <c r="H507" s="10"/>
      <c r="I507" s="10"/>
      <c r="J507" s="34"/>
      <c r="K507" s="10"/>
      <c r="L507" s="10"/>
      <c r="M507" s="10"/>
      <c r="N507" s="10"/>
    </row>
    <row r="508" spans="1:14">
      <c r="A508" s="32"/>
      <c r="B508" s="32"/>
      <c r="C508" s="33"/>
      <c r="D508" s="14"/>
      <c r="E508" s="14"/>
      <c r="F508" s="10"/>
      <c r="G508" s="15"/>
      <c r="H508" s="10"/>
      <c r="I508" s="10"/>
      <c r="J508" s="34"/>
      <c r="K508" s="10"/>
      <c r="L508" s="10"/>
      <c r="M508" s="10"/>
      <c r="N508" s="10"/>
    </row>
    <row r="509" spans="1:14">
      <c r="A509" s="32"/>
      <c r="B509" s="32"/>
      <c r="C509" s="33"/>
      <c r="D509" s="14"/>
      <c r="E509" s="14"/>
      <c r="F509" s="10"/>
      <c r="G509" s="15"/>
      <c r="H509" s="10"/>
      <c r="I509" s="10"/>
      <c r="J509" s="34"/>
      <c r="K509" s="10"/>
      <c r="L509" s="10"/>
      <c r="M509" s="10"/>
      <c r="N509" s="10"/>
    </row>
    <row r="510" spans="1:14">
      <c r="A510" s="32"/>
      <c r="B510" s="32"/>
      <c r="C510" s="33"/>
      <c r="D510" s="14"/>
      <c r="E510" s="14"/>
      <c r="F510" s="10"/>
      <c r="G510" s="15"/>
      <c r="H510" s="10"/>
      <c r="I510" s="10"/>
      <c r="J510" s="34"/>
      <c r="K510" s="10"/>
      <c r="L510" s="10"/>
      <c r="M510" s="10"/>
      <c r="N510" s="10"/>
    </row>
    <row r="511" spans="1:14">
      <c r="A511" s="32"/>
      <c r="B511" s="32"/>
      <c r="C511" s="33"/>
      <c r="D511" s="14"/>
      <c r="E511" s="14"/>
      <c r="F511" s="10"/>
      <c r="G511" s="15"/>
      <c r="H511" s="10"/>
      <c r="I511" s="10"/>
      <c r="J511" s="34"/>
      <c r="K511" s="10"/>
      <c r="L511" s="10"/>
      <c r="M511" s="10"/>
      <c r="N511" s="10"/>
    </row>
    <row r="512" spans="1:14">
      <c r="A512" s="32"/>
      <c r="B512" s="32"/>
      <c r="C512" s="33"/>
      <c r="D512" s="14"/>
      <c r="E512" s="14"/>
      <c r="F512" s="10"/>
      <c r="G512" s="15"/>
      <c r="H512" s="10"/>
      <c r="I512" s="10"/>
      <c r="J512" s="34"/>
      <c r="K512" s="10"/>
      <c r="L512" s="10"/>
      <c r="M512" s="10"/>
      <c r="N512" s="10"/>
    </row>
    <row r="513" spans="1:14">
      <c r="A513" s="32"/>
      <c r="B513" s="32"/>
      <c r="C513" s="33"/>
      <c r="D513" s="14"/>
      <c r="E513" s="14"/>
      <c r="F513" s="10"/>
      <c r="G513" s="15"/>
      <c r="H513" s="10"/>
      <c r="I513" s="10"/>
      <c r="J513" s="34"/>
      <c r="K513" s="10"/>
      <c r="L513" s="10"/>
      <c r="M513" s="10"/>
      <c r="N513" s="10"/>
    </row>
    <row r="514" spans="1:14">
      <c r="A514" s="32"/>
      <c r="B514" s="32"/>
      <c r="C514" s="33"/>
      <c r="D514" s="14"/>
      <c r="E514" s="14"/>
      <c r="F514" s="10"/>
      <c r="G514" s="15"/>
      <c r="H514" s="10"/>
      <c r="I514" s="10"/>
      <c r="J514" s="34"/>
      <c r="K514" s="10"/>
      <c r="L514" s="10"/>
      <c r="M514" s="10"/>
      <c r="N514" s="10"/>
    </row>
    <row r="515" spans="1:14">
      <c r="A515" s="32"/>
      <c r="B515" s="32"/>
      <c r="C515" s="33"/>
      <c r="D515" s="14"/>
      <c r="E515" s="14"/>
      <c r="F515" s="10"/>
      <c r="G515" s="15"/>
      <c r="H515" s="10"/>
      <c r="I515" s="10"/>
      <c r="J515" s="34"/>
      <c r="K515" s="10"/>
      <c r="L515" s="10"/>
      <c r="M515" s="10"/>
      <c r="N515" s="10"/>
    </row>
    <row r="516" spans="1:14">
      <c r="A516" s="32"/>
      <c r="B516" s="32"/>
      <c r="C516" s="33"/>
      <c r="D516" s="14"/>
      <c r="E516" s="14"/>
      <c r="F516" s="10"/>
      <c r="G516" s="15"/>
      <c r="H516" s="10"/>
      <c r="I516" s="10"/>
      <c r="J516" s="34"/>
      <c r="K516" s="10"/>
      <c r="L516" s="10"/>
      <c r="M516" s="10"/>
      <c r="N516" s="10"/>
    </row>
    <row r="517" spans="1:14">
      <c r="A517" s="32"/>
      <c r="B517" s="32"/>
      <c r="C517" s="33"/>
      <c r="D517" s="14"/>
      <c r="E517" s="14"/>
      <c r="F517" s="10"/>
      <c r="G517" s="15"/>
      <c r="H517" s="10"/>
      <c r="I517" s="10"/>
      <c r="J517" s="34"/>
      <c r="K517" s="10"/>
      <c r="L517" s="10"/>
      <c r="M517" s="10"/>
      <c r="N517" s="10"/>
    </row>
    <row r="518" spans="1:14">
      <c r="A518" s="32"/>
      <c r="B518" s="32"/>
      <c r="C518" s="33"/>
      <c r="D518" s="14"/>
      <c r="E518" s="14"/>
      <c r="F518" s="10"/>
      <c r="G518" s="15"/>
      <c r="H518" s="10"/>
      <c r="I518" s="10"/>
      <c r="J518" s="34"/>
      <c r="K518" s="10"/>
      <c r="L518" s="10"/>
      <c r="M518" s="10"/>
      <c r="N518" s="10"/>
    </row>
    <row r="519" spans="1:14">
      <c r="A519" s="32"/>
      <c r="B519" s="32"/>
      <c r="C519" s="33"/>
      <c r="D519" s="14"/>
      <c r="E519" s="14"/>
      <c r="F519" s="10"/>
      <c r="G519" s="15"/>
      <c r="H519" s="10"/>
      <c r="I519" s="10"/>
      <c r="J519" s="34"/>
      <c r="K519" s="10"/>
      <c r="L519" s="10"/>
      <c r="M519" s="10"/>
      <c r="N519" s="10"/>
    </row>
    <row r="520" spans="1:14">
      <c r="A520" s="32"/>
      <c r="B520" s="32"/>
      <c r="C520" s="33"/>
      <c r="D520" s="14"/>
      <c r="E520" s="14"/>
      <c r="F520" s="10"/>
      <c r="G520" s="15"/>
      <c r="H520" s="10"/>
      <c r="I520" s="10"/>
      <c r="J520" s="34"/>
      <c r="K520" s="10"/>
      <c r="L520" s="10"/>
      <c r="M520" s="10"/>
      <c r="N520" s="10"/>
    </row>
    <row r="521" spans="1:14">
      <c r="A521" s="32"/>
      <c r="B521" s="32"/>
      <c r="C521" s="33"/>
      <c r="D521" s="14"/>
      <c r="E521" s="14"/>
      <c r="F521" s="10"/>
      <c r="G521" s="15"/>
      <c r="H521" s="10"/>
      <c r="I521" s="10"/>
      <c r="J521" s="34"/>
      <c r="K521" s="10"/>
      <c r="L521" s="10"/>
      <c r="M521" s="10"/>
      <c r="N521" s="10"/>
    </row>
    <row r="522" spans="1:14">
      <c r="A522" s="32"/>
      <c r="B522" s="32"/>
      <c r="C522" s="33"/>
      <c r="D522" s="14"/>
      <c r="E522" s="14"/>
      <c r="F522" s="10"/>
      <c r="G522" s="15"/>
      <c r="H522" s="10"/>
      <c r="I522" s="10"/>
      <c r="J522" s="34"/>
      <c r="K522" s="10"/>
      <c r="L522" s="10"/>
      <c r="M522" s="10"/>
      <c r="N522" s="10"/>
    </row>
    <row r="523" spans="1:14">
      <c r="A523" s="32"/>
      <c r="B523" s="32"/>
      <c r="C523" s="33"/>
      <c r="D523" s="14"/>
      <c r="E523" s="14"/>
      <c r="F523" s="10"/>
      <c r="G523" s="15"/>
      <c r="H523" s="10"/>
      <c r="I523" s="10"/>
      <c r="J523" s="34"/>
      <c r="K523" s="10"/>
      <c r="L523" s="10"/>
      <c r="M523" s="10"/>
      <c r="N523" s="10"/>
    </row>
    <row r="524" spans="1:14">
      <c r="A524" s="32"/>
      <c r="B524" s="32"/>
      <c r="C524" s="33"/>
      <c r="D524" s="14"/>
      <c r="E524" s="14"/>
      <c r="F524" s="10"/>
      <c r="G524" s="15"/>
      <c r="H524" s="10"/>
      <c r="I524" s="10"/>
      <c r="J524" s="34"/>
      <c r="K524" s="10"/>
      <c r="L524" s="10"/>
      <c r="M524" s="10"/>
      <c r="N524" s="10"/>
    </row>
    <row r="525" spans="1:14">
      <c r="A525" s="32"/>
      <c r="B525" s="32"/>
      <c r="C525" s="33"/>
      <c r="D525" s="14"/>
      <c r="E525" s="14"/>
      <c r="F525" s="10"/>
      <c r="G525" s="15"/>
      <c r="H525" s="10"/>
      <c r="I525" s="10"/>
      <c r="J525" s="34"/>
      <c r="K525" s="10"/>
      <c r="L525" s="10"/>
      <c r="M525" s="10"/>
      <c r="N525" s="10"/>
    </row>
    <row r="526" spans="1:14">
      <c r="A526" s="32"/>
      <c r="B526" s="32"/>
      <c r="C526" s="33"/>
      <c r="D526" s="14"/>
      <c r="E526" s="14"/>
      <c r="F526" s="10"/>
      <c r="G526" s="15"/>
      <c r="H526" s="10"/>
      <c r="I526" s="10"/>
      <c r="J526" s="34"/>
      <c r="K526" s="10"/>
      <c r="L526" s="10"/>
      <c r="M526" s="10"/>
      <c r="N526" s="10"/>
    </row>
    <row r="527" spans="1:14">
      <c r="A527" s="32"/>
      <c r="B527" s="32"/>
      <c r="C527" s="33"/>
      <c r="D527" s="14"/>
      <c r="E527" s="14"/>
      <c r="F527" s="10"/>
      <c r="G527" s="15"/>
      <c r="H527" s="10"/>
      <c r="I527" s="10"/>
      <c r="J527" s="34"/>
      <c r="K527" s="10"/>
      <c r="L527" s="10"/>
      <c r="M527" s="10"/>
      <c r="N527" s="10"/>
    </row>
    <row r="528" spans="1:14">
      <c r="A528" s="32"/>
      <c r="B528" s="32"/>
      <c r="C528" s="33"/>
      <c r="D528" s="14"/>
      <c r="E528" s="14"/>
      <c r="F528" s="10"/>
      <c r="G528" s="15"/>
      <c r="H528" s="10"/>
      <c r="I528" s="10"/>
      <c r="J528" s="34"/>
      <c r="K528" s="10"/>
      <c r="L528" s="10"/>
      <c r="M528" s="10"/>
      <c r="N528" s="10"/>
    </row>
    <row r="529" spans="1:14">
      <c r="A529" s="32"/>
      <c r="B529" s="32"/>
      <c r="C529" s="33"/>
      <c r="D529" s="14"/>
      <c r="E529" s="14"/>
      <c r="F529" s="10"/>
      <c r="G529" s="15"/>
      <c r="H529" s="10"/>
      <c r="I529" s="10"/>
      <c r="J529" s="34"/>
      <c r="K529" s="10"/>
      <c r="L529" s="10"/>
      <c r="M529" s="10"/>
      <c r="N529" s="10"/>
    </row>
    <row r="530" spans="1:14">
      <c r="A530" s="32"/>
      <c r="B530" s="32"/>
      <c r="C530" s="33"/>
      <c r="D530" s="14"/>
      <c r="E530" s="14"/>
      <c r="F530" s="10"/>
      <c r="G530" s="15"/>
      <c r="H530" s="10"/>
      <c r="I530" s="10"/>
      <c r="J530" s="34"/>
      <c r="K530" s="10"/>
      <c r="L530" s="10"/>
      <c r="M530" s="10"/>
      <c r="N530" s="10"/>
    </row>
    <row r="531" spans="1:14">
      <c r="A531" s="32"/>
      <c r="B531" s="32"/>
      <c r="C531" s="33"/>
      <c r="D531" s="14"/>
      <c r="E531" s="14"/>
      <c r="F531" s="10"/>
      <c r="G531" s="15"/>
      <c r="H531" s="10"/>
      <c r="I531" s="10"/>
      <c r="J531" s="34"/>
      <c r="K531" s="10"/>
      <c r="L531" s="10"/>
      <c r="M531" s="10"/>
      <c r="N531" s="10"/>
    </row>
    <row r="532" spans="1:14">
      <c r="A532" s="32"/>
      <c r="B532" s="32"/>
      <c r="C532" s="33"/>
      <c r="D532" s="14"/>
      <c r="E532" s="14"/>
      <c r="F532" s="10"/>
      <c r="G532" s="15"/>
      <c r="H532" s="10"/>
      <c r="I532" s="10"/>
      <c r="J532" s="34"/>
      <c r="K532" s="10"/>
      <c r="L532" s="10"/>
      <c r="M532" s="10"/>
      <c r="N532" s="10"/>
    </row>
    <row r="533" spans="1:14">
      <c r="A533" s="32"/>
      <c r="B533" s="32"/>
      <c r="C533" s="33"/>
      <c r="D533" s="14"/>
      <c r="E533" s="14"/>
      <c r="F533" s="10"/>
      <c r="G533" s="15"/>
      <c r="H533" s="10"/>
      <c r="I533" s="10"/>
      <c r="J533" s="34"/>
      <c r="K533" s="10"/>
      <c r="L533" s="10"/>
      <c r="M533" s="10"/>
      <c r="N533" s="10"/>
    </row>
    <row r="534" spans="1:14">
      <c r="A534" s="32"/>
      <c r="B534" s="32"/>
      <c r="C534" s="33"/>
      <c r="D534" s="14"/>
      <c r="E534" s="14"/>
      <c r="F534" s="10"/>
      <c r="G534" s="15"/>
      <c r="H534" s="10"/>
      <c r="I534" s="10"/>
      <c r="J534" s="34"/>
      <c r="K534" s="10"/>
      <c r="L534" s="10"/>
      <c r="M534" s="10"/>
      <c r="N534" s="10"/>
    </row>
    <row r="535" spans="1:14">
      <c r="A535" s="32"/>
      <c r="B535" s="32"/>
      <c r="C535" s="33"/>
      <c r="D535" s="14"/>
      <c r="E535" s="14"/>
      <c r="F535" s="10"/>
      <c r="G535" s="15"/>
      <c r="H535" s="10"/>
      <c r="I535" s="10"/>
      <c r="J535" s="34"/>
      <c r="K535" s="10"/>
      <c r="L535" s="10"/>
      <c r="M535" s="10"/>
      <c r="N535" s="10"/>
    </row>
    <row r="536" spans="1:14">
      <c r="A536" s="32"/>
      <c r="B536" s="32"/>
      <c r="C536" s="33"/>
      <c r="D536" s="14"/>
      <c r="E536" s="14"/>
      <c r="F536" s="10"/>
      <c r="G536" s="15"/>
      <c r="H536" s="10"/>
      <c r="I536" s="10"/>
      <c r="J536" s="34"/>
      <c r="K536" s="10"/>
      <c r="L536" s="10"/>
      <c r="M536" s="10"/>
      <c r="N536" s="10"/>
    </row>
    <row r="537" spans="1:14">
      <c r="A537" s="32"/>
      <c r="B537" s="32"/>
      <c r="C537" s="33"/>
      <c r="D537" s="14"/>
      <c r="E537" s="14"/>
      <c r="F537" s="10"/>
      <c r="G537" s="15"/>
      <c r="H537" s="10"/>
      <c r="I537" s="10"/>
      <c r="J537" s="34"/>
      <c r="K537" s="10"/>
      <c r="L537" s="10"/>
      <c r="M537" s="10"/>
      <c r="N537" s="10"/>
    </row>
    <row r="538" spans="1:14">
      <c r="A538" s="32"/>
      <c r="B538" s="32"/>
      <c r="C538" s="33"/>
      <c r="D538" s="14"/>
      <c r="E538" s="14"/>
      <c r="F538" s="10"/>
      <c r="G538" s="15"/>
      <c r="H538" s="10"/>
      <c r="I538" s="10"/>
      <c r="J538" s="34"/>
      <c r="K538" s="10"/>
      <c r="L538" s="10"/>
      <c r="M538" s="10"/>
      <c r="N538" s="10"/>
    </row>
    <row r="539" spans="1:14">
      <c r="A539" s="32"/>
      <c r="B539" s="32"/>
      <c r="C539" s="33"/>
      <c r="D539" s="14"/>
      <c r="E539" s="14"/>
      <c r="F539" s="10"/>
      <c r="G539" s="15"/>
      <c r="H539" s="10"/>
      <c r="I539" s="10"/>
      <c r="J539" s="34"/>
      <c r="K539" s="10"/>
      <c r="L539" s="10"/>
      <c r="M539" s="10"/>
      <c r="N539" s="10"/>
    </row>
    <row r="540" spans="1:14">
      <c r="A540" s="32"/>
      <c r="B540" s="32"/>
      <c r="C540" s="33"/>
      <c r="D540" s="14"/>
      <c r="E540" s="14"/>
      <c r="F540" s="10"/>
      <c r="G540" s="15"/>
      <c r="H540" s="10"/>
      <c r="I540" s="10"/>
      <c r="J540" s="34"/>
      <c r="K540" s="10"/>
      <c r="L540" s="10"/>
      <c r="M540" s="10"/>
      <c r="N540" s="10"/>
    </row>
    <row r="541" spans="1:14">
      <c r="A541" s="32"/>
      <c r="B541" s="32"/>
      <c r="C541" s="33"/>
      <c r="D541" s="14"/>
      <c r="E541" s="14"/>
      <c r="F541" s="10"/>
      <c r="G541" s="15"/>
      <c r="H541" s="10"/>
      <c r="I541" s="10"/>
      <c r="J541" s="34"/>
      <c r="K541" s="10"/>
      <c r="L541" s="10"/>
      <c r="M541" s="10"/>
      <c r="N541" s="10"/>
    </row>
    <row r="542" spans="1:14">
      <c r="A542" s="32"/>
      <c r="B542" s="32"/>
      <c r="C542" s="33"/>
      <c r="D542" s="14"/>
      <c r="E542" s="14"/>
      <c r="F542" s="10"/>
      <c r="G542" s="15"/>
      <c r="H542" s="10"/>
      <c r="I542" s="10"/>
      <c r="J542" s="34"/>
      <c r="K542" s="10"/>
      <c r="L542" s="10"/>
      <c r="M542" s="10"/>
      <c r="N542" s="10"/>
    </row>
    <row r="543" spans="1:14">
      <c r="A543" s="32"/>
      <c r="B543" s="32"/>
      <c r="C543" s="33"/>
      <c r="D543" s="14"/>
      <c r="E543" s="14"/>
      <c r="F543" s="10"/>
      <c r="G543" s="15"/>
      <c r="H543" s="10"/>
      <c r="I543" s="10"/>
      <c r="J543" s="34"/>
      <c r="K543" s="10"/>
      <c r="L543" s="10"/>
      <c r="M543" s="10"/>
      <c r="N543" s="10"/>
    </row>
    <row r="544" spans="1:14">
      <c r="A544" s="32"/>
      <c r="B544" s="32"/>
      <c r="C544" s="33"/>
      <c r="D544" s="14"/>
      <c r="E544" s="14"/>
      <c r="F544" s="10"/>
      <c r="G544" s="15"/>
      <c r="H544" s="10"/>
      <c r="I544" s="10"/>
      <c r="J544" s="34"/>
      <c r="K544" s="10"/>
      <c r="L544" s="10"/>
      <c r="M544" s="10"/>
      <c r="N544" s="10"/>
    </row>
    <row r="545" spans="1:14">
      <c r="A545" s="32"/>
      <c r="B545" s="32"/>
      <c r="C545" s="33"/>
      <c r="D545" s="14"/>
      <c r="E545" s="14"/>
      <c r="F545" s="10"/>
      <c r="G545" s="15"/>
      <c r="H545" s="10"/>
      <c r="I545" s="10"/>
      <c r="J545" s="34"/>
      <c r="K545" s="10"/>
      <c r="L545" s="10"/>
      <c r="M545" s="10"/>
      <c r="N545" s="10"/>
    </row>
    <row r="546" spans="1:14">
      <c r="A546" s="32"/>
      <c r="B546" s="32"/>
      <c r="C546" s="33"/>
      <c r="D546" s="14"/>
      <c r="E546" s="14"/>
      <c r="F546" s="10"/>
      <c r="G546" s="15"/>
      <c r="H546" s="10"/>
      <c r="I546" s="10"/>
      <c r="J546" s="34"/>
      <c r="K546" s="10"/>
      <c r="L546" s="10"/>
      <c r="M546" s="10"/>
      <c r="N546" s="10"/>
    </row>
    <row r="547" spans="1:14">
      <c r="A547" s="32"/>
      <c r="B547" s="32"/>
      <c r="C547" s="33"/>
      <c r="D547" s="14"/>
      <c r="E547" s="14"/>
      <c r="F547" s="10"/>
      <c r="G547" s="15"/>
      <c r="H547" s="10"/>
      <c r="I547" s="10"/>
      <c r="J547" s="34"/>
      <c r="K547" s="10"/>
      <c r="L547" s="10"/>
      <c r="M547" s="10"/>
      <c r="N547" s="10"/>
    </row>
    <row r="548" spans="1:14">
      <c r="A548" s="32"/>
      <c r="B548" s="32"/>
      <c r="C548" s="33"/>
      <c r="D548" s="14"/>
      <c r="E548" s="14"/>
      <c r="F548" s="10"/>
      <c r="G548" s="15"/>
      <c r="H548" s="10"/>
      <c r="I548" s="10"/>
      <c r="J548" s="34"/>
      <c r="K548" s="10"/>
      <c r="L548" s="10"/>
      <c r="M548" s="10"/>
      <c r="N548" s="10"/>
    </row>
    <row r="549" spans="1:14">
      <c r="A549" s="32"/>
      <c r="B549" s="32"/>
      <c r="C549" s="33"/>
      <c r="D549" s="14"/>
      <c r="E549" s="14"/>
      <c r="F549" s="10"/>
      <c r="G549" s="15"/>
      <c r="H549" s="10"/>
      <c r="I549" s="10"/>
      <c r="J549" s="34"/>
      <c r="K549" s="10"/>
      <c r="L549" s="10"/>
      <c r="M549" s="10"/>
      <c r="N549" s="10"/>
    </row>
    <row r="550" spans="1:14">
      <c r="A550" s="32"/>
      <c r="B550" s="32"/>
      <c r="C550" s="33"/>
      <c r="D550" s="14"/>
      <c r="E550" s="14"/>
      <c r="F550" s="10"/>
      <c r="G550" s="15"/>
      <c r="H550" s="10"/>
      <c r="I550" s="10"/>
      <c r="J550" s="34"/>
      <c r="K550" s="10"/>
      <c r="L550" s="10"/>
      <c r="M550" s="10"/>
      <c r="N550" s="10"/>
    </row>
    <row r="551" spans="1:14">
      <c r="A551" s="32"/>
      <c r="B551" s="32"/>
      <c r="C551" s="33"/>
      <c r="D551" s="14"/>
      <c r="E551" s="14"/>
      <c r="F551" s="10"/>
      <c r="G551" s="15"/>
      <c r="H551" s="10"/>
      <c r="I551" s="10"/>
      <c r="J551" s="34"/>
      <c r="K551" s="10"/>
      <c r="L551" s="10"/>
      <c r="M551" s="10"/>
      <c r="N551" s="10"/>
    </row>
    <row r="552" spans="1:14">
      <c r="A552" s="32"/>
      <c r="B552" s="32"/>
      <c r="C552" s="33"/>
      <c r="D552" s="14"/>
      <c r="E552" s="14"/>
      <c r="F552" s="10"/>
      <c r="G552" s="15"/>
      <c r="H552" s="10"/>
      <c r="I552" s="10"/>
      <c r="J552" s="34"/>
      <c r="K552" s="10"/>
      <c r="L552" s="10"/>
      <c r="M552" s="10"/>
      <c r="N552" s="10"/>
    </row>
    <row r="553" spans="1:14">
      <c r="A553" s="32"/>
      <c r="B553" s="32"/>
      <c r="C553" s="33"/>
      <c r="D553" s="14"/>
      <c r="E553" s="14"/>
      <c r="F553" s="10"/>
      <c r="G553" s="15"/>
      <c r="H553" s="10"/>
      <c r="I553" s="10"/>
      <c r="J553" s="34"/>
      <c r="K553" s="10"/>
      <c r="L553" s="10"/>
      <c r="M553" s="10"/>
      <c r="N553" s="10"/>
    </row>
    <row r="554" spans="1:14">
      <c r="A554" s="32"/>
      <c r="B554" s="32"/>
      <c r="C554" s="33"/>
      <c r="D554" s="14"/>
      <c r="E554" s="14"/>
      <c r="F554" s="10"/>
      <c r="G554" s="15"/>
      <c r="H554" s="10"/>
      <c r="I554" s="10"/>
      <c r="J554" s="34"/>
      <c r="K554" s="10"/>
      <c r="L554" s="10"/>
      <c r="M554" s="10"/>
      <c r="N554" s="10"/>
    </row>
    <row r="555" spans="1:14">
      <c r="A555" s="32"/>
      <c r="B555" s="32"/>
      <c r="C555" s="33"/>
      <c r="D555" s="14"/>
      <c r="E555" s="14"/>
      <c r="F555" s="10"/>
      <c r="G555" s="15"/>
      <c r="H555" s="10"/>
      <c r="I555" s="10"/>
      <c r="J555" s="34"/>
      <c r="K555" s="10"/>
      <c r="L555" s="10"/>
      <c r="M555" s="10"/>
      <c r="N555" s="10"/>
    </row>
    <row r="556" spans="1:14">
      <c r="A556" s="32"/>
      <c r="B556" s="32"/>
      <c r="C556" s="33"/>
      <c r="D556" s="14"/>
      <c r="E556" s="14"/>
      <c r="F556" s="10"/>
      <c r="G556" s="15"/>
      <c r="H556" s="10"/>
      <c r="I556" s="10"/>
      <c r="J556" s="34"/>
      <c r="K556" s="10"/>
      <c r="L556" s="10"/>
      <c r="M556" s="10"/>
      <c r="N556" s="10"/>
    </row>
    <row r="557" spans="1:14">
      <c r="A557" s="32"/>
      <c r="B557" s="32"/>
      <c r="C557" s="33"/>
      <c r="D557" s="14"/>
      <c r="E557" s="14"/>
      <c r="F557" s="10"/>
      <c r="G557" s="15"/>
      <c r="H557" s="10"/>
      <c r="I557" s="10"/>
      <c r="J557" s="34"/>
      <c r="K557" s="10"/>
      <c r="L557" s="10"/>
      <c r="M557" s="10"/>
      <c r="N557" s="10"/>
    </row>
    <row r="558" spans="1:14">
      <c r="A558" s="32"/>
      <c r="B558" s="32"/>
      <c r="C558" s="33"/>
      <c r="D558" s="14"/>
      <c r="E558" s="14"/>
      <c r="F558" s="10"/>
      <c r="G558" s="15"/>
      <c r="H558" s="10"/>
      <c r="I558" s="10"/>
      <c r="J558" s="34"/>
      <c r="K558" s="10"/>
      <c r="L558" s="10"/>
      <c r="M558" s="10"/>
      <c r="N558" s="10"/>
    </row>
    <row r="559" spans="1:14">
      <c r="A559" s="32"/>
      <c r="B559" s="32"/>
      <c r="C559" s="33"/>
      <c r="D559" s="14"/>
      <c r="E559" s="14"/>
      <c r="F559" s="10"/>
      <c r="G559" s="15"/>
      <c r="H559" s="10"/>
      <c r="I559" s="10"/>
      <c r="J559" s="34"/>
      <c r="K559" s="10"/>
      <c r="L559" s="10"/>
      <c r="M559" s="10"/>
      <c r="N559" s="10"/>
    </row>
    <row r="560" spans="1:14">
      <c r="A560" s="32"/>
      <c r="B560" s="32"/>
      <c r="C560" s="33"/>
      <c r="D560" s="14"/>
      <c r="E560" s="14"/>
      <c r="F560" s="10"/>
      <c r="G560" s="15"/>
      <c r="H560" s="10"/>
      <c r="I560" s="10"/>
      <c r="J560" s="34"/>
      <c r="K560" s="10"/>
      <c r="L560" s="10"/>
      <c r="M560" s="10"/>
      <c r="N560" s="10"/>
    </row>
    <row r="561" spans="1:14">
      <c r="A561" s="32"/>
      <c r="B561" s="32"/>
      <c r="C561" s="33"/>
      <c r="D561" s="14"/>
      <c r="E561" s="14"/>
      <c r="F561" s="10"/>
      <c r="G561" s="15"/>
      <c r="H561" s="10"/>
      <c r="I561" s="10"/>
      <c r="J561" s="34"/>
      <c r="K561" s="10"/>
      <c r="L561" s="10"/>
      <c r="M561" s="10"/>
      <c r="N561" s="10"/>
    </row>
    <row r="562" spans="1:14">
      <c r="A562" s="32"/>
      <c r="B562" s="32"/>
      <c r="C562" s="33"/>
      <c r="D562" s="14"/>
      <c r="E562" s="14"/>
      <c r="F562" s="10"/>
      <c r="G562" s="15"/>
      <c r="H562" s="10"/>
      <c r="I562" s="10"/>
      <c r="J562" s="34"/>
      <c r="K562" s="10"/>
      <c r="L562" s="10"/>
      <c r="M562" s="10"/>
      <c r="N562" s="10"/>
    </row>
    <row r="563" spans="1:14">
      <c r="A563" s="32"/>
      <c r="B563" s="32"/>
      <c r="C563" s="33"/>
      <c r="D563" s="14"/>
      <c r="E563" s="14"/>
      <c r="F563" s="10"/>
      <c r="G563" s="15"/>
      <c r="H563" s="10"/>
      <c r="I563" s="10"/>
      <c r="J563" s="34"/>
      <c r="K563" s="10"/>
      <c r="L563" s="10"/>
      <c r="M563" s="10"/>
      <c r="N563" s="10"/>
    </row>
    <row r="564" spans="1:14">
      <c r="A564" s="32"/>
      <c r="B564" s="32"/>
      <c r="C564" s="33"/>
      <c r="D564" s="14"/>
      <c r="E564" s="14"/>
      <c r="F564" s="10"/>
      <c r="G564" s="15"/>
      <c r="H564" s="10"/>
      <c r="I564" s="10"/>
      <c r="J564" s="34"/>
      <c r="K564" s="10"/>
      <c r="L564" s="10"/>
      <c r="M564" s="10"/>
      <c r="N564" s="10"/>
    </row>
    <row r="565" spans="1:14">
      <c r="A565" s="32"/>
      <c r="B565" s="32"/>
      <c r="C565" s="33"/>
      <c r="D565" s="14"/>
      <c r="E565" s="14"/>
      <c r="F565" s="10"/>
      <c r="G565" s="15"/>
      <c r="H565" s="10"/>
      <c r="I565" s="10"/>
      <c r="J565" s="34"/>
      <c r="K565" s="10"/>
      <c r="L565" s="10"/>
      <c r="M565" s="10"/>
      <c r="N565" s="10"/>
    </row>
    <row r="566" spans="1:14">
      <c r="A566" s="32"/>
      <c r="B566" s="32"/>
      <c r="C566" s="33"/>
      <c r="D566" s="14"/>
      <c r="E566" s="14"/>
      <c r="F566" s="10"/>
      <c r="G566" s="15"/>
      <c r="H566" s="10"/>
      <c r="I566" s="10"/>
      <c r="J566" s="34"/>
      <c r="K566" s="10"/>
      <c r="L566" s="10"/>
      <c r="M566" s="10"/>
      <c r="N566" s="10"/>
    </row>
    <row r="567" spans="1:14">
      <c r="A567" s="32"/>
      <c r="B567" s="32"/>
      <c r="C567" s="33"/>
      <c r="D567" s="14"/>
      <c r="E567" s="14"/>
      <c r="F567" s="10"/>
      <c r="G567" s="15"/>
      <c r="H567" s="10"/>
      <c r="I567" s="10"/>
      <c r="J567" s="34"/>
      <c r="K567" s="10"/>
      <c r="L567" s="10"/>
      <c r="M567" s="10"/>
      <c r="N567" s="10"/>
    </row>
    <row r="568" spans="1:14">
      <c r="A568" s="32"/>
      <c r="B568" s="32"/>
      <c r="C568" s="33"/>
      <c r="D568" s="14"/>
      <c r="E568" s="14"/>
      <c r="F568" s="10"/>
      <c r="G568" s="15"/>
      <c r="H568" s="10"/>
      <c r="I568" s="10"/>
      <c r="J568" s="34"/>
      <c r="K568" s="10"/>
      <c r="L568" s="10"/>
      <c r="M568" s="10"/>
      <c r="N568" s="10"/>
    </row>
    <row r="569" spans="1:14">
      <c r="A569" s="32"/>
      <c r="B569" s="32"/>
      <c r="C569" s="33"/>
      <c r="D569" s="14"/>
      <c r="E569" s="14"/>
      <c r="F569" s="10"/>
      <c r="G569" s="15"/>
      <c r="H569" s="10"/>
      <c r="I569" s="10"/>
      <c r="J569" s="34"/>
      <c r="K569" s="10"/>
      <c r="L569" s="10"/>
      <c r="M569" s="10"/>
      <c r="N569" s="10"/>
    </row>
    <row r="570" spans="1:14">
      <c r="A570" s="32"/>
      <c r="B570" s="32"/>
      <c r="C570" s="33"/>
      <c r="D570" s="14"/>
      <c r="E570" s="14"/>
      <c r="F570" s="10"/>
      <c r="G570" s="15"/>
      <c r="H570" s="10"/>
      <c r="I570" s="10"/>
      <c r="J570" s="34"/>
      <c r="K570" s="10"/>
      <c r="L570" s="10"/>
      <c r="M570" s="10"/>
      <c r="N570" s="10"/>
    </row>
    <row r="571" spans="1:14">
      <c r="A571" s="32"/>
      <c r="B571" s="32"/>
      <c r="C571" s="33"/>
      <c r="D571" s="14"/>
      <c r="E571" s="14"/>
      <c r="F571" s="10"/>
      <c r="G571" s="15"/>
      <c r="H571" s="10"/>
      <c r="I571" s="10"/>
      <c r="J571" s="34"/>
      <c r="K571" s="10"/>
      <c r="L571" s="10"/>
      <c r="M571" s="10"/>
      <c r="N571" s="10"/>
    </row>
    <row r="572" spans="1:14">
      <c r="A572" s="32"/>
      <c r="B572" s="32"/>
      <c r="C572" s="33"/>
      <c r="D572" s="14"/>
      <c r="E572" s="14"/>
      <c r="F572" s="10"/>
      <c r="G572" s="15"/>
      <c r="H572" s="10"/>
      <c r="I572" s="10"/>
      <c r="J572" s="34"/>
      <c r="K572" s="10"/>
      <c r="L572" s="10"/>
      <c r="M572" s="10"/>
      <c r="N572" s="10"/>
    </row>
    <row r="573" spans="1:14">
      <c r="A573" s="32"/>
      <c r="B573" s="32"/>
      <c r="C573" s="33"/>
      <c r="D573" s="14"/>
      <c r="E573" s="14"/>
      <c r="F573" s="10"/>
      <c r="G573" s="15"/>
      <c r="H573" s="10"/>
      <c r="I573" s="10"/>
      <c r="J573" s="34"/>
      <c r="K573" s="10"/>
      <c r="L573" s="10"/>
      <c r="M573" s="10"/>
      <c r="N573" s="10"/>
    </row>
    <row r="574" spans="1:14">
      <c r="A574" s="32"/>
      <c r="B574" s="32"/>
      <c r="C574" s="33"/>
      <c r="D574" s="14"/>
      <c r="E574" s="14"/>
      <c r="F574" s="10"/>
      <c r="G574" s="15"/>
      <c r="H574" s="10"/>
      <c r="I574" s="10"/>
      <c r="J574" s="34"/>
      <c r="K574" s="10"/>
      <c r="L574" s="10"/>
      <c r="M574" s="10"/>
      <c r="N574" s="10"/>
    </row>
    <row r="575" spans="1:14">
      <c r="A575" s="32"/>
      <c r="B575" s="32"/>
      <c r="C575" s="33"/>
      <c r="D575" s="14"/>
      <c r="E575" s="14"/>
      <c r="F575" s="10"/>
      <c r="G575" s="15"/>
      <c r="H575" s="10"/>
      <c r="I575" s="10"/>
      <c r="J575" s="34"/>
      <c r="K575" s="10"/>
      <c r="L575" s="10"/>
      <c r="M575" s="10"/>
      <c r="N575" s="10"/>
    </row>
    <row r="576" spans="1:14">
      <c r="A576" s="32"/>
      <c r="B576" s="32"/>
      <c r="C576" s="33"/>
      <c r="D576" s="14"/>
      <c r="E576" s="14"/>
      <c r="F576" s="10"/>
      <c r="G576" s="15"/>
      <c r="H576" s="10"/>
      <c r="I576" s="10"/>
      <c r="J576" s="34"/>
      <c r="K576" s="10"/>
      <c r="L576" s="10"/>
      <c r="M576" s="10"/>
      <c r="N576" s="10"/>
    </row>
    <row r="577" spans="1:14">
      <c r="A577" s="32"/>
      <c r="B577" s="32"/>
      <c r="C577" s="33"/>
      <c r="D577" s="14"/>
      <c r="E577" s="14"/>
      <c r="F577" s="10"/>
      <c r="G577" s="15"/>
      <c r="H577" s="10"/>
      <c r="I577" s="10"/>
      <c r="J577" s="34"/>
      <c r="K577" s="10"/>
      <c r="L577" s="10"/>
      <c r="M577" s="10"/>
      <c r="N577" s="10"/>
    </row>
    <row r="578" spans="1:14">
      <c r="A578" s="32"/>
      <c r="B578" s="32"/>
      <c r="C578" s="33"/>
      <c r="D578" s="14"/>
      <c r="E578" s="14"/>
      <c r="F578" s="10"/>
      <c r="G578" s="15"/>
      <c r="H578" s="10"/>
      <c r="I578" s="10"/>
      <c r="J578" s="34"/>
      <c r="K578" s="10"/>
      <c r="L578" s="10"/>
      <c r="M578" s="10"/>
      <c r="N578" s="10"/>
    </row>
    <row r="579" spans="1:14">
      <c r="A579" s="32"/>
      <c r="B579" s="32"/>
      <c r="C579" s="33"/>
      <c r="D579" s="14"/>
      <c r="E579" s="14"/>
      <c r="F579" s="10"/>
      <c r="G579" s="15"/>
      <c r="H579" s="10"/>
      <c r="I579" s="10"/>
      <c r="J579" s="34"/>
      <c r="K579" s="10"/>
      <c r="L579" s="10"/>
      <c r="M579" s="10"/>
      <c r="N579" s="10"/>
    </row>
    <row r="580" spans="1:14">
      <c r="A580" s="32"/>
      <c r="B580" s="32"/>
      <c r="C580" s="33"/>
      <c r="D580" s="14"/>
      <c r="E580" s="14"/>
      <c r="F580" s="10"/>
      <c r="G580" s="15"/>
      <c r="H580" s="10"/>
      <c r="I580" s="10"/>
      <c r="J580" s="34"/>
      <c r="K580" s="10"/>
      <c r="L580" s="10"/>
      <c r="M580" s="10"/>
      <c r="N580" s="10"/>
    </row>
    <row r="581" spans="1:14">
      <c r="A581" s="32"/>
      <c r="B581" s="32"/>
      <c r="C581" s="33"/>
      <c r="D581" s="14"/>
      <c r="E581" s="14"/>
      <c r="F581" s="10"/>
      <c r="G581" s="15"/>
      <c r="H581" s="10"/>
      <c r="I581" s="10"/>
      <c r="J581" s="34"/>
      <c r="K581" s="10"/>
      <c r="L581" s="10"/>
      <c r="M581" s="10"/>
      <c r="N581" s="10"/>
    </row>
    <row r="582" spans="1:14">
      <c r="A582" s="32"/>
      <c r="B582" s="32"/>
      <c r="C582" s="33"/>
      <c r="D582" s="14"/>
      <c r="E582" s="14"/>
      <c r="F582" s="10"/>
      <c r="G582" s="15"/>
      <c r="H582" s="10"/>
      <c r="I582" s="10"/>
      <c r="J582" s="34"/>
      <c r="K582" s="10"/>
      <c r="L582" s="10"/>
      <c r="M582" s="10"/>
      <c r="N582" s="10"/>
    </row>
    <row r="583" spans="1:14">
      <c r="A583" s="32"/>
      <c r="B583" s="32"/>
      <c r="C583" s="33"/>
      <c r="D583" s="14"/>
      <c r="E583" s="14"/>
      <c r="F583" s="10"/>
      <c r="G583" s="15"/>
      <c r="H583" s="10"/>
      <c r="I583" s="10"/>
      <c r="J583" s="34"/>
      <c r="K583" s="10"/>
      <c r="L583" s="10"/>
      <c r="M583" s="10"/>
      <c r="N583" s="10"/>
    </row>
    <row r="584" spans="1:14">
      <c r="A584" s="32"/>
      <c r="B584" s="32"/>
      <c r="C584" s="33"/>
      <c r="D584" s="14"/>
      <c r="E584" s="14"/>
      <c r="F584" s="10"/>
      <c r="G584" s="15"/>
      <c r="H584" s="10"/>
      <c r="I584" s="10"/>
      <c r="J584" s="34"/>
      <c r="K584" s="10"/>
      <c r="L584" s="10"/>
      <c r="M584" s="10"/>
      <c r="N584" s="10"/>
    </row>
    <row r="585" spans="1:14">
      <c r="A585" s="32"/>
      <c r="B585" s="32"/>
      <c r="C585" s="33"/>
      <c r="D585" s="14"/>
      <c r="E585" s="14"/>
      <c r="F585" s="10"/>
      <c r="G585" s="15"/>
      <c r="H585" s="10"/>
      <c r="I585" s="10"/>
      <c r="J585" s="34"/>
      <c r="K585" s="10"/>
      <c r="L585" s="10"/>
      <c r="M585" s="10"/>
      <c r="N585" s="10"/>
    </row>
    <row r="586" spans="1:14">
      <c r="A586" s="32"/>
      <c r="B586" s="32"/>
      <c r="C586" s="33"/>
      <c r="D586" s="14"/>
      <c r="E586" s="14"/>
      <c r="F586" s="10"/>
      <c r="G586" s="15"/>
      <c r="H586" s="10"/>
      <c r="I586" s="10"/>
      <c r="J586" s="34"/>
      <c r="K586" s="10"/>
      <c r="L586" s="10"/>
      <c r="M586" s="10"/>
      <c r="N586" s="10"/>
    </row>
    <row r="587" spans="1:14">
      <c r="A587" s="32"/>
      <c r="B587" s="32"/>
      <c r="C587" s="33"/>
      <c r="D587" s="14"/>
      <c r="E587" s="14"/>
      <c r="F587" s="10"/>
      <c r="G587" s="15"/>
      <c r="H587" s="10"/>
      <c r="I587" s="10"/>
      <c r="J587" s="34"/>
      <c r="K587" s="10"/>
      <c r="L587" s="10"/>
      <c r="M587" s="10"/>
      <c r="N587" s="10"/>
    </row>
    <row r="588" spans="1:14">
      <c r="A588" s="32"/>
      <c r="B588" s="32"/>
      <c r="C588" s="33"/>
      <c r="D588" s="14"/>
      <c r="E588" s="14"/>
      <c r="F588" s="10"/>
      <c r="G588" s="15"/>
      <c r="H588" s="10"/>
      <c r="I588" s="10"/>
      <c r="J588" s="34"/>
      <c r="K588" s="10"/>
      <c r="L588" s="10"/>
      <c r="M588" s="10"/>
      <c r="N588" s="10"/>
    </row>
    <row r="589" spans="1:14">
      <c r="A589" s="32"/>
      <c r="B589" s="32"/>
      <c r="C589" s="33"/>
      <c r="D589" s="14"/>
      <c r="E589" s="14"/>
      <c r="F589" s="10"/>
      <c r="G589" s="15"/>
      <c r="H589" s="10"/>
      <c r="I589" s="10"/>
      <c r="J589" s="34"/>
      <c r="K589" s="10"/>
      <c r="L589" s="10"/>
      <c r="M589" s="10"/>
      <c r="N589" s="10"/>
    </row>
    <row r="590" spans="1:14">
      <c r="A590" s="32"/>
      <c r="B590" s="32"/>
      <c r="C590" s="33"/>
      <c r="D590" s="14"/>
      <c r="E590" s="14"/>
      <c r="F590" s="10"/>
      <c r="G590" s="15"/>
      <c r="H590" s="10"/>
      <c r="I590" s="10"/>
      <c r="J590" s="34"/>
      <c r="K590" s="10"/>
      <c r="L590" s="10"/>
      <c r="M590" s="10"/>
      <c r="N590" s="10"/>
    </row>
    <row r="591" spans="1:14">
      <c r="A591" s="32"/>
      <c r="B591" s="32"/>
      <c r="C591" s="33"/>
      <c r="D591" s="14"/>
      <c r="E591" s="14"/>
      <c r="F591" s="10"/>
      <c r="G591" s="15"/>
      <c r="H591" s="10"/>
      <c r="I591" s="10"/>
      <c r="J591" s="34"/>
      <c r="K591" s="10"/>
      <c r="L591" s="10"/>
      <c r="M591" s="10"/>
      <c r="N591" s="10"/>
    </row>
    <row r="592" spans="1:14">
      <c r="A592" s="32"/>
      <c r="B592" s="32"/>
      <c r="C592" s="33"/>
      <c r="D592" s="14"/>
      <c r="E592" s="14"/>
      <c r="F592" s="10"/>
      <c r="G592" s="15"/>
      <c r="H592" s="10"/>
      <c r="I592" s="10"/>
      <c r="J592" s="34"/>
      <c r="K592" s="10"/>
      <c r="L592" s="10"/>
      <c r="M592" s="10"/>
      <c r="N592" s="10"/>
    </row>
    <row r="593" spans="1:14">
      <c r="A593" s="32"/>
      <c r="B593" s="32"/>
      <c r="C593" s="33"/>
      <c r="D593" s="14"/>
      <c r="E593" s="14"/>
      <c r="F593" s="10"/>
      <c r="G593" s="15"/>
      <c r="H593" s="10"/>
      <c r="I593" s="10"/>
      <c r="J593" s="34"/>
      <c r="K593" s="10"/>
      <c r="L593" s="10"/>
      <c r="M593" s="10"/>
      <c r="N593" s="10"/>
    </row>
    <row r="594" spans="1:14">
      <c r="A594" s="32"/>
      <c r="B594" s="32"/>
      <c r="C594" s="33"/>
      <c r="D594" s="14"/>
      <c r="E594" s="14"/>
      <c r="F594" s="10"/>
      <c r="G594" s="15"/>
      <c r="H594" s="10"/>
      <c r="I594" s="10"/>
      <c r="J594" s="34"/>
      <c r="K594" s="10"/>
      <c r="L594" s="10"/>
      <c r="M594" s="10"/>
      <c r="N594" s="10"/>
    </row>
    <row r="595" spans="1:14">
      <c r="A595" s="32"/>
      <c r="B595" s="32"/>
      <c r="C595" s="33"/>
      <c r="D595" s="14"/>
      <c r="E595" s="14"/>
      <c r="F595" s="10"/>
      <c r="G595" s="15"/>
      <c r="H595" s="10"/>
      <c r="I595" s="10"/>
      <c r="J595" s="34"/>
      <c r="K595" s="10"/>
      <c r="L595" s="10"/>
      <c r="M595" s="10"/>
      <c r="N595" s="10"/>
    </row>
    <row r="596" spans="1:14">
      <c r="A596" s="32"/>
      <c r="B596" s="32"/>
      <c r="C596" s="33"/>
      <c r="D596" s="14"/>
      <c r="E596" s="14"/>
      <c r="F596" s="10"/>
      <c r="G596" s="15"/>
      <c r="H596" s="10"/>
      <c r="I596" s="10"/>
      <c r="J596" s="34"/>
      <c r="K596" s="10"/>
      <c r="L596" s="10"/>
      <c r="M596" s="10"/>
      <c r="N596" s="10"/>
    </row>
    <row r="597" spans="1:14">
      <c r="A597" s="32"/>
      <c r="B597" s="32"/>
      <c r="C597" s="33"/>
      <c r="D597" s="14"/>
      <c r="E597" s="14"/>
      <c r="F597" s="10"/>
      <c r="G597" s="15"/>
      <c r="H597" s="10"/>
      <c r="I597" s="10"/>
      <c r="J597" s="34"/>
      <c r="K597" s="10"/>
      <c r="L597" s="10"/>
      <c r="M597" s="10"/>
      <c r="N597" s="10"/>
    </row>
    <row r="598" spans="1:14">
      <c r="A598" s="32"/>
      <c r="B598" s="32"/>
      <c r="C598" s="33"/>
      <c r="D598" s="14"/>
      <c r="E598" s="14"/>
      <c r="F598" s="10"/>
      <c r="G598" s="15"/>
      <c r="H598" s="10"/>
      <c r="I598" s="10"/>
      <c r="J598" s="34"/>
      <c r="K598" s="10"/>
      <c r="L598" s="10"/>
      <c r="M598" s="10"/>
      <c r="N598" s="10"/>
    </row>
    <row r="599" spans="1:14">
      <c r="A599" s="32"/>
      <c r="B599" s="32"/>
      <c r="C599" s="33"/>
      <c r="D599" s="14"/>
      <c r="E599" s="14"/>
      <c r="F599" s="10"/>
      <c r="G599" s="15"/>
      <c r="H599" s="10"/>
      <c r="I599" s="10"/>
      <c r="J599" s="34"/>
      <c r="K599" s="10"/>
      <c r="L599" s="10"/>
      <c r="M599" s="10"/>
      <c r="N599" s="10"/>
    </row>
    <row r="600" spans="1:14">
      <c r="A600" s="32"/>
      <c r="B600" s="32"/>
      <c r="C600" s="33"/>
      <c r="D600" s="14"/>
      <c r="E600" s="14"/>
      <c r="F600" s="10"/>
      <c r="G600" s="15"/>
      <c r="H600" s="10"/>
      <c r="I600" s="10"/>
      <c r="J600" s="34"/>
      <c r="K600" s="10"/>
      <c r="L600" s="10"/>
      <c r="M600" s="10"/>
      <c r="N600" s="10"/>
    </row>
    <row r="601" spans="1:14">
      <c r="A601" s="32"/>
      <c r="B601" s="32"/>
      <c r="C601" s="33"/>
      <c r="D601" s="14"/>
      <c r="E601" s="14"/>
      <c r="F601" s="10"/>
      <c r="G601" s="15"/>
      <c r="H601" s="10"/>
      <c r="I601" s="10"/>
      <c r="J601" s="34"/>
      <c r="K601" s="10"/>
      <c r="L601" s="10"/>
      <c r="M601" s="10"/>
      <c r="N601" s="10"/>
    </row>
    <row r="602" spans="1:14">
      <c r="A602" s="32"/>
      <c r="B602" s="32"/>
      <c r="C602" s="33"/>
      <c r="D602" s="14"/>
      <c r="E602" s="14"/>
      <c r="F602" s="10"/>
      <c r="G602" s="15"/>
      <c r="H602" s="10"/>
      <c r="I602" s="10"/>
      <c r="J602" s="34"/>
      <c r="K602" s="10"/>
      <c r="L602" s="10"/>
      <c r="M602" s="10"/>
      <c r="N602" s="10"/>
    </row>
    <row r="603" spans="1:14">
      <c r="A603" s="32"/>
      <c r="B603" s="32"/>
      <c r="C603" s="33"/>
      <c r="D603" s="14"/>
      <c r="E603" s="14"/>
      <c r="F603" s="10"/>
      <c r="G603" s="15"/>
      <c r="H603" s="10"/>
      <c r="I603" s="10"/>
      <c r="J603" s="34"/>
      <c r="K603" s="10"/>
      <c r="L603" s="10"/>
      <c r="M603" s="10"/>
      <c r="N603" s="10"/>
    </row>
    <row r="604" spans="1:14">
      <c r="A604" s="32"/>
      <c r="B604" s="32"/>
      <c r="C604" s="33"/>
      <c r="D604" s="14"/>
      <c r="E604" s="14"/>
      <c r="F604" s="10"/>
      <c r="G604" s="15"/>
      <c r="H604" s="10"/>
      <c r="I604" s="10"/>
      <c r="J604" s="34"/>
      <c r="K604" s="10"/>
      <c r="L604" s="10"/>
      <c r="M604" s="10"/>
      <c r="N604" s="10"/>
    </row>
    <row r="605" spans="1:14">
      <c r="A605" s="32"/>
      <c r="B605" s="32"/>
      <c r="C605" s="33"/>
      <c r="D605" s="14"/>
      <c r="E605" s="14"/>
      <c r="F605" s="10"/>
      <c r="G605" s="15"/>
      <c r="H605" s="10"/>
      <c r="I605" s="10"/>
      <c r="J605" s="34"/>
      <c r="K605" s="10"/>
      <c r="L605" s="10"/>
      <c r="M605" s="10"/>
      <c r="N605" s="10"/>
    </row>
    <row r="606" spans="1:14">
      <c r="A606" s="32"/>
      <c r="B606" s="32"/>
      <c r="C606" s="33"/>
      <c r="D606" s="14"/>
      <c r="E606" s="14"/>
      <c r="F606" s="10"/>
      <c r="G606" s="15"/>
      <c r="H606" s="10"/>
      <c r="I606" s="10"/>
      <c r="J606" s="34"/>
      <c r="K606" s="10"/>
      <c r="L606" s="10"/>
      <c r="M606" s="10"/>
      <c r="N606" s="10"/>
    </row>
    <row r="607" spans="1:14">
      <c r="A607" s="32"/>
      <c r="B607" s="32"/>
      <c r="C607" s="33"/>
      <c r="D607" s="14"/>
      <c r="E607" s="14"/>
      <c r="F607" s="10"/>
      <c r="G607" s="15"/>
      <c r="H607" s="10"/>
      <c r="I607" s="10"/>
      <c r="J607" s="34"/>
      <c r="K607" s="10"/>
      <c r="L607" s="10"/>
      <c r="M607" s="10"/>
      <c r="N607" s="10"/>
    </row>
    <row r="608" spans="1:14">
      <c r="A608" s="32"/>
      <c r="B608" s="32"/>
      <c r="C608" s="33"/>
      <c r="D608" s="14"/>
      <c r="E608" s="14"/>
      <c r="F608" s="10"/>
      <c r="G608" s="15"/>
      <c r="H608" s="10"/>
      <c r="I608" s="10"/>
      <c r="J608" s="34"/>
      <c r="K608" s="10"/>
      <c r="L608" s="10"/>
      <c r="M608" s="10"/>
      <c r="N608" s="10"/>
    </row>
    <row r="609" spans="1:14">
      <c r="A609" s="32"/>
      <c r="B609" s="32"/>
      <c r="C609" s="33"/>
      <c r="D609" s="14"/>
      <c r="E609" s="14"/>
      <c r="F609" s="10"/>
      <c r="G609" s="15"/>
      <c r="H609" s="10"/>
      <c r="I609" s="10"/>
      <c r="J609" s="34"/>
      <c r="K609" s="10"/>
      <c r="L609" s="10"/>
      <c r="M609" s="10"/>
      <c r="N609" s="10"/>
    </row>
    <row r="610" spans="1:14">
      <c r="A610" s="32"/>
      <c r="B610" s="32"/>
      <c r="C610" s="33"/>
      <c r="D610" s="14"/>
      <c r="E610" s="14"/>
      <c r="F610" s="10"/>
      <c r="G610" s="15"/>
      <c r="H610" s="10"/>
      <c r="I610" s="10"/>
      <c r="J610" s="34"/>
      <c r="K610" s="10"/>
      <c r="L610" s="10"/>
      <c r="M610" s="10"/>
      <c r="N610" s="10"/>
    </row>
    <row r="611" spans="1:14">
      <c r="A611" s="32"/>
      <c r="B611" s="32"/>
      <c r="C611" s="33"/>
      <c r="D611" s="14"/>
      <c r="E611" s="14"/>
      <c r="F611" s="10"/>
      <c r="G611" s="15"/>
      <c r="H611" s="10"/>
      <c r="I611" s="10"/>
      <c r="J611" s="34"/>
      <c r="K611" s="10"/>
      <c r="L611" s="10"/>
      <c r="M611" s="10"/>
      <c r="N611" s="10"/>
    </row>
    <row r="612" spans="1:14">
      <c r="A612" s="32"/>
      <c r="B612" s="32"/>
      <c r="C612" s="33"/>
      <c r="D612" s="14"/>
      <c r="E612" s="14"/>
      <c r="F612" s="10"/>
      <c r="G612" s="15"/>
      <c r="H612" s="10"/>
      <c r="I612" s="10"/>
      <c r="J612" s="34"/>
      <c r="K612" s="10"/>
      <c r="L612" s="10"/>
      <c r="M612" s="10"/>
      <c r="N612" s="10"/>
    </row>
    <row r="613" spans="1:14">
      <c r="A613" s="32"/>
      <c r="B613" s="32"/>
      <c r="C613" s="33"/>
      <c r="D613" s="14"/>
      <c r="E613" s="14"/>
      <c r="F613" s="10"/>
      <c r="G613" s="15"/>
      <c r="H613" s="10"/>
      <c r="I613" s="10"/>
      <c r="J613" s="34"/>
      <c r="K613" s="10"/>
      <c r="L613" s="10"/>
      <c r="M613" s="10"/>
      <c r="N613" s="10"/>
    </row>
    <row r="614" spans="1:14">
      <c r="A614" s="32"/>
      <c r="B614" s="32"/>
      <c r="C614" s="33"/>
      <c r="D614" s="14"/>
      <c r="E614" s="14"/>
      <c r="F614" s="10"/>
      <c r="G614" s="15"/>
      <c r="H614" s="10"/>
      <c r="I614" s="10"/>
      <c r="J614" s="34"/>
      <c r="K614" s="10"/>
      <c r="L614" s="10"/>
      <c r="M614" s="10"/>
      <c r="N614" s="10"/>
    </row>
    <row r="615" spans="1:14">
      <c r="A615" s="32"/>
      <c r="B615" s="32"/>
      <c r="C615" s="33"/>
      <c r="D615" s="14"/>
      <c r="E615" s="14"/>
      <c r="F615" s="10"/>
      <c r="G615" s="15"/>
      <c r="H615" s="10"/>
      <c r="I615" s="10"/>
      <c r="J615" s="34"/>
      <c r="K615" s="10"/>
      <c r="L615" s="10"/>
      <c r="M615" s="10"/>
      <c r="N615" s="10"/>
    </row>
    <row r="616" spans="1:14">
      <c r="A616" s="32"/>
      <c r="B616" s="32"/>
      <c r="C616" s="33"/>
      <c r="D616" s="14"/>
      <c r="E616" s="14"/>
      <c r="F616" s="10"/>
      <c r="G616" s="15"/>
      <c r="H616" s="10"/>
      <c r="I616" s="10"/>
      <c r="J616" s="34"/>
      <c r="K616" s="10"/>
      <c r="L616" s="10"/>
      <c r="M616" s="10"/>
      <c r="N616" s="10"/>
    </row>
    <row r="617" spans="1:14">
      <c r="A617" s="32"/>
      <c r="B617" s="32"/>
      <c r="C617" s="33"/>
      <c r="D617" s="14"/>
      <c r="E617" s="14"/>
      <c r="F617" s="10"/>
      <c r="G617" s="15"/>
      <c r="H617" s="10"/>
      <c r="I617" s="10"/>
      <c r="J617" s="34"/>
      <c r="K617" s="10"/>
      <c r="L617" s="10"/>
      <c r="M617" s="10"/>
      <c r="N617" s="10"/>
    </row>
    <row r="618" spans="1:14">
      <c r="A618" s="32"/>
      <c r="B618" s="32"/>
      <c r="C618" s="33"/>
      <c r="D618" s="14"/>
      <c r="E618" s="14"/>
      <c r="F618" s="10"/>
      <c r="G618" s="15"/>
      <c r="H618" s="10"/>
      <c r="I618" s="10"/>
      <c r="J618" s="34"/>
      <c r="K618" s="10"/>
      <c r="L618" s="10"/>
      <c r="M618" s="10"/>
      <c r="N618" s="10"/>
    </row>
    <row r="619" spans="1:14">
      <c r="A619" s="32"/>
      <c r="B619" s="32"/>
      <c r="C619" s="33"/>
      <c r="D619" s="14"/>
      <c r="E619" s="14"/>
      <c r="F619" s="10"/>
      <c r="G619" s="15"/>
      <c r="H619" s="10"/>
      <c r="I619" s="10"/>
      <c r="J619" s="34"/>
      <c r="K619" s="10"/>
      <c r="L619" s="10"/>
      <c r="M619" s="10"/>
      <c r="N619" s="10"/>
    </row>
    <row r="620" spans="1:14">
      <c r="A620" s="32"/>
      <c r="B620" s="32"/>
      <c r="C620" s="33"/>
      <c r="D620" s="14"/>
      <c r="E620" s="14"/>
      <c r="F620" s="10"/>
      <c r="G620" s="15"/>
      <c r="H620" s="10"/>
      <c r="I620" s="10"/>
      <c r="J620" s="34"/>
      <c r="K620" s="10"/>
      <c r="L620" s="10"/>
      <c r="M620" s="10"/>
      <c r="N620" s="10"/>
    </row>
    <row r="621" spans="1:14">
      <c r="A621" s="32"/>
      <c r="B621" s="32"/>
      <c r="C621" s="33"/>
      <c r="D621" s="14"/>
      <c r="E621" s="14"/>
      <c r="F621" s="10"/>
      <c r="G621" s="15"/>
      <c r="H621" s="10"/>
      <c r="I621" s="10"/>
      <c r="J621" s="34"/>
      <c r="K621" s="10"/>
      <c r="L621" s="10"/>
      <c r="M621" s="10"/>
      <c r="N621" s="10"/>
    </row>
    <row r="622" spans="1:14">
      <c r="A622" s="32"/>
      <c r="B622" s="32"/>
      <c r="C622" s="33"/>
      <c r="D622" s="14"/>
      <c r="E622" s="14"/>
      <c r="F622" s="10"/>
      <c r="G622" s="15"/>
      <c r="H622" s="10"/>
      <c r="I622" s="10"/>
      <c r="J622" s="34"/>
      <c r="K622" s="10"/>
      <c r="L622" s="10"/>
      <c r="M622" s="10"/>
      <c r="N622" s="10"/>
    </row>
    <row r="623" spans="1:14">
      <c r="A623" s="32"/>
      <c r="B623" s="32"/>
      <c r="C623" s="33"/>
      <c r="D623" s="14"/>
      <c r="E623" s="14"/>
      <c r="F623" s="10"/>
      <c r="G623" s="15"/>
      <c r="H623" s="10"/>
      <c r="I623" s="10"/>
      <c r="J623" s="34"/>
      <c r="K623" s="10"/>
      <c r="L623" s="10"/>
      <c r="M623" s="10"/>
      <c r="N623" s="10"/>
    </row>
    <row r="624" spans="1:14">
      <c r="A624" s="32"/>
      <c r="B624" s="32"/>
      <c r="C624" s="33"/>
      <c r="D624" s="14"/>
      <c r="E624" s="14"/>
      <c r="F624" s="10"/>
      <c r="G624" s="15"/>
      <c r="H624" s="10"/>
      <c r="I624" s="10"/>
      <c r="J624" s="34"/>
      <c r="K624" s="10"/>
      <c r="L624" s="10"/>
      <c r="M624" s="10"/>
      <c r="N624" s="10"/>
    </row>
    <row r="625" spans="1:14">
      <c r="A625" s="32"/>
      <c r="B625" s="32"/>
      <c r="C625" s="33"/>
      <c r="D625" s="14"/>
      <c r="E625" s="14"/>
      <c r="F625" s="10"/>
      <c r="G625" s="15"/>
      <c r="H625" s="10"/>
      <c r="I625" s="10"/>
      <c r="J625" s="34"/>
      <c r="K625" s="10"/>
      <c r="L625" s="10"/>
      <c r="M625" s="10"/>
      <c r="N625" s="10"/>
    </row>
    <row r="626" spans="1:14">
      <c r="A626" s="32"/>
      <c r="B626" s="32"/>
      <c r="C626" s="33"/>
      <c r="D626" s="14"/>
      <c r="E626" s="14"/>
      <c r="F626" s="10"/>
      <c r="G626" s="15"/>
      <c r="H626" s="10"/>
      <c r="I626" s="10"/>
      <c r="J626" s="34"/>
      <c r="K626" s="10"/>
      <c r="L626" s="10"/>
      <c r="M626" s="10"/>
      <c r="N626" s="10"/>
    </row>
    <row r="627" spans="1:14">
      <c r="A627" s="32"/>
      <c r="B627" s="32"/>
      <c r="C627" s="33"/>
      <c r="D627" s="14"/>
      <c r="E627" s="14"/>
      <c r="F627" s="10"/>
      <c r="G627" s="15"/>
      <c r="H627" s="10"/>
      <c r="I627" s="10"/>
      <c r="J627" s="34"/>
      <c r="K627" s="10"/>
      <c r="L627" s="10"/>
      <c r="M627" s="10"/>
      <c r="N627" s="10"/>
    </row>
    <row r="628" spans="1:14">
      <c r="A628" s="32"/>
      <c r="B628" s="32"/>
      <c r="C628" s="33"/>
      <c r="D628" s="14"/>
      <c r="E628" s="14"/>
      <c r="F628" s="10"/>
      <c r="G628" s="15"/>
      <c r="H628" s="10"/>
      <c r="I628" s="10"/>
      <c r="J628" s="34"/>
      <c r="K628" s="10"/>
      <c r="L628" s="10"/>
      <c r="M628" s="10"/>
      <c r="N628" s="10"/>
    </row>
    <row r="629" spans="1:14">
      <c r="A629" s="32"/>
      <c r="B629" s="32"/>
      <c r="C629" s="33"/>
      <c r="D629" s="14"/>
      <c r="E629" s="14"/>
      <c r="F629" s="10"/>
      <c r="G629" s="15"/>
      <c r="H629" s="10"/>
      <c r="I629" s="10"/>
      <c r="J629" s="34"/>
      <c r="K629" s="10"/>
      <c r="L629" s="10"/>
      <c r="M629" s="10"/>
      <c r="N629" s="10"/>
    </row>
    <row r="630" spans="1:14">
      <c r="A630" s="32"/>
      <c r="B630" s="32"/>
      <c r="C630" s="33"/>
      <c r="D630" s="14"/>
      <c r="E630" s="14"/>
      <c r="F630" s="10"/>
      <c r="G630" s="15"/>
      <c r="H630" s="10"/>
      <c r="I630" s="10"/>
      <c r="J630" s="34"/>
      <c r="K630" s="10"/>
      <c r="L630" s="10"/>
      <c r="M630" s="10"/>
      <c r="N630" s="10"/>
    </row>
    <row r="631" spans="1:14">
      <c r="A631" s="32"/>
      <c r="B631" s="32"/>
      <c r="C631" s="33"/>
      <c r="D631" s="14"/>
      <c r="E631" s="14"/>
      <c r="F631" s="10"/>
      <c r="G631" s="15"/>
      <c r="H631" s="10"/>
      <c r="I631" s="10"/>
      <c r="J631" s="34"/>
      <c r="K631" s="10"/>
      <c r="L631" s="10"/>
      <c r="M631" s="10"/>
      <c r="N631" s="10"/>
    </row>
    <row r="632" spans="1:14">
      <c r="A632" s="32"/>
      <c r="B632" s="32"/>
      <c r="C632" s="33"/>
      <c r="D632" s="14"/>
      <c r="E632" s="14"/>
      <c r="F632" s="10"/>
      <c r="G632" s="15"/>
      <c r="H632" s="10"/>
      <c r="I632" s="10"/>
      <c r="J632" s="34"/>
      <c r="K632" s="10"/>
      <c r="L632" s="10"/>
      <c r="M632" s="10"/>
      <c r="N632" s="10"/>
    </row>
    <row r="633" spans="1:14">
      <c r="A633" s="32"/>
      <c r="B633" s="32"/>
      <c r="C633" s="33"/>
      <c r="D633" s="14"/>
      <c r="E633" s="14"/>
      <c r="F633" s="10"/>
      <c r="G633" s="15"/>
      <c r="H633" s="10"/>
      <c r="I633" s="10"/>
      <c r="J633" s="34"/>
      <c r="K633" s="10"/>
      <c r="L633" s="10"/>
      <c r="M633" s="10"/>
      <c r="N633" s="10"/>
    </row>
    <row r="634" spans="1:14">
      <c r="A634" s="32"/>
      <c r="B634" s="32"/>
      <c r="C634" s="33"/>
      <c r="D634" s="14"/>
      <c r="E634" s="14"/>
      <c r="F634" s="10"/>
      <c r="G634" s="15"/>
      <c r="H634" s="10"/>
      <c r="I634" s="10"/>
      <c r="J634" s="34"/>
      <c r="K634" s="10"/>
      <c r="L634" s="10"/>
      <c r="M634" s="10"/>
      <c r="N634" s="10"/>
    </row>
    <row r="635" spans="1:14">
      <c r="A635" s="32"/>
      <c r="B635" s="32"/>
      <c r="C635" s="33"/>
      <c r="D635" s="14"/>
      <c r="E635" s="14"/>
      <c r="F635" s="10"/>
      <c r="G635" s="15"/>
      <c r="H635" s="10"/>
      <c r="I635" s="10"/>
      <c r="J635" s="34"/>
      <c r="K635" s="10"/>
      <c r="L635" s="10"/>
      <c r="M635" s="10"/>
      <c r="N635" s="10"/>
    </row>
    <row r="636" spans="1:14">
      <c r="A636" s="32"/>
      <c r="B636" s="32"/>
      <c r="C636" s="33"/>
      <c r="D636" s="14"/>
      <c r="E636" s="14"/>
      <c r="F636" s="10"/>
      <c r="G636" s="15"/>
      <c r="H636" s="10"/>
      <c r="I636" s="10"/>
      <c r="J636" s="34"/>
      <c r="K636" s="10"/>
      <c r="L636" s="10"/>
      <c r="M636" s="10"/>
      <c r="N636" s="10"/>
    </row>
    <row r="637" spans="1:14">
      <c r="A637" s="32"/>
      <c r="B637" s="32"/>
      <c r="C637" s="33"/>
      <c r="D637" s="14"/>
      <c r="E637" s="14"/>
      <c r="F637" s="10"/>
      <c r="G637" s="15"/>
      <c r="H637" s="10"/>
      <c r="I637" s="10"/>
      <c r="J637" s="34"/>
      <c r="K637" s="10"/>
      <c r="L637" s="10"/>
      <c r="M637" s="10"/>
      <c r="N637" s="10"/>
    </row>
    <row r="638" spans="1:14">
      <c r="A638" s="32"/>
      <c r="B638" s="32"/>
      <c r="C638" s="33"/>
      <c r="D638" s="14"/>
      <c r="E638" s="14"/>
      <c r="F638" s="10"/>
      <c r="G638" s="15"/>
      <c r="H638" s="10"/>
      <c r="I638" s="10"/>
      <c r="J638" s="34"/>
      <c r="K638" s="10"/>
      <c r="L638" s="10"/>
      <c r="M638" s="10"/>
      <c r="N638" s="10"/>
    </row>
    <row r="639" spans="1:14">
      <c r="A639" s="32"/>
      <c r="B639" s="32"/>
      <c r="C639" s="33"/>
      <c r="D639" s="14"/>
      <c r="E639" s="14"/>
      <c r="F639" s="10"/>
      <c r="G639" s="15"/>
      <c r="H639" s="10"/>
      <c r="I639" s="10"/>
      <c r="J639" s="34"/>
      <c r="K639" s="10"/>
      <c r="L639" s="10"/>
      <c r="M639" s="10"/>
      <c r="N639" s="10"/>
    </row>
    <row r="640" spans="1:14">
      <c r="A640" s="32"/>
      <c r="B640" s="32"/>
      <c r="C640" s="33"/>
      <c r="D640" s="14"/>
      <c r="E640" s="14"/>
      <c r="F640" s="10"/>
      <c r="G640" s="15"/>
      <c r="H640" s="10"/>
      <c r="I640" s="10"/>
      <c r="J640" s="34"/>
      <c r="K640" s="10"/>
      <c r="L640" s="10"/>
      <c r="M640" s="10"/>
      <c r="N640" s="10"/>
    </row>
    <row r="641" spans="1:14">
      <c r="A641" s="32"/>
      <c r="B641" s="32"/>
      <c r="C641" s="33"/>
      <c r="D641" s="14"/>
      <c r="E641" s="14"/>
      <c r="F641" s="10"/>
      <c r="G641" s="15"/>
      <c r="H641" s="10"/>
      <c r="I641" s="10"/>
      <c r="J641" s="34"/>
      <c r="K641" s="10"/>
      <c r="L641" s="10"/>
      <c r="M641" s="10"/>
      <c r="N641" s="10"/>
    </row>
    <row r="642" spans="1:14">
      <c r="A642" s="32"/>
      <c r="B642" s="32"/>
      <c r="C642" s="33"/>
      <c r="D642" s="14"/>
      <c r="E642" s="14"/>
      <c r="F642" s="10"/>
      <c r="G642" s="15"/>
      <c r="H642" s="10"/>
      <c r="I642" s="10"/>
      <c r="J642" s="34"/>
      <c r="K642" s="10"/>
      <c r="L642" s="10"/>
      <c r="M642" s="10"/>
      <c r="N642" s="10"/>
    </row>
    <row r="643" spans="1:14">
      <c r="A643" s="32"/>
      <c r="B643" s="32"/>
      <c r="C643" s="33"/>
      <c r="D643" s="14"/>
      <c r="E643" s="14"/>
      <c r="F643" s="10"/>
      <c r="G643" s="15"/>
      <c r="H643" s="10"/>
      <c r="I643" s="10"/>
      <c r="J643" s="34"/>
      <c r="K643" s="10"/>
      <c r="L643" s="10"/>
      <c r="M643" s="10"/>
      <c r="N643" s="10"/>
    </row>
    <row r="644" spans="1:14">
      <c r="A644" s="32"/>
      <c r="B644" s="32"/>
      <c r="C644" s="33"/>
      <c r="D644" s="14"/>
      <c r="E644" s="14"/>
      <c r="F644" s="10"/>
      <c r="G644" s="15"/>
      <c r="H644" s="10"/>
      <c r="I644" s="10"/>
      <c r="J644" s="34"/>
      <c r="K644" s="10"/>
      <c r="L644" s="10"/>
      <c r="M644" s="10"/>
      <c r="N644" s="10"/>
    </row>
    <row r="645" spans="1:14">
      <c r="A645" s="32"/>
      <c r="B645" s="32"/>
      <c r="C645" s="33"/>
      <c r="D645" s="14"/>
      <c r="E645" s="14"/>
      <c r="F645" s="10"/>
      <c r="G645" s="15"/>
      <c r="H645" s="10"/>
      <c r="I645" s="10"/>
      <c r="J645" s="34"/>
      <c r="K645" s="10"/>
      <c r="L645" s="10"/>
      <c r="M645" s="10"/>
      <c r="N645" s="10"/>
    </row>
    <row r="646" spans="1:14">
      <c r="A646" s="32"/>
      <c r="B646" s="32"/>
      <c r="C646" s="33"/>
      <c r="D646" s="14"/>
      <c r="E646" s="14"/>
      <c r="F646" s="10"/>
      <c r="G646" s="15"/>
      <c r="H646" s="10"/>
      <c r="I646" s="10"/>
      <c r="J646" s="34"/>
      <c r="K646" s="10"/>
      <c r="L646" s="10"/>
      <c r="M646" s="10"/>
      <c r="N646" s="10"/>
    </row>
    <row r="647" spans="1:14">
      <c r="A647" s="32"/>
      <c r="B647" s="32"/>
      <c r="C647" s="33"/>
      <c r="D647" s="14"/>
      <c r="E647" s="14"/>
      <c r="F647" s="10"/>
      <c r="G647" s="15"/>
      <c r="H647" s="10"/>
      <c r="I647" s="10"/>
      <c r="J647" s="34"/>
      <c r="K647" s="10"/>
      <c r="L647" s="10"/>
      <c r="M647" s="10"/>
      <c r="N647" s="10"/>
    </row>
    <row r="648" spans="1:14">
      <c r="A648" s="32"/>
      <c r="B648" s="32"/>
      <c r="C648" s="33"/>
      <c r="D648" s="14"/>
      <c r="E648" s="14"/>
      <c r="F648" s="10"/>
      <c r="G648" s="15"/>
      <c r="H648" s="10"/>
      <c r="I648" s="10"/>
      <c r="J648" s="34"/>
      <c r="K648" s="10"/>
      <c r="L648" s="10"/>
      <c r="M648" s="10"/>
      <c r="N648" s="10"/>
    </row>
    <row r="649" spans="1:14">
      <c r="A649" s="32"/>
      <c r="B649" s="32"/>
      <c r="C649" s="33"/>
      <c r="D649" s="14"/>
      <c r="E649" s="14"/>
      <c r="F649" s="10"/>
      <c r="G649" s="15"/>
      <c r="H649" s="10"/>
      <c r="I649" s="10"/>
      <c r="J649" s="34"/>
      <c r="K649" s="10"/>
      <c r="L649" s="10"/>
      <c r="M649" s="10"/>
      <c r="N649" s="10"/>
    </row>
    <row r="650" spans="1:14">
      <c r="A650" s="32"/>
      <c r="B650" s="32"/>
      <c r="C650" s="33"/>
      <c r="D650" s="14"/>
      <c r="E650" s="14"/>
      <c r="F650" s="10"/>
      <c r="G650" s="15"/>
      <c r="H650" s="10"/>
      <c r="I650" s="10"/>
      <c r="J650" s="34"/>
      <c r="K650" s="10"/>
      <c r="L650" s="10"/>
      <c r="M650" s="10"/>
      <c r="N650" s="10"/>
    </row>
    <row r="651" spans="1:14">
      <c r="A651" s="32"/>
      <c r="B651" s="32"/>
      <c r="C651" s="33"/>
      <c r="D651" s="14"/>
      <c r="E651" s="14"/>
      <c r="F651" s="10"/>
      <c r="G651" s="15"/>
      <c r="H651" s="10"/>
      <c r="I651" s="10"/>
      <c r="J651" s="34"/>
      <c r="K651" s="10"/>
      <c r="L651" s="10"/>
      <c r="M651" s="10"/>
      <c r="N651" s="10"/>
    </row>
    <row r="652" spans="1:14">
      <c r="A652" s="32"/>
      <c r="B652" s="32"/>
      <c r="C652" s="33"/>
      <c r="D652" s="14"/>
      <c r="E652" s="14"/>
      <c r="F652" s="10"/>
      <c r="G652" s="15"/>
      <c r="H652" s="10"/>
      <c r="I652" s="10"/>
      <c r="J652" s="34"/>
      <c r="K652" s="10"/>
      <c r="L652" s="10"/>
      <c r="M652" s="10"/>
      <c r="N652" s="10"/>
    </row>
    <row r="653" spans="1:14">
      <c r="A653" s="32"/>
      <c r="B653" s="32"/>
      <c r="C653" s="33"/>
      <c r="D653" s="14"/>
      <c r="E653" s="14"/>
      <c r="F653" s="10"/>
      <c r="G653" s="15"/>
      <c r="H653" s="10"/>
      <c r="I653" s="10"/>
      <c r="J653" s="34"/>
      <c r="K653" s="10"/>
      <c r="L653" s="10"/>
      <c r="M653" s="10"/>
      <c r="N653" s="10"/>
    </row>
    <row r="654" spans="1:14">
      <c r="A654" s="32"/>
      <c r="B654" s="32"/>
      <c r="C654" s="33"/>
      <c r="D654" s="14"/>
      <c r="E654" s="14"/>
      <c r="F654" s="10"/>
      <c r="G654" s="15"/>
      <c r="H654" s="10"/>
      <c r="I654" s="10"/>
      <c r="J654" s="34"/>
      <c r="K654" s="10"/>
      <c r="L654" s="10"/>
      <c r="M654" s="10"/>
      <c r="N654" s="10"/>
    </row>
    <row r="655" spans="1:14">
      <c r="A655" s="32"/>
      <c r="B655" s="32"/>
      <c r="C655" s="33"/>
      <c r="D655" s="14"/>
      <c r="E655" s="14"/>
      <c r="F655" s="10"/>
      <c r="G655" s="15"/>
      <c r="H655" s="10"/>
      <c r="I655" s="10"/>
      <c r="J655" s="34"/>
      <c r="K655" s="10"/>
      <c r="L655" s="10"/>
      <c r="M655" s="10"/>
      <c r="N655" s="10"/>
    </row>
    <row r="656" spans="1:14">
      <c r="A656" s="32"/>
      <c r="B656" s="32"/>
      <c r="C656" s="33"/>
      <c r="D656" s="14"/>
      <c r="E656" s="14"/>
      <c r="F656" s="10"/>
      <c r="G656" s="15"/>
      <c r="H656" s="10"/>
      <c r="I656" s="10"/>
      <c r="J656" s="34"/>
      <c r="K656" s="10"/>
      <c r="L656" s="10"/>
      <c r="M656" s="10"/>
      <c r="N656" s="10"/>
    </row>
    <row r="657" spans="1:14">
      <c r="A657" s="32"/>
      <c r="B657" s="32"/>
      <c r="C657" s="33"/>
      <c r="D657" s="14"/>
      <c r="E657" s="14"/>
      <c r="F657" s="10"/>
      <c r="G657" s="15"/>
      <c r="H657" s="10"/>
      <c r="I657" s="10"/>
      <c r="J657" s="34"/>
      <c r="K657" s="10"/>
      <c r="L657" s="10"/>
      <c r="M657" s="10"/>
      <c r="N657" s="10"/>
    </row>
    <row r="658" spans="1:14">
      <c r="A658" s="32"/>
      <c r="B658" s="32"/>
      <c r="C658" s="33"/>
      <c r="D658" s="14"/>
      <c r="E658" s="14"/>
      <c r="F658" s="10"/>
      <c r="G658" s="15"/>
      <c r="H658" s="10"/>
      <c r="I658" s="10"/>
      <c r="J658" s="34"/>
      <c r="K658" s="10"/>
      <c r="L658" s="10"/>
      <c r="M658" s="10"/>
      <c r="N658" s="10"/>
    </row>
    <row r="659" spans="1:14">
      <c r="A659" s="32"/>
      <c r="B659" s="32"/>
      <c r="C659" s="33"/>
      <c r="D659" s="14"/>
      <c r="E659" s="14"/>
      <c r="F659" s="10"/>
      <c r="G659" s="15"/>
      <c r="H659" s="10"/>
      <c r="I659" s="10"/>
      <c r="J659" s="34"/>
      <c r="K659" s="10"/>
      <c r="L659" s="10"/>
      <c r="M659" s="10"/>
      <c r="N659" s="10"/>
    </row>
    <row r="660" spans="1:14">
      <c r="A660" s="32"/>
      <c r="B660" s="32"/>
      <c r="C660" s="33"/>
      <c r="D660" s="14"/>
      <c r="E660" s="14"/>
      <c r="F660" s="10"/>
      <c r="G660" s="15"/>
      <c r="H660" s="10"/>
      <c r="I660" s="10"/>
      <c r="J660" s="34"/>
      <c r="K660" s="10"/>
      <c r="L660" s="10"/>
      <c r="M660" s="10"/>
      <c r="N660" s="10"/>
    </row>
    <row r="661" spans="1:14">
      <c r="A661" s="32"/>
      <c r="B661" s="32"/>
      <c r="C661" s="33"/>
      <c r="D661" s="14"/>
      <c r="E661" s="14"/>
      <c r="F661" s="10"/>
      <c r="G661" s="15"/>
      <c r="H661" s="10"/>
      <c r="I661" s="10"/>
      <c r="J661" s="34"/>
      <c r="K661" s="10"/>
      <c r="L661" s="10"/>
      <c r="M661" s="10"/>
      <c r="N661" s="10"/>
    </row>
    <row r="662" spans="1:14">
      <c r="A662" s="32"/>
      <c r="B662" s="32"/>
      <c r="C662" s="33"/>
      <c r="D662" s="14"/>
      <c r="E662" s="14"/>
      <c r="F662" s="10"/>
      <c r="G662" s="15"/>
      <c r="H662" s="10"/>
      <c r="I662" s="10"/>
      <c r="J662" s="34"/>
      <c r="K662" s="10"/>
      <c r="L662" s="10"/>
      <c r="M662" s="10"/>
      <c r="N662" s="10"/>
    </row>
    <row r="663" spans="1:14">
      <c r="A663" s="32"/>
      <c r="B663" s="32"/>
      <c r="C663" s="33"/>
      <c r="D663" s="14"/>
      <c r="E663" s="14"/>
      <c r="F663" s="10"/>
      <c r="G663" s="15"/>
      <c r="H663" s="10"/>
      <c r="I663" s="10"/>
      <c r="J663" s="34"/>
      <c r="K663" s="10"/>
      <c r="L663" s="10"/>
      <c r="M663" s="10"/>
      <c r="N663" s="10"/>
    </row>
    <row r="664" spans="1:14">
      <c r="A664" s="32"/>
      <c r="B664" s="32"/>
      <c r="C664" s="33"/>
      <c r="D664" s="14"/>
      <c r="E664" s="14"/>
      <c r="F664" s="10"/>
      <c r="G664" s="15"/>
      <c r="H664" s="10"/>
      <c r="I664" s="10"/>
      <c r="J664" s="34"/>
      <c r="K664" s="10"/>
      <c r="L664" s="10"/>
      <c r="M664" s="10"/>
      <c r="N664" s="10"/>
    </row>
    <row r="665" spans="1:14">
      <c r="A665" s="32"/>
      <c r="B665" s="32"/>
      <c r="C665" s="33"/>
      <c r="D665" s="14"/>
      <c r="E665" s="14"/>
      <c r="F665" s="10"/>
      <c r="G665" s="15"/>
      <c r="H665" s="10"/>
      <c r="I665" s="10"/>
      <c r="J665" s="34"/>
      <c r="K665" s="10"/>
      <c r="L665" s="10"/>
      <c r="M665" s="10"/>
      <c r="N665" s="10"/>
    </row>
    <row r="666" spans="1:14">
      <c r="A666" s="32"/>
      <c r="B666" s="32"/>
      <c r="C666" s="33"/>
      <c r="D666" s="14"/>
      <c r="E666" s="14"/>
      <c r="F666" s="10"/>
      <c r="G666" s="15"/>
      <c r="H666" s="10"/>
      <c r="I666" s="10"/>
      <c r="J666" s="34"/>
      <c r="K666" s="10"/>
      <c r="L666" s="10"/>
      <c r="M666" s="10"/>
      <c r="N666" s="10"/>
    </row>
    <row r="667" spans="1:14">
      <c r="A667" s="32"/>
      <c r="B667" s="32"/>
      <c r="C667" s="33"/>
      <c r="D667" s="14"/>
      <c r="E667" s="14"/>
      <c r="F667" s="10"/>
      <c r="G667" s="15"/>
      <c r="H667" s="10"/>
      <c r="I667" s="10"/>
      <c r="J667" s="34"/>
      <c r="K667" s="10"/>
      <c r="L667" s="10"/>
      <c r="M667" s="10"/>
      <c r="N667" s="10"/>
    </row>
    <row r="668" spans="1:14">
      <c r="A668" s="32"/>
      <c r="B668" s="32"/>
      <c r="C668" s="33"/>
      <c r="D668" s="14"/>
      <c r="E668" s="14"/>
      <c r="F668" s="10"/>
      <c r="G668" s="15"/>
      <c r="H668" s="10"/>
      <c r="I668" s="10"/>
      <c r="J668" s="34"/>
      <c r="K668" s="10"/>
      <c r="L668" s="10"/>
      <c r="M668" s="10"/>
      <c r="N668" s="10"/>
    </row>
    <row r="669" spans="1:14">
      <c r="A669" s="32"/>
      <c r="B669" s="32"/>
      <c r="C669" s="33"/>
      <c r="D669" s="14"/>
      <c r="E669" s="14"/>
      <c r="F669" s="10"/>
      <c r="G669" s="15"/>
      <c r="H669" s="10"/>
      <c r="I669" s="10"/>
      <c r="J669" s="34"/>
      <c r="K669" s="10"/>
      <c r="L669" s="10"/>
      <c r="M669" s="10"/>
      <c r="N669" s="10"/>
    </row>
    <row r="670" spans="1:14">
      <c r="A670" s="32"/>
      <c r="B670" s="32"/>
      <c r="C670" s="33"/>
      <c r="D670" s="14"/>
      <c r="E670" s="14"/>
      <c r="F670" s="10"/>
      <c r="G670" s="15"/>
      <c r="H670" s="10"/>
      <c r="I670" s="10"/>
      <c r="J670" s="34"/>
      <c r="K670" s="10"/>
      <c r="L670" s="10"/>
      <c r="M670" s="10"/>
      <c r="N670" s="10"/>
    </row>
    <row r="671" spans="1:14">
      <c r="A671" s="32"/>
      <c r="B671" s="32"/>
      <c r="C671" s="33"/>
      <c r="D671" s="14"/>
      <c r="E671" s="14"/>
      <c r="F671" s="10"/>
      <c r="G671" s="15"/>
      <c r="H671" s="10"/>
      <c r="I671" s="10"/>
      <c r="J671" s="34"/>
      <c r="K671" s="10"/>
      <c r="L671" s="10"/>
      <c r="M671" s="10"/>
      <c r="N671" s="10"/>
    </row>
    <row r="672" spans="1:14">
      <c r="A672" s="32"/>
      <c r="B672" s="32"/>
      <c r="C672" s="33"/>
      <c r="D672" s="14"/>
      <c r="E672" s="14"/>
      <c r="F672" s="10"/>
      <c r="G672" s="15"/>
      <c r="H672" s="10"/>
      <c r="I672" s="10"/>
      <c r="J672" s="34"/>
      <c r="K672" s="10"/>
      <c r="L672" s="10"/>
      <c r="M672" s="10"/>
      <c r="N672" s="10"/>
    </row>
    <row r="673" spans="1:14">
      <c r="A673" s="32"/>
      <c r="B673" s="32"/>
      <c r="C673" s="33"/>
      <c r="D673" s="14"/>
      <c r="E673" s="14"/>
      <c r="F673" s="10"/>
      <c r="G673" s="15"/>
      <c r="H673" s="10"/>
      <c r="I673" s="10"/>
      <c r="J673" s="34"/>
      <c r="K673" s="10"/>
      <c r="L673" s="10"/>
      <c r="M673" s="10"/>
      <c r="N673" s="10"/>
    </row>
    <row r="674" spans="1:14">
      <c r="A674" s="32"/>
      <c r="B674" s="32"/>
      <c r="C674" s="33"/>
      <c r="D674" s="14"/>
      <c r="E674" s="14"/>
      <c r="F674" s="10"/>
      <c r="G674" s="15"/>
      <c r="H674" s="10"/>
      <c r="I674" s="10"/>
      <c r="J674" s="34"/>
      <c r="K674" s="10"/>
      <c r="L674" s="10"/>
      <c r="M674" s="10"/>
      <c r="N674" s="10"/>
    </row>
    <row r="675" spans="1:14">
      <c r="A675" s="32"/>
      <c r="B675" s="32"/>
      <c r="C675" s="33"/>
      <c r="D675" s="14"/>
      <c r="E675" s="14"/>
      <c r="F675" s="10"/>
      <c r="G675" s="15"/>
      <c r="H675" s="10"/>
      <c r="I675" s="10"/>
      <c r="J675" s="34"/>
      <c r="K675" s="10"/>
      <c r="L675" s="10"/>
      <c r="M675" s="10"/>
      <c r="N675" s="10"/>
    </row>
    <row r="676" spans="1:14">
      <c r="A676" s="32"/>
      <c r="B676" s="32"/>
      <c r="C676" s="33"/>
      <c r="D676" s="14"/>
      <c r="E676" s="14"/>
      <c r="F676" s="10"/>
      <c r="G676" s="15"/>
      <c r="H676" s="10"/>
      <c r="I676" s="10"/>
      <c r="J676" s="34"/>
      <c r="K676" s="10"/>
      <c r="L676" s="10"/>
      <c r="M676" s="10"/>
      <c r="N676" s="10"/>
    </row>
    <row r="677" spans="1:14">
      <c r="A677" s="32"/>
      <c r="B677" s="32"/>
      <c r="C677" s="33"/>
      <c r="D677" s="14"/>
      <c r="E677" s="14"/>
      <c r="F677" s="10"/>
      <c r="G677" s="15"/>
      <c r="H677" s="10"/>
      <c r="I677" s="10"/>
      <c r="J677" s="34"/>
      <c r="K677" s="10"/>
      <c r="L677" s="10"/>
      <c r="M677" s="10"/>
      <c r="N677" s="10"/>
    </row>
    <row r="678" spans="1:14">
      <c r="A678" s="32"/>
      <c r="B678" s="32"/>
      <c r="C678" s="33"/>
      <c r="D678" s="14"/>
      <c r="E678" s="14"/>
      <c r="F678" s="10"/>
      <c r="G678" s="15"/>
      <c r="H678" s="10"/>
      <c r="I678" s="10"/>
      <c r="J678" s="34"/>
      <c r="K678" s="10"/>
      <c r="L678" s="10"/>
      <c r="M678" s="10"/>
      <c r="N678" s="10"/>
    </row>
    <row r="679" spans="1:14">
      <c r="A679" s="32"/>
      <c r="B679" s="32"/>
      <c r="C679" s="33"/>
      <c r="D679" s="14"/>
      <c r="E679" s="14"/>
      <c r="F679" s="10"/>
      <c r="G679" s="15"/>
      <c r="H679" s="10"/>
      <c r="I679" s="10"/>
      <c r="J679" s="34"/>
      <c r="K679" s="10"/>
      <c r="L679" s="10"/>
      <c r="M679" s="10"/>
      <c r="N679" s="10"/>
    </row>
    <row r="680" spans="1:14">
      <c r="A680" s="32"/>
      <c r="B680" s="32"/>
      <c r="C680" s="33"/>
      <c r="D680" s="14"/>
      <c r="E680" s="14"/>
      <c r="F680" s="10"/>
      <c r="G680" s="15"/>
      <c r="H680" s="10"/>
      <c r="I680" s="10"/>
      <c r="J680" s="34"/>
      <c r="K680" s="10"/>
      <c r="L680" s="10"/>
      <c r="M680" s="10"/>
      <c r="N680" s="10"/>
    </row>
    <row r="681" spans="1:14">
      <c r="A681" s="32"/>
      <c r="B681" s="32"/>
      <c r="C681" s="33"/>
      <c r="D681" s="14"/>
      <c r="E681" s="14"/>
      <c r="F681" s="10"/>
      <c r="G681" s="15"/>
      <c r="H681" s="10"/>
      <c r="I681" s="10"/>
      <c r="J681" s="34"/>
      <c r="K681" s="10"/>
      <c r="L681" s="10"/>
      <c r="M681" s="10"/>
      <c r="N681" s="10"/>
    </row>
    <row r="682" spans="1:14">
      <c r="A682" s="32"/>
      <c r="B682" s="32"/>
      <c r="C682" s="33"/>
      <c r="D682" s="14"/>
      <c r="E682" s="14"/>
      <c r="F682" s="10"/>
      <c r="G682" s="15"/>
      <c r="H682" s="10"/>
      <c r="I682" s="10"/>
      <c r="J682" s="34"/>
      <c r="K682" s="10"/>
      <c r="L682" s="10"/>
      <c r="M682" s="10"/>
      <c r="N682" s="10"/>
    </row>
    <row r="683" spans="1:14">
      <c r="A683" s="32"/>
      <c r="B683" s="32"/>
      <c r="C683" s="33"/>
      <c r="D683" s="14"/>
      <c r="E683" s="14"/>
      <c r="F683" s="10"/>
      <c r="G683" s="15"/>
      <c r="H683" s="10"/>
      <c r="I683" s="10"/>
      <c r="J683" s="34"/>
      <c r="K683" s="10"/>
      <c r="L683" s="10"/>
      <c r="M683" s="10"/>
      <c r="N683" s="10"/>
    </row>
    <row r="684" spans="1:14">
      <c r="A684" s="32"/>
      <c r="B684" s="32"/>
      <c r="C684" s="33"/>
      <c r="D684" s="14"/>
      <c r="E684" s="14"/>
      <c r="F684" s="10"/>
      <c r="G684" s="15"/>
      <c r="H684" s="10"/>
      <c r="I684" s="10"/>
      <c r="J684" s="34"/>
      <c r="K684" s="10"/>
      <c r="L684" s="10"/>
      <c r="M684" s="10"/>
      <c r="N684" s="10"/>
    </row>
    <row r="685" spans="1:14">
      <c r="A685" s="32"/>
      <c r="B685" s="32"/>
      <c r="C685" s="33"/>
      <c r="D685" s="14"/>
      <c r="E685" s="14"/>
      <c r="F685" s="10"/>
      <c r="G685" s="15"/>
      <c r="H685" s="10"/>
      <c r="I685" s="10"/>
      <c r="J685" s="34"/>
      <c r="K685" s="10"/>
      <c r="L685" s="10"/>
      <c r="M685" s="10"/>
      <c r="N685" s="10"/>
    </row>
    <row r="686" spans="1:14">
      <c r="A686" s="32"/>
      <c r="B686" s="32"/>
      <c r="C686" s="33"/>
      <c r="D686" s="14"/>
      <c r="E686" s="14"/>
      <c r="F686" s="10"/>
      <c r="G686" s="15"/>
      <c r="H686" s="10"/>
      <c r="I686" s="10"/>
      <c r="J686" s="34"/>
      <c r="K686" s="10"/>
      <c r="L686" s="10"/>
      <c r="M686" s="10"/>
      <c r="N686" s="10"/>
    </row>
    <row r="687" spans="1:14">
      <c r="A687" s="32"/>
      <c r="B687" s="32"/>
      <c r="C687" s="33"/>
      <c r="D687" s="14"/>
      <c r="E687" s="14"/>
      <c r="F687" s="10"/>
      <c r="G687" s="15"/>
      <c r="H687" s="10"/>
      <c r="I687" s="10"/>
      <c r="J687" s="34"/>
      <c r="K687" s="10"/>
      <c r="L687" s="10"/>
      <c r="M687" s="10"/>
      <c r="N687" s="10"/>
    </row>
    <row r="688" spans="1:14">
      <c r="A688" s="32"/>
      <c r="B688" s="32"/>
      <c r="C688" s="33"/>
      <c r="D688" s="14"/>
      <c r="E688" s="14"/>
      <c r="F688" s="10"/>
      <c r="G688" s="15"/>
      <c r="H688" s="10"/>
      <c r="I688" s="10"/>
      <c r="J688" s="34"/>
      <c r="K688" s="10"/>
      <c r="L688" s="10"/>
      <c r="M688" s="10"/>
      <c r="N688" s="10"/>
    </row>
    <row r="689" spans="1:14">
      <c r="A689" s="32"/>
      <c r="B689" s="32"/>
      <c r="C689" s="33"/>
      <c r="D689" s="14"/>
      <c r="E689" s="14"/>
      <c r="F689" s="10"/>
      <c r="G689" s="15"/>
      <c r="H689" s="10"/>
      <c r="I689" s="10"/>
      <c r="J689" s="34"/>
      <c r="K689" s="10"/>
      <c r="L689" s="10"/>
      <c r="M689" s="10"/>
      <c r="N689" s="10"/>
    </row>
    <row r="690" spans="1:14">
      <c r="A690" s="32"/>
      <c r="B690" s="32"/>
      <c r="C690" s="33"/>
      <c r="D690" s="14"/>
      <c r="E690" s="14"/>
      <c r="F690" s="10"/>
      <c r="G690" s="15"/>
      <c r="H690" s="10"/>
      <c r="I690" s="10"/>
      <c r="J690" s="34"/>
      <c r="K690" s="10"/>
      <c r="L690" s="10"/>
      <c r="M690" s="10"/>
      <c r="N690" s="10"/>
    </row>
    <row r="691" spans="1:14">
      <c r="A691" s="32"/>
      <c r="B691" s="32"/>
      <c r="C691" s="33"/>
      <c r="D691" s="14"/>
      <c r="E691" s="14"/>
      <c r="F691" s="10"/>
      <c r="G691" s="15"/>
      <c r="H691" s="10"/>
      <c r="I691" s="10"/>
      <c r="J691" s="34"/>
      <c r="K691" s="10"/>
      <c r="L691" s="10"/>
      <c r="M691" s="10"/>
      <c r="N691" s="10"/>
    </row>
    <row r="692" spans="1:14">
      <c r="A692" s="32"/>
      <c r="B692" s="32"/>
      <c r="C692" s="33"/>
      <c r="D692" s="14"/>
      <c r="E692" s="14"/>
      <c r="F692" s="10"/>
      <c r="G692" s="15"/>
      <c r="H692" s="10"/>
      <c r="I692" s="10"/>
      <c r="J692" s="34"/>
      <c r="K692" s="10"/>
      <c r="L692" s="10"/>
      <c r="M692" s="10"/>
      <c r="N692" s="10"/>
    </row>
    <row r="693" spans="1:14">
      <c r="A693" s="32"/>
      <c r="B693" s="32"/>
      <c r="C693" s="33"/>
      <c r="D693" s="14"/>
      <c r="E693" s="14"/>
      <c r="F693" s="10"/>
      <c r="G693" s="15"/>
      <c r="H693" s="10"/>
      <c r="I693" s="10"/>
      <c r="J693" s="34"/>
      <c r="K693" s="10"/>
      <c r="L693" s="10"/>
      <c r="M693" s="10"/>
      <c r="N693" s="10"/>
    </row>
    <row r="694" spans="1:14">
      <c r="A694" s="32"/>
      <c r="B694" s="32"/>
      <c r="C694" s="33"/>
      <c r="D694" s="14"/>
      <c r="E694" s="14"/>
      <c r="F694" s="10"/>
      <c r="G694" s="15"/>
      <c r="H694" s="10"/>
      <c r="I694" s="10"/>
      <c r="J694" s="34"/>
      <c r="K694" s="10"/>
      <c r="L694" s="10"/>
      <c r="M694" s="10"/>
      <c r="N694" s="10"/>
    </row>
    <row r="695" spans="1:14">
      <c r="A695" s="32"/>
      <c r="B695" s="32"/>
      <c r="C695" s="33"/>
      <c r="D695" s="14"/>
      <c r="E695" s="14"/>
      <c r="F695" s="10"/>
      <c r="G695" s="15"/>
      <c r="H695" s="10"/>
      <c r="I695" s="10"/>
      <c r="J695" s="34"/>
      <c r="K695" s="10"/>
      <c r="L695" s="10"/>
      <c r="M695" s="10"/>
      <c r="N695" s="10"/>
    </row>
    <row r="696" spans="1:14">
      <c r="A696" s="32"/>
      <c r="B696" s="32"/>
      <c r="C696" s="33"/>
      <c r="D696" s="14"/>
      <c r="E696" s="14"/>
      <c r="F696" s="10"/>
      <c r="G696" s="15"/>
      <c r="H696" s="10"/>
      <c r="I696" s="10"/>
      <c r="J696" s="34"/>
      <c r="K696" s="10"/>
      <c r="L696" s="10"/>
      <c r="M696" s="10"/>
      <c r="N696" s="10"/>
    </row>
    <row r="697" spans="1:14">
      <c r="A697" s="32"/>
      <c r="B697" s="32"/>
      <c r="C697" s="33"/>
      <c r="D697" s="14"/>
      <c r="E697" s="14"/>
      <c r="F697" s="10"/>
      <c r="G697" s="15"/>
      <c r="H697" s="10"/>
      <c r="I697" s="10"/>
      <c r="J697" s="34"/>
      <c r="K697" s="10"/>
      <c r="L697" s="10"/>
      <c r="M697" s="10"/>
      <c r="N697" s="10"/>
    </row>
    <row r="698" spans="1:14">
      <c r="A698" s="32"/>
      <c r="B698" s="32"/>
      <c r="C698" s="33"/>
      <c r="D698" s="14"/>
      <c r="E698" s="14"/>
      <c r="F698" s="10"/>
      <c r="G698" s="15"/>
      <c r="H698" s="10"/>
      <c r="I698" s="10"/>
      <c r="J698" s="34"/>
      <c r="K698" s="10"/>
      <c r="L698" s="10"/>
      <c r="M698" s="10"/>
      <c r="N698" s="10"/>
    </row>
    <row r="699" spans="1:14">
      <c r="A699" s="32"/>
      <c r="B699" s="32"/>
      <c r="C699" s="33"/>
      <c r="D699" s="14"/>
      <c r="E699" s="14"/>
      <c r="F699" s="10"/>
      <c r="G699" s="15"/>
      <c r="H699" s="10"/>
      <c r="I699" s="10"/>
      <c r="J699" s="34"/>
      <c r="K699" s="10"/>
      <c r="L699" s="10"/>
      <c r="M699" s="10"/>
      <c r="N699" s="10"/>
    </row>
    <row r="700" spans="1:14">
      <c r="A700" s="32"/>
      <c r="B700" s="32"/>
      <c r="C700" s="33"/>
      <c r="D700" s="14"/>
      <c r="E700" s="14"/>
      <c r="F700" s="10"/>
      <c r="G700" s="15"/>
      <c r="H700" s="10"/>
      <c r="I700" s="10"/>
      <c r="J700" s="34"/>
      <c r="K700" s="10"/>
      <c r="L700" s="10"/>
      <c r="M700" s="10"/>
      <c r="N700" s="10"/>
    </row>
    <row r="701" spans="1:14">
      <c r="A701" s="32"/>
      <c r="B701" s="32"/>
      <c r="C701" s="33"/>
      <c r="D701" s="14"/>
      <c r="E701" s="14"/>
      <c r="F701" s="10"/>
      <c r="G701" s="15"/>
      <c r="H701" s="10"/>
      <c r="I701" s="10"/>
      <c r="J701" s="34"/>
      <c r="K701" s="10"/>
      <c r="L701" s="10"/>
      <c r="M701" s="10"/>
      <c r="N701" s="10"/>
    </row>
    <row r="702" spans="1:14">
      <c r="A702" s="32"/>
      <c r="B702" s="32"/>
      <c r="C702" s="33"/>
      <c r="D702" s="14"/>
      <c r="E702" s="14"/>
      <c r="F702" s="10"/>
      <c r="G702" s="15"/>
      <c r="H702" s="10"/>
      <c r="I702" s="10"/>
      <c r="J702" s="34"/>
      <c r="K702" s="10"/>
      <c r="L702" s="10"/>
      <c r="M702" s="10"/>
      <c r="N702" s="10"/>
    </row>
    <row r="703" spans="1:14">
      <c r="A703" s="32"/>
      <c r="B703" s="32"/>
      <c r="C703" s="33"/>
      <c r="D703" s="14"/>
      <c r="E703" s="14"/>
      <c r="F703" s="10"/>
      <c r="G703" s="15"/>
      <c r="H703" s="10"/>
      <c r="I703" s="10"/>
      <c r="J703" s="34"/>
      <c r="K703" s="10"/>
      <c r="L703" s="10"/>
      <c r="M703" s="10"/>
      <c r="N703" s="10"/>
    </row>
    <row r="704" spans="1:14">
      <c r="A704" s="32"/>
      <c r="B704" s="32"/>
      <c r="C704" s="33"/>
      <c r="D704" s="14"/>
      <c r="E704" s="14"/>
      <c r="F704" s="10"/>
      <c r="G704" s="15"/>
      <c r="H704" s="10"/>
      <c r="I704" s="10"/>
      <c r="J704" s="34"/>
      <c r="K704" s="10"/>
      <c r="L704" s="10"/>
      <c r="M704" s="10"/>
      <c r="N704" s="10"/>
    </row>
    <row r="705" spans="1:14">
      <c r="A705" s="32"/>
      <c r="B705" s="32"/>
      <c r="C705" s="33"/>
      <c r="D705" s="14"/>
      <c r="E705" s="14"/>
      <c r="F705" s="10"/>
      <c r="G705" s="15"/>
      <c r="H705" s="10"/>
      <c r="I705" s="10"/>
      <c r="J705" s="34"/>
      <c r="K705" s="10"/>
      <c r="L705" s="10"/>
      <c r="M705" s="10"/>
      <c r="N705" s="10"/>
    </row>
    <row r="706" spans="1:14">
      <c r="A706" s="32"/>
      <c r="B706" s="32"/>
      <c r="C706" s="33"/>
      <c r="D706" s="14"/>
      <c r="E706" s="14"/>
      <c r="F706" s="10"/>
      <c r="G706" s="15"/>
      <c r="H706" s="10"/>
      <c r="I706" s="10"/>
      <c r="J706" s="34"/>
      <c r="K706" s="10"/>
      <c r="L706" s="10"/>
      <c r="M706" s="10"/>
      <c r="N706" s="10"/>
    </row>
    <row r="707" spans="1:14">
      <c r="A707" s="32"/>
      <c r="B707" s="32"/>
      <c r="C707" s="33"/>
      <c r="D707" s="14"/>
      <c r="E707" s="14"/>
      <c r="F707" s="10"/>
      <c r="G707" s="15"/>
      <c r="H707" s="10"/>
      <c r="I707" s="10"/>
      <c r="J707" s="34"/>
      <c r="K707" s="10"/>
      <c r="L707" s="10"/>
      <c r="M707" s="10"/>
      <c r="N707" s="10"/>
    </row>
    <row r="708" spans="1:14">
      <c r="A708" s="32"/>
      <c r="B708" s="32"/>
      <c r="C708" s="33"/>
      <c r="D708" s="14"/>
      <c r="E708" s="14"/>
      <c r="F708" s="10"/>
      <c r="G708" s="15"/>
      <c r="H708" s="10"/>
      <c r="I708" s="10"/>
      <c r="J708" s="34"/>
      <c r="K708" s="10"/>
      <c r="L708" s="10"/>
      <c r="M708" s="10"/>
      <c r="N708" s="10"/>
    </row>
    <row r="709" spans="1:14">
      <c r="A709" s="32"/>
      <c r="B709" s="32"/>
      <c r="C709" s="33"/>
      <c r="D709" s="14"/>
      <c r="E709" s="14"/>
      <c r="F709" s="10"/>
      <c r="G709" s="15"/>
      <c r="H709" s="10"/>
      <c r="I709" s="10"/>
      <c r="J709" s="34"/>
      <c r="K709" s="10"/>
      <c r="L709" s="10"/>
      <c r="M709" s="10"/>
      <c r="N709" s="10"/>
    </row>
    <row r="710" spans="1:14">
      <c r="A710" s="32"/>
      <c r="B710" s="32"/>
      <c r="C710" s="33"/>
      <c r="D710" s="14"/>
      <c r="E710" s="14"/>
      <c r="F710" s="10"/>
      <c r="G710" s="15"/>
      <c r="H710" s="10"/>
      <c r="I710" s="10"/>
      <c r="J710" s="34"/>
      <c r="K710" s="10"/>
      <c r="L710" s="10"/>
      <c r="M710" s="10"/>
      <c r="N710" s="10"/>
    </row>
    <row r="711" spans="1:14">
      <c r="A711" s="32"/>
      <c r="B711" s="32"/>
      <c r="C711" s="33"/>
      <c r="D711" s="14"/>
      <c r="E711" s="14"/>
      <c r="F711" s="10"/>
      <c r="G711" s="15"/>
      <c r="H711" s="10"/>
      <c r="I711" s="10"/>
      <c r="J711" s="34"/>
      <c r="K711" s="10"/>
      <c r="L711" s="10"/>
      <c r="M711" s="10"/>
      <c r="N711" s="10"/>
    </row>
    <row r="712" spans="1:14">
      <c r="A712" s="32"/>
      <c r="B712" s="32"/>
      <c r="C712" s="33"/>
      <c r="D712" s="14"/>
      <c r="E712" s="14"/>
      <c r="F712" s="10"/>
      <c r="G712" s="15"/>
      <c r="H712" s="10"/>
      <c r="I712" s="10"/>
      <c r="J712" s="34"/>
      <c r="K712" s="10"/>
      <c r="L712" s="10"/>
      <c r="M712" s="10"/>
      <c r="N712" s="10"/>
    </row>
    <row r="713" spans="1:14">
      <c r="A713" s="32"/>
      <c r="B713" s="32"/>
      <c r="C713" s="33"/>
      <c r="D713" s="14"/>
      <c r="E713" s="14"/>
      <c r="F713" s="10"/>
      <c r="G713" s="15"/>
      <c r="H713" s="10"/>
      <c r="I713" s="10"/>
      <c r="J713" s="34"/>
      <c r="K713" s="10"/>
      <c r="L713" s="10"/>
      <c r="M713" s="10"/>
      <c r="N713" s="10"/>
    </row>
    <row r="714" spans="1:14">
      <c r="A714" s="32"/>
      <c r="B714" s="32"/>
      <c r="C714" s="33"/>
      <c r="D714" s="14"/>
      <c r="E714" s="14"/>
      <c r="F714" s="10"/>
      <c r="G714" s="15"/>
      <c r="H714" s="10"/>
      <c r="I714" s="10"/>
      <c r="J714" s="34"/>
      <c r="K714" s="10"/>
      <c r="L714" s="10"/>
      <c r="M714" s="10"/>
      <c r="N714" s="10"/>
    </row>
    <row r="715" spans="1:14">
      <c r="A715" s="32"/>
      <c r="B715" s="32"/>
      <c r="C715" s="33"/>
      <c r="D715" s="14"/>
      <c r="E715" s="14"/>
      <c r="F715" s="10"/>
      <c r="G715" s="15"/>
      <c r="H715" s="10"/>
      <c r="I715" s="10"/>
      <c r="J715" s="34"/>
      <c r="K715" s="10"/>
      <c r="L715" s="10"/>
      <c r="M715" s="10"/>
      <c r="N715" s="10"/>
    </row>
    <row r="716" spans="1:14">
      <c r="A716" s="32"/>
      <c r="B716" s="32"/>
      <c r="C716" s="33"/>
      <c r="D716" s="14"/>
      <c r="E716" s="14"/>
      <c r="F716" s="10"/>
      <c r="G716" s="15"/>
      <c r="H716" s="10"/>
      <c r="I716" s="10"/>
      <c r="J716" s="34"/>
      <c r="K716" s="10"/>
      <c r="L716" s="10"/>
      <c r="M716" s="10"/>
      <c r="N716" s="10"/>
    </row>
    <row r="717" spans="1:14">
      <c r="A717" s="32"/>
      <c r="B717" s="32"/>
      <c r="C717" s="33"/>
      <c r="D717" s="14"/>
      <c r="E717" s="14"/>
      <c r="F717" s="10"/>
      <c r="G717" s="15"/>
      <c r="H717" s="10"/>
      <c r="I717" s="10"/>
      <c r="J717" s="34"/>
      <c r="K717" s="10"/>
      <c r="L717" s="10"/>
      <c r="M717" s="10"/>
      <c r="N717" s="10"/>
    </row>
    <row r="718" spans="1:14">
      <c r="A718" s="32"/>
      <c r="B718" s="32"/>
      <c r="C718" s="33"/>
      <c r="D718" s="14"/>
      <c r="E718" s="14"/>
      <c r="F718" s="10"/>
      <c r="G718" s="15"/>
      <c r="H718" s="10"/>
      <c r="I718" s="10"/>
      <c r="J718" s="34"/>
      <c r="K718" s="10"/>
      <c r="L718" s="10"/>
      <c r="M718" s="10"/>
      <c r="N718" s="10"/>
    </row>
    <row r="719" spans="1:14">
      <c r="A719" s="32"/>
      <c r="B719" s="32"/>
      <c r="C719" s="33"/>
      <c r="D719" s="14"/>
      <c r="E719" s="14"/>
      <c r="F719" s="10"/>
      <c r="G719" s="15"/>
      <c r="H719" s="10"/>
      <c r="I719" s="10"/>
      <c r="J719" s="34"/>
      <c r="K719" s="10"/>
      <c r="L719" s="10"/>
      <c r="M719" s="10"/>
      <c r="N719" s="10"/>
    </row>
    <row r="720" spans="1:14">
      <c r="A720" s="32"/>
      <c r="B720" s="32"/>
      <c r="C720" s="33"/>
      <c r="D720" s="14"/>
      <c r="E720" s="14"/>
      <c r="F720" s="10"/>
      <c r="G720" s="15"/>
      <c r="H720" s="10"/>
      <c r="I720" s="10"/>
      <c r="J720" s="34"/>
      <c r="K720" s="10"/>
      <c r="L720" s="10"/>
      <c r="M720" s="10"/>
      <c r="N720" s="10"/>
    </row>
    <row r="721" spans="1:14">
      <c r="A721" s="32"/>
      <c r="B721" s="32"/>
      <c r="C721" s="33"/>
      <c r="D721" s="14"/>
      <c r="E721" s="14"/>
      <c r="F721" s="10"/>
      <c r="G721" s="15"/>
      <c r="H721" s="10"/>
      <c r="I721" s="10"/>
      <c r="J721" s="34"/>
      <c r="K721" s="10"/>
      <c r="L721" s="10"/>
      <c r="M721" s="10"/>
      <c r="N721" s="10"/>
    </row>
    <row r="722" spans="1:14">
      <c r="A722" s="32"/>
      <c r="B722" s="32"/>
      <c r="C722" s="33"/>
      <c r="D722" s="14"/>
      <c r="E722" s="14"/>
      <c r="F722" s="10"/>
      <c r="G722" s="15"/>
      <c r="H722" s="10"/>
      <c r="I722" s="10"/>
      <c r="J722" s="34"/>
      <c r="K722" s="10"/>
      <c r="L722" s="10"/>
      <c r="M722" s="10"/>
      <c r="N722" s="10"/>
    </row>
    <row r="723" spans="1:14">
      <c r="A723" s="32"/>
      <c r="B723" s="32"/>
      <c r="C723" s="33"/>
      <c r="D723" s="14"/>
      <c r="E723" s="14"/>
      <c r="F723" s="10"/>
      <c r="G723" s="15"/>
      <c r="H723" s="10"/>
      <c r="I723" s="10"/>
      <c r="J723" s="34"/>
      <c r="K723" s="10"/>
      <c r="L723" s="10"/>
      <c r="M723" s="10"/>
      <c r="N723" s="10"/>
    </row>
    <row r="724" spans="1:14">
      <c r="A724" s="32"/>
      <c r="B724" s="32"/>
      <c r="C724" s="33"/>
      <c r="D724" s="14"/>
      <c r="E724" s="14"/>
      <c r="F724" s="10"/>
      <c r="G724" s="15"/>
      <c r="H724" s="10"/>
      <c r="I724" s="10"/>
      <c r="J724" s="34"/>
      <c r="K724" s="10"/>
      <c r="L724" s="10"/>
      <c r="M724" s="10"/>
      <c r="N724" s="10"/>
    </row>
    <row r="725" spans="1:14">
      <c r="A725" s="32"/>
      <c r="B725" s="32"/>
      <c r="C725" s="33"/>
      <c r="D725" s="14"/>
      <c r="E725" s="14"/>
      <c r="F725" s="10"/>
      <c r="G725" s="15"/>
      <c r="H725" s="10"/>
      <c r="I725" s="10"/>
      <c r="J725" s="34"/>
      <c r="K725" s="10"/>
      <c r="L725" s="10"/>
      <c r="M725" s="10"/>
      <c r="N725" s="10"/>
    </row>
    <row r="726" spans="1:14">
      <c r="A726" s="32"/>
      <c r="B726" s="32"/>
      <c r="C726" s="33"/>
      <c r="D726" s="14"/>
      <c r="E726" s="14"/>
      <c r="F726" s="10"/>
      <c r="G726" s="15"/>
      <c r="H726" s="10"/>
      <c r="I726" s="10"/>
      <c r="J726" s="34"/>
      <c r="K726" s="10"/>
      <c r="L726" s="10"/>
      <c r="M726" s="10"/>
      <c r="N726" s="10"/>
    </row>
    <row r="727" spans="1:14">
      <c r="A727" s="32"/>
      <c r="B727" s="32"/>
      <c r="C727" s="33"/>
      <c r="D727" s="14"/>
      <c r="E727" s="14"/>
      <c r="F727" s="10"/>
      <c r="G727" s="15"/>
      <c r="H727" s="10"/>
      <c r="I727" s="10"/>
      <c r="J727" s="34"/>
      <c r="K727" s="10"/>
      <c r="L727" s="10"/>
      <c r="M727" s="10"/>
      <c r="N727" s="10"/>
    </row>
    <row r="728" spans="1:14">
      <c r="A728" s="32"/>
      <c r="B728" s="32"/>
      <c r="C728" s="33"/>
      <c r="D728" s="14"/>
      <c r="E728" s="14"/>
      <c r="F728" s="10"/>
      <c r="G728" s="15"/>
      <c r="H728" s="10"/>
      <c r="I728" s="10"/>
      <c r="J728" s="34"/>
      <c r="K728" s="10"/>
      <c r="L728" s="10"/>
      <c r="M728" s="10"/>
      <c r="N728" s="10"/>
    </row>
    <row r="729" spans="1:14">
      <c r="A729" s="32"/>
      <c r="B729" s="32"/>
      <c r="C729" s="33"/>
      <c r="D729" s="14"/>
      <c r="E729" s="14"/>
      <c r="F729" s="10"/>
      <c r="G729" s="15"/>
      <c r="H729" s="10"/>
      <c r="I729" s="10"/>
      <c r="J729" s="34"/>
      <c r="K729" s="10"/>
      <c r="L729" s="10"/>
      <c r="M729" s="10"/>
      <c r="N729" s="10"/>
    </row>
    <row r="730" spans="1:14">
      <c r="A730" s="32"/>
      <c r="B730" s="32"/>
      <c r="C730" s="33"/>
      <c r="D730" s="14"/>
      <c r="E730" s="14"/>
      <c r="F730" s="10"/>
      <c r="G730" s="15"/>
      <c r="H730" s="10"/>
      <c r="I730" s="10"/>
      <c r="J730" s="34"/>
      <c r="K730" s="10"/>
      <c r="L730" s="10"/>
      <c r="M730" s="10"/>
      <c r="N730" s="10"/>
    </row>
    <row r="731" spans="1:14">
      <c r="A731" s="32"/>
      <c r="B731" s="32"/>
      <c r="C731" s="33"/>
      <c r="D731" s="14"/>
      <c r="E731" s="14"/>
      <c r="F731" s="10"/>
      <c r="G731" s="15"/>
      <c r="H731" s="10"/>
      <c r="I731" s="10"/>
      <c r="J731" s="34"/>
      <c r="K731" s="10"/>
      <c r="L731" s="10"/>
      <c r="M731" s="10"/>
      <c r="N731" s="10"/>
    </row>
    <row r="732" spans="1:14">
      <c r="A732" s="32"/>
      <c r="B732" s="32"/>
      <c r="C732" s="33"/>
      <c r="D732" s="14"/>
      <c r="E732" s="14"/>
      <c r="F732" s="10"/>
      <c r="G732" s="15"/>
      <c r="H732" s="10"/>
      <c r="I732" s="10"/>
      <c r="J732" s="34"/>
      <c r="K732" s="10"/>
      <c r="L732" s="10"/>
      <c r="M732" s="10"/>
      <c r="N732" s="10"/>
    </row>
    <row r="733" spans="1:14">
      <c r="A733" s="32"/>
      <c r="B733" s="32"/>
      <c r="C733" s="33"/>
      <c r="D733" s="14"/>
      <c r="E733" s="14"/>
      <c r="F733" s="10"/>
      <c r="G733" s="15"/>
      <c r="H733" s="10"/>
      <c r="I733" s="10"/>
      <c r="J733" s="34"/>
      <c r="K733" s="10"/>
      <c r="L733" s="10"/>
      <c r="M733" s="10"/>
      <c r="N733" s="10"/>
    </row>
    <row r="734" spans="1:14">
      <c r="A734" s="32"/>
      <c r="B734" s="32"/>
      <c r="C734" s="33"/>
      <c r="D734" s="14"/>
      <c r="E734" s="14"/>
      <c r="F734" s="10"/>
      <c r="G734" s="15"/>
      <c r="H734" s="10"/>
      <c r="I734" s="10"/>
      <c r="J734" s="34"/>
      <c r="K734" s="10"/>
      <c r="L734" s="10"/>
      <c r="M734" s="10"/>
      <c r="N734" s="10"/>
    </row>
    <row r="735" spans="1:14">
      <c r="A735" s="32"/>
      <c r="B735" s="32"/>
      <c r="C735" s="33"/>
      <c r="D735" s="14"/>
      <c r="E735" s="14"/>
      <c r="F735" s="10"/>
      <c r="G735" s="15"/>
      <c r="H735" s="10"/>
      <c r="I735" s="10"/>
      <c r="J735" s="34"/>
      <c r="K735" s="10"/>
      <c r="L735" s="10"/>
      <c r="M735" s="10"/>
      <c r="N735" s="10"/>
    </row>
    <row r="736" spans="1:14">
      <c r="A736" s="32"/>
      <c r="B736" s="32"/>
      <c r="C736" s="33"/>
      <c r="D736" s="14"/>
      <c r="E736" s="14"/>
      <c r="F736" s="10"/>
      <c r="G736" s="15"/>
      <c r="H736" s="10"/>
      <c r="I736" s="10"/>
      <c r="J736" s="34"/>
      <c r="K736" s="10"/>
      <c r="L736" s="10"/>
      <c r="M736" s="10"/>
      <c r="N736" s="10"/>
    </row>
    <row r="737" spans="1:14">
      <c r="A737" s="32"/>
      <c r="B737" s="32"/>
      <c r="C737" s="33"/>
      <c r="D737" s="14"/>
      <c r="E737" s="14"/>
      <c r="F737" s="10"/>
      <c r="G737" s="15"/>
      <c r="H737" s="10"/>
      <c r="I737" s="10"/>
      <c r="J737" s="34"/>
      <c r="K737" s="10"/>
      <c r="L737" s="10"/>
      <c r="M737" s="10"/>
      <c r="N737" s="10"/>
    </row>
    <row r="738" spans="1:14">
      <c r="A738" s="32"/>
      <c r="B738" s="32"/>
      <c r="C738" s="33"/>
      <c r="D738" s="14"/>
      <c r="E738" s="14"/>
      <c r="F738" s="10"/>
      <c r="G738" s="15"/>
      <c r="H738" s="10"/>
      <c r="I738" s="10"/>
      <c r="J738" s="34"/>
      <c r="K738" s="10"/>
      <c r="L738" s="10"/>
      <c r="M738" s="10"/>
      <c r="N738" s="10"/>
    </row>
    <row r="739" spans="1:14">
      <c r="A739" s="32"/>
      <c r="B739" s="32"/>
      <c r="C739" s="33"/>
      <c r="D739" s="14"/>
      <c r="E739" s="14"/>
      <c r="F739" s="10"/>
      <c r="G739" s="15"/>
      <c r="H739" s="10"/>
      <c r="I739" s="10"/>
      <c r="J739" s="34"/>
      <c r="K739" s="10"/>
      <c r="L739" s="10"/>
      <c r="M739" s="10"/>
      <c r="N739" s="10"/>
    </row>
    <row r="740" spans="1:14">
      <c r="A740" s="32"/>
      <c r="B740" s="32"/>
      <c r="C740" s="33"/>
      <c r="D740" s="14"/>
      <c r="E740" s="14"/>
      <c r="F740" s="10"/>
      <c r="G740" s="15"/>
      <c r="H740" s="10"/>
      <c r="I740" s="10"/>
      <c r="J740" s="34"/>
      <c r="K740" s="10"/>
      <c r="L740" s="10"/>
      <c r="M740" s="10"/>
      <c r="N740" s="10"/>
    </row>
    <row r="741" spans="1:14">
      <c r="A741" s="32"/>
      <c r="B741" s="32"/>
      <c r="C741" s="33"/>
      <c r="D741" s="14"/>
      <c r="E741" s="14"/>
      <c r="F741" s="10"/>
      <c r="G741" s="15"/>
      <c r="H741" s="10"/>
      <c r="I741" s="10"/>
      <c r="J741" s="34"/>
      <c r="K741" s="10"/>
      <c r="L741" s="10"/>
      <c r="M741" s="10"/>
      <c r="N741" s="10"/>
    </row>
    <row r="742" spans="1:14">
      <c r="A742" s="32"/>
      <c r="B742" s="32"/>
      <c r="C742" s="33"/>
      <c r="D742" s="14"/>
      <c r="E742" s="14"/>
      <c r="F742" s="10"/>
      <c r="G742" s="15"/>
      <c r="H742" s="10"/>
      <c r="I742" s="10"/>
      <c r="J742" s="34"/>
      <c r="K742" s="10"/>
      <c r="L742" s="10"/>
      <c r="M742" s="10"/>
      <c r="N742" s="10"/>
    </row>
    <row r="743" spans="1:14">
      <c r="A743" s="32"/>
      <c r="B743" s="32"/>
      <c r="C743" s="33"/>
      <c r="D743" s="14"/>
      <c r="E743" s="14"/>
      <c r="F743" s="10"/>
      <c r="G743" s="15"/>
      <c r="H743" s="10"/>
      <c r="I743" s="10"/>
      <c r="J743" s="34"/>
      <c r="K743" s="10"/>
      <c r="L743" s="10"/>
      <c r="M743" s="10"/>
      <c r="N743" s="10"/>
    </row>
    <row r="744" spans="1:14">
      <c r="A744" s="32"/>
      <c r="B744" s="32"/>
      <c r="C744" s="33"/>
      <c r="D744" s="14"/>
      <c r="E744" s="14"/>
      <c r="F744" s="10"/>
      <c r="G744" s="15"/>
      <c r="H744" s="10"/>
      <c r="I744" s="10"/>
      <c r="J744" s="34"/>
      <c r="K744" s="10"/>
      <c r="L744" s="10"/>
      <c r="M744" s="10"/>
      <c r="N744" s="10"/>
    </row>
    <row r="745" spans="1:14">
      <c r="A745" s="32"/>
      <c r="B745" s="32"/>
      <c r="C745" s="33"/>
      <c r="D745" s="14"/>
      <c r="E745" s="14"/>
      <c r="F745" s="10"/>
      <c r="G745" s="15"/>
      <c r="H745" s="10"/>
      <c r="I745" s="10"/>
      <c r="J745" s="34"/>
      <c r="K745" s="10"/>
      <c r="L745" s="10"/>
      <c r="M745" s="10"/>
      <c r="N745" s="10"/>
    </row>
    <row r="746" spans="1:14">
      <c r="A746" s="32"/>
      <c r="B746" s="32"/>
      <c r="C746" s="33"/>
      <c r="D746" s="14"/>
      <c r="E746" s="14"/>
      <c r="F746" s="10"/>
      <c r="G746" s="15"/>
      <c r="H746" s="10"/>
      <c r="I746" s="10"/>
      <c r="J746" s="34"/>
      <c r="K746" s="10"/>
      <c r="L746" s="10"/>
      <c r="M746" s="10"/>
      <c r="N746" s="10"/>
    </row>
    <row r="747" spans="1:14">
      <c r="A747" s="32"/>
      <c r="B747" s="32"/>
      <c r="C747" s="33"/>
      <c r="D747" s="14"/>
      <c r="E747" s="14"/>
      <c r="F747" s="10"/>
      <c r="G747" s="15"/>
      <c r="H747" s="10"/>
      <c r="I747" s="10"/>
      <c r="J747" s="34"/>
      <c r="K747" s="10"/>
      <c r="L747" s="10"/>
      <c r="M747" s="10"/>
      <c r="N747" s="10"/>
    </row>
    <row r="748" spans="1:14">
      <c r="A748" s="32"/>
      <c r="B748" s="32"/>
      <c r="C748" s="33"/>
      <c r="D748" s="14"/>
      <c r="E748" s="14"/>
      <c r="F748" s="10"/>
      <c r="G748" s="15"/>
      <c r="H748" s="10"/>
      <c r="I748" s="10"/>
      <c r="J748" s="34"/>
      <c r="K748" s="10"/>
      <c r="L748" s="10"/>
      <c r="M748" s="10"/>
      <c r="N748" s="10"/>
    </row>
    <row r="749" spans="1:14">
      <c r="A749" s="32"/>
      <c r="B749" s="32"/>
      <c r="C749" s="33"/>
      <c r="D749" s="14"/>
      <c r="E749" s="14"/>
      <c r="F749" s="10"/>
      <c r="G749" s="15"/>
      <c r="H749" s="10"/>
      <c r="I749" s="10"/>
      <c r="J749" s="34"/>
      <c r="K749" s="10"/>
      <c r="L749" s="10"/>
      <c r="M749" s="10"/>
      <c r="N749" s="10"/>
    </row>
    <row r="750" spans="1:14">
      <c r="A750" s="32"/>
      <c r="B750" s="32"/>
      <c r="C750" s="33"/>
      <c r="D750" s="14"/>
      <c r="E750" s="14"/>
      <c r="F750" s="10"/>
      <c r="G750" s="15"/>
      <c r="H750" s="10"/>
      <c r="I750" s="10"/>
      <c r="J750" s="34"/>
      <c r="K750" s="10"/>
      <c r="L750" s="10"/>
      <c r="M750" s="10"/>
      <c r="N750" s="10"/>
    </row>
    <row r="751" spans="1:14">
      <c r="A751" s="32"/>
      <c r="B751" s="32"/>
      <c r="C751" s="33"/>
      <c r="D751" s="14"/>
      <c r="E751" s="14"/>
      <c r="F751" s="10"/>
      <c r="G751" s="15"/>
      <c r="H751" s="10"/>
      <c r="I751" s="10"/>
      <c r="J751" s="34"/>
      <c r="K751" s="10"/>
      <c r="L751" s="10"/>
      <c r="M751" s="10"/>
      <c r="N751" s="10"/>
    </row>
    <row r="752" spans="1:14">
      <c r="A752" s="32"/>
      <c r="B752" s="32"/>
      <c r="C752" s="33"/>
      <c r="D752" s="14"/>
      <c r="E752" s="14"/>
      <c r="F752" s="10"/>
      <c r="G752" s="15"/>
      <c r="H752" s="10"/>
      <c r="I752" s="10"/>
      <c r="J752" s="34"/>
      <c r="K752" s="10"/>
      <c r="L752" s="10"/>
      <c r="M752" s="10"/>
      <c r="N752" s="10"/>
    </row>
    <row r="753" spans="1:14">
      <c r="A753" s="32"/>
      <c r="B753" s="32"/>
      <c r="C753" s="33"/>
      <c r="D753" s="14"/>
      <c r="E753" s="14"/>
      <c r="F753" s="10"/>
      <c r="G753" s="15"/>
      <c r="H753" s="10"/>
      <c r="I753" s="10"/>
      <c r="J753" s="34"/>
      <c r="K753" s="10"/>
      <c r="L753" s="10"/>
      <c r="M753" s="10"/>
      <c r="N753" s="10"/>
    </row>
    <row r="754" spans="1:14">
      <c r="A754" s="32"/>
      <c r="B754" s="32"/>
      <c r="C754" s="33"/>
      <c r="D754" s="14"/>
      <c r="E754" s="14"/>
      <c r="F754" s="10"/>
      <c r="G754" s="15"/>
      <c r="H754" s="10"/>
      <c r="I754" s="10"/>
      <c r="J754" s="34"/>
      <c r="K754" s="10"/>
      <c r="L754" s="10"/>
      <c r="M754" s="10"/>
      <c r="N754" s="10"/>
    </row>
    <row r="755" spans="1:14">
      <c r="A755" s="32"/>
      <c r="B755" s="32"/>
      <c r="C755" s="33"/>
      <c r="D755" s="14"/>
      <c r="E755" s="14"/>
      <c r="F755" s="10"/>
      <c r="G755" s="15"/>
      <c r="H755" s="10"/>
      <c r="I755" s="10"/>
      <c r="J755" s="34"/>
      <c r="K755" s="10"/>
      <c r="L755" s="10"/>
      <c r="M755" s="10"/>
      <c r="N755" s="10"/>
    </row>
    <row r="756" spans="1:14">
      <c r="A756" s="32"/>
      <c r="B756" s="32"/>
      <c r="C756" s="33"/>
      <c r="D756" s="14"/>
      <c r="E756" s="14"/>
      <c r="F756" s="10"/>
      <c r="G756" s="15"/>
      <c r="H756" s="10"/>
      <c r="I756" s="10"/>
      <c r="J756" s="34"/>
      <c r="K756" s="10"/>
      <c r="L756" s="10"/>
      <c r="M756" s="10"/>
      <c r="N756" s="10"/>
    </row>
    <row r="757" spans="1:14">
      <c r="A757" s="32"/>
      <c r="B757" s="32"/>
      <c r="C757" s="33"/>
      <c r="D757" s="14"/>
      <c r="E757" s="14"/>
      <c r="F757" s="10"/>
      <c r="G757" s="15"/>
      <c r="H757" s="10"/>
      <c r="I757" s="10"/>
      <c r="J757" s="34"/>
      <c r="K757" s="10"/>
      <c r="L757" s="10"/>
      <c r="M757" s="10"/>
      <c r="N757" s="10"/>
    </row>
    <row r="758" spans="1:14">
      <c r="A758" s="32"/>
      <c r="B758" s="32"/>
      <c r="C758" s="33"/>
      <c r="D758" s="14"/>
      <c r="E758" s="14"/>
      <c r="F758" s="10"/>
      <c r="G758" s="15"/>
      <c r="H758" s="10"/>
      <c r="I758" s="10"/>
      <c r="J758" s="34"/>
      <c r="K758" s="10"/>
      <c r="L758" s="10"/>
      <c r="M758" s="10"/>
      <c r="N758" s="10"/>
    </row>
    <row r="759" spans="1:14">
      <c r="A759" s="32"/>
      <c r="B759" s="32"/>
      <c r="C759" s="33"/>
      <c r="D759" s="14"/>
      <c r="E759" s="14"/>
      <c r="F759" s="10"/>
      <c r="G759" s="15"/>
      <c r="H759" s="10"/>
      <c r="I759" s="10"/>
      <c r="J759" s="34"/>
      <c r="K759" s="10"/>
      <c r="L759" s="10"/>
      <c r="M759" s="10"/>
      <c r="N759" s="10"/>
    </row>
    <row r="760" spans="1:14">
      <c r="A760" s="32"/>
      <c r="B760" s="32"/>
      <c r="C760" s="33"/>
      <c r="D760" s="14"/>
      <c r="E760" s="14"/>
      <c r="F760" s="10"/>
      <c r="G760" s="15"/>
      <c r="H760" s="10"/>
      <c r="I760" s="10"/>
      <c r="J760" s="34"/>
      <c r="K760" s="10"/>
      <c r="L760" s="10"/>
      <c r="M760" s="10"/>
      <c r="N760" s="10"/>
    </row>
    <row r="761" spans="1:14">
      <c r="A761" s="32"/>
      <c r="B761" s="32"/>
      <c r="C761" s="33"/>
      <c r="D761" s="14"/>
      <c r="E761" s="14"/>
      <c r="F761" s="10"/>
      <c r="G761" s="15"/>
      <c r="H761" s="10"/>
      <c r="I761" s="10"/>
      <c r="J761" s="34"/>
      <c r="K761" s="10"/>
      <c r="L761" s="10"/>
      <c r="M761" s="10"/>
      <c r="N761" s="10"/>
    </row>
    <row r="762" spans="1:14">
      <c r="A762" s="32"/>
      <c r="B762" s="32"/>
      <c r="C762" s="33"/>
      <c r="D762" s="14"/>
      <c r="E762" s="14"/>
      <c r="F762" s="10"/>
      <c r="G762" s="15"/>
      <c r="H762" s="10"/>
      <c r="I762" s="10"/>
      <c r="J762" s="34"/>
      <c r="K762" s="10"/>
      <c r="L762" s="10"/>
      <c r="M762" s="10"/>
      <c r="N762" s="10"/>
    </row>
    <row r="763" spans="1:14">
      <c r="A763" s="32"/>
      <c r="B763" s="32"/>
      <c r="C763" s="33"/>
      <c r="D763" s="14"/>
      <c r="E763" s="14"/>
      <c r="F763" s="10"/>
      <c r="G763" s="15"/>
      <c r="H763" s="10"/>
      <c r="I763" s="10"/>
      <c r="J763" s="34"/>
      <c r="K763" s="10"/>
      <c r="L763" s="10"/>
      <c r="M763" s="10"/>
      <c r="N763" s="10"/>
    </row>
    <row r="764" spans="1:14">
      <c r="A764" s="32"/>
      <c r="B764" s="32"/>
      <c r="C764" s="33"/>
      <c r="D764" s="14"/>
      <c r="E764" s="14"/>
      <c r="F764" s="10"/>
      <c r="G764" s="15"/>
      <c r="H764" s="10"/>
      <c r="I764" s="10"/>
      <c r="J764" s="34"/>
      <c r="K764" s="10"/>
      <c r="L764" s="10"/>
      <c r="M764" s="10"/>
      <c r="N764" s="10"/>
    </row>
    <row r="765" spans="1:14">
      <c r="A765" s="32"/>
      <c r="B765" s="32"/>
      <c r="C765" s="33"/>
      <c r="D765" s="14"/>
      <c r="E765" s="14"/>
      <c r="F765" s="10"/>
      <c r="G765" s="15"/>
      <c r="H765" s="10"/>
      <c r="I765" s="10"/>
      <c r="J765" s="34"/>
      <c r="K765" s="10"/>
      <c r="L765" s="10"/>
      <c r="M765" s="10"/>
      <c r="N765" s="10"/>
    </row>
    <row r="766" spans="1:14">
      <c r="A766" s="32"/>
      <c r="B766" s="32"/>
      <c r="C766" s="33"/>
      <c r="D766" s="14"/>
      <c r="E766" s="14"/>
      <c r="F766" s="10"/>
      <c r="G766" s="15"/>
      <c r="H766" s="10"/>
      <c r="I766" s="10"/>
      <c r="J766" s="34"/>
      <c r="K766" s="10"/>
      <c r="L766" s="10"/>
      <c r="M766" s="10"/>
      <c r="N766" s="10"/>
    </row>
    <row r="767" spans="1:14">
      <c r="A767" s="32"/>
      <c r="B767" s="32"/>
      <c r="C767" s="33"/>
      <c r="D767" s="14"/>
      <c r="E767" s="14"/>
      <c r="F767" s="10"/>
      <c r="G767" s="15"/>
      <c r="H767" s="10"/>
      <c r="I767" s="10"/>
      <c r="J767" s="34"/>
      <c r="K767" s="10"/>
      <c r="L767" s="10"/>
      <c r="M767" s="10"/>
      <c r="N767" s="10"/>
    </row>
    <row r="768" spans="1:14">
      <c r="A768" s="32"/>
      <c r="B768" s="32"/>
      <c r="C768" s="33"/>
      <c r="D768" s="14"/>
      <c r="E768" s="14"/>
      <c r="F768" s="10"/>
      <c r="G768" s="15"/>
      <c r="H768" s="10"/>
      <c r="I768" s="10"/>
      <c r="J768" s="34"/>
      <c r="K768" s="10"/>
      <c r="L768" s="10"/>
      <c r="M768" s="10"/>
      <c r="N768" s="10"/>
    </row>
    <row r="769" spans="1:14">
      <c r="A769" s="32"/>
      <c r="B769" s="32"/>
      <c r="C769" s="33"/>
      <c r="D769" s="14"/>
      <c r="E769" s="14"/>
      <c r="F769" s="10"/>
      <c r="G769" s="15"/>
      <c r="H769" s="10"/>
      <c r="I769" s="10"/>
      <c r="J769" s="34"/>
      <c r="K769" s="10"/>
      <c r="L769" s="10"/>
      <c r="M769" s="10"/>
      <c r="N769" s="10"/>
    </row>
    <row r="770" spans="1:14">
      <c r="A770" s="32"/>
      <c r="B770" s="32"/>
      <c r="C770" s="33"/>
      <c r="D770" s="14"/>
      <c r="E770" s="14"/>
      <c r="F770" s="10"/>
      <c r="G770" s="15"/>
      <c r="H770" s="10"/>
      <c r="I770" s="10"/>
      <c r="J770" s="34"/>
      <c r="K770" s="10"/>
      <c r="L770" s="10"/>
      <c r="M770" s="10"/>
      <c r="N770" s="10"/>
    </row>
    <row r="771" spans="1:14">
      <c r="A771" s="32"/>
      <c r="B771" s="32"/>
      <c r="C771" s="33"/>
      <c r="D771" s="14"/>
      <c r="E771" s="14"/>
      <c r="F771" s="10"/>
      <c r="G771" s="15"/>
      <c r="H771" s="10"/>
      <c r="I771" s="10"/>
      <c r="J771" s="34"/>
      <c r="K771" s="10"/>
      <c r="L771" s="10"/>
      <c r="M771" s="10"/>
      <c r="N771" s="10"/>
    </row>
    <row r="772" spans="1:14">
      <c r="A772" s="32"/>
      <c r="B772" s="32"/>
      <c r="C772" s="33"/>
      <c r="D772" s="14"/>
      <c r="E772" s="14"/>
      <c r="F772" s="10"/>
      <c r="G772" s="15"/>
      <c r="H772" s="10"/>
      <c r="I772" s="10"/>
      <c r="J772" s="34"/>
      <c r="K772" s="10"/>
      <c r="L772" s="10"/>
      <c r="M772" s="10"/>
      <c r="N772" s="10"/>
    </row>
    <row r="773" spans="1:14">
      <c r="A773" s="32"/>
      <c r="B773" s="32"/>
      <c r="C773" s="33"/>
      <c r="D773" s="14"/>
      <c r="E773" s="14"/>
      <c r="F773" s="10"/>
      <c r="G773" s="15"/>
      <c r="H773" s="10"/>
      <c r="I773" s="10"/>
      <c r="J773" s="34"/>
      <c r="K773" s="10"/>
      <c r="L773" s="10"/>
      <c r="M773" s="10"/>
      <c r="N773" s="10"/>
    </row>
    <row r="774" spans="1:14">
      <c r="A774" s="32"/>
      <c r="B774" s="32"/>
      <c r="C774" s="33"/>
      <c r="D774" s="14"/>
      <c r="E774" s="14"/>
      <c r="F774" s="10"/>
      <c r="G774" s="15"/>
      <c r="H774" s="10"/>
      <c r="I774" s="10"/>
      <c r="J774" s="34"/>
      <c r="K774" s="10"/>
      <c r="L774" s="10"/>
      <c r="M774" s="10"/>
      <c r="N774" s="10"/>
    </row>
    <row r="775" spans="1:14">
      <c r="A775" s="32"/>
      <c r="B775" s="32"/>
      <c r="C775" s="33"/>
      <c r="D775" s="14"/>
      <c r="E775" s="14"/>
      <c r="F775" s="10"/>
      <c r="G775" s="15"/>
      <c r="H775" s="10"/>
      <c r="I775" s="10"/>
      <c r="J775" s="34"/>
      <c r="K775" s="10"/>
      <c r="L775" s="10"/>
      <c r="M775" s="10"/>
      <c r="N775" s="10"/>
    </row>
    <row r="776" spans="1:14">
      <c r="A776" s="32"/>
      <c r="B776" s="32"/>
      <c r="C776" s="33"/>
      <c r="D776" s="14"/>
      <c r="E776" s="14"/>
      <c r="F776" s="10"/>
      <c r="G776" s="15"/>
      <c r="H776" s="10"/>
      <c r="I776" s="10"/>
      <c r="J776" s="34"/>
      <c r="K776" s="10"/>
      <c r="L776" s="10"/>
      <c r="M776" s="10"/>
      <c r="N776" s="10"/>
    </row>
    <row r="777" spans="1:14">
      <c r="A777" s="32"/>
      <c r="B777" s="32"/>
      <c r="C777" s="33"/>
      <c r="D777" s="14"/>
      <c r="E777" s="14"/>
      <c r="F777" s="10"/>
      <c r="G777" s="15"/>
      <c r="H777" s="10"/>
      <c r="I777" s="10"/>
      <c r="J777" s="34"/>
      <c r="K777" s="10"/>
      <c r="L777" s="10"/>
      <c r="M777" s="10"/>
      <c r="N777" s="10"/>
    </row>
    <row r="778" spans="1:14">
      <c r="A778" s="32"/>
      <c r="B778" s="32"/>
      <c r="C778" s="33"/>
      <c r="D778" s="14"/>
      <c r="E778" s="14"/>
      <c r="F778" s="10"/>
      <c r="G778" s="15"/>
      <c r="H778" s="10"/>
      <c r="I778" s="10"/>
      <c r="J778" s="34"/>
      <c r="K778" s="10"/>
      <c r="L778" s="10"/>
      <c r="M778" s="10"/>
      <c r="N778" s="10"/>
    </row>
    <row r="779" spans="1:14">
      <c r="A779" s="32"/>
      <c r="B779" s="32"/>
      <c r="C779" s="33"/>
      <c r="D779" s="14"/>
      <c r="E779" s="14"/>
      <c r="F779" s="10"/>
      <c r="G779" s="15"/>
      <c r="H779" s="10"/>
      <c r="I779" s="10"/>
      <c r="J779" s="34"/>
      <c r="K779" s="10"/>
      <c r="L779" s="10"/>
      <c r="M779" s="10"/>
      <c r="N779" s="10"/>
    </row>
    <row r="780" spans="1:14">
      <c r="A780" s="32"/>
      <c r="B780" s="32"/>
      <c r="C780" s="33"/>
      <c r="D780" s="14"/>
      <c r="E780" s="14"/>
      <c r="F780" s="10"/>
      <c r="G780" s="15"/>
      <c r="H780" s="10"/>
      <c r="I780" s="10"/>
      <c r="J780" s="34"/>
      <c r="K780" s="10"/>
      <c r="L780" s="10"/>
      <c r="M780" s="10"/>
      <c r="N780" s="10"/>
    </row>
    <row r="781" spans="1:14">
      <c r="A781" s="32"/>
      <c r="B781" s="32"/>
      <c r="C781" s="33"/>
      <c r="D781" s="14"/>
      <c r="E781" s="14"/>
      <c r="F781" s="10"/>
      <c r="G781" s="15"/>
      <c r="H781" s="10"/>
      <c r="I781" s="10"/>
      <c r="J781" s="34"/>
      <c r="K781" s="10"/>
      <c r="L781" s="10"/>
      <c r="M781" s="10"/>
      <c r="N781" s="10"/>
    </row>
    <row r="782" spans="1:14">
      <c r="A782" s="32"/>
      <c r="B782" s="32"/>
      <c r="C782" s="33"/>
      <c r="D782" s="14"/>
      <c r="E782" s="14"/>
      <c r="F782" s="10"/>
      <c r="G782" s="15"/>
      <c r="H782" s="10"/>
      <c r="I782" s="10"/>
      <c r="J782" s="34"/>
      <c r="K782" s="10"/>
      <c r="L782" s="10"/>
      <c r="M782" s="10"/>
      <c r="N782" s="10"/>
    </row>
    <row r="783" spans="1:14">
      <c r="A783" s="32"/>
      <c r="B783" s="32"/>
      <c r="C783" s="33"/>
      <c r="D783" s="14"/>
      <c r="E783" s="14"/>
      <c r="F783" s="10"/>
      <c r="G783" s="15"/>
      <c r="H783" s="10"/>
      <c r="I783" s="10"/>
      <c r="J783" s="34"/>
      <c r="K783" s="10"/>
      <c r="L783" s="10"/>
      <c r="M783" s="10"/>
      <c r="N783" s="10"/>
    </row>
    <row r="784" spans="1:14">
      <c r="A784" s="32"/>
      <c r="B784" s="32"/>
      <c r="C784" s="33"/>
      <c r="D784" s="14"/>
      <c r="E784" s="14"/>
      <c r="F784" s="10"/>
      <c r="G784" s="15"/>
      <c r="H784" s="10"/>
      <c r="I784" s="10"/>
      <c r="J784" s="34"/>
      <c r="K784" s="10"/>
      <c r="L784" s="10"/>
      <c r="M784" s="10"/>
      <c r="N784" s="10"/>
    </row>
    <row r="785" spans="1:14">
      <c r="A785" s="32"/>
      <c r="B785" s="32"/>
      <c r="C785" s="33"/>
      <c r="D785" s="14"/>
      <c r="E785" s="14"/>
      <c r="F785" s="10"/>
      <c r="G785" s="15"/>
      <c r="H785" s="10"/>
      <c r="I785" s="10"/>
      <c r="J785" s="34"/>
      <c r="K785" s="10"/>
      <c r="L785" s="10"/>
      <c r="M785" s="10"/>
      <c r="N785" s="10"/>
    </row>
    <row r="786" spans="1:14">
      <c r="A786" s="32"/>
      <c r="B786" s="32"/>
      <c r="C786" s="33"/>
      <c r="D786" s="14"/>
      <c r="E786" s="14"/>
      <c r="F786" s="10"/>
      <c r="G786" s="15"/>
      <c r="H786" s="10"/>
      <c r="I786" s="10"/>
      <c r="J786" s="34"/>
      <c r="K786" s="10"/>
      <c r="L786" s="10"/>
      <c r="M786" s="10"/>
      <c r="N786" s="10"/>
    </row>
    <row r="787" spans="1:14">
      <c r="A787" s="32"/>
      <c r="B787" s="32"/>
      <c r="C787" s="33"/>
      <c r="D787" s="14"/>
      <c r="E787" s="14"/>
      <c r="F787" s="10"/>
      <c r="G787" s="15"/>
      <c r="H787" s="10"/>
      <c r="I787" s="10"/>
      <c r="J787" s="34"/>
      <c r="K787" s="10"/>
      <c r="L787" s="10"/>
      <c r="M787" s="10"/>
      <c r="N787" s="10"/>
    </row>
    <row r="788" spans="1:14">
      <c r="A788" s="32"/>
      <c r="B788" s="32"/>
      <c r="C788" s="33"/>
      <c r="D788" s="14"/>
      <c r="E788" s="14"/>
      <c r="F788" s="10"/>
      <c r="G788" s="15"/>
      <c r="H788" s="10"/>
      <c r="I788" s="10"/>
      <c r="J788" s="34"/>
      <c r="K788" s="10"/>
      <c r="L788" s="10"/>
      <c r="M788" s="10"/>
      <c r="N788" s="10"/>
    </row>
    <row r="789" spans="1:14">
      <c r="A789" s="32"/>
      <c r="B789" s="32"/>
      <c r="C789" s="33"/>
      <c r="D789" s="14"/>
      <c r="E789" s="14"/>
      <c r="F789" s="10"/>
      <c r="G789" s="15"/>
      <c r="H789" s="10"/>
      <c r="I789" s="10"/>
      <c r="J789" s="34"/>
      <c r="K789" s="10"/>
      <c r="L789" s="10"/>
      <c r="M789" s="10"/>
      <c r="N789" s="10"/>
    </row>
    <row r="790" spans="1:14">
      <c r="A790" s="32"/>
      <c r="B790" s="32"/>
      <c r="C790" s="33"/>
      <c r="D790" s="14"/>
      <c r="E790" s="14"/>
      <c r="F790" s="10"/>
      <c r="G790" s="15"/>
      <c r="H790" s="10"/>
      <c r="I790" s="10"/>
      <c r="J790" s="34"/>
      <c r="K790" s="10"/>
      <c r="L790" s="10"/>
      <c r="M790" s="10"/>
      <c r="N790" s="10"/>
    </row>
    <row r="791" spans="1:14">
      <c r="A791" s="32"/>
      <c r="B791" s="32"/>
      <c r="C791" s="33"/>
      <c r="D791" s="14"/>
      <c r="E791" s="14"/>
      <c r="F791" s="10"/>
      <c r="G791" s="15"/>
      <c r="H791" s="10"/>
      <c r="I791" s="10"/>
      <c r="J791" s="34"/>
      <c r="K791" s="10"/>
      <c r="L791" s="10"/>
      <c r="M791" s="10"/>
      <c r="N791" s="10"/>
    </row>
    <row r="792" spans="1:14">
      <c r="A792" s="32"/>
      <c r="B792" s="32"/>
      <c r="C792" s="33"/>
      <c r="D792" s="14"/>
      <c r="E792" s="14"/>
      <c r="F792" s="10"/>
      <c r="G792" s="15"/>
      <c r="H792" s="10"/>
      <c r="I792" s="10"/>
      <c r="J792" s="34"/>
      <c r="K792" s="10"/>
      <c r="L792" s="10"/>
      <c r="M792" s="10"/>
      <c r="N792" s="10"/>
    </row>
    <row r="793" spans="1:14">
      <c r="A793" s="32"/>
      <c r="B793" s="32"/>
      <c r="C793" s="33"/>
      <c r="D793" s="14"/>
      <c r="E793" s="14"/>
      <c r="F793" s="10"/>
      <c r="G793" s="15"/>
      <c r="H793" s="10"/>
      <c r="I793" s="10"/>
      <c r="J793" s="34"/>
      <c r="K793" s="10"/>
      <c r="L793" s="10"/>
      <c r="M793" s="10"/>
      <c r="N793" s="10"/>
    </row>
    <row r="794" spans="1:14">
      <c r="A794" s="32"/>
      <c r="B794" s="32"/>
      <c r="C794" s="33"/>
      <c r="D794" s="14"/>
      <c r="E794" s="14"/>
      <c r="F794" s="10"/>
      <c r="G794" s="15"/>
      <c r="H794" s="10"/>
      <c r="I794" s="10"/>
      <c r="J794" s="34"/>
      <c r="K794" s="10"/>
      <c r="L794" s="10"/>
      <c r="M794" s="10"/>
      <c r="N794" s="10"/>
    </row>
    <row r="795" spans="1:14">
      <c r="A795" s="32"/>
      <c r="B795" s="32"/>
      <c r="C795" s="33"/>
      <c r="D795" s="14"/>
      <c r="E795" s="14"/>
      <c r="F795" s="10"/>
      <c r="G795" s="15"/>
      <c r="H795" s="10"/>
      <c r="I795" s="10"/>
      <c r="J795" s="34"/>
      <c r="K795" s="10"/>
      <c r="L795" s="10"/>
      <c r="M795" s="10"/>
      <c r="N795" s="10"/>
    </row>
    <row r="796" spans="1:14">
      <c r="A796" s="32"/>
      <c r="B796" s="32"/>
      <c r="C796" s="33"/>
      <c r="D796" s="14"/>
      <c r="E796" s="14"/>
      <c r="F796" s="10"/>
      <c r="G796" s="15"/>
      <c r="H796" s="10"/>
      <c r="I796" s="10"/>
      <c r="J796" s="34"/>
      <c r="K796" s="10"/>
      <c r="L796" s="10"/>
      <c r="M796" s="10"/>
      <c r="N796" s="10"/>
    </row>
    <row r="797" spans="1:14">
      <c r="A797" s="32"/>
      <c r="B797" s="32"/>
      <c r="C797" s="33"/>
      <c r="D797" s="14"/>
      <c r="E797" s="14"/>
      <c r="F797" s="10"/>
      <c r="G797" s="15"/>
      <c r="H797" s="10"/>
      <c r="I797" s="10"/>
      <c r="J797" s="34"/>
      <c r="K797" s="10"/>
      <c r="L797" s="10"/>
      <c r="M797" s="10"/>
      <c r="N797" s="10"/>
    </row>
    <row r="798" spans="1:14">
      <c r="A798" s="32"/>
      <c r="B798" s="32"/>
      <c r="C798" s="33"/>
      <c r="D798" s="14"/>
      <c r="E798" s="14"/>
      <c r="F798" s="10"/>
      <c r="G798" s="15"/>
      <c r="H798" s="10"/>
      <c r="I798" s="10"/>
      <c r="J798" s="34"/>
      <c r="K798" s="10"/>
      <c r="L798" s="10"/>
      <c r="M798" s="10"/>
      <c r="N798" s="10"/>
    </row>
    <row r="799" spans="1:14">
      <c r="A799" s="32"/>
      <c r="B799" s="32"/>
      <c r="C799" s="33"/>
      <c r="D799" s="14"/>
      <c r="E799" s="14"/>
      <c r="F799" s="10"/>
      <c r="G799" s="15"/>
      <c r="H799" s="10"/>
      <c r="I799" s="10"/>
      <c r="J799" s="34"/>
      <c r="K799" s="10"/>
      <c r="L799" s="10"/>
      <c r="M799" s="10"/>
      <c r="N799" s="10"/>
    </row>
    <row r="800" spans="1:14">
      <c r="A800" s="32"/>
      <c r="B800" s="32"/>
      <c r="C800" s="33"/>
      <c r="D800" s="14"/>
      <c r="E800" s="14"/>
      <c r="F800" s="10"/>
      <c r="G800" s="15"/>
      <c r="H800" s="10"/>
      <c r="I800" s="10"/>
      <c r="J800" s="34"/>
      <c r="K800" s="10"/>
      <c r="L800" s="10"/>
      <c r="M800" s="10"/>
      <c r="N800" s="10"/>
    </row>
    <row r="801" spans="1:14">
      <c r="A801" s="32"/>
      <c r="B801" s="32"/>
      <c r="C801" s="33"/>
      <c r="D801" s="14"/>
      <c r="E801" s="14"/>
      <c r="F801" s="10"/>
      <c r="G801" s="15"/>
      <c r="H801" s="10"/>
      <c r="I801" s="10"/>
      <c r="J801" s="34"/>
      <c r="K801" s="10"/>
      <c r="L801" s="10"/>
      <c r="M801" s="10"/>
      <c r="N801" s="10"/>
    </row>
    <row r="802" spans="1:14">
      <c r="A802" s="32"/>
      <c r="B802" s="32"/>
      <c r="C802" s="33"/>
      <c r="D802" s="14"/>
      <c r="E802" s="14"/>
      <c r="F802" s="10"/>
      <c r="G802" s="15"/>
      <c r="H802" s="10"/>
      <c r="I802" s="10"/>
      <c r="J802" s="34"/>
      <c r="K802" s="10"/>
      <c r="L802" s="10"/>
      <c r="M802" s="10"/>
      <c r="N802" s="10"/>
    </row>
    <row r="803" spans="1:14">
      <c r="A803" s="32"/>
      <c r="B803" s="32"/>
      <c r="C803" s="33"/>
      <c r="D803" s="14"/>
      <c r="E803" s="14"/>
      <c r="F803" s="10"/>
      <c r="G803" s="15"/>
      <c r="H803" s="10"/>
      <c r="I803" s="10"/>
      <c r="J803" s="34"/>
      <c r="K803" s="10"/>
      <c r="L803" s="10"/>
      <c r="M803" s="10"/>
      <c r="N803" s="10"/>
    </row>
    <row r="804" spans="1:14">
      <c r="A804" s="32"/>
      <c r="B804" s="32"/>
      <c r="C804" s="33"/>
      <c r="D804" s="14"/>
      <c r="E804" s="14"/>
      <c r="F804" s="10"/>
      <c r="G804" s="15"/>
      <c r="H804" s="10"/>
      <c r="I804" s="10"/>
      <c r="J804" s="34"/>
      <c r="K804" s="10"/>
      <c r="L804" s="10"/>
      <c r="M804" s="10"/>
      <c r="N804" s="10"/>
    </row>
    <row r="805" spans="1:14">
      <c r="A805" s="32"/>
      <c r="B805" s="32"/>
      <c r="C805" s="33"/>
      <c r="D805" s="14"/>
      <c r="E805" s="14"/>
      <c r="F805" s="10"/>
      <c r="G805" s="15"/>
      <c r="H805" s="10"/>
      <c r="I805" s="10"/>
      <c r="J805" s="34"/>
      <c r="K805" s="10"/>
      <c r="L805" s="10"/>
      <c r="M805" s="10"/>
      <c r="N805" s="10"/>
    </row>
    <row r="806" spans="1:14">
      <c r="A806" s="32"/>
      <c r="B806" s="32"/>
      <c r="C806" s="33"/>
      <c r="D806" s="14"/>
      <c r="E806" s="14"/>
      <c r="F806" s="10"/>
      <c r="G806" s="15"/>
      <c r="H806" s="10"/>
      <c r="I806" s="10"/>
      <c r="J806" s="34"/>
      <c r="K806" s="10"/>
      <c r="L806" s="10"/>
      <c r="M806" s="10"/>
      <c r="N806" s="10"/>
    </row>
    <row r="807" spans="1:14">
      <c r="A807" s="32"/>
      <c r="B807" s="32"/>
      <c r="C807" s="33"/>
      <c r="D807" s="14"/>
      <c r="E807" s="14"/>
      <c r="F807" s="10"/>
      <c r="G807" s="15"/>
      <c r="H807" s="10"/>
      <c r="I807" s="10"/>
      <c r="J807" s="34"/>
      <c r="K807" s="10"/>
      <c r="L807" s="10"/>
      <c r="M807" s="10"/>
      <c r="N807" s="10"/>
    </row>
    <row r="808" spans="1:14">
      <c r="A808" s="32"/>
      <c r="B808" s="32"/>
      <c r="C808" s="33"/>
      <c r="D808" s="14"/>
      <c r="E808" s="14"/>
      <c r="F808" s="10"/>
      <c r="G808" s="15"/>
      <c r="H808" s="10"/>
      <c r="I808" s="10"/>
      <c r="J808" s="34"/>
      <c r="K808" s="10"/>
      <c r="L808" s="10"/>
      <c r="M808" s="10"/>
      <c r="N808" s="10"/>
    </row>
    <row r="809" spans="1:14">
      <c r="A809" s="32"/>
      <c r="B809" s="32"/>
      <c r="C809" s="33"/>
      <c r="D809" s="14"/>
      <c r="E809" s="14"/>
      <c r="F809" s="10"/>
      <c r="G809" s="15"/>
      <c r="H809" s="10"/>
      <c r="I809" s="10"/>
      <c r="J809" s="34"/>
      <c r="K809" s="10"/>
      <c r="L809" s="10"/>
      <c r="M809" s="10"/>
      <c r="N809" s="10"/>
    </row>
    <row r="810" spans="1:14">
      <c r="A810" s="32"/>
      <c r="B810" s="32"/>
      <c r="C810" s="33"/>
      <c r="D810" s="14"/>
      <c r="E810" s="14"/>
      <c r="F810" s="10"/>
      <c r="G810" s="15"/>
      <c r="H810" s="10"/>
      <c r="I810" s="10"/>
      <c r="J810" s="34"/>
      <c r="K810" s="10"/>
      <c r="L810" s="10"/>
      <c r="M810" s="10"/>
      <c r="N810" s="10"/>
    </row>
    <row r="811" spans="1:14">
      <c r="A811" s="32"/>
      <c r="B811" s="32"/>
      <c r="C811" s="33"/>
      <c r="D811" s="14"/>
      <c r="E811" s="14"/>
      <c r="F811" s="10"/>
      <c r="G811" s="15"/>
      <c r="H811" s="10"/>
      <c r="I811" s="10"/>
      <c r="J811" s="34"/>
      <c r="K811" s="10"/>
      <c r="L811" s="10"/>
      <c r="M811" s="10"/>
      <c r="N811" s="10"/>
    </row>
    <row r="812" spans="1:14">
      <c r="A812" s="32"/>
      <c r="B812" s="32"/>
      <c r="C812" s="33"/>
      <c r="D812" s="14"/>
      <c r="E812" s="14"/>
      <c r="F812" s="10"/>
      <c r="G812" s="15"/>
      <c r="H812" s="10"/>
      <c r="I812" s="10"/>
      <c r="J812" s="34"/>
      <c r="K812" s="10"/>
      <c r="L812" s="10"/>
      <c r="M812" s="10"/>
      <c r="N812" s="10"/>
    </row>
    <row r="813" spans="1:14">
      <c r="A813" s="32"/>
      <c r="B813" s="32"/>
      <c r="C813" s="33"/>
      <c r="D813" s="14"/>
      <c r="E813" s="14"/>
      <c r="F813" s="10"/>
      <c r="G813" s="15"/>
      <c r="H813" s="10"/>
      <c r="I813" s="10"/>
      <c r="J813" s="34"/>
      <c r="K813" s="10"/>
      <c r="L813" s="10"/>
      <c r="M813" s="10"/>
      <c r="N813" s="10"/>
    </row>
    <row r="814" spans="1:14">
      <c r="A814" s="32"/>
      <c r="B814" s="32"/>
      <c r="C814" s="33"/>
      <c r="D814" s="14"/>
      <c r="E814" s="14"/>
      <c r="F814" s="10"/>
      <c r="G814" s="15"/>
      <c r="H814" s="10"/>
      <c r="I814" s="10"/>
      <c r="J814" s="34"/>
      <c r="K814" s="10"/>
      <c r="L814" s="10"/>
      <c r="M814" s="10"/>
      <c r="N814" s="10"/>
    </row>
    <row r="815" spans="1:14">
      <c r="A815" s="32"/>
      <c r="B815" s="32"/>
      <c r="C815" s="33"/>
      <c r="D815" s="14"/>
      <c r="E815" s="14"/>
      <c r="F815" s="10"/>
      <c r="G815" s="15"/>
      <c r="H815" s="10"/>
      <c r="I815" s="10"/>
      <c r="J815" s="34"/>
      <c r="K815" s="10"/>
      <c r="L815" s="10"/>
      <c r="M815" s="10"/>
      <c r="N815" s="10"/>
    </row>
    <row r="816" spans="1:14">
      <c r="A816" s="32"/>
      <c r="B816" s="32"/>
      <c r="C816" s="33"/>
      <c r="D816" s="14"/>
      <c r="E816" s="14"/>
      <c r="F816" s="10"/>
      <c r="G816" s="15"/>
      <c r="H816" s="10"/>
      <c r="I816" s="10"/>
      <c r="J816" s="34"/>
      <c r="K816" s="10"/>
      <c r="L816" s="10"/>
      <c r="M816" s="10"/>
      <c r="N816" s="10"/>
    </row>
    <row r="817" spans="1:14">
      <c r="A817" s="32"/>
      <c r="B817" s="32"/>
      <c r="C817" s="33"/>
      <c r="D817" s="14"/>
      <c r="E817" s="14"/>
      <c r="F817" s="10"/>
      <c r="G817" s="15"/>
      <c r="H817" s="10"/>
      <c r="I817" s="10"/>
      <c r="J817" s="34"/>
      <c r="K817" s="10"/>
      <c r="L817" s="10"/>
      <c r="M817" s="10"/>
      <c r="N817" s="10"/>
    </row>
    <row r="818" spans="1:14">
      <c r="A818" s="32"/>
      <c r="B818" s="32"/>
      <c r="C818" s="33"/>
      <c r="D818" s="14"/>
      <c r="E818" s="14"/>
      <c r="F818" s="10"/>
      <c r="G818" s="15"/>
      <c r="H818" s="10"/>
      <c r="I818" s="10"/>
      <c r="J818" s="34"/>
      <c r="K818" s="10"/>
      <c r="L818" s="10"/>
      <c r="M818" s="10"/>
      <c r="N818" s="10"/>
    </row>
    <row r="819" spans="1:14">
      <c r="A819" s="32"/>
      <c r="B819" s="32"/>
      <c r="C819" s="33"/>
      <c r="D819" s="14"/>
      <c r="E819" s="14"/>
      <c r="F819" s="10"/>
      <c r="G819" s="15"/>
      <c r="H819" s="10"/>
      <c r="I819" s="10"/>
      <c r="J819" s="34"/>
      <c r="K819" s="10"/>
      <c r="L819" s="10"/>
      <c r="M819" s="10"/>
      <c r="N819" s="10"/>
    </row>
    <row r="820" spans="1:14">
      <c r="A820" s="32"/>
      <c r="B820" s="32"/>
      <c r="C820" s="33"/>
      <c r="D820" s="14"/>
      <c r="E820" s="14"/>
      <c r="F820" s="10"/>
      <c r="G820" s="15"/>
      <c r="H820" s="10"/>
      <c r="I820" s="10"/>
      <c r="J820" s="34"/>
      <c r="K820" s="10"/>
      <c r="L820" s="10"/>
      <c r="M820" s="10"/>
      <c r="N820" s="10"/>
    </row>
    <row r="821" spans="1:14">
      <c r="A821" s="32"/>
      <c r="B821" s="32"/>
      <c r="C821" s="33"/>
      <c r="D821" s="14"/>
      <c r="E821" s="14"/>
      <c r="F821" s="10"/>
      <c r="G821" s="15"/>
      <c r="H821" s="10"/>
      <c r="I821" s="10"/>
      <c r="J821" s="34"/>
      <c r="K821" s="10"/>
      <c r="L821" s="10"/>
      <c r="M821" s="10"/>
      <c r="N821" s="10"/>
    </row>
    <row r="822" spans="1:14">
      <c r="A822" s="32"/>
      <c r="B822" s="32"/>
      <c r="C822" s="33"/>
      <c r="D822" s="14"/>
      <c r="E822" s="14"/>
      <c r="F822" s="10"/>
      <c r="G822" s="15"/>
      <c r="H822" s="10"/>
      <c r="I822" s="10"/>
      <c r="J822" s="34"/>
      <c r="K822" s="10"/>
      <c r="L822" s="10"/>
      <c r="M822" s="10"/>
      <c r="N822" s="10"/>
    </row>
    <row r="823" spans="1:14">
      <c r="A823" s="32"/>
      <c r="B823" s="32"/>
      <c r="C823" s="33"/>
      <c r="D823" s="14"/>
      <c r="E823" s="14"/>
      <c r="F823" s="10"/>
      <c r="G823" s="15"/>
      <c r="H823" s="10"/>
      <c r="I823" s="10"/>
      <c r="J823" s="34"/>
      <c r="K823" s="10"/>
      <c r="L823" s="10"/>
      <c r="M823" s="10"/>
      <c r="N823" s="10"/>
    </row>
    <row r="824" spans="1:14">
      <c r="A824" s="32"/>
      <c r="B824" s="32"/>
      <c r="C824" s="33"/>
      <c r="D824" s="14"/>
      <c r="E824" s="14"/>
      <c r="F824" s="10"/>
      <c r="G824" s="15"/>
      <c r="H824" s="10"/>
      <c r="I824" s="10"/>
      <c r="J824" s="34"/>
      <c r="K824" s="10"/>
      <c r="L824" s="10"/>
      <c r="M824" s="10"/>
      <c r="N824" s="10"/>
    </row>
    <row r="825" spans="1:14">
      <c r="A825" s="32"/>
      <c r="B825" s="32"/>
      <c r="C825" s="33"/>
      <c r="D825" s="14"/>
      <c r="E825" s="14"/>
      <c r="F825" s="10"/>
      <c r="G825" s="15"/>
      <c r="H825" s="10"/>
      <c r="I825" s="10"/>
      <c r="J825" s="34"/>
      <c r="K825" s="10"/>
      <c r="L825" s="10"/>
      <c r="M825" s="10"/>
      <c r="N825" s="10"/>
    </row>
    <row r="826" spans="1:14">
      <c r="A826" s="32"/>
      <c r="B826" s="32"/>
      <c r="C826" s="33"/>
      <c r="D826" s="14"/>
      <c r="E826" s="14"/>
      <c r="F826" s="10"/>
      <c r="G826" s="15"/>
      <c r="H826" s="10"/>
      <c r="I826" s="10"/>
      <c r="J826" s="34"/>
      <c r="K826" s="10"/>
      <c r="L826" s="10"/>
      <c r="M826" s="10"/>
      <c r="N826" s="10"/>
    </row>
    <row r="827" spans="1:14">
      <c r="A827" s="32"/>
      <c r="B827" s="32"/>
      <c r="C827" s="33"/>
      <c r="D827" s="14"/>
      <c r="E827" s="14"/>
      <c r="F827" s="10"/>
      <c r="G827" s="15"/>
      <c r="H827" s="10"/>
      <c r="I827" s="10"/>
      <c r="J827" s="34"/>
      <c r="K827" s="10"/>
      <c r="L827" s="10"/>
      <c r="M827" s="10"/>
      <c r="N827" s="10"/>
    </row>
    <row r="828" spans="1:14">
      <c r="A828" s="32"/>
      <c r="B828" s="32"/>
      <c r="C828" s="33"/>
      <c r="D828" s="14"/>
      <c r="E828" s="14"/>
      <c r="F828" s="10"/>
      <c r="G828" s="15"/>
      <c r="H828" s="10"/>
      <c r="I828" s="10"/>
      <c r="J828" s="34"/>
      <c r="K828" s="10"/>
      <c r="L828" s="10"/>
      <c r="M828" s="10"/>
      <c r="N828" s="10"/>
    </row>
    <row r="829" spans="1:14">
      <c r="A829" s="32"/>
      <c r="B829" s="32"/>
      <c r="C829" s="33"/>
      <c r="D829" s="14"/>
      <c r="E829" s="14"/>
      <c r="F829" s="10"/>
      <c r="G829" s="15"/>
      <c r="H829" s="10"/>
      <c r="I829" s="10"/>
      <c r="J829" s="34"/>
      <c r="K829" s="10"/>
      <c r="L829" s="10"/>
      <c r="M829" s="10"/>
      <c r="N829" s="10"/>
    </row>
    <row r="830" spans="1:14">
      <c r="A830" s="32"/>
      <c r="B830" s="32"/>
      <c r="C830" s="33"/>
      <c r="D830" s="14"/>
      <c r="E830" s="14"/>
      <c r="F830" s="10"/>
      <c r="G830" s="15"/>
      <c r="H830" s="10"/>
      <c r="I830" s="10"/>
      <c r="J830" s="34"/>
      <c r="K830" s="10"/>
      <c r="L830" s="10"/>
      <c r="M830" s="10"/>
      <c r="N830" s="10"/>
    </row>
    <row r="831" spans="1:14">
      <c r="A831" s="32"/>
      <c r="B831" s="32"/>
      <c r="C831" s="33"/>
      <c r="D831" s="14"/>
      <c r="E831" s="14"/>
      <c r="F831" s="10"/>
      <c r="G831" s="15"/>
      <c r="H831" s="10"/>
      <c r="I831" s="10"/>
      <c r="J831" s="34"/>
      <c r="K831" s="10"/>
      <c r="L831" s="10"/>
      <c r="M831" s="10"/>
      <c r="N831" s="10"/>
    </row>
    <row r="832" spans="1:14">
      <c r="A832" s="32"/>
      <c r="B832" s="32"/>
      <c r="C832" s="33"/>
      <c r="D832" s="14"/>
      <c r="E832" s="14"/>
      <c r="F832" s="10"/>
      <c r="G832" s="15"/>
      <c r="H832" s="10"/>
      <c r="I832" s="10"/>
      <c r="J832" s="34"/>
      <c r="K832" s="10"/>
      <c r="L832" s="10"/>
      <c r="M832" s="10"/>
      <c r="N832" s="10"/>
    </row>
    <row r="833" spans="1:14">
      <c r="A833" s="32"/>
      <c r="B833" s="32"/>
      <c r="C833" s="33"/>
      <c r="D833" s="14"/>
      <c r="E833" s="14"/>
      <c r="F833" s="10"/>
      <c r="G833" s="15"/>
      <c r="H833" s="10"/>
      <c r="I833" s="10"/>
      <c r="J833" s="34"/>
      <c r="K833" s="10"/>
      <c r="L833" s="10"/>
      <c r="M833" s="10"/>
      <c r="N833" s="10"/>
    </row>
    <row r="834" spans="1:14">
      <c r="A834" s="32"/>
      <c r="B834" s="32"/>
      <c r="C834" s="33"/>
      <c r="D834" s="14"/>
      <c r="E834" s="14"/>
      <c r="F834" s="10"/>
      <c r="G834" s="15"/>
      <c r="H834" s="10"/>
      <c r="I834" s="10"/>
      <c r="J834" s="34"/>
      <c r="K834" s="10"/>
      <c r="L834" s="10"/>
      <c r="M834" s="10"/>
      <c r="N834" s="10"/>
    </row>
    <row r="835" spans="1:14">
      <c r="A835" s="32"/>
      <c r="B835" s="32"/>
      <c r="C835" s="33"/>
      <c r="D835" s="14"/>
      <c r="E835" s="14"/>
      <c r="F835" s="10"/>
      <c r="G835" s="15"/>
      <c r="H835" s="10"/>
      <c r="I835" s="10"/>
      <c r="J835" s="34"/>
      <c r="K835" s="10"/>
      <c r="L835" s="10"/>
      <c r="M835" s="10"/>
      <c r="N835" s="10"/>
    </row>
    <row r="836" spans="1:14">
      <c r="A836" s="32"/>
      <c r="B836" s="32"/>
      <c r="C836" s="33"/>
      <c r="D836" s="14"/>
      <c r="E836" s="14"/>
      <c r="F836" s="10"/>
      <c r="G836" s="15"/>
      <c r="H836" s="10"/>
      <c r="I836" s="10"/>
      <c r="J836" s="34"/>
      <c r="K836" s="10"/>
      <c r="L836" s="10"/>
      <c r="M836" s="10"/>
      <c r="N836" s="10"/>
    </row>
    <row r="837" spans="1:14">
      <c r="A837" s="32"/>
      <c r="B837" s="32"/>
      <c r="C837" s="33"/>
      <c r="D837" s="14"/>
      <c r="E837" s="14"/>
      <c r="F837" s="10"/>
      <c r="G837" s="15"/>
      <c r="H837" s="10"/>
      <c r="I837" s="10"/>
      <c r="J837" s="34"/>
      <c r="K837" s="10"/>
      <c r="L837" s="10"/>
      <c r="M837" s="10"/>
      <c r="N837" s="10"/>
    </row>
    <row r="838" spans="1:14">
      <c r="A838" s="32"/>
      <c r="B838" s="32"/>
      <c r="C838" s="33"/>
      <c r="D838" s="14"/>
      <c r="E838" s="14"/>
      <c r="F838" s="10"/>
      <c r="G838" s="15"/>
      <c r="H838" s="10"/>
      <c r="I838" s="10"/>
      <c r="J838" s="34"/>
      <c r="K838" s="10"/>
      <c r="L838" s="10"/>
      <c r="M838" s="10"/>
      <c r="N838" s="10"/>
    </row>
    <row r="839" spans="1:14">
      <c r="A839" s="32"/>
      <c r="B839" s="32"/>
      <c r="C839" s="33"/>
      <c r="D839" s="14"/>
      <c r="E839" s="14"/>
      <c r="F839" s="10"/>
      <c r="G839" s="15"/>
      <c r="H839" s="10"/>
      <c r="I839" s="10"/>
      <c r="J839" s="34"/>
      <c r="K839" s="10"/>
      <c r="L839" s="10"/>
      <c r="M839" s="10"/>
      <c r="N839" s="10"/>
    </row>
    <row r="840" spans="1:14">
      <c r="A840" s="32"/>
      <c r="B840" s="32"/>
      <c r="C840" s="33"/>
      <c r="D840" s="14"/>
      <c r="E840" s="14"/>
      <c r="F840" s="10"/>
      <c r="G840" s="15"/>
      <c r="H840" s="10"/>
      <c r="I840" s="10"/>
      <c r="J840" s="34"/>
      <c r="K840" s="10"/>
      <c r="L840" s="10"/>
      <c r="M840" s="10"/>
      <c r="N840" s="10"/>
    </row>
    <row r="841" spans="1:14">
      <c r="A841" s="32"/>
      <c r="B841" s="32"/>
      <c r="C841" s="33"/>
      <c r="D841" s="14"/>
      <c r="E841" s="14"/>
      <c r="F841" s="10"/>
      <c r="G841" s="15"/>
      <c r="H841" s="10"/>
      <c r="I841" s="10"/>
      <c r="J841" s="34"/>
      <c r="K841" s="10"/>
      <c r="L841" s="10"/>
      <c r="M841" s="10"/>
      <c r="N841" s="10"/>
    </row>
    <row r="842" spans="1:14">
      <c r="A842" s="32"/>
      <c r="B842" s="32"/>
      <c r="C842" s="33"/>
      <c r="D842" s="14"/>
      <c r="E842" s="14"/>
      <c r="F842" s="10"/>
      <c r="G842" s="15"/>
      <c r="H842" s="10"/>
      <c r="I842" s="10"/>
      <c r="J842" s="34"/>
      <c r="K842" s="10"/>
      <c r="L842" s="10"/>
      <c r="M842" s="10"/>
      <c r="N842" s="10"/>
    </row>
    <row r="843" spans="1:14">
      <c r="A843" s="32"/>
      <c r="B843" s="32"/>
      <c r="C843" s="33"/>
      <c r="D843" s="14"/>
      <c r="E843" s="14"/>
      <c r="F843" s="10"/>
      <c r="G843" s="15"/>
      <c r="H843" s="10"/>
      <c r="I843" s="10"/>
      <c r="J843" s="34"/>
      <c r="K843" s="10"/>
      <c r="L843" s="10"/>
      <c r="M843" s="10"/>
      <c r="N843" s="10"/>
    </row>
    <row r="844" spans="1:14">
      <c r="A844" s="32"/>
      <c r="B844" s="32"/>
      <c r="C844" s="33"/>
      <c r="D844" s="14"/>
      <c r="E844" s="14"/>
      <c r="F844" s="10"/>
      <c r="G844" s="15"/>
      <c r="H844" s="10"/>
      <c r="I844" s="10"/>
      <c r="J844" s="34"/>
      <c r="K844" s="10"/>
      <c r="L844" s="10"/>
      <c r="M844" s="10"/>
      <c r="N844" s="10"/>
    </row>
    <row r="845" spans="1:14">
      <c r="A845" s="32"/>
      <c r="B845" s="32"/>
      <c r="C845" s="33"/>
      <c r="D845" s="14"/>
      <c r="E845" s="14"/>
      <c r="F845" s="10"/>
      <c r="G845" s="15"/>
      <c r="H845" s="10"/>
      <c r="I845" s="10"/>
      <c r="J845" s="34"/>
      <c r="K845" s="10"/>
      <c r="L845" s="10"/>
      <c r="M845" s="10"/>
      <c r="N845" s="10"/>
    </row>
    <row r="846" spans="1:14">
      <c r="A846" s="32"/>
      <c r="B846" s="32"/>
      <c r="C846" s="33"/>
      <c r="D846" s="14"/>
      <c r="E846" s="14"/>
      <c r="F846" s="10"/>
      <c r="G846" s="15"/>
      <c r="H846" s="10"/>
      <c r="I846" s="10"/>
      <c r="J846" s="34"/>
      <c r="K846" s="10"/>
      <c r="L846" s="10"/>
      <c r="M846" s="10"/>
      <c r="N846" s="10"/>
    </row>
    <row r="847" spans="1:14">
      <c r="A847" s="32"/>
      <c r="B847" s="32"/>
      <c r="C847" s="33"/>
      <c r="D847" s="14"/>
      <c r="E847" s="14"/>
      <c r="F847" s="10"/>
      <c r="G847" s="15"/>
      <c r="H847" s="10"/>
      <c r="I847" s="10"/>
      <c r="J847" s="34"/>
      <c r="K847" s="10"/>
      <c r="L847" s="10"/>
      <c r="M847" s="10"/>
      <c r="N847" s="10"/>
    </row>
    <row r="848" spans="1:14">
      <c r="A848" s="32"/>
      <c r="B848" s="32"/>
      <c r="C848" s="33"/>
      <c r="D848" s="14"/>
      <c r="E848" s="14"/>
      <c r="F848" s="10"/>
      <c r="G848" s="15"/>
      <c r="H848" s="10"/>
      <c r="I848" s="10"/>
      <c r="J848" s="34"/>
      <c r="K848" s="10"/>
      <c r="L848" s="10"/>
      <c r="M848" s="10"/>
      <c r="N848" s="10"/>
    </row>
    <row r="849" spans="1:14">
      <c r="A849" s="32"/>
      <c r="B849" s="32"/>
      <c r="C849" s="33"/>
      <c r="D849" s="14"/>
      <c r="E849" s="14"/>
      <c r="F849" s="10"/>
      <c r="G849" s="15"/>
      <c r="H849" s="10"/>
      <c r="I849" s="10"/>
      <c r="J849" s="34"/>
      <c r="K849" s="10"/>
      <c r="L849" s="10"/>
      <c r="M849" s="10"/>
      <c r="N849" s="10"/>
    </row>
    <row r="850" spans="1:14">
      <c r="A850" s="32"/>
      <c r="B850" s="32"/>
      <c r="C850" s="33"/>
      <c r="D850" s="14"/>
      <c r="E850" s="14"/>
      <c r="F850" s="10"/>
      <c r="G850" s="15"/>
      <c r="H850" s="10"/>
      <c r="I850" s="10"/>
      <c r="J850" s="34"/>
      <c r="K850" s="10"/>
      <c r="L850" s="10"/>
      <c r="M850" s="10"/>
      <c r="N850" s="10"/>
    </row>
    <row r="851" spans="1:14">
      <c r="A851" s="32"/>
      <c r="B851" s="32"/>
      <c r="C851" s="33"/>
      <c r="D851" s="14"/>
      <c r="E851" s="14"/>
      <c r="F851" s="10"/>
      <c r="G851" s="15"/>
      <c r="H851" s="10"/>
      <c r="I851" s="10"/>
      <c r="J851" s="34"/>
      <c r="K851" s="10"/>
      <c r="L851" s="10"/>
      <c r="M851" s="10"/>
      <c r="N851" s="10"/>
    </row>
    <row r="852" spans="1:14">
      <c r="A852" s="32"/>
      <c r="B852" s="32"/>
      <c r="C852" s="33"/>
      <c r="D852" s="14"/>
      <c r="E852" s="14"/>
      <c r="F852" s="10"/>
      <c r="G852" s="15"/>
      <c r="H852" s="10"/>
      <c r="I852" s="10"/>
      <c r="J852" s="34"/>
      <c r="K852" s="10"/>
      <c r="L852" s="10"/>
      <c r="M852" s="10"/>
      <c r="N852" s="10"/>
    </row>
    <row r="853" spans="1:14">
      <c r="A853" s="32"/>
      <c r="B853" s="32"/>
      <c r="C853" s="33"/>
      <c r="D853" s="14"/>
      <c r="E853" s="14"/>
      <c r="F853" s="10"/>
      <c r="G853" s="15"/>
      <c r="H853" s="10"/>
      <c r="I853" s="10"/>
      <c r="J853" s="34"/>
      <c r="K853" s="10"/>
      <c r="L853" s="10"/>
      <c r="M853" s="10"/>
      <c r="N853" s="10"/>
    </row>
    <row r="854" spans="1:14">
      <c r="A854" s="32"/>
      <c r="B854" s="32"/>
      <c r="C854" s="33"/>
      <c r="D854" s="14"/>
      <c r="E854" s="14"/>
      <c r="F854" s="10"/>
      <c r="G854" s="15"/>
      <c r="H854" s="10"/>
      <c r="I854" s="10"/>
      <c r="J854" s="34"/>
      <c r="K854" s="10"/>
      <c r="L854" s="10"/>
      <c r="M854" s="10"/>
      <c r="N854" s="10"/>
    </row>
    <row r="855" spans="1:14">
      <c r="A855" s="32"/>
      <c r="B855" s="32"/>
      <c r="C855" s="33"/>
      <c r="D855" s="14"/>
      <c r="E855" s="14"/>
      <c r="F855" s="10"/>
      <c r="G855" s="15"/>
      <c r="H855" s="10"/>
      <c r="I855" s="10"/>
      <c r="J855" s="34"/>
      <c r="K855" s="10"/>
      <c r="L855" s="10"/>
      <c r="M855" s="10"/>
      <c r="N855" s="10"/>
    </row>
    <row r="856" spans="1:14">
      <c r="A856" s="32"/>
      <c r="B856" s="32"/>
      <c r="C856" s="33"/>
      <c r="D856" s="14"/>
      <c r="E856" s="14"/>
      <c r="F856" s="10"/>
      <c r="G856" s="15"/>
      <c r="H856" s="10"/>
      <c r="I856" s="10"/>
      <c r="J856" s="34"/>
      <c r="K856" s="10"/>
      <c r="L856" s="10"/>
      <c r="M856" s="10"/>
      <c r="N856" s="10"/>
    </row>
    <row r="857" spans="1:14">
      <c r="A857" s="32"/>
      <c r="B857" s="32"/>
      <c r="C857" s="33"/>
      <c r="D857" s="14"/>
      <c r="E857" s="14"/>
      <c r="F857" s="10"/>
      <c r="G857" s="15"/>
      <c r="H857" s="10"/>
      <c r="I857" s="10"/>
      <c r="J857" s="34"/>
      <c r="K857" s="10"/>
      <c r="L857" s="10"/>
      <c r="M857" s="10"/>
      <c r="N857" s="10"/>
    </row>
    <row r="858" spans="1:14">
      <c r="A858" s="32"/>
      <c r="B858" s="32"/>
      <c r="C858" s="33"/>
      <c r="D858" s="14"/>
      <c r="E858" s="14"/>
      <c r="F858" s="10"/>
      <c r="G858" s="15"/>
      <c r="H858" s="10"/>
      <c r="I858" s="10"/>
      <c r="J858" s="34"/>
      <c r="K858" s="10"/>
      <c r="L858" s="10"/>
      <c r="M858" s="10"/>
      <c r="N858" s="10"/>
    </row>
    <row r="859" spans="1:14">
      <c r="A859" s="32"/>
      <c r="B859" s="32"/>
      <c r="C859" s="33"/>
      <c r="D859" s="14"/>
      <c r="E859" s="14"/>
      <c r="F859" s="10"/>
      <c r="G859" s="15"/>
      <c r="H859" s="10"/>
      <c r="I859" s="10"/>
      <c r="J859" s="34"/>
      <c r="K859" s="10"/>
      <c r="L859" s="10"/>
      <c r="M859" s="10"/>
      <c r="N859" s="10"/>
    </row>
    <row r="860" spans="1:14">
      <c r="A860" s="32"/>
      <c r="B860" s="32"/>
      <c r="C860" s="33"/>
      <c r="D860" s="14"/>
      <c r="E860" s="14"/>
      <c r="F860" s="10"/>
      <c r="G860" s="15"/>
      <c r="H860" s="10"/>
      <c r="I860" s="10"/>
      <c r="J860" s="34"/>
      <c r="K860" s="10"/>
      <c r="L860" s="10"/>
      <c r="M860" s="10"/>
      <c r="N860" s="10"/>
    </row>
    <row r="861" spans="1:14">
      <c r="A861" s="32"/>
      <c r="B861" s="32"/>
      <c r="C861" s="33"/>
      <c r="D861" s="14"/>
      <c r="E861" s="14"/>
      <c r="F861" s="10"/>
      <c r="G861" s="15"/>
      <c r="H861" s="10"/>
      <c r="I861" s="10"/>
      <c r="J861" s="34"/>
      <c r="K861" s="10"/>
      <c r="L861" s="10"/>
      <c r="M861" s="10"/>
      <c r="N861" s="10"/>
    </row>
    <row r="862" spans="1:14">
      <c r="A862" s="32"/>
      <c r="B862" s="32"/>
      <c r="C862" s="33"/>
      <c r="D862" s="14"/>
      <c r="E862" s="14"/>
      <c r="F862" s="10"/>
      <c r="G862" s="15"/>
      <c r="H862" s="10"/>
      <c r="I862" s="10"/>
      <c r="J862" s="34"/>
      <c r="K862" s="10"/>
      <c r="L862" s="10"/>
      <c r="M862" s="10"/>
      <c r="N862" s="10"/>
    </row>
    <row r="863" spans="1:14">
      <c r="A863" s="32"/>
      <c r="B863" s="32"/>
      <c r="C863" s="33"/>
      <c r="D863" s="14"/>
      <c r="E863" s="14"/>
      <c r="F863" s="10"/>
      <c r="G863" s="15"/>
      <c r="H863" s="10"/>
      <c r="I863" s="10"/>
      <c r="J863" s="34"/>
      <c r="K863" s="10"/>
      <c r="L863" s="10"/>
      <c r="M863" s="10"/>
      <c r="N863" s="10"/>
    </row>
    <row r="864" spans="1:14">
      <c r="A864" s="32"/>
      <c r="B864" s="32"/>
      <c r="C864" s="33"/>
      <c r="D864" s="14"/>
      <c r="E864" s="14"/>
      <c r="F864" s="10"/>
      <c r="G864" s="15"/>
      <c r="H864" s="10"/>
      <c r="I864" s="10"/>
      <c r="J864" s="34"/>
      <c r="K864" s="10"/>
      <c r="L864" s="10"/>
      <c r="M864" s="10"/>
      <c r="N864" s="10"/>
    </row>
    <row r="865" spans="1:14">
      <c r="A865" s="32"/>
      <c r="B865" s="32"/>
      <c r="C865" s="33"/>
      <c r="D865" s="14"/>
      <c r="E865" s="14"/>
      <c r="F865" s="10"/>
      <c r="G865" s="15"/>
      <c r="H865" s="10"/>
      <c r="I865" s="10"/>
      <c r="J865" s="34"/>
      <c r="K865" s="10"/>
      <c r="L865" s="10"/>
      <c r="M865" s="10"/>
      <c r="N865" s="10"/>
    </row>
    <row r="866" spans="1:14">
      <c r="A866" s="32"/>
      <c r="B866" s="32"/>
      <c r="C866" s="33"/>
      <c r="D866" s="14"/>
      <c r="E866" s="14"/>
      <c r="F866" s="10"/>
      <c r="G866" s="15"/>
      <c r="H866" s="10"/>
      <c r="I866" s="10"/>
      <c r="J866" s="34"/>
      <c r="K866" s="10"/>
      <c r="L866" s="10"/>
      <c r="M866" s="10"/>
      <c r="N866" s="10"/>
    </row>
    <row r="867" spans="1:14">
      <c r="A867" s="32"/>
      <c r="B867" s="32"/>
      <c r="C867" s="33"/>
      <c r="D867" s="14"/>
      <c r="E867" s="14"/>
      <c r="F867" s="10"/>
      <c r="G867" s="15"/>
      <c r="H867" s="10"/>
      <c r="I867" s="10"/>
      <c r="J867" s="34"/>
      <c r="K867" s="10"/>
      <c r="L867" s="10"/>
      <c r="M867" s="10"/>
      <c r="N867" s="10"/>
    </row>
    <row r="868" spans="1:14">
      <c r="A868" s="32"/>
      <c r="B868" s="32"/>
      <c r="C868" s="33"/>
      <c r="D868" s="14"/>
      <c r="E868" s="14"/>
      <c r="F868" s="10"/>
      <c r="G868" s="15"/>
      <c r="H868" s="10"/>
      <c r="I868" s="10"/>
      <c r="J868" s="34"/>
      <c r="K868" s="10"/>
      <c r="L868" s="10"/>
      <c r="M868" s="10"/>
      <c r="N868" s="10"/>
    </row>
    <row r="869" spans="1:14">
      <c r="A869" s="32"/>
      <c r="B869" s="32"/>
      <c r="C869" s="33"/>
      <c r="D869" s="14"/>
      <c r="E869" s="14"/>
      <c r="F869" s="10"/>
      <c r="G869" s="15"/>
      <c r="H869" s="10"/>
      <c r="I869" s="10"/>
      <c r="J869" s="34"/>
      <c r="K869" s="10"/>
      <c r="L869" s="10"/>
      <c r="M869" s="10"/>
      <c r="N869" s="10"/>
    </row>
    <row r="870" spans="1:14">
      <c r="A870" s="32"/>
      <c r="B870" s="32"/>
      <c r="C870" s="33"/>
      <c r="D870" s="14"/>
      <c r="E870" s="14"/>
      <c r="F870" s="10"/>
      <c r="G870" s="15"/>
      <c r="H870" s="10"/>
      <c r="I870" s="10"/>
      <c r="J870" s="34"/>
      <c r="K870" s="10"/>
      <c r="L870" s="10"/>
      <c r="M870" s="10"/>
      <c r="N870" s="10"/>
    </row>
    <row r="871" spans="1:14">
      <c r="A871" s="32"/>
      <c r="B871" s="32"/>
      <c r="C871" s="33"/>
      <c r="D871" s="14"/>
      <c r="E871" s="14"/>
      <c r="F871" s="10"/>
      <c r="G871" s="15"/>
      <c r="H871" s="10"/>
      <c r="I871" s="10"/>
      <c r="J871" s="34"/>
      <c r="K871" s="10"/>
      <c r="L871" s="10"/>
      <c r="M871" s="10"/>
      <c r="N871" s="10"/>
    </row>
    <row r="872" spans="1:14">
      <c r="A872" s="32"/>
      <c r="B872" s="32"/>
      <c r="C872" s="33"/>
      <c r="D872" s="14"/>
      <c r="E872" s="14"/>
      <c r="F872" s="10"/>
      <c r="G872" s="15"/>
      <c r="H872" s="10"/>
      <c r="I872" s="10"/>
      <c r="J872" s="34"/>
      <c r="K872" s="10"/>
      <c r="L872" s="10"/>
      <c r="M872" s="10"/>
      <c r="N872" s="10"/>
    </row>
    <row r="873" spans="1:14">
      <c r="A873" s="32"/>
      <c r="B873" s="32"/>
      <c r="C873" s="33"/>
      <c r="D873" s="14"/>
      <c r="E873" s="14"/>
      <c r="F873" s="10"/>
      <c r="G873" s="15"/>
      <c r="H873" s="10"/>
      <c r="I873" s="10"/>
      <c r="J873" s="34"/>
      <c r="K873" s="10"/>
      <c r="L873" s="10"/>
      <c r="M873" s="10"/>
      <c r="N873" s="10"/>
    </row>
    <row r="874" spans="1:14">
      <c r="A874" s="32"/>
      <c r="B874" s="32"/>
      <c r="C874" s="33"/>
      <c r="D874" s="14"/>
      <c r="E874" s="14"/>
      <c r="F874" s="10"/>
      <c r="G874" s="15"/>
      <c r="H874" s="10"/>
      <c r="I874" s="10"/>
      <c r="J874" s="34"/>
      <c r="K874" s="10"/>
      <c r="L874" s="10"/>
      <c r="M874" s="10"/>
      <c r="N874" s="10"/>
    </row>
    <row r="875" spans="1:14">
      <c r="A875" s="32"/>
      <c r="B875" s="32"/>
      <c r="C875" s="33"/>
      <c r="D875" s="14"/>
      <c r="E875" s="14"/>
      <c r="F875" s="10"/>
      <c r="G875" s="15"/>
      <c r="H875" s="10"/>
      <c r="I875" s="10"/>
      <c r="J875" s="34"/>
      <c r="K875" s="10"/>
      <c r="L875" s="10"/>
      <c r="M875" s="10"/>
      <c r="N875" s="10"/>
    </row>
    <row r="876" spans="1:14">
      <c r="A876" s="32"/>
      <c r="B876" s="32"/>
      <c r="C876" s="33"/>
      <c r="D876" s="14"/>
      <c r="E876" s="14"/>
      <c r="F876" s="10"/>
      <c r="G876" s="15"/>
      <c r="H876" s="10"/>
      <c r="I876" s="10"/>
      <c r="J876" s="34"/>
      <c r="K876" s="10"/>
      <c r="L876" s="10"/>
      <c r="M876" s="10"/>
      <c r="N876" s="10"/>
    </row>
    <row r="877" spans="1:14">
      <c r="A877" s="32"/>
      <c r="B877" s="32"/>
      <c r="C877" s="33"/>
      <c r="D877" s="14"/>
      <c r="E877" s="14"/>
      <c r="F877" s="10"/>
      <c r="G877" s="15"/>
      <c r="H877" s="10"/>
      <c r="I877" s="10"/>
      <c r="J877" s="34"/>
      <c r="K877" s="10"/>
      <c r="L877" s="10"/>
      <c r="M877" s="10"/>
      <c r="N877" s="10"/>
    </row>
    <row r="878" spans="1:14">
      <c r="A878" s="32"/>
      <c r="B878" s="32"/>
      <c r="C878" s="33"/>
      <c r="D878" s="14"/>
      <c r="E878" s="14"/>
      <c r="F878" s="10"/>
      <c r="G878" s="15"/>
      <c r="H878" s="10"/>
      <c r="I878" s="10"/>
      <c r="J878" s="34"/>
      <c r="K878" s="10"/>
      <c r="L878" s="10"/>
      <c r="M878" s="10"/>
      <c r="N878" s="10"/>
    </row>
    <row r="879" spans="1:14">
      <c r="A879" s="32"/>
      <c r="B879" s="32"/>
      <c r="C879" s="33"/>
      <c r="D879" s="14"/>
      <c r="E879" s="14"/>
      <c r="F879" s="10"/>
      <c r="G879" s="15"/>
      <c r="H879" s="10"/>
      <c r="I879" s="10"/>
      <c r="J879" s="34"/>
      <c r="K879" s="10"/>
      <c r="L879" s="10"/>
      <c r="M879" s="10"/>
      <c r="N879" s="10"/>
    </row>
    <row r="880" spans="1:14">
      <c r="A880" s="32"/>
      <c r="B880" s="32"/>
      <c r="C880" s="33"/>
      <c r="D880" s="14"/>
      <c r="E880" s="14"/>
      <c r="F880" s="10"/>
      <c r="G880" s="15"/>
      <c r="H880" s="10"/>
      <c r="I880" s="10"/>
      <c r="J880" s="34"/>
      <c r="K880" s="10"/>
      <c r="L880" s="10"/>
      <c r="M880" s="10"/>
      <c r="N880" s="10"/>
    </row>
    <row r="881" spans="1:14">
      <c r="A881" s="32"/>
      <c r="B881" s="32"/>
      <c r="C881" s="33"/>
      <c r="D881" s="14"/>
      <c r="E881" s="14"/>
      <c r="F881" s="10"/>
      <c r="G881" s="15"/>
      <c r="H881" s="10"/>
      <c r="I881" s="10"/>
      <c r="J881" s="34"/>
      <c r="K881" s="10"/>
      <c r="L881" s="10"/>
      <c r="M881" s="10"/>
      <c r="N881" s="10"/>
    </row>
    <row r="882" spans="1:14">
      <c r="A882" s="32"/>
      <c r="B882" s="32"/>
      <c r="C882" s="33"/>
      <c r="D882" s="14"/>
      <c r="E882" s="14"/>
      <c r="F882" s="10"/>
      <c r="G882" s="15"/>
      <c r="H882" s="10"/>
      <c r="I882" s="10"/>
      <c r="J882" s="34"/>
      <c r="K882" s="10"/>
      <c r="L882" s="10"/>
      <c r="M882" s="10"/>
      <c r="N882" s="10"/>
    </row>
    <row r="883" spans="1:14">
      <c r="A883" s="32"/>
      <c r="B883" s="32"/>
      <c r="C883" s="33"/>
      <c r="D883" s="14"/>
      <c r="E883" s="14"/>
      <c r="F883" s="10"/>
      <c r="G883" s="15"/>
      <c r="H883" s="10"/>
      <c r="I883" s="10"/>
      <c r="J883" s="34"/>
      <c r="K883" s="10"/>
      <c r="L883" s="10"/>
      <c r="M883" s="10"/>
      <c r="N883" s="10"/>
    </row>
    <row r="884" spans="1:14">
      <c r="A884" s="32"/>
      <c r="B884" s="32"/>
      <c r="C884" s="33"/>
      <c r="D884" s="14"/>
      <c r="E884" s="14"/>
      <c r="F884" s="10"/>
      <c r="G884" s="15"/>
      <c r="H884" s="10"/>
      <c r="I884" s="10"/>
      <c r="J884" s="34"/>
      <c r="K884" s="10"/>
      <c r="L884" s="10"/>
      <c r="M884" s="10"/>
      <c r="N884" s="10"/>
    </row>
    <row r="885" spans="1:14">
      <c r="A885" s="32"/>
      <c r="B885" s="32"/>
      <c r="C885" s="33"/>
      <c r="D885" s="14"/>
      <c r="E885" s="14"/>
      <c r="F885" s="10"/>
      <c r="G885" s="15"/>
      <c r="H885" s="10"/>
      <c r="I885" s="10"/>
      <c r="J885" s="34"/>
      <c r="K885" s="10"/>
      <c r="L885" s="10"/>
      <c r="M885" s="10"/>
      <c r="N885" s="10"/>
    </row>
    <row r="886" spans="1:14">
      <c r="A886" s="32"/>
      <c r="B886" s="32"/>
      <c r="C886" s="33"/>
      <c r="D886" s="14"/>
      <c r="E886" s="14"/>
      <c r="F886" s="10"/>
      <c r="G886" s="15"/>
      <c r="H886" s="10"/>
      <c r="I886" s="10"/>
      <c r="J886" s="34"/>
      <c r="K886" s="10"/>
      <c r="L886" s="10"/>
      <c r="M886" s="10"/>
      <c r="N886" s="10"/>
    </row>
    <row r="887" spans="1:14">
      <c r="A887" s="32"/>
      <c r="B887" s="32"/>
      <c r="C887" s="33"/>
      <c r="D887" s="14"/>
      <c r="E887" s="14"/>
      <c r="F887" s="10"/>
      <c r="G887" s="15"/>
      <c r="H887" s="10"/>
      <c r="I887" s="10"/>
      <c r="J887" s="34"/>
      <c r="K887" s="10"/>
      <c r="L887" s="10"/>
      <c r="M887" s="10"/>
      <c r="N887" s="10"/>
    </row>
    <row r="888" spans="1:14">
      <c r="A888" s="32"/>
      <c r="B888" s="32"/>
      <c r="C888" s="33"/>
      <c r="D888" s="14"/>
      <c r="E888" s="14"/>
      <c r="F888" s="10"/>
      <c r="G888" s="15"/>
      <c r="H888" s="10"/>
      <c r="I888" s="10"/>
      <c r="J888" s="34"/>
      <c r="K888" s="10"/>
      <c r="L888" s="10"/>
      <c r="M888" s="10"/>
      <c r="N888" s="10"/>
    </row>
    <row r="889" spans="1:14">
      <c r="A889" s="32"/>
      <c r="B889" s="32"/>
      <c r="C889" s="33"/>
      <c r="D889" s="14"/>
      <c r="E889" s="14"/>
      <c r="F889" s="10"/>
      <c r="G889" s="15"/>
      <c r="H889" s="10"/>
      <c r="I889" s="10"/>
      <c r="J889" s="34"/>
      <c r="K889" s="10"/>
      <c r="L889" s="10"/>
      <c r="M889" s="10"/>
      <c r="N889" s="10"/>
    </row>
    <row r="890" spans="1:14">
      <c r="A890" s="32"/>
      <c r="B890" s="32"/>
      <c r="C890" s="33"/>
      <c r="D890" s="14"/>
      <c r="E890" s="14"/>
      <c r="F890" s="10"/>
      <c r="G890" s="15"/>
      <c r="H890" s="10"/>
      <c r="I890" s="10"/>
      <c r="J890" s="34"/>
      <c r="K890" s="10"/>
      <c r="L890" s="10"/>
      <c r="M890" s="10"/>
      <c r="N890" s="10"/>
    </row>
    <row r="891" spans="1:14">
      <c r="A891" s="32"/>
      <c r="B891" s="32"/>
      <c r="C891" s="33"/>
      <c r="D891" s="14"/>
      <c r="E891" s="14"/>
      <c r="F891" s="10"/>
      <c r="G891" s="15"/>
      <c r="H891" s="10"/>
      <c r="I891" s="10"/>
      <c r="J891" s="34"/>
      <c r="K891" s="10"/>
      <c r="L891" s="10"/>
      <c r="M891" s="10"/>
      <c r="N891" s="10"/>
    </row>
    <row r="892" spans="1:14">
      <c r="A892" s="32"/>
      <c r="B892" s="32"/>
      <c r="C892" s="33"/>
      <c r="D892" s="14"/>
      <c r="E892" s="14"/>
      <c r="F892" s="10"/>
      <c r="G892" s="15"/>
      <c r="H892" s="10"/>
      <c r="I892" s="10"/>
      <c r="J892" s="34"/>
      <c r="K892" s="10"/>
      <c r="L892" s="10"/>
      <c r="M892" s="10"/>
      <c r="N892" s="10"/>
    </row>
    <row r="893" spans="1:14">
      <c r="A893" s="32"/>
      <c r="B893" s="32"/>
      <c r="C893" s="33"/>
      <c r="D893" s="14"/>
      <c r="E893" s="14"/>
      <c r="F893" s="10"/>
      <c r="G893" s="15"/>
      <c r="H893" s="10"/>
      <c r="I893" s="10"/>
      <c r="J893" s="34"/>
      <c r="K893" s="10"/>
      <c r="L893" s="10"/>
      <c r="M893" s="10"/>
      <c r="N893" s="10"/>
    </row>
    <row r="894" spans="1:14">
      <c r="A894" s="32"/>
      <c r="B894" s="32"/>
      <c r="C894" s="33"/>
      <c r="D894" s="14"/>
      <c r="E894" s="14"/>
      <c r="F894" s="10"/>
      <c r="G894" s="15"/>
      <c r="H894" s="10"/>
      <c r="I894" s="10"/>
      <c r="J894" s="34"/>
      <c r="K894" s="10"/>
      <c r="L894" s="10"/>
      <c r="M894" s="10"/>
      <c r="N894" s="10"/>
    </row>
    <row r="895" spans="1:14">
      <c r="A895" s="32"/>
      <c r="B895" s="32"/>
      <c r="C895" s="33"/>
      <c r="D895" s="14"/>
      <c r="E895" s="14"/>
      <c r="F895" s="10"/>
      <c r="G895" s="15"/>
      <c r="H895" s="10"/>
      <c r="I895" s="10"/>
      <c r="J895" s="34"/>
      <c r="K895" s="10"/>
      <c r="L895" s="10"/>
      <c r="M895" s="10"/>
      <c r="N895" s="10"/>
    </row>
    <row r="896" spans="1:14">
      <c r="A896" s="32"/>
      <c r="B896" s="32"/>
      <c r="C896" s="33"/>
      <c r="D896" s="14"/>
      <c r="E896" s="14"/>
      <c r="F896" s="10"/>
      <c r="G896" s="15"/>
      <c r="H896" s="10"/>
      <c r="I896" s="10"/>
      <c r="J896" s="34"/>
      <c r="K896" s="10"/>
      <c r="L896" s="10"/>
      <c r="M896" s="10"/>
      <c r="N896" s="10"/>
    </row>
    <row r="897" spans="1:14">
      <c r="A897" s="32"/>
      <c r="B897" s="32"/>
      <c r="C897" s="33"/>
      <c r="D897" s="14"/>
      <c r="E897" s="14"/>
      <c r="F897" s="10"/>
      <c r="G897" s="15"/>
      <c r="H897" s="10"/>
      <c r="I897" s="10"/>
      <c r="J897" s="34"/>
      <c r="K897" s="10"/>
      <c r="L897" s="10"/>
      <c r="M897" s="10"/>
      <c r="N897" s="10"/>
    </row>
    <row r="898" spans="1:14">
      <c r="A898" s="32"/>
      <c r="B898" s="32"/>
      <c r="C898" s="33"/>
      <c r="D898" s="14"/>
      <c r="E898" s="14"/>
      <c r="F898" s="10"/>
      <c r="G898" s="15"/>
      <c r="H898" s="10"/>
      <c r="I898" s="10"/>
      <c r="J898" s="34"/>
      <c r="K898" s="10"/>
      <c r="L898" s="10"/>
      <c r="M898" s="10"/>
      <c r="N898" s="10"/>
    </row>
    <row r="899" spans="1:14">
      <c r="A899" s="32"/>
      <c r="B899" s="32"/>
      <c r="C899" s="33"/>
      <c r="D899" s="14"/>
      <c r="E899" s="14"/>
      <c r="F899" s="10"/>
      <c r="G899" s="15"/>
      <c r="H899" s="10"/>
      <c r="I899" s="10"/>
      <c r="J899" s="34"/>
      <c r="K899" s="10"/>
      <c r="L899" s="10"/>
      <c r="M899" s="10"/>
      <c r="N899" s="10"/>
    </row>
    <row r="900" spans="1:14">
      <c r="A900" s="32"/>
      <c r="B900" s="32"/>
      <c r="C900" s="33"/>
      <c r="D900" s="14"/>
      <c r="E900" s="14"/>
      <c r="F900" s="10"/>
      <c r="G900" s="15"/>
      <c r="H900" s="10"/>
      <c r="I900" s="10"/>
      <c r="J900" s="34"/>
      <c r="K900" s="10"/>
      <c r="L900" s="10"/>
      <c r="M900" s="10"/>
      <c r="N900" s="10"/>
    </row>
    <row r="901" spans="1:14">
      <c r="A901" s="32"/>
      <c r="B901" s="32"/>
      <c r="C901" s="33"/>
      <c r="D901" s="14"/>
      <c r="E901" s="14"/>
      <c r="F901" s="10"/>
      <c r="G901" s="15"/>
      <c r="H901" s="10"/>
      <c r="I901" s="10"/>
      <c r="J901" s="34"/>
      <c r="K901" s="10"/>
      <c r="L901" s="10"/>
      <c r="M901" s="10"/>
      <c r="N901" s="10"/>
    </row>
    <row r="902" spans="1:14">
      <c r="A902" s="32"/>
      <c r="B902" s="32"/>
      <c r="C902" s="33"/>
      <c r="D902" s="14"/>
      <c r="E902" s="14"/>
      <c r="F902" s="10"/>
      <c r="G902" s="15"/>
      <c r="H902" s="10"/>
      <c r="I902" s="10"/>
      <c r="J902" s="34"/>
      <c r="K902" s="10"/>
      <c r="L902" s="10"/>
      <c r="M902" s="10"/>
      <c r="N902" s="10"/>
    </row>
    <row r="903" spans="1:14">
      <c r="A903" s="32"/>
      <c r="B903" s="32"/>
      <c r="C903" s="33"/>
      <c r="D903" s="14"/>
      <c r="E903" s="14"/>
      <c r="F903" s="10"/>
      <c r="G903" s="15"/>
      <c r="H903" s="10"/>
      <c r="I903" s="10"/>
      <c r="J903" s="34"/>
      <c r="K903" s="10"/>
      <c r="L903" s="10"/>
      <c r="M903" s="10"/>
      <c r="N903" s="10"/>
    </row>
    <row r="904" spans="1:14">
      <c r="A904" s="32"/>
      <c r="B904" s="32"/>
      <c r="C904" s="33"/>
      <c r="D904" s="14"/>
      <c r="E904" s="14"/>
      <c r="F904" s="10"/>
      <c r="G904" s="15"/>
      <c r="H904" s="10"/>
      <c r="I904" s="10"/>
      <c r="J904" s="34"/>
      <c r="K904" s="10"/>
      <c r="L904" s="10"/>
      <c r="M904" s="10"/>
      <c r="N904" s="10"/>
    </row>
    <row r="905" spans="1:14">
      <c r="A905" s="32"/>
      <c r="B905" s="32"/>
      <c r="C905" s="33"/>
      <c r="D905" s="14"/>
      <c r="E905" s="14"/>
      <c r="F905" s="10"/>
      <c r="G905" s="15"/>
      <c r="H905" s="10"/>
      <c r="I905" s="10"/>
      <c r="J905" s="34"/>
      <c r="K905" s="10"/>
      <c r="L905" s="10"/>
      <c r="M905" s="10"/>
      <c r="N905" s="10"/>
    </row>
    <row r="906" spans="1:14">
      <c r="A906" s="32"/>
      <c r="B906" s="32"/>
      <c r="C906" s="33"/>
      <c r="D906" s="14"/>
      <c r="E906" s="14"/>
      <c r="F906" s="10"/>
      <c r="G906" s="15"/>
      <c r="H906" s="10"/>
      <c r="I906" s="10"/>
      <c r="J906" s="34"/>
      <c r="K906" s="10"/>
      <c r="L906" s="10"/>
      <c r="M906" s="10"/>
      <c r="N906" s="10"/>
    </row>
    <row r="907" spans="1:14">
      <c r="A907" s="32"/>
      <c r="B907" s="32"/>
      <c r="C907" s="33"/>
      <c r="D907" s="14"/>
      <c r="E907" s="14"/>
      <c r="F907" s="10"/>
      <c r="G907" s="15"/>
      <c r="H907" s="10"/>
      <c r="I907" s="10"/>
      <c r="J907" s="34"/>
      <c r="K907" s="10"/>
      <c r="L907" s="10"/>
      <c r="M907" s="10"/>
      <c r="N907" s="10"/>
    </row>
    <row r="908" spans="1:14">
      <c r="A908" s="32"/>
      <c r="B908" s="32"/>
      <c r="C908" s="33"/>
      <c r="D908" s="14"/>
      <c r="E908" s="14"/>
      <c r="F908" s="10"/>
      <c r="G908" s="15"/>
      <c r="H908" s="10"/>
      <c r="I908" s="10"/>
      <c r="J908" s="34"/>
      <c r="K908" s="10"/>
      <c r="L908" s="10"/>
      <c r="M908" s="10"/>
      <c r="N908" s="10"/>
    </row>
    <row r="909" spans="1:14">
      <c r="A909" s="32"/>
      <c r="B909" s="32"/>
      <c r="C909" s="33"/>
      <c r="D909" s="14"/>
      <c r="E909" s="14"/>
      <c r="F909" s="10"/>
      <c r="G909" s="15"/>
      <c r="H909" s="10"/>
      <c r="I909" s="10"/>
      <c r="J909" s="34"/>
      <c r="K909" s="10"/>
      <c r="L909" s="10"/>
      <c r="M909" s="10"/>
      <c r="N909" s="10"/>
    </row>
    <row r="910" spans="1:14">
      <c r="A910" s="32"/>
      <c r="B910" s="32"/>
      <c r="C910" s="33"/>
      <c r="D910" s="14"/>
      <c r="E910" s="14"/>
      <c r="F910" s="10"/>
      <c r="G910" s="15"/>
      <c r="H910" s="10"/>
      <c r="I910" s="10"/>
      <c r="J910" s="34"/>
      <c r="K910" s="10"/>
      <c r="L910" s="10"/>
      <c r="M910" s="10"/>
      <c r="N910" s="10"/>
    </row>
    <row r="911" spans="1:14">
      <c r="A911" s="32"/>
      <c r="B911" s="32"/>
      <c r="C911" s="33"/>
      <c r="D911" s="14"/>
      <c r="E911" s="14"/>
      <c r="F911" s="10"/>
      <c r="G911" s="15"/>
      <c r="H911" s="10"/>
      <c r="I911" s="10"/>
      <c r="J911" s="34"/>
      <c r="K911" s="10"/>
      <c r="L911" s="10"/>
      <c r="M911" s="10"/>
      <c r="N911" s="10"/>
    </row>
    <row r="912" spans="1:14">
      <c r="A912" s="32"/>
      <c r="B912" s="32"/>
      <c r="C912" s="33"/>
      <c r="D912" s="14"/>
      <c r="E912" s="14"/>
      <c r="F912" s="10"/>
      <c r="G912" s="15"/>
      <c r="H912" s="10"/>
      <c r="I912" s="10"/>
      <c r="J912" s="34"/>
      <c r="K912" s="10"/>
      <c r="L912" s="10"/>
      <c r="M912" s="10"/>
      <c r="N912" s="10"/>
    </row>
    <row r="913" spans="1:14">
      <c r="A913" s="32"/>
      <c r="B913" s="32"/>
      <c r="C913" s="33"/>
      <c r="D913" s="14"/>
      <c r="E913" s="14"/>
      <c r="F913" s="10"/>
      <c r="G913" s="15"/>
      <c r="H913" s="10"/>
      <c r="I913" s="10"/>
      <c r="J913" s="34"/>
      <c r="K913" s="10"/>
      <c r="L913" s="10"/>
      <c r="M913" s="10"/>
      <c r="N913" s="10"/>
    </row>
    <row r="914" spans="1:14">
      <c r="A914" s="32"/>
      <c r="B914" s="32"/>
      <c r="C914" s="33"/>
      <c r="D914" s="14"/>
      <c r="E914" s="14"/>
      <c r="F914" s="10"/>
      <c r="G914" s="15"/>
      <c r="H914" s="10"/>
      <c r="I914" s="10"/>
      <c r="J914" s="34"/>
      <c r="K914" s="10"/>
      <c r="L914" s="10"/>
      <c r="M914" s="10"/>
      <c r="N914" s="10"/>
    </row>
    <row r="915" spans="1:14">
      <c r="A915" s="32"/>
      <c r="B915" s="32"/>
      <c r="C915" s="33"/>
      <c r="D915" s="14"/>
      <c r="E915" s="14"/>
      <c r="F915" s="10"/>
      <c r="G915" s="15"/>
      <c r="H915" s="10"/>
      <c r="I915" s="10"/>
      <c r="J915" s="34"/>
      <c r="K915" s="10"/>
      <c r="L915" s="10"/>
      <c r="M915" s="10"/>
      <c r="N915" s="10"/>
    </row>
    <row r="916" spans="1:14">
      <c r="A916" s="32"/>
      <c r="B916" s="32"/>
      <c r="C916" s="33"/>
      <c r="D916" s="14"/>
      <c r="E916" s="14"/>
      <c r="F916" s="10"/>
      <c r="G916" s="15"/>
      <c r="H916" s="10"/>
      <c r="I916" s="10"/>
      <c r="J916" s="34"/>
      <c r="K916" s="10"/>
      <c r="L916" s="10"/>
      <c r="M916" s="10"/>
      <c r="N916" s="10"/>
    </row>
    <row r="917" spans="1:14">
      <c r="A917" s="32"/>
      <c r="B917" s="32"/>
      <c r="C917" s="33"/>
      <c r="D917" s="14"/>
      <c r="E917" s="14"/>
      <c r="F917" s="10"/>
      <c r="G917" s="15"/>
      <c r="H917" s="10"/>
      <c r="I917" s="10"/>
      <c r="J917" s="34"/>
      <c r="K917" s="10"/>
      <c r="L917" s="10"/>
      <c r="M917" s="10"/>
      <c r="N917" s="10"/>
    </row>
    <row r="918" spans="1:14">
      <c r="A918" s="32"/>
      <c r="B918" s="32"/>
      <c r="C918" s="33"/>
      <c r="D918" s="14"/>
      <c r="E918" s="14"/>
      <c r="F918" s="10"/>
      <c r="G918" s="15"/>
      <c r="H918" s="10"/>
      <c r="I918" s="10"/>
      <c r="J918" s="34"/>
      <c r="K918" s="10"/>
      <c r="L918" s="10"/>
      <c r="M918" s="10"/>
      <c r="N918" s="10"/>
    </row>
    <row r="919" spans="1:14">
      <c r="A919" s="32"/>
      <c r="B919" s="32"/>
      <c r="C919" s="33"/>
      <c r="D919" s="14"/>
      <c r="E919" s="14"/>
      <c r="F919" s="10"/>
      <c r="G919" s="15"/>
      <c r="H919" s="10"/>
      <c r="I919" s="10"/>
      <c r="J919" s="34"/>
      <c r="K919" s="10"/>
      <c r="L919" s="10"/>
      <c r="M919" s="10"/>
      <c r="N919" s="10"/>
    </row>
    <row r="920" spans="1:14">
      <c r="A920" s="32"/>
      <c r="B920" s="32"/>
      <c r="C920" s="33"/>
      <c r="D920" s="14"/>
      <c r="E920" s="14"/>
      <c r="F920" s="10"/>
      <c r="G920" s="15"/>
      <c r="H920" s="10"/>
      <c r="I920" s="10"/>
      <c r="J920" s="34"/>
      <c r="K920" s="10"/>
      <c r="L920" s="10"/>
      <c r="M920" s="10"/>
      <c r="N920" s="10"/>
    </row>
    <row r="921" spans="1:14">
      <c r="A921" s="32"/>
      <c r="B921" s="32"/>
      <c r="C921" s="33"/>
      <c r="D921" s="14"/>
      <c r="E921" s="14"/>
      <c r="F921" s="10"/>
      <c r="G921" s="15"/>
      <c r="H921" s="10"/>
      <c r="I921" s="10"/>
      <c r="J921" s="34"/>
      <c r="K921" s="10"/>
      <c r="L921" s="10"/>
      <c r="M921" s="10"/>
      <c r="N921" s="10"/>
    </row>
    <row r="922" spans="1:14">
      <c r="A922" s="32"/>
      <c r="B922" s="32"/>
      <c r="C922" s="33"/>
      <c r="D922" s="14"/>
      <c r="E922" s="14"/>
      <c r="F922" s="10"/>
      <c r="G922" s="15"/>
      <c r="H922" s="10"/>
      <c r="I922" s="10"/>
      <c r="J922" s="34"/>
      <c r="K922" s="10"/>
      <c r="L922" s="10"/>
      <c r="M922" s="10"/>
      <c r="N922" s="10"/>
    </row>
    <row r="923" spans="1:14">
      <c r="A923" s="32"/>
      <c r="B923" s="32"/>
      <c r="C923" s="33"/>
      <c r="D923" s="14"/>
      <c r="E923" s="14"/>
      <c r="F923" s="10"/>
      <c r="G923" s="15"/>
      <c r="H923" s="10"/>
      <c r="I923" s="10"/>
      <c r="J923" s="34"/>
      <c r="K923" s="10"/>
      <c r="L923" s="10"/>
      <c r="M923" s="10"/>
      <c r="N923" s="10"/>
    </row>
    <row r="924" spans="1:14">
      <c r="A924" s="32"/>
      <c r="B924" s="32"/>
      <c r="C924" s="33"/>
      <c r="D924" s="14"/>
      <c r="E924" s="14"/>
      <c r="F924" s="10"/>
      <c r="G924" s="15"/>
      <c r="H924" s="10"/>
      <c r="I924" s="10"/>
      <c r="J924" s="34"/>
      <c r="K924" s="10"/>
      <c r="L924" s="10"/>
      <c r="M924" s="10"/>
      <c r="N924" s="10"/>
    </row>
    <row r="925" spans="1:14">
      <c r="A925" s="32"/>
      <c r="B925" s="32"/>
      <c r="C925" s="33"/>
      <c r="D925" s="14"/>
      <c r="E925" s="14"/>
      <c r="F925" s="10"/>
      <c r="G925" s="15"/>
      <c r="H925" s="10"/>
      <c r="I925" s="10"/>
      <c r="J925" s="34"/>
      <c r="K925" s="10"/>
      <c r="L925" s="10"/>
      <c r="M925" s="10"/>
      <c r="N925" s="10"/>
    </row>
    <row r="926" spans="1:14">
      <c r="A926" s="32"/>
      <c r="B926" s="32"/>
      <c r="C926" s="33"/>
      <c r="D926" s="14"/>
      <c r="E926" s="14"/>
      <c r="F926" s="10"/>
      <c r="G926" s="15"/>
      <c r="H926" s="10"/>
      <c r="I926" s="10"/>
      <c r="J926" s="34"/>
      <c r="K926" s="10"/>
      <c r="L926" s="10"/>
      <c r="M926" s="10"/>
      <c r="N926" s="10"/>
    </row>
    <row r="927" spans="1:14">
      <c r="A927" s="32"/>
      <c r="B927" s="32"/>
      <c r="C927" s="33"/>
      <c r="D927" s="14"/>
      <c r="E927" s="14"/>
      <c r="F927" s="10"/>
      <c r="G927" s="15"/>
      <c r="H927" s="10"/>
      <c r="I927" s="10"/>
      <c r="J927" s="34"/>
      <c r="K927" s="10"/>
      <c r="L927" s="10"/>
      <c r="M927" s="10"/>
      <c r="N927" s="10"/>
    </row>
    <row r="928" spans="1:14">
      <c r="A928" s="32"/>
      <c r="B928" s="32"/>
      <c r="C928" s="33"/>
      <c r="D928" s="14"/>
      <c r="E928" s="14"/>
      <c r="F928" s="10"/>
      <c r="G928" s="15"/>
      <c r="H928" s="10"/>
      <c r="I928" s="10"/>
      <c r="J928" s="34"/>
      <c r="K928" s="10"/>
      <c r="L928" s="10"/>
      <c r="M928" s="10"/>
      <c r="N928" s="10"/>
    </row>
    <row r="929" spans="1:14">
      <c r="A929" s="32"/>
      <c r="B929" s="32"/>
      <c r="C929" s="33"/>
      <c r="D929" s="14"/>
      <c r="E929" s="14"/>
      <c r="F929" s="10"/>
      <c r="G929" s="15"/>
      <c r="H929" s="10"/>
      <c r="I929" s="10"/>
      <c r="J929" s="34"/>
      <c r="K929" s="10"/>
      <c r="L929" s="10"/>
      <c r="M929" s="10"/>
      <c r="N929" s="10"/>
    </row>
    <row r="930" spans="1:14">
      <c r="A930" s="32"/>
      <c r="B930" s="32"/>
      <c r="C930" s="33"/>
      <c r="D930" s="14"/>
      <c r="E930" s="14"/>
      <c r="F930" s="10"/>
      <c r="G930" s="15"/>
      <c r="H930" s="10"/>
      <c r="I930" s="10"/>
      <c r="J930" s="34"/>
      <c r="K930" s="10"/>
      <c r="L930" s="10"/>
      <c r="M930" s="10"/>
      <c r="N930" s="10"/>
    </row>
    <row r="931" spans="1:14">
      <c r="A931" s="32"/>
      <c r="B931" s="32"/>
      <c r="C931" s="33"/>
      <c r="D931" s="14"/>
      <c r="E931" s="14"/>
      <c r="F931" s="10"/>
      <c r="G931" s="15"/>
      <c r="H931" s="10"/>
      <c r="I931" s="10"/>
      <c r="J931" s="34"/>
      <c r="K931" s="10"/>
      <c r="L931" s="10"/>
      <c r="M931" s="10"/>
      <c r="N931" s="10"/>
    </row>
    <row r="932" spans="1:14">
      <c r="A932" s="32"/>
      <c r="B932" s="32"/>
      <c r="C932" s="33"/>
      <c r="D932" s="14"/>
      <c r="E932" s="14"/>
      <c r="F932" s="10"/>
      <c r="G932" s="15"/>
      <c r="H932" s="10"/>
      <c r="I932" s="10"/>
      <c r="J932" s="34"/>
      <c r="K932" s="10"/>
      <c r="L932" s="10"/>
      <c r="M932" s="10"/>
      <c r="N932" s="10"/>
    </row>
    <row r="933" spans="1:14">
      <c r="A933" s="32"/>
      <c r="B933" s="32"/>
      <c r="C933" s="33"/>
      <c r="D933" s="14"/>
      <c r="E933" s="14"/>
      <c r="F933" s="10"/>
      <c r="G933" s="15"/>
      <c r="H933" s="10"/>
      <c r="I933" s="10"/>
      <c r="J933" s="34"/>
      <c r="K933" s="10"/>
      <c r="L933" s="10"/>
      <c r="M933" s="10"/>
      <c r="N933" s="10"/>
    </row>
    <row r="934" spans="1:14">
      <c r="A934" s="32"/>
      <c r="B934" s="32"/>
      <c r="C934" s="33"/>
      <c r="D934" s="14"/>
      <c r="E934" s="14"/>
      <c r="F934" s="10"/>
      <c r="G934" s="15"/>
      <c r="H934" s="10"/>
      <c r="I934" s="10"/>
      <c r="J934" s="34"/>
      <c r="K934" s="10"/>
      <c r="L934" s="10"/>
      <c r="M934" s="10"/>
      <c r="N934" s="10"/>
    </row>
    <row r="935" spans="1:14">
      <c r="A935" s="32"/>
      <c r="B935" s="32"/>
      <c r="C935" s="33"/>
      <c r="D935" s="14"/>
      <c r="E935" s="14"/>
      <c r="F935" s="10"/>
      <c r="G935" s="15"/>
      <c r="H935" s="10"/>
      <c r="I935" s="10"/>
      <c r="J935" s="34"/>
      <c r="K935" s="10"/>
      <c r="L935" s="10"/>
      <c r="M935" s="10"/>
      <c r="N935" s="10"/>
    </row>
    <row r="936" spans="1:14">
      <c r="A936" s="32"/>
      <c r="B936" s="32"/>
      <c r="C936" s="33"/>
      <c r="D936" s="14"/>
      <c r="E936" s="14"/>
      <c r="F936" s="10"/>
      <c r="G936" s="15"/>
      <c r="H936" s="10"/>
      <c r="I936" s="10"/>
      <c r="J936" s="34"/>
      <c r="K936" s="10"/>
      <c r="L936" s="10"/>
      <c r="M936" s="10"/>
      <c r="N936" s="10"/>
    </row>
    <row r="937" spans="1:14">
      <c r="A937" s="32"/>
      <c r="B937" s="32"/>
      <c r="C937" s="33"/>
      <c r="D937" s="14"/>
      <c r="E937" s="14"/>
      <c r="F937" s="10"/>
      <c r="G937" s="15"/>
      <c r="H937" s="10"/>
      <c r="I937" s="10"/>
      <c r="J937" s="34"/>
      <c r="K937" s="10"/>
      <c r="L937" s="10"/>
      <c r="M937" s="10"/>
      <c r="N937" s="10"/>
    </row>
    <row r="938" spans="1:14">
      <c r="A938" s="32"/>
      <c r="B938" s="32"/>
      <c r="C938" s="33"/>
      <c r="D938" s="14"/>
      <c r="E938" s="14"/>
      <c r="F938" s="10"/>
      <c r="G938" s="15"/>
      <c r="H938" s="10"/>
      <c r="I938" s="10"/>
      <c r="J938" s="34"/>
      <c r="K938" s="10"/>
      <c r="L938" s="10"/>
      <c r="M938" s="10"/>
      <c r="N938" s="10"/>
    </row>
    <row r="939" spans="1:14">
      <c r="A939" s="32"/>
      <c r="B939" s="32"/>
      <c r="C939" s="33"/>
      <c r="D939" s="14"/>
      <c r="E939" s="14"/>
      <c r="F939" s="10"/>
      <c r="G939" s="15"/>
      <c r="H939" s="10"/>
      <c r="I939" s="10"/>
      <c r="J939" s="34"/>
      <c r="K939" s="10"/>
      <c r="L939" s="10"/>
      <c r="M939" s="10"/>
      <c r="N939" s="10"/>
    </row>
    <row r="940" spans="1:14">
      <c r="A940" s="32"/>
      <c r="B940" s="32"/>
      <c r="C940" s="33"/>
      <c r="D940" s="14"/>
      <c r="E940" s="14"/>
      <c r="F940" s="10"/>
      <c r="G940" s="15"/>
      <c r="H940" s="10"/>
      <c r="I940" s="10"/>
      <c r="J940" s="34"/>
      <c r="K940" s="10"/>
      <c r="L940" s="10"/>
      <c r="M940" s="10"/>
      <c r="N940" s="10"/>
    </row>
    <row r="941" spans="1:14">
      <c r="A941" s="32"/>
      <c r="B941" s="32"/>
      <c r="C941" s="33"/>
      <c r="D941" s="14"/>
      <c r="E941" s="14"/>
      <c r="F941" s="10"/>
      <c r="G941" s="15"/>
      <c r="H941" s="10"/>
      <c r="I941" s="10"/>
      <c r="J941" s="34"/>
      <c r="K941" s="10"/>
      <c r="L941" s="10"/>
      <c r="M941" s="10"/>
      <c r="N941" s="10"/>
    </row>
    <row r="942" spans="1:14">
      <c r="A942" s="32"/>
      <c r="B942" s="32"/>
      <c r="C942" s="33"/>
      <c r="D942" s="14"/>
      <c r="E942" s="14"/>
      <c r="F942" s="10"/>
      <c r="G942" s="15"/>
      <c r="H942" s="10"/>
      <c r="I942" s="10"/>
      <c r="J942" s="34"/>
      <c r="K942" s="10"/>
      <c r="L942" s="10"/>
      <c r="M942" s="10"/>
      <c r="N942" s="10"/>
    </row>
    <row r="943" spans="1:14">
      <c r="A943" s="32"/>
      <c r="B943" s="32"/>
      <c r="C943" s="33"/>
      <c r="D943" s="14"/>
      <c r="E943" s="14"/>
      <c r="F943" s="10"/>
      <c r="G943" s="15"/>
      <c r="H943" s="10"/>
      <c r="I943" s="10"/>
      <c r="J943" s="34"/>
      <c r="K943" s="10"/>
      <c r="L943" s="10"/>
      <c r="M943" s="10"/>
      <c r="N943" s="10"/>
    </row>
    <row r="944" spans="1:14">
      <c r="A944" s="32"/>
      <c r="B944" s="32"/>
      <c r="C944" s="33"/>
      <c r="D944" s="14"/>
      <c r="E944" s="14"/>
      <c r="F944" s="10"/>
      <c r="G944" s="15"/>
      <c r="H944" s="10"/>
      <c r="I944" s="10"/>
      <c r="J944" s="34"/>
      <c r="K944" s="10"/>
      <c r="L944" s="10"/>
      <c r="M944" s="10"/>
      <c r="N944" s="10"/>
    </row>
    <row r="945" spans="1:14">
      <c r="A945" s="32"/>
      <c r="B945" s="32"/>
      <c r="C945" s="33"/>
      <c r="D945" s="14"/>
      <c r="E945" s="14"/>
      <c r="F945" s="10"/>
      <c r="G945" s="15"/>
      <c r="H945" s="10"/>
      <c r="I945" s="10"/>
      <c r="J945" s="34"/>
      <c r="K945" s="10"/>
      <c r="L945" s="10"/>
      <c r="M945" s="10"/>
      <c r="N945" s="10"/>
    </row>
    <row r="946" spans="1:14">
      <c r="A946" s="32"/>
      <c r="B946" s="32"/>
      <c r="C946" s="33"/>
      <c r="D946" s="14"/>
      <c r="E946" s="14"/>
      <c r="F946" s="10"/>
      <c r="G946" s="15"/>
      <c r="H946" s="10"/>
      <c r="I946" s="10"/>
      <c r="J946" s="34"/>
      <c r="K946" s="10"/>
      <c r="L946" s="10"/>
      <c r="M946" s="10"/>
      <c r="N946" s="10"/>
    </row>
    <row r="947" spans="1:14">
      <c r="A947" s="32"/>
      <c r="B947" s="32"/>
      <c r="C947" s="33"/>
      <c r="D947" s="14"/>
      <c r="E947" s="14"/>
      <c r="F947" s="10"/>
      <c r="G947" s="15"/>
      <c r="H947" s="10"/>
      <c r="I947" s="10"/>
      <c r="J947" s="34"/>
      <c r="K947" s="10"/>
      <c r="L947" s="10"/>
      <c r="M947" s="10"/>
      <c r="N947" s="10"/>
    </row>
    <row r="948" spans="1:14">
      <c r="A948" s="32"/>
      <c r="B948" s="32"/>
      <c r="C948" s="33"/>
      <c r="D948" s="14"/>
      <c r="E948" s="14"/>
      <c r="F948" s="10"/>
      <c r="G948" s="15"/>
      <c r="H948" s="10"/>
      <c r="I948" s="10"/>
      <c r="J948" s="34"/>
      <c r="K948" s="10"/>
      <c r="L948" s="10"/>
      <c r="M948" s="10"/>
      <c r="N948" s="10"/>
    </row>
    <row r="949" spans="1:14">
      <c r="A949" s="32"/>
      <c r="B949" s="32"/>
      <c r="C949" s="33"/>
      <c r="D949" s="14"/>
      <c r="E949" s="14"/>
      <c r="F949" s="10"/>
      <c r="G949" s="15"/>
      <c r="H949" s="10"/>
      <c r="I949" s="10"/>
      <c r="J949" s="34"/>
      <c r="K949" s="10"/>
      <c r="L949" s="10"/>
      <c r="M949" s="10"/>
      <c r="N949" s="10"/>
    </row>
    <row r="950" spans="1:14">
      <c r="A950" s="32"/>
      <c r="B950" s="32"/>
      <c r="C950" s="33"/>
      <c r="D950" s="14"/>
      <c r="E950" s="14"/>
      <c r="F950" s="10"/>
      <c r="G950" s="15"/>
      <c r="H950" s="10"/>
      <c r="I950" s="10"/>
      <c r="J950" s="34"/>
      <c r="K950" s="10"/>
      <c r="L950" s="10"/>
      <c r="M950" s="10"/>
      <c r="N950" s="10"/>
    </row>
    <row r="951" spans="1:14">
      <c r="A951" s="32"/>
      <c r="B951" s="32"/>
      <c r="C951" s="33"/>
      <c r="D951" s="14"/>
      <c r="E951" s="14"/>
      <c r="F951" s="10"/>
      <c r="G951" s="15"/>
      <c r="H951" s="10"/>
      <c r="I951" s="10"/>
      <c r="J951" s="34"/>
      <c r="K951" s="10"/>
      <c r="L951" s="10"/>
      <c r="M951" s="10"/>
      <c r="N951" s="10"/>
    </row>
    <row r="952" spans="1:14">
      <c r="A952" s="32"/>
      <c r="B952" s="32"/>
      <c r="C952" s="33"/>
      <c r="D952" s="14"/>
      <c r="E952" s="14"/>
      <c r="F952" s="10"/>
      <c r="G952" s="15"/>
      <c r="H952" s="10"/>
      <c r="I952" s="10"/>
      <c r="J952" s="34"/>
      <c r="K952" s="10"/>
      <c r="L952" s="10"/>
      <c r="M952" s="10"/>
      <c r="N952" s="10"/>
    </row>
    <row r="953" spans="1:14">
      <c r="A953" s="32"/>
      <c r="B953" s="32"/>
      <c r="C953" s="33"/>
      <c r="D953" s="14"/>
      <c r="E953" s="14"/>
      <c r="F953" s="10"/>
      <c r="G953" s="15"/>
      <c r="H953" s="10"/>
      <c r="I953" s="10"/>
      <c r="J953" s="34"/>
      <c r="K953" s="10"/>
      <c r="L953" s="10"/>
      <c r="M953" s="10"/>
      <c r="N953" s="10"/>
    </row>
    <row r="954" spans="1:14">
      <c r="A954" s="32"/>
      <c r="B954" s="32"/>
      <c r="C954" s="33"/>
      <c r="D954" s="14"/>
      <c r="E954" s="14"/>
      <c r="F954" s="10"/>
      <c r="G954" s="15"/>
      <c r="H954" s="10"/>
      <c r="I954" s="10"/>
      <c r="J954" s="34"/>
      <c r="K954" s="10"/>
      <c r="L954" s="10"/>
      <c r="M954" s="10"/>
      <c r="N954" s="10"/>
    </row>
    <row r="955" spans="1:14">
      <c r="A955" s="32"/>
      <c r="B955" s="32"/>
      <c r="C955" s="33"/>
      <c r="D955" s="14"/>
      <c r="E955" s="14"/>
      <c r="F955" s="10"/>
      <c r="G955" s="15"/>
      <c r="H955" s="10"/>
      <c r="I955" s="10"/>
      <c r="J955" s="34"/>
      <c r="K955" s="10"/>
      <c r="L955" s="10"/>
      <c r="M955" s="10"/>
      <c r="N955" s="10"/>
    </row>
    <row r="956" spans="1:14">
      <c r="A956" s="32"/>
      <c r="B956" s="32"/>
      <c r="C956" s="33"/>
      <c r="D956" s="14"/>
      <c r="E956" s="14"/>
      <c r="F956" s="10"/>
      <c r="G956" s="15"/>
      <c r="H956" s="10"/>
      <c r="I956" s="10"/>
      <c r="J956" s="34"/>
      <c r="K956" s="10"/>
      <c r="L956" s="10"/>
      <c r="M956" s="10"/>
      <c r="N956" s="10"/>
    </row>
    <row r="957" spans="1:14">
      <c r="A957" s="32"/>
      <c r="B957" s="32"/>
      <c r="C957" s="33"/>
      <c r="D957" s="14"/>
      <c r="E957" s="14"/>
      <c r="F957" s="10"/>
      <c r="G957" s="15"/>
      <c r="H957" s="10"/>
      <c r="I957" s="10"/>
      <c r="J957" s="34"/>
      <c r="K957" s="10"/>
      <c r="L957" s="10"/>
      <c r="M957" s="10"/>
      <c r="N957" s="10"/>
    </row>
    <row r="958" spans="1:14">
      <c r="A958" s="32"/>
      <c r="B958" s="32"/>
      <c r="C958" s="33"/>
      <c r="D958" s="14"/>
      <c r="E958" s="14"/>
      <c r="F958" s="10"/>
      <c r="G958" s="15"/>
      <c r="H958" s="10"/>
      <c r="I958" s="10"/>
      <c r="J958" s="34"/>
      <c r="K958" s="10"/>
      <c r="L958" s="10"/>
      <c r="M958" s="10"/>
      <c r="N958" s="10"/>
    </row>
    <row r="959" spans="1:14">
      <c r="A959" s="32"/>
      <c r="B959" s="32"/>
      <c r="C959" s="33"/>
      <c r="D959" s="14"/>
      <c r="E959" s="14"/>
      <c r="F959" s="10"/>
      <c r="G959" s="15"/>
      <c r="H959" s="10"/>
      <c r="I959" s="10"/>
      <c r="J959" s="34"/>
      <c r="K959" s="10"/>
      <c r="L959" s="10"/>
      <c r="M959" s="10"/>
      <c r="N959" s="10"/>
    </row>
    <row r="960" spans="1:14">
      <c r="A960" s="32"/>
      <c r="B960" s="32"/>
      <c r="C960" s="33"/>
      <c r="D960" s="14"/>
      <c r="E960" s="14"/>
      <c r="F960" s="10"/>
      <c r="G960" s="15"/>
      <c r="H960" s="10"/>
      <c r="I960" s="10"/>
      <c r="J960" s="34"/>
      <c r="K960" s="10"/>
      <c r="L960" s="10"/>
      <c r="M960" s="10"/>
      <c r="N960" s="10"/>
    </row>
    <row r="961" spans="1:14">
      <c r="A961" s="32"/>
      <c r="B961" s="32"/>
      <c r="C961" s="33"/>
      <c r="D961" s="14"/>
      <c r="E961" s="14"/>
      <c r="F961" s="10"/>
      <c r="G961" s="15"/>
      <c r="H961" s="10"/>
      <c r="I961" s="10"/>
      <c r="J961" s="34"/>
      <c r="K961" s="10"/>
      <c r="L961" s="10"/>
      <c r="M961" s="10"/>
      <c r="N961" s="10"/>
    </row>
    <row r="962" spans="1:14">
      <c r="A962" s="32"/>
      <c r="B962" s="32"/>
      <c r="C962" s="33"/>
      <c r="D962" s="14"/>
      <c r="E962" s="14"/>
      <c r="F962" s="10"/>
      <c r="G962" s="15"/>
      <c r="H962" s="10"/>
      <c r="I962" s="10"/>
      <c r="J962" s="34"/>
      <c r="K962" s="10"/>
      <c r="L962" s="10"/>
      <c r="M962" s="10"/>
      <c r="N962" s="10"/>
    </row>
    <row r="963" spans="1:14">
      <c r="A963" s="32"/>
      <c r="B963" s="32"/>
      <c r="C963" s="33"/>
      <c r="D963" s="14"/>
      <c r="E963" s="14"/>
      <c r="F963" s="10"/>
      <c r="G963" s="15"/>
      <c r="H963" s="10"/>
      <c r="I963" s="10"/>
      <c r="J963" s="34"/>
      <c r="K963" s="10"/>
      <c r="L963" s="10"/>
      <c r="M963" s="10"/>
      <c r="N963" s="10"/>
    </row>
    <row r="964" spans="1:14">
      <c r="A964" s="32"/>
      <c r="B964" s="32"/>
      <c r="C964" s="33"/>
      <c r="D964" s="14"/>
      <c r="E964" s="14"/>
      <c r="F964" s="10"/>
      <c r="G964" s="15"/>
      <c r="H964" s="10"/>
      <c r="I964" s="10"/>
      <c r="J964" s="34"/>
      <c r="K964" s="10"/>
      <c r="L964" s="10"/>
      <c r="M964" s="10"/>
      <c r="N964" s="10"/>
    </row>
    <row r="965" spans="1:14">
      <c r="A965" s="32"/>
      <c r="B965" s="32"/>
      <c r="C965" s="33"/>
      <c r="D965" s="14"/>
      <c r="E965" s="14"/>
      <c r="F965" s="10"/>
      <c r="G965" s="15"/>
      <c r="H965" s="10"/>
      <c r="I965" s="10"/>
      <c r="J965" s="34"/>
      <c r="K965" s="10"/>
      <c r="L965" s="10"/>
      <c r="M965" s="10"/>
      <c r="N965" s="10"/>
    </row>
    <row r="966" spans="1:14">
      <c r="A966" s="32"/>
      <c r="B966" s="32"/>
      <c r="C966" s="33"/>
      <c r="D966" s="14"/>
      <c r="E966" s="14"/>
      <c r="F966" s="10"/>
      <c r="G966" s="15"/>
      <c r="H966" s="10"/>
      <c r="I966" s="10"/>
      <c r="J966" s="34"/>
      <c r="K966" s="10"/>
      <c r="L966" s="10"/>
      <c r="M966" s="10"/>
      <c r="N966" s="10"/>
    </row>
    <row r="967" spans="1:14">
      <c r="A967" s="32"/>
      <c r="B967" s="32"/>
      <c r="C967" s="33"/>
      <c r="D967" s="14"/>
      <c r="E967" s="14"/>
      <c r="F967" s="10"/>
      <c r="G967" s="15"/>
      <c r="H967" s="10"/>
      <c r="I967" s="10"/>
      <c r="J967" s="34"/>
      <c r="K967" s="10"/>
      <c r="L967" s="10"/>
      <c r="M967" s="10"/>
      <c r="N967" s="10"/>
    </row>
    <row r="968" spans="1:14">
      <c r="A968" s="32"/>
      <c r="B968" s="32"/>
      <c r="C968" s="33"/>
      <c r="D968" s="14"/>
      <c r="E968" s="14"/>
      <c r="F968" s="10"/>
      <c r="G968" s="15"/>
      <c r="H968" s="10"/>
      <c r="I968" s="10"/>
      <c r="J968" s="34"/>
      <c r="K968" s="10"/>
      <c r="L968" s="10"/>
      <c r="M968" s="10"/>
      <c r="N968" s="10"/>
    </row>
    <row r="969" spans="1:14">
      <c r="A969" s="32"/>
      <c r="B969" s="32"/>
      <c r="C969" s="33"/>
      <c r="D969" s="14"/>
      <c r="E969" s="14"/>
      <c r="F969" s="10"/>
      <c r="G969" s="15"/>
      <c r="H969" s="10"/>
      <c r="I969" s="10"/>
      <c r="J969" s="34"/>
      <c r="K969" s="10"/>
      <c r="L969" s="10"/>
      <c r="M969" s="10"/>
      <c r="N969" s="10"/>
    </row>
    <row r="970" spans="1:14">
      <c r="A970" s="32"/>
      <c r="B970" s="32"/>
      <c r="C970" s="33"/>
      <c r="D970" s="14"/>
      <c r="E970" s="14"/>
      <c r="F970" s="10"/>
      <c r="G970" s="15"/>
      <c r="H970" s="10"/>
      <c r="I970" s="10"/>
      <c r="J970" s="34"/>
      <c r="K970" s="10"/>
      <c r="L970" s="10"/>
      <c r="M970" s="10"/>
      <c r="N970" s="10"/>
    </row>
    <row r="971" spans="1:14">
      <c r="A971" s="32"/>
      <c r="B971" s="32"/>
      <c r="C971" s="33"/>
      <c r="D971" s="14"/>
      <c r="E971" s="14"/>
      <c r="F971" s="10"/>
      <c r="G971" s="15"/>
      <c r="H971" s="10"/>
      <c r="I971" s="10"/>
      <c r="J971" s="34"/>
      <c r="K971" s="10"/>
      <c r="L971" s="10"/>
      <c r="M971" s="10"/>
      <c r="N971" s="10"/>
    </row>
    <row r="972" spans="1:14">
      <c r="A972" s="32"/>
      <c r="B972" s="32"/>
      <c r="C972" s="33"/>
      <c r="D972" s="14"/>
      <c r="E972" s="14"/>
      <c r="F972" s="10"/>
      <c r="G972" s="15"/>
      <c r="H972" s="10"/>
      <c r="I972" s="10"/>
      <c r="J972" s="34"/>
      <c r="K972" s="10"/>
      <c r="L972" s="10"/>
      <c r="M972" s="10"/>
      <c r="N972" s="10"/>
    </row>
    <row r="973" spans="1:14">
      <c r="A973" s="32"/>
      <c r="B973" s="32"/>
      <c r="C973" s="33"/>
      <c r="D973" s="14"/>
      <c r="E973" s="14"/>
      <c r="F973" s="10"/>
      <c r="G973" s="15"/>
      <c r="H973" s="10"/>
      <c r="I973" s="10"/>
      <c r="J973" s="34"/>
      <c r="K973" s="10"/>
      <c r="L973" s="10"/>
      <c r="M973" s="10"/>
      <c r="N973" s="10"/>
    </row>
    <row r="974" spans="1:14">
      <c r="A974" s="32"/>
      <c r="B974" s="32"/>
      <c r="C974" s="33"/>
      <c r="D974" s="14"/>
      <c r="E974" s="14"/>
      <c r="F974" s="10"/>
      <c r="G974" s="15"/>
      <c r="H974" s="10"/>
      <c r="I974" s="10"/>
      <c r="J974" s="34"/>
      <c r="K974" s="10"/>
      <c r="L974" s="10"/>
      <c r="M974" s="10"/>
      <c r="N974" s="10"/>
    </row>
    <row r="975" spans="1:14">
      <c r="A975" s="32"/>
      <c r="B975" s="32"/>
      <c r="C975" s="33"/>
      <c r="D975" s="14"/>
      <c r="E975" s="14"/>
      <c r="F975" s="10"/>
      <c r="G975" s="15"/>
      <c r="H975" s="10"/>
      <c r="I975" s="10"/>
      <c r="J975" s="34"/>
      <c r="K975" s="10"/>
      <c r="L975" s="10"/>
      <c r="M975" s="10"/>
      <c r="N975" s="10"/>
    </row>
    <row r="976" spans="1:14">
      <c r="A976" s="32"/>
      <c r="B976" s="32"/>
      <c r="C976" s="33"/>
      <c r="D976" s="14"/>
      <c r="E976" s="14"/>
      <c r="F976" s="10"/>
      <c r="G976" s="15"/>
      <c r="H976" s="10"/>
      <c r="I976" s="10"/>
      <c r="J976" s="34"/>
      <c r="K976" s="10"/>
      <c r="L976" s="10"/>
      <c r="M976" s="10"/>
      <c r="N976" s="10"/>
    </row>
    <row r="977" spans="1:14">
      <c r="A977" s="32"/>
      <c r="B977" s="32"/>
      <c r="C977" s="33"/>
      <c r="D977" s="14"/>
      <c r="E977" s="14"/>
      <c r="F977" s="10"/>
      <c r="G977" s="15"/>
      <c r="H977" s="10"/>
      <c r="I977" s="10"/>
      <c r="J977" s="34"/>
      <c r="K977" s="10"/>
      <c r="L977" s="10"/>
      <c r="M977" s="10"/>
      <c r="N977" s="10"/>
    </row>
    <row r="978" spans="1:14">
      <c r="A978" s="32"/>
      <c r="B978" s="32"/>
      <c r="C978" s="33"/>
      <c r="D978" s="14"/>
      <c r="E978" s="14"/>
      <c r="F978" s="10"/>
      <c r="G978" s="15"/>
      <c r="H978" s="10"/>
      <c r="I978" s="10"/>
      <c r="J978" s="34"/>
      <c r="K978" s="10"/>
      <c r="L978" s="10"/>
      <c r="M978" s="10"/>
      <c r="N978" s="10"/>
    </row>
    <row r="979" spans="1:14">
      <c r="A979" s="32"/>
      <c r="B979" s="32"/>
      <c r="C979" s="33"/>
      <c r="D979" s="14"/>
      <c r="E979" s="14"/>
      <c r="F979" s="10"/>
      <c r="G979" s="15"/>
      <c r="H979" s="10"/>
      <c r="I979" s="10"/>
      <c r="J979" s="34"/>
      <c r="K979" s="10"/>
      <c r="L979" s="10"/>
      <c r="M979" s="10"/>
      <c r="N979" s="10"/>
    </row>
    <row r="980" spans="1:14">
      <c r="A980" s="32"/>
      <c r="B980" s="32"/>
      <c r="C980" s="33"/>
      <c r="D980" s="14"/>
      <c r="E980" s="14"/>
      <c r="F980" s="10"/>
      <c r="G980" s="15"/>
      <c r="H980" s="10"/>
      <c r="I980" s="10"/>
      <c r="J980" s="34"/>
      <c r="K980" s="10"/>
      <c r="L980" s="10"/>
      <c r="M980" s="10"/>
      <c r="N980" s="10"/>
    </row>
    <row r="981" spans="1:14">
      <c r="A981" s="32"/>
      <c r="B981" s="32"/>
      <c r="C981" s="33"/>
      <c r="D981" s="14"/>
      <c r="E981" s="14"/>
      <c r="F981" s="10"/>
      <c r="G981" s="15"/>
      <c r="H981" s="10"/>
      <c r="I981" s="10"/>
      <c r="J981" s="34"/>
      <c r="K981" s="10"/>
      <c r="L981" s="10"/>
      <c r="M981" s="10"/>
      <c r="N981" s="10"/>
    </row>
    <row r="982" spans="1:14">
      <c r="A982" s="32"/>
      <c r="B982" s="32"/>
      <c r="C982" s="33"/>
      <c r="D982" s="14"/>
      <c r="E982" s="14"/>
      <c r="F982" s="10"/>
      <c r="G982" s="15"/>
      <c r="H982" s="10"/>
      <c r="I982" s="10"/>
      <c r="J982" s="34"/>
      <c r="K982" s="10"/>
      <c r="L982" s="10"/>
      <c r="M982" s="10"/>
      <c r="N982" s="10"/>
    </row>
    <row r="983" spans="1:14">
      <c r="A983" s="32"/>
      <c r="B983" s="32"/>
      <c r="C983" s="33"/>
      <c r="D983" s="14"/>
      <c r="E983" s="14"/>
      <c r="F983" s="10"/>
      <c r="G983" s="15"/>
      <c r="H983" s="10"/>
      <c r="I983" s="10"/>
      <c r="J983" s="34"/>
      <c r="K983" s="10"/>
      <c r="L983" s="10"/>
      <c r="M983" s="10"/>
      <c r="N983" s="10"/>
    </row>
    <row r="984" spans="1:14">
      <c r="A984" s="32"/>
      <c r="B984" s="32"/>
      <c r="C984" s="33"/>
      <c r="D984" s="14"/>
      <c r="E984" s="14"/>
      <c r="F984" s="10"/>
      <c r="G984" s="15"/>
      <c r="H984" s="10"/>
      <c r="I984" s="10"/>
      <c r="J984" s="34"/>
      <c r="K984" s="10"/>
      <c r="L984" s="10"/>
      <c r="M984" s="10"/>
      <c r="N984" s="10"/>
    </row>
    <row r="985" spans="1:14">
      <c r="A985" s="32"/>
      <c r="B985" s="32"/>
      <c r="C985" s="33"/>
      <c r="D985" s="14"/>
      <c r="E985" s="14"/>
      <c r="F985" s="10"/>
      <c r="G985" s="15"/>
      <c r="H985" s="10"/>
      <c r="I985" s="10"/>
      <c r="J985" s="34"/>
      <c r="K985" s="10"/>
      <c r="L985" s="10"/>
      <c r="M985" s="10"/>
      <c r="N985" s="10"/>
    </row>
    <row r="986" spans="1:14">
      <c r="A986" s="32"/>
      <c r="B986" s="32"/>
      <c r="C986" s="33"/>
      <c r="D986" s="14"/>
      <c r="E986" s="14"/>
      <c r="F986" s="10"/>
      <c r="G986" s="15"/>
      <c r="H986" s="10"/>
      <c r="I986" s="10"/>
      <c r="J986" s="34"/>
      <c r="K986" s="10"/>
      <c r="L986" s="10"/>
      <c r="M986" s="10"/>
      <c r="N986" s="10"/>
    </row>
    <row r="987" spans="1:14">
      <c r="A987" s="32"/>
      <c r="B987" s="32"/>
      <c r="C987" s="33"/>
      <c r="D987" s="14"/>
      <c r="E987" s="14"/>
      <c r="F987" s="10"/>
      <c r="G987" s="15"/>
      <c r="H987" s="10"/>
      <c r="I987" s="10"/>
      <c r="J987" s="34"/>
      <c r="K987" s="10"/>
      <c r="L987" s="10"/>
      <c r="M987" s="10"/>
      <c r="N987" s="10"/>
    </row>
    <row r="988" spans="1:14">
      <c r="A988" s="32"/>
      <c r="B988" s="32"/>
      <c r="C988" s="33"/>
      <c r="D988" s="14"/>
      <c r="E988" s="14"/>
      <c r="F988" s="10"/>
      <c r="G988" s="15"/>
      <c r="H988" s="10"/>
      <c r="I988" s="10"/>
      <c r="J988" s="34"/>
      <c r="K988" s="10"/>
      <c r="L988" s="10"/>
      <c r="M988" s="10"/>
      <c r="N988" s="10"/>
    </row>
    <row r="989" spans="1:14">
      <c r="A989" s="32"/>
      <c r="B989" s="32"/>
      <c r="C989" s="33"/>
      <c r="D989" s="14"/>
      <c r="E989" s="14"/>
      <c r="F989" s="10"/>
      <c r="G989" s="15"/>
      <c r="H989" s="10"/>
      <c r="I989" s="10"/>
      <c r="J989" s="34"/>
      <c r="K989" s="10"/>
      <c r="L989" s="10"/>
      <c r="M989" s="10"/>
      <c r="N989" s="10"/>
    </row>
    <row r="990" spans="1:14">
      <c r="A990" s="32"/>
      <c r="B990" s="32"/>
      <c r="C990" s="33"/>
      <c r="D990" s="14"/>
      <c r="E990" s="14"/>
      <c r="F990" s="10"/>
      <c r="G990" s="15"/>
      <c r="H990" s="10"/>
      <c r="I990" s="10"/>
      <c r="J990" s="34"/>
      <c r="K990" s="10"/>
      <c r="L990" s="10"/>
      <c r="M990" s="10"/>
      <c r="N990" s="10"/>
    </row>
    <row r="991" spans="1:14">
      <c r="A991" s="32"/>
      <c r="B991" s="32"/>
      <c r="C991" s="33"/>
      <c r="D991" s="14"/>
      <c r="E991" s="14"/>
      <c r="F991" s="10"/>
      <c r="G991" s="15"/>
      <c r="H991" s="10"/>
      <c r="I991" s="10"/>
      <c r="J991" s="34"/>
      <c r="K991" s="10"/>
      <c r="L991" s="10"/>
      <c r="M991" s="10"/>
      <c r="N991" s="10"/>
    </row>
    <row r="992" spans="1:14">
      <c r="A992" s="32"/>
      <c r="B992" s="32"/>
      <c r="C992" s="33"/>
      <c r="D992" s="14"/>
      <c r="E992" s="14"/>
      <c r="F992" s="10"/>
      <c r="G992" s="15"/>
      <c r="H992" s="10"/>
      <c r="I992" s="10"/>
      <c r="J992" s="34"/>
      <c r="K992" s="10"/>
      <c r="L992" s="10"/>
      <c r="M992" s="10"/>
      <c r="N992" s="10"/>
    </row>
    <row r="993" spans="1:14">
      <c r="A993" s="32"/>
      <c r="B993" s="32"/>
      <c r="C993" s="33"/>
      <c r="D993" s="14"/>
      <c r="E993" s="14"/>
      <c r="F993" s="10"/>
      <c r="G993" s="15"/>
      <c r="H993" s="10"/>
      <c r="I993" s="10"/>
      <c r="J993" s="34"/>
      <c r="K993" s="10"/>
      <c r="L993" s="10"/>
      <c r="M993" s="10"/>
      <c r="N993" s="10"/>
    </row>
    <row r="994" spans="1:14">
      <c r="A994" s="32"/>
      <c r="B994" s="32"/>
      <c r="C994" s="33"/>
      <c r="D994" s="14"/>
      <c r="E994" s="14"/>
      <c r="F994" s="10"/>
      <c r="G994" s="15"/>
      <c r="H994" s="10"/>
      <c r="I994" s="10"/>
      <c r="J994" s="34"/>
      <c r="K994" s="10"/>
      <c r="L994" s="10"/>
      <c r="M994" s="10"/>
      <c r="N994" s="10"/>
    </row>
    <row r="995" spans="1:14">
      <c r="A995" s="32"/>
      <c r="B995" s="32"/>
      <c r="C995" s="33"/>
      <c r="D995" s="14"/>
      <c r="E995" s="14"/>
      <c r="F995" s="10"/>
      <c r="G995" s="15"/>
      <c r="H995" s="10"/>
      <c r="I995" s="10"/>
      <c r="J995" s="34"/>
      <c r="K995" s="10"/>
      <c r="L995" s="10"/>
      <c r="M995" s="10"/>
      <c r="N995" s="10"/>
    </row>
    <row r="996" spans="1:14">
      <c r="A996" s="32"/>
      <c r="B996" s="32"/>
      <c r="C996" s="33"/>
      <c r="D996" s="14"/>
      <c r="E996" s="14"/>
      <c r="F996" s="10"/>
      <c r="G996" s="15"/>
      <c r="H996" s="10"/>
      <c r="I996" s="10"/>
      <c r="J996" s="34"/>
      <c r="K996" s="10"/>
      <c r="L996" s="10"/>
      <c r="M996" s="10"/>
      <c r="N996" s="10"/>
    </row>
    <row r="997" spans="1:14">
      <c r="A997" s="32"/>
      <c r="B997" s="32"/>
      <c r="C997" s="33"/>
      <c r="D997" s="14"/>
      <c r="E997" s="14"/>
      <c r="F997" s="10"/>
      <c r="G997" s="15"/>
      <c r="H997" s="10"/>
      <c r="I997" s="10"/>
      <c r="J997" s="34"/>
      <c r="K997" s="10"/>
      <c r="L997" s="10"/>
      <c r="M997" s="10"/>
      <c r="N997" s="10"/>
    </row>
    <row r="998" spans="1:14">
      <c r="A998" s="32"/>
      <c r="B998" s="32"/>
      <c r="C998" s="33"/>
      <c r="D998" s="14"/>
      <c r="E998" s="14"/>
      <c r="F998" s="10"/>
      <c r="G998" s="15"/>
      <c r="H998" s="10"/>
      <c r="I998" s="10"/>
      <c r="J998" s="34"/>
      <c r="K998" s="10"/>
      <c r="L998" s="10"/>
      <c r="M998" s="10"/>
      <c r="N998" s="10"/>
    </row>
    <row r="999" spans="1:14">
      <c r="A999" s="32"/>
      <c r="B999" s="32"/>
      <c r="C999" s="33"/>
      <c r="D999" s="14"/>
      <c r="E999" s="14"/>
      <c r="F999" s="10"/>
      <c r="G999" s="15"/>
      <c r="H999" s="10"/>
      <c r="I999" s="10"/>
      <c r="J999" s="34"/>
      <c r="K999" s="10"/>
      <c r="L999" s="10"/>
      <c r="M999" s="10"/>
      <c r="N999" s="10"/>
    </row>
    <row r="1000" spans="1:14">
      <c r="A1000" s="32"/>
      <c r="B1000" s="32"/>
      <c r="C1000" s="33"/>
      <c r="D1000" s="14"/>
      <c r="E1000" s="14"/>
      <c r="F1000" s="10"/>
      <c r="G1000" s="15"/>
      <c r="H1000" s="10"/>
      <c r="I1000" s="10"/>
      <c r="J1000" s="34"/>
      <c r="K1000" s="10"/>
      <c r="L1000" s="10"/>
      <c r="M1000" s="10"/>
      <c r="N1000" s="10"/>
    </row>
    <row r="1001" spans="1:14">
      <c r="A1001" s="32"/>
      <c r="B1001" s="32"/>
      <c r="C1001" s="33"/>
      <c r="D1001" s="14"/>
      <c r="E1001" s="14"/>
      <c r="F1001" s="10"/>
      <c r="G1001" s="15"/>
      <c r="H1001" s="10"/>
      <c r="I1001" s="10"/>
      <c r="J1001" s="34"/>
      <c r="K1001" s="10"/>
      <c r="L1001" s="10"/>
      <c r="M1001" s="10"/>
      <c r="N1001" s="10"/>
    </row>
    <row r="1002" spans="1:14">
      <c r="A1002" s="32"/>
      <c r="B1002" s="32"/>
      <c r="C1002" s="33"/>
      <c r="D1002" s="14"/>
      <c r="E1002" s="14"/>
      <c r="F1002" s="10"/>
      <c r="G1002" s="15"/>
      <c r="H1002" s="10"/>
      <c r="I1002" s="10"/>
      <c r="J1002" s="34"/>
      <c r="K1002" s="10"/>
      <c r="L1002" s="10"/>
      <c r="M1002" s="10"/>
      <c r="N1002" s="10"/>
    </row>
    <row r="1003" spans="1:14">
      <c r="A1003" s="32"/>
      <c r="B1003" s="32"/>
      <c r="C1003" s="33"/>
      <c r="D1003" s="14"/>
      <c r="E1003" s="14"/>
      <c r="F1003" s="10"/>
      <c r="G1003" s="15"/>
      <c r="H1003" s="10"/>
      <c r="I1003" s="10"/>
      <c r="J1003" s="34"/>
      <c r="K1003" s="10"/>
      <c r="L1003" s="10"/>
      <c r="M1003" s="10"/>
      <c r="N1003" s="10"/>
    </row>
    <row r="1004" spans="1:14">
      <c r="A1004" s="32"/>
      <c r="B1004" s="32"/>
      <c r="C1004" s="33"/>
      <c r="D1004" s="14"/>
      <c r="E1004" s="14"/>
      <c r="F1004" s="10"/>
      <c r="G1004" s="15"/>
      <c r="H1004" s="10"/>
      <c r="I1004" s="10"/>
      <c r="J1004" s="34"/>
      <c r="K1004" s="10"/>
      <c r="L1004" s="10"/>
      <c r="M1004" s="10"/>
      <c r="N1004" s="10"/>
    </row>
    <row r="1005" spans="1:14">
      <c r="A1005" s="32"/>
      <c r="B1005" s="32"/>
      <c r="C1005" s="33"/>
      <c r="D1005" s="14"/>
      <c r="E1005" s="14"/>
      <c r="F1005" s="10"/>
      <c r="G1005" s="15"/>
      <c r="H1005" s="10"/>
      <c r="I1005" s="10"/>
      <c r="J1005" s="34"/>
      <c r="K1005" s="10"/>
      <c r="L1005" s="10"/>
      <c r="M1005" s="10"/>
      <c r="N1005" s="10"/>
    </row>
    <row r="1006" spans="1:14">
      <c r="A1006" s="32"/>
      <c r="B1006" s="32"/>
      <c r="C1006" s="33"/>
      <c r="D1006" s="14"/>
      <c r="E1006" s="14"/>
      <c r="F1006" s="10"/>
      <c r="G1006" s="15"/>
      <c r="H1006" s="10"/>
      <c r="I1006" s="10"/>
      <c r="J1006" s="34"/>
      <c r="K1006" s="10"/>
      <c r="L1006" s="10"/>
      <c r="M1006" s="10"/>
      <c r="N1006" s="10"/>
    </row>
    <row r="1007" spans="1:14">
      <c r="A1007" s="32"/>
      <c r="B1007" s="32"/>
      <c r="C1007" s="33"/>
      <c r="D1007" s="14"/>
      <c r="E1007" s="14"/>
      <c r="F1007" s="10"/>
      <c r="G1007" s="15"/>
      <c r="H1007" s="10"/>
      <c r="I1007" s="10"/>
      <c r="J1007" s="34"/>
      <c r="K1007" s="10"/>
      <c r="L1007" s="10"/>
      <c r="M1007" s="10"/>
      <c r="N1007" s="10"/>
    </row>
    <row r="1008" spans="1:14">
      <c r="A1008" s="32"/>
      <c r="B1008" s="32"/>
      <c r="C1008" s="33"/>
      <c r="D1008" s="14"/>
      <c r="E1008" s="14"/>
      <c r="F1008" s="10"/>
      <c r="G1008" s="15"/>
      <c r="H1008" s="10"/>
      <c r="I1008" s="10"/>
      <c r="J1008" s="34"/>
      <c r="K1008" s="10"/>
      <c r="L1008" s="10"/>
      <c r="M1008" s="10"/>
      <c r="N1008" s="10"/>
    </row>
    <row r="1009" spans="1:14">
      <c r="A1009" s="32"/>
      <c r="B1009" s="32"/>
      <c r="C1009" s="33"/>
      <c r="D1009" s="14"/>
      <c r="E1009" s="14"/>
      <c r="F1009" s="10"/>
      <c r="G1009" s="15"/>
      <c r="H1009" s="10"/>
      <c r="I1009" s="10"/>
      <c r="J1009" s="34"/>
      <c r="K1009" s="10"/>
      <c r="L1009" s="10"/>
      <c r="M1009" s="10"/>
      <c r="N1009" s="10"/>
    </row>
    <row r="1010" spans="1:14">
      <c r="A1010" s="32"/>
      <c r="B1010" s="32"/>
      <c r="C1010" s="33"/>
      <c r="D1010" s="14"/>
      <c r="E1010" s="14"/>
      <c r="F1010" s="10"/>
      <c r="G1010" s="15"/>
      <c r="H1010" s="10"/>
      <c r="I1010" s="10"/>
      <c r="J1010" s="34"/>
      <c r="K1010" s="10"/>
      <c r="L1010" s="10"/>
      <c r="M1010" s="10"/>
      <c r="N1010" s="10"/>
    </row>
    <row r="1011" spans="1:14">
      <c r="A1011" s="32"/>
      <c r="B1011" s="32"/>
      <c r="C1011" s="33"/>
      <c r="D1011" s="14"/>
      <c r="E1011" s="14"/>
      <c r="F1011" s="10"/>
      <c r="G1011" s="15"/>
      <c r="H1011" s="10"/>
      <c r="I1011" s="10"/>
      <c r="J1011" s="34"/>
      <c r="K1011" s="10"/>
      <c r="L1011" s="10"/>
      <c r="M1011" s="10"/>
      <c r="N1011" s="10"/>
    </row>
    <row r="1012" spans="1:14">
      <c r="A1012" s="32"/>
      <c r="B1012" s="32"/>
      <c r="C1012" s="33"/>
      <c r="D1012" s="14"/>
      <c r="E1012" s="14"/>
      <c r="F1012" s="10"/>
      <c r="G1012" s="15"/>
      <c r="H1012" s="10"/>
      <c r="I1012" s="10"/>
      <c r="J1012" s="34"/>
      <c r="K1012" s="10"/>
      <c r="L1012" s="10"/>
      <c r="M1012" s="10"/>
      <c r="N1012" s="10"/>
    </row>
    <row r="1013" spans="1:14">
      <c r="A1013" s="32"/>
      <c r="B1013" s="32"/>
      <c r="C1013" s="33"/>
      <c r="D1013" s="14"/>
      <c r="E1013" s="14"/>
      <c r="F1013" s="10"/>
      <c r="G1013" s="15"/>
      <c r="H1013" s="10"/>
      <c r="I1013" s="10"/>
      <c r="J1013" s="34"/>
      <c r="K1013" s="10"/>
      <c r="L1013" s="10"/>
      <c r="M1013" s="10"/>
      <c r="N1013" s="10"/>
    </row>
    <row r="1014" spans="1:14">
      <c r="A1014" s="32"/>
      <c r="B1014" s="32"/>
      <c r="C1014" s="33"/>
      <c r="D1014" s="14"/>
      <c r="E1014" s="14"/>
      <c r="F1014" s="10"/>
      <c r="G1014" s="15"/>
      <c r="H1014" s="10"/>
      <c r="I1014" s="10"/>
      <c r="J1014" s="34"/>
      <c r="K1014" s="10"/>
      <c r="L1014" s="10"/>
      <c r="M1014" s="10"/>
      <c r="N1014" s="10"/>
    </row>
    <row r="1015" spans="1:14">
      <c r="A1015" s="32"/>
      <c r="B1015" s="32"/>
      <c r="C1015" s="33"/>
      <c r="D1015" s="14"/>
      <c r="E1015" s="14"/>
      <c r="F1015" s="10"/>
      <c r="G1015" s="15"/>
      <c r="H1015" s="10"/>
      <c r="I1015" s="10"/>
      <c r="J1015" s="34"/>
      <c r="K1015" s="10"/>
      <c r="L1015" s="10"/>
      <c r="M1015" s="10"/>
      <c r="N1015" s="10"/>
    </row>
    <row r="1016" spans="1:14">
      <c r="A1016" s="32"/>
      <c r="B1016" s="32"/>
      <c r="C1016" s="33"/>
      <c r="D1016" s="14"/>
      <c r="E1016" s="14"/>
      <c r="F1016" s="10"/>
      <c r="G1016" s="15"/>
      <c r="H1016" s="10"/>
      <c r="I1016" s="10"/>
      <c r="J1016" s="34"/>
      <c r="K1016" s="10"/>
      <c r="L1016" s="10"/>
      <c r="M1016" s="10"/>
      <c r="N1016" s="10"/>
    </row>
    <row r="1017" spans="1:14">
      <c r="A1017" s="32"/>
      <c r="B1017" s="32"/>
      <c r="C1017" s="33"/>
      <c r="D1017" s="14"/>
      <c r="E1017" s="14"/>
      <c r="F1017" s="10"/>
      <c r="G1017" s="15"/>
      <c r="H1017" s="10"/>
      <c r="I1017" s="10"/>
      <c r="J1017" s="34"/>
      <c r="K1017" s="10"/>
      <c r="L1017" s="10"/>
      <c r="M1017" s="10"/>
      <c r="N1017" s="10"/>
    </row>
    <row r="1018" spans="1:14">
      <c r="A1018" s="32"/>
      <c r="B1018" s="32"/>
      <c r="C1018" s="33"/>
      <c r="D1018" s="14"/>
      <c r="E1018" s="14"/>
      <c r="F1018" s="10"/>
      <c r="G1018" s="15"/>
      <c r="H1018" s="10"/>
      <c r="I1018" s="10"/>
      <c r="J1018" s="34"/>
      <c r="K1018" s="10"/>
      <c r="L1018" s="10"/>
      <c r="M1018" s="10"/>
      <c r="N1018" s="10"/>
    </row>
    <row r="1019" spans="1:14">
      <c r="A1019" s="32"/>
      <c r="B1019" s="32"/>
      <c r="C1019" s="33"/>
      <c r="D1019" s="14"/>
      <c r="E1019" s="14"/>
      <c r="F1019" s="10"/>
      <c r="G1019" s="15"/>
      <c r="H1019" s="10"/>
      <c r="I1019" s="10"/>
      <c r="J1019" s="34"/>
      <c r="K1019" s="10"/>
      <c r="L1019" s="10"/>
      <c r="M1019" s="10"/>
      <c r="N1019" s="10"/>
    </row>
    <row r="1020" spans="1:14">
      <c r="A1020" s="32"/>
      <c r="B1020" s="32"/>
      <c r="C1020" s="33"/>
      <c r="D1020" s="14"/>
      <c r="E1020" s="14"/>
      <c r="F1020" s="10"/>
      <c r="G1020" s="15"/>
      <c r="H1020" s="10"/>
      <c r="I1020" s="10"/>
      <c r="J1020" s="34"/>
      <c r="K1020" s="10"/>
      <c r="L1020" s="10"/>
      <c r="M1020" s="10"/>
      <c r="N1020" s="10"/>
    </row>
    <row r="1021" spans="1:14">
      <c r="A1021" s="32"/>
      <c r="B1021" s="32"/>
      <c r="C1021" s="33"/>
      <c r="D1021" s="14"/>
      <c r="E1021" s="14"/>
      <c r="F1021" s="10"/>
      <c r="G1021" s="15"/>
      <c r="H1021" s="10"/>
      <c r="I1021" s="10"/>
      <c r="J1021" s="34"/>
      <c r="K1021" s="10"/>
      <c r="L1021" s="10"/>
      <c r="M1021" s="10"/>
      <c r="N1021" s="10"/>
    </row>
    <row r="1022" spans="1:14">
      <c r="A1022" s="32"/>
      <c r="B1022" s="32"/>
      <c r="C1022" s="33"/>
      <c r="D1022" s="14"/>
      <c r="E1022" s="14"/>
      <c r="F1022" s="10"/>
      <c r="G1022" s="15"/>
      <c r="H1022" s="10"/>
      <c r="I1022" s="10"/>
      <c r="J1022" s="34"/>
      <c r="K1022" s="10"/>
      <c r="L1022" s="10"/>
      <c r="M1022" s="10"/>
      <c r="N1022" s="10"/>
    </row>
    <row r="1023" spans="1:14">
      <c r="A1023" s="32"/>
      <c r="B1023" s="32"/>
      <c r="C1023" s="33"/>
      <c r="D1023" s="14"/>
      <c r="E1023" s="14"/>
      <c r="F1023" s="10"/>
      <c r="G1023" s="15"/>
      <c r="H1023" s="10"/>
      <c r="I1023" s="10"/>
      <c r="J1023" s="34"/>
      <c r="K1023" s="10"/>
      <c r="L1023" s="10"/>
      <c r="M1023" s="10"/>
      <c r="N1023" s="10"/>
    </row>
    <row r="1024" spans="1:14">
      <c r="A1024" s="32"/>
      <c r="B1024" s="32"/>
      <c r="C1024" s="33"/>
      <c r="D1024" s="14"/>
      <c r="E1024" s="14"/>
      <c r="F1024" s="10"/>
      <c r="G1024" s="15"/>
      <c r="H1024" s="10"/>
      <c r="I1024" s="10"/>
      <c r="J1024" s="34"/>
      <c r="K1024" s="10"/>
      <c r="L1024" s="10"/>
      <c r="M1024" s="10"/>
      <c r="N1024" s="10"/>
    </row>
    <row r="1025" spans="1:14">
      <c r="A1025" s="32"/>
      <c r="B1025" s="32"/>
      <c r="C1025" s="33"/>
      <c r="D1025" s="14"/>
      <c r="E1025" s="14"/>
      <c r="F1025" s="10"/>
      <c r="G1025" s="15"/>
      <c r="H1025" s="10"/>
      <c r="I1025" s="10"/>
      <c r="J1025" s="34"/>
      <c r="K1025" s="10"/>
      <c r="L1025" s="10"/>
      <c r="M1025" s="10"/>
      <c r="N1025" s="10"/>
    </row>
    <row r="1026" spans="1:14">
      <c r="A1026" s="32"/>
      <c r="B1026" s="32"/>
      <c r="C1026" s="33"/>
      <c r="D1026" s="14"/>
      <c r="E1026" s="14"/>
      <c r="F1026" s="10"/>
      <c r="G1026" s="15"/>
      <c r="H1026" s="10"/>
      <c r="I1026" s="10"/>
      <c r="J1026" s="34"/>
      <c r="K1026" s="10"/>
      <c r="L1026" s="10"/>
      <c r="M1026" s="10"/>
      <c r="N1026" s="10"/>
    </row>
    <row r="1027" spans="1:14">
      <c r="A1027" s="32"/>
      <c r="B1027" s="32"/>
      <c r="C1027" s="33"/>
      <c r="D1027" s="14"/>
      <c r="E1027" s="14"/>
      <c r="F1027" s="10"/>
      <c r="G1027" s="15"/>
      <c r="H1027" s="10"/>
      <c r="I1027" s="10"/>
      <c r="J1027" s="34"/>
      <c r="K1027" s="10"/>
      <c r="L1027" s="10"/>
      <c r="M1027" s="10"/>
      <c r="N1027" s="10"/>
    </row>
    <row r="1028" spans="1:14">
      <c r="A1028" s="32"/>
      <c r="B1028" s="32"/>
      <c r="C1028" s="33"/>
      <c r="D1028" s="14"/>
      <c r="E1028" s="14"/>
      <c r="F1028" s="10"/>
      <c r="G1028" s="15"/>
      <c r="H1028" s="10"/>
      <c r="I1028" s="10"/>
      <c r="J1028" s="34"/>
      <c r="K1028" s="10"/>
      <c r="L1028" s="10"/>
      <c r="M1028" s="10"/>
      <c r="N1028" s="10"/>
    </row>
    <row r="1029" spans="1:14">
      <c r="A1029" s="32"/>
      <c r="B1029" s="32"/>
      <c r="C1029" s="33"/>
      <c r="D1029" s="14"/>
      <c r="E1029" s="14"/>
      <c r="F1029" s="10"/>
      <c r="G1029" s="15"/>
      <c r="H1029" s="10"/>
      <c r="I1029" s="10"/>
      <c r="J1029" s="34"/>
      <c r="K1029" s="10"/>
      <c r="L1029" s="10"/>
      <c r="M1029" s="10"/>
      <c r="N1029" s="10"/>
    </row>
    <row r="1030" spans="1:14">
      <c r="A1030" s="32"/>
      <c r="B1030" s="32"/>
      <c r="C1030" s="33"/>
      <c r="D1030" s="14"/>
      <c r="E1030" s="14"/>
      <c r="F1030" s="10"/>
      <c r="G1030" s="15"/>
      <c r="H1030" s="10"/>
      <c r="I1030" s="10"/>
      <c r="J1030" s="34"/>
      <c r="K1030" s="10"/>
      <c r="L1030" s="10"/>
      <c r="M1030" s="10"/>
      <c r="N1030" s="10"/>
    </row>
    <row r="1031" spans="1:14">
      <c r="A1031" s="32"/>
      <c r="B1031" s="32"/>
      <c r="C1031" s="33"/>
      <c r="D1031" s="14"/>
      <c r="E1031" s="14"/>
      <c r="F1031" s="10"/>
      <c r="G1031" s="15"/>
      <c r="H1031" s="10"/>
      <c r="I1031" s="10"/>
      <c r="J1031" s="34"/>
      <c r="K1031" s="10"/>
      <c r="L1031" s="10"/>
      <c r="M1031" s="10"/>
      <c r="N1031" s="10"/>
    </row>
    <row r="1032" spans="1:14">
      <c r="A1032" s="32"/>
      <c r="B1032" s="32"/>
      <c r="C1032" s="33"/>
      <c r="D1032" s="14"/>
      <c r="E1032" s="14"/>
      <c r="F1032" s="10"/>
      <c r="G1032" s="15"/>
      <c r="H1032" s="10"/>
      <c r="I1032" s="10"/>
      <c r="J1032" s="34"/>
      <c r="K1032" s="10"/>
      <c r="L1032" s="10"/>
      <c r="M1032" s="10"/>
      <c r="N1032" s="10"/>
    </row>
    <row r="1033" spans="1:14">
      <c r="A1033" s="32"/>
      <c r="B1033" s="32"/>
      <c r="C1033" s="33"/>
      <c r="D1033" s="14"/>
      <c r="E1033" s="14"/>
      <c r="F1033" s="10"/>
      <c r="G1033" s="15"/>
      <c r="H1033" s="10"/>
      <c r="I1033" s="10"/>
      <c r="J1033" s="34"/>
      <c r="K1033" s="10"/>
      <c r="L1033" s="10"/>
      <c r="M1033" s="10"/>
      <c r="N1033" s="10"/>
    </row>
    <row r="1034" spans="1:14">
      <c r="A1034" s="32"/>
      <c r="B1034" s="32"/>
      <c r="C1034" s="33"/>
      <c r="D1034" s="14"/>
      <c r="E1034" s="14"/>
      <c r="F1034" s="10"/>
      <c r="G1034" s="15"/>
      <c r="H1034" s="10"/>
      <c r="I1034" s="10"/>
      <c r="J1034" s="34"/>
      <c r="K1034" s="10"/>
      <c r="L1034" s="10"/>
      <c r="M1034" s="10"/>
      <c r="N1034" s="10"/>
    </row>
    <row r="1035" spans="1:14">
      <c r="A1035" s="32"/>
      <c r="B1035" s="32"/>
      <c r="C1035" s="33"/>
      <c r="D1035" s="14"/>
      <c r="E1035" s="14"/>
      <c r="F1035" s="10"/>
      <c r="G1035" s="15"/>
      <c r="H1035" s="10"/>
      <c r="I1035" s="10"/>
      <c r="J1035" s="34"/>
      <c r="K1035" s="10"/>
      <c r="L1035" s="10"/>
      <c r="M1035" s="10"/>
      <c r="N1035" s="10"/>
    </row>
    <row r="1036" spans="1:14">
      <c r="A1036" s="32"/>
      <c r="B1036" s="32"/>
      <c r="C1036" s="33"/>
      <c r="D1036" s="14"/>
      <c r="E1036" s="14"/>
      <c r="F1036" s="10"/>
      <c r="G1036" s="15"/>
      <c r="H1036" s="10"/>
      <c r="I1036" s="10"/>
      <c r="J1036" s="34"/>
      <c r="K1036" s="10"/>
      <c r="L1036" s="10"/>
      <c r="M1036" s="10"/>
      <c r="N1036" s="10"/>
    </row>
    <row r="1037" spans="1:14">
      <c r="A1037" s="32"/>
      <c r="B1037" s="32"/>
      <c r="C1037" s="33"/>
      <c r="D1037" s="14"/>
      <c r="E1037" s="14"/>
      <c r="F1037" s="10"/>
      <c r="G1037" s="15"/>
      <c r="H1037" s="10"/>
      <c r="I1037" s="10"/>
      <c r="J1037" s="34"/>
      <c r="K1037" s="10"/>
      <c r="L1037" s="10"/>
      <c r="M1037" s="10"/>
      <c r="N1037" s="10"/>
    </row>
    <row r="1038" spans="1:14">
      <c r="A1038" s="32"/>
      <c r="B1038" s="32"/>
      <c r="C1038" s="33"/>
      <c r="D1038" s="14"/>
      <c r="E1038" s="14"/>
      <c r="F1038" s="10"/>
      <c r="G1038" s="15"/>
      <c r="H1038" s="10"/>
      <c r="I1038" s="10"/>
      <c r="J1038" s="34"/>
      <c r="K1038" s="10"/>
      <c r="L1038" s="10"/>
      <c r="M1038" s="10"/>
      <c r="N1038" s="10"/>
    </row>
    <row r="1039" spans="1:14">
      <c r="A1039" s="32"/>
      <c r="B1039" s="32"/>
      <c r="C1039" s="33"/>
      <c r="D1039" s="14"/>
      <c r="E1039" s="14"/>
      <c r="F1039" s="10"/>
      <c r="G1039" s="15"/>
      <c r="H1039" s="10"/>
      <c r="I1039" s="10"/>
      <c r="J1039" s="34"/>
      <c r="K1039" s="10"/>
      <c r="L1039" s="10"/>
      <c r="M1039" s="10"/>
      <c r="N1039" s="10"/>
    </row>
    <row r="1040" spans="1:14">
      <c r="A1040" s="32"/>
      <c r="B1040" s="32"/>
      <c r="C1040" s="33"/>
      <c r="D1040" s="14"/>
      <c r="E1040" s="14"/>
      <c r="F1040" s="10"/>
      <c r="G1040" s="15"/>
      <c r="H1040" s="10"/>
      <c r="I1040" s="10"/>
      <c r="J1040" s="34"/>
      <c r="K1040" s="10"/>
      <c r="L1040" s="10"/>
      <c r="M1040" s="10"/>
      <c r="N1040" s="10"/>
    </row>
    <row r="1041" spans="1:14">
      <c r="A1041" s="32"/>
      <c r="B1041" s="32"/>
      <c r="C1041" s="33"/>
      <c r="D1041" s="14"/>
      <c r="E1041" s="14"/>
      <c r="F1041" s="10"/>
      <c r="G1041" s="15"/>
      <c r="H1041" s="10"/>
      <c r="I1041" s="10"/>
      <c r="J1041" s="34"/>
      <c r="K1041" s="10"/>
      <c r="L1041" s="10"/>
      <c r="M1041" s="10"/>
      <c r="N1041" s="10"/>
    </row>
    <row r="1042" spans="1:14">
      <c r="A1042" s="32"/>
      <c r="B1042" s="32"/>
      <c r="C1042" s="33"/>
      <c r="D1042" s="14"/>
      <c r="E1042" s="14"/>
      <c r="F1042" s="10"/>
      <c r="G1042" s="15"/>
      <c r="H1042" s="10"/>
      <c r="I1042" s="10"/>
      <c r="J1042" s="34"/>
      <c r="K1042" s="10"/>
      <c r="L1042" s="10"/>
      <c r="M1042" s="10"/>
      <c r="N1042" s="10"/>
    </row>
    <row r="1043" spans="1:14">
      <c r="A1043" s="32"/>
      <c r="B1043" s="32"/>
      <c r="C1043" s="33"/>
      <c r="D1043" s="14"/>
      <c r="E1043" s="14"/>
      <c r="F1043" s="10"/>
      <c r="G1043" s="15"/>
      <c r="H1043" s="10"/>
      <c r="I1043" s="10"/>
      <c r="J1043" s="34"/>
      <c r="K1043" s="10"/>
      <c r="L1043" s="10"/>
      <c r="M1043" s="10"/>
      <c r="N1043" s="10"/>
    </row>
    <row r="1044" spans="1:14">
      <c r="A1044" s="32"/>
      <c r="B1044" s="32"/>
      <c r="C1044" s="33"/>
      <c r="D1044" s="14"/>
      <c r="E1044" s="14"/>
      <c r="F1044" s="10"/>
      <c r="G1044" s="15"/>
      <c r="H1044" s="10"/>
      <c r="I1044" s="10"/>
      <c r="J1044" s="34"/>
      <c r="K1044" s="10"/>
      <c r="L1044" s="10"/>
      <c r="M1044" s="10"/>
      <c r="N1044" s="10"/>
    </row>
    <row r="1045" spans="1:14">
      <c r="A1045" s="32"/>
      <c r="B1045" s="32"/>
      <c r="C1045" s="33"/>
      <c r="D1045" s="14"/>
      <c r="E1045" s="14"/>
      <c r="F1045" s="10"/>
      <c r="G1045" s="15"/>
      <c r="H1045" s="10"/>
      <c r="I1045" s="10"/>
      <c r="J1045" s="34"/>
      <c r="K1045" s="10"/>
      <c r="L1045" s="10"/>
      <c r="M1045" s="10"/>
      <c r="N1045" s="10"/>
    </row>
    <row r="1046" spans="1:14">
      <c r="A1046" s="32"/>
      <c r="B1046" s="32"/>
      <c r="C1046" s="33"/>
      <c r="D1046" s="14"/>
      <c r="E1046" s="14"/>
      <c r="F1046" s="10"/>
      <c r="G1046" s="15"/>
      <c r="H1046" s="10"/>
      <c r="I1046" s="10"/>
      <c r="J1046" s="34"/>
      <c r="K1046" s="10"/>
      <c r="L1046" s="10"/>
      <c r="M1046" s="10"/>
      <c r="N1046" s="10"/>
    </row>
    <row r="1047" spans="1:14">
      <c r="A1047" s="32"/>
      <c r="B1047" s="32"/>
      <c r="C1047" s="33"/>
      <c r="D1047" s="14"/>
      <c r="E1047" s="14"/>
      <c r="F1047" s="10"/>
      <c r="G1047" s="15"/>
      <c r="H1047" s="10"/>
      <c r="I1047" s="10"/>
      <c r="J1047" s="34"/>
      <c r="K1047" s="10"/>
      <c r="L1047" s="10"/>
      <c r="M1047" s="10"/>
      <c r="N1047" s="10"/>
    </row>
    <row r="1048" spans="1:14">
      <c r="A1048" s="32"/>
      <c r="B1048" s="32"/>
      <c r="C1048" s="33"/>
      <c r="D1048" s="14"/>
      <c r="E1048" s="14"/>
      <c r="F1048" s="10"/>
      <c r="G1048" s="15"/>
      <c r="H1048" s="10"/>
      <c r="I1048" s="10"/>
      <c r="J1048" s="34"/>
      <c r="K1048" s="10"/>
      <c r="L1048" s="10"/>
      <c r="M1048" s="10"/>
      <c r="N1048" s="10"/>
    </row>
    <row r="1049" spans="1:14">
      <c r="A1049" s="32"/>
      <c r="B1049" s="32"/>
      <c r="C1049" s="33"/>
      <c r="D1049" s="14"/>
      <c r="E1049" s="14"/>
      <c r="F1049" s="10"/>
      <c r="G1049" s="15"/>
      <c r="H1049" s="10"/>
      <c r="I1049" s="10"/>
      <c r="J1049" s="34"/>
      <c r="K1049" s="10"/>
      <c r="L1049" s="10"/>
      <c r="M1049" s="10"/>
      <c r="N1049" s="10"/>
    </row>
    <row r="1050" spans="1:14">
      <c r="A1050" s="32"/>
      <c r="B1050" s="32"/>
      <c r="C1050" s="33"/>
      <c r="D1050" s="14"/>
      <c r="E1050" s="14"/>
      <c r="F1050" s="10"/>
      <c r="G1050" s="15"/>
      <c r="H1050" s="10"/>
      <c r="I1050" s="10"/>
      <c r="J1050" s="34"/>
      <c r="K1050" s="10"/>
      <c r="L1050" s="10"/>
      <c r="M1050" s="10"/>
      <c r="N1050" s="10"/>
    </row>
    <row r="1051" spans="1:14">
      <c r="A1051" s="32"/>
      <c r="B1051" s="32"/>
      <c r="C1051" s="33"/>
      <c r="D1051" s="14"/>
      <c r="E1051" s="14"/>
      <c r="F1051" s="10"/>
      <c r="G1051" s="15"/>
      <c r="H1051" s="10"/>
      <c r="I1051" s="10"/>
      <c r="J1051" s="34"/>
      <c r="K1051" s="10"/>
      <c r="L1051" s="10"/>
      <c r="M1051" s="10"/>
      <c r="N1051" s="10"/>
    </row>
    <row r="1052" spans="1:14">
      <c r="A1052" s="32"/>
      <c r="B1052" s="32"/>
      <c r="C1052" s="33"/>
      <c r="D1052" s="14"/>
      <c r="E1052" s="14"/>
      <c r="F1052" s="10"/>
      <c r="G1052" s="15"/>
      <c r="H1052" s="10"/>
      <c r="I1052" s="10"/>
      <c r="J1052" s="34"/>
      <c r="K1052" s="10"/>
      <c r="L1052" s="10"/>
      <c r="M1052" s="10"/>
      <c r="N1052" s="10"/>
    </row>
    <row r="1053" spans="1:14">
      <c r="A1053" s="32"/>
      <c r="B1053" s="32"/>
      <c r="C1053" s="33"/>
      <c r="D1053" s="14"/>
      <c r="E1053" s="14"/>
      <c r="F1053" s="10"/>
      <c r="G1053" s="15"/>
      <c r="H1053" s="10"/>
      <c r="I1053" s="10"/>
      <c r="J1053" s="34"/>
      <c r="K1053" s="10"/>
      <c r="L1053" s="10"/>
      <c r="M1053" s="10"/>
      <c r="N1053" s="10"/>
    </row>
    <row r="1054" spans="1:14">
      <c r="A1054" s="32"/>
      <c r="B1054" s="32"/>
      <c r="C1054" s="33"/>
      <c r="D1054" s="14"/>
      <c r="E1054" s="14"/>
      <c r="F1054" s="10"/>
      <c r="G1054" s="15"/>
      <c r="H1054" s="10"/>
      <c r="I1054" s="10"/>
      <c r="J1054" s="34"/>
      <c r="K1054" s="10"/>
      <c r="L1054" s="10"/>
      <c r="M1054" s="10"/>
      <c r="N1054" s="10"/>
    </row>
    <row r="1055" spans="1:14">
      <c r="A1055" s="32"/>
      <c r="B1055" s="32"/>
      <c r="C1055" s="33"/>
      <c r="D1055" s="14"/>
      <c r="E1055" s="14"/>
      <c r="F1055" s="10"/>
      <c r="G1055" s="15"/>
      <c r="H1055" s="10"/>
      <c r="I1055" s="10"/>
      <c r="J1055" s="34"/>
      <c r="K1055" s="10"/>
      <c r="L1055" s="10"/>
      <c r="M1055" s="10"/>
      <c r="N1055" s="10"/>
    </row>
    <row r="1056" spans="1:14">
      <c r="A1056" s="32"/>
      <c r="B1056" s="32"/>
      <c r="C1056" s="33"/>
      <c r="D1056" s="14"/>
      <c r="E1056" s="14"/>
      <c r="F1056" s="10"/>
      <c r="G1056" s="15"/>
      <c r="H1056" s="10"/>
      <c r="I1056" s="10"/>
      <c r="J1056" s="34"/>
      <c r="K1056" s="10"/>
      <c r="L1056" s="10"/>
      <c r="M1056" s="10"/>
      <c r="N1056" s="10"/>
    </row>
    <row r="1057" spans="1:14">
      <c r="A1057" s="32"/>
      <c r="B1057" s="32"/>
      <c r="C1057" s="33"/>
      <c r="D1057" s="14"/>
      <c r="E1057" s="14"/>
      <c r="F1057" s="10"/>
      <c r="G1057" s="15"/>
      <c r="H1057" s="10"/>
      <c r="I1057" s="10"/>
      <c r="J1057" s="34"/>
      <c r="K1057" s="10"/>
      <c r="L1057" s="10"/>
      <c r="M1057" s="10"/>
      <c r="N1057" s="10"/>
    </row>
    <row r="1058" spans="1:14">
      <c r="A1058" s="32"/>
      <c r="B1058" s="32"/>
      <c r="C1058" s="33"/>
      <c r="D1058" s="14"/>
      <c r="E1058" s="14"/>
      <c r="F1058" s="10"/>
      <c r="G1058" s="15"/>
      <c r="H1058" s="10"/>
      <c r="I1058" s="10"/>
      <c r="J1058" s="34"/>
      <c r="K1058" s="10"/>
      <c r="L1058" s="10"/>
      <c r="M1058" s="10"/>
      <c r="N1058" s="10"/>
    </row>
    <row r="1059" spans="1:14">
      <c r="A1059" s="32"/>
      <c r="B1059" s="32"/>
      <c r="C1059" s="33"/>
      <c r="D1059" s="14"/>
      <c r="E1059" s="14"/>
      <c r="F1059" s="10"/>
      <c r="G1059" s="15"/>
      <c r="H1059" s="10"/>
      <c r="I1059" s="10"/>
      <c r="J1059" s="34"/>
      <c r="K1059" s="10"/>
      <c r="L1059" s="10"/>
      <c r="M1059" s="10"/>
      <c r="N1059" s="10"/>
    </row>
    <row r="1060" spans="1:14">
      <c r="A1060" s="32"/>
      <c r="B1060" s="32"/>
      <c r="C1060" s="33"/>
      <c r="D1060" s="14"/>
      <c r="E1060" s="14"/>
      <c r="F1060" s="10"/>
      <c r="G1060" s="15"/>
      <c r="H1060" s="10"/>
      <c r="I1060" s="10"/>
      <c r="J1060" s="34"/>
      <c r="K1060" s="10"/>
      <c r="L1060" s="10"/>
      <c r="M1060" s="10"/>
      <c r="N1060" s="10"/>
    </row>
    <row r="1061" spans="1:14">
      <c r="A1061" s="32"/>
      <c r="B1061" s="32"/>
      <c r="C1061" s="33"/>
      <c r="D1061" s="14"/>
      <c r="E1061" s="14"/>
      <c r="F1061" s="10"/>
      <c r="G1061" s="15"/>
      <c r="H1061" s="10"/>
      <c r="I1061" s="10"/>
      <c r="J1061" s="34"/>
      <c r="K1061" s="10"/>
      <c r="L1061" s="10"/>
      <c r="M1061" s="10"/>
      <c r="N1061" s="10"/>
    </row>
    <row r="1062" spans="1:14">
      <c r="A1062" s="32"/>
      <c r="B1062" s="32"/>
      <c r="C1062" s="33"/>
      <c r="D1062" s="14"/>
      <c r="E1062" s="14"/>
      <c r="F1062" s="10"/>
      <c r="G1062" s="15"/>
      <c r="H1062" s="10"/>
      <c r="I1062" s="10"/>
      <c r="J1062" s="34"/>
      <c r="K1062" s="10"/>
      <c r="L1062" s="10"/>
      <c r="M1062" s="10"/>
      <c r="N1062" s="10"/>
    </row>
    <row r="1063" spans="1:14">
      <c r="A1063" s="32"/>
      <c r="B1063" s="32"/>
      <c r="C1063" s="33"/>
      <c r="D1063" s="14"/>
      <c r="E1063" s="14"/>
      <c r="F1063" s="10"/>
      <c r="G1063" s="15"/>
      <c r="H1063" s="10"/>
      <c r="I1063" s="10"/>
      <c r="J1063" s="34"/>
      <c r="K1063" s="10"/>
      <c r="L1063" s="10"/>
      <c r="M1063" s="10"/>
      <c r="N1063" s="10"/>
    </row>
    <row r="1064" spans="1:14">
      <c r="A1064" s="32"/>
      <c r="B1064" s="32"/>
      <c r="C1064" s="33"/>
      <c r="D1064" s="14"/>
      <c r="E1064" s="14"/>
      <c r="F1064" s="10"/>
      <c r="G1064" s="15"/>
      <c r="H1064" s="10"/>
      <c r="I1064" s="10"/>
      <c r="J1064" s="34"/>
      <c r="K1064" s="10"/>
      <c r="L1064" s="10"/>
      <c r="M1064" s="10"/>
      <c r="N1064" s="10"/>
    </row>
    <row r="1065" spans="1:14">
      <c r="A1065" s="32"/>
      <c r="B1065" s="32"/>
      <c r="C1065" s="33"/>
      <c r="D1065" s="14"/>
      <c r="E1065" s="14"/>
      <c r="F1065" s="10"/>
      <c r="G1065" s="15"/>
      <c r="H1065" s="10"/>
      <c r="I1065" s="10"/>
      <c r="J1065" s="34"/>
      <c r="K1065" s="10"/>
      <c r="L1065" s="10"/>
      <c r="M1065" s="10"/>
      <c r="N1065" s="10"/>
    </row>
    <row r="1066" spans="1:14">
      <c r="A1066" s="32"/>
      <c r="B1066" s="32"/>
      <c r="C1066" s="33"/>
      <c r="D1066" s="14"/>
      <c r="E1066" s="14"/>
      <c r="F1066" s="10"/>
      <c r="G1066" s="15"/>
      <c r="H1066" s="10"/>
      <c r="I1066" s="10"/>
      <c r="J1066" s="34"/>
      <c r="K1066" s="10"/>
      <c r="L1066" s="10"/>
      <c r="M1066" s="10"/>
      <c r="N1066" s="10"/>
    </row>
    <row r="1067" spans="1:14">
      <c r="A1067" s="32"/>
      <c r="B1067" s="32"/>
      <c r="C1067" s="33"/>
      <c r="D1067" s="14"/>
      <c r="E1067" s="14"/>
      <c r="F1067" s="10"/>
      <c r="G1067" s="15"/>
      <c r="H1067" s="10"/>
      <c r="I1067" s="10"/>
      <c r="J1067" s="34"/>
      <c r="K1067" s="10"/>
      <c r="L1067" s="10"/>
      <c r="M1067" s="10"/>
      <c r="N1067" s="10"/>
    </row>
    <row r="1068" spans="1:14">
      <c r="A1068" s="32"/>
      <c r="B1068" s="32"/>
      <c r="C1068" s="33"/>
      <c r="D1068" s="14"/>
      <c r="E1068" s="14"/>
      <c r="F1068" s="10"/>
      <c r="G1068" s="15"/>
      <c r="H1068" s="10"/>
      <c r="I1068" s="10"/>
      <c r="J1068" s="34"/>
      <c r="K1068" s="10"/>
      <c r="L1068" s="10"/>
      <c r="M1068" s="10"/>
      <c r="N1068" s="10"/>
    </row>
    <row r="1069" spans="1:14">
      <c r="A1069" s="32"/>
      <c r="B1069" s="32"/>
      <c r="C1069" s="33"/>
      <c r="D1069" s="14"/>
      <c r="E1069" s="14"/>
      <c r="F1069" s="10"/>
      <c r="G1069" s="15"/>
      <c r="H1069" s="10"/>
      <c r="I1069" s="10"/>
      <c r="J1069" s="34"/>
      <c r="K1069" s="10"/>
      <c r="L1069" s="10"/>
      <c r="M1069" s="10"/>
      <c r="N1069" s="10"/>
    </row>
    <row r="1070" spans="1:14">
      <c r="A1070" s="32"/>
      <c r="B1070" s="32"/>
      <c r="C1070" s="33"/>
      <c r="D1070" s="14"/>
      <c r="E1070" s="14"/>
      <c r="F1070" s="10"/>
      <c r="G1070" s="15"/>
      <c r="H1070" s="10"/>
      <c r="I1070" s="10"/>
      <c r="J1070" s="34"/>
      <c r="K1070" s="10"/>
      <c r="L1070" s="10"/>
      <c r="M1070" s="10"/>
      <c r="N1070" s="10"/>
    </row>
    <row r="1071" spans="1:14">
      <c r="A1071" s="32"/>
      <c r="B1071" s="32"/>
      <c r="C1071" s="33"/>
      <c r="D1071" s="14"/>
      <c r="E1071" s="14"/>
      <c r="F1071" s="10"/>
      <c r="G1071" s="15"/>
      <c r="H1071" s="10"/>
      <c r="I1071" s="10"/>
      <c r="J1071" s="34"/>
      <c r="K1071" s="10"/>
      <c r="L1071" s="10"/>
      <c r="M1071" s="10"/>
      <c r="N1071" s="10"/>
    </row>
    <row r="1072" spans="1:14">
      <c r="A1072" s="32"/>
      <c r="B1072" s="32"/>
      <c r="C1072" s="33"/>
      <c r="D1072" s="14"/>
      <c r="E1072" s="14"/>
      <c r="F1072" s="10"/>
      <c r="G1072" s="15"/>
      <c r="H1072" s="10"/>
      <c r="I1072" s="10"/>
      <c r="J1072" s="34"/>
      <c r="K1072" s="10"/>
      <c r="L1072" s="10"/>
      <c r="M1072" s="10"/>
      <c r="N1072" s="10"/>
    </row>
    <row r="1073" spans="1:14">
      <c r="A1073" s="32"/>
      <c r="B1073" s="32"/>
      <c r="C1073" s="33"/>
      <c r="D1073" s="14"/>
      <c r="E1073" s="14"/>
      <c r="F1073" s="10"/>
      <c r="G1073" s="15"/>
      <c r="H1073" s="10"/>
      <c r="I1073" s="10"/>
      <c r="J1073" s="34"/>
      <c r="K1073" s="10"/>
      <c r="L1073" s="10"/>
      <c r="M1073" s="10"/>
      <c r="N1073" s="10"/>
    </row>
    <row r="1074" spans="1:14">
      <c r="A1074" s="32"/>
      <c r="B1074" s="32"/>
      <c r="C1074" s="33"/>
      <c r="D1074" s="14"/>
      <c r="E1074" s="14"/>
      <c r="F1074" s="10"/>
      <c r="G1074" s="15"/>
      <c r="H1074" s="10"/>
      <c r="I1074" s="10"/>
      <c r="J1074" s="34"/>
      <c r="K1074" s="10"/>
      <c r="L1074" s="10"/>
      <c r="M1074" s="10"/>
      <c r="N1074" s="10"/>
    </row>
    <row r="1075" spans="1:14">
      <c r="A1075" s="32"/>
      <c r="B1075" s="32"/>
      <c r="C1075" s="33"/>
      <c r="D1075" s="14"/>
      <c r="E1075" s="14"/>
      <c r="F1075" s="10"/>
      <c r="G1075" s="15"/>
      <c r="H1075" s="10"/>
      <c r="I1075" s="10"/>
      <c r="J1075" s="34"/>
      <c r="K1075" s="10"/>
      <c r="L1075" s="10"/>
      <c r="M1075" s="10"/>
      <c r="N1075" s="10"/>
    </row>
    <row r="1076" spans="1:14">
      <c r="A1076" s="32"/>
      <c r="B1076" s="32"/>
      <c r="C1076" s="33"/>
      <c r="D1076" s="14"/>
      <c r="E1076" s="14"/>
      <c r="F1076" s="10"/>
      <c r="G1076" s="15"/>
      <c r="H1076" s="10"/>
      <c r="I1076" s="10"/>
      <c r="J1076" s="34"/>
      <c r="K1076" s="10"/>
      <c r="L1076" s="10"/>
      <c r="M1076" s="10"/>
      <c r="N1076" s="10"/>
    </row>
    <row r="1077" spans="1:14">
      <c r="A1077" s="32"/>
      <c r="B1077" s="32"/>
      <c r="C1077" s="33"/>
      <c r="D1077" s="14"/>
      <c r="E1077" s="14"/>
      <c r="F1077" s="10"/>
      <c r="G1077" s="15"/>
      <c r="H1077" s="10"/>
      <c r="I1077" s="10"/>
      <c r="J1077" s="34"/>
      <c r="K1077" s="10"/>
      <c r="L1077" s="10"/>
      <c r="M1077" s="10"/>
      <c r="N1077" s="10"/>
    </row>
    <row r="1078" spans="1:14">
      <c r="A1078" s="32"/>
      <c r="B1078" s="32"/>
      <c r="C1078" s="33"/>
      <c r="D1078" s="14"/>
      <c r="E1078" s="14"/>
      <c r="F1078" s="10"/>
      <c r="G1078" s="15"/>
      <c r="H1078" s="10"/>
      <c r="I1078" s="10"/>
      <c r="J1078" s="34"/>
      <c r="K1078" s="10"/>
      <c r="L1078" s="10"/>
      <c r="M1078" s="10"/>
      <c r="N1078" s="10"/>
    </row>
    <row r="1079" spans="1:14">
      <c r="A1079" s="32"/>
      <c r="B1079" s="32"/>
      <c r="C1079" s="33"/>
      <c r="D1079" s="14"/>
      <c r="E1079" s="14"/>
      <c r="F1079" s="10"/>
      <c r="G1079" s="15"/>
      <c r="H1079" s="10"/>
      <c r="I1079" s="10"/>
      <c r="J1079" s="34"/>
      <c r="K1079" s="10"/>
      <c r="L1079" s="10"/>
      <c r="M1079" s="10"/>
      <c r="N1079" s="10"/>
    </row>
    <row r="1080" spans="1:14">
      <c r="A1080" s="32"/>
      <c r="B1080" s="32"/>
      <c r="C1080" s="33"/>
      <c r="D1080" s="14"/>
      <c r="E1080" s="14"/>
      <c r="F1080" s="10"/>
      <c r="G1080" s="15"/>
      <c r="H1080" s="10"/>
      <c r="I1080" s="10"/>
      <c r="J1080" s="34"/>
      <c r="K1080" s="10"/>
      <c r="L1080" s="10"/>
      <c r="M1080" s="10"/>
      <c r="N1080" s="10"/>
    </row>
    <row r="1081" spans="1:14">
      <c r="A1081" s="32"/>
      <c r="B1081" s="32"/>
      <c r="C1081" s="33"/>
      <c r="D1081" s="14"/>
      <c r="E1081" s="14"/>
      <c r="F1081" s="10"/>
      <c r="G1081" s="15"/>
      <c r="H1081" s="10"/>
      <c r="I1081" s="10"/>
      <c r="J1081" s="34"/>
      <c r="K1081" s="10"/>
      <c r="L1081" s="10"/>
      <c r="M1081" s="10"/>
      <c r="N1081" s="10"/>
    </row>
    <row r="1082" spans="1:14">
      <c r="A1082" s="32"/>
      <c r="B1082" s="32"/>
      <c r="C1082" s="33"/>
      <c r="D1082" s="14"/>
      <c r="E1082" s="14"/>
      <c r="F1082" s="10"/>
      <c r="G1082" s="15"/>
      <c r="H1082" s="10"/>
      <c r="I1082" s="10"/>
      <c r="J1082" s="34"/>
      <c r="K1082" s="10"/>
      <c r="L1082" s="10"/>
      <c r="M1082" s="10"/>
      <c r="N1082" s="10"/>
    </row>
    <row r="1083" spans="1:14">
      <c r="A1083" s="32"/>
      <c r="B1083" s="32"/>
      <c r="C1083" s="33"/>
      <c r="D1083" s="14"/>
      <c r="E1083" s="14"/>
      <c r="F1083" s="10"/>
      <c r="G1083" s="15"/>
      <c r="H1083" s="10"/>
      <c r="I1083" s="10"/>
      <c r="J1083" s="34"/>
      <c r="K1083" s="10"/>
      <c r="L1083" s="10"/>
      <c r="M1083" s="10"/>
      <c r="N1083" s="10"/>
    </row>
    <row r="1084" spans="1:14">
      <c r="A1084" s="32"/>
      <c r="B1084" s="32"/>
      <c r="C1084" s="33"/>
      <c r="D1084" s="14"/>
      <c r="E1084" s="14"/>
      <c r="F1084" s="10"/>
      <c r="G1084" s="15"/>
      <c r="H1084" s="10"/>
      <c r="I1084" s="10"/>
      <c r="J1084" s="34"/>
      <c r="K1084" s="10"/>
      <c r="L1084" s="10"/>
      <c r="M1084" s="10"/>
      <c r="N1084" s="10"/>
    </row>
    <row r="1085" spans="1:14">
      <c r="A1085" s="32"/>
      <c r="B1085" s="32"/>
      <c r="C1085" s="33"/>
      <c r="D1085" s="14"/>
      <c r="E1085" s="14"/>
      <c r="F1085" s="10"/>
      <c r="G1085" s="15"/>
      <c r="H1085" s="10"/>
      <c r="I1085" s="10"/>
      <c r="J1085" s="34"/>
      <c r="K1085" s="10"/>
      <c r="L1085" s="10"/>
      <c r="M1085" s="10"/>
      <c r="N1085" s="10"/>
    </row>
    <row r="1086" spans="1:14">
      <c r="A1086" s="32"/>
      <c r="B1086" s="32"/>
      <c r="C1086" s="33"/>
      <c r="D1086" s="14"/>
      <c r="E1086" s="14"/>
      <c r="F1086" s="10"/>
      <c r="G1086" s="15"/>
      <c r="H1086" s="10"/>
      <c r="I1086" s="10"/>
      <c r="J1086" s="34"/>
      <c r="K1086" s="10"/>
      <c r="L1086" s="10"/>
      <c r="M1086" s="10"/>
      <c r="N1086" s="10"/>
    </row>
    <row r="1087" spans="1:14">
      <c r="A1087" s="32"/>
      <c r="B1087" s="32"/>
      <c r="C1087" s="33"/>
      <c r="D1087" s="14"/>
      <c r="E1087" s="14"/>
      <c r="F1087" s="10"/>
      <c r="G1087" s="15"/>
      <c r="H1087" s="10"/>
      <c r="I1087" s="10"/>
      <c r="J1087" s="34"/>
      <c r="K1087" s="10"/>
      <c r="L1087" s="10"/>
      <c r="M1087" s="10"/>
      <c r="N1087" s="10"/>
    </row>
    <row r="1088" spans="1:14">
      <c r="A1088" s="32"/>
      <c r="B1088" s="32"/>
      <c r="C1088" s="33"/>
      <c r="D1088" s="14"/>
      <c r="E1088" s="14"/>
      <c r="F1088" s="10"/>
      <c r="G1088" s="15"/>
      <c r="H1088" s="10"/>
      <c r="I1088" s="10"/>
      <c r="J1088" s="34"/>
      <c r="K1088" s="10"/>
      <c r="L1088" s="10"/>
      <c r="M1088" s="10"/>
      <c r="N1088" s="10"/>
    </row>
    <row r="1089" spans="1:14">
      <c r="A1089" s="32"/>
      <c r="B1089" s="32"/>
      <c r="C1089" s="33"/>
      <c r="D1089" s="14"/>
      <c r="E1089" s="14"/>
      <c r="F1089" s="10"/>
      <c r="G1089" s="15"/>
      <c r="H1089" s="10"/>
      <c r="I1089" s="10"/>
      <c r="J1089" s="34"/>
      <c r="K1089" s="10"/>
      <c r="L1089" s="10"/>
      <c r="M1089" s="10"/>
      <c r="N1089" s="10"/>
    </row>
    <row r="1090" spans="1:14">
      <c r="A1090" s="32"/>
      <c r="B1090" s="32"/>
      <c r="C1090" s="33"/>
      <c r="D1090" s="14"/>
      <c r="E1090" s="14"/>
      <c r="F1090" s="10"/>
      <c r="G1090" s="15"/>
      <c r="H1090" s="10"/>
      <c r="I1090" s="10"/>
      <c r="J1090" s="34"/>
      <c r="K1090" s="10"/>
      <c r="L1090" s="10"/>
      <c r="M1090" s="10"/>
      <c r="N1090" s="10"/>
    </row>
    <row r="1091" spans="1:14">
      <c r="A1091" s="32"/>
      <c r="B1091" s="32"/>
      <c r="C1091" s="33"/>
      <c r="D1091" s="14"/>
      <c r="E1091" s="14"/>
      <c r="F1091" s="10"/>
      <c r="G1091" s="15"/>
      <c r="H1091" s="10"/>
      <c r="I1091" s="10"/>
      <c r="J1091" s="34"/>
      <c r="K1091" s="10"/>
      <c r="L1091" s="10"/>
      <c r="M1091" s="10"/>
      <c r="N1091" s="10"/>
    </row>
    <row r="1092" spans="1:14">
      <c r="A1092" s="32"/>
      <c r="B1092" s="32"/>
      <c r="C1092" s="33"/>
      <c r="D1092" s="14"/>
      <c r="E1092" s="14"/>
      <c r="F1092" s="10"/>
      <c r="G1092" s="15"/>
      <c r="H1092" s="10"/>
      <c r="I1092" s="10"/>
      <c r="J1092" s="34"/>
      <c r="K1092" s="10"/>
      <c r="L1092" s="10"/>
      <c r="M1092" s="10"/>
      <c r="N1092" s="10"/>
    </row>
    <row r="1093" spans="1:14">
      <c r="A1093" s="32"/>
      <c r="B1093" s="32"/>
      <c r="C1093" s="33"/>
      <c r="D1093" s="14"/>
      <c r="E1093" s="14"/>
      <c r="F1093" s="10"/>
      <c r="G1093" s="15"/>
      <c r="H1093" s="10"/>
      <c r="I1093" s="10"/>
      <c r="J1093" s="34"/>
      <c r="K1093" s="10"/>
      <c r="L1093" s="10"/>
      <c r="M1093" s="10"/>
      <c r="N1093" s="10"/>
    </row>
    <row r="1094" spans="1:14">
      <c r="A1094" s="32"/>
      <c r="B1094" s="32"/>
      <c r="C1094" s="33"/>
      <c r="D1094" s="14"/>
      <c r="E1094" s="14"/>
      <c r="F1094" s="10"/>
      <c r="G1094" s="15"/>
      <c r="H1094" s="10"/>
      <c r="I1094" s="10"/>
      <c r="J1094" s="34"/>
      <c r="K1094" s="10"/>
      <c r="L1094" s="10"/>
      <c r="M1094" s="10"/>
      <c r="N1094" s="10"/>
    </row>
    <row r="1095" spans="1:14">
      <c r="A1095" s="32"/>
      <c r="B1095" s="32"/>
      <c r="C1095" s="33"/>
      <c r="D1095" s="14"/>
      <c r="E1095" s="14"/>
      <c r="F1095" s="10"/>
      <c r="G1095" s="15"/>
      <c r="H1095" s="10"/>
      <c r="I1095" s="10"/>
      <c r="J1095" s="34"/>
      <c r="K1095" s="10"/>
      <c r="L1095" s="10"/>
      <c r="M1095" s="10"/>
      <c r="N1095" s="10"/>
    </row>
    <row r="1096" spans="1:14">
      <c r="A1096" s="32"/>
      <c r="B1096" s="32"/>
      <c r="C1096" s="33"/>
      <c r="D1096" s="14"/>
      <c r="E1096" s="14"/>
      <c r="F1096" s="10"/>
      <c r="G1096" s="15"/>
      <c r="H1096" s="10"/>
      <c r="I1096" s="10"/>
      <c r="J1096" s="34"/>
      <c r="K1096" s="10"/>
      <c r="L1096" s="10"/>
      <c r="M1096" s="10"/>
      <c r="N1096" s="10"/>
    </row>
    <row r="1097" spans="1:14">
      <c r="A1097" s="32"/>
      <c r="B1097" s="32"/>
      <c r="C1097" s="33"/>
      <c r="D1097" s="14"/>
      <c r="E1097" s="14"/>
      <c r="F1097" s="10"/>
      <c r="G1097" s="15"/>
      <c r="H1097" s="10"/>
      <c r="I1097" s="10"/>
      <c r="J1097" s="34"/>
      <c r="K1097" s="10"/>
      <c r="L1097" s="10"/>
      <c r="M1097" s="10"/>
      <c r="N1097" s="10"/>
    </row>
    <row r="1098" spans="1:14">
      <c r="A1098" s="32"/>
      <c r="B1098" s="32"/>
      <c r="C1098" s="33"/>
      <c r="D1098" s="14"/>
      <c r="E1098" s="14"/>
      <c r="F1098" s="10"/>
      <c r="G1098" s="15"/>
      <c r="H1098" s="10"/>
      <c r="I1098" s="10"/>
      <c r="J1098" s="34"/>
      <c r="K1098" s="10"/>
      <c r="L1098" s="10"/>
      <c r="M1098" s="10"/>
      <c r="N1098" s="10"/>
    </row>
    <row r="1099" spans="1:14">
      <c r="A1099" s="32"/>
      <c r="B1099" s="32"/>
      <c r="C1099" s="33"/>
      <c r="D1099" s="14"/>
      <c r="E1099" s="14"/>
      <c r="F1099" s="10"/>
      <c r="G1099" s="15"/>
      <c r="H1099" s="10"/>
      <c r="I1099" s="10"/>
      <c r="J1099" s="34"/>
      <c r="K1099" s="10"/>
      <c r="L1099" s="10"/>
      <c r="M1099" s="10"/>
      <c r="N1099" s="10"/>
    </row>
    <row r="1100" spans="1:14">
      <c r="A1100" s="32"/>
      <c r="B1100" s="32"/>
      <c r="C1100" s="33"/>
      <c r="D1100" s="14"/>
      <c r="E1100" s="14"/>
      <c r="F1100" s="10"/>
      <c r="G1100" s="15"/>
      <c r="H1100" s="10"/>
      <c r="I1100" s="10"/>
      <c r="J1100" s="34"/>
      <c r="K1100" s="10"/>
      <c r="L1100" s="10"/>
      <c r="M1100" s="10"/>
      <c r="N1100" s="10"/>
    </row>
    <row r="1101" spans="1:14">
      <c r="A1101" s="32"/>
      <c r="B1101" s="32"/>
      <c r="C1101" s="33"/>
      <c r="D1101" s="14"/>
      <c r="E1101" s="14"/>
      <c r="F1101" s="10"/>
      <c r="G1101" s="15"/>
      <c r="H1101" s="10"/>
      <c r="I1101" s="10"/>
      <c r="J1101" s="34"/>
      <c r="K1101" s="10"/>
      <c r="L1101" s="10"/>
      <c r="M1101" s="10"/>
      <c r="N1101" s="10"/>
    </row>
    <row r="1102" spans="1:14">
      <c r="A1102" s="32"/>
      <c r="B1102" s="32"/>
      <c r="C1102" s="33"/>
      <c r="D1102" s="14"/>
      <c r="E1102" s="14"/>
      <c r="F1102" s="10"/>
      <c r="G1102" s="15"/>
      <c r="H1102" s="10"/>
      <c r="I1102" s="10"/>
      <c r="J1102" s="34"/>
      <c r="K1102" s="10"/>
      <c r="L1102" s="10"/>
      <c r="M1102" s="10"/>
      <c r="N1102" s="10"/>
    </row>
    <row r="1103" spans="1:14">
      <c r="A1103" s="32"/>
      <c r="B1103" s="32"/>
      <c r="C1103" s="33"/>
      <c r="D1103" s="14"/>
      <c r="E1103" s="14"/>
      <c r="F1103" s="10"/>
      <c r="G1103" s="15"/>
      <c r="H1103" s="10"/>
      <c r="I1103" s="10"/>
      <c r="J1103" s="34"/>
      <c r="K1103" s="10"/>
      <c r="L1103" s="10"/>
      <c r="M1103" s="10"/>
      <c r="N1103" s="10"/>
    </row>
    <row r="1104" spans="1:14">
      <c r="A1104" s="32"/>
      <c r="B1104" s="32"/>
      <c r="C1104" s="33"/>
      <c r="D1104" s="14"/>
      <c r="E1104" s="14"/>
      <c r="F1104" s="10"/>
      <c r="G1104" s="15"/>
      <c r="H1104" s="10"/>
      <c r="I1104" s="10"/>
      <c r="J1104" s="34"/>
      <c r="K1104" s="10"/>
      <c r="L1104" s="10"/>
      <c r="M1104" s="10"/>
      <c r="N1104" s="10"/>
    </row>
    <row r="1105" spans="1:14">
      <c r="A1105" s="32"/>
      <c r="B1105" s="32"/>
      <c r="C1105" s="33"/>
      <c r="D1105" s="14"/>
      <c r="E1105" s="14"/>
      <c r="F1105" s="10"/>
      <c r="G1105" s="15"/>
      <c r="H1105" s="10"/>
      <c r="I1105" s="10"/>
      <c r="J1105" s="34"/>
      <c r="K1105" s="10"/>
      <c r="L1105" s="10"/>
      <c r="M1105" s="10"/>
      <c r="N1105" s="10"/>
    </row>
    <row r="1106" spans="1:14">
      <c r="A1106" s="32"/>
      <c r="B1106" s="32"/>
      <c r="C1106" s="33"/>
      <c r="D1106" s="14"/>
      <c r="E1106" s="14"/>
      <c r="F1106" s="10"/>
      <c r="G1106" s="15"/>
      <c r="H1106" s="10"/>
      <c r="I1106" s="10"/>
      <c r="J1106" s="34"/>
      <c r="K1106" s="10"/>
      <c r="L1106" s="10"/>
      <c r="M1106" s="10"/>
      <c r="N1106" s="10"/>
    </row>
    <row r="1107" spans="1:14">
      <c r="A1107" s="32"/>
      <c r="B1107" s="32"/>
      <c r="C1107" s="33"/>
      <c r="D1107" s="14"/>
      <c r="E1107" s="14"/>
      <c r="F1107" s="10"/>
      <c r="G1107" s="15"/>
      <c r="H1107" s="10"/>
      <c r="I1107" s="10"/>
      <c r="J1107" s="34"/>
      <c r="K1107" s="10"/>
      <c r="L1107" s="10"/>
      <c r="M1107" s="10"/>
      <c r="N1107" s="10"/>
    </row>
    <row r="1108" spans="1:14">
      <c r="A1108" s="32"/>
      <c r="B1108" s="32"/>
      <c r="C1108" s="33"/>
      <c r="D1108" s="14"/>
      <c r="E1108" s="14"/>
      <c r="F1108" s="10"/>
      <c r="G1108" s="15"/>
      <c r="H1108" s="10"/>
      <c r="I1108" s="10"/>
      <c r="J1108" s="34"/>
      <c r="K1108" s="10"/>
      <c r="L1108" s="10"/>
      <c r="M1108" s="10"/>
      <c r="N1108" s="10"/>
    </row>
    <row r="1109" spans="1:14">
      <c r="A1109" s="32"/>
      <c r="B1109" s="32"/>
      <c r="C1109" s="33"/>
      <c r="D1109" s="14"/>
      <c r="E1109" s="14"/>
      <c r="F1109" s="10"/>
      <c r="G1109" s="15"/>
      <c r="H1109" s="10"/>
      <c r="I1109" s="10"/>
      <c r="J1109" s="34"/>
      <c r="K1109" s="10"/>
      <c r="L1109" s="10"/>
      <c r="M1109" s="10"/>
      <c r="N1109" s="10"/>
    </row>
    <row r="1110" spans="1:14">
      <c r="A1110" s="32"/>
      <c r="B1110" s="32"/>
      <c r="C1110" s="33"/>
      <c r="D1110" s="14"/>
      <c r="E1110" s="14"/>
      <c r="F1110" s="10"/>
      <c r="G1110" s="15"/>
      <c r="H1110" s="10"/>
      <c r="I1110" s="10"/>
      <c r="J1110" s="34"/>
      <c r="K1110" s="10"/>
      <c r="L1110" s="10"/>
      <c r="M1110" s="10"/>
      <c r="N1110" s="10"/>
    </row>
    <row r="1111" spans="1:14">
      <c r="A1111" s="32"/>
      <c r="B1111" s="32"/>
      <c r="C1111" s="33"/>
      <c r="D1111" s="14"/>
      <c r="E1111" s="14"/>
      <c r="F1111" s="10"/>
      <c r="G1111" s="15"/>
      <c r="H1111" s="10"/>
      <c r="I1111" s="10"/>
      <c r="J1111" s="34"/>
      <c r="K1111" s="10"/>
      <c r="L1111" s="10"/>
      <c r="M1111" s="10"/>
      <c r="N1111" s="10"/>
    </row>
    <row r="1112" spans="1:14">
      <c r="A1112" s="32"/>
      <c r="B1112" s="32"/>
      <c r="C1112" s="33"/>
      <c r="D1112" s="14"/>
      <c r="E1112" s="14"/>
      <c r="F1112" s="10"/>
      <c r="G1112" s="15"/>
      <c r="H1112" s="10"/>
      <c r="I1112" s="10"/>
      <c r="J1112" s="34"/>
      <c r="K1112" s="10"/>
      <c r="L1112" s="10"/>
      <c r="M1112" s="10"/>
      <c r="N1112" s="10"/>
    </row>
    <row r="1113" spans="1:14">
      <c r="A1113" s="32"/>
      <c r="B1113" s="32"/>
      <c r="C1113" s="33"/>
      <c r="D1113" s="14"/>
      <c r="E1113" s="14"/>
      <c r="F1113" s="10"/>
      <c r="G1113" s="15"/>
      <c r="H1113" s="10"/>
      <c r="I1113" s="10"/>
      <c r="J1113" s="34"/>
      <c r="K1113" s="10"/>
      <c r="L1113" s="10"/>
      <c r="M1113" s="10"/>
      <c r="N1113" s="10"/>
    </row>
    <row r="1114" spans="1:14">
      <c r="A1114" s="32"/>
      <c r="B1114" s="32"/>
      <c r="C1114" s="33"/>
      <c r="D1114" s="14"/>
      <c r="E1114" s="14"/>
      <c r="F1114" s="10"/>
      <c r="G1114" s="15"/>
      <c r="H1114" s="10"/>
      <c r="I1114" s="10"/>
      <c r="J1114" s="34"/>
      <c r="K1114" s="10"/>
      <c r="L1114" s="10"/>
      <c r="M1114" s="10"/>
      <c r="N1114" s="10"/>
    </row>
    <row r="1115" spans="1:14">
      <c r="A1115" s="32"/>
      <c r="B1115" s="32"/>
      <c r="C1115" s="33"/>
      <c r="D1115" s="14"/>
      <c r="E1115" s="14"/>
      <c r="F1115" s="10"/>
      <c r="G1115" s="15"/>
      <c r="H1115" s="10"/>
      <c r="I1115" s="10"/>
      <c r="J1115" s="34"/>
      <c r="K1115" s="10"/>
      <c r="L1115" s="10"/>
      <c r="M1115" s="10"/>
      <c r="N1115" s="10"/>
    </row>
    <row r="1116" spans="1:14">
      <c r="A1116" s="32"/>
      <c r="B1116" s="32"/>
      <c r="C1116" s="33"/>
      <c r="D1116" s="14"/>
      <c r="E1116" s="14"/>
      <c r="F1116" s="10"/>
      <c r="G1116" s="15"/>
      <c r="H1116" s="10"/>
      <c r="I1116" s="10"/>
      <c r="J1116" s="34"/>
      <c r="K1116" s="10"/>
      <c r="L1116" s="10"/>
      <c r="M1116" s="10"/>
      <c r="N1116" s="10"/>
    </row>
    <row r="1117" spans="1:14">
      <c r="A1117" s="32"/>
      <c r="B1117" s="32"/>
      <c r="C1117" s="33"/>
      <c r="D1117" s="14"/>
      <c r="E1117" s="14"/>
      <c r="F1117" s="10"/>
      <c r="G1117" s="15"/>
      <c r="H1117" s="10"/>
      <c r="I1117" s="10"/>
      <c r="J1117" s="34"/>
      <c r="K1117" s="10"/>
      <c r="L1117" s="10"/>
      <c r="M1117" s="10"/>
      <c r="N1117" s="10"/>
    </row>
    <row r="1118" spans="1:14">
      <c r="A1118" s="32"/>
      <c r="B1118" s="32"/>
      <c r="C1118" s="33"/>
      <c r="D1118" s="14"/>
      <c r="E1118" s="14"/>
      <c r="F1118" s="10"/>
      <c r="G1118" s="15"/>
      <c r="H1118" s="10"/>
      <c r="I1118" s="10"/>
      <c r="J1118" s="34"/>
      <c r="K1118" s="10"/>
      <c r="L1118" s="10"/>
      <c r="M1118" s="10"/>
      <c r="N1118" s="10"/>
    </row>
    <row r="1119" spans="1:14">
      <c r="A1119" s="32"/>
      <c r="B1119" s="32"/>
      <c r="C1119" s="33"/>
      <c r="D1119" s="14"/>
      <c r="E1119" s="14"/>
      <c r="F1119" s="10"/>
      <c r="G1119" s="15"/>
      <c r="H1119" s="10"/>
      <c r="I1119" s="10"/>
      <c r="J1119" s="34"/>
      <c r="K1119" s="10"/>
      <c r="L1119" s="10"/>
      <c r="M1119" s="10"/>
      <c r="N1119" s="10"/>
    </row>
    <row r="1120" spans="1:14">
      <c r="A1120" s="32"/>
      <c r="B1120" s="32"/>
      <c r="C1120" s="33"/>
      <c r="D1120" s="14"/>
      <c r="E1120" s="14"/>
      <c r="F1120" s="10"/>
      <c r="G1120" s="15"/>
      <c r="H1120" s="10"/>
      <c r="I1120" s="10"/>
      <c r="J1120" s="34"/>
      <c r="K1120" s="10"/>
      <c r="L1120" s="10"/>
      <c r="M1120" s="10"/>
      <c r="N1120" s="10"/>
    </row>
    <row r="1121" spans="1:14">
      <c r="A1121" s="32"/>
      <c r="B1121" s="32"/>
      <c r="C1121" s="33"/>
      <c r="D1121" s="14"/>
      <c r="E1121" s="14"/>
      <c r="F1121" s="10"/>
      <c r="G1121" s="15"/>
      <c r="H1121" s="10"/>
      <c r="I1121" s="10"/>
      <c r="J1121" s="34"/>
      <c r="K1121" s="10"/>
      <c r="L1121" s="10"/>
      <c r="M1121" s="10"/>
      <c r="N1121" s="10"/>
    </row>
    <row r="1122" spans="1:14">
      <c r="A1122" s="32"/>
      <c r="B1122" s="32"/>
      <c r="C1122" s="33"/>
      <c r="D1122" s="14"/>
      <c r="E1122" s="14"/>
      <c r="F1122" s="10"/>
      <c r="G1122" s="15"/>
      <c r="H1122" s="10"/>
      <c r="I1122" s="10"/>
      <c r="J1122" s="34"/>
      <c r="K1122" s="10"/>
      <c r="L1122" s="10"/>
      <c r="M1122" s="10"/>
      <c r="N1122" s="10"/>
    </row>
    <row r="1123" spans="1:14">
      <c r="A1123" s="32"/>
      <c r="B1123" s="32"/>
      <c r="C1123" s="33"/>
      <c r="D1123" s="14"/>
      <c r="E1123" s="14"/>
      <c r="F1123" s="10"/>
      <c r="G1123" s="15"/>
      <c r="H1123" s="10"/>
      <c r="I1123" s="10"/>
      <c r="J1123" s="34"/>
      <c r="K1123" s="10"/>
      <c r="L1123" s="10"/>
      <c r="M1123" s="10"/>
      <c r="N1123" s="10"/>
    </row>
    <row r="1124" spans="1:14">
      <c r="A1124" s="32"/>
      <c r="B1124" s="32"/>
      <c r="C1124" s="33"/>
      <c r="D1124" s="14"/>
      <c r="E1124" s="14"/>
      <c r="F1124" s="10"/>
      <c r="G1124" s="15"/>
      <c r="H1124" s="10"/>
      <c r="I1124" s="10"/>
      <c r="J1124" s="34"/>
      <c r="K1124" s="10"/>
      <c r="L1124" s="10"/>
      <c r="M1124" s="10"/>
      <c r="N1124" s="10"/>
    </row>
    <row r="1125" spans="1:14">
      <c r="A1125" s="32"/>
      <c r="B1125" s="32"/>
      <c r="C1125" s="33"/>
      <c r="D1125" s="14"/>
      <c r="E1125" s="14"/>
      <c r="F1125" s="10"/>
      <c r="G1125" s="15"/>
      <c r="H1125" s="10"/>
      <c r="I1125" s="10"/>
      <c r="J1125" s="34"/>
      <c r="K1125" s="10"/>
      <c r="L1125" s="10"/>
      <c r="M1125" s="10"/>
      <c r="N1125" s="10"/>
    </row>
    <row r="1126" spans="1:14">
      <c r="A1126" s="32"/>
      <c r="B1126" s="32"/>
      <c r="C1126" s="33"/>
      <c r="D1126" s="14"/>
      <c r="E1126" s="14"/>
      <c r="F1126" s="10"/>
      <c r="G1126" s="15"/>
      <c r="H1126" s="10"/>
      <c r="I1126" s="10"/>
      <c r="J1126" s="34"/>
      <c r="K1126" s="10"/>
      <c r="L1126" s="10"/>
      <c r="M1126" s="10"/>
      <c r="N1126" s="10"/>
    </row>
    <row r="1127" spans="1:14">
      <c r="A1127" s="32"/>
      <c r="B1127" s="32"/>
      <c r="C1127" s="33"/>
      <c r="D1127" s="14"/>
      <c r="E1127" s="14"/>
      <c r="F1127" s="10"/>
      <c r="G1127" s="15"/>
      <c r="H1127" s="10"/>
      <c r="I1127" s="10"/>
      <c r="J1127" s="34"/>
      <c r="K1127" s="10"/>
      <c r="L1127" s="10"/>
      <c r="M1127" s="10"/>
      <c r="N1127" s="10"/>
    </row>
    <row r="1128" spans="1:14">
      <c r="A1128" s="32"/>
      <c r="B1128" s="32"/>
      <c r="C1128" s="33"/>
      <c r="D1128" s="14"/>
      <c r="E1128" s="14"/>
      <c r="F1128" s="10"/>
      <c r="G1128" s="15"/>
      <c r="H1128" s="10"/>
      <c r="I1128" s="10"/>
      <c r="J1128" s="34"/>
      <c r="K1128" s="10"/>
      <c r="L1128" s="10"/>
      <c r="M1128" s="10"/>
      <c r="N1128" s="10"/>
    </row>
    <row r="1129" spans="1:14">
      <c r="A1129" s="32"/>
      <c r="B1129" s="32"/>
      <c r="C1129" s="33"/>
      <c r="D1129" s="14"/>
      <c r="E1129" s="14"/>
      <c r="F1129" s="10"/>
      <c r="G1129" s="15"/>
      <c r="H1129" s="10"/>
      <c r="I1129" s="10"/>
      <c r="J1129" s="34"/>
      <c r="K1129" s="10"/>
      <c r="L1129" s="10"/>
      <c r="M1129" s="10"/>
      <c r="N1129" s="10"/>
    </row>
    <row r="1130" spans="1:14">
      <c r="A1130" s="32"/>
      <c r="B1130" s="32"/>
      <c r="C1130" s="33"/>
      <c r="D1130" s="14"/>
      <c r="E1130" s="14"/>
      <c r="F1130" s="10"/>
      <c r="G1130" s="15"/>
      <c r="H1130" s="10"/>
      <c r="I1130" s="10"/>
      <c r="J1130" s="34"/>
      <c r="K1130" s="10"/>
      <c r="L1130" s="10"/>
      <c r="M1130" s="10"/>
      <c r="N1130" s="10"/>
    </row>
    <row r="1131" spans="1:14">
      <c r="A1131" s="32"/>
      <c r="B1131" s="32"/>
      <c r="C1131" s="33"/>
      <c r="D1131" s="14"/>
      <c r="E1131" s="14"/>
      <c r="F1131" s="10"/>
      <c r="G1131" s="15"/>
      <c r="H1131" s="10"/>
      <c r="I1131" s="10"/>
      <c r="J1131" s="34"/>
      <c r="K1131" s="10"/>
      <c r="L1131" s="10"/>
      <c r="M1131" s="10"/>
      <c r="N1131" s="10"/>
    </row>
  </sheetData>
  <autoFilter ref="A1:N193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V88"/>
  <sheetViews>
    <sheetView topLeftCell="F1" zoomScale="115" zoomScaleNormal="115" workbookViewId="0">
      <selection activeCell="J17" sqref="J17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32.28515625" bestFit="1" customWidth="1"/>
    <col min="4" max="4" width="15.85546875" bestFit="1" customWidth="1"/>
    <col min="5" max="5" width="18" bestFit="1" customWidth="1"/>
    <col min="6" max="6" width="19.85546875" bestFit="1" customWidth="1"/>
    <col min="7" max="7" width="14" bestFit="1" customWidth="1"/>
    <col min="8" max="8" width="12.42578125" bestFit="1" customWidth="1"/>
    <col min="10" max="10" width="11.42578125" customWidth="1"/>
    <col min="11" max="11" width="13" bestFit="1" customWidth="1"/>
    <col min="12" max="12" width="11.42578125" customWidth="1"/>
    <col min="13" max="13" width="11.85546875" bestFit="1" customWidth="1"/>
    <col min="14" max="20" width="11.42578125" customWidth="1"/>
    <col min="22" max="22" width="9" customWidth="1"/>
  </cols>
  <sheetData>
    <row r="1" spans="1:22" ht="19.5" thickBot="1">
      <c r="A1" s="51"/>
      <c r="B1" s="52"/>
      <c r="C1" s="68"/>
      <c r="D1" s="67" t="s">
        <v>7426</v>
      </c>
      <c r="E1" s="80" t="s">
        <v>7428</v>
      </c>
      <c r="F1" s="81" t="s">
        <v>7430</v>
      </c>
      <c r="G1" s="67" t="s">
        <v>7431</v>
      </c>
      <c r="H1" s="67" t="s">
        <v>11</v>
      </c>
      <c r="I1" s="52"/>
      <c r="K1" s="138" t="s">
        <v>7710</v>
      </c>
      <c r="V1" s="71" t="s">
        <v>20</v>
      </c>
    </row>
    <row r="2" spans="1:22" ht="19.5" thickTop="1">
      <c r="A2" s="53"/>
      <c r="B2" s="52"/>
      <c r="C2" s="69"/>
      <c r="D2" s="75">
        <f>SUM(L2:L32)</f>
        <v>911538.46153846127</v>
      </c>
      <c r="E2" s="124">
        <f>SUM(Tabla1218[Total])</f>
        <v>657604</v>
      </c>
      <c r="F2" s="52"/>
      <c r="G2" s="52"/>
      <c r="H2" s="52"/>
      <c r="I2" s="52"/>
      <c r="K2" s="19">
        <f ca="1">DATE(K36,L36,1)</f>
        <v>46174</v>
      </c>
      <c r="L2" s="5">
        <v>30384.615384615376</v>
      </c>
      <c r="V2" s="1">
        <v>1508142</v>
      </c>
    </row>
    <row r="3" spans="1:22" ht="18.75">
      <c r="A3" s="51"/>
      <c r="B3" s="52"/>
      <c r="C3" s="69" t="s">
        <v>7427</v>
      </c>
      <c r="D3" s="93">
        <f ca="1">D2/D12</f>
        <v>35059.171597633125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30384.615384615376</v>
      </c>
      <c r="M3" s="158">
        <f ca="1">TODAY()</f>
        <v>46203</v>
      </c>
      <c r="V3" s="1">
        <v>1508153</v>
      </c>
    </row>
    <row r="4" spans="1:22" ht="18.75">
      <c r="A4" s="51"/>
      <c r="B4" s="52"/>
      <c r="C4" s="69" t="s">
        <v>7429</v>
      </c>
      <c r="D4" s="54">
        <f ca="1">L34</f>
        <v>881153.84615384589</v>
      </c>
      <c r="E4" s="54">
        <f>VALUE(E2)</f>
        <v>657604</v>
      </c>
      <c r="F4" s="83">
        <f ca="1">D4/D2</f>
        <v>0.96666666666666667</v>
      </c>
      <c r="G4" s="83">
        <f>E4/D2</f>
        <v>0.7214221097046416</v>
      </c>
      <c r="H4" s="149">
        <f ca="1">IFERROR(G4/F4,0)</f>
        <v>0.74629873417721548</v>
      </c>
      <c r="I4" s="52"/>
      <c r="K4" s="19">
        <f t="shared" ref="K4:K32" ca="1" si="0">IFERROR(IF(MONTH(K3+1)=$L$36,K3+1,""),"")</f>
        <v>46176</v>
      </c>
      <c r="L4" s="5">
        <v>30384.615384615376</v>
      </c>
      <c r="V4" s="1">
        <v>1519230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30384.615384615376</v>
      </c>
      <c r="V5" s="1">
        <v>1508106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30384.615384615376</v>
      </c>
      <c r="V6" s="1">
        <v>1508120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30384.615384615376</v>
      </c>
      <c r="V7" s="1">
        <v>1511288</v>
      </c>
    </row>
    <row r="8" spans="1:22" ht="18.75">
      <c r="A8" s="51"/>
      <c r="B8" s="117"/>
      <c r="C8" s="117"/>
      <c r="D8" s="117"/>
      <c r="E8" s="117"/>
      <c r="F8" s="117"/>
      <c r="G8" s="52"/>
      <c r="H8" s="52"/>
      <c r="I8" s="52"/>
      <c r="K8" s="19">
        <f t="shared" ca="1" si="0"/>
        <v>46180</v>
      </c>
      <c r="L8" s="5">
        <v>30384.615384615376</v>
      </c>
      <c r="V8" s="1">
        <v>1508094</v>
      </c>
    </row>
    <row r="9" spans="1:22" ht="18.75">
      <c r="A9" s="60"/>
      <c r="B9" s="117"/>
      <c r="C9" s="117"/>
      <c r="D9" s="117"/>
      <c r="E9" s="117"/>
      <c r="F9" s="147"/>
      <c r="G9" s="52"/>
      <c r="H9" s="52"/>
      <c r="I9" s="52"/>
      <c r="K9" s="19">
        <f t="shared" ca="1" si="0"/>
        <v>46181</v>
      </c>
      <c r="L9" s="5">
        <v>30384.615384615376</v>
      </c>
      <c r="V9" s="1">
        <v>1508175</v>
      </c>
    </row>
    <row r="10" spans="1:22" ht="18.75">
      <c r="A10" s="62">
        <f ca="1">EOMONTH(A11,-1)+1</f>
        <v>46174</v>
      </c>
      <c r="B10" s="148"/>
      <c r="C10" s="148" t="s">
        <v>7446</v>
      </c>
      <c r="D10" s="117"/>
      <c r="E10" s="117"/>
      <c r="F10" s="117"/>
      <c r="G10" s="52"/>
      <c r="H10" s="52"/>
      <c r="I10" s="52"/>
      <c r="K10" s="19">
        <f t="shared" ca="1" si="0"/>
        <v>46182</v>
      </c>
      <c r="L10" s="5">
        <v>30384.615384615376</v>
      </c>
      <c r="V10" s="1">
        <v>1513604</v>
      </c>
    </row>
    <row r="11" spans="1:22" ht="18.75">
      <c r="A11" s="64">
        <f ca="1">TODAY()</f>
        <v>46203</v>
      </c>
      <c r="B11" s="52">
        <f ca="1">A11-A10+1</f>
        <v>30</v>
      </c>
      <c r="C11" s="57" t="s">
        <v>7432</v>
      </c>
      <c r="D11" s="52">
        <f ca="1">B11-B13-B15-1</f>
        <v>25</v>
      </c>
      <c r="E11" s="52" t="s">
        <v>7447</v>
      </c>
      <c r="F11" s="61"/>
      <c r="G11" s="52"/>
      <c r="H11" s="52"/>
      <c r="I11" s="52"/>
      <c r="K11" s="19">
        <f t="shared" ca="1" si="0"/>
        <v>46183</v>
      </c>
      <c r="L11" s="5">
        <v>30384.615384615376</v>
      </c>
      <c r="V11" s="1">
        <v>1508164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7450</v>
      </c>
      <c r="D12" s="57">
        <f ca="1">B12-B13-B14</f>
        <v>26</v>
      </c>
      <c r="E12" s="52" t="s">
        <v>7452</v>
      </c>
      <c r="F12" s="52"/>
      <c r="G12" s="52"/>
      <c r="H12" s="52"/>
      <c r="I12" s="52"/>
      <c r="K12" s="19">
        <f t="shared" ca="1" si="0"/>
        <v>46184</v>
      </c>
      <c r="L12" s="5">
        <v>30384.615384615376</v>
      </c>
      <c r="V12" s="1">
        <v>1513249</v>
      </c>
    </row>
    <row r="13" spans="1:22" ht="18.75">
      <c r="A13" s="51"/>
      <c r="B13" s="65">
        <v>0</v>
      </c>
      <c r="C13" s="52" t="s">
        <v>7448</v>
      </c>
      <c r="D13" s="117"/>
      <c r="E13" s="117"/>
      <c r="F13" s="117"/>
      <c r="G13" s="52"/>
      <c r="H13" s="52"/>
      <c r="I13" s="52"/>
      <c r="K13" s="19">
        <f t="shared" ca="1" si="0"/>
        <v>46185</v>
      </c>
      <c r="L13" s="5">
        <v>30384.615384615376</v>
      </c>
      <c r="V13" s="1">
        <v>1508197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7449</v>
      </c>
      <c r="D14" s="117"/>
      <c r="E14" s="117"/>
      <c r="F14" s="117"/>
      <c r="G14" s="52"/>
      <c r="H14" s="52"/>
      <c r="I14" s="52"/>
      <c r="K14" s="19">
        <f t="shared" ca="1" si="0"/>
        <v>46186</v>
      </c>
      <c r="L14" s="5">
        <v>30384.615384615376</v>
      </c>
      <c r="V14" s="1">
        <v>1508112</v>
      </c>
    </row>
    <row r="15" spans="1:22" ht="18.75">
      <c r="A15" s="66">
        <f ca="1">NETWORKDAYS.INTL(A10,A11,11)</f>
        <v>26</v>
      </c>
      <c r="B15" s="63">
        <f ca="1">B11-A15</f>
        <v>4</v>
      </c>
      <c r="C15" s="63" t="s">
        <v>7451</v>
      </c>
      <c r="D15" s="117"/>
      <c r="E15" s="117"/>
      <c r="F15" s="117"/>
      <c r="G15" s="52"/>
      <c r="H15" s="52"/>
      <c r="I15" s="52"/>
      <c r="K15" s="19">
        <f t="shared" ca="1" si="0"/>
        <v>46187</v>
      </c>
      <c r="L15" s="5">
        <v>30384.615384615376</v>
      </c>
      <c r="V15" s="1">
        <v>1508113</v>
      </c>
    </row>
    <row r="16" spans="1:22">
      <c r="A16" s="74"/>
      <c r="B16" s="89"/>
      <c r="C16" s="89"/>
      <c r="D16" s="74"/>
      <c r="E16" s="74"/>
      <c r="F16" s="74"/>
      <c r="K16" s="19">
        <f t="shared" ca="1" si="0"/>
        <v>46188</v>
      </c>
      <c r="L16" s="5">
        <v>30384.615384615376</v>
      </c>
      <c r="V16" s="1">
        <v>1508115</v>
      </c>
    </row>
    <row r="17" spans="4:22">
      <c r="K17" s="19">
        <f t="shared" ca="1" si="0"/>
        <v>46189</v>
      </c>
      <c r="L17" s="5">
        <v>30384.615384615376</v>
      </c>
      <c r="V17" s="1">
        <v>1508114</v>
      </c>
    </row>
    <row r="18" spans="4:22">
      <c r="E18" s="205"/>
      <c r="F18" s="206" t="s">
        <v>7660</v>
      </c>
      <c r="G18" s="207"/>
      <c r="K18" s="19">
        <f t="shared" ca="1" si="0"/>
        <v>46190</v>
      </c>
      <c r="L18" s="5">
        <v>30384.615384615376</v>
      </c>
      <c r="V18" s="1">
        <v>1512282</v>
      </c>
    </row>
    <row r="19" spans="4:22">
      <c r="E19" s="178" t="s">
        <v>110</v>
      </c>
      <c r="F19" s="203" t="s">
        <v>7477</v>
      </c>
      <c r="G19" s="204"/>
      <c r="K19" s="19">
        <f t="shared" ca="1" si="0"/>
        <v>46191</v>
      </c>
      <c r="L19" s="5">
        <v>30384.615384615376</v>
      </c>
      <c r="V19" s="1">
        <v>1508117</v>
      </c>
    </row>
    <row r="20" spans="4:22">
      <c r="E20" s="178" t="s">
        <v>111</v>
      </c>
      <c r="F20" s="179">
        <v>1400</v>
      </c>
      <c r="G20" s="179">
        <v>1401</v>
      </c>
      <c r="K20" s="19">
        <f t="shared" ca="1" si="0"/>
        <v>46192</v>
      </c>
      <c r="L20" s="5">
        <v>30384.615384615376</v>
      </c>
      <c r="V20" s="1">
        <v>1508116</v>
      </c>
    </row>
    <row r="21" spans="4:22">
      <c r="E21" s="178" t="s">
        <v>7441</v>
      </c>
      <c r="F21" s="179">
        <v>2001</v>
      </c>
      <c r="G21" s="211"/>
      <c r="K21" s="19">
        <f t="shared" ca="1" si="0"/>
        <v>46193</v>
      </c>
      <c r="L21" s="5">
        <v>30384.615384615376</v>
      </c>
      <c r="V21" s="1">
        <v>1523321</v>
      </c>
    </row>
    <row r="22" spans="4:22">
      <c r="E22" s="178" t="s">
        <v>7442</v>
      </c>
      <c r="F22" s="179">
        <v>101</v>
      </c>
      <c r="G22" s="212">
        <v>102</v>
      </c>
      <c r="K22" s="19">
        <f t="shared" ca="1" si="0"/>
        <v>46194</v>
      </c>
      <c r="L22" s="5">
        <v>30384.615384615376</v>
      </c>
      <c r="V22" s="1">
        <v>1523056</v>
      </c>
    </row>
    <row r="23" spans="4:22">
      <c r="D23" s="73"/>
      <c r="E23" s="178" t="s">
        <v>7443</v>
      </c>
      <c r="F23" s="180">
        <f ca="1">A10</f>
        <v>46174</v>
      </c>
      <c r="G23" s="180">
        <f ca="1">A11-1</f>
        <v>46202</v>
      </c>
      <c r="K23" s="19">
        <f t="shared" ca="1" si="0"/>
        <v>46195</v>
      </c>
      <c r="L23" s="5">
        <v>30384.615384615376</v>
      </c>
      <c r="V23" s="1">
        <v>1508186</v>
      </c>
    </row>
    <row r="24" spans="4:22">
      <c r="D24" s="82"/>
      <c r="K24" s="19">
        <f t="shared" ca="1" si="0"/>
        <v>46196</v>
      </c>
      <c r="L24" s="5">
        <v>30384.615384615376</v>
      </c>
      <c r="V24" s="1">
        <v>1520328</v>
      </c>
    </row>
    <row r="25" spans="4:22">
      <c r="K25" s="19">
        <f t="shared" ca="1" si="0"/>
        <v>46197</v>
      </c>
      <c r="L25" s="5">
        <v>30384.615384615376</v>
      </c>
      <c r="V25" s="1">
        <v>1520330</v>
      </c>
    </row>
    <row r="26" spans="4:22">
      <c r="K26" s="19">
        <f t="shared" ca="1" si="0"/>
        <v>46198</v>
      </c>
      <c r="L26" s="5">
        <v>30384.615384615376</v>
      </c>
      <c r="V26" s="1">
        <v>1520336</v>
      </c>
    </row>
    <row r="27" spans="4:22">
      <c r="K27" s="19">
        <f t="shared" ca="1" si="0"/>
        <v>46199</v>
      </c>
      <c r="L27" s="5">
        <v>30384.615384615376</v>
      </c>
      <c r="V27" s="1">
        <v>1520337</v>
      </c>
    </row>
    <row r="28" spans="4:22">
      <c r="K28" s="19">
        <f t="shared" ca="1" si="0"/>
        <v>46200</v>
      </c>
      <c r="L28" s="5">
        <v>30384.615384615376</v>
      </c>
      <c r="V28" s="1">
        <v>1520329</v>
      </c>
    </row>
    <row r="29" spans="4:22">
      <c r="K29" s="19">
        <f t="shared" ca="1" si="0"/>
        <v>46201</v>
      </c>
      <c r="L29" s="5">
        <v>30384.615384615376</v>
      </c>
      <c r="V29" s="1">
        <v>1520331</v>
      </c>
    </row>
    <row r="30" spans="4:22">
      <c r="K30" s="19">
        <f t="shared" ca="1" si="0"/>
        <v>46202</v>
      </c>
      <c r="L30" s="5">
        <v>30384.615384615376</v>
      </c>
      <c r="V30" s="1">
        <v>1523054</v>
      </c>
    </row>
    <row r="31" spans="4:22">
      <c r="K31" s="19">
        <f t="shared" ca="1" si="0"/>
        <v>46203</v>
      </c>
      <c r="L31" s="5">
        <v>30384.615384615376</v>
      </c>
      <c r="V31" s="1">
        <v>1516850</v>
      </c>
    </row>
    <row r="32" spans="4:22">
      <c r="K32" s="19" t="str">
        <f t="shared" ca="1" si="0"/>
        <v/>
      </c>
      <c r="L32" s="5">
        <v>0</v>
      </c>
      <c r="V32" s="1">
        <v>1516853</v>
      </c>
    </row>
    <row r="33" spans="11:22">
      <c r="K33" s="1"/>
      <c r="L33" s="1"/>
      <c r="V33" s="1">
        <v>1516868</v>
      </c>
    </row>
    <row r="34" spans="11:22">
      <c r="K34" s="141" t="s">
        <v>7711</v>
      </c>
      <c r="L34" s="142">
        <f ca="1">SUMIF(K2:K32,"&lt;"&amp;M3,L2:L32)</f>
        <v>881153.84615384589</v>
      </c>
      <c r="V34" s="1">
        <v>1516871</v>
      </c>
    </row>
    <row r="35" spans="11:22">
      <c r="L35" s="7"/>
      <c r="V35" s="1">
        <v>1516856</v>
      </c>
    </row>
    <row r="36" spans="11:22">
      <c r="K36" s="91">
        <f ca="1">YEAR((TODAY()))</f>
        <v>2026</v>
      </c>
      <c r="L36" s="91">
        <f ca="1">MONTH((TODAY()))</f>
        <v>6</v>
      </c>
      <c r="M36" s="156"/>
      <c r="V36" s="1">
        <v>1516858</v>
      </c>
    </row>
    <row r="37" spans="11:22">
      <c r="M37" s="1"/>
      <c r="V37" s="1">
        <v>1516874</v>
      </c>
    </row>
    <row r="38" spans="11:22">
      <c r="M38" s="1"/>
      <c r="V38" s="1">
        <v>1516875</v>
      </c>
    </row>
    <row r="39" spans="11:22">
      <c r="M39" s="1"/>
      <c r="V39" s="1">
        <v>1508123</v>
      </c>
    </row>
    <row r="40" spans="11:22">
      <c r="M40" s="1"/>
      <c r="V40" s="1">
        <v>1508122</v>
      </c>
    </row>
    <row r="41" spans="11:22">
      <c r="M41" s="1"/>
      <c r="V41" s="1">
        <v>1528798</v>
      </c>
    </row>
    <row r="42" spans="11:22">
      <c r="M42" s="1"/>
      <c r="V42" s="1">
        <v>1528799</v>
      </c>
    </row>
    <row r="43" spans="11:22">
      <c r="M43" s="1"/>
      <c r="V43" s="1">
        <v>1528800</v>
      </c>
    </row>
    <row r="44" spans="11:22">
      <c r="M44" s="1"/>
      <c r="V44" s="1">
        <v>1528801</v>
      </c>
    </row>
    <row r="45" spans="11:22">
      <c r="M45" s="1"/>
      <c r="V45" s="1">
        <v>1516837</v>
      </c>
    </row>
    <row r="46" spans="11:22">
      <c r="M46" s="1"/>
      <c r="V46" s="1">
        <v>1516840</v>
      </c>
    </row>
    <row r="47" spans="11:22">
      <c r="M47" s="1"/>
      <c r="V47" s="1">
        <v>1516863</v>
      </c>
    </row>
    <row r="48" spans="11:22">
      <c r="M48" s="1"/>
      <c r="V48" s="1">
        <v>1516865</v>
      </c>
    </row>
    <row r="49" spans="13:22">
      <c r="M49" s="1"/>
      <c r="V49" s="1">
        <v>1508134</v>
      </c>
    </row>
    <row r="50" spans="13:22">
      <c r="M50" s="1"/>
      <c r="V50" s="1">
        <v>1516879</v>
      </c>
    </row>
    <row r="51" spans="13:22">
      <c r="M51" s="1"/>
      <c r="V51" s="1">
        <v>1516838</v>
      </c>
    </row>
    <row r="52" spans="13:22">
      <c r="M52" s="1"/>
      <c r="V52" s="1">
        <v>1516864</v>
      </c>
    </row>
    <row r="53" spans="13:22">
      <c r="M53" s="1"/>
      <c r="V53" s="1">
        <v>1528784</v>
      </c>
    </row>
    <row r="54" spans="13:22">
      <c r="M54" s="1"/>
      <c r="V54" s="1">
        <v>1528786</v>
      </c>
    </row>
    <row r="55" spans="13:22">
      <c r="M55" s="1"/>
      <c r="V55" s="1">
        <v>1528787</v>
      </c>
    </row>
    <row r="56" spans="13:22">
      <c r="M56" s="1"/>
      <c r="V56" s="1">
        <v>1528789</v>
      </c>
    </row>
    <row r="57" spans="13:22">
      <c r="M57" s="1"/>
      <c r="V57" s="1">
        <v>1529452</v>
      </c>
    </row>
    <row r="58" spans="13:22">
      <c r="M58" s="1"/>
      <c r="V58" s="1">
        <v>1528790</v>
      </c>
    </row>
    <row r="59" spans="13:22">
      <c r="M59" s="1"/>
      <c r="V59" s="1">
        <v>1528785</v>
      </c>
    </row>
    <row r="60" spans="13:22">
      <c r="M60" s="1"/>
      <c r="V60" s="1">
        <v>1528788</v>
      </c>
    </row>
    <row r="61" spans="13:22">
      <c r="M61" s="1"/>
      <c r="V61" s="1">
        <v>1516860</v>
      </c>
    </row>
    <row r="62" spans="13:22">
      <c r="M62" s="1"/>
      <c r="V62" s="1">
        <v>1508136</v>
      </c>
    </row>
    <row r="63" spans="13:22">
      <c r="M63" s="1"/>
      <c r="V63" s="1">
        <v>1516845</v>
      </c>
    </row>
    <row r="64" spans="13:22">
      <c r="M64" s="1"/>
      <c r="V64" s="1">
        <v>1519112</v>
      </c>
    </row>
    <row r="65" spans="13:22">
      <c r="M65" s="1"/>
      <c r="V65" s="1">
        <v>1513113</v>
      </c>
    </row>
    <row r="66" spans="13:22">
      <c r="M66" s="1"/>
      <c r="V66" s="1">
        <v>1513658</v>
      </c>
    </row>
    <row r="67" spans="13:22">
      <c r="M67" s="1"/>
      <c r="V67" s="1">
        <v>1513659</v>
      </c>
    </row>
    <row r="68" spans="13:22">
      <c r="M68" s="1"/>
      <c r="V68" s="1">
        <v>1516844</v>
      </c>
    </row>
    <row r="69" spans="13:22">
      <c r="M69" s="1"/>
      <c r="V69" s="1">
        <v>1516847</v>
      </c>
    </row>
    <row r="70" spans="13:22">
      <c r="M70" s="1"/>
      <c r="V70" s="1">
        <v>1516877</v>
      </c>
    </row>
    <row r="71" spans="13:22">
      <c r="M71" s="1"/>
      <c r="V71" s="1">
        <v>1521393</v>
      </c>
    </row>
    <row r="72" spans="13:22">
      <c r="M72" s="1"/>
      <c r="V72" s="1">
        <v>1519227</v>
      </c>
    </row>
    <row r="73" spans="13:22">
      <c r="M73" s="1"/>
      <c r="V73" s="1">
        <v>1519228</v>
      </c>
    </row>
    <row r="74" spans="13:22">
      <c r="M74" s="1"/>
      <c r="V74" s="1">
        <v>1516851</v>
      </c>
    </row>
    <row r="75" spans="13:22">
      <c r="M75" s="1"/>
      <c r="V75" s="1">
        <v>1516857</v>
      </c>
    </row>
    <row r="76" spans="13:22">
      <c r="M76" s="1"/>
      <c r="V76" s="1">
        <v>1516861</v>
      </c>
    </row>
    <row r="77" spans="13:22">
      <c r="M77" s="1"/>
      <c r="V77" s="1">
        <v>1516869</v>
      </c>
    </row>
    <row r="78" spans="13:22">
      <c r="M78" s="1"/>
      <c r="V78" s="1">
        <v>1524154</v>
      </c>
    </row>
    <row r="79" spans="13:22">
      <c r="M79" s="1"/>
      <c r="V79" s="1">
        <v>1524155</v>
      </c>
    </row>
    <row r="80" spans="13:22">
      <c r="M80" s="1"/>
      <c r="V80" s="1">
        <v>1524157</v>
      </c>
    </row>
    <row r="81" spans="13:22">
      <c r="M81" s="1"/>
      <c r="V81" s="1">
        <v>1524152</v>
      </c>
    </row>
    <row r="82" spans="13:22">
      <c r="M82" s="1"/>
      <c r="V82" s="1">
        <v>1524153</v>
      </c>
    </row>
    <row r="83" spans="13:22">
      <c r="M83" s="1"/>
      <c r="V83" s="1">
        <v>1519634</v>
      </c>
    </row>
    <row r="84" spans="13:22">
      <c r="M84" s="1"/>
      <c r="V84" s="1">
        <v>1519636</v>
      </c>
    </row>
    <row r="85" spans="13:22">
      <c r="M85" s="1"/>
      <c r="V85" s="1">
        <v>1520332</v>
      </c>
    </row>
    <row r="86" spans="13:22">
      <c r="M86" s="1"/>
      <c r="V86" s="1">
        <v>1520335</v>
      </c>
    </row>
    <row r="87" spans="13:22">
      <c r="M87" s="1"/>
      <c r="V87" s="1">
        <v>1523055</v>
      </c>
    </row>
    <row r="88" spans="13:22">
      <c r="M88" s="1"/>
      <c r="V88" s="166">
        <v>1528802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/>
  </sheetPr>
  <dimension ref="A1:N10032"/>
  <sheetViews>
    <sheetView workbookViewId="0">
      <selection activeCell="A2" sqref="A2:L2274"/>
    </sheetView>
  </sheetViews>
  <sheetFormatPr baseColWidth="10" defaultRowHeight="15"/>
  <sheetData>
    <row r="1" spans="1:14" ht="45">
      <c r="A1" s="11" t="s">
        <v>7412</v>
      </c>
      <c r="B1" s="11" t="s">
        <v>7413</v>
      </c>
      <c r="C1" s="11" t="s">
        <v>7414</v>
      </c>
      <c r="D1" s="12" t="s">
        <v>7415</v>
      </c>
      <c r="E1" s="11" t="s">
        <v>110</v>
      </c>
      <c r="F1" s="11" t="s">
        <v>121</v>
      </c>
      <c r="G1" s="12" t="s">
        <v>7416</v>
      </c>
      <c r="H1" s="12" t="s">
        <v>7417</v>
      </c>
      <c r="I1" s="11" t="s">
        <v>7418</v>
      </c>
      <c r="J1" s="11" t="s">
        <v>7419</v>
      </c>
      <c r="K1" s="11" t="s">
        <v>7420</v>
      </c>
      <c r="L1" s="11" t="s">
        <v>7421</v>
      </c>
      <c r="M1" s="11" t="s">
        <v>7422</v>
      </c>
      <c r="N1" s="11" t="s">
        <v>7423</v>
      </c>
    </row>
    <row r="2" spans="1:14">
      <c r="A2" s="32" t="s">
        <v>8729</v>
      </c>
      <c r="B2" s="32" t="s">
        <v>8729</v>
      </c>
      <c r="C2" s="33">
        <v>0.19658564814814816</v>
      </c>
      <c r="D2" s="10">
        <v>101</v>
      </c>
      <c r="E2" s="14">
        <v>1511288</v>
      </c>
      <c r="F2" s="10" t="s">
        <v>388</v>
      </c>
      <c r="G2" s="15">
        <v>240</v>
      </c>
      <c r="H2" s="10" t="s">
        <v>253</v>
      </c>
      <c r="I2" s="10" t="s">
        <v>7424</v>
      </c>
      <c r="J2" s="34">
        <v>2496</v>
      </c>
      <c r="K2" s="10">
        <v>4931625119</v>
      </c>
      <c r="L2" s="10" t="s">
        <v>8469</v>
      </c>
      <c r="M2" s="10" t="s">
        <v>252</v>
      </c>
      <c r="N2" s="10" t="s">
        <v>8324</v>
      </c>
    </row>
    <row r="3" spans="1:14">
      <c r="A3" s="32" t="s">
        <v>8729</v>
      </c>
      <c r="B3" s="32" t="s">
        <v>8729</v>
      </c>
      <c r="C3" s="33">
        <v>0.19666666666666666</v>
      </c>
      <c r="D3" s="10">
        <v>101</v>
      </c>
      <c r="E3" s="14">
        <v>1508197</v>
      </c>
      <c r="F3" s="10" t="s">
        <v>126</v>
      </c>
      <c r="G3" s="15">
        <v>200</v>
      </c>
      <c r="H3" s="10" t="s">
        <v>253</v>
      </c>
      <c r="I3" s="10" t="s">
        <v>7424</v>
      </c>
      <c r="J3" s="34">
        <v>2470</v>
      </c>
      <c r="K3" s="10">
        <v>4931625120</v>
      </c>
      <c r="L3" s="10" t="s">
        <v>8469</v>
      </c>
      <c r="M3" s="10" t="s">
        <v>252</v>
      </c>
      <c r="N3" s="10" t="s">
        <v>8325</v>
      </c>
    </row>
    <row r="4" spans="1:14">
      <c r="A4" s="32" t="s">
        <v>8729</v>
      </c>
      <c r="B4" s="32" t="s">
        <v>8729</v>
      </c>
      <c r="C4" s="33">
        <v>0.19690972222222222</v>
      </c>
      <c r="D4" s="10">
        <v>101</v>
      </c>
      <c r="E4" s="14">
        <v>1508197</v>
      </c>
      <c r="F4" s="10" t="s">
        <v>126</v>
      </c>
      <c r="G4" s="15">
        <v>200</v>
      </c>
      <c r="H4" s="10" t="s">
        <v>253</v>
      </c>
      <c r="I4" s="10" t="s">
        <v>7424</v>
      </c>
      <c r="J4" s="34">
        <v>2470</v>
      </c>
      <c r="K4" s="10">
        <v>4931625121</v>
      </c>
      <c r="L4" s="10" t="s">
        <v>8469</v>
      </c>
      <c r="M4" s="10" t="s">
        <v>252</v>
      </c>
      <c r="N4" s="10" t="s">
        <v>8326</v>
      </c>
    </row>
    <row r="5" spans="1:14">
      <c r="A5" s="32" t="s">
        <v>8729</v>
      </c>
      <c r="B5" s="32" t="s">
        <v>8729</v>
      </c>
      <c r="C5" s="33">
        <v>0.19722222222222222</v>
      </c>
      <c r="D5" s="10">
        <v>101</v>
      </c>
      <c r="E5" s="14">
        <v>1511288</v>
      </c>
      <c r="F5" s="10" t="s">
        <v>388</v>
      </c>
      <c r="G5" s="15">
        <v>240</v>
      </c>
      <c r="H5" s="10" t="s">
        <v>253</v>
      </c>
      <c r="I5" s="10" t="s">
        <v>7424</v>
      </c>
      <c r="J5" s="34">
        <v>2496</v>
      </c>
      <c r="K5" s="10">
        <v>4931625123</v>
      </c>
      <c r="L5" s="10" t="s">
        <v>8469</v>
      </c>
      <c r="M5" s="10" t="s">
        <v>252</v>
      </c>
      <c r="N5" s="10" t="s">
        <v>8327</v>
      </c>
    </row>
    <row r="6" spans="1:14">
      <c r="A6" s="32" t="s">
        <v>8729</v>
      </c>
      <c r="B6" s="32" t="s">
        <v>8729</v>
      </c>
      <c r="C6" s="33">
        <v>0.19753472222222224</v>
      </c>
      <c r="D6" s="10">
        <v>101</v>
      </c>
      <c r="E6" s="14">
        <v>1520337</v>
      </c>
      <c r="F6" s="10" t="s">
        <v>157</v>
      </c>
      <c r="G6" s="15">
        <v>200</v>
      </c>
      <c r="H6" s="10" t="s">
        <v>253</v>
      </c>
      <c r="I6" s="10" t="s">
        <v>7424</v>
      </c>
      <c r="J6" s="34">
        <v>2610</v>
      </c>
      <c r="K6" s="10">
        <v>4931625124</v>
      </c>
      <c r="L6" s="10" t="s">
        <v>8469</v>
      </c>
      <c r="M6" s="10" t="s">
        <v>252</v>
      </c>
      <c r="N6" s="10" t="s">
        <v>8328</v>
      </c>
    </row>
    <row r="7" spans="1:14">
      <c r="A7" s="32" t="s">
        <v>8729</v>
      </c>
      <c r="B7" s="32" t="s">
        <v>8729</v>
      </c>
      <c r="C7" s="33">
        <v>0.19777777777777775</v>
      </c>
      <c r="D7" s="10">
        <v>101</v>
      </c>
      <c r="E7" s="14">
        <v>1508197</v>
      </c>
      <c r="F7" s="10" t="s">
        <v>126</v>
      </c>
      <c r="G7" s="15">
        <v>200</v>
      </c>
      <c r="H7" s="10" t="s">
        <v>253</v>
      </c>
      <c r="I7" s="10" t="s">
        <v>7424</v>
      </c>
      <c r="J7" s="34">
        <v>2470</v>
      </c>
      <c r="K7" s="10">
        <v>4931625125</v>
      </c>
      <c r="L7" s="10" t="s">
        <v>8469</v>
      </c>
      <c r="M7" s="10" t="s">
        <v>252</v>
      </c>
      <c r="N7" s="10" t="s">
        <v>8329</v>
      </c>
    </row>
    <row r="8" spans="1:14">
      <c r="A8" s="32" t="s">
        <v>8729</v>
      </c>
      <c r="B8" s="32" t="s">
        <v>8729</v>
      </c>
      <c r="C8" s="33">
        <v>0.19802083333333331</v>
      </c>
      <c r="D8" s="10">
        <v>101</v>
      </c>
      <c r="E8" s="14">
        <v>1520337</v>
      </c>
      <c r="F8" s="10" t="s">
        <v>157</v>
      </c>
      <c r="G8" s="15">
        <v>200</v>
      </c>
      <c r="H8" s="10" t="s">
        <v>253</v>
      </c>
      <c r="I8" s="10" t="s">
        <v>7424</v>
      </c>
      <c r="J8" s="34">
        <v>2610</v>
      </c>
      <c r="K8" s="10">
        <v>4931625126</v>
      </c>
      <c r="L8" s="10" t="s">
        <v>8469</v>
      </c>
      <c r="M8" s="10" t="s">
        <v>252</v>
      </c>
      <c r="N8" s="10" t="s">
        <v>8330</v>
      </c>
    </row>
    <row r="9" spans="1:14">
      <c r="A9" s="32" t="s">
        <v>8729</v>
      </c>
      <c r="B9" s="32" t="s">
        <v>8729</v>
      </c>
      <c r="C9" s="33">
        <v>0.19851851851851854</v>
      </c>
      <c r="D9" s="10">
        <v>101</v>
      </c>
      <c r="E9" s="14">
        <v>1513604</v>
      </c>
      <c r="F9" s="10" t="s">
        <v>131</v>
      </c>
      <c r="G9" s="15">
        <v>168</v>
      </c>
      <c r="H9" s="10" t="s">
        <v>253</v>
      </c>
      <c r="I9" s="10" t="s">
        <v>7424</v>
      </c>
      <c r="J9" s="34">
        <v>3301.2</v>
      </c>
      <c r="K9" s="10">
        <v>4931625128</v>
      </c>
      <c r="L9" s="10" t="s">
        <v>8469</v>
      </c>
      <c r="M9" s="10" t="s">
        <v>252</v>
      </c>
      <c r="N9" s="10" t="s">
        <v>8331</v>
      </c>
    </row>
    <row r="10" spans="1:14">
      <c r="A10" s="32" t="s">
        <v>8729</v>
      </c>
      <c r="B10" s="32" t="s">
        <v>8729</v>
      </c>
      <c r="C10" s="33">
        <v>0.19855324074074074</v>
      </c>
      <c r="D10" s="10">
        <v>101</v>
      </c>
      <c r="E10" s="14">
        <v>1513604</v>
      </c>
      <c r="F10" s="10" t="s">
        <v>131</v>
      </c>
      <c r="G10" s="15">
        <v>168</v>
      </c>
      <c r="H10" s="10" t="s">
        <v>253</v>
      </c>
      <c r="I10" s="10" t="s">
        <v>7424</v>
      </c>
      <c r="J10" s="34">
        <v>3301.2</v>
      </c>
      <c r="K10" s="10">
        <v>4931625129</v>
      </c>
      <c r="L10" s="10" t="s">
        <v>8469</v>
      </c>
      <c r="M10" s="10" t="s">
        <v>252</v>
      </c>
      <c r="N10" s="10" t="s">
        <v>8332</v>
      </c>
    </row>
    <row r="11" spans="1:14">
      <c r="A11" s="32" t="s">
        <v>8729</v>
      </c>
      <c r="B11" s="32" t="s">
        <v>8729</v>
      </c>
      <c r="C11" s="33">
        <v>0.19936342592592593</v>
      </c>
      <c r="D11" s="10">
        <v>101</v>
      </c>
      <c r="E11" s="14">
        <v>1520337</v>
      </c>
      <c r="F11" s="10" t="s">
        <v>157</v>
      </c>
      <c r="G11" s="15">
        <v>200</v>
      </c>
      <c r="H11" s="10" t="s">
        <v>253</v>
      </c>
      <c r="I11" s="10" t="s">
        <v>7424</v>
      </c>
      <c r="J11" s="34">
        <v>2610</v>
      </c>
      <c r="K11" s="10">
        <v>4931625136</v>
      </c>
      <c r="L11" s="10" t="s">
        <v>8469</v>
      </c>
      <c r="M11" s="10" t="s">
        <v>252</v>
      </c>
      <c r="N11" s="10" t="s">
        <v>8333</v>
      </c>
    </row>
    <row r="12" spans="1:14">
      <c r="A12" s="32" t="s">
        <v>8729</v>
      </c>
      <c r="B12" s="32" t="s">
        <v>8729</v>
      </c>
      <c r="C12" s="33">
        <v>0.20098379629629629</v>
      </c>
      <c r="D12" s="10">
        <v>101</v>
      </c>
      <c r="E12" s="14">
        <v>1512282</v>
      </c>
      <c r="F12" s="10" t="s">
        <v>389</v>
      </c>
      <c r="G12" s="15">
        <v>216</v>
      </c>
      <c r="H12" s="10" t="s">
        <v>253</v>
      </c>
      <c r="I12" s="10" t="s">
        <v>7424</v>
      </c>
      <c r="J12" s="34">
        <v>2892.24</v>
      </c>
      <c r="K12" s="10">
        <v>4931625156</v>
      </c>
      <c r="L12" s="10" t="s">
        <v>8469</v>
      </c>
      <c r="M12" s="10" t="s">
        <v>252</v>
      </c>
      <c r="N12" s="10" t="s">
        <v>8334</v>
      </c>
    </row>
    <row r="13" spans="1:14">
      <c r="A13" s="32" t="s">
        <v>8729</v>
      </c>
      <c r="B13" s="32" t="s">
        <v>8729</v>
      </c>
      <c r="C13" s="33">
        <v>0.20145833333333332</v>
      </c>
      <c r="D13" s="10">
        <v>101</v>
      </c>
      <c r="E13" s="14">
        <v>1523055</v>
      </c>
      <c r="F13" s="10" t="s">
        <v>158</v>
      </c>
      <c r="G13" s="15">
        <v>450</v>
      </c>
      <c r="H13" s="10" t="s">
        <v>253</v>
      </c>
      <c r="I13" s="10" t="s">
        <v>7424</v>
      </c>
      <c r="J13" s="34">
        <v>6790.5</v>
      </c>
      <c r="K13" s="10">
        <v>4931625157</v>
      </c>
      <c r="L13" s="10" t="s">
        <v>8469</v>
      </c>
      <c r="M13" s="10" t="s">
        <v>252</v>
      </c>
      <c r="N13" s="10" t="s">
        <v>8335</v>
      </c>
    </row>
    <row r="14" spans="1:14">
      <c r="A14" s="32" t="s">
        <v>8729</v>
      </c>
      <c r="B14" s="32" t="s">
        <v>8729</v>
      </c>
      <c r="C14" s="33">
        <v>0.20337962962962963</v>
      </c>
      <c r="D14" s="10">
        <v>101</v>
      </c>
      <c r="E14" s="14">
        <v>1516860</v>
      </c>
      <c r="F14" s="10" t="s">
        <v>139</v>
      </c>
      <c r="G14" s="15">
        <v>800</v>
      </c>
      <c r="H14" s="10" t="s">
        <v>253</v>
      </c>
      <c r="I14" s="10" t="s">
        <v>7424</v>
      </c>
      <c r="J14" s="34">
        <v>15032</v>
      </c>
      <c r="K14" s="10">
        <v>4931625174</v>
      </c>
      <c r="L14" s="10" t="s">
        <v>8469</v>
      </c>
      <c r="M14" s="10" t="s">
        <v>252</v>
      </c>
      <c r="N14" s="10" t="s">
        <v>8336</v>
      </c>
    </row>
    <row r="15" spans="1:14">
      <c r="A15" s="32" t="s">
        <v>8729</v>
      </c>
      <c r="B15" s="32" t="s">
        <v>8729</v>
      </c>
      <c r="C15" s="33">
        <v>0.20467592592592596</v>
      </c>
      <c r="D15" s="10">
        <v>101</v>
      </c>
      <c r="E15" s="14">
        <v>1508197</v>
      </c>
      <c r="F15" s="10" t="s">
        <v>126</v>
      </c>
      <c r="G15" s="15">
        <v>200</v>
      </c>
      <c r="H15" s="10" t="s">
        <v>253</v>
      </c>
      <c r="I15" s="10" t="s">
        <v>7424</v>
      </c>
      <c r="J15" s="34">
        <v>2470</v>
      </c>
      <c r="K15" s="10">
        <v>4931625177</v>
      </c>
      <c r="L15" s="10" t="s">
        <v>8469</v>
      </c>
      <c r="M15" s="10" t="s">
        <v>252</v>
      </c>
      <c r="N15" s="10" t="s">
        <v>8337</v>
      </c>
    </row>
    <row r="16" spans="1:14">
      <c r="A16" s="32" t="s">
        <v>8729</v>
      </c>
      <c r="B16" s="32" t="s">
        <v>8729</v>
      </c>
      <c r="C16" s="33">
        <v>0.20493055555555553</v>
      </c>
      <c r="D16" s="10">
        <v>101</v>
      </c>
      <c r="E16" s="14">
        <v>1508197</v>
      </c>
      <c r="F16" s="10" t="s">
        <v>126</v>
      </c>
      <c r="G16" s="15">
        <v>200</v>
      </c>
      <c r="H16" s="10" t="s">
        <v>253</v>
      </c>
      <c r="I16" s="10" t="s">
        <v>7424</v>
      </c>
      <c r="J16" s="34">
        <v>2470</v>
      </c>
      <c r="K16" s="10">
        <v>4931625178</v>
      </c>
      <c r="L16" s="10" t="s">
        <v>8469</v>
      </c>
      <c r="M16" s="10" t="s">
        <v>252</v>
      </c>
      <c r="N16" s="10" t="s">
        <v>8338</v>
      </c>
    </row>
    <row r="17" spans="1:14">
      <c r="A17" s="32" t="s">
        <v>8729</v>
      </c>
      <c r="B17" s="32" t="s">
        <v>8729</v>
      </c>
      <c r="C17" s="33">
        <v>0.20620370370370369</v>
      </c>
      <c r="D17" s="10">
        <v>101</v>
      </c>
      <c r="E17" s="14">
        <v>1516858</v>
      </c>
      <c r="F17" s="10" t="s">
        <v>138</v>
      </c>
      <c r="G17" s="15">
        <v>1000</v>
      </c>
      <c r="H17" s="10" t="s">
        <v>253</v>
      </c>
      <c r="I17" s="10" t="s">
        <v>7424</v>
      </c>
      <c r="J17" s="34">
        <v>19150</v>
      </c>
      <c r="K17" s="10">
        <v>4931625191</v>
      </c>
      <c r="L17" s="10" t="s">
        <v>8469</v>
      </c>
      <c r="M17" s="10" t="s">
        <v>252</v>
      </c>
      <c r="N17" s="10" t="s">
        <v>8339</v>
      </c>
    </row>
    <row r="18" spans="1:14">
      <c r="A18" s="32" t="s">
        <v>8729</v>
      </c>
      <c r="B18" s="32" t="s">
        <v>8729</v>
      </c>
      <c r="C18" s="33">
        <v>0.20951388888888889</v>
      </c>
      <c r="D18" s="10">
        <v>101</v>
      </c>
      <c r="E18" s="14">
        <v>1512282</v>
      </c>
      <c r="F18" s="10" t="s">
        <v>389</v>
      </c>
      <c r="G18" s="15">
        <v>216</v>
      </c>
      <c r="H18" s="10" t="s">
        <v>253</v>
      </c>
      <c r="I18" s="10" t="s">
        <v>7424</v>
      </c>
      <c r="J18" s="34">
        <v>2892.24</v>
      </c>
      <c r="K18" s="10">
        <v>4931625200</v>
      </c>
      <c r="L18" s="10" t="s">
        <v>8469</v>
      </c>
      <c r="M18" s="10" t="s">
        <v>252</v>
      </c>
      <c r="N18" s="10" t="s">
        <v>8340</v>
      </c>
    </row>
    <row r="19" spans="1:14">
      <c r="A19" s="32" t="s">
        <v>8729</v>
      </c>
      <c r="B19" s="32" t="s">
        <v>8729</v>
      </c>
      <c r="C19" s="33">
        <v>0.20978009259259259</v>
      </c>
      <c r="D19" s="10">
        <v>101</v>
      </c>
      <c r="E19" s="14">
        <v>1513604</v>
      </c>
      <c r="F19" s="10" t="s">
        <v>131</v>
      </c>
      <c r="G19" s="15">
        <v>168</v>
      </c>
      <c r="H19" s="10" t="s">
        <v>253</v>
      </c>
      <c r="I19" s="10" t="s">
        <v>7424</v>
      </c>
      <c r="J19" s="34">
        <v>3301.2</v>
      </c>
      <c r="K19" s="10">
        <v>4931625213</v>
      </c>
      <c r="L19" s="10" t="s">
        <v>8469</v>
      </c>
      <c r="M19" s="10" t="s">
        <v>252</v>
      </c>
      <c r="N19" s="10" t="s">
        <v>8341</v>
      </c>
    </row>
    <row r="20" spans="1:14">
      <c r="A20" s="32" t="s">
        <v>8729</v>
      </c>
      <c r="B20" s="32" t="s">
        <v>8729</v>
      </c>
      <c r="C20" s="33">
        <v>0.21005787037037038</v>
      </c>
      <c r="D20" s="10">
        <v>101</v>
      </c>
      <c r="E20" s="14">
        <v>1513604</v>
      </c>
      <c r="F20" s="10" t="s">
        <v>131</v>
      </c>
      <c r="G20" s="15">
        <v>168</v>
      </c>
      <c r="H20" s="10" t="s">
        <v>253</v>
      </c>
      <c r="I20" s="10" t="s">
        <v>7424</v>
      </c>
      <c r="J20" s="34">
        <v>3301.2</v>
      </c>
      <c r="K20" s="10">
        <v>4931625216</v>
      </c>
      <c r="L20" s="10" t="s">
        <v>8469</v>
      </c>
      <c r="M20" s="10" t="s">
        <v>252</v>
      </c>
      <c r="N20" s="10" t="s">
        <v>8342</v>
      </c>
    </row>
    <row r="21" spans="1:14">
      <c r="A21" s="32" t="s">
        <v>8729</v>
      </c>
      <c r="B21" s="32" t="s">
        <v>8729</v>
      </c>
      <c r="C21" s="33">
        <v>0.21552083333333336</v>
      </c>
      <c r="D21" s="10">
        <v>101</v>
      </c>
      <c r="E21" s="14">
        <v>1516850</v>
      </c>
      <c r="F21" s="10" t="s">
        <v>399</v>
      </c>
      <c r="G21" s="15">
        <v>960</v>
      </c>
      <c r="H21" s="10" t="s">
        <v>253</v>
      </c>
      <c r="I21" s="10" t="s">
        <v>7424</v>
      </c>
      <c r="J21" s="34">
        <v>18614.400000000001</v>
      </c>
      <c r="K21" s="10">
        <v>4931625238</v>
      </c>
      <c r="L21" s="10" t="s">
        <v>8469</v>
      </c>
      <c r="M21" s="10" t="s">
        <v>252</v>
      </c>
      <c r="N21" s="10" t="s">
        <v>8343</v>
      </c>
    </row>
    <row r="22" spans="1:14">
      <c r="A22" s="32" t="s">
        <v>8729</v>
      </c>
      <c r="B22" s="32" t="s">
        <v>8729</v>
      </c>
      <c r="C22" s="33">
        <v>0.23574074074074072</v>
      </c>
      <c r="D22" s="10">
        <v>101</v>
      </c>
      <c r="E22" s="14">
        <v>1528799</v>
      </c>
      <c r="F22" s="10" t="s">
        <v>161</v>
      </c>
      <c r="G22" s="15">
        <v>408</v>
      </c>
      <c r="H22" s="10" t="s">
        <v>253</v>
      </c>
      <c r="I22" s="10" t="s">
        <v>7424</v>
      </c>
      <c r="J22" s="34">
        <v>14724.72</v>
      </c>
      <c r="K22" s="10">
        <v>4931625347</v>
      </c>
      <c r="L22" s="10" t="s">
        <v>8469</v>
      </c>
      <c r="M22" s="10" t="s">
        <v>252</v>
      </c>
      <c r="N22" s="10" t="s">
        <v>8344</v>
      </c>
    </row>
    <row r="23" spans="1:14">
      <c r="A23" s="32" t="s">
        <v>8729</v>
      </c>
      <c r="B23" s="32" t="s">
        <v>8729</v>
      </c>
      <c r="C23" s="33">
        <v>0.34931712962962963</v>
      </c>
      <c r="D23" s="10">
        <v>101</v>
      </c>
      <c r="E23" s="14">
        <v>1508197</v>
      </c>
      <c r="F23" s="10" t="s">
        <v>126</v>
      </c>
      <c r="G23" s="15">
        <v>200</v>
      </c>
      <c r="H23" s="10" t="s">
        <v>253</v>
      </c>
      <c r="I23" s="10" t="s">
        <v>7424</v>
      </c>
      <c r="J23" s="34">
        <v>2470</v>
      </c>
      <c r="K23" s="10">
        <v>4931626565</v>
      </c>
      <c r="L23" s="10" t="s">
        <v>7788</v>
      </c>
      <c r="M23" s="10" t="s">
        <v>252</v>
      </c>
      <c r="N23" s="10" t="s">
        <v>8345</v>
      </c>
    </row>
    <row r="24" spans="1:14">
      <c r="A24" s="32" t="s">
        <v>8729</v>
      </c>
      <c r="B24" s="32" t="s">
        <v>8729</v>
      </c>
      <c r="C24" s="33">
        <v>0.35059027777777779</v>
      </c>
      <c r="D24" s="10">
        <v>101</v>
      </c>
      <c r="E24" s="14">
        <v>1511288</v>
      </c>
      <c r="F24" s="10" t="s">
        <v>388</v>
      </c>
      <c r="G24" s="15">
        <v>240</v>
      </c>
      <c r="H24" s="10" t="s">
        <v>253</v>
      </c>
      <c r="I24" s="10" t="s">
        <v>7424</v>
      </c>
      <c r="J24" s="34">
        <v>2496</v>
      </c>
      <c r="K24" s="10">
        <v>4931626567</v>
      </c>
      <c r="L24" s="10" t="s">
        <v>7788</v>
      </c>
      <c r="M24" s="10" t="s">
        <v>252</v>
      </c>
      <c r="N24" s="10" t="s">
        <v>8346</v>
      </c>
    </row>
    <row r="25" spans="1:14">
      <c r="A25" s="32" t="s">
        <v>8729</v>
      </c>
      <c r="B25" s="32" t="s">
        <v>8729</v>
      </c>
      <c r="C25" s="33">
        <v>0.35222222222222221</v>
      </c>
      <c r="D25" s="10">
        <v>101</v>
      </c>
      <c r="E25" s="14">
        <v>1508197</v>
      </c>
      <c r="F25" s="10" t="s">
        <v>126</v>
      </c>
      <c r="G25" s="15">
        <v>200</v>
      </c>
      <c r="H25" s="10" t="s">
        <v>253</v>
      </c>
      <c r="I25" s="10" t="s">
        <v>7424</v>
      </c>
      <c r="J25" s="34">
        <v>2470</v>
      </c>
      <c r="K25" s="10">
        <v>4931626578</v>
      </c>
      <c r="L25" s="10" t="s">
        <v>7788</v>
      </c>
      <c r="M25" s="10" t="s">
        <v>252</v>
      </c>
      <c r="N25" s="10" t="s">
        <v>8347</v>
      </c>
    </row>
    <row r="26" spans="1:14">
      <c r="A26" s="32" t="s">
        <v>8729</v>
      </c>
      <c r="B26" s="32" t="s">
        <v>8729</v>
      </c>
      <c r="C26" s="33">
        <v>0.35434027777777777</v>
      </c>
      <c r="D26" s="10">
        <v>101</v>
      </c>
      <c r="E26" s="14">
        <v>1513604</v>
      </c>
      <c r="F26" s="10" t="s">
        <v>131</v>
      </c>
      <c r="G26" s="15">
        <v>168</v>
      </c>
      <c r="H26" s="10" t="s">
        <v>253</v>
      </c>
      <c r="I26" s="10" t="s">
        <v>7424</v>
      </c>
      <c r="J26" s="34">
        <v>3301.2</v>
      </c>
      <c r="K26" s="10">
        <v>4931626601</v>
      </c>
      <c r="L26" s="10" t="s">
        <v>7788</v>
      </c>
      <c r="M26" s="10" t="s">
        <v>252</v>
      </c>
      <c r="N26" s="10" t="s">
        <v>8348</v>
      </c>
    </row>
    <row r="27" spans="1:14">
      <c r="A27" s="32" t="s">
        <v>8729</v>
      </c>
      <c r="B27" s="32" t="s">
        <v>8729</v>
      </c>
      <c r="C27" s="33">
        <v>0.35538194444444443</v>
      </c>
      <c r="D27" s="10">
        <v>101</v>
      </c>
      <c r="E27" s="14">
        <v>1511288</v>
      </c>
      <c r="F27" s="10" t="s">
        <v>388</v>
      </c>
      <c r="G27" s="15">
        <v>240</v>
      </c>
      <c r="H27" s="10" t="s">
        <v>253</v>
      </c>
      <c r="I27" s="10" t="s">
        <v>7424</v>
      </c>
      <c r="J27" s="34">
        <v>2496</v>
      </c>
      <c r="K27" s="10">
        <v>4931626605</v>
      </c>
      <c r="L27" s="10" t="s">
        <v>7788</v>
      </c>
      <c r="M27" s="10" t="s">
        <v>252</v>
      </c>
      <c r="N27" s="10" t="s">
        <v>8349</v>
      </c>
    </row>
    <row r="28" spans="1:14">
      <c r="A28" s="32" t="s">
        <v>8729</v>
      </c>
      <c r="B28" s="32" t="s">
        <v>8729</v>
      </c>
      <c r="C28" s="33">
        <v>0.35592592592592592</v>
      </c>
      <c r="D28" s="10">
        <v>101</v>
      </c>
      <c r="E28" s="14">
        <v>1520337</v>
      </c>
      <c r="F28" s="10" t="s">
        <v>157</v>
      </c>
      <c r="G28" s="15">
        <v>200</v>
      </c>
      <c r="H28" s="10" t="s">
        <v>253</v>
      </c>
      <c r="I28" s="10" t="s">
        <v>7424</v>
      </c>
      <c r="J28" s="34">
        <v>2610</v>
      </c>
      <c r="K28" s="10">
        <v>4931626622</v>
      </c>
      <c r="L28" s="10" t="s">
        <v>7788</v>
      </c>
      <c r="M28" s="10" t="s">
        <v>252</v>
      </c>
      <c r="N28" s="10" t="s">
        <v>8350</v>
      </c>
    </row>
    <row r="29" spans="1:14">
      <c r="A29" s="32" t="s">
        <v>8729</v>
      </c>
      <c r="B29" s="32" t="s">
        <v>8729</v>
      </c>
      <c r="C29" s="33">
        <v>0.40662037037037035</v>
      </c>
      <c r="D29" s="10">
        <v>101</v>
      </c>
      <c r="E29" s="14">
        <v>1520337</v>
      </c>
      <c r="F29" s="10" t="s">
        <v>157</v>
      </c>
      <c r="G29" s="15">
        <v>200</v>
      </c>
      <c r="H29" s="10" t="s">
        <v>253</v>
      </c>
      <c r="I29" s="10" t="s">
        <v>7424</v>
      </c>
      <c r="J29" s="34">
        <v>2610</v>
      </c>
      <c r="K29" s="10">
        <v>4931627111</v>
      </c>
      <c r="L29" s="10" t="s">
        <v>7788</v>
      </c>
      <c r="M29" s="10" t="s">
        <v>252</v>
      </c>
      <c r="N29" s="10" t="s">
        <v>8351</v>
      </c>
    </row>
    <row r="30" spans="1:14">
      <c r="A30" s="32" t="s">
        <v>8729</v>
      </c>
      <c r="B30" s="32" t="s">
        <v>8729</v>
      </c>
      <c r="C30" s="33">
        <v>0.40712962962962962</v>
      </c>
      <c r="D30" s="10">
        <v>101</v>
      </c>
      <c r="E30" s="14">
        <v>1513604</v>
      </c>
      <c r="F30" s="10" t="s">
        <v>131</v>
      </c>
      <c r="G30" s="15">
        <v>168</v>
      </c>
      <c r="H30" s="10" t="s">
        <v>253</v>
      </c>
      <c r="I30" s="10" t="s">
        <v>7424</v>
      </c>
      <c r="J30" s="34">
        <v>3301.2</v>
      </c>
      <c r="K30" s="10">
        <v>4931627113</v>
      </c>
      <c r="L30" s="10" t="s">
        <v>7788</v>
      </c>
      <c r="M30" s="10" t="s">
        <v>252</v>
      </c>
      <c r="N30" s="10" t="s">
        <v>8352</v>
      </c>
    </row>
    <row r="31" spans="1:14">
      <c r="A31" s="32" t="s">
        <v>8729</v>
      </c>
      <c r="B31" s="32" t="s">
        <v>8729</v>
      </c>
      <c r="C31" s="33">
        <v>0.40866898148148145</v>
      </c>
      <c r="D31" s="10">
        <v>101</v>
      </c>
      <c r="E31" s="14">
        <v>1508197</v>
      </c>
      <c r="F31" s="10" t="s">
        <v>126</v>
      </c>
      <c r="G31" s="15">
        <v>200</v>
      </c>
      <c r="H31" s="10" t="s">
        <v>253</v>
      </c>
      <c r="I31" s="10" t="s">
        <v>7424</v>
      </c>
      <c r="J31" s="34">
        <v>2470</v>
      </c>
      <c r="K31" s="10">
        <v>4931627124</v>
      </c>
      <c r="L31" s="10" t="s">
        <v>7788</v>
      </c>
      <c r="M31" s="10" t="s">
        <v>252</v>
      </c>
      <c r="N31" s="10" t="s">
        <v>8353</v>
      </c>
    </row>
    <row r="32" spans="1:14">
      <c r="A32" s="32" t="s">
        <v>8729</v>
      </c>
      <c r="B32" s="32" t="s">
        <v>8729</v>
      </c>
      <c r="C32" s="33">
        <v>0.49086805555555557</v>
      </c>
      <c r="D32" s="10">
        <v>101</v>
      </c>
      <c r="E32" s="14">
        <v>1516850</v>
      </c>
      <c r="F32" s="10" t="s">
        <v>399</v>
      </c>
      <c r="G32" s="15">
        <v>960</v>
      </c>
      <c r="H32" s="10" t="s">
        <v>253</v>
      </c>
      <c r="I32" s="10" t="s">
        <v>7424</v>
      </c>
      <c r="J32" s="34">
        <v>18614.400000000001</v>
      </c>
      <c r="K32" s="10">
        <v>4931627739</v>
      </c>
      <c r="L32" s="10" t="s">
        <v>7788</v>
      </c>
      <c r="M32" s="10" t="s">
        <v>252</v>
      </c>
      <c r="N32" s="10" t="s">
        <v>8354</v>
      </c>
    </row>
    <row r="33" spans="1:14">
      <c r="A33" s="32" t="s">
        <v>8729</v>
      </c>
      <c r="B33" s="32" t="s">
        <v>8729</v>
      </c>
      <c r="C33" s="33">
        <v>0.53085648148148146</v>
      </c>
      <c r="D33" s="10">
        <v>101</v>
      </c>
      <c r="E33" s="14">
        <v>1513604</v>
      </c>
      <c r="F33" s="10" t="s">
        <v>131</v>
      </c>
      <c r="G33" s="15">
        <v>168</v>
      </c>
      <c r="H33" s="10" t="s">
        <v>253</v>
      </c>
      <c r="I33" s="10" t="s">
        <v>7424</v>
      </c>
      <c r="J33" s="34">
        <v>3301.2</v>
      </c>
      <c r="K33" s="10">
        <v>4931628093</v>
      </c>
      <c r="L33" s="10" t="s">
        <v>7788</v>
      </c>
      <c r="M33" s="10" t="s">
        <v>252</v>
      </c>
      <c r="N33" s="10" t="s">
        <v>8355</v>
      </c>
    </row>
    <row r="34" spans="1:14">
      <c r="A34" s="32" t="s">
        <v>8729</v>
      </c>
      <c r="B34" s="32" t="s">
        <v>8729</v>
      </c>
      <c r="C34" s="33">
        <v>0.53118055555555554</v>
      </c>
      <c r="D34" s="10">
        <v>101</v>
      </c>
      <c r="E34" s="14">
        <v>1508197</v>
      </c>
      <c r="F34" s="10" t="s">
        <v>126</v>
      </c>
      <c r="G34" s="15">
        <v>200</v>
      </c>
      <c r="H34" s="10" t="s">
        <v>253</v>
      </c>
      <c r="I34" s="10" t="s">
        <v>7424</v>
      </c>
      <c r="J34" s="34">
        <v>2470</v>
      </c>
      <c r="K34" s="10">
        <v>4931628095</v>
      </c>
      <c r="L34" s="10" t="s">
        <v>7788</v>
      </c>
      <c r="M34" s="10" t="s">
        <v>252</v>
      </c>
      <c r="N34" s="10" t="s">
        <v>8356</v>
      </c>
    </row>
    <row r="35" spans="1:14">
      <c r="A35" s="32" t="s">
        <v>8729</v>
      </c>
      <c r="B35" s="32" t="s">
        <v>8729</v>
      </c>
      <c r="C35" s="33">
        <v>0.53174768518518511</v>
      </c>
      <c r="D35" s="10">
        <v>101</v>
      </c>
      <c r="E35" s="14">
        <v>1512282</v>
      </c>
      <c r="F35" s="10" t="s">
        <v>389</v>
      </c>
      <c r="G35" s="15">
        <v>216</v>
      </c>
      <c r="H35" s="10" t="s">
        <v>253</v>
      </c>
      <c r="I35" s="10" t="s">
        <v>7424</v>
      </c>
      <c r="J35" s="34">
        <v>2892.24</v>
      </c>
      <c r="K35" s="10">
        <v>4931628138</v>
      </c>
      <c r="L35" s="10" t="s">
        <v>7788</v>
      </c>
      <c r="M35" s="10" t="s">
        <v>252</v>
      </c>
      <c r="N35" s="10" t="s">
        <v>8357</v>
      </c>
    </row>
    <row r="36" spans="1:14">
      <c r="A36" s="32" t="s">
        <v>8729</v>
      </c>
      <c r="B36" s="32" t="s">
        <v>8729</v>
      </c>
      <c r="C36" s="33">
        <v>0.53267361111111111</v>
      </c>
      <c r="D36" s="10">
        <v>101</v>
      </c>
      <c r="E36" s="14">
        <v>1511288</v>
      </c>
      <c r="F36" s="10" t="s">
        <v>388</v>
      </c>
      <c r="G36" s="15">
        <v>240</v>
      </c>
      <c r="H36" s="10" t="s">
        <v>253</v>
      </c>
      <c r="I36" s="10" t="s">
        <v>7424</v>
      </c>
      <c r="J36" s="34">
        <v>2496</v>
      </c>
      <c r="K36" s="10">
        <v>4931628155</v>
      </c>
      <c r="L36" s="10" t="s">
        <v>7788</v>
      </c>
      <c r="M36" s="10" t="s">
        <v>252</v>
      </c>
      <c r="N36" s="10" t="s">
        <v>8358</v>
      </c>
    </row>
    <row r="37" spans="1:14">
      <c r="A37" s="32" t="s">
        <v>8729</v>
      </c>
      <c r="B37" s="32" t="s">
        <v>8729</v>
      </c>
      <c r="C37" s="33">
        <v>0.53326388888888887</v>
      </c>
      <c r="D37" s="10">
        <v>101</v>
      </c>
      <c r="E37" s="14">
        <v>1508197</v>
      </c>
      <c r="F37" s="10" t="s">
        <v>126</v>
      </c>
      <c r="G37" s="15">
        <v>200</v>
      </c>
      <c r="H37" s="10" t="s">
        <v>253</v>
      </c>
      <c r="I37" s="10" t="s">
        <v>7424</v>
      </c>
      <c r="J37" s="34">
        <v>2470</v>
      </c>
      <c r="K37" s="10">
        <v>4931628164</v>
      </c>
      <c r="L37" s="10" t="s">
        <v>7788</v>
      </c>
      <c r="M37" s="10" t="s">
        <v>252</v>
      </c>
      <c r="N37" s="10" t="s">
        <v>8359</v>
      </c>
    </row>
    <row r="38" spans="1:14">
      <c r="A38" s="32" t="s">
        <v>8729</v>
      </c>
      <c r="B38" s="32" t="s">
        <v>8729</v>
      </c>
      <c r="C38" s="33">
        <v>0.53373842592592591</v>
      </c>
      <c r="D38" s="10">
        <v>101</v>
      </c>
      <c r="E38" s="14">
        <v>1523055</v>
      </c>
      <c r="F38" s="10" t="s">
        <v>158</v>
      </c>
      <c r="G38" s="15">
        <v>450</v>
      </c>
      <c r="H38" s="10" t="s">
        <v>253</v>
      </c>
      <c r="I38" s="10" t="s">
        <v>7424</v>
      </c>
      <c r="J38" s="34">
        <v>6790.5</v>
      </c>
      <c r="K38" s="10">
        <v>4931628171</v>
      </c>
      <c r="L38" s="10" t="s">
        <v>7788</v>
      </c>
      <c r="M38" s="10" t="s">
        <v>252</v>
      </c>
      <c r="N38" s="10" t="s">
        <v>8360</v>
      </c>
    </row>
    <row r="39" spans="1:14">
      <c r="A39" s="32" t="s">
        <v>8729</v>
      </c>
      <c r="B39" s="32" t="s">
        <v>8729</v>
      </c>
      <c r="C39" s="33">
        <v>0.53453703703703703</v>
      </c>
      <c r="D39" s="10">
        <v>101</v>
      </c>
      <c r="E39" s="14">
        <v>1519230</v>
      </c>
      <c r="F39" s="10" t="s">
        <v>148</v>
      </c>
      <c r="G39" s="15">
        <v>192</v>
      </c>
      <c r="H39" s="10" t="s">
        <v>253</v>
      </c>
      <c r="I39" s="10" t="s">
        <v>7424</v>
      </c>
      <c r="J39" s="34">
        <v>3505.92</v>
      </c>
      <c r="K39" s="10">
        <v>4931628180</v>
      </c>
      <c r="L39" s="10" t="s">
        <v>7788</v>
      </c>
      <c r="M39" s="10" t="s">
        <v>252</v>
      </c>
      <c r="N39" s="10" t="s">
        <v>8361</v>
      </c>
    </row>
    <row r="40" spans="1:14">
      <c r="A40" s="32" t="s">
        <v>8729</v>
      </c>
      <c r="B40" s="32" t="s">
        <v>8729</v>
      </c>
      <c r="C40" s="33">
        <v>0.54355324074074074</v>
      </c>
      <c r="D40" s="10">
        <v>101</v>
      </c>
      <c r="E40" s="14">
        <v>1512282</v>
      </c>
      <c r="F40" s="10" t="s">
        <v>389</v>
      </c>
      <c r="G40" s="15">
        <v>216</v>
      </c>
      <c r="H40" s="10" t="s">
        <v>253</v>
      </c>
      <c r="I40" s="10" t="s">
        <v>7424</v>
      </c>
      <c r="J40" s="34">
        <v>2892.24</v>
      </c>
      <c r="K40" s="10">
        <v>4931628326</v>
      </c>
      <c r="L40" s="10" t="s">
        <v>7788</v>
      </c>
      <c r="M40" s="10" t="s">
        <v>252</v>
      </c>
      <c r="N40" s="10" t="s">
        <v>8362</v>
      </c>
    </row>
    <row r="41" spans="1:14">
      <c r="A41" s="32" t="s">
        <v>8729</v>
      </c>
      <c r="B41" s="32" t="s">
        <v>8729</v>
      </c>
      <c r="C41" s="33">
        <v>0.54379629629629633</v>
      </c>
      <c r="D41" s="10">
        <v>101</v>
      </c>
      <c r="E41" s="14">
        <v>1512282</v>
      </c>
      <c r="F41" s="10" t="s">
        <v>389</v>
      </c>
      <c r="G41" s="15">
        <v>216</v>
      </c>
      <c r="H41" s="10" t="s">
        <v>253</v>
      </c>
      <c r="I41" s="10" t="s">
        <v>7424</v>
      </c>
      <c r="J41" s="34">
        <v>2892.24</v>
      </c>
      <c r="K41" s="10">
        <v>4931628329</v>
      </c>
      <c r="L41" s="10" t="s">
        <v>7788</v>
      </c>
      <c r="M41" s="10" t="s">
        <v>252</v>
      </c>
      <c r="N41" s="10" t="s">
        <v>8363</v>
      </c>
    </row>
    <row r="42" spans="1:14">
      <c r="A42" s="32" t="s">
        <v>8729</v>
      </c>
      <c r="B42" s="32" t="s">
        <v>8729</v>
      </c>
      <c r="C42" s="33">
        <v>0.54452546296296289</v>
      </c>
      <c r="D42" s="10">
        <v>101</v>
      </c>
      <c r="E42" s="14">
        <v>1520337</v>
      </c>
      <c r="F42" s="10" t="s">
        <v>157</v>
      </c>
      <c r="G42" s="15">
        <v>200</v>
      </c>
      <c r="H42" s="10" t="s">
        <v>253</v>
      </c>
      <c r="I42" s="10" t="s">
        <v>7424</v>
      </c>
      <c r="J42" s="34">
        <v>2610</v>
      </c>
      <c r="K42" s="10">
        <v>4931628334</v>
      </c>
      <c r="L42" s="10" t="s">
        <v>7788</v>
      </c>
      <c r="M42" s="10" t="s">
        <v>252</v>
      </c>
      <c r="N42" s="10" t="s">
        <v>8364</v>
      </c>
    </row>
    <row r="43" spans="1:14">
      <c r="A43" s="32" t="s">
        <v>8729</v>
      </c>
      <c r="B43" s="32" t="s">
        <v>8729</v>
      </c>
      <c r="C43" s="33">
        <v>0.54503472222222216</v>
      </c>
      <c r="D43" s="10">
        <v>101</v>
      </c>
      <c r="E43" s="14">
        <v>1519230</v>
      </c>
      <c r="F43" s="10" t="s">
        <v>148</v>
      </c>
      <c r="G43" s="15">
        <v>192</v>
      </c>
      <c r="H43" s="10" t="s">
        <v>253</v>
      </c>
      <c r="I43" s="10" t="s">
        <v>7424</v>
      </c>
      <c r="J43" s="34">
        <v>3505.92</v>
      </c>
      <c r="K43" s="10">
        <v>4931628338</v>
      </c>
      <c r="L43" s="10" t="s">
        <v>7788</v>
      </c>
      <c r="M43" s="10" t="s">
        <v>252</v>
      </c>
      <c r="N43" s="10" t="s">
        <v>252</v>
      </c>
    </row>
    <row r="44" spans="1:14">
      <c r="A44" s="32" t="s">
        <v>8729</v>
      </c>
      <c r="B44" s="32" t="s">
        <v>8729</v>
      </c>
      <c r="C44" s="33">
        <v>0.54556712962962961</v>
      </c>
      <c r="D44" s="10">
        <v>101</v>
      </c>
      <c r="E44" s="14">
        <v>1519230</v>
      </c>
      <c r="F44" s="10" t="s">
        <v>148</v>
      </c>
      <c r="G44" s="15">
        <v>192</v>
      </c>
      <c r="H44" s="10" t="s">
        <v>253</v>
      </c>
      <c r="I44" s="10" t="s">
        <v>7424</v>
      </c>
      <c r="J44" s="34">
        <v>3505.92</v>
      </c>
      <c r="K44" s="10">
        <v>4931628353</v>
      </c>
      <c r="L44" s="10" t="s">
        <v>7788</v>
      </c>
      <c r="M44" s="10" t="s">
        <v>252</v>
      </c>
      <c r="N44" s="10" t="s">
        <v>252</v>
      </c>
    </row>
    <row r="45" spans="1:14">
      <c r="A45" s="32" t="s">
        <v>8729</v>
      </c>
      <c r="B45" s="32" t="s">
        <v>8729</v>
      </c>
      <c r="C45" s="33">
        <v>0.54642361111111104</v>
      </c>
      <c r="D45" s="10">
        <v>101</v>
      </c>
      <c r="E45" s="14">
        <v>1513604</v>
      </c>
      <c r="F45" s="10" t="s">
        <v>131</v>
      </c>
      <c r="G45" s="15">
        <v>168</v>
      </c>
      <c r="H45" s="10" t="s">
        <v>253</v>
      </c>
      <c r="I45" s="10" t="s">
        <v>7424</v>
      </c>
      <c r="J45" s="34">
        <v>3301.2</v>
      </c>
      <c r="K45" s="10">
        <v>4931628366</v>
      </c>
      <c r="L45" s="10" t="s">
        <v>7788</v>
      </c>
      <c r="M45" s="10" t="s">
        <v>252</v>
      </c>
      <c r="N45" s="10" t="s">
        <v>8365</v>
      </c>
    </row>
    <row r="46" spans="1:14">
      <c r="A46" s="32" t="s">
        <v>8729</v>
      </c>
      <c r="B46" s="32" t="s">
        <v>8729</v>
      </c>
      <c r="C46" s="33">
        <v>0.54672453703703705</v>
      </c>
      <c r="D46" s="10">
        <v>101</v>
      </c>
      <c r="E46" s="14">
        <v>1513604</v>
      </c>
      <c r="F46" s="10" t="s">
        <v>131</v>
      </c>
      <c r="G46" s="15">
        <v>168</v>
      </c>
      <c r="H46" s="10" t="s">
        <v>253</v>
      </c>
      <c r="I46" s="10" t="s">
        <v>7424</v>
      </c>
      <c r="J46" s="34">
        <v>3301.2</v>
      </c>
      <c r="K46" s="10">
        <v>4931628369</v>
      </c>
      <c r="L46" s="10" t="s">
        <v>7788</v>
      </c>
      <c r="M46" s="10" t="s">
        <v>252</v>
      </c>
      <c r="N46" s="10" t="s">
        <v>8366</v>
      </c>
    </row>
    <row r="47" spans="1:14">
      <c r="A47" s="32" t="s">
        <v>8729</v>
      </c>
      <c r="B47" s="32" t="s">
        <v>8729</v>
      </c>
      <c r="C47" s="33">
        <v>0.54715277777777771</v>
      </c>
      <c r="D47" s="10">
        <v>101</v>
      </c>
      <c r="E47" s="14">
        <v>1512282</v>
      </c>
      <c r="F47" s="10" t="s">
        <v>389</v>
      </c>
      <c r="G47" s="15">
        <v>216</v>
      </c>
      <c r="H47" s="10" t="s">
        <v>253</v>
      </c>
      <c r="I47" s="10" t="s">
        <v>7424</v>
      </c>
      <c r="J47" s="34">
        <v>2892.24</v>
      </c>
      <c r="K47" s="10">
        <v>4931628385</v>
      </c>
      <c r="L47" s="10" t="s">
        <v>7788</v>
      </c>
      <c r="M47" s="10" t="s">
        <v>252</v>
      </c>
      <c r="N47" s="10" t="s">
        <v>8367</v>
      </c>
    </row>
    <row r="48" spans="1:14">
      <c r="A48" s="32" t="s">
        <v>8729</v>
      </c>
      <c r="B48" s="32" t="s">
        <v>8729</v>
      </c>
      <c r="C48" s="33">
        <v>0.54756944444444444</v>
      </c>
      <c r="D48" s="10">
        <v>101</v>
      </c>
      <c r="E48" s="14">
        <v>1520337</v>
      </c>
      <c r="F48" s="10" t="s">
        <v>157</v>
      </c>
      <c r="G48" s="15">
        <v>200</v>
      </c>
      <c r="H48" s="10" t="s">
        <v>253</v>
      </c>
      <c r="I48" s="10" t="s">
        <v>7424</v>
      </c>
      <c r="J48" s="34">
        <v>2610</v>
      </c>
      <c r="K48" s="10">
        <v>4931628388</v>
      </c>
      <c r="L48" s="10" t="s">
        <v>7788</v>
      </c>
      <c r="M48" s="10" t="s">
        <v>252</v>
      </c>
      <c r="N48" s="10" t="s">
        <v>8368</v>
      </c>
    </row>
    <row r="49" spans="1:14">
      <c r="A49" s="32" t="s">
        <v>8729</v>
      </c>
      <c r="B49" s="32" t="s">
        <v>8729</v>
      </c>
      <c r="C49" s="33">
        <v>0.54881944444444442</v>
      </c>
      <c r="D49" s="10">
        <v>101</v>
      </c>
      <c r="E49" s="14">
        <v>1508197</v>
      </c>
      <c r="F49" s="10" t="s">
        <v>126</v>
      </c>
      <c r="G49" s="15">
        <v>200</v>
      </c>
      <c r="H49" s="10" t="s">
        <v>253</v>
      </c>
      <c r="I49" s="10" t="s">
        <v>7424</v>
      </c>
      <c r="J49" s="34">
        <v>2470</v>
      </c>
      <c r="K49" s="10">
        <v>4931628422</v>
      </c>
      <c r="L49" s="10" t="s">
        <v>7788</v>
      </c>
      <c r="M49" s="10" t="s">
        <v>252</v>
      </c>
      <c r="N49" s="10" t="s">
        <v>8369</v>
      </c>
    </row>
    <row r="50" spans="1:14">
      <c r="A50" s="32" t="s">
        <v>8729</v>
      </c>
      <c r="B50" s="32" t="s">
        <v>8729</v>
      </c>
      <c r="C50" s="33">
        <v>0.54896990740740736</v>
      </c>
      <c r="D50" s="10">
        <v>101</v>
      </c>
      <c r="E50" s="14">
        <v>1511288</v>
      </c>
      <c r="F50" s="10" t="s">
        <v>388</v>
      </c>
      <c r="G50" s="15">
        <v>240</v>
      </c>
      <c r="H50" s="10" t="s">
        <v>253</v>
      </c>
      <c r="I50" s="10" t="s">
        <v>7424</v>
      </c>
      <c r="J50" s="34">
        <v>2496</v>
      </c>
      <c r="K50" s="10">
        <v>4931628427</v>
      </c>
      <c r="L50" s="10" t="s">
        <v>7788</v>
      </c>
      <c r="M50" s="10" t="s">
        <v>252</v>
      </c>
      <c r="N50" s="10" t="s">
        <v>8370</v>
      </c>
    </row>
    <row r="51" spans="1:14">
      <c r="A51" s="32" t="s">
        <v>8729</v>
      </c>
      <c r="B51" s="32" t="s">
        <v>8729</v>
      </c>
      <c r="C51" s="33">
        <v>0.54917824074074073</v>
      </c>
      <c r="D51" s="10">
        <v>101</v>
      </c>
      <c r="E51" s="14">
        <v>1508197</v>
      </c>
      <c r="F51" s="10" t="s">
        <v>126</v>
      </c>
      <c r="G51" s="15">
        <v>200</v>
      </c>
      <c r="H51" s="10" t="s">
        <v>253</v>
      </c>
      <c r="I51" s="10" t="s">
        <v>7424</v>
      </c>
      <c r="J51" s="34">
        <v>2470</v>
      </c>
      <c r="K51" s="10">
        <v>4931628430</v>
      </c>
      <c r="L51" s="10" t="s">
        <v>7788</v>
      </c>
      <c r="M51" s="10" t="s">
        <v>252</v>
      </c>
      <c r="N51" s="10" t="s">
        <v>8371</v>
      </c>
    </row>
    <row r="52" spans="1:14">
      <c r="A52" s="32" t="s">
        <v>8729</v>
      </c>
      <c r="B52" s="32" t="s">
        <v>8729</v>
      </c>
      <c r="C52" s="33">
        <v>0.58267361111111116</v>
      </c>
      <c r="D52" s="10">
        <v>101</v>
      </c>
      <c r="E52" s="14">
        <v>1512282</v>
      </c>
      <c r="F52" s="10" t="s">
        <v>389</v>
      </c>
      <c r="G52" s="15">
        <v>216</v>
      </c>
      <c r="H52" s="10" t="s">
        <v>253</v>
      </c>
      <c r="I52" s="10" t="s">
        <v>7424</v>
      </c>
      <c r="J52" s="34">
        <v>2892.24</v>
      </c>
      <c r="K52" s="10">
        <v>4931628824</v>
      </c>
      <c r="L52" s="10" t="s">
        <v>7788</v>
      </c>
      <c r="M52" s="10" t="s">
        <v>252</v>
      </c>
      <c r="N52" s="10" t="s">
        <v>8372</v>
      </c>
    </row>
    <row r="53" spans="1:14">
      <c r="A53" s="32" t="s">
        <v>8729</v>
      </c>
      <c r="B53" s="32" t="s">
        <v>8729</v>
      </c>
      <c r="C53" s="33">
        <v>0.58281250000000007</v>
      </c>
      <c r="D53" s="10">
        <v>101</v>
      </c>
      <c r="E53" s="14">
        <v>1520337</v>
      </c>
      <c r="F53" s="10" t="s">
        <v>157</v>
      </c>
      <c r="G53" s="15">
        <v>200</v>
      </c>
      <c r="H53" s="10" t="s">
        <v>253</v>
      </c>
      <c r="I53" s="10" t="s">
        <v>7424</v>
      </c>
      <c r="J53" s="34">
        <v>2610</v>
      </c>
      <c r="K53" s="10">
        <v>4931628826</v>
      </c>
      <c r="L53" s="10" t="s">
        <v>7788</v>
      </c>
      <c r="M53" s="10" t="s">
        <v>252</v>
      </c>
      <c r="N53" s="10" t="s">
        <v>8373</v>
      </c>
    </row>
    <row r="54" spans="1:14">
      <c r="A54" s="32" t="s">
        <v>8729</v>
      </c>
      <c r="B54" s="32" t="s">
        <v>8729</v>
      </c>
      <c r="C54" s="33">
        <v>0.58306712962962959</v>
      </c>
      <c r="D54" s="10">
        <v>101</v>
      </c>
      <c r="E54" s="14">
        <v>1508197</v>
      </c>
      <c r="F54" s="10" t="s">
        <v>126</v>
      </c>
      <c r="G54" s="15">
        <v>200</v>
      </c>
      <c r="H54" s="10" t="s">
        <v>253</v>
      </c>
      <c r="I54" s="10" t="s">
        <v>7424</v>
      </c>
      <c r="J54" s="34">
        <v>2470</v>
      </c>
      <c r="K54" s="10">
        <v>4931628829</v>
      </c>
      <c r="L54" s="10" t="s">
        <v>7788</v>
      </c>
      <c r="M54" s="10" t="s">
        <v>252</v>
      </c>
      <c r="N54" s="10" t="s">
        <v>8374</v>
      </c>
    </row>
    <row r="55" spans="1:14">
      <c r="A55" s="32" t="s">
        <v>8729</v>
      </c>
      <c r="B55" s="32" t="s">
        <v>8729</v>
      </c>
      <c r="C55" s="33">
        <v>0.58363425925925927</v>
      </c>
      <c r="D55" s="10">
        <v>101</v>
      </c>
      <c r="E55" s="14">
        <v>1511288</v>
      </c>
      <c r="F55" s="10" t="s">
        <v>388</v>
      </c>
      <c r="G55" s="15">
        <v>240</v>
      </c>
      <c r="H55" s="10" t="s">
        <v>253</v>
      </c>
      <c r="I55" s="10" t="s">
        <v>7424</v>
      </c>
      <c r="J55" s="34">
        <v>2496</v>
      </c>
      <c r="K55" s="10">
        <v>4931628844</v>
      </c>
      <c r="L55" s="10" t="s">
        <v>7788</v>
      </c>
      <c r="M55" s="10" t="s">
        <v>252</v>
      </c>
      <c r="N55" s="10" t="s">
        <v>8375</v>
      </c>
    </row>
    <row r="56" spans="1:14">
      <c r="A56" s="32" t="s">
        <v>8729</v>
      </c>
      <c r="B56" s="32" t="s">
        <v>8729</v>
      </c>
      <c r="C56" s="33">
        <v>0.58412037037037035</v>
      </c>
      <c r="D56" s="10">
        <v>101</v>
      </c>
      <c r="E56" s="14">
        <v>1508197</v>
      </c>
      <c r="F56" s="10" t="s">
        <v>126</v>
      </c>
      <c r="G56" s="15">
        <v>200</v>
      </c>
      <c r="H56" s="10" t="s">
        <v>253</v>
      </c>
      <c r="I56" s="10" t="s">
        <v>7424</v>
      </c>
      <c r="J56" s="34">
        <v>2470</v>
      </c>
      <c r="K56" s="10">
        <v>4931628847</v>
      </c>
      <c r="L56" s="10" t="s">
        <v>7788</v>
      </c>
      <c r="M56" s="10" t="s">
        <v>252</v>
      </c>
      <c r="N56" s="10" t="s">
        <v>8376</v>
      </c>
    </row>
    <row r="57" spans="1:14">
      <c r="A57" s="32" t="s">
        <v>8729</v>
      </c>
      <c r="B57" s="32" t="s">
        <v>8729</v>
      </c>
      <c r="C57" s="33">
        <v>0.58491898148148147</v>
      </c>
      <c r="D57" s="10">
        <v>101</v>
      </c>
      <c r="E57" s="14">
        <v>1519230</v>
      </c>
      <c r="F57" s="10" t="s">
        <v>148</v>
      </c>
      <c r="G57" s="15">
        <v>192</v>
      </c>
      <c r="H57" s="10" t="s">
        <v>253</v>
      </c>
      <c r="I57" s="10" t="s">
        <v>7424</v>
      </c>
      <c r="J57" s="34">
        <v>3505.92</v>
      </c>
      <c r="K57" s="10">
        <v>4931628870</v>
      </c>
      <c r="L57" s="10" t="s">
        <v>7788</v>
      </c>
      <c r="M57" s="10" t="s">
        <v>252</v>
      </c>
      <c r="N57" s="10" t="s">
        <v>8377</v>
      </c>
    </row>
    <row r="58" spans="1:14">
      <c r="A58" s="32" t="s">
        <v>8729</v>
      </c>
      <c r="B58" s="32" t="s">
        <v>8729</v>
      </c>
      <c r="C58" s="33">
        <v>0.59255787037037033</v>
      </c>
      <c r="D58" s="10">
        <v>101</v>
      </c>
      <c r="E58" s="14">
        <v>1516879</v>
      </c>
      <c r="F58" s="10" t="s">
        <v>146</v>
      </c>
      <c r="G58" s="15">
        <v>840</v>
      </c>
      <c r="H58" s="10" t="s">
        <v>253</v>
      </c>
      <c r="I58" s="10" t="s">
        <v>7424</v>
      </c>
      <c r="J58" s="34">
        <v>15682.8</v>
      </c>
      <c r="K58" s="10">
        <v>4931628998</v>
      </c>
      <c r="L58" s="10" t="s">
        <v>7788</v>
      </c>
      <c r="M58" s="10"/>
      <c r="N58" s="10"/>
    </row>
    <row r="59" spans="1:14">
      <c r="A59" s="32" t="s">
        <v>8729</v>
      </c>
      <c r="B59" s="32" t="s">
        <v>8729</v>
      </c>
      <c r="C59" s="33">
        <v>0.5947337962962963</v>
      </c>
      <c r="D59" s="10">
        <v>101</v>
      </c>
      <c r="E59" s="14">
        <v>1516837</v>
      </c>
      <c r="F59" s="10" t="s">
        <v>132</v>
      </c>
      <c r="G59" s="15">
        <v>840</v>
      </c>
      <c r="H59" s="10" t="s">
        <v>253</v>
      </c>
      <c r="I59" s="10" t="s">
        <v>7424</v>
      </c>
      <c r="J59" s="34">
        <v>15624</v>
      </c>
      <c r="K59" s="10">
        <v>4931629027</v>
      </c>
      <c r="L59" s="10" t="s">
        <v>7788</v>
      </c>
      <c r="M59" s="10"/>
      <c r="N59" s="10"/>
    </row>
    <row r="60" spans="1:14">
      <c r="A60" s="32" t="s">
        <v>8729</v>
      </c>
      <c r="B60" s="32" t="s">
        <v>8729</v>
      </c>
      <c r="C60" s="33">
        <v>0.68884259259259262</v>
      </c>
      <c r="D60" s="10">
        <v>101</v>
      </c>
      <c r="E60" s="14">
        <v>1519230</v>
      </c>
      <c r="F60" s="10" t="s">
        <v>148</v>
      </c>
      <c r="G60" s="15">
        <v>192</v>
      </c>
      <c r="H60" s="10" t="s">
        <v>253</v>
      </c>
      <c r="I60" s="10" t="s">
        <v>7424</v>
      </c>
      <c r="J60" s="34">
        <v>3505.92</v>
      </c>
      <c r="K60" s="10">
        <v>4931629830</v>
      </c>
      <c r="L60" s="10" t="s">
        <v>8732</v>
      </c>
      <c r="M60" s="10"/>
      <c r="N60" s="10"/>
    </row>
    <row r="61" spans="1:14">
      <c r="A61" s="32" t="s">
        <v>8729</v>
      </c>
      <c r="B61" s="32" t="s">
        <v>8729</v>
      </c>
      <c r="C61" s="33">
        <v>0.68907407407407406</v>
      </c>
      <c r="D61" s="10">
        <v>101</v>
      </c>
      <c r="E61" s="14">
        <v>1508197</v>
      </c>
      <c r="F61" s="10" t="s">
        <v>126</v>
      </c>
      <c r="G61" s="15">
        <v>200</v>
      </c>
      <c r="H61" s="10" t="s">
        <v>253</v>
      </c>
      <c r="I61" s="10" t="s">
        <v>7424</v>
      </c>
      <c r="J61" s="34">
        <v>2470</v>
      </c>
      <c r="K61" s="10">
        <v>4931629853</v>
      </c>
      <c r="L61" s="10" t="s">
        <v>8732</v>
      </c>
      <c r="M61" s="10"/>
      <c r="N61" s="10"/>
    </row>
    <row r="62" spans="1:14">
      <c r="A62" s="32" t="s">
        <v>8729</v>
      </c>
      <c r="B62" s="32" t="s">
        <v>8729</v>
      </c>
      <c r="C62" s="33">
        <v>0.68915509259259267</v>
      </c>
      <c r="D62" s="10">
        <v>101</v>
      </c>
      <c r="E62" s="14">
        <v>1512282</v>
      </c>
      <c r="F62" s="10" t="s">
        <v>389</v>
      </c>
      <c r="G62" s="15">
        <v>216</v>
      </c>
      <c r="H62" s="10" t="s">
        <v>253</v>
      </c>
      <c r="I62" s="10" t="s">
        <v>7424</v>
      </c>
      <c r="J62" s="34">
        <v>2892.24</v>
      </c>
      <c r="K62" s="10">
        <v>4931629854</v>
      </c>
      <c r="L62" s="10" t="s">
        <v>8732</v>
      </c>
      <c r="M62" s="10"/>
      <c r="N62" s="10"/>
    </row>
    <row r="63" spans="1:14">
      <c r="A63" s="32" t="s">
        <v>8729</v>
      </c>
      <c r="B63" s="32" t="s">
        <v>8729</v>
      </c>
      <c r="C63" s="33">
        <v>0.68922453703703701</v>
      </c>
      <c r="D63" s="10">
        <v>101</v>
      </c>
      <c r="E63" s="14">
        <v>1520337</v>
      </c>
      <c r="F63" s="10" t="s">
        <v>157</v>
      </c>
      <c r="G63" s="15">
        <v>200</v>
      </c>
      <c r="H63" s="10" t="s">
        <v>253</v>
      </c>
      <c r="I63" s="10" t="s">
        <v>7424</v>
      </c>
      <c r="J63" s="34">
        <v>2610</v>
      </c>
      <c r="K63" s="10">
        <v>4931629855</v>
      </c>
      <c r="L63" s="10" t="s">
        <v>8732</v>
      </c>
      <c r="M63" s="10"/>
      <c r="N63" s="10"/>
    </row>
    <row r="64" spans="1:14">
      <c r="A64" s="32" t="s">
        <v>8729</v>
      </c>
      <c r="B64" s="32" t="s">
        <v>8729</v>
      </c>
      <c r="C64" s="33">
        <v>0.68928240740740743</v>
      </c>
      <c r="D64" s="10">
        <v>101</v>
      </c>
      <c r="E64" s="14">
        <v>1508197</v>
      </c>
      <c r="F64" s="10" t="s">
        <v>126</v>
      </c>
      <c r="G64" s="15">
        <v>200</v>
      </c>
      <c r="H64" s="10" t="s">
        <v>253</v>
      </c>
      <c r="I64" s="10" t="s">
        <v>7424</v>
      </c>
      <c r="J64" s="34">
        <v>2470</v>
      </c>
      <c r="K64" s="10">
        <v>4931629856</v>
      </c>
      <c r="L64" s="10" t="s">
        <v>8732</v>
      </c>
      <c r="M64" s="10"/>
      <c r="N64" s="10"/>
    </row>
    <row r="65" spans="1:14">
      <c r="A65" s="32" t="s">
        <v>8729</v>
      </c>
      <c r="B65" s="32" t="s">
        <v>8729</v>
      </c>
      <c r="C65" s="33">
        <v>0.68936342592592592</v>
      </c>
      <c r="D65" s="10">
        <v>101</v>
      </c>
      <c r="E65" s="14">
        <v>1513604</v>
      </c>
      <c r="F65" s="10" t="s">
        <v>131</v>
      </c>
      <c r="G65" s="15">
        <v>168</v>
      </c>
      <c r="H65" s="10" t="s">
        <v>253</v>
      </c>
      <c r="I65" s="10" t="s">
        <v>7424</v>
      </c>
      <c r="J65" s="34">
        <v>3301.2</v>
      </c>
      <c r="K65" s="10">
        <v>4931629857</v>
      </c>
      <c r="L65" s="10" t="s">
        <v>8732</v>
      </c>
      <c r="M65" s="10"/>
      <c r="N65" s="10"/>
    </row>
    <row r="66" spans="1:14">
      <c r="A66" s="32" t="s">
        <v>8729</v>
      </c>
      <c r="B66" s="32" t="s">
        <v>8729</v>
      </c>
      <c r="C66" s="33">
        <v>0.71637731481481481</v>
      </c>
      <c r="D66" s="10">
        <v>101</v>
      </c>
      <c r="E66" s="14">
        <v>1516860</v>
      </c>
      <c r="F66" s="10" t="s">
        <v>139</v>
      </c>
      <c r="G66" s="15">
        <v>800</v>
      </c>
      <c r="H66" s="10" t="s">
        <v>253</v>
      </c>
      <c r="I66" s="10" t="s">
        <v>7424</v>
      </c>
      <c r="J66" s="34">
        <v>15032</v>
      </c>
      <c r="K66" s="10">
        <v>4931630162</v>
      </c>
      <c r="L66" s="10" t="s">
        <v>8732</v>
      </c>
      <c r="M66" s="10"/>
      <c r="N66" s="10"/>
    </row>
    <row r="67" spans="1:14">
      <c r="A67" s="32" t="s">
        <v>8729</v>
      </c>
      <c r="B67" s="32" t="s">
        <v>8729</v>
      </c>
      <c r="C67" s="33">
        <v>0.72038194444444448</v>
      </c>
      <c r="D67" s="10">
        <v>101</v>
      </c>
      <c r="E67" s="14">
        <v>1516850</v>
      </c>
      <c r="F67" s="10" t="s">
        <v>399</v>
      </c>
      <c r="G67" s="15">
        <v>960</v>
      </c>
      <c r="H67" s="10" t="s">
        <v>253</v>
      </c>
      <c r="I67" s="10" t="s">
        <v>7424</v>
      </c>
      <c r="J67" s="34">
        <v>18614.400000000001</v>
      </c>
      <c r="K67" s="10">
        <v>4931630235</v>
      </c>
      <c r="L67" s="10" t="s">
        <v>8732</v>
      </c>
      <c r="M67" s="10"/>
      <c r="N67" s="10"/>
    </row>
    <row r="68" spans="1:14">
      <c r="A68" s="32" t="s">
        <v>8729</v>
      </c>
      <c r="B68" s="32" t="s">
        <v>8729</v>
      </c>
      <c r="C68" s="33">
        <v>0.72291666666666676</v>
      </c>
      <c r="D68" s="10">
        <v>101</v>
      </c>
      <c r="E68" s="14">
        <v>1519230</v>
      </c>
      <c r="F68" s="10" t="s">
        <v>148</v>
      </c>
      <c r="G68" s="15">
        <v>192</v>
      </c>
      <c r="H68" s="10" t="s">
        <v>253</v>
      </c>
      <c r="I68" s="10" t="s">
        <v>7424</v>
      </c>
      <c r="J68" s="34">
        <v>3505.92</v>
      </c>
      <c r="K68" s="10">
        <v>4931630283</v>
      </c>
      <c r="L68" s="10" t="s">
        <v>8732</v>
      </c>
      <c r="M68" s="10"/>
      <c r="N68" s="10"/>
    </row>
    <row r="69" spans="1:14">
      <c r="A69" s="32" t="s">
        <v>8729</v>
      </c>
      <c r="B69" s="32" t="s">
        <v>8729</v>
      </c>
      <c r="C69" s="33">
        <v>0.72299768518518526</v>
      </c>
      <c r="D69" s="10">
        <v>101</v>
      </c>
      <c r="E69" s="14">
        <v>1523055</v>
      </c>
      <c r="F69" s="10" t="s">
        <v>158</v>
      </c>
      <c r="G69" s="15">
        <v>450</v>
      </c>
      <c r="H69" s="10" t="s">
        <v>253</v>
      </c>
      <c r="I69" s="10" t="s">
        <v>7424</v>
      </c>
      <c r="J69" s="34">
        <v>6790.5</v>
      </c>
      <c r="K69" s="10">
        <v>4931630284</v>
      </c>
      <c r="L69" s="10" t="s">
        <v>8732</v>
      </c>
      <c r="M69" s="10"/>
      <c r="N69" s="10"/>
    </row>
    <row r="70" spans="1:14">
      <c r="A70" s="32" t="s">
        <v>8729</v>
      </c>
      <c r="B70" s="32" t="s">
        <v>8729</v>
      </c>
      <c r="C70" s="33">
        <v>0.72309027777777779</v>
      </c>
      <c r="D70" s="10">
        <v>101</v>
      </c>
      <c r="E70" s="14">
        <v>1508197</v>
      </c>
      <c r="F70" s="10" t="s">
        <v>126</v>
      </c>
      <c r="G70" s="15">
        <v>200</v>
      </c>
      <c r="H70" s="10" t="s">
        <v>253</v>
      </c>
      <c r="I70" s="10" t="s">
        <v>7424</v>
      </c>
      <c r="J70" s="34">
        <v>2470</v>
      </c>
      <c r="K70" s="10">
        <v>4931630285</v>
      </c>
      <c r="L70" s="10" t="s">
        <v>8732</v>
      </c>
      <c r="M70" s="10"/>
      <c r="N70" s="10"/>
    </row>
    <row r="71" spans="1:14">
      <c r="A71" s="32" t="s">
        <v>8729</v>
      </c>
      <c r="B71" s="32" t="s">
        <v>8729</v>
      </c>
      <c r="C71" s="33">
        <v>0.72315972222222225</v>
      </c>
      <c r="D71" s="10">
        <v>101</v>
      </c>
      <c r="E71" s="14">
        <v>1511288</v>
      </c>
      <c r="F71" s="10" t="s">
        <v>388</v>
      </c>
      <c r="G71" s="15">
        <v>240</v>
      </c>
      <c r="H71" s="10" t="s">
        <v>253</v>
      </c>
      <c r="I71" s="10" t="s">
        <v>7424</v>
      </c>
      <c r="J71" s="34">
        <v>2496</v>
      </c>
      <c r="K71" s="10">
        <v>4931630288</v>
      </c>
      <c r="L71" s="10" t="s">
        <v>8732</v>
      </c>
      <c r="M71" s="10"/>
      <c r="N71" s="10"/>
    </row>
    <row r="72" spans="1:14">
      <c r="A72" s="32" t="s">
        <v>8729</v>
      </c>
      <c r="B72" s="32" t="s">
        <v>8729</v>
      </c>
      <c r="C72" s="33">
        <v>0.72342592592592592</v>
      </c>
      <c r="D72" s="10">
        <v>101</v>
      </c>
      <c r="E72" s="14">
        <v>1520337</v>
      </c>
      <c r="F72" s="10" t="s">
        <v>157</v>
      </c>
      <c r="G72" s="15">
        <v>200</v>
      </c>
      <c r="H72" s="10" t="s">
        <v>253</v>
      </c>
      <c r="I72" s="10" t="s">
        <v>7424</v>
      </c>
      <c r="J72" s="34">
        <v>2610</v>
      </c>
      <c r="K72" s="10">
        <v>4931630292</v>
      </c>
      <c r="L72" s="10" t="s">
        <v>8732</v>
      </c>
      <c r="M72" s="10"/>
      <c r="N72" s="10"/>
    </row>
    <row r="73" spans="1:14">
      <c r="A73" s="32" t="s">
        <v>8729</v>
      </c>
      <c r="B73" s="32" t="s">
        <v>8729</v>
      </c>
      <c r="C73" s="33">
        <v>0.72349537037037026</v>
      </c>
      <c r="D73" s="10">
        <v>101</v>
      </c>
      <c r="E73" s="14">
        <v>1508197</v>
      </c>
      <c r="F73" s="10" t="s">
        <v>126</v>
      </c>
      <c r="G73" s="15">
        <v>200</v>
      </c>
      <c r="H73" s="10" t="s">
        <v>253</v>
      </c>
      <c r="I73" s="10" t="s">
        <v>7424</v>
      </c>
      <c r="J73" s="34">
        <v>2470</v>
      </c>
      <c r="K73" s="10">
        <v>4931630294</v>
      </c>
      <c r="L73" s="10" t="s">
        <v>8732</v>
      </c>
      <c r="M73" s="10"/>
      <c r="N73" s="10"/>
    </row>
    <row r="74" spans="1:14">
      <c r="A74" s="32" t="s">
        <v>8729</v>
      </c>
      <c r="B74" s="32" t="s">
        <v>8729</v>
      </c>
      <c r="C74" s="33">
        <v>0.72532407407407407</v>
      </c>
      <c r="D74" s="10">
        <v>101</v>
      </c>
      <c r="E74" s="14">
        <v>1512282</v>
      </c>
      <c r="F74" s="10" t="s">
        <v>389</v>
      </c>
      <c r="G74" s="15">
        <v>216</v>
      </c>
      <c r="H74" s="10" t="s">
        <v>253</v>
      </c>
      <c r="I74" s="10" t="s">
        <v>7424</v>
      </c>
      <c r="J74" s="34">
        <v>2892.24</v>
      </c>
      <c r="K74" s="10">
        <v>4931630319</v>
      </c>
      <c r="L74" s="10" t="s">
        <v>8732</v>
      </c>
      <c r="M74" s="10"/>
      <c r="N74" s="10"/>
    </row>
    <row r="75" spans="1:14">
      <c r="A75" s="32" t="s">
        <v>8729</v>
      </c>
      <c r="B75" s="32" t="s">
        <v>8729</v>
      </c>
      <c r="C75" s="33">
        <v>0.73739583333333336</v>
      </c>
      <c r="D75" s="10">
        <v>101</v>
      </c>
      <c r="E75" s="14">
        <v>1516858</v>
      </c>
      <c r="F75" s="10" t="s">
        <v>138</v>
      </c>
      <c r="G75" s="15">
        <v>1000</v>
      </c>
      <c r="H75" s="10" t="s">
        <v>253</v>
      </c>
      <c r="I75" s="10" t="s">
        <v>7424</v>
      </c>
      <c r="J75" s="34">
        <v>19150</v>
      </c>
      <c r="K75" s="10">
        <v>4931630461</v>
      </c>
      <c r="L75" s="10" t="s">
        <v>8732</v>
      </c>
      <c r="M75" s="10"/>
      <c r="N75" s="10"/>
    </row>
    <row r="76" spans="1:14">
      <c r="A76" s="32" t="s">
        <v>8729</v>
      </c>
      <c r="B76" s="32" t="s">
        <v>8729</v>
      </c>
      <c r="C76" s="33">
        <v>0.77106481481481481</v>
      </c>
      <c r="D76" s="10">
        <v>101</v>
      </c>
      <c r="E76" s="14">
        <v>1508197</v>
      </c>
      <c r="F76" s="10" t="s">
        <v>126</v>
      </c>
      <c r="G76" s="15">
        <v>200</v>
      </c>
      <c r="H76" s="10" t="s">
        <v>253</v>
      </c>
      <c r="I76" s="10" t="s">
        <v>7424</v>
      </c>
      <c r="J76" s="34">
        <v>2470</v>
      </c>
      <c r="K76" s="10">
        <v>4931630776</v>
      </c>
      <c r="L76" s="10" t="s">
        <v>8732</v>
      </c>
      <c r="M76" s="10"/>
      <c r="N76" s="10"/>
    </row>
    <row r="77" spans="1:14">
      <c r="A77" s="32" t="s">
        <v>8729</v>
      </c>
      <c r="B77" s="32" t="s">
        <v>8729</v>
      </c>
      <c r="C77" s="33">
        <v>0.79925925925925922</v>
      </c>
      <c r="D77" s="10">
        <v>101</v>
      </c>
      <c r="E77" s="14">
        <v>1508197</v>
      </c>
      <c r="F77" s="10" t="s">
        <v>126</v>
      </c>
      <c r="G77" s="15">
        <v>200</v>
      </c>
      <c r="H77" s="10" t="s">
        <v>253</v>
      </c>
      <c r="I77" s="10" t="s">
        <v>7424</v>
      </c>
      <c r="J77" s="34">
        <v>2470</v>
      </c>
      <c r="K77" s="10">
        <v>4931631218</v>
      </c>
      <c r="L77" s="10" t="s">
        <v>8732</v>
      </c>
      <c r="M77" s="10"/>
      <c r="N77" s="10"/>
    </row>
    <row r="78" spans="1:14">
      <c r="A78" s="32" t="s">
        <v>8729</v>
      </c>
      <c r="B78" s="32" t="s">
        <v>8729</v>
      </c>
      <c r="C78" s="33">
        <v>0.79935185185185187</v>
      </c>
      <c r="D78" s="10">
        <v>101</v>
      </c>
      <c r="E78" s="14">
        <v>1520337</v>
      </c>
      <c r="F78" s="10" t="s">
        <v>157</v>
      </c>
      <c r="G78" s="15">
        <v>200</v>
      </c>
      <c r="H78" s="10" t="s">
        <v>253</v>
      </c>
      <c r="I78" s="10" t="s">
        <v>7424</v>
      </c>
      <c r="J78" s="34">
        <v>2610</v>
      </c>
      <c r="K78" s="10">
        <v>4931631219</v>
      </c>
      <c r="L78" s="10" t="s">
        <v>8732</v>
      </c>
      <c r="M78" s="10"/>
      <c r="N78" s="10"/>
    </row>
    <row r="79" spans="1:14">
      <c r="A79" s="32" t="s">
        <v>8729</v>
      </c>
      <c r="B79" s="32" t="s">
        <v>8729</v>
      </c>
      <c r="C79" s="33">
        <v>0.8326041666666667</v>
      </c>
      <c r="D79" s="10">
        <v>101</v>
      </c>
      <c r="E79" s="14">
        <v>1519230</v>
      </c>
      <c r="F79" s="10" t="s">
        <v>148</v>
      </c>
      <c r="G79" s="15">
        <v>192</v>
      </c>
      <c r="H79" s="10" t="s">
        <v>253</v>
      </c>
      <c r="I79" s="10" t="s">
        <v>7424</v>
      </c>
      <c r="J79" s="34">
        <v>3505.92</v>
      </c>
      <c r="K79" s="10">
        <v>4931631337</v>
      </c>
      <c r="L79" s="10" t="s">
        <v>8732</v>
      </c>
      <c r="M79" s="10"/>
      <c r="N79" s="10"/>
    </row>
    <row r="80" spans="1:14">
      <c r="A80" s="32" t="s">
        <v>8729</v>
      </c>
      <c r="B80" s="32" t="s">
        <v>8729</v>
      </c>
      <c r="C80" s="33">
        <v>0.83267361111111116</v>
      </c>
      <c r="D80" s="10">
        <v>101</v>
      </c>
      <c r="E80" s="14">
        <v>1508197</v>
      </c>
      <c r="F80" s="10" t="s">
        <v>126</v>
      </c>
      <c r="G80" s="15">
        <v>200</v>
      </c>
      <c r="H80" s="10" t="s">
        <v>253</v>
      </c>
      <c r="I80" s="10" t="s">
        <v>7424</v>
      </c>
      <c r="J80" s="34">
        <v>2470</v>
      </c>
      <c r="K80" s="10">
        <v>4931631338</v>
      </c>
      <c r="L80" s="10" t="s">
        <v>8732</v>
      </c>
      <c r="M80" s="10"/>
      <c r="N80" s="10"/>
    </row>
    <row r="81" spans="1:14">
      <c r="A81" s="32" t="s">
        <v>8729</v>
      </c>
      <c r="B81" s="32" t="s">
        <v>8729</v>
      </c>
      <c r="C81" s="33">
        <v>0.8327430555555555</v>
      </c>
      <c r="D81" s="10">
        <v>101</v>
      </c>
      <c r="E81" s="14">
        <v>1511288</v>
      </c>
      <c r="F81" s="10" t="s">
        <v>388</v>
      </c>
      <c r="G81" s="15">
        <v>240</v>
      </c>
      <c r="H81" s="10" t="s">
        <v>253</v>
      </c>
      <c r="I81" s="10" t="s">
        <v>7424</v>
      </c>
      <c r="J81" s="34">
        <v>2496</v>
      </c>
      <c r="K81" s="10">
        <v>4931631339</v>
      </c>
      <c r="L81" s="10" t="s">
        <v>8732</v>
      </c>
      <c r="M81" s="10"/>
      <c r="N81" s="10"/>
    </row>
    <row r="82" spans="1:14">
      <c r="A82" s="32" t="s">
        <v>8729</v>
      </c>
      <c r="B82" s="32" t="s">
        <v>8729</v>
      </c>
      <c r="C82" s="33">
        <v>0.83282407407407411</v>
      </c>
      <c r="D82" s="10">
        <v>101</v>
      </c>
      <c r="E82" s="14">
        <v>1508197</v>
      </c>
      <c r="F82" s="10" t="s">
        <v>126</v>
      </c>
      <c r="G82" s="15">
        <v>200</v>
      </c>
      <c r="H82" s="10" t="s">
        <v>253</v>
      </c>
      <c r="I82" s="10" t="s">
        <v>7424</v>
      </c>
      <c r="J82" s="34">
        <v>2470</v>
      </c>
      <c r="K82" s="10">
        <v>4931631340</v>
      </c>
      <c r="L82" s="10" t="s">
        <v>8732</v>
      </c>
      <c r="M82" s="10"/>
      <c r="N82" s="10"/>
    </row>
    <row r="83" spans="1:14">
      <c r="A83" s="32" t="s">
        <v>8729</v>
      </c>
      <c r="B83" s="32" t="s">
        <v>8729</v>
      </c>
      <c r="C83" s="33">
        <v>0.83288194444444441</v>
      </c>
      <c r="D83" s="10">
        <v>101</v>
      </c>
      <c r="E83" s="14">
        <v>1512282</v>
      </c>
      <c r="F83" s="10" t="s">
        <v>389</v>
      </c>
      <c r="G83" s="15">
        <v>216</v>
      </c>
      <c r="H83" s="10" t="s">
        <v>253</v>
      </c>
      <c r="I83" s="10" t="s">
        <v>7424</v>
      </c>
      <c r="J83" s="34">
        <v>2892.24</v>
      </c>
      <c r="K83" s="10">
        <v>4931631341</v>
      </c>
      <c r="L83" s="10" t="s">
        <v>8732</v>
      </c>
      <c r="M83" s="10"/>
      <c r="N83" s="10"/>
    </row>
    <row r="84" spans="1:14">
      <c r="A84" s="32" t="s">
        <v>8729</v>
      </c>
      <c r="B84" s="32" t="s">
        <v>8729</v>
      </c>
      <c r="C84" s="33">
        <v>0.86648148148148152</v>
      </c>
      <c r="D84" s="10">
        <v>101</v>
      </c>
      <c r="E84" s="14">
        <v>1516879</v>
      </c>
      <c r="F84" s="10" t="s">
        <v>146</v>
      </c>
      <c r="G84" s="15">
        <v>840</v>
      </c>
      <c r="H84" s="10" t="s">
        <v>253</v>
      </c>
      <c r="I84" s="10" t="s">
        <v>7424</v>
      </c>
      <c r="J84" s="34">
        <v>15682.8</v>
      </c>
      <c r="K84" s="10">
        <v>4931631486</v>
      </c>
      <c r="L84" s="10" t="s">
        <v>8469</v>
      </c>
      <c r="M84" s="10"/>
      <c r="N84" s="10"/>
    </row>
    <row r="85" spans="1:14">
      <c r="A85" s="32" t="s">
        <v>8729</v>
      </c>
      <c r="B85" s="32" t="s">
        <v>8729</v>
      </c>
      <c r="C85" s="33">
        <v>0.86655092592592586</v>
      </c>
      <c r="D85" s="10">
        <v>101</v>
      </c>
      <c r="E85" s="14">
        <v>1516860</v>
      </c>
      <c r="F85" s="10" t="s">
        <v>139</v>
      </c>
      <c r="G85" s="15">
        <v>800</v>
      </c>
      <c r="H85" s="10" t="s">
        <v>253</v>
      </c>
      <c r="I85" s="10" t="s">
        <v>7424</v>
      </c>
      <c r="J85" s="34">
        <v>15032</v>
      </c>
      <c r="K85" s="10">
        <v>4931631487</v>
      </c>
      <c r="L85" s="10" t="s">
        <v>8469</v>
      </c>
      <c r="M85" s="10"/>
      <c r="N85" s="10"/>
    </row>
    <row r="86" spans="1:14">
      <c r="A86" s="32" t="s">
        <v>8729</v>
      </c>
      <c r="B86" s="32" t="s">
        <v>8729</v>
      </c>
      <c r="C86" s="33">
        <v>0.89054398148148151</v>
      </c>
      <c r="D86" s="10">
        <v>101</v>
      </c>
      <c r="E86" s="14">
        <v>1520337</v>
      </c>
      <c r="F86" s="10" t="s">
        <v>157</v>
      </c>
      <c r="G86" s="15">
        <v>200</v>
      </c>
      <c r="H86" s="10" t="s">
        <v>253</v>
      </c>
      <c r="I86" s="10" t="s">
        <v>7424</v>
      </c>
      <c r="J86" s="34">
        <v>2610</v>
      </c>
      <c r="K86" s="10">
        <v>4931631629</v>
      </c>
      <c r="L86" s="10" t="s">
        <v>8732</v>
      </c>
      <c r="M86" s="10"/>
      <c r="N86" s="10"/>
    </row>
    <row r="87" spans="1:14">
      <c r="A87" s="32" t="s">
        <v>8729</v>
      </c>
      <c r="B87" s="32" t="s">
        <v>8729</v>
      </c>
      <c r="C87" s="33">
        <v>0.89718749999999992</v>
      </c>
      <c r="D87" s="10">
        <v>101</v>
      </c>
      <c r="E87" s="14">
        <v>1511288</v>
      </c>
      <c r="F87" s="10" t="s">
        <v>388</v>
      </c>
      <c r="G87" s="15">
        <v>240</v>
      </c>
      <c r="H87" s="10" t="s">
        <v>253</v>
      </c>
      <c r="I87" s="10" t="s">
        <v>7424</v>
      </c>
      <c r="J87" s="34">
        <v>2496</v>
      </c>
      <c r="K87" s="10">
        <v>4931631651</v>
      </c>
      <c r="L87" s="10" t="s">
        <v>8732</v>
      </c>
      <c r="M87" s="10"/>
      <c r="N87" s="10"/>
    </row>
    <row r="88" spans="1:14">
      <c r="A88" s="32" t="s">
        <v>8729</v>
      </c>
      <c r="B88" s="32" t="s">
        <v>8729</v>
      </c>
      <c r="C88" s="33">
        <v>0.89731481481481479</v>
      </c>
      <c r="D88" s="10">
        <v>101</v>
      </c>
      <c r="E88" s="14">
        <v>1508197</v>
      </c>
      <c r="F88" s="10" t="s">
        <v>126</v>
      </c>
      <c r="G88" s="15">
        <v>200</v>
      </c>
      <c r="H88" s="10" t="s">
        <v>253</v>
      </c>
      <c r="I88" s="10" t="s">
        <v>7424</v>
      </c>
      <c r="J88" s="34">
        <v>2470</v>
      </c>
      <c r="K88" s="10">
        <v>4931631652</v>
      </c>
      <c r="L88" s="10" t="s">
        <v>8732</v>
      </c>
      <c r="M88" s="10"/>
      <c r="N88" s="10"/>
    </row>
    <row r="89" spans="1:14">
      <c r="A89" s="32" t="s">
        <v>8729</v>
      </c>
      <c r="B89" s="32" t="s">
        <v>8729</v>
      </c>
      <c r="C89" s="33">
        <v>0.90553240740740737</v>
      </c>
      <c r="D89" s="10">
        <v>101</v>
      </c>
      <c r="E89" s="14">
        <v>1508197</v>
      </c>
      <c r="F89" s="10" t="s">
        <v>126</v>
      </c>
      <c r="G89" s="15">
        <v>200</v>
      </c>
      <c r="H89" s="10" t="s">
        <v>253</v>
      </c>
      <c r="I89" s="10" t="s">
        <v>7424</v>
      </c>
      <c r="J89" s="34">
        <v>2470</v>
      </c>
      <c r="K89" s="10">
        <v>4931631692</v>
      </c>
      <c r="L89" s="10" t="s">
        <v>8732</v>
      </c>
      <c r="M89" s="10"/>
      <c r="N89" s="10"/>
    </row>
    <row r="90" spans="1:14">
      <c r="A90" s="32" t="s">
        <v>8729</v>
      </c>
      <c r="B90" s="32" t="s">
        <v>8729</v>
      </c>
      <c r="C90" s="33">
        <v>0.90560185185185194</v>
      </c>
      <c r="D90" s="10">
        <v>101</v>
      </c>
      <c r="E90" s="14">
        <v>1519230</v>
      </c>
      <c r="F90" s="10" t="s">
        <v>148</v>
      </c>
      <c r="G90" s="15">
        <v>192</v>
      </c>
      <c r="H90" s="10" t="s">
        <v>253</v>
      </c>
      <c r="I90" s="10" t="s">
        <v>7424</v>
      </c>
      <c r="J90" s="34">
        <v>3505.92</v>
      </c>
      <c r="K90" s="10">
        <v>4931631693</v>
      </c>
      <c r="L90" s="10" t="s">
        <v>8732</v>
      </c>
      <c r="M90" s="10"/>
      <c r="N90" s="10"/>
    </row>
    <row r="91" spans="1:14">
      <c r="A91" s="32" t="s">
        <v>8729</v>
      </c>
      <c r="B91" s="32" t="s">
        <v>8729</v>
      </c>
      <c r="C91" s="33">
        <v>0.92809027777777775</v>
      </c>
      <c r="D91" s="10">
        <v>101</v>
      </c>
      <c r="E91" s="14">
        <v>1516850</v>
      </c>
      <c r="F91" s="10" t="s">
        <v>399</v>
      </c>
      <c r="G91" s="15">
        <v>960</v>
      </c>
      <c r="H91" s="10" t="s">
        <v>253</v>
      </c>
      <c r="I91" s="10" t="s">
        <v>7424</v>
      </c>
      <c r="J91" s="34">
        <v>18614.400000000001</v>
      </c>
      <c r="K91" s="10">
        <v>4931631891</v>
      </c>
      <c r="L91" s="10" t="s">
        <v>8469</v>
      </c>
      <c r="M91" s="10"/>
      <c r="N91" s="10"/>
    </row>
    <row r="92" spans="1:14">
      <c r="A92" s="32" t="s">
        <v>8729</v>
      </c>
      <c r="B92" s="32" t="s">
        <v>8729</v>
      </c>
      <c r="C92" s="33">
        <v>0.92880787037037038</v>
      </c>
      <c r="D92" s="10">
        <v>101</v>
      </c>
      <c r="E92" s="14">
        <v>1520337</v>
      </c>
      <c r="F92" s="10" t="s">
        <v>157</v>
      </c>
      <c r="G92" s="15">
        <v>200</v>
      </c>
      <c r="H92" s="10" t="s">
        <v>253</v>
      </c>
      <c r="I92" s="10" t="s">
        <v>7424</v>
      </c>
      <c r="J92" s="34">
        <v>2610</v>
      </c>
      <c r="K92" s="10">
        <v>4931631894</v>
      </c>
      <c r="L92" s="10" t="s">
        <v>8732</v>
      </c>
      <c r="M92" s="10"/>
      <c r="N92" s="10"/>
    </row>
    <row r="93" spans="1:14">
      <c r="A93" s="32" t="s">
        <v>8730</v>
      </c>
      <c r="B93" s="32" t="s">
        <v>8730</v>
      </c>
      <c r="C93" s="33">
        <v>0.10125000000000001</v>
      </c>
      <c r="D93" s="10">
        <v>101</v>
      </c>
      <c r="E93" s="14">
        <v>1519230</v>
      </c>
      <c r="F93" s="10" t="s">
        <v>148</v>
      </c>
      <c r="G93" s="15">
        <v>192</v>
      </c>
      <c r="H93" s="10" t="s">
        <v>253</v>
      </c>
      <c r="I93" s="10" t="s">
        <v>7424</v>
      </c>
      <c r="J93" s="34">
        <v>3505.92</v>
      </c>
      <c r="K93" s="10">
        <v>4931632572</v>
      </c>
      <c r="L93" s="10" t="s">
        <v>8469</v>
      </c>
      <c r="M93" s="10"/>
      <c r="N93" s="10"/>
    </row>
    <row r="94" spans="1:14">
      <c r="A94" s="32" t="s">
        <v>8730</v>
      </c>
      <c r="B94" s="32" t="s">
        <v>8730</v>
      </c>
      <c r="C94" s="33">
        <v>0.10133101851851851</v>
      </c>
      <c r="D94" s="10">
        <v>101</v>
      </c>
      <c r="E94" s="14">
        <v>1519230</v>
      </c>
      <c r="F94" s="10" t="s">
        <v>148</v>
      </c>
      <c r="G94" s="15">
        <v>192</v>
      </c>
      <c r="H94" s="10" t="s">
        <v>253</v>
      </c>
      <c r="I94" s="10" t="s">
        <v>7424</v>
      </c>
      <c r="J94" s="34">
        <v>3505.92</v>
      </c>
      <c r="K94" s="10">
        <v>4931632573</v>
      </c>
      <c r="L94" s="10" t="s">
        <v>8469</v>
      </c>
      <c r="M94" s="10"/>
      <c r="N94" s="10"/>
    </row>
    <row r="95" spans="1:14">
      <c r="A95" s="32" t="s">
        <v>8730</v>
      </c>
      <c r="B95" s="32" t="s">
        <v>8730</v>
      </c>
      <c r="C95" s="33">
        <v>0.10137731481481482</v>
      </c>
      <c r="D95" s="10">
        <v>101</v>
      </c>
      <c r="E95" s="14">
        <v>1519230</v>
      </c>
      <c r="F95" s="10" t="s">
        <v>148</v>
      </c>
      <c r="G95" s="15">
        <v>192</v>
      </c>
      <c r="H95" s="10" t="s">
        <v>253</v>
      </c>
      <c r="I95" s="10" t="s">
        <v>7424</v>
      </c>
      <c r="J95" s="34">
        <v>3505.92</v>
      </c>
      <c r="K95" s="10">
        <v>4931632574</v>
      </c>
      <c r="L95" s="10" t="s">
        <v>8469</v>
      </c>
      <c r="M95" s="10"/>
      <c r="N95" s="10"/>
    </row>
    <row r="96" spans="1:14">
      <c r="A96" s="32" t="s">
        <v>8730</v>
      </c>
      <c r="B96" s="32" t="s">
        <v>8730</v>
      </c>
      <c r="C96" s="33">
        <v>0.10185185185185186</v>
      </c>
      <c r="D96" s="10">
        <v>101</v>
      </c>
      <c r="E96" s="14">
        <v>1508197</v>
      </c>
      <c r="F96" s="10" t="s">
        <v>126</v>
      </c>
      <c r="G96" s="15">
        <v>200</v>
      </c>
      <c r="H96" s="10" t="s">
        <v>253</v>
      </c>
      <c r="I96" s="10" t="s">
        <v>7424</v>
      </c>
      <c r="J96" s="34">
        <v>2470</v>
      </c>
      <c r="K96" s="10">
        <v>4931632578</v>
      </c>
      <c r="L96" s="10" t="s">
        <v>8469</v>
      </c>
      <c r="M96" s="10"/>
      <c r="N96" s="10"/>
    </row>
    <row r="97" spans="1:14">
      <c r="A97" s="32" t="s">
        <v>8730</v>
      </c>
      <c r="B97" s="32" t="s">
        <v>8730</v>
      </c>
      <c r="C97" s="33">
        <v>0.10189814814814814</v>
      </c>
      <c r="D97" s="10">
        <v>101</v>
      </c>
      <c r="E97" s="14">
        <v>1508197</v>
      </c>
      <c r="F97" s="10" t="s">
        <v>126</v>
      </c>
      <c r="G97" s="15">
        <v>200</v>
      </c>
      <c r="H97" s="10" t="s">
        <v>253</v>
      </c>
      <c r="I97" s="10" t="s">
        <v>7424</v>
      </c>
      <c r="J97" s="34">
        <v>2470</v>
      </c>
      <c r="K97" s="10">
        <v>4931632579</v>
      </c>
      <c r="L97" s="10" t="s">
        <v>8469</v>
      </c>
      <c r="M97" s="10"/>
      <c r="N97" s="10"/>
    </row>
    <row r="98" spans="1:14">
      <c r="A98" s="32" t="s">
        <v>8730</v>
      </c>
      <c r="B98" s="32" t="s">
        <v>8730</v>
      </c>
      <c r="C98" s="33">
        <v>0.10209490740740741</v>
      </c>
      <c r="D98" s="10">
        <v>101</v>
      </c>
      <c r="E98" s="14">
        <v>1511288</v>
      </c>
      <c r="F98" s="10" t="s">
        <v>388</v>
      </c>
      <c r="G98" s="15">
        <v>240</v>
      </c>
      <c r="H98" s="10" t="s">
        <v>253</v>
      </c>
      <c r="I98" s="10" t="s">
        <v>7424</v>
      </c>
      <c r="J98" s="34">
        <v>2496</v>
      </c>
      <c r="K98" s="10">
        <v>4931632581</v>
      </c>
      <c r="L98" s="10" t="s">
        <v>8469</v>
      </c>
      <c r="M98" s="10"/>
      <c r="N98" s="10"/>
    </row>
    <row r="99" spans="1:14">
      <c r="A99" s="32" t="s">
        <v>8730</v>
      </c>
      <c r="B99" s="32" t="s">
        <v>8730</v>
      </c>
      <c r="C99" s="33">
        <v>0.10214120370370371</v>
      </c>
      <c r="D99" s="10">
        <v>101</v>
      </c>
      <c r="E99" s="14">
        <v>1511288</v>
      </c>
      <c r="F99" s="10" t="s">
        <v>388</v>
      </c>
      <c r="G99" s="15">
        <v>240</v>
      </c>
      <c r="H99" s="10" t="s">
        <v>253</v>
      </c>
      <c r="I99" s="10" t="s">
        <v>7424</v>
      </c>
      <c r="J99" s="34">
        <v>2496</v>
      </c>
      <c r="K99" s="10">
        <v>4931632582</v>
      </c>
      <c r="L99" s="10" t="s">
        <v>8469</v>
      </c>
      <c r="M99" s="10"/>
      <c r="N99" s="10"/>
    </row>
    <row r="100" spans="1:14">
      <c r="A100" s="32" t="s">
        <v>8730</v>
      </c>
      <c r="B100" s="32" t="s">
        <v>8730</v>
      </c>
      <c r="C100" s="33">
        <v>0.10229166666666667</v>
      </c>
      <c r="D100" s="10">
        <v>101</v>
      </c>
      <c r="E100" s="14">
        <v>1508113</v>
      </c>
      <c r="F100" s="10" t="s">
        <v>353</v>
      </c>
      <c r="G100" s="15">
        <v>216</v>
      </c>
      <c r="H100" s="10" t="s">
        <v>253</v>
      </c>
      <c r="I100" s="10" t="s">
        <v>7424</v>
      </c>
      <c r="J100" s="34">
        <v>6505.92</v>
      </c>
      <c r="K100" s="10">
        <v>4931632583</v>
      </c>
      <c r="L100" s="10" t="s">
        <v>8469</v>
      </c>
      <c r="M100" s="10"/>
      <c r="N100" s="10"/>
    </row>
    <row r="101" spans="1:14">
      <c r="A101" s="32" t="s">
        <v>8730</v>
      </c>
      <c r="B101" s="32" t="s">
        <v>8730</v>
      </c>
      <c r="C101" s="33">
        <v>0.10240740740740741</v>
      </c>
      <c r="D101" s="10">
        <v>101</v>
      </c>
      <c r="E101" s="14">
        <v>1520337</v>
      </c>
      <c r="F101" s="10" t="s">
        <v>157</v>
      </c>
      <c r="G101" s="15">
        <v>200</v>
      </c>
      <c r="H101" s="10" t="s">
        <v>253</v>
      </c>
      <c r="I101" s="10" t="s">
        <v>7424</v>
      </c>
      <c r="J101" s="34">
        <v>2610</v>
      </c>
      <c r="K101" s="10">
        <v>4931632585</v>
      </c>
      <c r="L101" s="10" t="s">
        <v>8469</v>
      </c>
      <c r="M101" s="10"/>
      <c r="N101" s="10"/>
    </row>
    <row r="102" spans="1:14">
      <c r="A102" s="32" t="s">
        <v>8730</v>
      </c>
      <c r="B102" s="32" t="s">
        <v>8730</v>
      </c>
      <c r="C102" s="33">
        <v>0.10244212962962962</v>
      </c>
      <c r="D102" s="10">
        <v>101</v>
      </c>
      <c r="E102" s="14">
        <v>1520337</v>
      </c>
      <c r="F102" s="10" t="s">
        <v>157</v>
      </c>
      <c r="G102" s="15">
        <v>200</v>
      </c>
      <c r="H102" s="10" t="s">
        <v>253</v>
      </c>
      <c r="I102" s="10" t="s">
        <v>7424</v>
      </c>
      <c r="J102" s="34">
        <v>2610</v>
      </c>
      <c r="K102" s="10">
        <v>4931632586</v>
      </c>
      <c r="L102" s="10" t="s">
        <v>8469</v>
      </c>
      <c r="M102" s="10"/>
      <c r="N102" s="10"/>
    </row>
    <row r="103" spans="1:14">
      <c r="A103" s="32" t="s">
        <v>8730</v>
      </c>
      <c r="B103" s="32" t="s">
        <v>8730</v>
      </c>
      <c r="C103" s="33">
        <v>0.1025462962962963</v>
      </c>
      <c r="D103" s="10">
        <v>101</v>
      </c>
      <c r="E103" s="14">
        <v>1508197</v>
      </c>
      <c r="F103" s="10" t="s">
        <v>126</v>
      </c>
      <c r="G103" s="15">
        <v>200</v>
      </c>
      <c r="H103" s="10" t="s">
        <v>253</v>
      </c>
      <c r="I103" s="10" t="s">
        <v>7424</v>
      </c>
      <c r="J103" s="34">
        <v>2470</v>
      </c>
      <c r="K103" s="10">
        <v>4931632587</v>
      </c>
      <c r="L103" s="10" t="s">
        <v>8469</v>
      </c>
      <c r="M103" s="10"/>
      <c r="N103" s="10"/>
    </row>
    <row r="104" spans="1:14">
      <c r="A104" s="32" t="s">
        <v>8730</v>
      </c>
      <c r="B104" s="32" t="s">
        <v>8730</v>
      </c>
      <c r="C104" s="33">
        <v>0.10259259259259258</v>
      </c>
      <c r="D104" s="10">
        <v>101</v>
      </c>
      <c r="E104" s="14">
        <v>1508197</v>
      </c>
      <c r="F104" s="10" t="s">
        <v>126</v>
      </c>
      <c r="G104" s="15">
        <v>200</v>
      </c>
      <c r="H104" s="10" t="s">
        <v>253</v>
      </c>
      <c r="I104" s="10" t="s">
        <v>7424</v>
      </c>
      <c r="J104" s="34">
        <v>2470</v>
      </c>
      <c r="K104" s="10">
        <v>4931632588</v>
      </c>
      <c r="L104" s="10" t="s">
        <v>8469</v>
      </c>
      <c r="M104" s="10"/>
      <c r="N104" s="10"/>
    </row>
    <row r="105" spans="1:14">
      <c r="A105" s="32" t="s">
        <v>8730</v>
      </c>
      <c r="B105" s="32" t="s">
        <v>8730</v>
      </c>
      <c r="C105" s="33">
        <v>0.10268518518518517</v>
      </c>
      <c r="D105" s="10">
        <v>101</v>
      </c>
      <c r="E105" s="14">
        <v>1508175</v>
      </c>
      <c r="F105" s="10" t="s">
        <v>8733</v>
      </c>
      <c r="G105" s="15">
        <v>168</v>
      </c>
      <c r="H105" s="10" t="s">
        <v>253</v>
      </c>
      <c r="I105" s="10" t="s">
        <v>7424</v>
      </c>
      <c r="J105" s="34">
        <v>3386.88</v>
      </c>
      <c r="K105" s="10">
        <v>4931632589</v>
      </c>
      <c r="L105" s="10" t="s">
        <v>8469</v>
      </c>
      <c r="M105" s="10"/>
      <c r="N105" s="10"/>
    </row>
    <row r="106" spans="1:14">
      <c r="A106" s="32" t="s">
        <v>8730</v>
      </c>
      <c r="B106" s="32" t="s">
        <v>8730</v>
      </c>
      <c r="C106" s="33">
        <v>0.10274305555555556</v>
      </c>
      <c r="D106" s="10">
        <v>101</v>
      </c>
      <c r="E106" s="14">
        <v>1508175</v>
      </c>
      <c r="F106" s="10" t="s">
        <v>8733</v>
      </c>
      <c r="G106" s="15">
        <v>168</v>
      </c>
      <c r="H106" s="10" t="s">
        <v>253</v>
      </c>
      <c r="I106" s="10" t="s">
        <v>7424</v>
      </c>
      <c r="J106" s="34">
        <v>3386.88</v>
      </c>
      <c r="K106" s="10">
        <v>4931632590</v>
      </c>
      <c r="L106" s="10" t="s">
        <v>8469</v>
      </c>
      <c r="M106" s="10"/>
      <c r="N106" s="10"/>
    </row>
    <row r="107" spans="1:14">
      <c r="A107" s="32" t="s">
        <v>8730</v>
      </c>
      <c r="B107" s="32" t="s">
        <v>8730</v>
      </c>
      <c r="C107" s="33">
        <v>0.10385416666666668</v>
      </c>
      <c r="D107" s="10">
        <v>101</v>
      </c>
      <c r="E107" s="14">
        <v>1523055</v>
      </c>
      <c r="F107" s="10" t="s">
        <v>158</v>
      </c>
      <c r="G107" s="15">
        <v>450</v>
      </c>
      <c r="H107" s="10" t="s">
        <v>253</v>
      </c>
      <c r="I107" s="10" t="s">
        <v>7424</v>
      </c>
      <c r="J107" s="34">
        <v>6790.5</v>
      </c>
      <c r="K107" s="10">
        <v>4931632591</v>
      </c>
      <c r="L107" s="10" t="s">
        <v>8469</v>
      </c>
      <c r="M107" s="10"/>
      <c r="N107" s="10"/>
    </row>
    <row r="108" spans="1:14">
      <c r="A108" s="32" t="s">
        <v>8730</v>
      </c>
      <c r="B108" s="32" t="s">
        <v>8730</v>
      </c>
      <c r="C108" s="33">
        <v>0.15648148148148147</v>
      </c>
      <c r="D108" s="10">
        <v>101</v>
      </c>
      <c r="E108" s="14">
        <v>1519230</v>
      </c>
      <c r="F108" s="10" t="s">
        <v>148</v>
      </c>
      <c r="G108" s="15">
        <v>192</v>
      </c>
      <c r="H108" s="10" t="s">
        <v>253</v>
      </c>
      <c r="I108" s="10" t="s">
        <v>7424</v>
      </c>
      <c r="J108" s="34">
        <v>3505.92</v>
      </c>
      <c r="K108" s="10">
        <v>4931632851</v>
      </c>
      <c r="L108" s="10" t="s">
        <v>8469</v>
      </c>
      <c r="M108" s="10"/>
      <c r="N108" s="10"/>
    </row>
    <row r="109" spans="1:14">
      <c r="A109" s="32" t="s">
        <v>8730</v>
      </c>
      <c r="B109" s="32" t="s">
        <v>8730</v>
      </c>
      <c r="C109" s="33">
        <v>0.15690972222222221</v>
      </c>
      <c r="D109" s="10">
        <v>101</v>
      </c>
      <c r="E109" s="14">
        <v>1508175</v>
      </c>
      <c r="F109" s="10" t="s">
        <v>8733</v>
      </c>
      <c r="G109" s="15">
        <v>168</v>
      </c>
      <c r="H109" s="10" t="s">
        <v>253</v>
      </c>
      <c r="I109" s="10" t="s">
        <v>7424</v>
      </c>
      <c r="J109" s="34">
        <v>3386.88</v>
      </c>
      <c r="K109" s="10">
        <v>4931632856</v>
      </c>
      <c r="L109" s="10" t="s">
        <v>8469</v>
      </c>
      <c r="M109" s="10"/>
      <c r="N109" s="10"/>
    </row>
    <row r="110" spans="1:14">
      <c r="A110" s="32" t="s">
        <v>8730</v>
      </c>
      <c r="B110" s="32" t="s">
        <v>8730</v>
      </c>
      <c r="C110" s="33">
        <v>0.15695601851851851</v>
      </c>
      <c r="D110" s="10">
        <v>101</v>
      </c>
      <c r="E110" s="14">
        <v>1508175</v>
      </c>
      <c r="F110" s="10" t="s">
        <v>8733</v>
      </c>
      <c r="G110" s="15">
        <v>168</v>
      </c>
      <c r="H110" s="10" t="s">
        <v>253</v>
      </c>
      <c r="I110" s="10" t="s">
        <v>7424</v>
      </c>
      <c r="J110" s="34">
        <v>3386.88</v>
      </c>
      <c r="K110" s="10">
        <v>4931632857</v>
      </c>
      <c r="L110" s="10" t="s">
        <v>8469</v>
      </c>
      <c r="M110" s="10"/>
      <c r="N110" s="10"/>
    </row>
    <row r="111" spans="1:14">
      <c r="A111" s="32" t="s">
        <v>8730</v>
      </c>
      <c r="B111" s="32" t="s">
        <v>8730</v>
      </c>
      <c r="C111" s="33">
        <v>0.15805555555555556</v>
      </c>
      <c r="D111" s="10">
        <v>101</v>
      </c>
      <c r="E111" s="14">
        <v>1520337</v>
      </c>
      <c r="F111" s="10" t="s">
        <v>157</v>
      </c>
      <c r="G111" s="15">
        <v>200</v>
      </c>
      <c r="H111" s="10" t="s">
        <v>253</v>
      </c>
      <c r="I111" s="10" t="s">
        <v>7424</v>
      </c>
      <c r="J111" s="34">
        <v>2610</v>
      </c>
      <c r="K111" s="10">
        <v>4931632860</v>
      </c>
      <c r="L111" s="10" t="s">
        <v>8469</v>
      </c>
      <c r="M111" s="10"/>
      <c r="N111" s="10"/>
    </row>
    <row r="112" spans="1:14">
      <c r="A112" s="32" t="s">
        <v>8730</v>
      </c>
      <c r="B112" s="32" t="s">
        <v>8730</v>
      </c>
      <c r="C112" s="33">
        <v>0.15810185185185185</v>
      </c>
      <c r="D112" s="10">
        <v>101</v>
      </c>
      <c r="E112" s="14">
        <v>1520337</v>
      </c>
      <c r="F112" s="10" t="s">
        <v>157</v>
      </c>
      <c r="G112" s="15">
        <v>200</v>
      </c>
      <c r="H112" s="10" t="s">
        <v>253</v>
      </c>
      <c r="I112" s="10" t="s">
        <v>7424</v>
      </c>
      <c r="J112" s="34">
        <v>2610</v>
      </c>
      <c r="K112" s="10">
        <v>4931632861</v>
      </c>
      <c r="L112" s="10" t="s">
        <v>8469</v>
      </c>
      <c r="M112" s="10"/>
      <c r="N112" s="10"/>
    </row>
    <row r="113" spans="1:14">
      <c r="A113" s="32" t="s">
        <v>8730</v>
      </c>
      <c r="B113" s="32" t="s">
        <v>8730</v>
      </c>
      <c r="C113" s="33">
        <v>0.15851851851851853</v>
      </c>
      <c r="D113" s="10">
        <v>101</v>
      </c>
      <c r="E113" s="14">
        <v>1511288</v>
      </c>
      <c r="F113" s="10" t="s">
        <v>388</v>
      </c>
      <c r="G113" s="15">
        <v>240</v>
      </c>
      <c r="H113" s="10" t="s">
        <v>253</v>
      </c>
      <c r="I113" s="10" t="s">
        <v>7424</v>
      </c>
      <c r="J113" s="34">
        <v>2496</v>
      </c>
      <c r="K113" s="10">
        <v>4931632864</v>
      </c>
      <c r="L113" s="10" t="s">
        <v>8469</v>
      </c>
      <c r="M113" s="10"/>
      <c r="N113" s="10"/>
    </row>
    <row r="114" spans="1:14">
      <c r="A114" s="32" t="s">
        <v>8730</v>
      </c>
      <c r="B114" s="32" t="s">
        <v>8730</v>
      </c>
      <c r="C114" s="33">
        <v>0.15875</v>
      </c>
      <c r="D114" s="10">
        <v>101</v>
      </c>
      <c r="E114" s="14">
        <v>1508197</v>
      </c>
      <c r="F114" s="10" t="s">
        <v>126</v>
      </c>
      <c r="G114" s="15">
        <v>200</v>
      </c>
      <c r="H114" s="10" t="s">
        <v>253</v>
      </c>
      <c r="I114" s="10" t="s">
        <v>7424</v>
      </c>
      <c r="J114" s="34">
        <v>2470</v>
      </c>
      <c r="K114" s="10">
        <v>4931632865</v>
      </c>
      <c r="L114" s="10" t="s">
        <v>8469</v>
      </c>
      <c r="M114" s="10"/>
      <c r="N114" s="10"/>
    </row>
    <row r="115" spans="1:14">
      <c r="A115" s="32" t="s">
        <v>8730</v>
      </c>
      <c r="B115" s="32" t="s">
        <v>8730</v>
      </c>
      <c r="C115" s="33">
        <v>0.1587962962962963</v>
      </c>
      <c r="D115" s="10">
        <v>101</v>
      </c>
      <c r="E115" s="14">
        <v>1508197</v>
      </c>
      <c r="F115" s="10" t="s">
        <v>126</v>
      </c>
      <c r="G115" s="15">
        <v>200</v>
      </c>
      <c r="H115" s="10" t="s">
        <v>253</v>
      </c>
      <c r="I115" s="10" t="s">
        <v>7424</v>
      </c>
      <c r="J115" s="34">
        <v>2470</v>
      </c>
      <c r="K115" s="10">
        <v>4931632866</v>
      </c>
      <c r="L115" s="10" t="s">
        <v>8469</v>
      </c>
      <c r="M115" s="10"/>
      <c r="N115" s="10"/>
    </row>
    <row r="116" spans="1:14">
      <c r="A116" s="32" t="s">
        <v>8730</v>
      </c>
      <c r="B116" s="32" t="s">
        <v>8730</v>
      </c>
      <c r="C116" s="33">
        <v>0.20153935185185187</v>
      </c>
      <c r="D116" s="10">
        <v>101</v>
      </c>
      <c r="E116" s="14">
        <v>1516879</v>
      </c>
      <c r="F116" s="10" t="s">
        <v>146</v>
      </c>
      <c r="G116" s="15">
        <v>182</v>
      </c>
      <c r="H116" s="10" t="s">
        <v>253</v>
      </c>
      <c r="I116" s="10" t="s">
        <v>7424</v>
      </c>
      <c r="J116" s="34">
        <v>3397.94</v>
      </c>
      <c r="K116" s="10">
        <v>4931633048</v>
      </c>
      <c r="L116" s="10" t="s">
        <v>8469</v>
      </c>
      <c r="M116" s="10"/>
      <c r="N116" s="10"/>
    </row>
    <row r="117" spans="1:14">
      <c r="A117" s="32" t="s">
        <v>8730</v>
      </c>
      <c r="B117" s="32" t="s">
        <v>8730</v>
      </c>
      <c r="C117" s="33">
        <v>0.21717592592592594</v>
      </c>
      <c r="D117" s="10">
        <v>101</v>
      </c>
      <c r="E117" s="14">
        <v>1516879</v>
      </c>
      <c r="F117" s="10" t="s">
        <v>146</v>
      </c>
      <c r="G117" s="15">
        <v>840</v>
      </c>
      <c r="H117" s="10" t="s">
        <v>253</v>
      </c>
      <c r="I117" s="10" t="s">
        <v>7424</v>
      </c>
      <c r="J117" s="34">
        <v>15682.8</v>
      </c>
      <c r="K117" s="10">
        <v>4931633141</v>
      </c>
      <c r="L117" s="10" t="s">
        <v>8469</v>
      </c>
      <c r="M117" s="10"/>
      <c r="N117" s="10"/>
    </row>
    <row r="118" spans="1:14">
      <c r="A118" s="32" t="s">
        <v>8730</v>
      </c>
      <c r="B118" s="32" t="s">
        <v>8730</v>
      </c>
      <c r="C118" s="33">
        <v>0.22520833333333334</v>
      </c>
      <c r="D118" s="10">
        <v>101</v>
      </c>
      <c r="E118" s="14">
        <v>1508175</v>
      </c>
      <c r="F118" s="10" t="s">
        <v>8733</v>
      </c>
      <c r="G118" s="15">
        <v>168</v>
      </c>
      <c r="H118" s="10" t="s">
        <v>253</v>
      </c>
      <c r="I118" s="10" t="s">
        <v>7424</v>
      </c>
      <c r="J118" s="34">
        <v>3386.88</v>
      </c>
      <c r="K118" s="10">
        <v>4931633203</v>
      </c>
      <c r="L118" s="10" t="s">
        <v>8469</v>
      </c>
      <c r="M118" s="10"/>
      <c r="N118" s="10"/>
    </row>
    <row r="119" spans="1:14">
      <c r="A119" s="32" t="s">
        <v>8730</v>
      </c>
      <c r="B119" s="32" t="s">
        <v>8730</v>
      </c>
      <c r="C119" s="33">
        <v>0.22532407407407407</v>
      </c>
      <c r="D119" s="10">
        <v>101</v>
      </c>
      <c r="E119" s="14">
        <v>1508197</v>
      </c>
      <c r="F119" s="10" t="s">
        <v>126</v>
      </c>
      <c r="G119" s="15">
        <v>200</v>
      </c>
      <c r="H119" s="10" t="s">
        <v>253</v>
      </c>
      <c r="I119" s="10" t="s">
        <v>7424</v>
      </c>
      <c r="J119" s="34">
        <v>2470</v>
      </c>
      <c r="K119" s="10">
        <v>4931633205</v>
      </c>
      <c r="L119" s="10" t="s">
        <v>8469</v>
      </c>
      <c r="M119" s="10"/>
      <c r="N119" s="10"/>
    </row>
    <row r="120" spans="1:14">
      <c r="A120" s="32" t="s">
        <v>8730</v>
      </c>
      <c r="B120" s="32" t="s">
        <v>8730</v>
      </c>
      <c r="C120" s="33">
        <v>0.22539351851851852</v>
      </c>
      <c r="D120" s="10">
        <v>101</v>
      </c>
      <c r="E120" s="14">
        <v>1508197</v>
      </c>
      <c r="F120" s="10" t="s">
        <v>126</v>
      </c>
      <c r="G120" s="15">
        <v>200</v>
      </c>
      <c r="H120" s="10" t="s">
        <v>253</v>
      </c>
      <c r="I120" s="10" t="s">
        <v>7424</v>
      </c>
      <c r="J120" s="34">
        <v>2470</v>
      </c>
      <c r="K120" s="10">
        <v>4931633206</v>
      </c>
      <c r="L120" s="10" t="s">
        <v>8469</v>
      </c>
      <c r="M120" s="10"/>
      <c r="N120" s="10"/>
    </row>
    <row r="121" spans="1:14">
      <c r="A121" s="32" t="s">
        <v>8730</v>
      </c>
      <c r="B121" s="32" t="s">
        <v>8730</v>
      </c>
      <c r="C121" s="33">
        <v>0.22564814814814815</v>
      </c>
      <c r="D121" s="10">
        <v>101</v>
      </c>
      <c r="E121" s="14">
        <v>1519230</v>
      </c>
      <c r="F121" s="10" t="s">
        <v>148</v>
      </c>
      <c r="G121" s="15">
        <v>192</v>
      </c>
      <c r="H121" s="10" t="s">
        <v>253</v>
      </c>
      <c r="I121" s="10" t="s">
        <v>7424</v>
      </c>
      <c r="J121" s="34">
        <v>3505.92</v>
      </c>
      <c r="K121" s="10">
        <v>4931633209</v>
      </c>
      <c r="L121" s="10" t="s">
        <v>8469</v>
      </c>
      <c r="M121" s="10"/>
      <c r="N121" s="10"/>
    </row>
    <row r="122" spans="1:14">
      <c r="A122" s="32" t="s">
        <v>8730</v>
      </c>
      <c r="B122" s="32" t="s">
        <v>8730</v>
      </c>
      <c r="C122" s="33">
        <v>0.22626157407407407</v>
      </c>
      <c r="D122" s="10">
        <v>101</v>
      </c>
      <c r="E122" s="14">
        <v>1508197</v>
      </c>
      <c r="F122" s="10" t="s">
        <v>126</v>
      </c>
      <c r="G122" s="15">
        <v>200</v>
      </c>
      <c r="H122" s="10" t="s">
        <v>253</v>
      </c>
      <c r="I122" s="10" t="s">
        <v>7424</v>
      </c>
      <c r="J122" s="34">
        <v>2470</v>
      </c>
      <c r="K122" s="10">
        <v>4931633211</v>
      </c>
      <c r="L122" s="10" t="s">
        <v>8469</v>
      </c>
      <c r="M122" s="10"/>
      <c r="N122" s="10"/>
    </row>
    <row r="123" spans="1:14">
      <c r="A123" s="32" t="s">
        <v>8730</v>
      </c>
      <c r="B123" s="32" t="s">
        <v>8730</v>
      </c>
      <c r="C123" s="33">
        <v>0.34915509259259259</v>
      </c>
      <c r="D123" s="10">
        <v>101</v>
      </c>
      <c r="E123" s="14">
        <v>1513604</v>
      </c>
      <c r="F123" s="10" t="s">
        <v>131</v>
      </c>
      <c r="G123" s="15">
        <v>120</v>
      </c>
      <c r="H123" s="10" t="s">
        <v>253</v>
      </c>
      <c r="I123" s="10" t="s">
        <v>7424</v>
      </c>
      <c r="J123" s="34">
        <v>2358</v>
      </c>
      <c r="K123" s="10">
        <v>4931634750</v>
      </c>
      <c r="L123" s="10" t="s">
        <v>7788</v>
      </c>
      <c r="M123" s="10"/>
      <c r="N123" s="10"/>
    </row>
    <row r="124" spans="1:14">
      <c r="A124" s="32" t="s">
        <v>8730</v>
      </c>
      <c r="B124" s="32" t="s">
        <v>8730</v>
      </c>
      <c r="C124" s="33">
        <v>0.35030092592592593</v>
      </c>
      <c r="D124" s="10">
        <v>101</v>
      </c>
      <c r="E124" s="14">
        <v>1508197</v>
      </c>
      <c r="F124" s="10" t="s">
        <v>126</v>
      </c>
      <c r="G124" s="15">
        <v>200</v>
      </c>
      <c r="H124" s="10" t="s">
        <v>253</v>
      </c>
      <c r="I124" s="10" t="s">
        <v>7424</v>
      </c>
      <c r="J124" s="34">
        <v>2470</v>
      </c>
      <c r="K124" s="10">
        <v>4931634777</v>
      </c>
      <c r="L124" s="10" t="s">
        <v>7788</v>
      </c>
      <c r="M124" s="10"/>
      <c r="N124" s="10"/>
    </row>
    <row r="125" spans="1:14">
      <c r="A125" s="32" t="s">
        <v>8730</v>
      </c>
      <c r="B125" s="32" t="s">
        <v>8730</v>
      </c>
      <c r="C125" s="33">
        <v>0.35099537037037037</v>
      </c>
      <c r="D125" s="10">
        <v>101</v>
      </c>
      <c r="E125" s="14">
        <v>1520337</v>
      </c>
      <c r="F125" s="10" t="s">
        <v>157</v>
      </c>
      <c r="G125" s="15">
        <v>200</v>
      </c>
      <c r="H125" s="10" t="s">
        <v>253</v>
      </c>
      <c r="I125" s="10" t="s">
        <v>7424</v>
      </c>
      <c r="J125" s="34">
        <v>2610</v>
      </c>
      <c r="K125" s="10">
        <v>4931634779</v>
      </c>
      <c r="L125" s="10" t="s">
        <v>7788</v>
      </c>
      <c r="M125" s="10"/>
      <c r="N125" s="10"/>
    </row>
    <row r="126" spans="1:14">
      <c r="A126" s="32" t="s">
        <v>8730</v>
      </c>
      <c r="B126" s="32" t="s">
        <v>8730</v>
      </c>
      <c r="C126" s="33">
        <v>0.35160879629629632</v>
      </c>
      <c r="D126" s="10">
        <v>101</v>
      </c>
      <c r="E126" s="14">
        <v>1508113</v>
      </c>
      <c r="F126" s="10" t="s">
        <v>353</v>
      </c>
      <c r="G126" s="15">
        <v>216</v>
      </c>
      <c r="H126" s="10" t="s">
        <v>253</v>
      </c>
      <c r="I126" s="10" t="s">
        <v>7424</v>
      </c>
      <c r="J126" s="34">
        <v>6505.92</v>
      </c>
      <c r="K126" s="10">
        <v>4931634797</v>
      </c>
      <c r="L126" s="10" t="s">
        <v>7788</v>
      </c>
      <c r="M126" s="10"/>
      <c r="N126" s="10"/>
    </row>
    <row r="127" spans="1:14">
      <c r="A127" s="32" t="s">
        <v>8730</v>
      </c>
      <c r="B127" s="32" t="s">
        <v>8730</v>
      </c>
      <c r="C127" s="33">
        <v>0.35270833333333335</v>
      </c>
      <c r="D127" s="10">
        <v>101</v>
      </c>
      <c r="E127" s="14">
        <v>1511288</v>
      </c>
      <c r="F127" s="10" t="s">
        <v>388</v>
      </c>
      <c r="G127" s="15">
        <v>240</v>
      </c>
      <c r="H127" s="10" t="s">
        <v>253</v>
      </c>
      <c r="I127" s="10" t="s">
        <v>7424</v>
      </c>
      <c r="J127" s="34">
        <v>2496</v>
      </c>
      <c r="K127" s="10">
        <v>4931634825</v>
      </c>
      <c r="L127" s="10" t="s">
        <v>7788</v>
      </c>
      <c r="M127" s="10"/>
      <c r="N127" s="10"/>
    </row>
    <row r="128" spans="1:14">
      <c r="A128" s="32" t="s">
        <v>8730</v>
      </c>
      <c r="B128" s="32" t="s">
        <v>8730</v>
      </c>
      <c r="C128" s="33">
        <v>0.35327546296296292</v>
      </c>
      <c r="D128" s="10">
        <v>101</v>
      </c>
      <c r="E128" s="14">
        <v>1508197</v>
      </c>
      <c r="F128" s="10" t="s">
        <v>126</v>
      </c>
      <c r="G128" s="15">
        <v>200</v>
      </c>
      <c r="H128" s="10" t="s">
        <v>253</v>
      </c>
      <c r="I128" s="10" t="s">
        <v>7424</v>
      </c>
      <c r="J128" s="34">
        <v>2470</v>
      </c>
      <c r="K128" s="10">
        <v>4931634829</v>
      </c>
      <c r="L128" s="10" t="s">
        <v>7788</v>
      </c>
      <c r="M128" s="10"/>
      <c r="N128" s="10"/>
    </row>
    <row r="129" spans="1:14">
      <c r="A129" s="32" t="s">
        <v>8730</v>
      </c>
      <c r="B129" s="32" t="s">
        <v>8730</v>
      </c>
      <c r="C129" s="33">
        <v>0.35431712962962963</v>
      </c>
      <c r="D129" s="10">
        <v>101</v>
      </c>
      <c r="E129" s="14">
        <v>1519230</v>
      </c>
      <c r="F129" s="10" t="s">
        <v>148</v>
      </c>
      <c r="G129" s="15">
        <v>192</v>
      </c>
      <c r="H129" s="10" t="s">
        <v>253</v>
      </c>
      <c r="I129" s="10" t="s">
        <v>7424</v>
      </c>
      <c r="J129" s="34">
        <v>3505.92</v>
      </c>
      <c r="K129" s="10">
        <v>4931634845</v>
      </c>
      <c r="L129" s="10" t="s">
        <v>7788</v>
      </c>
      <c r="M129" s="10"/>
      <c r="N129" s="10"/>
    </row>
    <row r="130" spans="1:14">
      <c r="A130" s="32" t="s">
        <v>8730</v>
      </c>
      <c r="B130" s="32" t="s">
        <v>8730</v>
      </c>
      <c r="C130" s="33">
        <v>0.3737037037037037</v>
      </c>
      <c r="D130" s="10">
        <v>101</v>
      </c>
      <c r="E130" s="14">
        <v>1508113</v>
      </c>
      <c r="F130" s="10" t="s">
        <v>353</v>
      </c>
      <c r="G130" s="15">
        <v>216</v>
      </c>
      <c r="H130" s="10" t="s">
        <v>253</v>
      </c>
      <c r="I130" s="10" t="s">
        <v>7424</v>
      </c>
      <c r="J130" s="34">
        <v>6505.92</v>
      </c>
      <c r="K130" s="10">
        <v>4931635143</v>
      </c>
      <c r="L130" s="10" t="s">
        <v>7788</v>
      </c>
      <c r="M130" s="10"/>
      <c r="N130" s="10"/>
    </row>
    <row r="131" spans="1:14">
      <c r="A131" s="32" t="s">
        <v>8730</v>
      </c>
      <c r="B131" s="32" t="s">
        <v>8730</v>
      </c>
      <c r="C131" s="33">
        <v>0.37480324074074073</v>
      </c>
      <c r="D131" s="10">
        <v>101</v>
      </c>
      <c r="E131" s="14">
        <v>1508197</v>
      </c>
      <c r="F131" s="10" t="s">
        <v>126</v>
      </c>
      <c r="G131" s="15">
        <v>200</v>
      </c>
      <c r="H131" s="10" t="s">
        <v>253</v>
      </c>
      <c r="I131" s="10" t="s">
        <v>7424</v>
      </c>
      <c r="J131" s="34">
        <v>2470</v>
      </c>
      <c r="K131" s="10">
        <v>4931635150</v>
      </c>
      <c r="L131" s="10" t="s">
        <v>7788</v>
      </c>
      <c r="M131" s="10"/>
      <c r="N131" s="10"/>
    </row>
    <row r="132" spans="1:14">
      <c r="A132" s="32" t="s">
        <v>8730</v>
      </c>
      <c r="B132" s="32" t="s">
        <v>8730</v>
      </c>
      <c r="C132" s="33">
        <v>0.37618055555555557</v>
      </c>
      <c r="D132" s="10">
        <v>101</v>
      </c>
      <c r="E132" s="14">
        <v>1508197</v>
      </c>
      <c r="F132" s="10" t="s">
        <v>126</v>
      </c>
      <c r="G132" s="15">
        <v>200</v>
      </c>
      <c r="H132" s="10" t="s">
        <v>253</v>
      </c>
      <c r="I132" s="10" t="s">
        <v>7424</v>
      </c>
      <c r="J132" s="34">
        <v>2470</v>
      </c>
      <c r="K132" s="10">
        <v>4931635160</v>
      </c>
      <c r="L132" s="10" t="s">
        <v>7788</v>
      </c>
      <c r="M132" s="10"/>
      <c r="N132" s="10"/>
    </row>
    <row r="133" spans="1:14">
      <c r="A133" s="32" t="s">
        <v>8730</v>
      </c>
      <c r="B133" s="32" t="s">
        <v>8730</v>
      </c>
      <c r="C133" s="33">
        <v>0.49078703703703702</v>
      </c>
      <c r="D133" s="10">
        <v>102</v>
      </c>
      <c r="E133" s="14">
        <v>1513604</v>
      </c>
      <c r="F133" s="10" t="s">
        <v>131</v>
      </c>
      <c r="G133" s="15">
        <v>-120</v>
      </c>
      <c r="H133" s="10" t="s">
        <v>253</v>
      </c>
      <c r="I133" s="10" t="s">
        <v>7424</v>
      </c>
      <c r="J133" s="34">
        <v>-2358</v>
      </c>
      <c r="K133" s="10">
        <v>4931636485</v>
      </c>
      <c r="L133" s="10" t="s">
        <v>7788</v>
      </c>
      <c r="M133" s="10"/>
      <c r="N133" s="10"/>
    </row>
    <row r="134" spans="1:14">
      <c r="A134" s="32" t="s">
        <v>8730</v>
      </c>
      <c r="B134" s="32" t="s">
        <v>8730</v>
      </c>
      <c r="C134" s="33">
        <v>0.50416666666666665</v>
      </c>
      <c r="D134" s="10">
        <v>101</v>
      </c>
      <c r="E134" s="14">
        <v>1508175</v>
      </c>
      <c r="F134" s="10" t="s">
        <v>8733</v>
      </c>
      <c r="G134" s="15">
        <v>168</v>
      </c>
      <c r="H134" s="10" t="s">
        <v>253</v>
      </c>
      <c r="I134" s="10" t="s">
        <v>7424</v>
      </c>
      <c r="J134" s="34">
        <v>3386.88</v>
      </c>
      <c r="K134" s="10">
        <v>4931636644</v>
      </c>
      <c r="L134" s="10" t="s">
        <v>7788</v>
      </c>
      <c r="M134" s="10"/>
      <c r="N134" s="10"/>
    </row>
    <row r="135" spans="1:14">
      <c r="A135" s="32" t="s">
        <v>8730</v>
      </c>
      <c r="B135" s="32" t="s">
        <v>8730</v>
      </c>
      <c r="C135" s="33">
        <v>0.50428240740740737</v>
      </c>
      <c r="D135" s="10">
        <v>101</v>
      </c>
      <c r="E135" s="14">
        <v>1508175</v>
      </c>
      <c r="F135" s="10" t="s">
        <v>8733</v>
      </c>
      <c r="G135" s="15">
        <v>168</v>
      </c>
      <c r="H135" s="10" t="s">
        <v>253</v>
      </c>
      <c r="I135" s="10" t="s">
        <v>7424</v>
      </c>
      <c r="J135" s="34">
        <v>3386.88</v>
      </c>
      <c r="K135" s="10">
        <v>4931636646</v>
      </c>
      <c r="L135" s="10" t="s">
        <v>7788</v>
      </c>
      <c r="M135" s="10"/>
      <c r="N135" s="10"/>
    </row>
    <row r="136" spans="1:14">
      <c r="A136" s="32" t="s">
        <v>8730</v>
      </c>
      <c r="B136" s="32" t="s">
        <v>8730</v>
      </c>
      <c r="C136" s="33">
        <v>0.50524305555555549</v>
      </c>
      <c r="D136" s="10">
        <v>101</v>
      </c>
      <c r="E136" s="14">
        <v>1511288</v>
      </c>
      <c r="F136" s="10" t="s">
        <v>388</v>
      </c>
      <c r="G136" s="15">
        <v>240</v>
      </c>
      <c r="H136" s="10" t="s">
        <v>253</v>
      </c>
      <c r="I136" s="10" t="s">
        <v>7424</v>
      </c>
      <c r="J136" s="34">
        <v>2496</v>
      </c>
      <c r="K136" s="10">
        <v>4931636650</v>
      </c>
      <c r="L136" s="10" t="s">
        <v>7788</v>
      </c>
      <c r="M136" s="10"/>
      <c r="N136" s="10"/>
    </row>
    <row r="137" spans="1:14">
      <c r="A137" s="32" t="s">
        <v>8730</v>
      </c>
      <c r="B137" s="32" t="s">
        <v>8730</v>
      </c>
      <c r="C137" s="33">
        <v>0.50614583333333341</v>
      </c>
      <c r="D137" s="10">
        <v>101</v>
      </c>
      <c r="E137" s="14">
        <v>1508197</v>
      </c>
      <c r="F137" s="10" t="s">
        <v>126</v>
      </c>
      <c r="G137" s="15">
        <v>200</v>
      </c>
      <c r="H137" s="10" t="s">
        <v>253</v>
      </c>
      <c r="I137" s="10" t="s">
        <v>7424</v>
      </c>
      <c r="J137" s="34">
        <v>2470</v>
      </c>
      <c r="K137" s="10">
        <v>4931636653</v>
      </c>
      <c r="L137" s="10" t="s">
        <v>7788</v>
      </c>
      <c r="M137" s="10"/>
      <c r="N137" s="10"/>
    </row>
    <row r="138" spans="1:14">
      <c r="A138" s="32" t="s">
        <v>8730</v>
      </c>
      <c r="B138" s="32" t="s">
        <v>8730</v>
      </c>
      <c r="C138" s="33">
        <v>0.50627314814814817</v>
      </c>
      <c r="D138" s="10">
        <v>101</v>
      </c>
      <c r="E138" s="14">
        <v>1508197</v>
      </c>
      <c r="F138" s="10" t="s">
        <v>126</v>
      </c>
      <c r="G138" s="15">
        <v>200</v>
      </c>
      <c r="H138" s="10" t="s">
        <v>253</v>
      </c>
      <c r="I138" s="10" t="s">
        <v>7424</v>
      </c>
      <c r="J138" s="34">
        <v>2470</v>
      </c>
      <c r="K138" s="10">
        <v>4931636654</v>
      </c>
      <c r="L138" s="10" t="s">
        <v>7788</v>
      </c>
      <c r="M138" s="10"/>
      <c r="N138" s="10"/>
    </row>
    <row r="139" spans="1:14">
      <c r="A139" s="32" t="s">
        <v>8730</v>
      </c>
      <c r="B139" s="32" t="s">
        <v>8730</v>
      </c>
      <c r="C139" s="33">
        <v>0.50655092592592588</v>
      </c>
      <c r="D139" s="10">
        <v>101</v>
      </c>
      <c r="E139" s="14">
        <v>1520337</v>
      </c>
      <c r="F139" s="10" t="s">
        <v>157</v>
      </c>
      <c r="G139" s="15">
        <v>200</v>
      </c>
      <c r="H139" s="10" t="s">
        <v>253</v>
      </c>
      <c r="I139" s="10" t="s">
        <v>7424</v>
      </c>
      <c r="J139" s="34">
        <v>2610</v>
      </c>
      <c r="K139" s="10">
        <v>4931636656</v>
      </c>
      <c r="L139" s="10" t="s">
        <v>7788</v>
      </c>
      <c r="M139" s="10"/>
      <c r="N139" s="10"/>
    </row>
    <row r="140" spans="1:14">
      <c r="A140" s="32" t="s">
        <v>8730</v>
      </c>
      <c r="B140" s="32" t="s">
        <v>8730</v>
      </c>
      <c r="C140" s="33">
        <v>0.50677083333333328</v>
      </c>
      <c r="D140" s="10">
        <v>101</v>
      </c>
      <c r="E140" s="14">
        <v>1508197</v>
      </c>
      <c r="F140" s="10" t="s">
        <v>126</v>
      </c>
      <c r="G140" s="15">
        <v>200</v>
      </c>
      <c r="H140" s="10" t="s">
        <v>253</v>
      </c>
      <c r="I140" s="10" t="s">
        <v>7424</v>
      </c>
      <c r="J140" s="34">
        <v>2470</v>
      </c>
      <c r="K140" s="10">
        <v>4931636658</v>
      </c>
      <c r="L140" s="10" t="s">
        <v>7788</v>
      </c>
      <c r="M140" s="10"/>
      <c r="N140" s="10"/>
    </row>
    <row r="141" spans="1:14">
      <c r="A141" s="32" t="s">
        <v>8730</v>
      </c>
      <c r="B141" s="32" t="s">
        <v>8730</v>
      </c>
      <c r="C141" s="33">
        <v>0.50693287037037038</v>
      </c>
      <c r="D141" s="10">
        <v>101</v>
      </c>
      <c r="E141" s="14">
        <v>1508197</v>
      </c>
      <c r="F141" s="10" t="s">
        <v>126</v>
      </c>
      <c r="G141" s="15">
        <v>200</v>
      </c>
      <c r="H141" s="10" t="s">
        <v>253</v>
      </c>
      <c r="I141" s="10" t="s">
        <v>7424</v>
      </c>
      <c r="J141" s="34">
        <v>2470</v>
      </c>
      <c r="K141" s="10">
        <v>4931636659</v>
      </c>
      <c r="L141" s="10" t="s">
        <v>7788</v>
      </c>
      <c r="M141" s="10"/>
      <c r="N141" s="10"/>
    </row>
    <row r="142" spans="1:14">
      <c r="A142" s="32" t="s">
        <v>8730</v>
      </c>
      <c r="B142" s="32" t="s">
        <v>8730</v>
      </c>
      <c r="C142" s="33">
        <v>0.50769675925925928</v>
      </c>
      <c r="D142" s="10">
        <v>101</v>
      </c>
      <c r="E142" s="14">
        <v>1511288</v>
      </c>
      <c r="F142" s="10" t="s">
        <v>388</v>
      </c>
      <c r="G142" s="15">
        <v>240</v>
      </c>
      <c r="H142" s="10" t="s">
        <v>253</v>
      </c>
      <c r="I142" s="10" t="s">
        <v>7424</v>
      </c>
      <c r="J142" s="34">
        <v>2496</v>
      </c>
      <c r="K142" s="10">
        <v>4931636660</v>
      </c>
      <c r="L142" s="10" t="s">
        <v>7788</v>
      </c>
      <c r="M142" s="10"/>
      <c r="N142" s="10"/>
    </row>
    <row r="143" spans="1:14">
      <c r="A143" s="32" t="s">
        <v>8730</v>
      </c>
      <c r="B143" s="32" t="s">
        <v>8730</v>
      </c>
      <c r="C143" s="33">
        <v>0.50847222222222221</v>
      </c>
      <c r="D143" s="10">
        <v>101</v>
      </c>
      <c r="E143" s="14">
        <v>1519230</v>
      </c>
      <c r="F143" s="10" t="s">
        <v>148</v>
      </c>
      <c r="G143" s="15">
        <v>192</v>
      </c>
      <c r="H143" s="10" t="s">
        <v>253</v>
      </c>
      <c r="I143" s="10" t="s">
        <v>7424</v>
      </c>
      <c r="J143" s="34">
        <v>3505.92</v>
      </c>
      <c r="K143" s="10">
        <v>4931636664</v>
      </c>
      <c r="L143" s="10" t="s">
        <v>7788</v>
      </c>
      <c r="M143" s="10"/>
      <c r="N143" s="10"/>
    </row>
    <row r="144" spans="1:14">
      <c r="A144" s="32" t="s">
        <v>8730</v>
      </c>
      <c r="B144" s="32" t="s">
        <v>8730</v>
      </c>
      <c r="C144" s="33">
        <v>0.50863425925925931</v>
      </c>
      <c r="D144" s="10">
        <v>101</v>
      </c>
      <c r="E144" s="14">
        <v>1520337</v>
      </c>
      <c r="F144" s="10" t="s">
        <v>157</v>
      </c>
      <c r="G144" s="15">
        <v>200</v>
      </c>
      <c r="H144" s="10" t="s">
        <v>253</v>
      </c>
      <c r="I144" s="10" t="s">
        <v>7424</v>
      </c>
      <c r="J144" s="34">
        <v>2610</v>
      </c>
      <c r="K144" s="10">
        <v>4931636665</v>
      </c>
      <c r="L144" s="10" t="s">
        <v>7788</v>
      </c>
      <c r="M144" s="10"/>
      <c r="N144" s="10"/>
    </row>
    <row r="145" spans="1:14">
      <c r="A145" s="32" t="s">
        <v>8730</v>
      </c>
      <c r="B145" s="32" t="s">
        <v>8730</v>
      </c>
      <c r="C145" s="33">
        <v>0.50873842592592589</v>
      </c>
      <c r="D145" s="10">
        <v>101</v>
      </c>
      <c r="E145" s="14">
        <v>1519230</v>
      </c>
      <c r="F145" s="10" t="s">
        <v>148</v>
      </c>
      <c r="G145" s="15">
        <v>192</v>
      </c>
      <c r="H145" s="10" t="s">
        <v>253</v>
      </c>
      <c r="I145" s="10" t="s">
        <v>7424</v>
      </c>
      <c r="J145" s="34">
        <v>3505.92</v>
      </c>
      <c r="K145" s="10">
        <v>4931636666</v>
      </c>
      <c r="L145" s="10" t="s">
        <v>7788</v>
      </c>
      <c r="M145" s="10"/>
      <c r="N145" s="10"/>
    </row>
    <row r="146" spans="1:14">
      <c r="A146" s="32" t="s">
        <v>8730</v>
      </c>
      <c r="B146" s="32" t="s">
        <v>8730</v>
      </c>
      <c r="C146" s="33">
        <v>0.52629629629629626</v>
      </c>
      <c r="D146" s="10">
        <v>101</v>
      </c>
      <c r="E146" s="14">
        <v>1508113</v>
      </c>
      <c r="F146" s="10" t="s">
        <v>353</v>
      </c>
      <c r="G146" s="15">
        <v>216</v>
      </c>
      <c r="H146" s="10" t="s">
        <v>253</v>
      </c>
      <c r="I146" s="10" t="s">
        <v>7424</v>
      </c>
      <c r="J146" s="34">
        <v>6505.92</v>
      </c>
      <c r="K146" s="10">
        <v>4931636931</v>
      </c>
      <c r="L146" s="10" t="s">
        <v>7788</v>
      </c>
      <c r="M146" s="10"/>
      <c r="N146" s="10"/>
    </row>
    <row r="147" spans="1:14">
      <c r="A147" s="32" t="s">
        <v>8730</v>
      </c>
      <c r="B147" s="32" t="s">
        <v>8730</v>
      </c>
      <c r="C147" s="33">
        <v>0.52642361111111113</v>
      </c>
      <c r="D147" s="10">
        <v>101</v>
      </c>
      <c r="E147" s="14">
        <v>1508113</v>
      </c>
      <c r="F147" s="10" t="s">
        <v>353</v>
      </c>
      <c r="G147" s="15">
        <v>216</v>
      </c>
      <c r="H147" s="10" t="s">
        <v>253</v>
      </c>
      <c r="I147" s="10" t="s">
        <v>7424</v>
      </c>
      <c r="J147" s="34">
        <v>6505.92</v>
      </c>
      <c r="K147" s="10">
        <v>4931636932</v>
      </c>
      <c r="L147" s="10" t="s">
        <v>7788</v>
      </c>
      <c r="M147" s="10"/>
      <c r="N147" s="10"/>
    </row>
    <row r="148" spans="1:14">
      <c r="A148" s="32" t="s">
        <v>8730</v>
      </c>
      <c r="B148" s="32" t="s">
        <v>8730</v>
      </c>
      <c r="C148" s="33">
        <v>0.54047453703703707</v>
      </c>
      <c r="D148" s="10">
        <v>101</v>
      </c>
      <c r="E148" s="14">
        <v>1516850</v>
      </c>
      <c r="F148" s="10" t="s">
        <v>399</v>
      </c>
      <c r="G148" s="15">
        <v>960</v>
      </c>
      <c r="H148" s="10" t="s">
        <v>253</v>
      </c>
      <c r="I148" s="10" t="s">
        <v>7424</v>
      </c>
      <c r="J148" s="34">
        <v>18614.400000000001</v>
      </c>
      <c r="K148" s="10">
        <v>4931637036</v>
      </c>
      <c r="L148" s="10" t="s">
        <v>7788</v>
      </c>
      <c r="M148" s="10"/>
      <c r="N148" s="10"/>
    </row>
    <row r="149" spans="1:14">
      <c r="A149" s="32" t="s">
        <v>8730</v>
      </c>
      <c r="B149" s="32" t="s">
        <v>8730</v>
      </c>
      <c r="C149" s="33">
        <v>0.54078703703703701</v>
      </c>
      <c r="D149" s="10">
        <v>101</v>
      </c>
      <c r="E149" s="14">
        <v>1516858</v>
      </c>
      <c r="F149" s="10" t="s">
        <v>138</v>
      </c>
      <c r="G149" s="15">
        <v>1000</v>
      </c>
      <c r="H149" s="10" t="s">
        <v>253</v>
      </c>
      <c r="I149" s="10" t="s">
        <v>7424</v>
      </c>
      <c r="J149" s="34">
        <v>19150</v>
      </c>
      <c r="K149" s="10">
        <v>4931637037</v>
      </c>
      <c r="L149" s="10" t="s">
        <v>7788</v>
      </c>
      <c r="M149" s="10"/>
      <c r="N149" s="10"/>
    </row>
    <row r="150" spans="1:14">
      <c r="A150" s="32" t="s">
        <v>8730</v>
      </c>
      <c r="B150" s="32" t="s">
        <v>8730</v>
      </c>
      <c r="C150" s="33">
        <v>0.58314814814814808</v>
      </c>
      <c r="D150" s="10">
        <v>101</v>
      </c>
      <c r="E150" s="14">
        <v>1511288</v>
      </c>
      <c r="F150" s="10" t="s">
        <v>388</v>
      </c>
      <c r="G150" s="15">
        <v>240</v>
      </c>
      <c r="H150" s="10" t="s">
        <v>253</v>
      </c>
      <c r="I150" s="10" t="s">
        <v>7424</v>
      </c>
      <c r="J150" s="34">
        <v>2496</v>
      </c>
      <c r="K150" s="10">
        <v>4931637996</v>
      </c>
      <c r="L150" s="10" t="s">
        <v>7788</v>
      </c>
      <c r="M150" s="10"/>
      <c r="N150" s="10"/>
    </row>
    <row r="151" spans="1:14">
      <c r="A151" s="32" t="s">
        <v>8730</v>
      </c>
      <c r="B151" s="32" t="s">
        <v>8730</v>
      </c>
      <c r="C151" s="33">
        <v>0.58420138888888895</v>
      </c>
      <c r="D151" s="10">
        <v>101</v>
      </c>
      <c r="E151" s="14">
        <v>1519230</v>
      </c>
      <c r="F151" s="10" t="s">
        <v>148</v>
      </c>
      <c r="G151" s="15">
        <v>192</v>
      </c>
      <c r="H151" s="10" t="s">
        <v>253</v>
      </c>
      <c r="I151" s="10" t="s">
        <v>7424</v>
      </c>
      <c r="J151" s="34">
        <v>3505.92</v>
      </c>
      <c r="K151" s="10">
        <v>4931638021</v>
      </c>
      <c r="L151" s="10" t="s">
        <v>7788</v>
      </c>
      <c r="M151" s="10"/>
      <c r="N151" s="10"/>
    </row>
    <row r="152" spans="1:14">
      <c r="A152" s="32" t="s">
        <v>8730</v>
      </c>
      <c r="B152" s="32" t="s">
        <v>8730</v>
      </c>
      <c r="C152" s="33">
        <v>0.58496527777777774</v>
      </c>
      <c r="D152" s="10">
        <v>101</v>
      </c>
      <c r="E152" s="14">
        <v>1519230</v>
      </c>
      <c r="F152" s="10" t="s">
        <v>148</v>
      </c>
      <c r="G152" s="15">
        <v>192</v>
      </c>
      <c r="H152" s="10" t="s">
        <v>253</v>
      </c>
      <c r="I152" s="10" t="s">
        <v>7424</v>
      </c>
      <c r="J152" s="34">
        <v>3505.92</v>
      </c>
      <c r="K152" s="10">
        <v>4931638024</v>
      </c>
      <c r="L152" s="10" t="s">
        <v>7788</v>
      </c>
      <c r="M152" s="10"/>
      <c r="N152" s="10"/>
    </row>
    <row r="153" spans="1:14">
      <c r="A153" s="32" t="s">
        <v>8730</v>
      </c>
      <c r="B153" s="32" t="s">
        <v>8730</v>
      </c>
      <c r="C153" s="33">
        <v>0.5852546296296296</v>
      </c>
      <c r="D153" s="10">
        <v>101</v>
      </c>
      <c r="E153" s="14">
        <v>1520337</v>
      </c>
      <c r="F153" s="10" t="s">
        <v>157</v>
      </c>
      <c r="G153" s="15">
        <v>200</v>
      </c>
      <c r="H153" s="10" t="s">
        <v>253</v>
      </c>
      <c r="I153" s="10" t="s">
        <v>7424</v>
      </c>
      <c r="J153" s="34">
        <v>2610</v>
      </c>
      <c r="K153" s="10">
        <v>4931638026</v>
      </c>
      <c r="L153" s="10" t="s">
        <v>7788</v>
      </c>
      <c r="M153" s="10"/>
      <c r="N153" s="10"/>
    </row>
    <row r="154" spans="1:14">
      <c r="A154" s="32" t="s">
        <v>8730</v>
      </c>
      <c r="B154" s="32" t="s">
        <v>8730</v>
      </c>
      <c r="C154" s="33">
        <v>0.58616898148148155</v>
      </c>
      <c r="D154" s="10">
        <v>101</v>
      </c>
      <c r="E154" s="14">
        <v>1508197</v>
      </c>
      <c r="F154" s="10" t="s">
        <v>126</v>
      </c>
      <c r="G154" s="15">
        <v>200</v>
      </c>
      <c r="H154" s="10" t="s">
        <v>253</v>
      </c>
      <c r="I154" s="10" t="s">
        <v>7424</v>
      </c>
      <c r="J154" s="34">
        <v>2470</v>
      </c>
      <c r="K154" s="10">
        <v>4931638028</v>
      </c>
      <c r="L154" s="10" t="s">
        <v>7788</v>
      </c>
      <c r="M154" s="10"/>
      <c r="N154" s="10"/>
    </row>
    <row r="155" spans="1:14">
      <c r="A155" s="32" t="s">
        <v>8730</v>
      </c>
      <c r="B155" s="32" t="s">
        <v>8730</v>
      </c>
      <c r="C155" s="33">
        <v>0.58666666666666667</v>
      </c>
      <c r="D155" s="10">
        <v>101</v>
      </c>
      <c r="E155" s="14">
        <v>1520337</v>
      </c>
      <c r="F155" s="10" t="s">
        <v>157</v>
      </c>
      <c r="G155" s="15">
        <v>200</v>
      </c>
      <c r="H155" s="10" t="s">
        <v>253</v>
      </c>
      <c r="I155" s="10" t="s">
        <v>7424</v>
      </c>
      <c r="J155" s="34">
        <v>2610</v>
      </c>
      <c r="K155" s="10">
        <v>4931638031</v>
      </c>
      <c r="L155" s="10" t="s">
        <v>7788</v>
      </c>
      <c r="M155" s="10"/>
      <c r="N155" s="10"/>
    </row>
    <row r="156" spans="1:14">
      <c r="A156" s="32" t="s">
        <v>8730</v>
      </c>
      <c r="B156" s="32" t="s">
        <v>8730</v>
      </c>
      <c r="C156" s="33">
        <v>0.60069444444444442</v>
      </c>
      <c r="D156" s="10">
        <v>101</v>
      </c>
      <c r="E156" s="14">
        <v>1508197</v>
      </c>
      <c r="F156" s="10" t="s">
        <v>126</v>
      </c>
      <c r="G156" s="15">
        <v>200</v>
      </c>
      <c r="H156" s="10" t="s">
        <v>253</v>
      </c>
      <c r="I156" s="10" t="s">
        <v>7424</v>
      </c>
      <c r="J156" s="34">
        <v>2470</v>
      </c>
      <c r="K156" s="10">
        <v>4931638233</v>
      </c>
      <c r="L156" s="10" t="s">
        <v>7788</v>
      </c>
      <c r="M156" s="10"/>
      <c r="N156" s="10"/>
    </row>
    <row r="157" spans="1:14">
      <c r="A157" s="32" t="s">
        <v>8730</v>
      </c>
      <c r="B157" s="32" t="s">
        <v>8730</v>
      </c>
      <c r="C157" s="33">
        <v>0.60356481481481483</v>
      </c>
      <c r="D157" s="10">
        <v>101</v>
      </c>
      <c r="E157" s="14">
        <v>1508175</v>
      </c>
      <c r="F157" s="10" t="s">
        <v>8733</v>
      </c>
      <c r="G157" s="15">
        <v>168</v>
      </c>
      <c r="H157" s="10" t="s">
        <v>253</v>
      </c>
      <c r="I157" s="10" t="s">
        <v>7424</v>
      </c>
      <c r="J157" s="34">
        <v>3386.88</v>
      </c>
      <c r="K157" s="10">
        <v>4931638260</v>
      </c>
      <c r="L157" s="10" t="s">
        <v>7788</v>
      </c>
      <c r="M157" s="10"/>
      <c r="N157" s="10"/>
    </row>
    <row r="158" spans="1:14">
      <c r="A158" s="32" t="s">
        <v>8730</v>
      </c>
      <c r="B158" s="32" t="s">
        <v>8730</v>
      </c>
      <c r="C158" s="33">
        <v>0.69603009259259263</v>
      </c>
      <c r="D158" s="10">
        <v>101</v>
      </c>
      <c r="E158" s="14">
        <v>1519230</v>
      </c>
      <c r="F158" s="10" t="s">
        <v>148</v>
      </c>
      <c r="G158" s="15">
        <v>192</v>
      </c>
      <c r="H158" s="10" t="s">
        <v>253</v>
      </c>
      <c r="I158" s="10" t="s">
        <v>7424</v>
      </c>
      <c r="J158" s="34">
        <v>3505.92</v>
      </c>
      <c r="K158" s="10">
        <v>4931639470</v>
      </c>
      <c r="L158" s="10" t="s">
        <v>8732</v>
      </c>
      <c r="M158" s="10"/>
      <c r="N158" s="10"/>
    </row>
    <row r="159" spans="1:14">
      <c r="A159" s="32" t="s">
        <v>8730</v>
      </c>
      <c r="B159" s="32" t="s">
        <v>8730</v>
      </c>
      <c r="C159" s="33">
        <v>0.69612268518518527</v>
      </c>
      <c r="D159" s="10">
        <v>101</v>
      </c>
      <c r="E159" s="14">
        <v>1508197</v>
      </c>
      <c r="F159" s="10" t="s">
        <v>126</v>
      </c>
      <c r="G159" s="15">
        <v>200</v>
      </c>
      <c r="H159" s="10" t="s">
        <v>253</v>
      </c>
      <c r="I159" s="10" t="s">
        <v>7424</v>
      </c>
      <c r="J159" s="34">
        <v>2470</v>
      </c>
      <c r="K159" s="10">
        <v>4931639481</v>
      </c>
      <c r="L159" s="10" t="s">
        <v>8732</v>
      </c>
      <c r="M159" s="10"/>
      <c r="N159" s="10"/>
    </row>
    <row r="160" spans="1:14">
      <c r="A160" s="32" t="s">
        <v>8730</v>
      </c>
      <c r="B160" s="32" t="s">
        <v>8730</v>
      </c>
      <c r="C160" s="33">
        <v>0.69619212962962962</v>
      </c>
      <c r="D160" s="10">
        <v>101</v>
      </c>
      <c r="E160" s="14">
        <v>1511288</v>
      </c>
      <c r="F160" s="10" t="s">
        <v>388</v>
      </c>
      <c r="G160" s="15">
        <v>240</v>
      </c>
      <c r="H160" s="10" t="s">
        <v>253</v>
      </c>
      <c r="I160" s="10" t="s">
        <v>7424</v>
      </c>
      <c r="J160" s="34">
        <v>2496</v>
      </c>
      <c r="K160" s="10">
        <v>4931639482</v>
      </c>
      <c r="L160" s="10" t="s">
        <v>8732</v>
      </c>
      <c r="M160" s="10"/>
      <c r="N160" s="10"/>
    </row>
    <row r="161" spans="1:14">
      <c r="A161" s="32" t="s">
        <v>8730</v>
      </c>
      <c r="B161" s="32" t="s">
        <v>8730</v>
      </c>
      <c r="C161" s="33">
        <v>0.69626157407407396</v>
      </c>
      <c r="D161" s="10">
        <v>101</v>
      </c>
      <c r="E161" s="14">
        <v>1508175</v>
      </c>
      <c r="F161" s="10" t="s">
        <v>8733</v>
      </c>
      <c r="G161" s="15">
        <v>168</v>
      </c>
      <c r="H161" s="10" t="s">
        <v>253</v>
      </c>
      <c r="I161" s="10" t="s">
        <v>7424</v>
      </c>
      <c r="J161" s="34">
        <v>3386.88</v>
      </c>
      <c r="K161" s="10">
        <v>4931639485</v>
      </c>
      <c r="L161" s="10" t="s">
        <v>8732</v>
      </c>
      <c r="M161" s="10"/>
      <c r="N161" s="10"/>
    </row>
    <row r="162" spans="1:14">
      <c r="A162" s="32" t="s">
        <v>8730</v>
      </c>
      <c r="B162" s="32" t="s">
        <v>8730</v>
      </c>
      <c r="C162" s="33">
        <v>0.69634259259259268</v>
      </c>
      <c r="D162" s="10">
        <v>101</v>
      </c>
      <c r="E162" s="14">
        <v>1520337</v>
      </c>
      <c r="F162" s="10" t="s">
        <v>157</v>
      </c>
      <c r="G162" s="15">
        <v>200</v>
      </c>
      <c r="H162" s="10" t="s">
        <v>253</v>
      </c>
      <c r="I162" s="10" t="s">
        <v>7424</v>
      </c>
      <c r="J162" s="34">
        <v>2610</v>
      </c>
      <c r="K162" s="10">
        <v>4931639487</v>
      </c>
      <c r="L162" s="10" t="s">
        <v>8732</v>
      </c>
      <c r="M162" s="10"/>
      <c r="N162" s="10"/>
    </row>
    <row r="163" spans="1:14">
      <c r="A163" s="32" t="s">
        <v>8730</v>
      </c>
      <c r="B163" s="32" t="s">
        <v>8730</v>
      </c>
      <c r="C163" s="33">
        <v>0.69641203703703702</v>
      </c>
      <c r="D163" s="10">
        <v>101</v>
      </c>
      <c r="E163" s="14">
        <v>1508197</v>
      </c>
      <c r="F163" s="10" t="s">
        <v>126</v>
      </c>
      <c r="G163" s="15">
        <v>200</v>
      </c>
      <c r="H163" s="10" t="s">
        <v>253</v>
      </c>
      <c r="I163" s="10" t="s">
        <v>7424</v>
      </c>
      <c r="J163" s="34">
        <v>2470</v>
      </c>
      <c r="K163" s="10">
        <v>4931639488</v>
      </c>
      <c r="L163" s="10" t="s">
        <v>8732</v>
      </c>
      <c r="M163" s="10"/>
      <c r="N163" s="10"/>
    </row>
    <row r="164" spans="1:14">
      <c r="A164" s="32" t="s">
        <v>8730</v>
      </c>
      <c r="B164" s="32" t="s">
        <v>8730</v>
      </c>
      <c r="C164" s="33">
        <v>0.7128472222222223</v>
      </c>
      <c r="D164" s="10">
        <v>101</v>
      </c>
      <c r="E164" s="14">
        <v>1508197</v>
      </c>
      <c r="F164" s="10" t="s">
        <v>126</v>
      </c>
      <c r="G164" s="15">
        <v>200</v>
      </c>
      <c r="H164" s="10" t="s">
        <v>253</v>
      </c>
      <c r="I164" s="10" t="s">
        <v>7424</v>
      </c>
      <c r="J164" s="34">
        <v>2470</v>
      </c>
      <c r="K164" s="10">
        <v>4931639659</v>
      </c>
      <c r="L164" s="10" t="s">
        <v>8732</v>
      </c>
      <c r="M164" s="10"/>
      <c r="N164" s="10"/>
    </row>
    <row r="165" spans="1:14">
      <c r="A165" s="32" t="s">
        <v>8730</v>
      </c>
      <c r="B165" s="32" t="s">
        <v>8730</v>
      </c>
      <c r="C165" s="33">
        <v>0.75287037037037041</v>
      </c>
      <c r="D165" s="10">
        <v>101</v>
      </c>
      <c r="E165" s="14">
        <v>1516860</v>
      </c>
      <c r="F165" s="10" t="s">
        <v>139</v>
      </c>
      <c r="G165" s="15">
        <v>800</v>
      </c>
      <c r="H165" s="10" t="s">
        <v>253</v>
      </c>
      <c r="I165" s="10" t="s">
        <v>7424</v>
      </c>
      <c r="J165" s="34">
        <v>15032</v>
      </c>
      <c r="K165" s="10">
        <v>4931640210</v>
      </c>
      <c r="L165" s="10" t="s">
        <v>8732</v>
      </c>
      <c r="M165" s="10"/>
      <c r="N165" s="10"/>
    </row>
    <row r="166" spans="1:14">
      <c r="A166" s="32" t="s">
        <v>8730</v>
      </c>
      <c r="B166" s="32" t="s">
        <v>8730</v>
      </c>
      <c r="C166" s="33">
        <v>0.80038194444444455</v>
      </c>
      <c r="D166" s="10">
        <v>101</v>
      </c>
      <c r="E166" s="14">
        <v>1516858</v>
      </c>
      <c r="F166" s="10" t="s">
        <v>138</v>
      </c>
      <c r="G166" s="15">
        <v>1000</v>
      </c>
      <c r="H166" s="10" t="s">
        <v>253</v>
      </c>
      <c r="I166" s="10" t="s">
        <v>7424</v>
      </c>
      <c r="J166" s="34">
        <v>19150</v>
      </c>
      <c r="K166" s="10">
        <v>4931640957</v>
      </c>
      <c r="L166" s="10" t="s">
        <v>8732</v>
      </c>
      <c r="M166" s="10"/>
      <c r="N166" s="10"/>
    </row>
    <row r="167" spans="1:14">
      <c r="A167" s="32" t="s">
        <v>8730</v>
      </c>
      <c r="B167" s="32" t="s">
        <v>8730</v>
      </c>
      <c r="C167" s="33">
        <v>0.80479166666666668</v>
      </c>
      <c r="D167" s="10">
        <v>101</v>
      </c>
      <c r="E167" s="14">
        <v>1508175</v>
      </c>
      <c r="F167" s="10" t="s">
        <v>8733</v>
      </c>
      <c r="G167" s="15">
        <v>168</v>
      </c>
      <c r="H167" s="10" t="s">
        <v>253</v>
      </c>
      <c r="I167" s="10" t="s">
        <v>7424</v>
      </c>
      <c r="J167" s="34">
        <v>3386.88</v>
      </c>
      <c r="K167" s="10">
        <v>4931640973</v>
      </c>
      <c r="L167" s="10" t="s">
        <v>8732</v>
      </c>
      <c r="M167" s="10"/>
      <c r="N167" s="10"/>
    </row>
    <row r="168" spans="1:14">
      <c r="A168" s="32" t="s">
        <v>8730</v>
      </c>
      <c r="B168" s="32" t="s">
        <v>8730</v>
      </c>
      <c r="C168" s="33">
        <v>0.80486111111111114</v>
      </c>
      <c r="D168" s="10">
        <v>101</v>
      </c>
      <c r="E168" s="14">
        <v>1519230</v>
      </c>
      <c r="F168" s="10" t="s">
        <v>148</v>
      </c>
      <c r="G168" s="15">
        <v>192</v>
      </c>
      <c r="H168" s="10" t="s">
        <v>253</v>
      </c>
      <c r="I168" s="10" t="s">
        <v>7424</v>
      </c>
      <c r="J168" s="34">
        <v>3505.92</v>
      </c>
      <c r="K168" s="10">
        <v>4931640975</v>
      </c>
      <c r="L168" s="10" t="s">
        <v>8732</v>
      </c>
      <c r="M168" s="10"/>
      <c r="N168" s="10"/>
    </row>
    <row r="169" spans="1:14">
      <c r="A169" s="32" t="s">
        <v>8730</v>
      </c>
      <c r="B169" s="32" t="s">
        <v>8730</v>
      </c>
      <c r="C169" s="33">
        <v>0.80491898148148155</v>
      </c>
      <c r="D169" s="10">
        <v>101</v>
      </c>
      <c r="E169" s="14">
        <v>1508197</v>
      </c>
      <c r="F169" s="10" t="s">
        <v>126</v>
      </c>
      <c r="G169" s="15">
        <v>200</v>
      </c>
      <c r="H169" s="10" t="s">
        <v>253</v>
      </c>
      <c r="I169" s="10" t="s">
        <v>7424</v>
      </c>
      <c r="J169" s="34">
        <v>2470</v>
      </c>
      <c r="K169" s="10">
        <v>4931640976</v>
      </c>
      <c r="L169" s="10" t="s">
        <v>8732</v>
      </c>
      <c r="M169" s="10"/>
      <c r="N169" s="10"/>
    </row>
    <row r="170" spans="1:14">
      <c r="A170" s="32" t="s">
        <v>8730</v>
      </c>
      <c r="B170" s="32" t="s">
        <v>8730</v>
      </c>
      <c r="C170" s="33">
        <v>0.8049884259259259</v>
      </c>
      <c r="D170" s="10">
        <v>101</v>
      </c>
      <c r="E170" s="14">
        <v>1508197</v>
      </c>
      <c r="F170" s="10" t="s">
        <v>126</v>
      </c>
      <c r="G170" s="15">
        <v>200</v>
      </c>
      <c r="H170" s="10" t="s">
        <v>253</v>
      </c>
      <c r="I170" s="10" t="s">
        <v>7424</v>
      </c>
      <c r="J170" s="34">
        <v>2470</v>
      </c>
      <c r="K170" s="10">
        <v>4931640978</v>
      </c>
      <c r="L170" s="10" t="s">
        <v>8732</v>
      </c>
      <c r="M170" s="10"/>
      <c r="N170" s="10"/>
    </row>
    <row r="171" spans="1:14">
      <c r="A171" s="32" t="s">
        <v>8730</v>
      </c>
      <c r="B171" s="32" t="s">
        <v>8730</v>
      </c>
      <c r="C171" s="33">
        <v>0.81262731481481476</v>
      </c>
      <c r="D171" s="10">
        <v>101</v>
      </c>
      <c r="E171" s="14">
        <v>1520337</v>
      </c>
      <c r="F171" s="10" t="s">
        <v>157</v>
      </c>
      <c r="G171" s="15">
        <v>200</v>
      </c>
      <c r="H171" s="10" t="s">
        <v>253</v>
      </c>
      <c r="I171" s="10" t="s">
        <v>7424</v>
      </c>
      <c r="J171" s="34">
        <v>2610</v>
      </c>
      <c r="K171" s="10">
        <v>4931641013</v>
      </c>
      <c r="L171" s="10" t="s">
        <v>8732</v>
      </c>
      <c r="M171" s="10"/>
      <c r="N171" s="10"/>
    </row>
    <row r="172" spans="1:14">
      <c r="A172" s="32" t="s">
        <v>8730</v>
      </c>
      <c r="B172" s="32" t="s">
        <v>8730</v>
      </c>
      <c r="C172" s="33">
        <v>0.81806712962962969</v>
      </c>
      <c r="D172" s="10">
        <v>101</v>
      </c>
      <c r="E172" s="14">
        <v>1508175</v>
      </c>
      <c r="F172" s="10" t="s">
        <v>8733</v>
      </c>
      <c r="G172" s="15">
        <v>168</v>
      </c>
      <c r="H172" s="10" t="s">
        <v>253</v>
      </c>
      <c r="I172" s="10" t="s">
        <v>7424</v>
      </c>
      <c r="J172" s="34">
        <v>3386.88</v>
      </c>
      <c r="K172" s="10">
        <v>4931641024</v>
      </c>
      <c r="L172" s="10" t="s">
        <v>8732</v>
      </c>
      <c r="M172" s="10"/>
      <c r="N172" s="10"/>
    </row>
    <row r="173" spans="1:14">
      <c r="A173" s="32" t="s">
        <v>8730</v>
      </c>
      <c r="B173" s="32" t="s">
        <v>8730</v>
      </c>
      <c r="C173" s="33">
        <v>0.83584490740740736</v>
      </c>
      <c r="D173" s="10">
        <v>101</v>
      </c>
      <c r="E173" s="14">
        <v>1508197</v>
      </c>
      <c r="F173" s="10" t="s">
        <v>126</v>
      </c>
      <c r="G173" s="15">
        <v>200</v>
      </c>
      <c r="H173" s="10" t="s">
        <v>253</v>
      </c>
      <c r="I173" s="10" t="s">
        <v>7424</v>
      </c>
      <c r="J173" s="34">
        <v>2470</v>
      </c>
      <c r="K173" s="10">
        <v>4931641128</v>
      </c>
      <c r="L173" s="10" t="s">
        <v>8732</v>
      </c>
      <c r="M173" s="10"/>
      <c r="N173" s="10"/>
    </row>
    <row r="174" spans="1:14">
      <c r="A174" s="32" t="s">
        <v>8730</v>
      </c>
      <c r="B174" s="32" t="s">
        <v>8730</v>
      </c>
      <c r="C174" s="33">
        <v>0.83592592592592585</v>
      </c>
      <c r="D174" s="10">
        <v>101</v>
      </c>
      <c r="E174" s="14">
        <v>1511288</v>
      </c>
      <c r="F174" s="10" t="s">
        <v>388</v>
      </c>
      <c r="G174" s="15">
        <v>240</v>
      </c>
      <c r="H174" s="10" t="s">
        <v>253</v>
      </c>
      <c r="I174" s="10" t="s">
        <v>7424</v>
      </c>
      <c r="J174" s="34">
        <v>2496</v>
      </c>
      <c r="K174" s="10">
        <v>4931641129</v>
      </c>
      <c r="L174" s="10" t="s">
        <v>8732</v>
      </c>
      <c r="M174" s="10"/>
      <c r="N174" s="10"/>
    </row>
    <row r="175" spans="1:14">
      <c r="A175" s="32" t="s">
        <v>8730</v>
      </c>
      <c r="B175" s="32" t="s">
        <v>8730</v>
      </c>
      <c r="C175" s="33">
        <v>0.84304398148148152</v>
      </c>
      <c r="D175" s="10">
        <v>101</v>
      </c>
      <c r="E175" s="14">
        <v>1508113</v>
      </c>
      <c r="F175" s="10" t="s">
        <v>353</v>
      </c>
      <c r="G175" s="15">
        <v>216</v>
      </c>
      <c r="H175" s="10" t="s">
        <v>253</v>
      </c>
      <c r="I175" s="10" t="s">
        <v>7424</v>
      </c>
      <c r="J175" s="34">
        <v>6505.92</v>
      </c>
      <c r="K175" s="10">
        <v>4931641218</v>
      </c>
      <c r="L175" s="10" t="s">
        <v>8732</v>
      </c>
      <c r="M175" s="10"/>
      <c r="N175" s="10"/>
    </row>
    <row r="176" spans="1:14">
      <c r="A176" s="32" t="s">
        <v>8730</v>
      </c>
      <c r="B176" s="32" t="s">
        <v>8730</v>
      </c>
      <c r="C176" s="33">
        <v>0.84311342592592586</v>
      </c>
      <c r="D176" s="10">
        <v>101</v>
      </c>
      <c r="E176" s="14">
        <v>1508113</v>
      </c>
      <c r="F176" s="10" t="s">
        <v>353</v>
      </c>
      <c r="G176" s="15">
        <v>216</v>
      </c>
      <c r="H176" s="10" t="s">
        <v>253</v>
      </c>
      <c r="I176" s="10" t="s">
        <v>7424</v>
      </c>
      <c r="J176" s="34">
        <v>6505.92</v>
      </c>
      <c r="K176" s="10">
        <v>4931641219</v>
      </c>
      <c r="L176" s="10" t="s">
        <v>8732</v>
      </c>
      <c r="M176" s="10"/>
      <c r="N176" s="10"/>
    </row>
    <row r="177" spans="1:14">
      <c r="A177" s="32" t="s">
        <v>8730</v>
      </c>
      <c r="B177" s="32" t="s">
        <v>8730</v>
      </c>
      <c r="C177" s="33">
        <v>0.8912268518518518</v>
      </c>
      <c r="D177" s="10">
        <v>101</v>
      </c>
      <c r="E177" s="14">
        <v>1508197</v>
      </c>
      <c r="F177" s="10" t="s">
        <v>126</v>
      </c>
      <c r="G177" s="15">
        <v>200</v>
      </c>
      <c r="H177" s="10" t="s">
        <v>253</v>
      </c>
      <c r="I177" s="10" t="s">
        <v>7424</v>
      </c>
      <c r="J177" s="34">
        <v>2470</v>
      </c>
      <c r="K177" s="10">
        <v>4931641536</v>
      </c>
      <c r="L177" s="10" t="s">
        <v>8732</v>
      </c>
      <c r="M177" s="10"/>
      <c r="N177" s="10"/>
    </row>
    <row r="178" spans="1:14">
      <c r="A178" s="32" t="s">
        <v>8730</v>
      </c>
      <c r="B178" s="32" t="s">
        <v>8730</v>
      </c>
      <c r="C178" s="33">
        <v>0.89129629629629636</v>
      </c>
      <c r="D178" s="10">
        <v>101</v>
      </c>
      <c r="E178" s="14">
        <v>1520337</v>
      </c>
      <c r="F178" s="10" t="s">
        <v>157</v>
      </c>
      <c r="G178" s="15">
        <v>200</v>
      </c>
      <c r="H178" s="10" t="s">
        <v>253</v>
      </c>
      <c r="I178" s="10" t="s">
        <v>7424</v>
      </c>
      <c r="J178" s="34">
        <v>2610</v>
      </c>
      <c r="K178" s="10">
        <v>4931641537</v>
      </c>
      <c r="L178" s="10" t="s">
        <v>8732</v>
      </c>
      <c r="M178" s="10"/>
      <c r="N178" s="10"/>
    </row>
    <row r="179" spans="1:14">
      <c r="A179" s="32" t="s">
        <v>8730</v>
      </c>
      <c r="B179" s="32" t="s">
        <v>8730</v>
      </c>
      <c r="C179" s="33">
        <v>0.89143518518518527</v>
      </c>
      <c r="D179" s="10">
        <v>101</v>
      </c>
      <c r="E179" s="14">
        <v>1508175</v>
      </c>
      <c r="F179" s="10" t="s">
        <v>8733</v>
      </c>
      <c r="G179" s="15">
        <v>168</v>
      </c>
      <c r="H179" s="10" t="s">
        <v>253</v>
      </c>
      <c r="I179" s="10" t="s">
        <v>7424</v>
      </c>
      <c r="J179" s="34">
        <v>3386.88</v>
      </c>
      <c r="K179" s="10">
        <v>4931641540</v>
      </c>
      <c r="L179" s="10" t="s">
        <v>8732</v>
      </c>
      <c r="M179" s="10"/>
      <c r="N179" s="10"/>
    </row>
    <row r="180" spans="1:14">
      <c r="A180" s="32" t="s">
        <v>8730</v>
      </c>
      <c r="B180" s="32" t="s">
        <v>8730</v>
      </c>
      <c r="C180" s="33">
        <v>0.89547453703703705</v>
      </c>
      <c r="D180" s="10">
        <v>101</v>
      </c>
      <c r="E180" s="14">
        <v>1508197</v>
      </c>
      <c r="F180" s="10" t="s">
        <v>126</v>
      </c>
      <c r="G180" s="15">
        <v>200</v>
      </c>
      <c r="H180" s="10" t="s">
        <v>253</v>
      </c>
      <c r="I180" s="10" t="s">
        <v>7424</v>
      </c>
      <c r="J180" s="34">
        <v>2470</v>
      </c>
      <c r="K180" s="10">
        <v>4931641561</v>
      </c>
      <c r="L180" s="10" t="s">
        <v>8732</v>
      </c>
      <c r="M180" s="10"/>
      <c r="N180" s="10"/>
    </row>
    <row r="181" spans="1:14">
      <c r="A181" s="32" t="s">
        <v>8730</v>
      </c>
      <c r="B181" s="32" t="s">
        <v>8730</v>
      </c>
      <c r="C181" s="33">
        <v>0.91342592592592586</v>
      </c>
      <c r="D181" s="10">
        <v>101</v>
      </c>
      <c r="E181" s="14">
        <v>1519230</v>
      </c>
      <c r="F181" s="10" t="s">
        <v>148</v>
      </c>
      <c r="G181" s="15">
        <v>192</v>
      </c>
      <c r="H181" s="10" t="s">
        <v>253</v>
      </c>
      <c r="I181" s="10" t="s">
        <v>7424</v>
      </c>
      <c r="J181" s="34">
        <v>3505.92</v>
      </c>
      <c r="K181" s="10">
        <v>4931641675</v>
      </c>
      <c r="L181" s="10" t="s">
        <v>8732</v>
      </c>
      <c r="M181" s="10"/>
      <c r="N181" s="10"/>
    </row>
    <row r="182" spans="1:14">
      <c r="A182" s="32" t="s">
        <v>8730</v>
      </c>
      <c r="B182" s="32" t="s">
        <v>8730</v>
      </c>
      <c r="C182" s="33">
        <v>0.93505787037037036</v>
      </c>
      <c r="D182" s="10">
        <v>101</v>
      </c>
      <c r="E182" s="14">
        <v>1508197</v>
      </c>
      <c r="F182" s="10" t="s">
        <v>126</v>
      </c>
      <c r="G182" s="15">
        <v>200</v>
      </c>
      <c r="H182" s="10" t="s">
        <v>253</v>
      </c>
      <c r="I182" s="10" t="s">
        <v>7424</v>
      </c>
      <c r="J182" s="34">
        <v>2470</v>
      </c>
      <c r="K182" s="10">
        <v>4931641790</v>
      </c>
      <c r="L182" s="10" t="s">
        <v>8732</v>
      </c>
      <c r="M182" s="10"/>
      <c r="N182" s="10"/>
    </row>
    <row r="183" spans="1:14">
      <c r="A183" s="32" t="s">
        <v>8756</v>
      </c>
      <c r="B183" s="32" t="s">
        <v>8756</v>
      </c>
      <c r="C183" s="33">
        <v>9.0856481481481469E-2</v>
      </c>
      <c r="D183" s="10">
        <v>101</v>
      </c>
      <c r="E183" s="14">
        <v>1516858</v>
      </c>
      <c r="F183" s="10" t="s">
        <v>138</v>
      </c>
      <c r="G183" s="15">
        <v>1000</v>
      </c>
      <c r="H183" s="10" t="s">
        <v>253</v>
      </c>
      <c r="I183" s="10" t="s">
        <v>7424</v>
      </c>
      <c r="J183" s="34">
        <v>19150</v>
      </c>
      <c r="K183" s="10">
        <v>4931642563</v>
      </c>
      <c r="L183" s="10" t="s">
        <v>8469</v>
      </c>
      <c r="M183" s="10"/>
      <c r="N183" s="10"/>
    </row>
    <row r="184" spans="1:14">
      <c r="A184" s="32" t="s">
        <v>8756</v>
      </c>
      <c r="B184" s="32" t="s">
        <v>8756</v>
      </c>
      <c r="C184" s="33">
        <v>9.0960648148148152E-2</v>
      </c>
      <c r="D184" s="10">
        <v>101</v>
      </c>
      <c r="E184" s="14">
        <v>1516860</v>
      </c>
      <c r="F184" s="10" t="s">
        <v>139</v>
      </c>
      <c r="G184" s="15">
        <v>800</v>
      </c>
      <c r="H184" s="10" t="s">
        <v>253</v>
      </c>
      <c r="I184" s="10" t="s">
        <v>7424</v>
      </c>
      <c r="J184" s="34">
        <v>15032</v>
      </c>
      <c r="K184" s="10">
        <v>4931642564</v>
      </c>
      <c r="L184" s="10" t="s">
        <v>8469</v>
      </c>
      <c r="M184" s="10"/>
      <c r="N184" s="10"/>
    </row>
    <row r="185" spans="1:14">
      <c r="A185" s="32" t="s">
        <v>8756</v>
      </c>
      <c r="B185" s="32" t="s">
        <v>8756</v>
      </c>
      <c r="C185" s="33">
        <v>0.10877314814814815</v>
      </c>
      <c r="D185" s="10">
        <v>101</v>
      </c>
      <c r="E185" s="14">
        <v>1508197</v>
      </c>
      <c r="F185" s="10" t="s">
        <v>126</v>
      </c>
      <c r="G185" s="15">
        <v>200</v>
      </c>
      <c r="H185" s="10" t="s">
        <v>253</v>
      </c>
      <c r="I185" s="10" t="s">
        <v>7424</v>
      </c>
      <c r="J185" s="34">
        <v>2470</v>
      </c>
      <c r="K185" s="10">
        <v>4931642621</v>
      </c>
      <c r="L185" s="10" t="s">
        <v>8469</v>
      </c>
      <c r="M185" s="10"/>
      <c r="N185" s="10"/>
    </row>
    <row r="186" spans="1:14">
      <c r="A186" s="32" t="s">
        <v>8756</v>
      </c>
      <c r="B186" s="32" t="s">
        <v>8756</v>
      </c>
      <c r="C186" s="33">
        <v>0.10900462962962963</v>
      </c>
      <c r="D186" s="10">
        <v>101</v>
      </c>
      <c r="E186" s="14">
        <v>1508197</v>
      </c>
      <c r="F186" s="10" t="s">
        <v>126</v>
      </c>
      <c r="G186" s="15">
        <v>200</v>
      </c>
      <c r="H186" s="10" t="s">
        <v>253</v>
      </c>
      <c r="I186" s="10" t="s">
        <v>7424</v>
      </c>
      <c r="J186" s="34">
        <v>2470</v>
      </c>
      <c r="K186" s="10">
        <v>4931642622</v>
      </c>
      <c r="L186" s="10" t="s">
        <v>8469</v>
      </c>
      <c r="M186" s="10"/>
      <c r="N186" s="10"/>
    </row>
    <row r="187" spans="1:14">
      <c r="A187" s="32" t="s">
        <v>8756</v>
      </c>
      <c r="B187" s="32" t="s">
        <v>8756</v>
      </c>
      <c r="C187" s="33">
        <v>0.10906249999999999</v>
      </c>
      <c r="D187" s="10">
        <v>101</v>
      </c>
      <c r="E187" s="14">
        <v>1508197</v>
      </c>
      <c r="F187" s="10" t="s">
        <v>126</v>
      </c>
      <c r="G187" s="15">
        <v>200</v>
      </c>
      <c r="H187" s="10" t="s">
        <v>253</v>
      </c>
      <c r="I187" s="10" t="s">
        <v>7424</v>
      </c>
      <c r="J187" s="34">
        <v>2470</v>
      </c>
      <c r="K187" s="10">
        <v>4931642623</v>
      </c>
      <c r="L187" s="10" t="s">
        <v>8469</v>
      </c>
      <c r="M187" s="10"/>
      <c r="N187" s="10"/>
    </row>
    <row r="188" spans="1:14">
      <c r="A188" s="32" t="s">
        <v>8756</v>
      </c>
      <c r="B188" s="32" t="s">
        <v>8756</v>
      </c>
      <c r="C188" s="33">
        <v>0.10929398148148149</v>
      </c>
      <c r="D188" s="10">
        <v>101</v>
      </c>
      <c r="E188" s="14">
        <v>1511288</v>
      </c>
      <c r="F188" s="10" t="s">
        <v>388</v>
      </c>
      <c r="G188" s="15">
        <v>240</v>
      </c>
      <c r="H188" s="10" t="s">
        <v>253</v>
      </c>
      <c r="I188" s="10" t="s">
        <v>7424</v>
      </c>
      <c r="J188" s="34">
        <v>2496</v>
      </c>
      <c r="K188" s="10">
        <v>4931642627</v>
      </c>
      <c r="L188" s="10" t="s">
        <v>8469</v>
      </c>
      <c r="M188" s="10"/>
      <c r="N188" s="10"/>
    </row>
    <row r="189" spans="1:14">
      <c r="A189" s="32" t="s">
        <v>8756</v>
      </c>
      <c r="B189" s="32" t="s">
        <v>8756</v>
      </c>
      <c r="C189" s="33">
        <v>0.10934027777777777</v>
      </c>
      <c r="D189" s="10">
        <v>101</v>
      </c>
      <c r="E189" s="14">
        <v>1511288</v>
      </c>
      <c r="F189" s="10" t="s">
        <v>388</v>
      </c>
      <c r="G189" s="15">
        <v>240</v>
      </c>
      <c r="H189" s="10" t="s">
        <v>253</v>
      </c>
      <c r="I189" s="10" t="s">
        <v>7424</v>
      </c>
      <c r="J189" s="34">
        <v>2496</v>
      </c>
      <c r="K189" s="10">
        <v>4931642628</v>
      </c>
      <c r="L189" s="10" t="s">
        <v>8469</v>
      </c>
      <c r="M189" s="10"/>
      <c r="N189" s="10"/>
    </row>
    <row r="190" spans="1:14">
      <c r="A190" s="32" t="s">
        <v>8756</v>
      </c>
      <c r="B190" s="32" t="s">
        <v>8756</v>
      </c>
      <c r="C190" s="33">
        <v>0.10946759259259259</v>
      </c>
      <c r="D190" s="10">
        <v>101</v>
      </c>
      <c r="E190" s="14">
        <v>1508113</v>
      </c>
      <c r="F190" s="10" t="s">
        <v>353</v>
      </c>
      <c r="G190" s="15">
        <v>216</v>
      </c>
      <c r="H190" s="10" t="s">
        <v>253</v>
      </c>
      <c r="I190" s="10" t="s">
        <v>7424</v>
      </c>
      <c r="J190" s="34">
        <v>6505.92</v>
      </c>
      <c r="K190" s="10">
        <v>4931642629</v>
      </c>
      <c r="L190" s="10" t="s">
        <v>8469</v>
      </c>
      <c r="M190" s="10"/>
      <c r="N190" s="10"/>
    </row>
    <row r="191" spans="1:14">
      <c r="A191" s="32" t="s">
        <v>8756</v>
      </c>
      <c r="B191" s="32" t="s">
        <v>8756</v>
      </c>
      <c r="C191" s="33">
        <v>0.10952546296296296</v>
      </c>
      <c r="D191" s="10">
        <v>101</v>
      </c>
      <c r="E191" s="14">
        <v>1508113</v>
      </c>
      <c r="F191" s="10" t="s">
        <v>353</v>
      </c>
      <c r="G191" s="15">
        <v>216</v>
      </c>
      <c r="H191" s="10" t="s">
        <v>253</v>
      </c>
      <c r="I191" s="10" t="s">
        <v>7424</v>
      </c>
      <c r="J191" s="34">
        <v>6505.92</v>
      </c>
      <c r="K191" s="10">
        <v>4931642630</v>
      </c>
      <c r="L191" s="10" t="s">
        <v>8469</v>
      </c>
      <c r="M191" s="10"/>
      <c r="N191" s="10"/>
    </row>
    <row r="192" spans="1:14">
      <c r="A192" s="32" t="s">
        <v>8756</v>
      </c>
      <c r="B192" s="32" t="s">
        <v>8756</v>
      </c>
      <c r="C192" s="33">
        <v>0.10962962962962963</v>
      </c>
      <c r="D192" s="10">
        <v>101</v>
      </c>
      <c r="E192" s="14">
        <v>1508197</v>
      </c>
      <c r="F192" s="10" t="s">
        <v>126</v>
      </c>
      <c r="G192" s="15">
        <v>200</v>
      </c>
      <c r="H192" s="10" t="s">
        <v>253</v>
      </c>
      <c r="I192" s="10" t="s">
        <v>7424</v>
      </c>
      <c r="J192" s="34">
        <v>2470</v>
      </c>
      <c r="K192" s="10">
        <v>4931642632</v>
      </c>
      <c r="L192" s="10" t="s">
        <v>8469</v>
      </c>
      <c r="M192" s="10"/>
      <c r="N192" s="10"/>
    </row>
    <row r="193" spans="1:14">
      <c r="A193" s="32" t="s">
        <v>8756</v>
      </c>
      <c r="B193" s="32" t="s">
        <v>8756</v>
      </c>
      <c r="C193" s="33">
        <v>0.10972222222222222</v>
      </c>
      <c r="D193" s="10">
        <v>101</v>
      </c>
      <c r="E193" s="14">
        <v>1520337</v>
      </c>
      <c r="F193" s="10" t="s">
        <v>157</v>
      </c>
      <c r="G193" s="15">
        <v>200</v>
      </c>
      <c r="H193" s="10" t="s">
        <v>253</v>
      </c>
      <c r="I193" s="10" t="s">
        <v>7424</v>
      </c>
      <c r="J193" s="34">
        <v>2610</v>
      </c>
      <c r="K193" s="10">
        <v>4931642633</v>
      </c>
      <c r="L193" s="10" t="s">
        <v>8469</v>
      </c>
      <c r="M193" s="10"/>
      <c r="N193" s="10"/>
    </row>
    <row r="194" spans="1:14">
      <c r="A194" s="32" t="s">
        <v>8756</v>
      </c>
      <c r="B194" s="32" t="s">
        <v>8756</v>
      </c>
      <c r="C194" s="33">
        <v>0.10981481481481481</v>
      </c>
      <c r="D194" s="10">
        <v>101</v>
      </c>
      <c r="E194" s="14">
        <v>1520337</v>
      </c>
      <c r="F194" s="10" t="s">
        <v>157</v>
      </c>
      <c r="G194" s="15">
        <v>200</v>
      </c>
      <c r="H194" s="10" t="s">
        <v>253</v>
      </c>
      <c r="I194" s="10" t="s">
        <v>7424</v>
      </c>
      <c r="J194" s="34">
        <v>2610</v>
      </c>
      <c r="K194" s="10">
        <v>4931642634</v>
      </c>
      <c r="L194" s="10" t="s">
        <v>8469</v>
      </c>
      <c r="M194" s="10"/>
      <c r="N194" s="10"/>
    </row>
    <row r="195" spans="1:14">
      <c r="A195" s="32" t="s">
        <v>8756</v>
      </c>
      <c r="B195" s="32" t="s">
        <v>8756</v>
      </c>
      <c r="C195" s="33">
        <v>0.10986111111111112</v>
      </c>
      <c r="D195" s="10">
        <v>101</v>
      </c>
      <c r="E195" s="14">
        <v>1520337</v>
      </c>
      <c r="F195" s="10" t="s">
        <v>157</v>
      </c>
      <c r="G195" s="15">
        <v>200</v>
      </c>
      <c r="H195" s="10" t="s">
        <v>253</v>
      </c>
      <c r="I195" s="10" t="s">
        <v>7424</v>
      </c>
      <c r="J195" s="34">
        <v>2610</v>
      </c>
      <c r="K195" s="10">
        <v>4931642635</v>
      </c>
      <c r="L195" s="10" t="s">
        <v>8469</v>
      </c>
      <c r="M195" s="10"/>
      <c r="N195" s="10"/>
    </row>
    <row r="196" spans="1:14">
      <c r="A196" s="32" t="s">
        <v>8756</v>
      </c>
      <c r="B196" s="32" t="s">
        <v>8756</v>
      </c>
      <c r="C196" s="33">
        <v>0.11050925925925925</v>
      </c>
      <c r="D196" s="10">
        <v>101</v>
      </c>
      <c r="E196" s="14">
        <v>1508197</v>
      </c>
      <c r="F196" s="10" t="s">
        <v>126</v>
      </c>
      <c r="G196" s="15">
        <v>200</v>
      </c>
      <c r="H196" s="10" t="s">
        <v>253</v>
      </c>
      <c r="I196" s="10" t="s">
        <v>7424</v>
      </c>
      <c r="J196" s="34">
        <v>2470</v>
      </c>
      <c r="K196" s="10">
        <v>4931642636</v>
      </c>
      <c r="L196" s="10" t="s">
        <v>8469</v>
      </c>
      <c r="M196" s="10"/>
      <c r="N196" s="10"/>
    </row>
    <row r="197" spans="1:14">
      <c r="A197" s="32" t="s">
        <v>8756</v>
      </c>
      <c r="B197" s="32" t="s">
        <v>8756</v>
      </c>
      <c r="C197" s="33">
        <v>0.11055555555555556</v>
      </c>
      <c r="D197" s="10">
        <v>101</v>
      </c>
      <c r="E197" s="14">
        <v>1508197</v>
      </c>
      <c r="F197" s="10" t="s">
        <v>126</v>
      </c>
      <c r="G197" s="15">
        <v>200</v>
      </c>
      <c r="H197" s="10" t="s">
        <v>253</v>
      </c>
      <c r="I197" s="10" t="s">
        <v>7424</v>
      </c>
      <c r="J197" s="34">
        <v>2470</v>
      </c>
      <c r="K197" s="10">
        <v>4931642637</v>
      </c>
      <c r="L197" s="10" t="s">
        <v>8469</v>
      </c>
      <c r="M197" s="10"/>
      <c r="N197" s="10"/>
    </row>
    <row r="198" spans="1:14">
      <c r="A198" s="32" t="s">
        <v>8756</v>
      </c>
      <c r="B198" s="32" t="s">
        <v>8756</v>
      </c>
      <c r="C198" s="33">
        <v>0.11068287037037038</v>
      </c>
      <c r="D198" s="10">
        <v>101</v>
      </c>
      <c r="E198" s="14">
        <v>1508175</v>
      </c>
      <c r="F198" s="10" t="s">
        <v>8733</v>
      </c>
      <c r="G198" s="15">
        <v>168</v>
      </c>
      <c r="H198" s="10" t="s">
        <v>253</v>
      </c>
      <c r="I198" s="10" t="s">
        <v>7424</v>
      </c>
      <c r="J198" s="34">
        <v>3386.88</v>
      </c>
      <c r="K198" s="10">
        <v>4931642638</v>
      </c>
      <c r="L198" s="10" t="s">
        <v>8469</v>
      </c>
      <c r="M198" s="10"/>
      <c r="N198" s="10"/>
    </row>
    <row r="199" spans="1:14">
      <c r="A199" s="32" t="s">
        <v>8756</v>
      </c>
      <c r="B199" s="32" t="s">
        <v>8756</v>
      </c>
      <c r="C199" s="33">
        <v>0.11071759259259258</v>
      </c>
      <c r="D199" s="10">
        <v>101</v>
      </c>
      <c r="E199" s="14">
        <v>1508175</v>
      </c>
      <c r="F199" s="10" t="s">
        <v>8733</v>
      </c>
      <c r="G199" s="15">
        <v>168</v>
      </c>
      <c r="H199" s="10" t="s">
        <v>253</v>
      </c>
      <c r="I199" s="10" t="s">
        <v>7424</v>
      </c>
      <c r="J199" s="34">
        <v>3386.88</v>
      </c>
      <c r="K199" s="10">
        <v>4931642639</v>
      </c>
      <c r="L199" s="10" t="s">
        <v>8469</v>
      </c>
      <c r="M199" s="10"/>
      <c r="N199" s="10"/>
    </row>
    <row r="200" spans="1:14">
      <c r="A200" s="32" t="s">
        <v>8756</v>
      </c>
      <c r="B200" s="32" t="s">
        <v>8756</v>
      </c>
      <c r="C200" s="33">
        <v>0.11083333333333334</v>
      </c>
      <c r="D200" s="10">
        <v>101</v>
      </c>
      <c r="E200" s="14">
        <v>1519230</v>
      </c>
      <c r="F200" s="10" t="s">
        <v>148</v>
      </c>
      <c r="G200" s="15">
        <v>192</v>
      </c>
      <c r="H200" s="10" t="s">
        <v>253</v>
      </c>
      <c r="I200" s="10" t="s">
        <v>7424</v>
      </c>
      <c r="J200" s="34">
        <v>3505.92</v>
      </c>
      <c r="K200" s="10">
        <v>4931642640</v>
      </c>
      <c r="L200" s="10" t="s">
        <v>8469</v>
      </c>
      <c r="M200" s="10"/>
      <c r="N200" s="10"/>
    </row>
    <row r="201" spans="1:14">
      <c r="A201" s="32" t="s">
        <v>8756</v>
      </c>
      <c r="B201" s="32" t="s">
        <v>8756</v>
      </c>
      <c r="C201" s="33">
        <v>0.11105324074074074</v>
      </c>
      <c r="D201" s="10">
        <v>101</v>
      </c>
      <c r="E201" s="14">
        <v>1519230</v>
      </c>
      <c r="F201" s="10" t="s">
        <v>148</v>
      </c>
      <c r="G201" s="15">
        <v>192</v>
      </c>
      <c r="H201" s="10" t="s">
        <v>253</v>
      </c>
      <c r="I201" s="10" t="s">
        <v>7424</v>
      </c>
      <c r="J201" s="34">
        <v>3505.92</v>
      </c>
      <c r="K201" s="10">
        <v>4931642641</v>
      </c>
      <c r="L201" s="10" t="s">
        <v>8469</v>
      </c>
      <c r="M201" s="10"/>
      <c r="N201" s="10"/>
    </row>
    <row r="202" spans="1:14">
      <c r="A202" s="32" t="s">
        <v>8756</v>
      </c>
      <c r="B202" s="32" t="s">
        <v>8756</v>
      </c>
      <c r="C202" s="33">
        <v>0.11363425925925925</v>
      </c>
      <c r="D202" s="10">
        <v>101</v>
      </c>
      <c r="E202" s="14">
        <v>1516850</v>
      </c>
      <c r="F202" s="10" t="s">
        <v>399</v>
      </c>
      <c r="G202" s="15">
        <v>772</v>
      </c>
      <c r="H202" s="10" t="s">
        <v>253</v>
      </c>
      <c r="I202" s="10" t="s">
        <v>7424</v>
      </c>
      <c r="J202" s="34">
        <v>14969.08</v>
      </c>
      <c r="K202" s="10">
        <v>4931642652</v>
      </c>
      <c r="L202" s="10" t="s">
        <v>8469</v>
      </c>
      <c r="M202" s="10"/>
      <c r="N202" s="10"/>
    </row>
    <row r="203" spans="1:14">
      <c r="A203" s="32" t="s">
        <v>8756</v>
      </c>
      <c r="B203" s="32" t="s">
        <v>8756</v>
      </c>
      <c r="C203" s="33">
        <v>0.17666666666666667</v>
      </c>
      <c r="D203" s="10">
        <v>101</v>
      </c>
      <c r="E203" s="14">
        <v>1516860</v>
      </c>
      <c r="F203" s="10" t="s">
        <v>139</v>
      </c>
      <c r="G203" s="15">
        <v>800</v>
      </c>
      <c r="H203" s="10" t="s">
        <v>253</v>
      </c>
      <c r="I203" s="10" t="s">
        <v>7424</v>
      </c>
      <c r="J203" s="34">
        <v>15032</v>
      </c>
      <c r="K203" s="10">
        <v>4931642990</v>
      </c>
      <c r="L203" s="10" t="s">
        <v>8469</v>
      </c>
      <c r="M203" s="10"/>
      <c r="N203" s="10"/>
    </row>
    <row r="204" spans="1:14">
      <c r="A204" s="32" t="s">
        <v>8756</v>
      </c>
      <c r="B204" s="32" t="s">
        <v>8756</v>
      </c>
      <c r="C204" s="33">
        <v>0.1772222222222222</v>
      </c>
      <c r="D204" s="10">
        <v>101</v>
      </c>
      <c r="E204" s="14">
        <v>1519230</v>
      </c>
      <c r="F204" s="10" t="s">
        <v>148</v>
      </c>
      <c r="G204" s="15">
        <v>192</v>
      </c>
      <c r="H204" s="10" t="s">
        <v>253</v>
      </c>
      <c r="I204" s="10" t="s">
        <v>7424</v>
      </c>
      <c r="J204" s="34">
        <v>3505.92</v>
      </c>
      <c r="K204" s="10">
        <v>4931642991</v>
      </c>
      <c r="L204" s="10" t="s">
        <v>8469</v>
      </c>
      <c r="M204" s="10"/>
      <c r="N204" s="10"/>
    </row>
    <row r="205" spans="1:14">
      <c r="A205" s="32" t="s">
        <v>8756</v>
      </c>
      <c r="B205" s="32" t="s">
        <v>8756</v>
      </c>
      <c r="C205" s="33">
        <v>0.17997685185185186</v>
      </c>
      <c r="D205" s="10">
        <v>101</v>
      </c>
      <c r="E205" s="14">
        <v>1508197</v>
      </c>
      <c r="F205" s="10" t="s">
        <v>126</v>
      </c>
      <c r="G205" s="15">
        <v>200</v>
      </c>
      <c r="H205" s="10" t="s">
        <v>253</v>
      </c>
      <c r="I205" s="10" t="s">
        <v>7424</v>
      </c>
      <c r="J205" s="34">
        <v>2470</v>
      </c>
      <c r="K205" s="10">
        <v>4931643017</v>
      </c>
      <c r="L205" s="10" t="s">
        <v>8469</v>
      </c>
      <c r="M205" s="10"/>
      <c r="N205" s="10"/>
    </row>
    <row r="206" spans="1:14">
      <c r="A206" s="32" t="s">
        <v>8756</v>
      </c>
      <c r="B206" s="32" t="s">
        <v>8756</v>
      </c>
      <c r="C206" s="33">
        <v>0.1900462962962963</v>
      </c>
      <c r="D206" s="10">
        <v>101</v>
      </c>
      <c r="E206" s="14">
        <v>1519230</v>
      </c>
      <c r="F206" s="10" t="s">
        <v>148</v>
      </c>
      <c r="G206" s="15">
        <v>192</v>
      </c>
      <c r="H206" s="10" t="s">
        <v>253</v>
      </c>
      <c r="I206" s="10" t="s">
        <v>7424</v>
      </c>
      <c r="J206" s="34">
        <v>3505.92</v>
      </c>
      <c r="K206" s="10">
        <v>4931643073</v>
      </c>
      <c r="L206" s="10" t="s">
        <v>8469</v>
      </c>
      <c r="M206" s="10"/>
      <c r="N206" s="10"/>
    </row>
    <row r="207" spans="1:14">
      <c r="A207" s="32" t="s">
        <v>8756</v>
      </c>
      <c r="B207" s="32" t="s">
        <v>8756</v>
      </c>
      <c r="C207" s="33">
        <v>0.19075231481481481</v>
      </c>
      <c r="D207" s="10">
        <v>101</v>
      </c>
      <c r="E207" s="14">
        <v>1511288</v>
      </c>
      <c r="F207" s="10" t="s">
        <v>388</v>
      </c>
      <c r="G207" s="15">
        <v>240</v>
      </c>
      <c r="H207" s="10" t="s">
        <v>253</v>
      </c>
      <c r="I207" s="10" t="s">
        <v>7424</v>
      </c>
      <c r="J207" s="34">
        <v>2496</v>
      </c>
      <c r="K207" s="10">
        <v>4931643078</v>
      </c>
      <c r="L207" s="10" t="s">
        <v>8469</v>
      </c>
      <c r="M207" s="10"/>
      <c r="N207" s="10"/>
    </row>
    <row r="208" spans="1:14">
      <c r="A208" s="32" t="s">
        <v>8756</v>
      </c>
      <c r="B208" s="32" t="s">
        <v>8756</v>
      </c>
      <c r="C208" s="33">
        <v>0.19177083333333333</v>
      </c>
      <c r="D208" s="10">
        <v>101</v>
      </c>
      <c r="E208" s="14">
        <v>1508197</v>
      </c>
      <c r="F208" s="10" t="s">
        <v>126</v>
      </c>
      <c r="G208" s="15">
        <v>200</v>
      </c>
      <c r="H208" s="10" t="s">
        <v>253</v>
      </c>
      <c r="I208" s="10" t="s">
        <v>7424</v>
      </c>
      <c r="J208" s="34">
        <v>2470</v>
      </c>
      <c r="K208" s="10">
        <v>4931643097</v>
      </c>
      <c r="L208" s="10" t="s">
        <v>8469</v>
      </c>
      <c r="M208" s="10"/>
      <c r="N208" s="10"/>
    </row>
    <row r="209" spans="1:14">
      <c r="A209" s="32" t="s">
        <v>8756</v>
      </c>
      <c r="B209" s="32" t="s">
        <v>8756</v>
      </c>
      <c r="C209" s="33">
        <v>0.19208333333333336</v>
      </c>
      <c r="D209" s="10">
        <v>101</v>
      </c>
      <c r="E209" s="14">
        <v>1508175</v>
      </c>
      <c r="F209" s="10" t="s">
        <v>8733</v>
      </c>
      <c r="G209" s="15">
        <v>168</v>
      </c>
      <c r="H209" s="10" t="s">
        <v>253</v>
      </c>
      <c r="I209" s="10" t="s">
        <v>7424</v>
      </c>
      <c r="J209" s="34">
        <v>3386.88</v>
      </c>
      <c r="K209" s="10">
        <v>4931643111</v>
      </c>
      <c r="L209" s="10" t="s">
        <v>8469</v>
      </c>
      <c r="M209" s="10"/>
      <c r="N209" s="10"/>
    </row>
    <row r="210" spans="1:14">
      <c r="A210" s="32" t="s">
        <v>8756</v>
      </c>
      <c r="B210" s="32" t="s">
        <v>8756</v>
      </c>
      <c r="C210" s="33">
        <v>0.23390046296296296</v>
      </c>
      <c r="D210" s="10">
        <v>101</v>
      </c>
      <c r="E210" s="14">
        <v>1516868</v>
      </c>
      <c r="F210" s="10" t="s">
        <v>142</v>
      </c>
      <c r="G210" s="15">
        <v>955</v>
      </c>
      <c r="H210" s="10" t="s">
        <v>253</v>
      </c>
      <c r="I210" s="10" t="s">
        <v>7424</v>
      </c>
      <c r="J210" s="34">
        <v>18517.45</v>
      </c>
      <c r="K210" s="10">
        <v>4931643394</v>
      </c>
      <c r="L210" s="10" t="s">
        <v>8469</v>
      </c>
      <c r="M210" s="10"/>
      <c r="N210" s="10"/>
    </row>
    <row r="211" spans="1:14">
      <c r="A211" s="32" t="s">
        <v>8756</v>
      </c>
      <c r="B211" s="32" t="s">
        <v>8756</v>
      </c>
      <c r="C211" s="33">
        <v>0.24939814814814812</v>
      </c>
      <c r="D211" s="10">
        <v>101</v>
      </c>
      <c r="E211" s="14">
        <v>1508113</v>
      </c>
      <c r="F211" s="10" t="s">
        <v>353</v>
      </c>
      <c r="G211" s="15">
        <v>216</v>
      </c>
      <c r="H211" s="10" t="s">
        <v>253</v>
      </c>
      <c r="I211" s="10" t="s">
        <v>7424</v>
      </c>
      <c r="J211" s="34">
        <v>6505.92</v>
      </c>
      <c r="K211" s="10">
        <v>4931643527</v>
      </c>
      <c r="L211" s="10" t="s">
        <v>8469</v>
      </c>
      <c r="M211" s="10"/>
      <c r="N211" s="10"/>
    </row>
    <row r="212" spans="1:14">
      <c r="A212" s="32" t="s">
        <v>8756</v>
      </c>
      <c r="B212" s="32" t="s">
        <v>8756</v>
      </c>
      <c r="C212" s="33">
        <v>0.36274305555555553</v>
      </c>
      <c r="D212" s="10">
        <v>101</v>
      </c>
      <c r="E212" s="14">
        <v>1508175</v>
      </c>
      <c r="F212" s="10" t="s">
        <v>8733</v>
      </c>
      <c r="G212" s="15">
        <v>168</v>
      </c>
      <c r="H212" s="10" t="s">
        <v>253</v>
      </c>
      <c r="I212" s="10" t="s">
        <v>7424</v>
      </c>
      <c r="J212" s="34">
        <v>3386.88</v>
      </c>
      <c r="K212" s="10">
        <v>4931645555</v>
      </c>
      <c r="L212" s="10" t="s">
        <v>7788</v>
      </c>
      <c r="M212" s="10"/>
      <c r="N212" s="10"/>
    </row>
    <row r="213" spans="1:14">
      <c r="A213" s="32" t="s">
        <v>8756</v>
      </c>
      <c r="B213" s="32" t="s">
        <v>8756</v>
      </c>
      <c r="C213" s="33">
        <v>0.36282407407407408</v>
      </c>
      <c r="D213" s="10">
        <v>101</v>
      </c>
      <c r="E213" s="14">
        <v>1508175</v>
      </c>
      <c r="F213" s="10" t="s">
        <v>8733</v>
      </c>
      <c r="G213" s="15">
        <v>168</v>
      </c>
      <c r="H213" s="10" t="s">
        <v>253</v>
      </c>
      <c r="I213" s="10" t="s">
        <v>7424</v>
      </c>
      <c r="J213" s="34">
        <v>3386.88</v>
      </c>
      <c r="K213" s="10">
        <v>4931645556</v>
      </c>
      <c r="L213" s="10" t="s">
        <v>7788</v>
      </c>
      <c r="M213" s="10"/>
      <c r="N213" s="10"/>
    </row>
    <row r="214" spans="1:14">
      <c r="A214" s="32" t="s">
        <v>8756</v>
      </c>
      <c r="B214" s="32" t="s">
        <v>8756</v>
      </c>
      <c r="C214" s="33">
        <v>0.36325231481481479</v>
      </c>
      <c r="D214" s="10">
        <v>101</v>
      </c>
      <c r="E214" s="14">
        <v>1508197</v>
      </c>
      <c r="F214" s="10" t="s">
        <v>126</v>
      </c>
      <c r="G214" s="15">
        <v>200</v>
      </c>
      <c r="H214" s="10" t="s">
        <v>253</v>
      </c>
      <c r="I214" s="10" t="s">
        <v>7424</v>
      </c>
      <c r="J214" s="34">
        <v>2470</v>
      </c>
      <c r="K214" s="10">
        <v>4931645560</v>
      </c>
      <c r="L214" s="10" t="s">
        <v>7788</v>
      </c>
      <c r="M214" s="10"/>
      <c r="N214" s="10"/>
    </row>
    <row r="215" spans="1:14">
      <c r="A215" s="32" t="s">
        <v>8756</v>
      </c>
      <c r="B215" s="32" t="s">
        <v>8756</v>
      </c>
      <c r="C215" s="33">
        <v>0.3636921296296296</v>
      </c>
      <c r="D215" s="10">
        <v>101</v>
      </c>
      <c r="E215" s="14">
        <v>1511288</v>
      </c>
      <c r="F215" s="10" t="s">
        <v>388</v>
      </c>
      <c r="G215" s="15">
        <v>240</v>
      </c>
      <c r="H215" s="10" t="s">
        <v>253</v>
      </c>
      <c r="I215" s="10" t="s">
        <v>7424</v>
      </c>
      <c r="J215" s="34">
        <v>2496</v>
      </c>
      <c r="K215" s="10">
        <v>4931645595</v>
      </c>
      <c r="L215" s="10" t="s">
        <v>7788</v>
      </c>
      <c r="M215" s="10"/>
      <c r="N215" s="10"/>
    </row>
    <row r="216" spans="1:14">
      <c r="A216" s="32" t="s">
        <v>8756</v>
      </c>
      <c r="B216" s="32" t="s">
        <v>8756</v>
      </c>
      <c r="C216" s="33">
        <v>0.36425925925925928</v>
      </c>
      <c r="D216" s="10">
        <v>101</v>
      </c>
      <c r="E216" s="14">
        <v>1511288</v>
      </c>
      <c r="F216" s="10" t="s">
        <v>388</v>
      </c>
      <c r="G216" s="15">
        <v>240</v>
      </c>
      <c r="H216" s="10" t="s">
        <v>253</v>
      </c>
      <c r="I216" s="10" t="s">
        <v>7424</v>
      </c>
      <c r="J216" s="34">
        <v>2496</v>
      </c>
      <c r="K216" s="10">
        <v>4931645630</v>
      </c>
      <c r="L216" s="10" t="s">
        <v>7788</v>
      </c>
      <c r="M216" s="10"/>
      <c r="N216" s="10"/>
    </row>
    <row r="217" spans="1:14">
      <c r="A217" s="32" t="s">
        <v>8756</v>
      </c>
      <c r="B217" s="32" t="s">
        <v>8756</v>
      </c>
      <c r="C217" s="33">
        <v>0.3649189814814815</v>
      </c>
      <c r="D217" s="10">
        <v>101</v>
      </c>
      <c r="E217" s="14">
        <v>1508197</v>
      </c>
      <c r="F217" s="10" t="s">
        <v>126</v>
      </c>
      <c r="G217" s="15">
        <v>200</v>
      </c>
      <c r="H217" s="10" t="s">
        <v>253</v>
      </c>
      <c r="I217" s="10" t="s">
        <v>7424</v>
      </c>
      <c r="J217" s="34">
        <v>2470</v>
      </c>
      <c r="K217" s="10">
        <v>4931645647</v>
      </c>
      <c r="L217" s="10" t="s">
        <v>7788</v>
      </c>
      <c r="M217" s="10"/>
      <c r="N217" s="10"/>
    </row>
    <row r="218" spans="1:14">
      <c r="A218" s="32" t="s">
        <v>8756</v>
      </c>
      <c r="B218" s="32" t="s">
        <v>8756</v>
      </c>
      <c r="C218" s="33">
        <v>0.36624999999999996</v>
      </c>
      <c r="D218" s="10">
        <v>101</v>
      </c>
      <c r="E218" s="14">
        <v>1520337</v>
      </c>
      <c r="F218" s="10" t="s">
        <v>157</v>
      </c>
      <c r="G218" s="15">
        <v>200</v>
      </c>
      <c r="H218" s="10" t="s">
        <v>253</v>
      </c>
      <c r="I218" s="10" t="s">
        <v>7424</v>
      </c>
      <c r="J218" s="34">
        <v>2610</v>
      </c>
      <c r="K218" s="10">
        <v>4931645652</v>
      </c>
      <c r="L218" s="10" t="s">
        <v>7788</v>
      </c>
      <c r="M218" s="10"/>
      <c r="N218" s="10"/>
    </row>
    <row r="219" spans="1:14">
      <c r="A219" s="32" t="s">
        <v>8756</v>
      </c>
      <c r="B219" s="32" t="s">
        <v>8756</v>
      </c>
      <c r="C219" s="33">
        <v>0.36746527777777777</v>
      </c>
      <c r="D219" s="10">
        <v>101</v>
      </c>
      <c r="E219" s="14">
        <v>1508113</v>
      </c>
      <c r="F219" s="10" t="s">
        <v>353</v>
      </c>
      <c r="G219" s="15">
        <v>216</v>
      </c>
      <c r="H219" s="10" t="s">
        <v>253</v>
      </c>
      <c r="I219" s="10" t="s">
        <v>7424</v>
      </c>
      <c r="J219" s="34">
        <v>6505.92</v>
      </c>
      <c r="K219" s="10">
        <v>4931645657</v>
      </c>
      <c r="L219" s="10" t="s">
        <v>7788</v>
      </c>
      <c r="M219" s="10"/>
      <c r="N219" s="10"/>
    </row>
    <row r="220" spans="1:14">
      <c r="A220" s="32" t="s">
        <v>8756</v>
      </c>
      <c r="B220" s="32" t="s">
        <v>8756</v>
      </c>
      <c r="C220" s="33">
        <v>0.36927083333333338</v>
      </c>
      <c r="D220" s="10">
        <v>101</v>
      </c>
      <c r="E220" s="14">
        <v>1520337</v>
      </c>
      <c r="F220" s="10" t="s">
        <v>157</v>
      </c>
      <c r="G220" s="15">
        <v>200</v>
      </c>
      <c r="H220" s="10" t="s">
        <v>253</v>
      </c>
      <c r="I220" s="10" t="s">
        <v>7424</v>
      </c>
      <c r="J220" s="34">
        <v>2610</v>
      </c>
      <c r="K220" s="10">
        <v>4931645701</v>
      </c>
      <c r="L220" s="10" t="s">
        <v>7788</v>
      </c>
      <c r="M220" s="10"/>
      <c r="N220" s="10"/>
    </row>
    <row r="221" spans="1:14">
      <c r="A221" s="32" t="s">
        <v>8756</v>
      </c>
      <c r="B221" s="32" t="s">
        <v>8756</v>
      </c>
      <c r="C221" s="33">
        <v>0.47019675925925924</v>
      </c>
      <c r="D221" s="10">
        <v>101</v>
      </c>
      <c r="E221" s="14">
        <v>1516858</v>
      </c>
      <c r="F221" s="10" t="s">
        <v>138</v>
      </c>
      <c r="G221" s="15">
        <v>1000</v>
      </c>
      <c r="H221" s="10" t="s">
        <v>253</v>
      </c>
      <c r="I221" s="10" t="s">
        <v>7424</v>
      </c>
      <c r="J221" s="34">
        <v>19150</v>
      </c>
      <c r="K221" s="10">
        <v>4931647092</v>
      </c>
      <c r="L221" s="10" t="s">
        <v>7788</v>
      </c>
      <c r="M221" s="10"/>
      <c r="N221" s="10"/>
    </row>
    <row r="222" spans="1:14">
      <c r="A222" s="32" t="s">
        <v>8756</v>
      </c>
      <c r="B222" s="32" t="s">
        <v>8756</v>
      </c>
      <c r="C222" s="33">
        <v>0.47042824074074074</v>
      </c>
      <c r="D222" s="10">
        <v>101</v>
      </c>
      <c r="E222" s="14">
        <v>1508136</v>
      </c>
      <c r="F222" s="10" t="s">
        <v>179</v>
      </c>
      <c r="G222" s="15">
        <v>1200</v>
      </c>
      <c r="H222" s="10" t="s">
        <v>253</v>
      </c>
      <c r="I222" s="10" t="s">
        <v>7424</v>
      </c>
      <c r="J222" s="34">
        <v>9492</v>
      </c>
      <c r="K222" s="10">
        <v>4931647097</v>
      </c>
      <c r="L222" s="10" t="s">
        <v>7788</v>
      </c>
      <c r="M222" s="10"/>
      <c r="N222" s="10"/>
    </row>
    <row r="223" spans="1:14">
      <c r="A223" s="32" t="s">
        <v>8756</v>
      </c>
      <c r="B223" s="32" t="s">
        <v>8756</v>
      </c>
      <c r="C223" s="33">
        <v>0.50638888888888889</v>
      </c>
      <c r="D223" s="10">
        <v>101</v>
      </c>
      <c r="E223" s="14">
        <v>1508175</v>
      </c>
      <c r="F223" s="10" t="s">
        <v>8733</v>
      </c>
      <c r="G223" s="15">
        <v>168</v>
      </c>
      <c r="H223" s="10" t="s">
        <v>253</v>
      </c>
      <c r="I223" s="10" t="s">
        <v>7424</v>
      </c>
      <c r="J223" s="34">
        <v>3386.88</v>
      </c>
      <c r="K223" s="10">
        <v>4931647523</v>
      </c>
      <c r="L223" s="10" t="s">
        <v>7788</v>
      </c>
      <c r="M223" s="10"/>
      <c r="N223" s="10"/>
    </row>
    <row r="224" spans="1:14">
      <c r="A224" s="32" t="s">
        <v>8756</v>
      </c>
      <c r="B224" s="32" t="s">
        <v>8756</v>
      </c>
      <c r="C224" s="33">
        <v>0.50671296296296298</v>
      </c>
      <c r="D224" s="10">
        <v>101</v>
      </c>
      <c r="E224" s="14">
        <v>1508175</v>
      </c>
      <c r="F224" s="10" t="s">
        <v>8733</v>
      </c>
      <c r="G224" s="15">
        <v>168</v>
      </c>
      <c r="H224" s="10" t="s">
        <v>253</v>
      </c>
      <c r="I224" s="10" t="s">
        <v>7424</v>
      </c>
      <c r="J224" s="34">
        <v>3386.88</v>
      </c>
      <c r="K224" s="10">
        <v>4931647527</v>
      </c>
      <c r="L224" s="10" t="s">
        <v>7788</v>
      </c>
      <c r="M224" s="10"/>
      <c r="N224" s="10"/>
    </row>
    <row r="225" spans="1:14">
      <c r="A225" s="32" t="s">
        <v>8756</v>
      </c>
      <c r="B225" s="32" t="s">
        <v>8756</v>
      </c>
      <c r="C225" s="33">
        <v>0.50722222222222224</v>
      </c>
      <c r="D225" s="10">
        <v>101</v>
      </c>
      <c r="E225" s="14">
        <v>1511288</v>
      </c>
      <c r="F225" s="10" t="s">
        <v>388</v>
      </c>
      <c r="G225" s="15">
        <v>240</v>
      </c>
      <c r="H225" s="10" t="s">
        <v>253</v>
      </c>
      <c r="I225" s="10" t="s">
        <v>7424</v>
      </c>
      <c r="J225" s="34">
        <v>2496</v>
      </c>
      <c r="K225" s="10">
        <v>4931647535</v>
      </c>
      <c r="L225" s="10" t="s">
        <v>7788</v>
      </c>
      <c r="M225" s="10"/>
      <c r="N225" s="10"/>
    </row>
    <row r="226" spans="1:14">
      <c r="A226" s="32" t="s">
        <v>8756</v>
      </c>
      <c r="B226" s="32" t="s">
        <v>8756</v>
      </c>
      <c r="C226" s="33">
        <v>0.50747685185185187</v>
      </c>
      <c r="D226" s="10">
        <v>101</v>
      </c>
      <c r="E226" s="14">
        <v>1508197</v>
      </c>
      <c r="F226" s="10" t="s">
        <v>126</v>
      </c>
      <c r="G226" s="15">
        <v>200</v>
      </c>
      <c r="H226" s="10" t="s">
        <v>253</v>
      </c>
      <c r="I226" s="10" t="s">
        <v>7424</v>
      </c>
      <c r="J226" s="34">
        <v>2470</v>
      </c>
      <c r="K226" s="10">
        <v>4931647537</v>
      </c>
      <c r="L226" s="10" t="s">
        <v>7788</v>
      </c>
      <c r="M226" s="10"/>
      <c r="N226" s="10"/>
    </row>
    <row r="227" spans="1:14">
      <c r="A227" s="32" t="s">
        <v>8756</v>
      </c>
      <c r="B227" s="32" t="s">
        <v>8756</v>
      </c>
      <c r="C227" s="33">
        <v>0.50760416666666663</v>
      </c>
      <c r="D227" s="10">
        <v>101</v>
      </c>
      <c r="E227" s="14">
        <v>1511288</v>
      </c>
      <c r="F227" s="10" t="s">
        <v>388</v>
      </c>
      <c r="G227" s="15">
        <v>240</v>
      </c>
      <c r="H227" s="10" t="s">
        <v>253</v>
      </c>
      <c r="I227" s="10" t="s">
        <v>7424</v>
      </c>
      <c r="J227" s="34">
        <v>2496</v>
      </c>
      <c r="K227" s="10">
        <v>4931647538</v>
      </c>
      <c r="L227" s="10" t="s">
        <v>7788</v>
      </c>
      <c r="M227" s="10"/>
      <c r="N227" s="10"/>
    </row>
    <row r="228" spans="1:14">
      <c r="A228" s="32" t="s">
        <v>8756</v>
      </c>
      <c r="B228" s="32" t="s">
        <v>8756</v>
      </c>
      <c r="C228" s="33">
        <v>0.50775462962962969</v>
      </c>
      <c r="D228" s="10">
        <v>101</v>
      </c>
      <c r="E228" s="14">
        <v>1508197</v>
      </c>
      <c r="F228" s="10" t="s">
        <v>126</v>
      </c>
      <c r="G228" s="15">
        <v>200</v>
      </c>
      <c r="H228" s="10" t="s">
        <v>253</v>
      </c>
      <c r="I228" s="10" t="s">
        <v>7424</v>
      </c>
      <c r="J228" s="34">
        <v>2470</v>
      </c>
      <c r="K228" s="10">
        <v>4931647539</v>
      </c>
      <c r="L228" s="10" t="s">
        <v>7788</v>
      </c>
      <c r="M228" s="10"/>
      <c r="N228" s="10"/>
    </row>
    <row r="229" spans="1:14">
      <c r="A229" s="32" t="s">
        <v>8756</v>
      </c>
      <c r="B229" s="32" t="s">
        <v>8756</v>
      </c>
      <c r="C229" s="33">
        <v>0.50804398148148155</v>
      </c>
      <c r="D229" s="10">
        <v>101</v>
      </c>
      <c r="E229" s="14">
        <v>1508197</v>
      </c>
      <c r="F229" s="10" t="s">
        <v>126</v>
      </c>
      <c r="G229" s="15">
        <v>200</v>
      </c>
      <c r="H229" s="10" t="s">
        <v>253</v>
      </c>
      <c r="I229" s="10" t="s">
        <v>7424</v>
      </c>
      <c r="J229" s="34">
        <v>2470</v>
      </c>
      <c r="K229" s="10">
        <v>4931647541</v>
      </c>
      <c r="L229" s="10" t="s">
        <v>7788</v>
      </c>
      <c r="M229" s="10"/>
      <c r="N229" s="10"/>
    </row>
    <row r="230" spans="1:14">
      <c r="A230" s="32" t="s">
        <v>8756</v>
      </c>
      <c r="B230" s="32" t="s">
        <v>8756</v>
      </c>
      <c r="C230" s="33">
        <v>0.50822916666666662</v>
      </c>
      <c r="D230" s="10">
        <v>101</v>
      </c>
      <c r="E230" s="14">
        <v>1520337</v>
      </c>
      <c r="F230" s="10" t="s">
        <v>157</v>
      </c>
      <c r="G230" s="15">
        <v>200</v>
      </c>
      <c r="H230" s="10" t="s">
        <v>253</v>
      </c>
      <c r="I230" s="10" t="s">
        <v>7424</v>
      </c>
      <c r="J230" s="34">
        <v>2610</v>
      </c>
      <c r="K230" s="10">
        <v>4931647542</v>
      </c>
      <c r="L230" s="10" t="s">
        <v>7788</v>
      </c>
      <c r="M230" s="10"/>
      <c r="N230" s="10"/>
    </row>
    <row r="231" spans="1:14">
      <c r="A231" s="32" t="s">
        <v>8756</v>
      </c>
      <c r="B231" s="32" t="s">
        <v>8756</v>
      </c>
      <c r="C231" s="33">
        <v>0.50855324074074071</v>
      </c>
      <c r="D231" s="10">
        <v>101</v>
      </c>
      <c r="E231" s="14">
        <v>1520337</v>
      </c>
      <c r="F231" s="10" t="s">
        <v>157</v>
      </c>
      <c r="G231" s="15">
        <v>200</v>
      </c>
      <c r="H231" s="10" t="s">
        <v>253</v>
      </c>
      <c r="I231" s="10" t="s">
        <v>7424</v>
      </c>
      <c r="J231" s="34">
        <v>2610</v>
      </c>
      <c r="K231" s="10">
        <v>4931647547</v>
      </c>
      <c r="L231" s="10" t="s">
        <v>7788</v>
      </c>
      <c r="M231" s="10"/>
      <c r="N231" s="10"/>
    </row>
    <row r="232" spans="1:14">
      <c r="A232" s="32" t="s">
        <v>8756</v>
      </c>
      <c r="B232" s="32" t="s">
        <v>8756</v>
      </c>
      <c r="C232" s="33">
        <v>0.50864583333333335</v>
      </c>
      <c r="D232" s="10">
        <v>101</v>
      </c>
      <c r="E232" s="14">
        <v>1520337</v>
      </c>
      <c r="F232" s="10" t="s">
        <v>157</v>
      </c>
      <c r="G232" s="15">
        <v>200</v>
      </c>
      <c r="H232" s="10" t="s">
        <v>253</v>
      </c>
      <c r="I232" s="10" t="s">
        <v>7424</v>
      </c>
      <c r="J232" s="34">
        <v>2610</v>
      </c>
      <c r="K232" s="10">
        <v>4931647549</v>
      </c>
      <c r="L232" s="10" t="s">
        <v>7788</v>
      </c>
      <c r="M232" s="10"/>
      <c r="N232" s="10"/>
    </row>
    <row r="233" spans="1:14">
      <c r="A233" s="32" t="s">
        <v>8756</v>
      </c>
      <c r="B233" s="32" t="s">
        <v>8756</v>
      </c>
      <c r="C233" s="33">
        <v>0.50880787037037034</v>
      </c>
      <c r="D233" s="10">
        <v>101</v>
      </c>
      <c r="E233" s="14">
        <v>1508113</v>
      </c>
      <c r="F233" s="10" t="s">
        <v>353</v>
      </c>
      <c r="G233" s="15">
        <v>216</v>
      </c>
      <c r="H233" s="10" t="s">
        <v>253</v>
      </c>
      <c r="I233" s="10" t="s">
        <v>7424</v>
      </c>
      <c r="J233" s="34">
        <v>6505.92</v>
      </c>
      <c r="K233" s="10">
        <v>4931647550</v>
      </c>
      <c r="L233" s="10" t="s">
        <v>7788</v>
      </c>
      <c r="M233" s="10"/>
      <c r="N233" s="10"/>
    </row>
    <row r="234" spans="1:14">
      <c r="A234" s="32" t="s">
        <v>8756</v>
      </c>
      <c r="B234" s="32" t="s">
        <v>8756</v>
      </c>
      <c r="C234" s="33">
        <v>0.51091435185185186</v>
      </c>
      <c r="D234" s="10">
        <v>101</v>
      </c>
      <c r="E234" s="14">
        <v>1508197</v>
      </c>
      <c r="F234" s="10" t="s">
        <v>126</v>
      </c>
      <c r="G234" s="15">
        <v>200</v>
      </c>
      <c r="H234" s="10" t="s">
        <v>253</v>
      </c>
      <c r="I234" s="10" t="s">
        <v>7424</v>
      </c>
      <c r="J234" s="34">
        <v>2470</v>
      </c>
      <c r="K234" s="10">
        <v>4931647584</v>
      </c>
      <c r="L234" s="10" t="s">
        <v>7788</v>
      </c>
      <c r="M234" s="10"/>
      <c r="N234" s="10"/>
    </row>
    <row r="235" spans="1:14">
      <c r="A235" s="32" t="s">
        <v>8756</v>
      </c>
      <c r="B235" s="32" t="s">
        <v>8756</v>
      </c>
      <c r="C235" s="33">
        <v>0.51155092592592599</v>
      </c>
      <c r="D235" s="10">
        <v>101</v>
      </c>
      <c r="E235" s="14">
        <v>1516860</v>
      </c>
      <c r="F235" s="10" t="s">
        <v>139</v>
      </c>
      <c r="G235" s="15">
        <v>800</v>
      </c>
      <c r="H235" s="10" t="s">
        <v>253</v>
      </c>
      <c r="I235" s="10" t="s">
        <v>7424</v>
      </c>
      <c r="J235" s="34">
        <v>15032</v>
      </c>
      <c r="K235" s="10">
        <v>4931647585</v>
      </c>
      <c r="L235" s="10" t="s">
        <v>7788</v>
      </c>
      <c r="M235" s="10"/>
      <c r="N235" s="10"/>
    </row>
    <row r="236" spans="1:14">
      <c r="A236" s="32" t="s">
        <v>8756</v>
      </c>
      <c r="B236" s="32" t="s">
        <v>8756</v>
      </c>
      <c r="C236" s="33">
        <v>0.52762731481481484</v>
      </c>
      <c r="D236" s="10">
        <v>101</v>
      </c>
      <c r="E236" s="14">
        <v>1516850</v>
      </c>
      <c r="F236" s="10" t="s">
        <v>399</v>
      </c>
      <c r="G236" s="15">
        <v>960</v>
      </c>
      <c r="H236" s="10" t="s">
        <v>253</v>
      </c>
      <c r="I236" s="10" t="s">
        <v>7424</v>
      </c>
      <c r="J236" s="34">
        <v>18614.400000000001</v>
      </c>
      <c r="K236" s="10">
        <v>4931647738</v>
      </c>
      <c r="L236" s="10" t="s">
        <v>7788</v>
      </c>
      <c r="M236" s="10"/>
      <c r="N236" s="10"/>
    </row>
    <row r="237" spans="1:14">
      <c r="A237" s="32" t="s">
        <v>8756</v>
      </c>
      <c r="B237" s="32" t="s">
        <v>8756</v>
      </c>
      <c r="C237" s="33">
        <v>0.56083333333333341</v>
      </c>
      <c r="D237" s="10">
        <v>101</v>
      </c>
      <c r="E237" s="14">
        <v>1511288</v>
      </c>
      <c r="F237" s="10" t="s">
        <v>388</v>
      </c>
      <c r="G237" s="15">
        <v>240</v>
      </c>
      <c r="H237" s="10" t="s">
        <v>253</v>
      </c>
      <c r="I237" s="10" t="s">
        <v>7424</v>
      </c>
      <c r="J237" s="34">
        <v>2496</v>
      </c>
      <c r="K237" s="10">
        <v>4931648464</v>
      </c>
      <c r="L237" s="10" t="s">
        <v>7788</v>
      </c>
      <c r="M237" s="10"/>
      <c r="N237" s="10"/>
    </row>
    <row r="238" spans="1:14">
      <c r="A238" s="32" t="s">
        <v>8756</v>
      </c>
      <c r="B238" s="32" t="s">
        <v>8756</v>
      </c>
      <c r="C238" s="33">
        <v>0.56267361111111114</v>
      </c>
      <c r="D238" s="10">
        <v>101</v>
      </c>
      <c r="E238" s="14">
        <v>1508142</v>
      </c>
      <c r="F238" s="10" t="s">
        <v>358</v>
      </c>
      <c r="G238" s="15">
        <v>192</v>
      </c>
      <c r="H238" s="10" t="s">
        <v>253</v>
      </c>
      <c r="I238" s="10" t="s">
        <v>7424</v>
      </c>
      <c r="J238" s="34">
        <v>3436.8</v>
      </c>
      <c r="K238" s="10">
        <v>4931648492</v>
      </c>
      <c r="L238" s="10" t="s">
        <v>7788</v>
      </c>
      <c r="M238" s="10"/>
      <c r="N238" s="10"/>
    </row>
    <row r="239" spans="1:14">
      <c r="A239" s="32" t="s">
        <v>8756</v>
      </c>
      <c r="B239" s="32" t="s">
        <v>8756</v>
      </c>
      <c r="C239" s="33">
        <v>0.56275462962962963</v>
      </c>
      <c r="D239" s="10">
        <v>101</v>
      </c>
      <c r="E239" s="14">
        <v>1508142</v>
      </c>
      <c r="F239" s="10" t="s">
        <v>358</v>
      </c>
      <c r="G239" s="15">
        <v>192</v>
      </c>
      <c r="H239" s="10" t="s">
        <v>253</v>
      </c>
      <c r="I239" s="10" t="s">
        <v>7424</v>
      </c>
      <c r="J239" s="34">
        <v>3436.8</v>
      </c>
      <c r="K239" s="10">
        <v>4931648494</v>
      </c>
      <c r="L239" s="10" t="s">
        <v>7788</v>
      </c>
      <c r="M239" s="10"/>
      <c r="N239" s="10"/>
    </row>
    <row r="240" spans="1:14">
      <c r="A240" s="32" t="s">
        <v>8756</v>
      </c>
      <c r="B240" s="32" t="s">
        <v>8756</v>
      </c>
      <c r="C240" s="33">
        <v>0.5628819444444445</v>
      </c>
      <c r="D240" s="10">
        <v>101</v>
      </c>
      <c r="E240" s="14">
        <v>1508142</v>
      </c>
      <c r="F240" s="10" t="s">
        <v>358</v>
      </c>
      <c r="G240" s="15">
        <v>192</v>
      </c>
      <c r="H240" s="10" t="s">
        <v>253</v>
      </c>
      <c r="I240" s="10" t="s">
        <v>7424</v>
      </c>
      <c r="J240" s="34">
        <v>3436.8</v>
      </c>
      <c r="K240" s="10">
        <v>4931648497</v>
      </c>
      <c r="L240" s="10" t="s">
        <v>7788</v>
      </c>
      <c r="M240" s="10"/>
      <c r="N240" s="10"/>
    </row>
    <row r="241" spans="1:14">
      <c r="A241" s="32" t="s">
        <v>8756</v>
      </c>
      <c r="B241" s="32" t="s">
        <v>8756</v>
      </c>
      <c r="C241" s="33">
        <v>0.56450231481481483</v>
      </c>
      <c r="D241" s="10">
        <v>101</v>
      </c>
      <c r="E241" s="14">
        <v>1520337</v>
      </c>
      <c r="F241" s="10" t="s">
        <v>157</v>
      </c>
      <c r="G241" s="15">
        <v>200</v>
      </c>
      <c r="H241" s="10" t="s">
        <v>253</v>
      </c>
      <c r="I241" s="10" t="s">
        <v>7424</v>
      </c>
      <c r="J241" s="34">
        <v>2610</v>
      </c>
      <c r="K241" s="10">
        <v>4931648547</v>
      </c>
      <c r="L241" s="10" t="s">
        <v>7788</v>
      </c>
      <c r="M241" s="10"/>
      <c r="N241" s="10"/>
    </row>
    <row r="242" spans="1:14">
      <c r="A242" s="32" t="s">
        <v>8756</v>
      </c>
      <c r="B242" s="32" t="s">
        <v>8756</v>
      </c>
      <c r="C242" s="33">
        <v>0.5647685185185185</v>
      </c>
      <c r="D242" s="10">
        <v>101</v>
      </c>
      <c r="E242" s="14">
        <v>1508197</v>
      </c>
      <c r="F242" s="10" t="s">
        <v>126</v>
      </c>
      <c r="G242" s="15">
        <v>200</v>
      </c>
      <c r="H242" s="10" t="s">
        <v>253</v>
      </c>
      <c r="I242" s="10" t="s">
        <v>7424</v>
      </c>
      <c r="J242" s="34">
        <v>2470</v>
      </c>
      <c r="K242" s="10">
        <v>4931648554</v>
      </c>
      <c r="L242" s="10" t="s">
        <v>7788</v>
      </c>
      <c r="M242" s="10"/>
      <c r="N242" s="10"/>
    </row>
    <row r="243" spans="1:14">
      <c r="A243" s="32" t="s">
        <v>8756</v>
      </c>
      <c r="B243" s="32" t="s">
        <v>8756</v>
      </c>
      <c r="C243" s="33">
        <v>0.57968750000000002</v>
      </c>
      <c r="D243" s="10">
        <v>101</v>
      </c>
      <c r="E243" s="14">
        <v>1516863</v>
      </c>
      <c r="F243" s="10" t="s">
        <v>140</v>
      </c>
      <c r="G243" s="15">
        <v>188</v>
      </c>
      <c r="H243" s="10" t="s">
        <v>253</v>
      </c>
      <c r="I243" s="10" t="s">
        <v>7424</v>
      </c>
      <c r="J243" s="34">
        <v>3496.8</v>
      </c>
      <c r="K243" s="10">
        <v>4931648795</v>
      </c>
      <c r="L243" s="10" t="s">
        <v>7788</v>
      </c>
      <c r="M243" s="10"/>
      <c r="N243" s="10"/>
    </row>
    <row r="244" spans="1:14">
      <c r="A244" s="32" t="s">
        <v>8756</v>
      </c>
      <c r="B244" s="32" t="s">
        <v>8756</v>
      </c>
      <c r="C244" s="33">
        <v>0.6010416666666667</v>
      </c>
      <c r="D244" s="10">
        <v>101</v>
      </c>
      <c r="E244" s="14">
        <v>1508197</v>
      </c>
      <c r="F244" s="10" t="s">
        <v>126</v>
      </c>
      <c r="G244" s="15">
        <v>200</v>
      </c>
      <c r="H244" s="10" t="s">
        <v>253</v>
      </c>
      <c r="I244" s="10" t="s">
        <v>7424</v>
      </c>
      <c r="J244" s="34">
        <v>2470</v>
      </c>
      <c r="K244" s="10">
        <v>4931649092</v>
      </c>
      <c r="L244" s="10" t="s">
        <v>7788</v>
      </c>
      <c r="M244" s="10"/>
      <c r="N244" s="10"/>
    </row>
    <row r="245" spans="1:14">
      <c r="A245" s="32" t="s">
        <v>8756</v>
      </c>
      <c r="B245" s="32" t="s">
        <v>8756</v>
      </c>
      <c r="C245" s="33">
        <v>0.60171296296296295</v>
      </c>
      <c r="D245" s="10">
        <v>101</v>
      </c>
      <c r="E245" s="14">
        <v>1508113</v>
      </c>
      <c r="F245" s="10" t="s">
        <v>353</v>
      </c>
      <c r="G245" s="15">
        <v>216</v>
      </c>
      <c r="H245" s="10" t="s">
        <v>253</v>
      </c>
      <c r="I245" s="10" t="s">
        <v>7424</v>
      </c>
      <c r="J245" s="34">
        <v>6505.92</v>
      </c>
      <c r="K245" s="10">
        <v>4931649101</v>
      </c>
      <c r="L245" s="10" t="s">
        <v>7788</v>
      </c>
      <c r="M245" s="10"/>
      <c r="N245" s="10"/>
    </row>
    <row r="246" spans="1:14">
      <c r="A246" s="32" t="s">
        <v>8756</v>
      </c>
      <c r="B246" s="32" t="s">
        <v>8756</v>
      </c>
      <c r="C246" s="33">
        <v>0.65438657407407408</v>
      </c>
      <c r="D246" s="10">
        <v>101</v>
      </c>
      <c r="E246" s="14">
        <v>1508113</v>
      </c>
      <c r="F246" s="10" t="s">
        <v>353</v>
      </c>
      <c r="G246" s="15">
        <v>216</v>
      </c>
      <c r="H246" s="10" t="s">
        <v>253</v>
      </c>
      <c r="I246" s="10" t="s">
        <v>7424</v>
      </c>
      <c r="J246" s="34">
        <v>6505.92</v>
      </c>
      <c r="K246" s="10">
        <v>4931649854</v>
      </c>
      <c r="L246" s="10" t="s">
        <v>8732</v>
      </c>
      <c r="M246" s="10"/>
      <c r="N246" s="10"/>
    </row>
    <row r="247" spans="1:14">
      <c r="A247" s="32" t="s">
        <v>8756</v>
      </c>
      <c r="B247" s="32" t="s">
        <v>8756</v>
      </c>
      <c r="C247" s="33">
        <v>0.6656481481481481</v>
      </c>
      <c r="D247" s="10">
        <v>101</v>
      </c>
      <c r="E247" s="14">
        <v>1508197</v>
      </c>
      <c r="F247" s="10" t="s">
        <v>126</v>
      </c>
      <c r="G247" s="15">
        <v>200</v>
      </c>
      <c r="H247" s="10" t="s">
        <v>253</v>
      </c>
      <c r="I247" s="10" t="s">
        <v>7424</v>
      </c>
      <c r="J247" s="34">
        <v>2470</v>
      </c>
      <c r="K247" s="10">
        <v>4931649977</v>
      </c>
      <c r="L247" s="10" t="s">
        <v>8732</v>
      </c>
      <c r="M247" s="10"/>
      <c r="N247" s="10"/>
    </row>
    <row r="248" spans="1:14">
      <c r="A248" s="32" t="s">
        <v>8756</v>
      </c>
      <c r="B248" s="32" t="s">
        <v>8756</v>
      </c>
      <c r="C248" s="33">
        <v>0.66572916666666659</v>
      </c>
      <c r="D248" s="10">
        <v>101</v>
      </c>
      <c r="E248" s="14">
        <v>1511288</v>
      </c>
      <c r="F248" s="10" t="s">
        <v>388</v>
      </c>
      <c r="G248" s="15">
        <v>240</v>
      </c>
      <c r="H248" s="10" t="s">
        <v>253</v>
      </c>
      <c r="I248" s="10" t="s">
        <v>7424</v>
      </c>
      <c r="J248" s="34">
        <v>2496</v>
      </c>
      <c r="K248" s="10">
        <v>4931649978</v>
      </c>
      <c r="L248" s="10" t="s">
        <v>8732</v>
      </c>
      <c r="M248" s="10"/>
      <c r="N248" s="10"/>
    </row>
    <row r="249" spans="1:14">
      <c r="A249" s="32" t="s">
        <v>8756</v>
      </c>
      <c r="B249" s="32" t="s">
        <v>8756</v>
      </c>
      <c r="C249" s="33">
        <v>0.6658101851851852</v>
      </c>
      <c r="D249" s="10">
        <v>101</v>
      </c>
      <c r="E249" s="14">
        <v>1508113</v>
      </c>
      <c r="F249" s="10" t="s">
        <v>353</v>
      </c>
      <c r="G249" s="15">
        <v>216</v>
      </c>
      <c r="H249" s="10" t="s">
        <v>253</v>
      </c>
      <c r="I249" s="10" t="s">
        <v>7424</v>
      </c>
      <c r="J249" s="34">
        <v>6505.92</v>
      </c>
      <c r="K249" s="10">
        <v>4931649979</v>
      </c>
      <c r="L249" s="10" t="s">
        <v>8732</v>
      </c>
      <c r="M249" s="10"/>
      <c r="N249" s="10"/>
    </row>
    <row r="250" spans="1:14">
      <c r="A250" s="32" t="s">
        <v>8756</v>
      </c>
      <c r="B250" s="32" t="s">
        <v>8756</v>
      </c>
      <c r="C250" s="33">
        <v>0.66587962962962965</v>
      </c>
      <c r="D250" s="10">
        <v>101</v>
      </c>
      <c r="E250" s="14">
        <v>1520337</v>
      </c>
      <c r="F250" s="10" t="s">
        <v>157</v>
      </c>
      <c r="G250" s="15">
        <v>200</v>
      </c>
      <c r="H250" s="10" t="s">
        <v>253</v>
      </c>
      <c r="I250" s="10" t="s">
        <v>7424</v>
      </c>
      <c r="J250" s="34">
        <v>2610</v>
      </c>
      <c r="K250" s="10">
        <v>4931649980</v>
      </c>
      <c r="L250" s="10" t="s">
        <v>8732</v>
      </c>
      <c r="M250" s="10"/>
      <c r="N250" s="10"/>
    </row>
    <row r="251" spans="1:14">
      <c r="A251" s="32" t="s">
        <v>8756</v>
      </c>
      <c r="B251" s="32" t="s">
        <v>8756</v>
      </c>
      <c r="C251" s="33">
        <v>0.66594907407407411</v>
      </c>
      <c r="D251" s="10">
        <v>101</v>
      </c>
      <c r="E251" s="14">
        <v>1508175</v>
      </c>
      <c r="F251" s="10" t="s">
        <v>8733</v>
      </c>
      <c r="G251" s="15">
        <v>168</v>
      </c>
      <c r="H251" s="10" t="s">
        <v>253</v>
      </c>
      <c r="I251" s="10" t="s">
        <v>7424</v>
      </c>
      <c r="J251" s="34">
        <v>3386.88</v>
      </c>
      <c r="K251" s="10">
        <v>4931649991</v>
      </c>
      <c r="L251" s="10" t="s">
        <v>8732</v>
      </c>
      <c r="M251" s="10"/>
      <c r="N251" s="10"/>
    </row>
    <row r="252" spans="1:14">
      <c r="A252" s="32" t="s">
        <v>8756</v>
      </c>
      <c r="B252" s="32" t="s">
        <v>8756</v>
      </c>
      <c r="C252" s="33">
        <v>0.66600694444444442</v>
      </c>
      <c r="D252" s="10">
        <v>101</v>
      </c>
      <c r="E252" s="14">
        <v>1508175</v>
      </c>
      <c r="F252" s="10" t="s">
        <v>8733</v>
      </c>
      <c r="G252" s="15">
        <v>168</v>
      </c>
      <c r="H252" s="10" t="s">
        <v>253</v>
      </c>
      <c r="I252" s="10" t="s">
        <v>7424</v>
      </c>
      <c r="J252" s="34">
        <v>3386.88</v>
      </c>
      <c r="K252" s="10">
        <v>4931649992</v>
      </c>
      <c r="L252" s="10" t="s">
        <v>8732</v>
      </c>
      <c r="M252" s="10"/>
      <c r="N252" s="10"/>
    </row>
    <row r="253" spans="1:14">
      <c r="A253" s="32" t="s">
        <v>8756</v>
      </c>
      <c r="B253" s="32" t="s">
        <v>8756</v>
      </c>
      <c r="C253" s="33">
        <v>0.69476851851851851</v>
      </c>
      <c r="D253" s="10">
        <v>101</v>
      </c>
      <c r="E253" s="14">
        <v>1516860</v>
      </c>
      <c r="F253" s="10" t="s">
        <v>139</v>
      </c>
      <c r="G253" s="15">
        <v>800</v>
      </c>
      <c r="H253" s="10" t="s">
        <v>253</v>
      </c>
      <c r="I253" s="10" t="s">
        <v>7424</v>
      </c>
      <c r="J253" s="34">
        <v>15032</v>
      </c>
      <c r="K253" s="10">
        <v>4931650500</v>
      </c>
      <c r="L253" s="10" t="s">
        <v>8732</v>
      </c>
      <c r="M253" s="10"/>
      <c r="N253" s="10"/>
    </row>
    <row r="254" spans="1:14">
      <c r="A254" s="32" t="s">
        <v>8756</v>
      </c>
      <c r="B254" s="32" t="s">
        <v>8756</v>
      </c>
      <c r="C254" s="33">
        <v>0.69487268518518519</v>
      </c>
      <c r="D254" s="10">
        <v>101</v>
      </c>
      <c r="E254" s="14">
        <v>1508136</v>
      </c>
      <c r="F254" s="10" t="s">
        <v>179</v>
      </c>
      <c r="G254" s="15">
        <v>1200</v>
      </c>
      <c r="H254" s="10" t="s">
        <v>253</v>
      </c>
      <c r="I254" s="10" t="s">
        <v>7424</v>
      </c>
      <c r="J254" s="34">
        <v>9492</v>
      </c>
      <c r="K254" s="10">
        <v>4931650502</v>
      </c>
      <c r="L254" s="10" t="s">
        <v>8732</v>
      </c>
      <c r="M254" s="10"/>
      <c r="N254" s="10"/>
    </row>
    <row r="255" spans="1:14">
      <c r="A255" s="32" t="s">
        <v>8756</v>
      </c>
      <c r="B255" s="32" t="s">
        <v>8756</v>
      </c>
      <c r="C255" s="33">
        <v>0.69582175925925915</v>
      </c>
      <c r="D255" s="10">
        <v>101</v>
      </c>
      <c r="E255" s="14">
        <v>1508142</v>
      </c>
      <c r="F255" s="10" t="s">
        <v>358</v>
      </c>
      <c r="G255" s="15">
        <v>192</v>
      </c>
      <c r="H255" s="10" t="s">
        <v>253</v>
      </c>
      <c r="I255" s="10" t="s">
        <v>7424</v>
      </c>
      <c r="J255" s="34">
        <v>3436.8</v>
      </c>
      <c r="K255" s="10">
        <v>4931650511</v>
      </c>
      <c r="L255" s="10" t="s">
        <v>8732</v>
      </c>
      <c r="M255" s="10"/>
      <c r="N255" s="10"/>
    </row>
    <row r="256" spans="1:14">
      <c r="A256" s="32" t="s">
        <v>8756</v>
      </c>
      <c r="B256" s="32" t="s">
        <v>8756</v>
      </c>
      <c r="C256" s="33">
        <v>0.71587962962962959</v>
      </c>
      <c r="D256" s="10">
        <v>101</v>
      </c>
      <c r="E256" s="14">
        <v>1508197</v>
      </c>
      <c r="F256" s="10" t="s">
        <v>126</v>
      </c>
      <c r="G256" s="15">
        <v>200</v>
      </c>
      <c r="H256" s="10" t="s">
        <v>253</v>
      </c>
      <c r="I256" s="10" t="s">
        <v>7424</v>
      </c>
      <c r="J256" s="34">
        <v>2470</v>
      </c>
      <c r="K256" s="10">
        <v>4931651037</v>
      </c>
      <c r="L256" s="10" t="s">
        <v>8732</v>
      </c>
      <c r="M256" s="10"/>
      <c r="N256" s="10"/>
    </row>
    <row r="257" spans="1:14">
      <c r="A257" s="32" t="s">
        <v>8756</v>
      </c>
      <c r="B257" s="32" t="s">
        <v>8756</v>
      </c>
      <c r="C257" s="33">
        <v>0.71596064814814808</v>
      </c>
      <c r="D257" s="10">
        <v>101</v>
      </c>
      <c r="E257" s="14">
        <v>1520337</v>
      </c>
      <c r="F257" s="10" t="s">
        <v>157</v>
      </c>
      <c r="G257" s="15">
        <v>200</v>
      </c>
      <c r="H257" s="10" t="s">
        <v>253</v>
      </c>
      <c r="I257" s="10" t="s">
        <v>7424</v>
      </c>
      <c r="J257" s="34">
        <v>2610</v>
      </c>
      <c r="K257" s="10">
        <v>4931651038</v>
      </c>
      <c r="L257" s="10" t="s">
        <v>8732</v>
      </c>
      <c r="M257" s="10"/>
      <c r="N257" s="10"/>
    </row>
    <row r="258" spans="1:14">
      <c r="A258" s="32" t="s">
        <v>8756</v>
      </c>
      <c r="B258" s="32" t="s">
        <v>8756</v>
      </c>
      <c r="C258" s="33">
        <v>0.7162384259259259</v>
      </c>
      <c r="D258" s="10">
        <v>101</v>
      </c>
      <c r="E258" s="14">
        <v>1508197</v>
      </c>
      <c r="F258" s="10" t="s">
        <v>126</v>
      </c>
      <c r="G258" s="15">
        <v>200</v>
      </c>
      <c r="H258" s="10" t="s">
        <v>253</v>
      </c>
      <c r="I258" s="10" t="s">
        <v>7424</v>
      </c>
      <c r="J258" s="34">
        <v>2470</v>
      </c>
      <c r="K258" s="10">
        <v>4931651054</v>
      </c>
      <c r="L258" s="10" t="s">
        <v>8732</v>
      </c>
      <c r="M258" s="10"/>
      <c r="N258" s="10"/>
    </row>
    <row r="259" spans="1:14">
      <c r="A259" s="32" t="s">
        <v>8756</v>
      </c>
      <c r="B259" s="32" t="s">
        <v>8756</v>
      </c>
      <c r="C259" s="33">
        <v>0.71913194444444439</v>
      </c>
      <c r="D259" s="10">
        <v>101</v>
      </c>
      <c r="E259" s="14">
        <v>1516858</v>
      </c>
      <c r="F259" s="10" t="s">
        <v>138</v>
      </c>
      <c r="G259" s="15">
        <v>1000</v>
      </c>
      <c r="H259" s="10" t="s">
        <v>253</v>
      </c>
      <c r="I259" s="10" t="s">
        <v>7424</v>
      </c>
      <c r="J259" s="34">
        <v>19150</v>
      </c>
      <c r="K259" s="10">
        <v>4931651125</v>
      </c>
      <c r="L259" s="10" t="s">
        <v>8732</v>
      </c>
      <c r="M259" s="10"/>
      <c r="N259" s="10"/>
    </row>
    <row r="260" spans="1:14">
      <c r="A260" s="32" t="s">
        <v>8756</v>
      </c>
      <c r="B260" s="32" t="s">
        <v>8756</v>
      </c>
      <c r="C260" s="33">
        <v>0.74291666666666656</v>
      </c>
      <c r="D260" s="10">
        <v>101</v>
      </c>
      <c r="E260" s="14">
        <v>1508197</v>
      </c>
      <c r="F260" s="10" t="s">
        <v>126</v>
      </c>
      <c r="G260" s="15">
        <v>200</v>
      </c>
      <c r="H260" s="10" t="s">
        <v>253</v>
      </c>
      <c r="I260" s="10" t="s">
        <v>7424</v>
      </c>
      <c r="J260" s="34">
        <v>2470</v>
      </c>
      <c r="K260" s="10">
        <v>4931651648</v>
      </c>
      <c r="L260" s="10" t="s">
        <v>7788</v>
      </c>
      <c r="M260" s="10"/>
      <c r="N260" s="10"/>
    </row>
    <row r="261" spans="1:14">
      <c r="A261" s="32" t="s">
        <v>8756</v>
      </c>
      <c r="B261" s="32" t="s">
        <v>8756</v>
      </c>
      <c r="C261" s="33">
        <v>0.74699074074074068</v>
      </c>
      <c r="D261" s="10">
        <v>101</v>
      </c>
      <c r="E261" s="14">
        <v>1508142</v>
      </c>
      <c r="F261" s="10" t="s">
        <v>358</v>
      </c>
      <c r="G261" s="15">
        <v>192</v>
      </c>
      <c r="H261" s="10" t="s">
        <v>253</v>
      </c>
      <c r="I261" s="10" t="s">
        <v>7424</v>
      </c>
      <c r="J261" s="34">
        <v>3436.8</v>
      </c>
      <c r="K261" s="10">
        <v>4931651692</v>
      </c>
      <c r="L261" s="10" t="s">
        <v>7788</v>
      </c>
      <c r="M261" s="10"/>
      <c r="N261" s="10"/>
    </row>
    <row r="262" spans="1:14">
      <c r="A262" s="32" t="s">
        <v>8756</v>
      </c>
      <c r="B262" s="32" t="s">
        <v>8756</v>
      </c>
      <c r="C262" s="33">
        <v>0.76924768518518516</v>
      </c>
      <c r="D262" s="10">
        <v>101</v>
      </c>
      <c r="E262" s="14">
        <v>1520337</v>
      </c>
      <c r="F262" s="10" t="s">
        <v>157</v>
      </c>
      <c r="G262" s="15">
        <v>200</v>
      </c>
      <c r="H262" s="10" t="s">
        <v>253</v>
      </c>
      <c r="I262" s="10" t="s">
        <v>7424</v>
      </c>
      <c r="J262" s="34">
        <v>2610</v>
      </c>
      <c r="K262" s="10">
        <v>4931651974</v>
      </c>
      <c r="L262" s="10" t="s">
        <v>8732</v>
      </c>
      <c r="M262" s="10"/>
      <c r="N262" s="10"/>
    </row>
    <row r="263" spans="1:14">
      <c r="A263" s="32" t="s">
        <v>8756</v>
      </c>
      <c r="B263" s="32" t="s">
        <v>8756</v>
      </c>
      <c r="C263" s="33">
        <v>0.7693402777777778</v>
      </c>
      <c r="D263" s="10">
        <v>101</v>
      </c>
      <c r="E263" s="14">
        <v>1508197</v>
      </c>
      <c r="F263" s="10" t="s">
        <v>126</v>
      </c>
      <c r="G263" s="15">
        <v>200</v>
      </c>
      <c r="H263" s="10" t="s">
        <v>253</v>
      </c>
      <c r="I263" s="10" t="s">
        <v>7424</v>
      </c>
      <c r="J263" s="34">
        <v>2470</v>
      </c>
      <c r="K263" s="10">
        <v>4931651976</v>
      </c>
      <c r="L263" s="10" t="s">
        <v>8732</v>
      </c>
      <c r="M263" s="10"/>
      <c r="N263" s="10"/>
    </row>
    <row r="264" spans="1:14">
      <c r="A264" s="32" t="s">
        <v>8756</v>
      </c>
      <c r="B264" s="32" t="s">
        <v>8756</v>
      </c>
      <c r="C264" s="33">
        <v>0.81016203703703704</v>
      </c>
      <c r="D264" s="10">
        <v>101</v>
      </c>
      <c r="E264" s="14">
        <v>1508142</v>
      </c>
      <c r="F264" s="10" t="s">
        <v>358</v>
      </c>
      <c r="G264" s="15">
        <v>192</v>
      </c>
      <c r="H264" s="10" t="s">
        <v>253</v>
      </c>
      <c r="I264" s="10" t="s">
        <v>7424</v>
      </c>
      <c r="J264" s="34">
        <v>3436.8</v>
      </c>
      <c r="K264" s="10">
        <v>4931652374</v>
      </c>
      <c r="L264" s="10" t="s">
        <v>8732</v>
      </c>
      <c r="M264" s="10"/>
      <c r="N264" s="10"/>
    </row>
    <row r="265" spans="1:14">
      <c r="A265" s="32" t="s">
        <v>8756</v>
      </c>
      <c r="B265" s="32" t="s">
        <v>8756</v>
      </c>
      <c r="C265" s="33">
        <v>0.81122685185185184</v>
      </c>
      <c r="D265" s="10">
        <v>101</v>
      </c>
      <c r="E265" s="14">
        <v>1508175</v>
      </c>
      <c r="F265" s="10" t="s">
        <v>8733</v>
      </c>
      <c r="G265" s="15">
        <v>168</v>
      </c>
      <c r="H265" s="10" t="s">
        <v>253</v>
      </c>
      <c r="I265" s="10" t="s">
        <v>7424</v>
      </c>
      <c r="J265" s="34">
        <v>3386.88</v>
      </c>
      <c r="K265" s="10">
        <v>4931652380</v>
      </c>
      <c r="L265" s="10" t="s">
        <v>8732</v>
      </c>
      <c r="M265" s="10"/>
      <c r="N265" s="10"/>
    </row>
    <row r="266" spans="1:14">
      <c r="A266" s="32" t="s">
        <v>8756</v>
      </c>
      <c r="B266" s="32" t="s">
        <v>8756</v>
      </c>
      <c r="C266" s="33">
        <v>0.81135416666666671</v>
      </c>
      <c r="D266" s="10">
        <v>101</v>
      </c>
      <c r="E266" s="14">
        <v>1508175</v>
      </c>
      <c r="F266" s="10" t="s">
        <v>8733</v>
      </c>
      <c r="G266" s="15">
        <v>168</v>
      </c>
      <c r="H266" s="10" t="s">
        <v>253</v>
      </c>
      <c r="I266" s="10" t="s">
        <v>7424</v>
      </c>
      <c r="J266" s="34">
        <v>3386.88</v>
      </c>
      <c r="K266" s="10">
        <v>4931652382</v>
      </c>
      <c r="L266" s="10" t="s">
        <v>8732</v>
      </c>
      <c r="M266" s="10"/>
      <c r="N266" s="10"/>
    </row>
    <row r="267" spans="1:14">
      <c r="A267" s="32" t="s">
        <v>8756</v>
      </c>
      <c r="B267" s="32" t="s">
        <v>8756</v>
      </c>
      <c r="C267" s="33">
        <v>0.8356365740740741</v>
      </c>
      <c r="D267" s="10">
        <v>101</v>
      </c>
      <c r="E267" s="14">
        <v>1508113</v>
      </c>
      <c r="F267" s="10" t="s">
        <v>353</v>
      </c>
      <c r="G267" s="15">
        <v>216</v>
      </c>
      <c r="H267" s="10" t="s">
        <v>253</v>
      </c>
      <c r="I267" s="10" t="s">
        <v>7424</v>
      </c>
      <c r="J267" s="34">
        <v>6505.92</v>
      </c>
      <c r="K267" s="10">
        <v>4931652502</v>
      </c>
      <c r="L267" s="10" t="s">
        <v>8732</v>
      </c>
      <c r="M267" s="10"/>
      <c r="N267" s="10"/>
    </row>
    <row r="268" spans="1:14">
      <c r="A268" s="32" t="s">
        <v>8756</v>
      </c>
      <c r="B268" s="32" t="s">
        <v>8756</v>
      </c>
      <c r="C268" s="33">
        <v>0.83569444444444452</v>
      </c>
      <c r="D268" s="10">
        <v>101</v>
      </c>
      <c r="E268" s="14">
        <v>1508113</v>
      </c>
      <c r="F268" s="10" t="s">
        <v>353</v>
      </c>
      <c r="G268" s="15">
        <v>216</v>
      </c>
      <c r="H268" s="10" t="s">
        <v>253</v>
      </c>
      <c r="I268" s="10" t="s">
        <v>7424</v>
      </c>
      <c r="J268" s="34">
        <v>6505.92</v>
      </c>
      <c r="K268" s="10">
        <v>4931652503</v>
      </c>
      <c r="L268" s="10" t="s">
        <v>8732</v>
      </c>
      <c r="M268" s="10"/>
      <c r="N268" s="10"/>
    </row>
    <row r="269" spans="1:14">
      <c r="A269" s="32" t="s">
        <v>8756</v>
      </c>
      <c r="B269" s="32" t="s">
        <v>8756</v>
      </c>
      <c r="C269" s="33">
        <v>0.83974537037037045</v>
      </c>
      <c r="D269" s="10">
        <v>101</v>
      </c>
      <c r="E269" s="14">
        <v>1508197</v>
      </c>
      <c r="F269" s="10" t="s">
        <v>126</v>
      </c>
      <c r="G269" s="15">
        <v>200</v>
      </c>
      <c r="H269" s="10" t="s">
        <v>253</v>
      </c>
      <c r="I269" s="10" t="s">
        <v>7424</v>
      </c>
      <c r="J269" s="34">
        <v>2470</v>
      </c>
      <c r="K269" s="10">
        <v>4931652510</v>
      </c>
      <c r="L269" s="10" t="s">
        <v>8732</v>
      </c>
      <c r="M269" s="10"/>
      <c r="N269" s="10"/>
    </row>
    <row r="270" spans="1:14">
      <c r="A270" s="32" t="s">
        <v>8756</v>
      </c>
      <c r="B270" s="32" t="s">
        <v>8756</v>
      </c>
      <c r="C270" s="33">
        <v>0.83982638888888894</v>
      </c>
      <c r="D270" s="10">
        <v>101</v>
      </c>
      <c r="E270" s="14">
        <v>1508197</v>
      </c>
      <c r="F270" s="10" t="s">
        <v>126</v>
      </c>
      <c r="G270" s="15">
        <v>200</v>
      </c>
      <c r="H270" s="10" t="s">
        <v>253</v>
      </c>
      <c r="I270" s="10" t="s">
        <v>7424</v>
      </c>
      <c r="J270" s="34">
        <v>2470</v>
      </c>
      <c r="K270" s="10">
        <v>4931652521</v>
      </c>
      <c r="L270" s="10" t="s">
        <v>8732</v>
      </c>
      <c r="M270" s="10"/>
      <c r="N270" s="10"/>
    </row>
    <row r="271" spans="1:14">
      <c r="A271" s="32" t="s">
        <v>8756</v>
      </c>
      <c r="B271" s="32" t="s">
        <v>8756</v>
      </c>
      <c r="C271" s="33">
        <v>0.83990740740740744</v>
      </c>
      <c r="D271" s="10">
        <v>101</v>
      </c>
      <c r="E271" s="14">
        <v>1520337</v>
      </c>
      <c r="F271" s="10" t="s">
        <v>157</v>
      </c>
      <c r="G271" s="15">
        <v>200</v>
      </c>
      <c r="H271" s="10" t="s">
        <v>253</v>
      </c>
      <c r="I271" s="10" t="s">
        <v>7424</v>
      </c>
      <c r="J271" s="34">
        <v>2610</v>
      </c>
      <c r="K271" s="10">
        <v>4931652522</v>
      </c>
      <c r="L271" s="10" t="s">
        <v>8732</v>
      </c>
      <c r="M271" s="10"/>
      <c r="N271" s="10"/>
    </row>
    <row r="272" spans="1:14">
      <c r="A272" s="32" t="s">
        <v>8756</v>
      </c>
      <c r="B272" s="32" t="s">
        <v>8756</v>
      </c>
      <c r="C272" s="33">
        <v>0.87028935185185186</v>
      </c>
      <c r="D272" s="10">
        <v>101</v>
      </c>
      <c r="E272" s="14">
        <v>1508197</v>
      </c>
      <c r="F272" s="10" t="s">
        <v>126</v>
      </c>
      <c r="G272" s="15">
        <v>200</v>
      </c>
      <c r="H272" s="10" t="s">
        <v>253</v>
      </c>
      <c r="I272" s="10" t="s">
        <v>7424</v>
      </c>
      <c r="J272" s="34">
        <v>2470</v>
      </c>
      <c r="K272" s="10">
        <v>4931652765</v>
      </c>
      <c r="L272" s="10" t="s">
        <v>8732</v>
      </c>
      <c r="M272" s="10"/>
      <c r="N272" s="10"/>
    </row>
    <row r="273" spans="1:14">
      <c r="A273" s="32" t="s">
        <v>8756</v>
      </c>
      <c r="B273" s="32" t="s">
        <v>8756</v>
      </c>
      <c r="C273" s="33">
        <v>0.87093750000000003</v>
      </c>
      <c r="D273" s="10">
        <v>101</v>
      </c>
      <c r="E273" s="14">
        <v>1508142</v>
      </c>
      <c r="F273" s="10" t="s">
        <v>358</v>
      </c>
      <c r="G273" s="15">
        <v>192</v>
      </c>
      <c r="H273" s="10" t="s">
        <v>253</v>
      </c>
      <c r="I273" s="10" t="s">
        <v>7424</v>
      </c>
      <c r="J273" s="34">
        <v>3436.8</v>
      </c>
      <c r="K273" s="10">
        <v>4931652770</v>
      </c>
      <c r="L273" s="10" t="s">
        <v>8732</v>
      </c>
      <c r="M273" s="10"/>
      <c r="N273" s="10"/>
    </row>
    <row r="274" spans="1:14">
      <c r="A274" s="32" t="s">
        <v>8756</v>
      </c>
      <c r="B274" s="32" t="s">
        <v>8756</v>
      </c>
      <c r="C274" s="33">
        <v>0.87434027777777779</v>
      </c>
      <c r="D274" s="10">
        <v>101</v>
      </c>
      <c r="E274" s="14">
        <v>1516860</v>
      </c>
      <c r="F274" s="10" t="s">
        <v>139</v>
      </c>
      <c r="G274" s="15">
        <v>800</v>
      </c>
      <c r="H274" s="10" t="s">
        <v>253</v>
      </c>
      <c r="I274" s="10" t="s">
        <v>7424</v>
      </c>
      <c r="J274" s="34">
        <v>15032</v>
      </c>
      <c r="K274" s="10">
        <v>4931652820</v>
      </c>
      <c r="L274" s="10" t="s">
        <v>8732</v>
      </c>
      <c r="M274" s="10"/>
      <c r="N274" s="10"/>
    </row>
    <row r="275" spans="1:14">
      <c r="A275" s="32" t="s">
        <v>8756</v>
      </c>
      <c r="B275" s="32" t="s">
        <v>8756</v>
      </c>
      <c r="C275" s="33">
        <v>0.92215277777777782</v>
      </c>
      <c r="D275" s="10">
        <v>101</v>
      </c>
      <c r="E275" s="14">
        <v>1508197</v>
      </c>
      <c r="F275" s="10" t="s">
        <v>126</v>
      </c>
      <c r="G275" s="15">
        <v>200</v>
      </c>
      <c r="H275" s="10" t="s">
        <v>253</v>
      </c>
      <c r="I275" s="10" t="s">
        <v>7424</v>
      </c>
      <c r="J275" s="34">
        <v>2470</v>
      </c>
      <c r="K275" s="10">
        <v>4931653159</v>
      </c>
      <c r="L275" s="10" t="s">
        <v>8732</v>
      </c>
      <c r="M275" s="10"/>
      <c r="N275" s="10"/>
    </row>
    <row r="276" spans="1:14">
      <c r="A276" s="32" t="s">
        <v>8756</v>
      </c>
      <c r="B276" s="32" t="s">
        <v>8756</v>
      </c>
      <c r="C276" s="33">
        <v>0.92377314814814815</v>
      </c>
      <c r="D276" s="10">
        <v>101</v>
      </c>
      <c r="E276" s="14">
        <v>1508175</v>
      </c>
      <c r="F276" s="10" t="s">
        <v>8733</v>
      </c>
      <c r="G276" s="15">
        <v>168</v>
      </c>
      <c r="H276" s="10" t="s">
        <v>253</v>
      </c>
      <c r="I276" s="10" t="s">
        <v>7424</v>
      </c>
      <c r="J276" s="34">
        <v>3386.88</v>
      </c>
      <c r="K276" s="10">
        <v>4931653173</v>
      </c>
      <c r="L276" s="10" t="s">
        <v>8732</v>
      </c>
      <c r="M276" s="10"/>
      <c r="N276" s="10"/>
    </row>
    <row r="277" spans="1:14">
      <c r="A277" s="32" t="s">
        <v>8756</v>
      </c>
      <c r="B277" s="32" t="s">
        <v>8756</v>
      </c>
      <c r="C277" s="33">
        <v>0.92385416666666664</v>
      </c>
      <c r="D277" s="10">
        <v>101</v>
      </c>
      <c r="E277" s="14">
        <v>1508175</v>
      </c>
      <c r="F277" s="10" t="s">
        <v>8733</v>
      </c>
      <c r="G277" s="15">
        <v>168</v>
      </c>
      <c r="H277" s="10" t="s">
        <v>253</v>
      </c>
      <c r="I277" s="10" t="s">
        <v>7424</v>
      </c>
      <c r="J277" s="34">
        <v>3386.88</v>
      </c>
      <c r="K277" s="10">
        <v>4931653174</v>
      </c>
      <c r="L277" s="10" t="s">
        <v>8732</v>
      </c>
      <c r="M277" s="10"/>
      <c r="N277" s="10"/>
    </row>
    <row r="278" spans="1:14">
      <c r="A278" s="32" t="s">
        <v>8756</v>
      </c>
      <c r="B278" s="32" t="s">
        <v>8756</v>
      </c>
      <c r="C278" s="33">
        <v>0.92392361111111121</v>
      </c>
      <c r="D278" s="10">
        <v>101</v>
      </c>
      <c r="E278" s="14">
        <v>1508142</v>
      </c>
      <c r="F278" s="10" t="s">
        <v>358</v>
      </c>
      <c r="G278" s="15">
        <v>192</v>
      </c>
      <c r="H278" s="10" t="s">
        <v>253</v>
      </c>
      <c r="I278" s="10" t="s">
        <v>7424</v>
      </c>
      <c r="J278" s="34">
        <v>3436.8</v>
      </c>
      <c r="K278" s="10">
        <v>4931653175</v>
      </c>
      <c r="L278" s="10" t="s">
        <v>8732</v>
      </c>
      <c r="M278" s="10"/>
      <c r="N278" s="10"/>
    </row>
    <row r="279" spans="1:14">
      <c r="A279" s="32" t="s">
        <v>8756</v>
      </c>
      <c r="B279" s="32" t="s">
        <v>8756</v>
      </c>
      <c r="C279" s="33">
        <v>0.93994212962962964</v>
      </c>
      <c r="D279" s="10">
        <v>101</v>
      </c>
      <c r="E279" s="14">
        <v>1508197</v>
      </c>
      <c r="F279" s="10" t="s">
        <v>126</v>
      </c>
      <c r="G279" s="15">
        <v>200</v>
      </c>
      <c r="H279" s="10" t="s">
        <v>253</v>
      </c>
      <c r="I279" s="10" t="s">
        <v>7424</v>
      </c>
      <c r="J279" s="34">
        <v>2470</v>
      </c>
      <c r="K279" s="10">
        <v>4931653302</v>
      </c>
      <c r="L279" s="10" t="s">
        <v>8732</v>
      </c>
      <c r="M279" s="10"/>
      <c r="N279" s="10"/>
    </row>
    <row r="280" spans="1:14">
      <c r="A280" s="32" t="s">
        <v>8774</v>
      </c>
      <c r="B280" s="32" t="s">
        <v>8774</v>
      </c>
      <c r="C280" s="33">
        <v>5.3888888888888896E-2</v>
      </c>
      <c r="D280" s="10">
        <v>101</v>
      </c>
      <c r="E280" s="14">
        <v>1508136</v>
      </c>
      <c r="F280" s="10" t="s">
        <v>179</v>
      </c>
      <c r="G280" s="15">
        <v>1200</v>
      </c>
      <c r="H280" s="10" t="s">
        <v>253</v>
      </c>
      <c r="I280" s="10" t="s">
        <v>7424</v>
      </c>
      <c r="J280" s="34">
        <v>9492</v>
      </c>
      <c r="K280" s="10">
        <v>4931653785</v>
      </c>
      <c r="L280" s="10" t="s">
        <v>8469</v>
      </c>
      <c r="M280" s="10"/>
      <c r="N280" s="10"/>
    </row>
    <row r="281" spans="1:14">
      <c r="A281" s="32" t="s">
        <v>8774</v>
      </c>
      <c r="B281" s="32" t="s">
        <v>8774</v>
      </c>
      <c r="C281" s="33">
        <v>5.395833333333333E-2</v>
      </c>
      <c r="D281" s="10">
        <v>101</v>
      </c>
      <c r="E281" s="14">
        <v>1516858</v>
      </c>
      <c r="F281" s="10" t="s">
        <v>138</v>
      </c>
      <c r="G281" s="15">
        <v>1000</v>
      </c>
      <c r="H281" s="10" t="s">
        <v>253</v>
      </c>
      <c r="I281" s="10" t="s">
        <v>7424</v>
      </c>
      <c r="J281" s="34">
        <v>19150</v>
      </c>
      <c r="K281" s="10">
        <v>4931653786</v>
      </c>
      <c r="L281" s="10" t="s">
        <v>8469</v>
      </c>
      <c r="M281" s="10"/>
      <c r="N281" s="10"/>
    </row>
    <row r="282" spans="1:14">
      <c r="A282" s="32" t="s">
        <v>8774</v>
      </c>
      <c r="B282" s="32" t="s">
        <v>8774</v>
      </c>
      <c r="C282" s="33">
        <v>5.6064814814814817E-2</v>
      </c>
      <c r="D282" s="10">
        <v>101</v>
      </c>
      <c r="E282" s="14">
        <v>1508136</v>
      </c>
      <c r="F282" s="10" t="s">
        <v>179</v>
      </c>
      <c r="G282" s="15">
        <v>177</v>
      </c>
      <c r="H282" s="10" t="s">
        <v>253</v>
      </c>
      <c r="I282" s="10" t="s">
        <v>7424</v>
      </c>
      <c r="J282" s="34">
        <v>1400.07</v>
      </c>
      <c r="K282" s="10">
        <v>4931653808</v>
      </c>
      <c r="L282" s="10" t="s">
        <v>8469</v>
      </c>
      <c r="M282" s="10"/>
      <c r="N282" s="10"/>
    </row>
    <row r="283" spans="1:14">
      <c r="A283" s="32" t="s">
        <v>8774</v>
      </c>
      <c r="B283" s="32" t="s">
        <v>8774</v>
      </c>
      <c r="C283" s="33">
        <v>8.8460648148148149E-2</v>
      </c>
      <c r="D283" s="10">
        <v>101</v>
      </c>
      <c r="E283" s="14">
        <v>1508142</v>
      </c>
      <c r="F283" s="10" t="s">
        <v>358</v>
      </c>
      <c r="G283" s="15">
        <v>192</v>
      </c>
      <c r="H283" s="10" t="s">
        <v>253</v>
      </c>
      <c r="I283" s="10" t="s">
        <v>7424</v>
      </c>
      <c r="J283" s="34">
        <v>3436.8</v>
      </c>
      <c r="K283" s="10">
        <v>4931653960</v>
      </c>
      <c r="L283" s="10" t="s">
        <v>8469</v>
      </c>
      <c r="M283" s="10"/>
      <c r="N283" s="10"/>
    </row>
    <row r="284" spans="1:14">
      <c r="A284" s="32" t="s">
        <v>8774</v>
      </c>
      <c r="B284" s="32" t="s">
        <v>8774</v>
      </c>
      <c r="C284" s="33">
        <v>8.8564814814814818E-2</v>
      </c>
      <c r="D284" s="10">
        <v>101</v>
      </c>
      <c r="E284" s="14">
        <v>1508142</v>
      </c>
      <c r="F284" s="10" t="s">
        <v>358</v>
      </c>
      <c r="G284" s="15">
        <v>192</v>
      </c>
      <c r="H284" s="10" t="s">
        <v>253</v>
      </c>
      <c r="I284" s="10" t="s">
        <v>7424</v>
      </c>
      <c r="J284" s="34">
        <v>3436.8</v>
      </c>
      <c r="K284" s="10">
        <v>4931653961</v>
      </c>
      <c r="L284" s="10" t="s">
        <v>8469</v>
      </c>
      <c r="M284" s="10"/>
      <c r="N284" s="10"/>
    </row>
    <row r="285" spans="1:14">
      <c r="A285" s="32" t="s">
        <v>8774</v>
      </c>
      <c r="B285" s="32" t="s">
        <v>8774</v>
      </c>
      <c r="C285" s="33">
        <v>8.9131944444444444E-2</v>
      </c>
      <c r="D285" s="10">
        <v>101</v>
      </c>
      <c r="E285" s="14">
        <v>1508197</v>
      </c>
      <c r="F285" s="10" t="s">
        <v>126</v>
      </c>
      <c r="G285" s="15">
        <v>200</v>
      </c>
      <c r="H285" s="10" t="s">
        <v>253</v>
      </c>
      <c r="I285" s="10" t="s">
        <v>7424</v>
      </c>
      <c r="J285" s="34">
        <v>2470</v>
      </c>
      <c r="K285" s="10">
        <v>4931653964</v>
      </c>
      <c r="L285" s="10" t="s">
        <v>8469</v>
      </c>
      <c r="M285" s="10"/>
      <c r="N285" s="10"/>
    </row>
    <row r="286" spans="1:14">
      <c r="A286" s="32" t="s">
        <v>8774</v>
      </c>
      <c r="B286" s="32" t="s">
        <v>8774</v>
      </c>
      <c r="C286" s="33">
        <v>8.9189814814814819E-2</v>
      </c>
      <c r="D286" s="10">
        <v>101</v>
      </c>
      <c r="E286" s="14">
        <v>1508197</v>
      </c>
      <c r="F286" s="10" t="s">
        <v>126</v>
      </c>
      <c r="G286" s="15">
        <v>200</v>
      </c>
      <c r="H286" s="10" t="s">
        <v>253</v>
      </c>
      <c r="I286" s="10" t="s">
        <v>7424</v>
      </c>
      <c r="J286" s="34">
        <v>2470</v>
      </c>
      <c r="K286" s="10">
        <v>4931653965</v>
      </c>
      <c r="L286" s="10" t="s">
        <v>8469</v>
      </c>
      <c r="M286" s="10"/>
      <c r="N286" s="10"/>
    </row>
    <row r="287" spans="1:14">
      <c r="A287" s="32" t="s">
        <v>8774</v>
      </c>
      <c r="B287" s="32" t="s">
        <v>8774</v>
      </c>
      <c r="C287" s="33">
        <v>8.9502314814814812E-2</v>
      </c>
      <c r="D287" s="10">
        <v>101</v>
      </c>
      <c r="E287" s="14">
        <v>1508113</v>
      </c>
      <c r="F287" s="10" t="s">
        <v>353</v>
      </c>
      <c r="G287" s="15">
        <v>216</v>
      </c>
      <c r="H287" s="10" t="s">
        <v>253</v>
      </c>
      <c r="I287" s="10" t="s">
        <v>7424</v>
      </c>
      <c r="J287" s="34">
        <v>6505.92</v>
      </c>
      <c r="K287" s="10">
        <v>4931653967</v>
      </c>
      <c r="L287" s="10" t="s">
        <v>8469</v>
      </c>
      <c r="M287" s="10"/>
      <c r="N287" s="10"/>
    </row>
    <row r="288" spans="1:14">
      <c r="A288" s="32" t="s">
        <v>8774</v>
      </c>
      <c r="B288" s="32" t="s">
        <v>8774</v>
      </c>
      <c r="C288" s="33">
        <v>8.9560185185185173E-2</v>
      </c>
      <c r="D288" s="10">
        <v>101</v>
      </c>
      <c r="E288" s="14">
        <v>1508113</v>
      </c>
      <c r="F288" s="10" t="s">
        <v>353</v>
      </c>
      <c r="G288" s="15">
        <v>216</v>
      </c>
      <c r="H288" s="10" t="s">
        <v>253</v>
      </c>
      <c r="I288" s="10" t="s">
        <v>7424</v>
      </c>
      <c r="J288" s="34">
        <v>6505.92</v>
      </c>
      <c r="K288" s="10">
        <v>4931653968</v>
      </c>
      <c r="L288" s="10" t="s">
        <v>8469</v>
      </c>
      <c r="M288" s="10"/>
      <c r="N288" s="10"/>
    </row>
    <row r="289" spans="1:14">
      <c r="A289" s="32" t="s">
        <v>8774</v>
      </c>
      <c r="B289" s="32" t="s">
        <v>8774</v>
      </c>
      <c r="C289" s="33">
        <v>8.9722222222222217E-2</v>
      </c>
      <c r="D289" s="10">
        <v>101</v>
      </c>
      <c r="E289" s="14">
        <v>1520331</v>
      </c>
      <c r="F289" s="10" t="s">
        <v>153</v>
      </c>
      <c r="G289" s="15">
        <v>168</v>
      </c>
      <c r="H289" s="10" t="s">
        <v>253</v>
      </c>
      <c r="I289" s="10" t="s">
        <v>7424</v>
      </c>
      <c r="J289" s="34">
        <v>2829.12</v>
      </c>
      <c r="K289" s="10">
        <v>4931653969</v>
      </c>
      <c r="L289" s="10" t="s">
        <v>8469</v>
      </c>
      <c r="M289" s="10"/>
      <c r="N289" s="10"/>
    </row>
    <row r="290" spans="1:14">
      <c r="A290" s="32" t="s">
        <v>8774</v>
      </c>
      <c r="B290" s="32" t="s">
        <v>8774</v>
      </c>
      <c r="C290" s="33">
        <v>8.9895833333333341E-2</v>
      </c>
      <c r="D290" s="10">
        <v>101</v>
      </c>
      <c r="E290" s="14">
        <v>1508197</v>
      </c>
      <c r="F290" s="10" t="s">
        <v>126</v>
      </c>
      <c r="G290" s="15">
        <v>200</v>
      </c>
      <c r="H290" s="10" t="s">
        <v>253</v>
      </c>
      <c r="I290" s="10" t="s">
        <v>7424</v>
      </c>
      <c r="J290" s="34">
        <v>2470</v>
      </c>
      <c r="K290" s="10">
        <v>4931653970</v>
      </c>
      <c r="L290" s="10" t="s">
        <v>8469</v>
      </c>
      <c r="M290" s="10"/>
      <c r="N290" s="10"/>
    </row>
    <row r="291" spans="1:14">
      <c r="A291" s="32" t="s">
        <v>8774</v>
      </c>
      <c r="B291" s="32" t="s">
        <v>8774</v>
      </c>
      <c r="C291" s="33">
        <v>8.9942129629629622E-2</v>
      </c>
      <c r="D291" s="10">
        <v>101</v>
      </c>
      <c r="E291" s="14">
        <v>1508197</v>
      </c>
      <c r="F291" s="10" t="s">
        <v>126</v>
      </c>
      <c r="G291" s="15">
        <v>200</v>
      </c>
      <c r="H291" s="10" t="s">
        <v>253</v>
      </c>
      <c r="I291" s="10" t="s">
        <v>7424</v>
      </c>
      <c r="J291" s="34">
        <v>2470</v>
      </c>
      <c r="K291" s="10">
        <v>4931653971</v>
      </c>
      <c r="L291" s="10" t="s">
        <v>8469</v>
      </c>
      <c r="M291" s="10"/>
      <c r="N291" s="10"/>
    </row>
    <row r="292" spans="1:14">
      <c r="A292" s="32" t="s">
        <v>8774</v>
      </c>
      <c r="B292" s="32" t="s">
        <v>8774</v>
      </c>
      <c r="C292" s="33">
        <v>9.0081018518518519E-2</v>
      </c>
      <c r="D292" s="10">
        <v>101</v>
      </c>
      <c r="E292" s="14">
        <v>1508175</v>
      </c>
      <c r="F292" s="10" t="s">
        <v>8733</v>
      </c>
      <c r="G292" s="15">
        <v>168</v>
      </c>
      <c r="H292" s="10" t="s">
        <v>253</v>
      </c>
      <c r="I292" s="10" t="s">
        <v>7424</v>
      </c>
      <c r="J292" s="34">
        <v>3386.88</v>
      </c>
      <c r="K292" s="10">
        <v>4931653972</v>
      </c>
      <c r="L292" s="10" t="s">
        <v>8469</v>
      </c>
      <c r="M292" s="10"/>
      <c r="N292" s="10"/>
    </row>
    <row r="293" spans="1:14">
      <c r="A293" s="32" t="s">
        <v>8774</v>
      </c>
      <c r="B293" s="32" t="s">
        <v>8774</v>
      </c>
      <c r="C293" s="33">
        <v>9.0127314814814827E-2</v>
      </c>
      <c r="D293" s="10">
        <v>101</v>
      </c>
      <c r="E293" s="14">
        <v>1508175</v>
      </c>
      <c r="F293" s="10" t="s">
        <v>8733</v>
      </c>
      <c r="G293" s="15">
        <v>168</v>
      </c>
      <c r="H293" s="10" t="s">
        <v>253</v>
      </c>
      <c r="I293" s="10" t="s">
        <v>7424</v>
      </c>
      <c r="J293" s="34">
        <v>3386.88</v>
      </c>
      <c r="K293" s="10">
        <v>4931653973</v>
      </c>
      <c r="L293" s="10" t="s">
        <v>8469</v>
      </c>
      <c r="M293" s="10"/>
      <c r="N293" s="10"/>
    </row>
    <row r="294" spans="1:14">
      <c r="A294" s="32" t="s">
        <v>8774</v>
      </c>
      <c r="B294" s="32" t="s">
        <v>8774</v>
      </c>
      <c r="C294" s="33">
        <v>9.9513888888888888E-2</v>
      </c>
      <c r="D294" s="10">
        <v>101</v>
      </c>
      <c r="E294" s="14">
        <v>1508197</v>
      </c>
      <c r="F294" s="10" t="s">
        <v>126</v>
      </c>
      <c r="G294" s="15">
        <v>200</v>
      </c>
      <c r="H294" s="10" t="s">
        <v>253</v>
      </c>
      <c r="I294" s="10" t="s">
        <v>7424</v>
      </c>
      <c r="J294" s="34">
        <v>2470</v>
      </c>
      <c r="K294" s="10">
        <v>4931654014</v>
      </c>
      <c r="L294" s="10" t="s">
        <v>8469</v>
      </c>
      <c r="M294" s="10"/>
      <c r="N294" s="10"/>
    </row>
    <row r="295" spans="1:14">
      <c r="A295" s="32" t="s">
        <v>8774</v>
      </c>
      <c r="B295" s="32" t="s">
        <v>8774</v>
      </c>
      <c r="C295" s="33">
        <v>0.10244212962962962</v>
      </c>
      <c r="D295" s="10">
        <v>101</v>
      </c>
      <c r="E295" s="14">
        <v>1508197</v>
      </c>
      <c r="F295" s="10" t="s">
        <v>126</v>
      </c>
      <c r="G295" s="15">
        <v>200</v>
      </c>
      <c r="H295" s="10" t="s">
        <v>253</v>
      </c>
      <c r="I295" s="10" t="s">
        <v>7424</v>
      </c>
      <c r="J295" s="34">
        <v>2470</v>
      </c>
      <c r="K295" s="10">
        <v>4931654016</v>
      </c>
      <c r="L295" s="10" t="s">
        <v>8469</v>
      </c>
      <c r="M295" s="10"/>
      <c r="N295" s="10"/>
    </row>
    <row r="296" spans="1:14">
      <c r="A296" s="32" t="s">
        <v>8774</v>
      </c>
      <c r="B296" s="32" t="s">
        <v>8774</v>
      </c>
      <c r="C296" s="33">
        <v>0.13335648148148146</v>
      </c>
      <c r="D296" s="10">
        <v>101</v>
      </c>
      <c r="E296" s="14">
        <v>1516860</v>
      </c>
      <c r="F296" s="10" t="s">
        <v>139</v>
      </c>
      <c r="G296" s="15">
        <v>800</v>
      </c>
      <c r="H296" s="10" t="s">
        <v>253</v>
      </c>
      <c r="I296" s="10" t="s">
        <v>7424</v>
      </c>
      <c r="J296" s="34">
        <v>15032</v>
      </c>
      <c r="K296" s="10">
        <v>4931654167</v>
      </c>
      <c r="L296" s="10" t="s">
        <v>8469</v>
      </c>
      <c r="M296" s="10"/>
      <c r="N296" s="10"/>
    </row>
    <row r="297" spans="1:14">
      <c r="A297" s="32" t="s">
        <v>8774</v>
      </c>
      <c r="B297" s="32" t="s">
        <v>8774</v>
      </c>
      <c r="C297" s="33">
        <v>0.13343750000000001</v>
      </c>
      <c r="D297" s="10">
        <v>101</v>
      </c>
      <c r="E297" s="14">
        <v>1516860</v>
      </c>
      <c r="F297" s="10" t="s">
        <v>139</v>
      </c>
      <c r="G297" s="15">
        <v>800</v>
      </c>
      <c r="H297" s="10" t="s">
        <v>253</v>
      </c>
      <c r="I297" s="10" t="s">
        <v>7424</v>
      </c>
      <c r="J297" s="34">
        <v>15032</v>
      </c>
      <c r="K297" s="10">
        <v>4931654168</v>
      </c>
      <c r="L297" s="10" t="s">
        <v>8469</v>
      </c>
      <c r="M297" s="10"/>
      <c r="N297" s="10"/>
    </row>
    <row r="298" spans="1:14">
      <c r="A298" s="32" t="s">
        <v>8774</v>
      </c>
      <c r="B298" s="32" t="s">
        <v>8774</v>
      </c>
      <c r="C298" s="33">
        <v>0.1909490740740741</v>
      </c>
      <c r="D298" s="10">
        <v>101</v>
      </c>
      <c r="E298" s="14">
        <v>1516858</v>
      </c>
      <c r="F298" s="10" t="s">
        <v>138</v>
      </c>
      <c r="G298" s="15">
        <v>786</v>
      </c>
      <c r="H298" s="10" t="s">
        <v>253</v>
      </c>
      <c r="I298" s="10" t="s">
        <v>7424</v>
      </c>
      <c r="J298" s="34">
        <v>15051.9</v>
      </c>
      <c r="K298" s="10">
        <v>4931654390</v>
      </c>
      <c r="L298" s="10" t="s">
        <v>8469</v>
      </c>
      <c r="M298" s="10"/>
      <c r="N298" s="10"/>
    </row>
    <row r="299" spans="1:14">
      <c r="A299" s="32" t="s">
        <v>8774</v>
      </c>
      <c r="B299" s="32" t="s">
        <v>8774</v>
      </c>
      <c r="C299" s="33">
        <v>0.22575231481481481</v>
      </c>
      <c r="D299" s="10">
        <v>101</v>
      </c>
      <c r="E299" s="14">
        <v>1508142</v>
      </c>
      <c r="F299" s="10" t="s">
        <v>358</v>
      </c>
      <c r="G299" s="15">
        <v>192</v>
      </c>
      <c r="H299" s="10" t="s">
        <v>253</v>
      </c>
      <c r="I299" s="10" t="s">
        <v>7424</v>
      </c>
      <c r="J299" s="34">
        <v>3436.8</v>
      </c>
      <c r="K299" s="10">
        <v>4931654840</v>
      </c>
      <c r="L299" s="10" t="s">
        <v>8469</v>
      </c>
      <c r="M299" s="10"/>
      <c r="N299" s="10"/>
    </row>
    <row r="300" spans="1:14">
      <c r="A300" s="32" t="s">
        <v>8774</v>
      </c>
      <c r="B300" s="32" t="s">
        <v>8774</v>
      </c>
      <c r="C300" s="33">
        <v>0.22587962962962962</v>
      </c>
      <c r="D300" s="10">
        <v>101</v>
      </c>
      <c r="E300" s="14">
        <v>1508142</v>
      </c>
      <c r="F300" s="10" t="s">
        <v>358</v>
      </c>
      <c r="G300" s="15">
        <v>192</v>
      </c>
      <c r="H300" s="10" t="s">
        <v>253</v>
      </c>
      <c r="I300" s="10" t="s">
        <v>7424</v>
      </c>
      <c r="J300" s="34">
        <v>3436.8</v>
      </c>
      <c r="K300" s="10">
        <v>4931654845</v>
      </c>
      <c r="L300" s="10" t="s">
        <v>8469</v>
      </c>
      <c r="M300" s="10"/>
      <c r="N300" s="10"/>
    </row>
    <row r="301" spans="1:14">
      <c r="A301" s="32" t="s">
        <v>8774</v>
      </c>
      <c r="B301" s="32" t="s">
        <v>8774</v>
      </c>
      <c r="C301" s="33">
        <v>0.22600694444444444</v>
      </c>
      <c r="D301" s="10">
        <v>101</v>
      </c>
      <c r="E301" s="14">
        <v>1508197</v>
      </c>
      <c r="F301" s="10" t="s">
        <v>126</v>
      </c>
      <c r="G301" s="15">
        <v>200</v>
      </c>
      <c r="H301" s="10" t="s">
        <v>253</v>
      </c>
      <c r="I301" s="10" t="s">
        <v>7424</v>
      </c>
      <c r="J301" s="34">
        <v>2470</v>
      </c>
      <c r="K301" s="10">
        <v>4931654849</v>
      </c>
      <c r="L301" s="10" t="s">
        <v>8469</v>
      </c>
      <c r="M301" s="10"/>
      <c r="N301" s="10"/>
    </row>
    <row r="302" spans="1:14">
      <c r="A302" s="32" t="s">
        <v>8774</v>
      </c>
      <c r="B302" s="32" t="s">
        <v>8774</v>
      </c>
      <c r="C302" s="33">
        <v>0.2260648148148148</v>
      </c>
      <c r="D302" s="10">
        <v>101</v>
      </c>
      <c r="E302" s="14">
        <v>1508197</v>
      </c>
      <c r="F302" s="10" t="s">
        <v>126</v>
      </c>
      <c r="G302" s="15">
        <v>200</v>
      </c>
      <c r="H302" s="10" t="s">
        <v>253</v>
      </c>
      <c r="I302" s="10" t="s">
        <v>7424</v>
      </c>
      <c r="J302" s="34">
        <v>2470</v>
      </c>
      <c r="K302" s="10">
        <v>4931654850</v>
      </c>
      <c r="L302" s="10" t="s">
        <v>8469</v>
      </c>
      <c r="M302" s="10"/>
      <c r="N302" s="10"/>
    </row>
    <row r="303" spans="1:14">
      <c r="A303" s="32" t="s">
        <v>8774</v>
      </c>
      <c r="B303" s="32" t="s">
        <v>8774</v>
      </c>
      <c r="C303" s="33">
        <v>0.22637731481481482</v>
      </c>
      <c r="D303" s="10">
        <v>101</v>
      </c>
      <c r="E303" s="14">
        <v>1508175</v>
      </c>
      <c r="F303" s="10" t="s">
        <v>8733</v>
      </c>
      <c r="G303" s="15">
        <v>168</v>
      </c>
      <c r="H303" s="10" t="s">
        <v>253</v>
      </c>
      <c r="I303" s="10" t="s">
        <v>7424</v>
      </c>
      <c r="J303" s="34">
        <v>3386.88</v>
      </c>
      <c r="K303" s="10">
        <v>4931654857</v>
      </c>
      <c r="L303" s="10" t="s">
        <v>8469</v>
      </c>
      <c r="M303" s="10"/>
      <c r="N303" s="10"/>
    </row>
    <row r="304" spans="1:14">
      <c r="A304" s="32" t="s">
        <v>8774</v>
      </c>
      <c r="B304" s="32" t="s">
        <v>8774</v>
      </c>
      <c r="C304" s="33">
        <v>0.22642361111111112</v>
      </c>
      <c r="D304" s="10">
        <v>101</v>
      </c>
      <c r="E304" s="14">
        <v>1508175</v>
      </c>
      <c r="F304" s="10" t="s">
        <v>8733</v>
      </c>
      <c r="G304" s="15">
        <v>168</v>
      </c>
      <c r="H304" s="10" t="s">
        <v>253</v>
      </c>
      <c r="I304" s="10" t="s">
        <v>7424</v>
      </c>
      <c r="J304" s="34">
        <v>3386.88</v>
      </c>
      <c r="K304" s="10">
        <v>4931654858</v>
      </c>
      <c r="L304" s="10" t="s">
        <v>8469</v>
      </c>
      <c r="M304" s="10"/>
      <c r="N304" s="10"/>
    </row>
    <row r="305" spans="1:14">
      <c r="A305" s="32" t="s">
        <v>8774</v>
      </c>
      <c r="B305" s="32" t="s">
        <v>8774</v>
      </c>
      <c r="C305" s="33">
        <v>0.22665509259259262</v>
      </c>
      <c r="D305" s="10">
        <v>101</v>
      </c>
      <c r="E305" s="14">
        <v>1508197</v>
      </c>
      <c r="F305" s="10" t="s">
        <v>126</v>
      </c>
      <c r="G305" s="15">
        <v>200</v>
      </c>
      <c r="H305" s="10" t="s">
        <v>253</v>
      </c>
      <c r="I305" s="10" t="s">
        <v>7424</v>
      </c>
      <c r="J305" s="34">
        <v>2470</v>
      </c>
      <c r="K305" s="10">
        <v>4931654864</v>
      </c>
      <c r="L305" s="10" t="s">
        <v>8469</v>
      </c>
      <c r="M305" s="10"/>
      <c r="N305" s="10"/>
    </row>
    <row r="306" spans="1:14">
      <c r="A306" s="32" t="s">
        <v>8774</v>
      </c>
      <c r="B306" s="32" t="s">
        <v>8774</v>
      </c>
      <c r="C306" s="33">
        <v>0.22670138888888888</v>
      </c>
      <c r="D306" s="10">
        <v>101</v>
      </c>
      <c r="E306" s="14">
        <v>1508197</v>
      </c>
      <c r="F306" s="10" t="s">
        <v>126</v>
      </c>
      <c r="G306" s="15">
        <v>200</v>
      </c>
      <c r="H306" s="10" t="s">
        <v>253</v>
      </c>
      <c r="I306" s="10" t="s">
        <v>7424</v>
      </c>
      <c r="J306" s="34">
        <v>2470</v>
      </c>
      <c r="K306" s="10">
        <v>4931654866</v>
      </c>
      <c r="L306" s="10" t="s">
        <v>8469</v>
      </c>
      <c r="M306" s="10"/>
      <c r="N306" s="10"/>
    </row>
    <row r="307" spans="1:14">
      <c r="A307" s="32" t="s">
        <v>8774</v>
      </c>
      <c r="B307" s="32" t="s">
        <v>8774</v>
      </c>
      <c r="C307" s="33">
        <v>0.25084490740740739</v>
      </c>
      <c r="D307" s="10">
        <v>101</v>
      </c>
      <c r="E307" s="14">
        <v>1508197</v>
      </c>
      <c r="F307" s="10" t="s">
        <v>126</v>
      </c>
      <c r="G307" s="15">
        <v>200</v>
      </c>
      <c r="H307" s="10" t="s">
        <v>253</v>
      </c>
      <c r="I307" s="10" t="s">
        <v>7424</v>
      </c>
      <c r="J307" s="34">
        <v>2470</v>
      </c>
      <c r="K307" s="10">
        <v>4931655229</v>
      </c>
      <c r="L307" s="10" t="s">
        <v>8469</v>
      </c>
      <c r="M307" s="10"/>
      <c r="N307" s="10"/>
    </row>
    <row r="308" spans="1:14">
      <c r="A308" s="32" t="s">
        <v>8774</v>
      </c>
      <c r="B308" s="32" t="s">
        <v>8774</v>
      </c>
      <c r="C308" s="33">
        <v>0.35954861111111108</v>
      </c>
      <c r="D308" s="10">
        <v>101</v>
      </c>
      <c r="E308" s="14">
        <v>1508175</v>
      </c>
      <c r="F308" s="10" t="s">
        <v>8733</v>
      </c>
      <c r="G308" s="15">
        <v>168</v>
      </c>
      <c r="H308" s="10" t="s">
        <v>253</v>
      </c>
      <c r="I308" s="10" t="s">
        <v>7424</v>
      </c>
      <c r="J308" s="34">
        <v>3386.88</v>
      </c>
      <c r="K308" s="10">
        <v>4931657169</v>
      </c>
      <c r="L308" s="10" t="s">
        <v>7788</v>
      </c>
      <c r="M308" s="10"/>
      <c r="N308" s="10"/>
    </row>
    <row r="309" spans="1:14">
      <c r="A309" s="32" t="s">
        <v>8774</v>
      </c>
      <c r="B309" s="32" t="s">
        <v>8774</v>
      </c>
      <c r="C309" s="33">
        <v>0.36054398148148148</v>
      </c>
      <c r="D309" s="10">
        <v>101</v>
      </c>
      <c r="E309" s="14">
        <v>1508197</v>
      </c>
      <c r="F309" s="10" t="s">
        <v>126</v>
      </c>
      <c r="G309" s="15">
        <v>200</v>
      </c>
      <c r="H309" s="10" t="s">
        <v>253</v>
      </c>
      <c r="I309" s="10" t="s">
        <v>7424</v>
      </c>
      <c r="J309" s="34">
        <v>2470</v>
      </c>
      <c r="K309" s="10">
        <v>4931657182</v>
      </c>
      <c r="L309" s="10" t="s">
        <v>7788</v>
      </c>
      <c r="M309" s="10"/>
      <c r="N309" s="10"/>
    </row>
    <row r="310" spans="1:14">
      <c r="A310" s="32" t="s">
        <v>8774</v>
      </c>
      <c r="B310" s="32" t="s">
        <v>8774</v>
      </c>
      <c r="C310" s="33">
        <v>0.36372685185185188</v>
      </c>
      <c r="D310" s="10">
        <v>101</v>
      </c>
      <c r="E310" s="14">
        <v>1508197</v>
      </c>
      <c r="F310" s="10" t="s">
        <v>126</v>
      </c>
      <c r="G310" s="15">
        <v>200</v>
      </c>
      <c r="H310" s="10" t="s">
        <v>253</v>
      </c>
      <c r="I310" s="10" t="s">
        <v>7424</v>
      </c>
      <c r="J310" s="34">
        <v>2470</v>
      </c>
      <c r="K310" s="10">
        <v>4931657205</v>
      </c>
      <c r="L310" s="10" t="s">
        <v>7788</v>
      </c>
      <c r="M310" s="10"/>
      <c r="N310" s="10"/>
    </row>
    <row r="311" spans="1:14">
      <c r="A311" s="32" t="s">
        <v>8774</v>
      </c>
      <c r="B311" s="32" t="s">
        <v>8774</v>
      </c>
      <c r="C311" s="33">
        <v>0.36480324074074072</v>
      </c>
      <c r="D311" s="10">
        <v>101</v>
      </c>
      <c r="E311" s="14">
        <v>1508142</v>
      </c>
      <c r="F311" s="10" t="s">
        <v>358</v>
      </c>
      <c r="G311" s="15">
        <v>192</v>
      </c>
      <c r="H311" s="10" t="s">
        <v>253</v>
      </c>
      <c r="I311" s="10" t="s">
        <v>7424</v>
      </c>
      <c r="J311" s="34">
        <v>3436.8</v>
      </c>
      <c r="K311" s="10">
        <v>4931657235</v>
      </c>
      <c r="L311" s="10" t="s">
        <v>7788</v>
      </c>
      <c r="M311" s="10"/>
      <c r="N311" s="10"/>
    </row>
    <row r="312" spans="1:14">
      <c r="A312" s="32" t="s">
        <v>8774</v>
      </c>
      <c r="B312" s="32" t="s">
        <v>8774</v>
      </c>
      <c r="C312" s="33">
        <v>0.36924768518518519</v>
      </c>
      <c r="D312" s="10">
        <v>101</v>
      </c>
      <c r="E312" s="14">
        <v>1508142</v>
      </c>
      <c r="F312" s="10" t="s">
        <v>358</v>
      </c>
      <c r="G312" s="15">
        <v>192</v>
      </c>
      <c r="H312" s="10" t="s">
        <v>253</v>
      </c>
      <c r="I312" s="10" t="s">
        <v>7424</v>
      </c>
      <c r="J312" s="34">
        <v>3436.8</v>
      </c>
      <c r="K312" s="10">
        <v>4931657309</v>
      </c>
      <c r="L312" s="10" t="s">
        <v>7788</v>
      </c>
      <c r="M312" s="10"/>
      <c r="N312" s="10"/>
    </row>
    <row r="313" spans="1:14">
      <c r="A313" s="32" t="s">
        <v>8774</v>
      </c>
      <c r="B313" s="32" t="s">
        <v>8774</v>
      </c>
      <c r="C313" s="33">
        <v>0.37208333333333332</v>
      </c>
      <c r="D313" s="10">
        <v>101</v>
      </c>
      <c r="E313" s="14">
        <v>1508197</v>
      </c>
      <c r="F313" s="10" t="s">
        <v>126</v>
      </c>
      <c r="G313" s="15">
        <v>200</v>
      </c>
      <c r="H313" s="10" t="s">
        <v>253</v>
      </c>
      <c r="I313" s="10" t="s">
        <v>7424</v>
      </c>
      <c r="J313" s="34">
        <v>2470</v>
      </c>
      <c r="K313" s="10">
        <v>4931657359</v>
      </c>
      <c r="L313" s="10" t="s">
        <v>7788</v>
      </c>
      <c r="M313" s="10"/>
      <c r="N313" s="10"/>
    </row>
    <row r="314" spans="1:14">
      <c r="A314" s="32" t="s">
        <v>8774</v>
      </c>
      <c r="B314" s="32" t="s">
        <v>8774</v>
      </c>
      <c r="C314" s="33">
        <v>0.37237268518518518</v>
      </c>
      <c r="D314" s="10">
        <v>101</v>
      </c>
      <c r="E314" s="14">
        <v>1508197</v>
      </c>
      <c r="F314" s="10" t="s">
        <v>126</v>
      </c>
      <c r="G314" s="15">
        <v>200</v>
      </c>
      <c r="H314" s="10" t="s">
        <v>253</v>
      </c>
      <c r="I314" s="10" t="s">
        <v>7424</v>
      </c>
      <c r="J314" s="34">
        <v>2470</v>
      </c>
      <c r="K314" s="10">
        <v>4931657361</v>
      </c>
      <c r="L314" s="10" t="s">
        <v>7788</v>
      </c>
      <c r="M314" s="10"/>
      <c r="N314" s="10"/>
    </row>
    <row r="315" spans="1:14">
      <c r="A315" s="32" t="s">
        <v>8774</v>
      </c>
      <c r="B315" s="32" t="s">
        <v>8774</v>
      </c>
      <c r="C315" s="33">
        <v>0.37304398148148149</v>
      </c>
      <c r="D315" s="10">
        <v>101</v>
      </c>
      <c r="E315" s="14">
        <v>1516860</v>
      </c>
      <c r="F315" s="10" t="s">
        <v>139</v>
      </c>
      <c r="G315" s="15">
        <v>800</v>
      </c>
      <c r="H315" s="10" t="s">
        <v>253</v>
      </c>
      <c r="I315" s="10" t="s">
        <v>7424</v>
      </c>
      <c r="J315" s="34">
        <v>15032</v>
      </c>
      <c r="K315" s="10">
        <v>4931657364</v>
      </c>
      <c r="L315" s="10" t="s">
        <v>7788</v>
      </c>
      <c r="M315" s="10"/>
      <c r="N315" s="10"/>
    </row>
    <row r="316" spans="1:14">
      <c r="A316" s="32" t="s">
        <v>8774</v>
      </c>
      <c r="B316" s="32" t="s">
        <v>8774</v>
      </c>
      <c r="C316" s="33">
        <v>0.37313657407407402</v>
      </c>
      <c r="D316" s="10">
        <v>101</v>
      </c>
      <c r="E316" s="14">
        <v>1516860</v>
      </c>
      <c r="F316" s="10" t="s">
        <v>139</v>
      </c>
      <c r="G316" s="15">
        <v>800</v>
      </c>
      <c r="H316" s="10" t="s">
        <v>253</v>
      </c>
      <c r="I316" s="10" t="s">
        <v>7424</v>
      </c>
      <c r="J316" s="34">
        <v>15032</v>
      </c>
      <c r="K316" s="10">
        <v>4931657365</v>
      </c>
      <c r="L316" s="10" t="s">
        <v>7788</v>
      </c>
      <c r="M316" s="10"/>
      <c r="N316" s="10"/>
    </row>
    <row r="317" spans="1:14">
      <c r="A317" s="32" t="s">
        <v>8774</v>
      </c>
      <c r="B317" s="32" t="s">
        <v>8774</v>
      </c>
      <c r="C317" s="33">
        <v>0.51744212962962965</v>
      </c>
      <c r="D317" s="10">
        <v>101</v>
      </c>
      <c r="E317" s="14">
        <v>1508197</v>
      </c>
      <c r="F317" s="10" t="s">
        <v>126</v>
      </c>
      <c r="G317" s="15">
        <v>200</v>
      </c>
      <c r="H317" s="10" t="s">
        <v>253</v>
      </c>
      <c r="I317" s="10" t="s">
        <v>7424</v>
      </c>
      <c r="J317" s="34">
        <v>2470</v>
      </c>
      <c r="K317" s="10">
        <v>4931659456</v>
      </c>
      <c r="L317" s="10" t="s">
        <v>7788</v>
      </c>
      <c r="M317" s="10"/>
      <c r="N317" s="10"/>
    </row>
    <row r="318" spans="1:14">
      <c r="A318" s="32" t="s">
        <v>8774</v>
      </c>
      <c r="B318" s="32" t="s">
        <v>8774</v>
      </c>
      <c r="C318" s="33">
        <v>0.5175925925925926</v>
      </c>
      <c r="D318" s="10">
        <v>101</v>
      </c>
      <c r="E318" s="14">
        <v>1508197</v>
      </c>
      <c r="F318" s="10" t="s">
        <v>126</v>
      </c>
      <c r="G318" s="15">
        <v>200</v>
      </c>
      <c r="H318" s="10" t="s">
        <v>253</v>
      </c>
      <c r="I318" s="10" t="s">
        <v>7424</v>
      </c>
      <c r="J318" s="34">
        <v>2470</v>
      </c>
      <c r="K318" s="10">
        <v>4931659457</v>
      </c>
      <c r="L318" s="10" t="s">
        <v>7788</v>
      </c>
      <c r="M318" s="10"/>
      <c r="N318" s="10"/>
    </row>
    <row r="319" spans="1:14">
      <c r="A319" s="32" t="s">
        <v>8774</v>
      </c>
      <c r="B319" s="32" t="s">
        <v>8774</v>
      </c>
      <c r="C319" s="33">
        <v>0.51884259259259258</v>
      </c>
      <c r="D319" s="10">
        <v>101</v>
      </c>
      <c r="E319" s="14">
        <v>1508197</v>
      </c>
      <c r="F319" s="10" t="s">
        <v>126</v>
      </c>
      <c r="G319" s="15">
        <v>200</v>
      </c>
      <c r="H319" s="10" t="s">
        <v>253</v>
      </c>
      <c r="I319" s="10" t="s">
        <v>7424</v>
      </c>
      <c r="J319" s="34">
        <v>2470</v>
      </c>
      <c r="K319" s="10">
        <v>4931659462</v>
      </c>
      <c r="L319" s="10" t="s">
        <v>7788</v>
      </c>
      <c r="M319" s="10"/>
      <c r="N319" s="10"/>
    </row>
    <row r="320" spans="1:14">
      <c r="A320" s="32" t="s">
        <v>8774</v>
      </c>
      <c r="B320" s="32" t="s">
        <v>8774</v>
      </c>
      <c r="C320" s="33">
        <v>0.52037037037037037</v>
      </c>
      <c r="D320" s="10">
        <v>101</v>
      </c>
      <c r="E320" s="14">
        <v>1508197</v>
      </c>
      <c r="F320" s="10" t="s">
        <v>126</v>
      </c>
      <c r="G320" s="15">
        <v>200</v>
      </c>
      <c r="H320" s="10" t="s">
        <v>253</v>
      </c>
      <c r="I320" s="10" t="s">
        <v>7424</v>
      </c>
      <c r="J320" s="34">
        <v>2470</v>
      </c>
      <c r="K320" s="10">
        <v>4931659472</v>
      </c>
      <c r="L320" s="10" t="s">
        <v>7788</v>
      </c>
      <c r="M320" s="10"/>
      <c r="N320" s="10"/>
    </row>
    <row r="321" spans="1:14">
      <c r="A321" s="32" t="s">
        <v>8774</v>
      </c>
      <c r="B321" s="32" t="s">
        <v>8774</v>
      </c>
      <c r="C321" s="33">
        <v>0.52355324074074072</v>
      </c>
      <c r="D321" s="10">
        <v>101</v>
      </c>
      <c r="E321" s="14">
        <v>1508142</v>
      </c>
      <c r="F321" s="10" t="s">
        <v>358</v>
      </c>
      <c r="G321" s="15">
        <v>192</v>
      </c>
      <c r="H321" s="10" t="s">
        <v>253</v>
      </c>
      <c r="I321" s="10" t="s">
        <v>7424</v>
      </c>
      <c r="J321" s="34">
        <v>3436.8</v>
      </c>
      <c r="K321" s="10">
        <v>4931659530</v>
      </c>
      <c r="L321" s="10" t="s">
        <v>7788</v>
      </c>
      <c r="M321" s="10"/>
      <c r="N321" s="10"/>
    </row>
    <row r="322" spans="1:14">
      <c r="A322" s="32" t="s">
        <v>8774</v>
      </c>
      <c r="B322" s="32" t="s">
        <v>8774</v>
      </c>
      <c r="C322" s="33">
        <v>0.52369212962962963</v>
      </c>
      <c r="D322" s="10">
        <v>101</v>
      </c>
      <c r="E322" s="14">
        <v>1508142</v>
      </c>
      <c r="F322" s="10" t="s">
        <v>358</v>
      </c>
      <c r="G322" s="15">
        <v>192</v>
      </c>
      <c r="H322" s="10" t="s">
        <v>253</v>
      </c>
      <c r="I322" s="10" t="s">
        <v>7424</v>
      </c>
      <c r="J322" s="34">
        <v>3436.8</v>
      </c>
      <c r="K322" s="10">
        <v>4931659534</v>
      </c>
      <c r="L322" s="10" t="s">
        <v>7788</v>
      </c>
      <c r="M322" s="10"/>
      <c r="N322" s="10"/>
    </row>
    <row r="323" spans="1:14">
      <c r="A323" s="32" t="s">
        <v>8774</v>
      </c>
      <c r="B323" s="32" t="s">
        <v>8774</v>
      </c>
      <c r="C323" s="33">
        <v>0.57203703703703701</v>
      </c>
      <c r="D323" s="10">
        <v>101</v>
      </c>
      <c r="E323" s="14">
        <v>1516860</v>
      </c>
      <c r="F323" s="10" t="s">
        <v>139</v>
      </c>
      <c r="G323" s="15">
        <v>800</v>
      </c>
      <c r="H323" s="10" t="s">
        <v>253</v>
      </c>
      <c r="I323" s="10" t="s">
        <v>7424</v>
      </c>
      <c r="J323" s="34">
        <v>15032</v>
      </c>
      <c r="K323" s="10">
        <v>4931660757</v>
      </c>
      <c r="L323" s="10" t="s">
        <v>7788</v>
      </c>
      <c r="M323" s="10"/>
      <c r="N323" s="10"/>
    </row>
    <row r="324" spans="1:14">
      <c r="A324" s="32" t="s">
        <v>8774</v>
      </c>
      <c r="B324" s="32" t="s">
        <v>8774</v>
      </c>
      <c r="C324" s="33">
        <v>0.57704861111111116</v>
      </c>
      <c r="D324" s="10">
        <v>101</v>
      </c>
      <c r="E324" s="14">
        <v>1516856</v>
      </c>
      <c r="F324" s="10" t="s">
        <v>177</v>
      </c>
      <c r="G324" s="15">
        <v>1000</v>
      </c>
      <c r="H324" s="10" t="s">
        <v>253</v>
      </c>
      <c r="I324" s="10" t="s">
        <v>7424</v>
      </c>
      <c r="J324" s="34">
        <v>19120</v>
      </c>
      <c r="K324" s="10">
        <v>4931660844</v>
      </c>
      <c r="L324" s="10" t="s">
        <v>7788</v>
      </c>
      <c r="M324" s="10"/>
      <c r="N324" s="10"/>
    </row>
    <row r="325" spans="1:14">
      <c r="A325" s="32" t="s">
        <v>8774</v>
      </c>
      <c r="B325" s="32" t="s">
        <v>8774</v>
      </c>
      <c r="C325" s="33">
        <v>0.72355324074074068</v>
      </c>
      <c r="D325" s="10">
        <v>101</v>
      </c>
      <c r="E325" s="14">
        <v>1508142</v>
      </c>
      <c r="F325" s="10" t="s">
        <v>358</v>
      </c>
      <c r="G325" s="15">
        <v>192</v>
      </c>
      <c r="H325" s="10" t="s">
        <v>253</v>
      </c>
      <c r="I325" s="10" t="s">
        <v>7424</v>
      </c>
      <c r="J325" s="34">
        <v>3436.8</v>
      </c>
      <c r="K325" s="10">
        <v>4931662892</v>
      </c>
      <c r="L325" s="10" t="s">
        <v>8732</v>
      </c>
      <c r="M325" s="10"/>
      <c r="N325" s="10"/>
    </row>
    <row r="326" spans="1:14">
      <c r="A326" s="32" t="s">
        <v>8774</v>
      </c>
      <c r="B326" s="32" t="s">
        <v>8774</v>
      </c>
      <c r="C326" s="33">
        <v>0.72364583333333332</v>
      </c>
      <c r="D326" s="10">
        <v>101</v>
      </c>
      <c r="E326" s="14">
        <v>1508142</v>
      </c>
      <c r="F326" s="10" t="s">
        <v>358</v>
      </c>
      <c r="G326" s="15">
        <v>192</v>
      </c>
      <c r="H326" s="10" t="s">
        <v>253</v>
      </c>
      <c r="I326" s="10" t="s">
        <v>7424</v>
      </c>
      <c r="J326" s="34">
        <v>3436.8</v>
      </c>
      <c r="K326" s="10">
        <v>4931662893</v>
      </c>
      <c r="L326" s="10" t="s">
        <v>8732</v>
      </c>
      <c r="M326" s="10"/>
      <c r="N326" s="10"/>
    </row>
    <row r="327" spans="1:14">
      <c r="A327" s="32" t="s">
        <v>8774</v>
      </c>
      <c r="B327" s="32" t="s">
        <v>8774</v>
      </c>
      <c r="C327" s="33">
        <v>0.72371527777777767</v>
      </c>
      <c r="D327" s="10">
        <v>101</v>
      </c>
      <c r="E327" s="14">
        <v>1508197</v>
      </c>
      <c r="F327" s="10" t="s">
        <v>126</v>
      </c>
      <c r="G327" s="15">
        <v>200</v>
      </c>
      <c r="H327" s="10" t="s">
        <v>253</v>
      </c>
      <c r="I327" s="10" t="s">
        <v>7424</v>
      </c>
      <c r="J327" s="34">
        <v>2470</v>
      </c>
      <c r="K327" s="10">
        <v>4931662894</v>
      </c>
      <c r="L327" s="10" t="s">
        <v>8732</v>
      </c>
      <c r="M327" s="10"/>
      <c r="N327" s="10"/>
    </row>
    <row r="328" spans="1:14">
      <c r="A328" s="32" t="s">
        <v>8774</v>
      </c>
      <c r="B328" s="32" t="s">
        <v>8774</v>
      </c>
      <c r="C328" s="33">
        <v>0.72379629629629638</v>
      </c>
      <c r="D328" s="10">
        <v>101</v>
      </c>
      <c r="E328" s="14">
        <v>1508197</v>
      </c>
      <c r="F328" s="10" t="s">
        <v>126</v>
      </c>
      <c r="G328" s="15">
        <v>200</v>
      </c>
      <c r="H328" s="10" t="s">
        <v>253</v>
      </c>
      <c r="I328" s="10" t="s">
        <v>7424</v>
      </c>
      <c r="J328" s="34">
        <v>2470</v>
      </c>
      <c r="K328" s="10">
        <v>4931662896</v>
      </c>
      <c r="L328" s="10" t="s">
        <v>8732</v>
      </c>
      <c r="M328" s="10"/>
      <c r="N328" s="10"/>
    </row>
    <row r="329" spans="1:14">
      <c r="A329" s="32" t="s">
        <v>8774</v>
      </c>
      <c r="B329" s="32" t="s">
        <v>8774</v>
      </c>
      <c r="C329" s="33">
        <v>0.72399305555555549</v>
      </c>
      <c r="D329" s="10">
        <v>101</v>
      </c>
      <c r="E329" s="14">
        <v>1508197</v>
      </c>
      <c r="F329" s="10" t="s">
        <v>126</v>
      </c>
      <c r="G329" s="15">
        <v>200</v>
      </c>
      <c r="H329" s="10" t="s">
        <v>253</v>
      </c>
      <c r="I329" s="10" t="s">
        <v>7424</v>
      </c>
      <c r="J329" s="34">
        <v>2470</v>
      </c>
      <c r="K329" s="10">
        <v>4931662899</v>
      </c>
      <c r="L329" s="10" t="s">
        <v>8732</v>
      </c>
      <c r="M329" s="10"/>
      <c r="N329" s="10"/>
    </row>
    <row r="330" spans="1:14">
      <c r="A330" s="32" t="s">
        <v>8774</v>
      </c>
      <c r="B330" s="32" t="s">
        <v>8774</v>
      </c>
      <c r="C330" s="33">
        <v>0.72406250000000005</v>
      </c>
      <c r="D330" s="10">
        <v>101</v>
      </c>
      <c r="E330" s="14">
        <v>1508197</v>
      </c>
      <c r="F330" s="10" t="s">
        <v>126</v>
      </c>
      <c r="G330" s="15">
        <v>200</v>
      </c>
      <c r="H330" s="10" t="s">
        <v>253</v>
      </c>
      <c r="I330" s="10" t="s">
        <v>7424</v>
      </c>
      <c r="J330" s="34">
        <v>2470</v>
      </c>
      <c r="K330" s="10">
        <v>4931662900</v>
      </c>
      <c r="L330" s="10" t="s">
        <v>8732</v>
      </c>
      <c r="M330" s="10"/>
      <c r="N330" s="10"/>
    </row>
    <row r="331" spans="1:14">
      <c r="A331" s="32" t="s">
        <v>8774</v>
      </c>
      <c r="B331" s="32" t="s">
        <v>8774</v>
      </c>
      <c r="C331" s="33">
        <v>0.78968749999999999</v>
      </c>
      <c r="D331" s="10">
        <v>101</v>
      </c>
      <c r="E331" s="14">
        <v>1508142</v>
      </c>
      <c r="F331" s="10" t="s">
        <v>358</v>
      </c>
      <c r="G331" s="15">
        <v>192</v>
      </c>
      <c r="H331" s="10" t="s">
        <v>253</v>
      </c>
      <c r="I331" s="10" t="s">
        <v>7424</v>
      </c>
      <c r="J331" s="34">
        <v>3436.8</v>
      </c>
      <c r="K331" s="10">
        <v>4931663510</v>
      </c>
      <c r="L331" s="10" t="s">
        <v>8732</v>
      </c>
      <c r="M331" s="10"/>
      <c r="N331" s="10"/>
    </row>
    <row r="332" spans="1:14">
      <c r="A332" s="32" t="s">
        <v>8774</v>
      </c>
      <c r="B332" s="32" t="s">
        <v>8774</v>
      </c>
      <c r="C332" s="33">
        <v>0.78975694444444444</v>
      </c>
      <c r="D332" s="10">
        <v>101</v>
      </c>
      <c r="E332" s="14">
        <v>1508197</v>
      </c>
      <c r="F332" s="10" t="s">
        <v>126</v>
      </c>
      <c r="G332" s="15">
        <v>200</v>
      </c>
      <c r="H332" s="10" t="s">
        <v>253</v>
      </c>
      <c r="I332" s="10" t="s">
        <v>7424</v>
      </c>
      <c r="J332" s="34">
        <v>2470</v>
      </c>
      <c r="K332" s="10">
        <v>4931663511</v>
      </c>
      <c r="L332" s="10" t="s">
        <v>8732</v>
      </c>
      <c r="M332" s="10"/>
      <c r="N332" s="10"/>
    </row>
    <row r="333" spans="1:14">
      <c r="A333" s="32" t="s">
        <v>8774</v>
      </c>
      <c r="B333" s="32" t="s">
        <v>8774</v>
      </c>
      <c r="C333" s="33">
        <v>0.7898263888888889</v>
      </c>
      <c r="D333" s="10">
        <v>101</v>
      </c>
      <c r="E333" s="14">
        <v>1508197</v>
      </c>
      <c r="F333" s="10" t="s">
        <v>126</v>
      </c>
      <c r="G333" s="15">
        <v>200</v>
      </c>
      <c r="H333" s="10" t="s">
        <v>253</v>
      </c>
      <c r="I333" s="10" t="s">
        <v>7424</v>
      </c>
      <c r="J333" s="34">
        <v>2470</v>
      </c>
      <c r="K333" s="10">
        <v>4931663512</v>
      </c>
      <c r="L333" s="10" t="s">
        <v>8732</v>
      </c>
      <c r="M333" s="10"/>
      <c r="N333" s="10"/>
    </row>
    <row r="334" spans="1:14">
      <c r="A334" s="32" t="s">
        <v>8774</v>
      </c>
      <c r="B334" s="32" t="s">
        <v>8774</v>
      </c>
      <c r="C334" s="33">
        <v>0.84133101851851855</v>
      </c>
      <c r="D334" s="10">
        <v>101</v>
      </c>
      <c r="E334" s="14">
        <v>1508197</v>
      </c>
      <c r="F334" s="10" t="s">
        <v>126</v>
      </c>
      <c r="G334" s="15">
        <v>200</v>
      </c>
      <c r="H334" s="10" t="s">
        <v>253</v>
      </c>
      <c r="I334" s="10" t="s">
        <v>7424</v>
      </c>
      <c r="J334" s="34">
        <v>2470</v>
      </c>
      <c r="K334" s="10">
        <v>4931664268</v>
      </c>
      <c r="L334" s="10" t="s">
        <v>8732</v>
      </c>
      <c r="M334" s="10"/>
      <c r="N334" s="10"/>
    </row>
    <row r="335" spans="1:14">
      <c r="A335" s="32" t="s">
        <v>8774</v>
      </c>
      <c r="B335" s="32" t="s">
        <v>8774</v>
      </c>
      <c r="C335" s="33">
        <v>0.84148148148148139</v>
      </c>
      <c r="D335" s="10">
        <v>101</v>
      </c>
      <c r="E335" s="14">
        <v>1520337</v>
      </c>
      <c r="F335" s="10" t="s">
        <v>157</v>
      </c>
      <c r="G335" s="15">
        <v>200</v>
      </c>
      <c r="H335" s="10" t="s">
        <v>253</v>
      </c>
      <c r="I335" s="10" t="s">
        <v>7424</v>
      </c>
      <c r="J335" s="34">
        <v>2610</v>
      </c>
      <c r="K335" s="10">
        <v>4931664269</v>
      </c>
      <c r="L335" s="10" t="s">
        <v>8732</v>
      </c>
      <c r="M335" s="10"/>
      <c r="N335" s="10"/>
    </row>
    <row r="336" spans="1:14">
      <c r="A336" s="32" t="s">
        <v>8774</v>
      </c>
      <c r="B336" s="32" t="s">
        <v>8774</v>
      </c>
      <c r="C336" s="33">
        <v>0.84598379629629628</v>
      </c>
      <c r="D336" s="10">
        <v>101</v>
      </c>
      <c r="E336" s="14">
        <v>1520337</v>
      </c>
      <c r="F336" s="10" t="s">
        <v>157</v>
      </c>
      <c r="G336" s="15">
        <v>200</v>
      </c>
      <c r="H336" s="10" t="s">
        <v>253</v>
      </c>
      <c r="I336" s="10" t="s">
        <v>7424</v>
      </c>
      <c r="J336" s="34">
        <v>2610</v>
      </c>
      <c r="K336" s="10">
        <v>4931664300</v>
      </c>
      <c r="L336" s="10" t="s">
        <v>8732</v>
      </c>
      <c r="M336" s="10"/>
      <c r="N336" s="10"/>
    </row>
    <row r="337" spans="1:14">
      <c r="A337" s="32" t="s">
        <v>8774</v>
      </c>
      <c r="B337" s="32" t="s">
        <v>8774</v>
      </c>
      <c r="C337" s="33">
        <v>0.84606481481481488</v>
      </c>
      <c r="D337" s="10">
        <v>101</v>
      </c>
      <c r="E337" s="14">
        <v>1508175</v>
      </c>
      <c r="F337" s="10" t="s">
        <v>8733</v>
      </c>
      <c r="G337" s="15">
        <v>168</v>
      </c>
      <c r="H337" s="10" t="s">
        <v>253</v>
      </c>
      <c r="I337" s="10" t="s">
        <v>7424</v>
      </c>
      <c r="J337" s="34">
        <v>3386.88</v>
      </c>
      <c r="K337" s="10">
        <v>4931664301</v>
      </c>
      <c r="L337" s="10" t="s">
        <v>8732</v>
      </c>
      <c r="M337" s="10"/>
      <c r="N337" s="10"/>
    </row>
    <row r="338" spans="1:14">
      <c r="A338" s="32" t="s">
        <v>8774</v>
      </c>
      <c r="B338" s="32" t="s">
        <v>8774</v>
      </c>
      <c r="C338" s="33">
        <v>0.84613425925925922</v>
      </c>
      <c r="D338" s="10">
        <v>101</v>
      </c>
      <c r="E338" s="14">
        <v>1508175</v>
      </c>
      <c r="F338" s="10" t="s">
        <v>8733</v>
      </c>
      <c r="G338" s="15">
        <v>168</v>
      </c>
      <c r="H338" s="10" t="s">
        <v>253</v>
      </c>
      <c r="I338" s="10" t="s">
        <v>7424</v>
      </c>
      <c r="J338" s="34">
        <v>3386.88</v>
      </c>
      <c r="K338" s="10">
        <v>4931664302</v>
      </c>
      <c r="L338" s="10" t="s">
        <v>8732</v>
      </c>
      <c r="M338" s="10"/>
      <c r="N338" s="10"/>
    </row>
    <row r="339" spans="1:14">
      <c r="A339" s="32" t="s">
        <v>8774</v>
      </c>
      <c r="B339" s="32" t="s">
        <v>8774</v>
      </c>
      <c r="C339" s="33">
        <v>0.8690972222222223</v>
      </c>
      <c r="D339" s="10">
        <v>101</v>
      </c>
      <c r="E339" s="14">
        <v>1508197</v>
      </c>
      <c r="F339" s="10" t="s">
        <v>126</v>
      </c>
      <c r="G339" s="15">
        <v>200</v>
      </c>
      <c r="H339" s="10" t="s">
        <v>253</v>
      </c>
      <c r="I339" s="10" t="s">
        <v>7424</v>
      </c>
      <c r="J339" s="34">
        <v>2470</v>
      </c>
      <c r="K339" s="10">
        <v>4931664398</v>
      </c>
      <c r="L339" s="10" t="s">
        <v>8732</v>
      </c>
      <c r="M339" s="10"/>
      <c r="N339" s="10"/>
    </row>
    <row r="340" spans="1:14">
      <c r="A340" s="32" t="s">
        <v>8774</v>
      </c>
      <c r="B340" s="32" t="s">
        <v>8774</v>
      </c>
      <c r="C340" s="33">
        <v>0.86916666666666664</v>
      </c>
      <c r="D340" s="10">
        <v>101</v>
      </c>
      <c r="E340" s="14">
        <v>1508142</v>
      </c>
      <c r="F340" s="10" t="s">
        <v>358</v>
      </c>
      <c r="G340" s="15">
        <v>192</v>
      </c>
      <c r="H340" s="10" t="s">
        <v>253</v>
      </c>
      <c r="I340" s="10" t="s">
        <v>7424</v>
      </c>
      <c r="J340" s="34">
        <v>3436.8</v>
      </c>
      <c r="K340" s="10">
        <v>4931664399</v>
      </c>
      <c r="L340" s="10" t="s">
        <v>8732</v>
      </c>
      <c r="M340" s="10"/>
      <c r="N340" s="10"/>
    </row>
    <row r="341" spans="1:14">
      <c r="A341" s="32" t="s">
        <v>8774</v>
      </c>
      <c r="B341" s="32" t="s">
        <v>8774</v>
      </c>
      <c r="C341" s="33">
        <v>0.86952546296296296</v>
      </c>
      <c r="D341" s="10">
        <v>101</v>
      </c>
      <c r="E341" s="14">
        <v>1520331</v>
      </c>
      <c r="F341" s="10" t="s">
        <v>153</v>
      </c>
      <c r="G341" s="15">
        <v>168</v>
      </c>
      <c r="H341" s="10" t="s">
        <v>253</v>
      </c>
      <c r="I341" s="10" t="s">
        <v>7424</v>
      </c>
      <c r="J341" s="34">
        <v>2829.12</v>
      </c>
      <c r="K341" s="10">
        <v>4931664404</v>
      </c>
      <c r="L341" s="10" t="s">
        <v>8732</v>
      </c>
      <c r="M341" s="10"/>
      <c r="N341" s="10"/>
    </row>
    <row r="342" spans="1:14">
      <c r="A342" s="32" t="s">
        <v>8774</v>
      </c>
      <c r="B342" s="32" t="s">
        <v>8774</v>
      </c>
      <c r="C342" s="33">
        <v>0.86960648148148145</v>
      </c>
      <c r="D342" s="10">
        <v>101</v>
      </c>
      <c r="E342" s="14">
        <v>1508197</v>
      </c>
      <c r="F342" s="10" t="s">
        <v>126</v>
      </c>
      <c r="G342" s="15">
        <v>200</v>
      </c>
      <c r="H342" s="10" t="s">
        <v>253</v>
      </c>
      <c r="I342" s="10" t="s">
        <v>7424</v>
      </c>
      <c r="J342" s="34">
        <v>2470</v>
      </c>
      <c r="K342" s="10">
        <v>4931664405</v>
      </c>
      <c r="L342" s="10" t="s">
        <v>8732</v>
      </c>
      <c r="M342" s="10"/>
      <c r="N342" s="10"/>
    </row>
    <row r="343" spans="1:14">
      <c r="A343" s="32" t="s">
        <v>8774</v>
      </c>
      <c r="B343" s="32" t="s">
        <v>8774</v>
      </c>
      <c r="C343" s="33">
        <v>0.87010416666666668</v>
      </c>
      <c r="D343" s="10">
        <v>101</v>
      </c>
      <c r="E343" s="14">
        <v>1516860</v>
      </c>
      <c r="F343" s="10" t="s">
        <v>139</v>
      </c>
      <c r="G343" s="15">
        <v>800</v>
      </c>
      <c r="H343" s="10" t="s">
        <v>253</v>
      </c>
      <c r="I343" s="10" t="s">
        <v>7424</v>
      </c>
      <c r="J343" s="34">
        <v>15032</v>
      </c>
      <c r="K343" s="10">
        <v>4931664407</v>
      </c>
      <c r="L343" s="10" t="s">
        <v>8732</v>
      </c>
      <c r="M343" s="10"/>
      <c r="N343" s="10"/>
    </row>
    <row r="344" spans="1:14">
      <c r="A344" s="32" t="s">
        <v>8774</v>
      </c>
      <c r="B344" s="32" t="s">
        <v>8774</v>
      </c>
      <c r="C344" s="33">
        <v>0.87016203703703709</v>
      </c>
      <c r="D344" s="10">
        <v>101</v>
      </c>
      <c r="E344" s="14">
        <v>1528799</v>
      </c>
      <c r="F344" s="10" t="s">
        <v>161</v>
      </c>
      <c r="G344" s="15">
        <v>504</v>
      </c>
      <c r="H344" s="10" t="s">
        <v>253</v>
      </c>
      <c r="I344" s="10" t="s">
        <v>7424</v>
      </c>
      <c r="J344" s="34">
        <v>18189.36</v>
      </c>
      <c r="K344" s="10">
        <v>4931664408</v>
      </c>
      <c r="L344" s="10" t="s">
        <v>8732</v>
      </c>
      <c r="M344" s="10"/>
      <c r="N344" s="10"/>
    </row>
    <row r="345" spans="1:14">
      <c r="A345" s="32" t="s">
        <v>8774</v>
      </c>
      <c r="B345" s="32" t="s">
        <v>8774</v>
      </c>
      <c r="C345" s="33">
        <v>0.87548611111111108</v>
      </c>
      <c r="D345" s="10">
        <v>101</v>
      </c>
      <c r="E345" s="14">
        <v>1528799</v>
      </c>
      <c r="F345" s="10" t="s">
        <v>161</v>
      </c>
      <c r="G345" s="15">
        <v>504</v>
      </c>
      <c r="H345" s="10" t="s">
        <v>253</v>
      </c>
      <c r="I345" s="10" t="s">
        <v>7424</v>
      </c>
      <c r="J345" s="34">
        <v>18189.36</v>
      </c>
      <c r="K345" s="10">
        <v>4931664436</v>
      </c>
      <c r="L345" s="10" t="s">
        <v>8732</v>
      </c>
      <c r="M345" s="10"/>
      <c r="N345" s="10"/>
    </row>
    <row r="346" spans="1:14">
      <c r="A346" s="32" t="s">
        <v>8774</v>
      </c>
      <c r="B346" s="32" t="s">
        <v>8774</v>
      </c>
      <c r="C346" s="33">
        <v>0.89607638888888896</v>
      </c>
      <c r="D346" s="10">
        <v>101</v>
      </c>
      <c r="E346" s="14">
        <v>1516860</v>
      </c>
      <c r="F346" s="10" t="s">
        <v>139</v>
      </c>
      <c r="G346" s="15">
        <v>800</v>
      </c>
      <c r="H346" s="10" t="s">
        <v>253</v>
      </c>
      <c r="I346" s="10" t="s">
        <v>7424</v>
      </c>
      <c r="J346" s="34">
        <v>15032</v>
      </c>
      <c r="K346" s="10">
        <v>4931664584</v>
      </c>
      <c r="L346" s="10" t="s">
        <v>8732</v>
      </c>
      <c r="M346" s="10"/>
      <c r="N346" s="10"/>
    </row>
    <row r="347" spans="1:14">
      <c r="A347" s="32" t="s">
        <v>8774</v>
      </c>
      <c r="B347" s="32" t="s">
        <v>8774</v>
      </c>
      <c r="C347" s="33">
        <v>0.89924768518518527</v>
      </c>
      <c r="D347" s="10">
        <v>101</v>
      </c>
      <c r="E347" s="14">
        <v>1508197</v>
      </c>
      <c r="F347" s="10" t="s">
        <v>126</v>
      </c>
      <c r="G347" s="15">
        <v>200</v>
      </c>
      <c r="H347" s="10" t="s">
        <v>253</v>
      </c>
      <c r="I347" s="10" t="s">
        <v>7424</v>
      </c>
      <c r="J347" s="34">
        <v>2470</v>
      </c>
      <c r="K347" s="10">
        <v>4931664600</v>
      </c>
      <c r="L347" s="10" t="s">
        <v>8732</v>
      </c>
      <c r="M347" s="10"/>
      <c r="N347" s="10"/>
    </row>
    <row r="348" spans="1:14">
      <c r="A348" s="32" t="s">
        <v>8774</v>
      </c>
      <c r="B348" s="32" t="s">
        <v>8774</v>
      </c>
      <c r="C348" s="33">
        <v>0.89932870370370377</v>
      </c>
      <c r="D348" s="10">
        <v>101</v>
      </c>
      <c r="E348" s="14">
        <v>1508175</v>
      </c>
      <c r="F348" s="10" t="s">
        <v>8733</v>
      </c>
      <c r="G348" s="15">
        <v>168</v>
      </c>
      <c r="H348" s="10" t="s">
        <v>253</v>
      </c>
      <c r="I348" s="10" t="s">
        <v>7424</v>
      </c>
      <c r="J348" s="34">
        <v>3386.88</v>
      </c>
      <c r="K348" s="10">
        <v>4931664601</v>
      </c>
      <c r="L348" s="10" t="s">
        <v>8732</v>
      </c>
      <c r="M348" s="10"/>
      <c r="N348" s="10"/>
    </row>
    <row r="349" spans="1:14">
      <c r="A349" s="32" t="s">
        <v>8774</v>
      </c>
      <c r="B349" s="32" t="s">
        <v>8774</v>
      </c>
      <c r="C349" s="33">
        <v>0.89939814814814811</v>
      </c>
      <c r="D349" s="10">
        <v>101</v>
      </c>
      <c r="E349" s="14">
        <v>1520337</v>
      </c>
      <c r="F349" s="10" t="s">
        <v>157</v>
      </c>
      <c r="G349" s="15">
        <v>200</v>
      </c>
      <c r="H349" s="10" t="s">
        <v>253</v>
      </c>
      <c r="I349" s="10" t="s">
        <v>7424</v>
      </c>
      <c r="J349" s="34">
        <v>2610</v>
      </c>
      <c r="K349" s="10">
        <v>4931664602</v>
      </c>
      <c r="L349" s="10" t="s">
        <v>8732</v>
      </c>
      <c r="M349" s="10"/>
      <c r="N349" s="10"/>
    </row>
    <row r="350" spans="1:14">
      <c r="A350" s="32" t="s">
        <v>8774</v>
      </c>
      <c r="B350" s="32" t="s">
        <v>8774</v>
      </c>
      <c r="C350" s="33">
        <v>0.89946759259259268</v>
      </c>
      <c r="D350" s="10">
        <v>101</v>
      </c>
      <c r="E350" s="14">
        <v>1508142</v>
      </c>
      <c r="F350" s="10" t="s">
        <v>358</v>
      </c>
      <c r="G350" s="15">
        <v>192</v>
      </c>
      <c r="H350" s="10" t="s">
        <v>253</v>
      </c>
      <c r="I350" s="10" t="s">
        <v>7424</v>
      </c>
      <c r="J350" s="34">
        <v>3436.8</v>
      </c>
      <c r="K350" s="10">
        <v>4931664603</v>
      </c>
      <c r="L350" s="10" t="s">
        <v>8732</v>
      </c>
      <c r="M350" s="10"/>
      <c r="N350" s="10"/>
    </row>
    <row r="351" spans="1:14">
      <c r="A351" s="32" t="s">
        <v>8774</v>
      </c>
      <c r="B351" s="32" t="s">
        <v>8774</v>
      </c>
      <c r="C351" s="33">
        <v>0.89952546296296287</v>
      </c>
      <c r="D351" s="10">
        <v>101</v>
      </c>
      <c r="E351" s="14">
        <v>1508197</v>
      </c>
      <c r="F351" s="10" t="s">
        <v>126</v>
      </c>
      <c r="G351" s="15">
        <v>200</v>
      </c>
      <c r="H351" s="10" t="s">
        <v>253</v>
      </c>
      <c r="I351" s="10" t="s">
        <v>7424</v>
      </c>
      <c r="J351" s="34">
        <v>2470</v>
      </c>
      <c r="K351" s="10">
        <v>4931664604</v>
      </c>
      <c r="L351" s="10" t="s">
        <v>8732</v>
      </c>
      <c r="M351" s="10"/>
      <c r="N351" s="10"/>
    </row>
    <row r="352" spans="1:14">
      <c r="A352" s="32" t="s">
        <v>8774</v>
      </c>
      <c r="B352" s="32" t="s">
        <v>8774</v>
      </c>
      <c r="C352" s="33">
        <v>0.90270833333333333</v>
      </c>
      <c r="D352" s="10">
        <v>101</v>
      </c>
      <c r="E352" s="14">
        <v>1508113</v>
      </c>
      <c r="F352" s="10" t="s">
        <v>353</v>
      </c>
      <c r="G352" s="15">
        <v>216</v>
      </c>
      <c r="H352" s="10" t="s">
        <v>253</v>
      </c>
      <c r="I352" s="10" t="s">
        <v>7424</v>
      </c>
      <c r="J352" s="34">
        <v>6505.92</v>
      </c>
      <c r="K352" s="10">
        <v>4931664624</v>
      </c>
      <c r="L352" s="10" t="s">
        <v>8732</v>
      </c>
      <c r="M352" s="10"/>
      <c r="N352" s="10"/>
    </row>
    <row r="353" spans="1:14">
      <c r="A353" s="32" t="s">
        <v>8774</v>
      </c>
      <c r="B353" s="32" t="s">
        <v>8774</v>
      </c>
      <c r="C353" s="33">
        <v>0.93422453703703701</v>
      </c>
      <c r="D353" s="10">
        <v>101</v>
      </c>
      <c r="E353" s="14">
        <v>1520331</v>
      </c>
      <c r="F353" s="10" t="s">
        <v>153</v>
      </c>
      <c r="G353" s="15">
        <v>168</v>
      </c>
      <c r="H353" s="10" t="s">
        <v>253</v>
      </c>
      <c r="I353" s="10" t="s">
        <v>7424</v>
      </c>
      <c r="J353" s="34">
        <v>2829.12</v>
      </c>
      <c r="K353" s="10">
        <v>4931664820</v>
      </c>
      <c r="L353" s="10" t="s">
        <v>8732</v>
      </c>
      <c r="M353" s="10"/>
      <c r="N353" s="10"/>
    </row>
    <row r="354" spans="1:14">
      <c r="A354" s="32" t="s">
        <v>8803</v>
      </c>
      <c r="B354" s="32" t="s">
        <v>8803</v>
      </c>
      <c r="C354" s="33">
        <v>0.12769675925925925</v>
      </c>
      <c r="D354" s="10">
        <v>101</v>
      </c>
      <c r="E354" s="14">
        <v>1508197</v>
      </c>
      <c r="F354" s="10" t="s">
        <v>126</v>
      </c>
      <c r="G354" s="15">
        <v>200</v>
      </c>
      <c r="H354" s="10" t="s">
        <v>253</v>
      </c>
      <c r="I354" s="10" t="s">
        <v>7424</v>
      </c>
      <c r="J354" s="34">
        <v>2470</v>
      </c>
      <c r="K354" s="10">
        <v>4931665701</v>
      </c>
      <c r="L354" s="10" t="s">
        <v>8469</v>
      </c>
      <c r="M354" s="10"/>
      <c r="N354" s="10"/>
    </row>
    <row r="355" spans="1:14">
      <c r="A355" s="32" t="s">
        <v>8803</v>
      </c>
      <c r="B355" s="32" t="s">
        <v>8803</v>
      </c>
      <c r="C355" s="33">
        <v>0.12775462962962963</v>
      </c>
      <c r="D355" s="10">
        <v>101</v>
      </c>
      <c r="E355" s="14">
        <v>1508197</v>
      </c>
      <c r="F355" s="10" t="s">
        <v>126</v>
      </c>
      <c r="G355" s="15">
        <v>200</v>
      </c>
      <c r="H355" s="10" t="s">
        <v>253</v>
      </c>
      <c r="I355" s="10" t="s">
        <v>7424</v>
      </c>
      <c r="J355" s="34">
        <v>2470</v>
      </c>
      <c r="K355" s="10">
        <v>4931665702</v>
      </c>
      <c r="L355" s="10" t="s">
        <v>8469</v>
      </c>
      <c r="M355" s="10"/>
      <c r="N355" s="10"/>
    </row>
    <row r="356" spans="1:14">
      <c r="A356" s="32" t="s">
        <v>8803</v>
      </c>
      <c r="B356" s="32" t="s">
        <v>8803</v>
      </c>
      <c r="C356" s="33">
        <v>0.1277777777777778</v>
      </c>
      <c r="D356" s="10">
        <v>101</v>
      </c>
      <c r="E356" s="14">
        <v>1508197</v>
      </c>
      <c r="F356" s="10" t="s">
        <v>126</v>
      </c>
      <c r="G356" s="15">
        <v>200</v>
      </c>
      <c r="H356" s="10" t="s">
        <v>253</v>
      </c>
      <c r="I356" s="10" t="s">
        <v>7424</v>
      </c>
      <c r="J356" s="34">
        <v>2470</v>
      </c>
      <c r="K356" s="10">
        <v>4931665703</v>
      </c>
      <c r="L356" s="10" t="s">
        <v>8469</v>
      </c>
      <c r="M356" s="10"/>
      <c r="N356" s="10"/>
    </row>
    <row r="357" spans="1:14">
      <c r="A357" s="32" t="s">
        <v>8803</v>
      </c>
      <c r="B357" s="32" t="s">
        <v>8803</v>
      </c>
      <c r="C357" s="33">
        <v>0.12800925925925927</v>
      </c>
      <c r="D357" s="10">
        <v>101</v>
      </c>
      <c r="E357" s="14">
        <v>1520331</v>
      </c>
      <c r="F357" s="10" t="s">
        <v>153</v>
      </c>
      <c r="G357" s="15">
        <v>168</v>
      </c>
      <c r="H357" s="10" t="s">
        <v>253</v>
      </c>
      <c r="I357" s="10" t="s">
        <v>7424</v>
      </c>
      <c r="J357" s="34">
        <v>2829.12</v>
      </c>
      <c r="K357" s="10">
        <v>4931665706</v>
      </c>
      <c r="L357" s="10" t="s">
        <v>8469</v>
      </c>
      <c r="M357" s="10"/>
      <c r="N357" s="10"/>
    </row>
    <row r="358" spans="1:14">
      <c r="A358" s="32" t="s">
        <v>8803</v>
      </c>
      <c r="B358" s="32" t="s">
        <v>8803</v>
      </c>
      <c r="C358" s="33">
        <v>0.12805555555555556</v>
      </c>
      <c r="D358" s="10">
        <v>101</v>
      </c>
      <c r="E358" s="14">
        <v>1520331</v>
      </c>
      <c r="F358" s="10" t="s">
        <v>153</v>
      </c>
      <c r="G358" s="15">
        <v>168</v>
      </c>
      <c r="H358" s="10" t="s">
        <v>253</v>
      </c>
      <c r="I358" s="10" t="s">
        <v>7424</v>
      </c>
      <c r="J358" s="34">
        <v>2829.12</v>
      </c>
      <c r="K358" s="10">
        <v>4931665707</v>
      </c>
      <c r="L358" s="10" t="s">
        <v>8469</v>
      </c>
      <c r="M358" s="10"/>
      <c r="N358" s="10"/>
    </row>
    <row r="359" spans="1:14">
      <c r="A359" s="32" t="s">
        <v>8803</v>
      </c>
      <c r="B359" s="32" t="s">
        <v>8803</v>
      </c>
      <c r="C359" s="33">
        <v>0.12825231481481483</v>
      </c>
      <c r="D359" s="10">
        <v>101</v>
      </c>
      <c r="E359" s="14">
        <v>1508113</v>
      </c>
      <c r="F359" s="10" t="s">
        <v>353</v>
      </c>
      <c r="G359" s="15">
        <v>216</v>
      </c>
      <c r="H359" s="10" t="s">
        <v>253</v>
      </c>
      <c r="I359" s="10" t="s">
        <v>7424</v>
      </c>
      <c r="J359" s="34">
        <v>6505.92</v>
      </c>
      <c r="K359" s="10">
        <v>4931665708</v>
      </c>
      <c r="L359" s="10" t="s">
        <v>8469</v>
      </c>
      <c r="M359" s="10"/>
      <c r="N359" s="10"/>
    </row>
    <row r="360" spans="1:14">
      <c r="A360" s="32" t="s">
        <v>8803</v>
      </c>
      <c r="B360" s="32" t="s">
        <v>8803</v>
      </c>
      <c r="C360" s="33">
        <v>0.12828703703703703</v>
      </c>
      <c r="D360" s="10">
        <v>101</v>
      </c>
      <c r="E360" s="14">
        <v>1508113</v>
      </c>
      <c r="F360" s="10" t="s">
        <v>353</v>
      </c>
      <c r="G360" s="15">
        <v>216</v>
      </c>
      <c r="H360" s="10" t="s">
        <v>253</v>
      </c>
      <c r="I360" s="10" t="s">
        <v>7424</v>
      </c>
      <c r="J360" s="34">
        <v>6505.92</v>
      </c>
      <c r="K360" s="10">
        <v>4931665709</v>
      </c>
      <c r="L360" s="10" t="s">
        <v>8469</v>
      </c>
      <c r="M360" s="10"/>
      <c r="N360" s="10"/>
    </row>
    <row r="361" spans="1:14">
      <c r="A361" s="32" t="s">
        <v>8803</v>
      </c>
      <c r="B361" s="32" t="s">
        <v>8803</v>
      </c>
      <c r="C361" s="33">
        <v>0.12844907407407408</v>
      </c>
      <c r="D361" s="10">
        <v>101</v>
      </c>
      <c r="E361" s="14">
        <v>1520337</v>
      </c>
      <c r="F361" s="10" t="s">
        <v>157</v>
      </c>
      <c r="G361" s="15">
        <v>200</v>
      </c>
      <c r="H361" s="10" t="s">
        <v>253</v>
      </c>
      <c r="I361" s="10" t="s">
        <v>7424</v>
      </c>
      <c r="J361" s="34">
        <v>2610</v>
      </c>
      <c r="K361" s="10">
        <v>4931665710</v>
      </c>
      <c r="L361" s="10" t="s">
        <v>8469</v>
      </c>
      <c r="M361" s="10"/>
      <c r="N361" s="10"/>
    </row>
    <row r="362" spans="1:14">
      <c r="A362" s="32" t="s">
        <v>8803</v>
      </c>
      <c r="B362" s="32" t="s">
        <v>8803</v>
      </c>
      <c r="C362" s="33">
        <v>0.12850694444444444</v>
      </c>
      <c r="D362" s="10">
        <v>101</v>
      </c>
      <c r="E362" s="14">
        <v>1520337</v>
      </c>
      <c r="F362" s="10" t="s">
        <v>157</v>
      </c>
      <c r="G362" s="15">
        <v>200</v>
      </c>
      <c r="H362" s="10" t="s">
        <v>253</v>
      </c>
      <c r="I362" s="10" t="s">
        <v>7424</v>
      </c>
      <c r="J362" s="34">
        <v>2610</v>
      </c>
      <c r="K362" s="10">
        <v>4931665721</v>
      </c>
      <c r="L362" s="10" t="s">
        <v>8469</v>
      </c>
      <c r="M362" s="10"/>
      <c r="N362" s="10"/>
    </row>
    <row r="363" spans="1:14">
      <c r="A363" s="32" t="s">
        <v>8803</v>
      </c>
      <c r="B363" s="32" t="s">
        <v>8803</v>
      </c>
      <c r="C363" s="33">
        <v>0.12855324074074073</v>
      </c>
      <c r="D363" s="10">
        <v>101</v>
      </c>
      <c r="E363" s="14">
        <v>1520337</v>
      </c>
      <c r="F363" s="10" t="s">
        <v>157</v>
      </c>
      <c r="G363" s="15">
        <v>200</v>
      </c>
      <c r="H363" s="10" t="s">
        <v>253</v>
      </c>
      <c r="I363" s="10" t="s">
        <v>7424</v>
      </c>
      <c r="J363" s="34">
        <v>2610</v>
      </c>
      <c r="K363" s="10">
        <v>4931665722</v>
      </c>
      <c r="L363" s="10" t="s">
        <v>8469</v>
      </c>
      <c r="M363" s="10"/>
      <c r="N363" s="10"/>
    </row>
    <row r="364" spans="1:14">
      <c r="A364" s="32" t="s">
        <v>8803</v>
      </c>
      <c r="B364" s="32" t="s">
        <v>8803</v>
      </c>
      <c r="C364" s="33">
        <v>0.12871527777777778</v>
      </c>
      <c r="D364" s="10">
        <v>101</v>
      </c>
      <c r="E364" s="14">
        <v>1508197</v>
      </c>
      <c r="F364" s="10" t="s">
        <v>126</v>
      </c>
      <c r="G364" s="15">
        <v>200</v>
      </c>
      <c r="H364" s="10" t="s">
        <v>253</v>
      </c>
      <c r="I364" s="10" t="s">
        <v>7424</v>
      </c>
      <c r="J364" s="34">
        <v>2470</v>
      </c>
      <c r="K364" s="10">
        <v>4931665724</v>
      </c>
      <c r="L364" s="10" t="s">
        <v>8469</v>
      </c>
      <c r="M364" s="10"/>
      <c r="N364" s="10"/>
    </row>
    <row r="365" spans="1:14">
      <c r="A365" s="32" t="s">
        <v>8803</v>
      </c>
      <c r="B365" s="32" t="s">
        <v>8803</v>
      </c>
      <c r="C365" s="33">
        <v>0.12876157407407407</v>
      </c>
      <c r="D365" s="10">
        <v>101</v>
      </c>
      <c r="E365" s="14">
        <v>1508197</v>
      </c>
      <c r="F365" s="10" t="s">
        <v>126</v>
      </c>
      <c r="G365" s="15">
        <v>200</v>
      </c>
      <c r="H365" s="10" t="s">
        <v>253</v>
      </c>
      <c r="I365" s="10" t="s">
        <v>7424</v>
      </c>
      <c r="J365" s="34">
        <v>2470</v>
      </c>
      <c r="K365" s="10">
        <v>4931665725</v>
      </c>
      <c r="L365" s="10" t="s">
        <v>8469</v>
      </c>
      <c r="M365" s="10"/>
      <c r="N365" s="10"/>
    </row>
    <row r="366" spans="1:14">
      <c r="A366" s="32" t="s">
        <v>8803</v>
      </c>
      <c r="B366" s="32" t="s">
        <v>8803</v>
      </c>
      <c r="C366" s="33">
        <v>0.12880787037037036</v>
      </c>
      <c r="D366" s="10">
        <v>101</v>
      </c>
      <c r="E366" s="14">
        <v>1508197</v>
      </c>
      <c r="F366" s="10" t="s">
        <v>126</v>
      </c>
      <c r="G366" s="15">
        <v>200</v>
      </c>
      <c r="H366" s="10" t="s">
        <v>253</v>
      </c>
      <c r="I366" s="10" t="s">
        <v>7424</v>
      </c>
      <c r="J366" s="34">
        <v>2470</v>
      </c>
      <c r="K366" s="10">
        <v>4931665726</v>
      </c>
      <c r="L366" s="10" t="s">
        <v>8469</v>
      </c>
      <c r="M366" s="10"/>
      <c r="N366" s="10"/>
    </row>
    <row r="367" spans="1:14">
      <c r="A367" s="32" t="s">
        <v>8803</v>
      </c>
      <c r="B367" s="32" t="s">
        <v>8803</v>
      </c>
      <c r="C367" s="33">
        <v>0.12898148148148147</v>
      </c>
      <c r="D367" s="10">
        <v>101</v>
      </c>
      <c r="E367" s="14">
        <v>1508175</v>
      </c>
      <c r="F367" s="10" t="s">
        <v>8733</v>
      </c>
      <c r="G367" s="15">
        <v>168</v>
      </c>
      <c r="H367" s="10" t="s">
        <v>253</v>
      </c>
      <c r="I367" s="10" t="s">
        <v>7424</v>
      </c>
      <c r="J367" s="34">
        <v>3386.88</v>
      </c>
      <c r="K367" s="10">
        <v>4931665727</v>
      </c>
      <c r="L367" s="10" t="s">
        <v>8469</v>
      </c>
      <c r="M367" s="10"/>
      <c r="N367" s="10"/>
    </row>
    <row r="368" spans="1:14">
      <c r="A368" s="32" t="s">
        <v>8803</v>
      </c>
      <c r="B368" s="32" t="s">
        <v>8803</v>
      </c>
      <c r="C368" s="33">
        <v>0.1290162037037037</v>
      </c>
      <c r="D368" s="10">
        <v>101</v>
      </c>
      <c r="E368" s="14">
        <v>1508175</v>
      </c>
      <c r="F368" s="10" t="s">
        <v>8733</v>
      </c>
      <c r="G368" s="15">
        <v>168</v>
      </c>
      <c r="H368" s="10" t="s">
        <v>253</v>
      </c>
      <c r="I368" s="10" t="s">
        <v>7424</v>
      </c>
      <c r="J368" s="34">
        <v>3386.88</v>
      </c>
      <c r="K368" s="10">
        <v>4931665729</v>
      </c>
      <c r="L368" s="10" t="s">
        <v>8469</v>
      </c>
      <c r="M368" s="10"/>
      <c r="N368" s="10"/>
    </row>
    <row r="369" spans="1:14">
      <c r="A369" s="32" t="s">
        <v>8803</v>
      </c>
      <c r="B369" s="32" t="s">
        <v>8803</v>
      </c>
      <c r="C369" s="33">
        <v>0.14607638888888888</v>
      </c>
      <c r="D369" s="10">
        <v>101</v>
      </c>
      <c r="E369" s="14">
        <v>1508175</v>
      </c>
      <c r="F369" s="10" t="s">
        <v>8733</v>
      </c>
      <c r="G369" s="15">
        <v>168</v>
      </c>
      <c r="H369" s="10" t="s">
        <v>253</v>
      </c>
      <c r="I369" s="10" t="s">
        <v>7424</v>
      </c>
      <c r="J369" s="34">
        <v>3386.88</v>
      </c>
      <c r="K369" s="10">
        <v>4931665806</v>
      </c>
      <c r="L369" s="10" t="s">
        <v>8469</v>
      </c>
      <c r="M369" s="10"/>
      <c r="N369" s="10"/>
    </row>
    <row r="370" spans="1:14">
      <c r="A370" s="32" t="s">
        <v>8803</v>
      </c>
      <c r="B370" s="32" t="s">
        <v>8803</v>
      </c>
      <c r="C370" s="33">
        <v>0.14631944444444445</v>
      </c>
      <c r="D370" s="10">
        <v>101</v>
      </c>
      <c r="E370" s="14">
        <v>1508197</v>
      </c>
      <c r="F370" s="10" t="s">
        <v>126</v>
      </c>
      <c r="G370" s="15">
        <v>200</v>
      </c>
      <c r="H370" s="10" t="s">
        <v>253</v>
      </c>
      <c r="I370" s="10" t="s">
        <v>7424</v>
      </c>
      <c r="J370" s="34">
        <v>2470</v>
      </c>
      <c r="K370" s="10">
        <v>4931665808</v>
      </c>
      <c r="L370" s="10" t="s">
        <v>8469</v>
      </c>
      <c r="M370" s="10"/>
      <c r="N370" s="10"/>
    </row>
    <row r="371" spans="1:14">
      <c r="A371" s="32" t="s">
        <v>8803</v>
      </c>
      <c r="B371" s="32" t="s">
        <v>8803</v>
      </c>
      <c r="C371" s="33">
        <v>0.1464236111111111</v>
      </c>
      <c r="D371" s="10">
        <v>101</v>
      </c>
      <c r="E371" s="14">
        <v>1520337</v>
      </c>
      <c r="F371" s="10" t="s">
        <v>157</v>
      </c>
      <c r="G371" s="15">
        <v>200</v>
      </c>
      <c r="H371" s="10" t="s">
        <v>253</v>
      </c>
      <c r="I371" s="10" t="s">
        <v>7424</v>
      </c>
      <c r="J371" s="34">
        <v>2610</v>
      </c>
      <c r="K371" s="10">
        <v>4931665809</v>
      </c>
      <c r="L371" s="10" t="s">
        <v>8469</v>
      </c>
      <c r="M371" s="10"/>
      <c r="N371" s="10"/>
    </row>
    <row r="372" spans="1:14">
      <c r="A372" s="32" t="s">
        <v>8803</v>
      </c>
      <c r="B372" s="32" t="s">
        <v>8803</v>
      </c>
      <c r="C372" s="33">
        <v>0.14655092592592592</v>
      </c>
      <c r="D372" s="10">
        <v>101</v>
      </c>
      <c r="E372" s="14">
        <v>1508113</v>
      </c>
      <c r="F372" s="10" t="s">
        <v>353</v>
      </c>
      <c r="G372" s="15">
        <v>216</v>
      </c>
      <c r="H372" s="10" t="s">
        <v>253</v>
      </c>
      <c r="I372" s="10" t="s">
        <v>7424</v>
      </c>
      <c r="J372" s="34">
        <v>6505.92</v>
      </c>
      <c r="K372" s="10">
        <v>4931665810</v>
      </c>
      <c r="L372" s="10" t="s">
        <v>8469</v>
      </c>
      <c r="M372" s="10"/>
      <c r="N372" s="10"/>
    </row>
    <row r="373" spans="1:14">
      <c r="A373" s="32" t="s">
        <v>8803</v>
      </c>
      <c r="B373" s="32" t="s">
        <v>8803</v>
      </c>
      <c r="C373" s="33">
        <v>0.1466550925925926</v>
      </c>
      <c r="D373" s="10">
        <v>101</v>
      </c>
      <c r="E373" s="14">
        <v>1520331</v>
      </c>
      <c r="F373" s="10" t="s">
        <v>153</v>
      </c>
      <c r="G373" s="15">
        <v>168</v>
      </c>
      <c r="H373" s="10" t="s">
        <v>253</v>
      </c>
      <c r="I373" s="10" t="s">
        <v>7424</v>
      </c>
      <c r="J373" s="34">
        <v>2829.12</v>
      </c>
      <c r="K373" s="10">
        <v>4931665821</v>
      </c>
      <c r="L373" s="10" t="s">
        <v>8469</v>
      </c>
      <c r="M373" s="10"/>
      <c r="N373" s="10"/>
    </row>
    <row r="374" spans="1:14">
      <c r="A374" s="32" t="s">
        <v>8803</v>
      </c>
      <c r="B374" s="32" t="s">
        <v>8803</v>
      </c>
      <c r="C374" s="33">
        <v>0.14671296296296296</v>
      </c>
      <c r="D374" s="10">
        <v>101</v>
      </c>
      <c r="E374" s="14">
        <v>1520331</v>
      </c>
      <c r="F374" s="10" t="s">
        <v>153</v>
      </c>
      <c r="G374" s="15">
        <v>168</v>
      </c>
      <c r="H374" s="10" t="s">
        <v>253</v>
      </c>
      <c r="I374" s="10" t="s">
        <v>7424</v>
      </c>
      <c r="J374" s="34">
        <v>2829.12</v>
      </c>
      <c r="K374" s="10">
        <v>4931665823</v>
      </c>
      <c r="L374" s="10" t="s">
        <v>8469</v>
      </c>
      <c r="M374" s="10"/>
      <c r="N374" s="10"/>
    </row>
    <row r="375" spans="1:14">
      <c r="A375" s="32" t="s">
        <v>8803</v>
      </c>
      <c r="B375" s="32" t="s">
        <v>8803</v>
      </c>
      <c r="C375" s="33">
        <v>0.14682870370370371</v>
      </c>
      <c r="D375" s="10">
        <v>101</v>
      </c>
      <c r="E375" s="14">
        <v>1508197</v>
      </c>
      <c r="F375" s="10" t="s">
        <v>126</v>
      </c>
      <c r="G375" s="15">
        <v>200</v>
      </c>
      <c r="H375" s="10" t="s">
        <v>253</v>
      </c>
      <c r="I375" s="10" t="s">
        <v>7424</v>
      </c>
      <c r="J375" s="34">
        <v>2470</v>
      </c>
      <c r="K375" s="10">
        <v>4931665824</v>
      </c>
      <c r="L375" s="10" t="s">
        <v>8469</v>
      </c>
      <c r="M375" s="10"/>
      <c r="N375" s="10"/>
    </row>
    <row r="376" spans="1:14">
      <c r="A376" s="32" t="s">
        <v>8803</v>
      </c>
      <c r="B376" s="32" t="s">
        <v>8803</v>
      </c>
      <c r="C376" s="33">
        <v>0.19170138888888888</v>
      </c>
      <c r="D376" s="10">
        <v>101</v>
      </c>
      <c r="E376" s="14">
        <v>1516860</v>
      </c>
      <c r="F376" s="10" t="s">
        <v>139</v>
      </c>
      <c r="G376" s="15">
        <v>800</v>
      </c>
      <c r="H376" s="10" t="s">
        <v>253</v>
      </c>
      <c r="I376" s="10" t="s">
        <v>7424</v>
      </c>
      <c r="J376" s="34">
        <v>15032</v>
      </c>
      <c r="K376" s="10">
        <v>4931666155</v>
      </c>
      <c r="L376" s="10" t="s">
        <v>8469</v>
      </c>
      <c r="M376" s="10"/>
      <c r="N376" s="10"/>
    </row>
    <row r="377" spans="1:14">
      <c r="A377" s="32" t="s">
        <v>8803</v>
      </c>
      <c r="B377" s="32" t="s">
        <v>8803</v>
      </c>
      <c r="C377" s="33">
        <v>0.19193287037037035</v>
      </c>
      <c r="D377" s="10">
        <v>101</v>
      </c>
      <c r="E377" s="14">
        <v>1516860</v>
      </c>
      <c r="F377" s="10" t="s">
        <v>139</v>
      </c>
      <c r="G377" s="15">
        <v>800</v>
      </c>
      <c r="H377" s="10" t="s">
        <v>253</v>
      </c>
      <c r="I377" s="10" t="s">
        <v>7424</v>
      </c>
      <c r="J377" s="34">
        <v>15032</v>
      </c>
      <c r="K377" s="10">
        <v>4931666157</v>
      </c>
      <c r="L377" s="10" t="s">
        <v>8469</v>
      </c>
      <c r="M377" s="10"/>
      <c r="N377" s="10"/>
    </row>
    <row r="378" spans="1:14">
      <c r="A378" s="32" t="s">
        <v>8803</v>
      </c>
      <c r="B378" s="32" t="s">
        <v>8803</v>
      </c>
      <c r="C378" s="33">
        <v>0.1940509259259259</v>
      </c>
      <c r="D378" s="10">
        <v>101</v>
      </c>
      <c r="E378" s="14">
        <v>1516856</v>
      </c>
      <c r="F378" s="10" t="s">
        <v>177</v>
      </c>
      <c r="G378" s="15">
        <v>1000</v>
      </c>
      <c r="H378" s="10" t="s">
        <v>253</v>
      </c>
      <c r="I378" s="10" t="s">
        <v>7424</v>
      </c>
      <c r="J378" s="34">
        <v>19120</v>
      </c>
      <c r="K378" s="10">
        <v>4931666165</v>
      </c>
      <c r="L378" s="10" t="s">
        <v>8469</v>
      </c>
      <c r="M378" s="10"/>
      <c r="N378" s="10"/>
    </row>
    <row r="379" spans="1:14">
      <c r="A379" s="32" t="s">
        <v>8803</v>
      </c>
      <c r="B379" s="32" t="s">
        <v>8803</v>
      </c>
      <c r="C379" s="33">
        <v>0.38079861111111107</v>
      </c>
      <c r="D379" s="10">
        <v>101</v>
      </c>
      <c r="E379" s="14">
        <v>1508197</v>
      </c>
      <c r="F379" s="10" t="s">
        <v>126</v>
      </c>
      <c r="G379" s="15">
        <v>200</v>
      </c>
      <c r="H379" s="10" t="s">
        <v>253</v>
      </c>
      <c r="I379" s="10" t="s">
        <v>7424</v>
      </c>
      <c r="J379" s="34">
        <v>2470</v>
      </c>
      <c r="K379" s="10">
        <v>4931668575</v>
      </c>
      <c r="L379" s="10" t="s">
        <v>7788</v>
      </c>
      <c r="M379" s="10"/>
      <c r="N379" s="10"/>
    </row>
    <row r="380" spans="1:14">
      <c r="A380" s="32" t="s">
        <v>8803</v>
      </c>
      <c r="B380" s="32" t="s">
        <v>8803</v>
      </c>
      <c r="C380" s="33">
        <v>0.38100694444444444</v>
      </c>
      <c r="D380" s="10">
        <v>101</v>
      </c>
      <c r="E380" s="14">
        <v>1508197</v>
      </c>
      <c r="F380" s="10" t="s">
        <v>126</v>
      </c>
      <c r="G380" s="15">
        <v>200</v>
      </c>
      <c r="H380" s="10" t="s">
        <v>253</v>
      </c>
      <c r="I380" s="10" t="s">
        <v>7424</v>
      </c>
      <c r="J380" s="34">
        <v>2470</v>
      </c>
      <c r="K380" s="10">
        <v>4931668578</v>
      </c>
      <c r="L380" s="10" t="s">
        <v>7788</v>
      </c>
      <c r="M380" s="10"/>
      <c r="N380" s="10"/>
    </row>
    <row r="381" spans="1:14">
      <c r="A381" s="32" t="s">
        <v>8803</v>
      </c>
      <c r="B381" s="32" t="s">
        <v>8803</v>
      </c>
      <c r="C381" s="33">
        <v>0.38203703703703701</v>
      </c>
      <c r="D381" s="10">
        <v>101</v>
      </c>
      <c r="E381" s="14">
        <v>1520337</v>
      </c>
      <c r="F381" s="10" t="s">
        <v>157</v>
      </c>
      <c r="G381" s="15">
        <v>200</v>
      </c>
      <c r="H381" s="10" t="s">
        <v>253</v>
      </c>
      <c r="I381" s="10" t="s">
        <v>7424</v>
      </c>
      <c r="J381" s="34">
        <v>2610</v>
      </c>
      <c r="K381" s="10">
        <v>4931668600</v>
      </c>
      <c r="L381" s="10" t="s">
        <v>7788</v>
      </c>
      <c r="M381" s="10"/>
      <c r="N381" s="10"/>
    </row>
    <row r="382" spans="1:14">
      <c r="A382" s="32" t="s">
        <v>8803</v>
      </c>
      <c r="B382" s="32" t="s">
        <v>8803</v>
      </c>
      <c r="C382" s="33">
        <v>0.38232638888888887</v>
      </c>
      <c r="D382" s="10">
        <v>101</v>
      </c>
      <c r="E382" s="14">
        <v>1520337</v>
      </c>
      <c r="F382" s="10" t="s">
        <v>157</v>
      </c>
      <c r="G382" s="15">
        <v>200</v>
      </c>
      <c r="H382" s="10" t="s">
        <v>253</v>
      </c>
      <c r="I382" s="10" t="s">
        <v>7424</v>
      </c>
      <c r="J382" s="34">
        <v>2610</v>
      </c>
      <c r="K382" s="10">
        <v>4931668601</v>
      </c>
      <c r="L382" s="10" t="s">
        <v>7788</v>
      </c>
      <c r="M382" s="10"/>
      <c r="N382" s="10"/>
    </row>
    <row r="383" spans="1:14">
      <c r="A383" s="32" t="s">
        <v>8803</v>
      </c>
      <c r="B383" s="32" t="s">
        <v>8803</v>
      </c>
      <c r="C383" s="33">
        <v>0.3853935185185185</v>
      </c>
      <c r="D383" s="10">
        <v>101</v>
      </c>
      <c r="E383" s="14">
        <v>1520331</v>
      </c>
      <c r="F383" s="10" t="s">
        <v>153</v>
      </c>
      <c r="G383" s="15">
        <v>168</v>
      </c>
      <c r="H383" s="10" t="s">
        <v>253</v>
      </c>
      <c r="I383" s="10" t="s">
        <v>7424</v>
      </c>
      <c r="J383" s="34">
        <v>2829.12</v>
      </c>
      <c r="K383" s="10">
        <v>4931668646</v>
      </c>
      <c r="L383" s="10" t="s">
        <v>7788</v>
      </c>
      <c r="M383" s="10"/>
      <c r="N383" s="10"/>
    </row>
    <row r="384" spans="1:14">
      <c r="A384" s="32" t="s">
        <v>8803</v>
      </c>
      <c r="B384" s="32" t="s">
        <v>8803</v>
      </c>
      <c r="C384" s="33">
        <v>0.38616898148148149</v>
      </c>
      <c r="D384" s="10">
        <v>101</v>
      </c>
      <c r="E384" s="14">
        <v>1508197</v>
      </c>
      <c r="F384" s="10" t="s">
        <v>126</v>
      </c>
      <c r="G384" s="15">
        <v>200</v>
      </c>
      <c r="H384" s="10" t="s">
        <v>253</v>
      </c>
      <c r="I384" s="10" t="s">
        <v>7424</v>
      </c>
      <c r="J384" s="34">
        <v>2470</v>
      </c>
      <c r="K384" s="10">
        <v>4931668680</v>
      </c>
      <c r="L384" s="10" t="s">
        <v>7788</v>
      </c>
      <c r="M384" s="10"/>
      <c r="N384" s="10"/>
    </row>
    <row r="385" spans="1:14">
      <c r="A385" s="32" t="s">
        <v>8803</v>
      </c>
      <c r="B385" s="32" t="s">
        <v>8803</v>
      </c>
      <c r="C385" s="33">
        <v>0.39045138888888892</v>
      </c>
      <c r="D385" s="10">
        <v>101</v>
      </c>
      <c r="E385" s="14">
        <v>1508153</v>
      </c>
      <c r="F385" s="10" t="s">
        <v>124</v>
      </c>
      <c r="G385" s="15">
        <v>192</v>
      </c>
      <c r="H385" s="10" t="s">
        <v>253</v>
      </c>
      <c r="I385" s="10" t="s">
        <v>7424</v>
      </c>
      <c r="J385" s="34">
        <v>3381.12</v>
      </c>
      <c r="K385" s="10">
        <v>4931668747</v>
      </c>
      <c r="L385" s="10" t="s">
        <v>7788</v>
      </c>
      <c r="M385" s="10"/>
      <c r="N385" s="10"/>
    </row>
    <row r="386" spans="1:14">
      <c r="A386" s="32" t="s">
        <v>8803</v>
      </c>
      <c r="B386" s="32" t="s">
        <v>8803</v>
      </c>
      <c r="C386" s="33">
        <v>0.39120370370370372</v>
      </c>
      <c r="D386" s="10">
        <v>101</v>
      </c>
      <c r="E386" s="14">
        <v>1508153</v>
      </c>
      <c r="F386" s="10" t="s">
        <v>124</v>
      </c>
      <c r="G386" s="15">
        <v>192</v>
      </c>
      <c r="H386" s="10" t="s">
        <v>253</v>
      </c>
      <c r="I386" s="10" t="s">
        <v>7424</v>
      </c>
      <c r="J386" s="34">
        <v>3381.12</v>
      </c>
      <c r="K386" s="10">
        <v>4931668756</v>
      </c>
      <c r="L386" s="10" t="s">
        <v>7788</v>
      </c>
      <c r="M386" s="10"/>
      <c r="N386" s="10"/>
    </row>
    <row r="387" spans="1:14">
      <c r="A387" s="32" t="s">
        <v>8803</v>
      </c>
      <c r="B387" s="32" t="s">
        <v>8803</v>
      </c>
      <c r="C387" s="33">
        <v>0.4592013888888889</v>
      </c>
      <c r="D387" s="10">
        <v>101</v>
      </c>
      <c r="E387" s="14">
        <v>1516856</v>
      </c>
      <c r="F387" s="10" t="s">
        <v>177</v>
      </c>
      <c r="G387" s="15">
        <v>1000</v>
      </c>
      <c r="H387" s="10" t="s">
        <v>253</v>
      </c>
      <c r="I387" s="10" t="s">
        <v>7424</v>
      </c>
      <c r="J387" s="34">
        <v>19120</v>
      </c>
      <c r="K387" s="10">
        <v>4931669421</v>
      </c>
      <c r="L387" s="10" t="s">
        <v>7788</v>
      </c>
      <c r="M387" s="10"/>
      <c r="N387" s="10"/>
    </row>
    <row r="388" spans="1:14">
      <c r="A388" s="32" t="s">
        <v>8803</v>
      </c>
      <c r="B388" s="32" t="s">
        <v>8803</v>
      </c>
      <c r="C388" s="33">
        <v>0.45938657407407407</v>
      </c>
      <c r="D388" s="10">
        <v>101</v>
      </c>
      <c r="E388" s="14">
        <v>1528786</v>
      </c>
      <c r="F388" s="10" t="s">
        <v>185</v>
      </c>
      <c r="G388" s="15">
        <v>840</v>
      </c>
      <c r="H388" s="10" t="s">
        <v>253</v>
      </c>
      <c r="I388" s="10" t="s">
        <v>7424</v>
      </c>
      <c r="J388" s="34">
        <v>16136.4</v>
      </c>
      <c r="K388" s="10">
        <v>4931669423</v>
      </c>
      <c r="L388" s="10" t="s">
        <v>7788</v>
      </c>
      <c r="M388" s="10"/>
      <c r="N388" s="10"/>
    </row>
    <row r="389" spans="1:14">
      <c r="A389" s="32" t="s">
        <v>8803</v>
      </c>
      <c r="B389" s="32" t="s">
        <v>8803</v>
      </c>
      <c r="C389" s="33">
        <v>0.45952546296296298</v>
      </c>
      <c r="D389" s="10">
        <v>101</v>
      </c>
      <c r="E389" s="14">
        <v>1516860</v>
      </c>
      <c r="F389" s="10" t="s">
        <v>139</v>
      </c>
      <c r="G389" s="15">
        <v>800</v>
      </c>
      <c r="H389" s="10" t="s">
        <v>253</v>
      </c>
      <c r="I389" s="10" t="s">
        <v>7424</v>
      </c>
      <c r="J389" s="34">
        <v>15032</v>
      </c>
      <c r="K389" s="10">
        <v>4931669424</v>
      </c>
      <c r="L389" s="10" t="s">
        <v>7788</v>
      </c>
      <c r="M389" s="10"/>
      <c r="N389" s="10"/>
    </row>
    <row r="390" spans="1:14">
      <c r="A390" s="32" t="s">
        <v>8803</v>
      </c>
      <c r="B390" s="32" t="s">
        <v>8803</v>
      </c>
      <c r="C390" s="33">
        <v>0.45979166666666665</v>
      </c>
      <c r="D390" s="10">
        <v>101</v>
      </c>
      <c r="E390" s="14">
        <v>1516860</v>
      </c>
      <c r="F390" s="10" t="s">
        <v>139</v>
      </c>
      <c r="G390" s="15">
        <v>800</v>
      </c>
      <c r="H390" s="10" t="s">
        <v>253</v>
      </c>
      <c r="I390" s="10" t="s">
        <v>7424</v>
      </c>
      <c r="J390" s="34">
        <v>15032</v>
      </c>
      <c r="K390" s="10">
        <v>4931669426</v>
      </c>
      <c r="L390" s="10" t="s">
        <v>7788</v>
      </c>
      <c r="M390" s="10"/>
      <c r="N390" s="10"/>
    </row>
    <row r="391" spans="1:14">
      <c r="A391" s="32" t="s">
        <v>8803</v>
      </c>
      <c r="B391" s="32" t="s">
        <v>8803</v>
      </c>
      <c r="C391" s="33">
        <v>0.57506944444444441</v>
      </c>
      <c r="D391" s="10">
        <v>101</v>
      </c>
      <c r="E391" s="14">
        <v>1516856</v>
      </c>
      <c r="F391" s="10" t="s">
        <v>177</v>
      </c>
      <c r="G391" s="15">
        <v>962</v>
      </c>
      <c r="H391" s="10" t="s">
        <v>253</v>
      </c>
      <c r="I391" s="10" t="s">
        <v>7424</v>
      </c>
      <c r="J391" s="34">
        <v>18393.439999999999</v>
      </c>
      <c r="K391" s="10">
        <v>4931670933</v>
      </c>
      <c r="L391" s="10" t="s">
        <v>7788</v>
      </c>
      <c r="M391" s="10"/>
      <c r="N391" s="10"/>
    </row>
    <row r="392" spans="1:14">
      <c r="A392" s="32" t="s">
        <v>8803</v>
      </c>
      <c r="B392" s="32" t="s">
        <v>8803</v>
      </c>
      <c r="C392" s="33">
        <v>0.58141203703703703</v>
      </c>
      <c r="D392" s="10">
        <v>101</v>
      </c>
      <c r="E392" s="14">
        <v>1508113</v>
      </c>
      <c r="F392" s="10" t="s">
        <v>353</v>
      </c>
      <c r="G392" s="15">
        <v>216</v>
      </c>
      <c r="H392" s="10" t="s">
        <v>253</v>
      </c>
      <c r="I392" s="10" t="s">
        <v>7424</v>
      </c>
      <c r="J392" s="34">
        <v>6505.92</v>
      </c>
      <c r="K392" s="10">
        <v>4931670998</v>
      </c>
      <c r="L392" s="10" t="s">
        <v>7788</v>
      </c>
      <c r="M392" s="10"/>
      <c r="N392" s="10"/>
    </row>
    <row r="393" spans="1:14">
      <c r="A393" s="32" t="s">
        <v>8803</v>
      </c>
      <c r="B393" s="32" t="s">
        <v>8803</v>
      </c>
      <c r="C393" s="33">
        <v>0.58168981481481474</v>
      </c>
      <c r="D393" s="10">
        <v>101</v>
      </c>
      <c r="E393" s="14">
        <v>1508113</v>
      </c>
      <c r="F393" s="10" t="s">
        <v>353</v>
      </c>
      <c r="G393" s="15">
        <v>216</v>
      </c>
      <c r="H393" s="10" t="s">
        <v>253</v>
      </c>
      <c r="I393" s="10" t="s">
        <v>7424</v>
      </c>
      <c r="J393" s="34">
        <v>6505.92</v>
      </c>
      <c r="K393" s="10">
        <v>4931671000</v>
      </c>
      <c r="L393" s="10" t="s">
        <v>7788</v>
      </c>
      <c r="M393" s="10"/>
      <c r="N393" s="10"/>
    </row>
    <row r="394" spans="1:14">
      <c r="A394" s="32" t="s">
        <v>8803</v>
      </c>
      <c r="B394" s="32" t="s">
        <v>8803</v>
      </c>
      <c r="C394" s="33">
        <v>0.59416666666666662</v>
      </c>
      <c r="D394" s="10">
        <v>101</v>
      </c>
      <c r="E394" s="14">
        <v>1520337</v>
      </c>
      <c r="F394" s="10" t="s">
        <v>157</v>
      </c>
      <c r="G394" s="15">
        <v>200</v>
      </c>
      <c r="H394" s="10" t="s">
        <v>253</v>
      </c>
      <c r="I394" s="10" t="s">
        <v>7424</v>
      </c>
      <c r="J394" s="34">
        <v>2610</v>
      </c>
      <c r="K394" s="10">
        <v>4931671152</v>
      </c>
      <c r="L394" s="10" t="s">
        <v>7788</v>
      </c>
      <c r="M394" s="10"/>
      <c r="N394" s="10"/>
    </row>
    <row r="395" spans="1:14">
      <c r="A395" s="32" t="s">
        <v>8803</v>
      </c>
      <c r="B395" s="32" t="s">
        <v>8803</v>
      </c>
      <c r="C395" s="33">
        <v>0.59460648148148143</v>
      </c>
      <c r="D395" s="10">
        <v>101</v>
      </c>
      <c r="E395" s="14">
        <v>1513604</v>
      </c>
      <c r="F395" s="10" t="s">
        <v>131</v>
      </c>
      <c r="G395" s="15">
        <v>168</v>
      </c>
      <c r="H395" s="10" t="s">
        <v>253</v>
      </c>
      <c r="I395" s="10" t="s">
        <v>7424</v>
      </c>
      <c r="J395" s="34">
        <v>3301.2</v>
      </c>
      <c r="K395" s="10">
        <v>4931671158</v>
      </c>
      <c r="L395" s="10" t="s">
        <v>7788</v>
      </c>
      <c r="M395" s="10"/>
      <c r="N395" s="10"/>
    </row>
    <row r="396" spans="1:14">
      <c r="A396" s="32" t="s">
        <v>8803</v>
      </c>
      <c r="B396" s="32" t="s">
        <v>8803</v>
      </c>
      <c r="C396" s="33">
        <v>0.59467592592592589</v>
      </c>
      <c r="D396" s="10">
        <v>101</v>
      </c>
      <c r="E396" s="14">
        <v>1513604</v>
      </c>
      <c r="F396" s="10" t="s">
        <v>131</v>
      </c>
      <c r="G396" s="15">
        <v>168</v>
      </c>
      <c r="H396" s="10" t="s">
        <v>253</v>
      </c>
      <c r="I396" s="10" t="s">
        <v>7424</v>
      </c>
      <c r="J396" s="34">
        <v>3301.2</v>
      </c>
      <c r="K396" s="10">
        <v>4931671159</v>
      </c>
      <c r="L396" s="10" t="s">
        <v>7788</v>
      </c>
      <c r="M396" s="10"/>
      <c r="N396" s="10"/>
    </row>
    <row r="397" spans="1:14">
      <c r="A397" s="32" t="s">
        <v>8803</v>
      </c>
      <c r="B397" s="32" t="s">
        <v>8803</v>
      </c>
      <c r="C397" s="33">
        <v>0.59599537037037031</v>
      </c>
      <c r="D397" s="10">
        <v>101</v>
      </c>
      <c r="E397" s="14">
        <v>1520331</v>
      </c>
      <c r="F397" s="10" t="s">
        <v>153</v>
      </c>
      <c r="G397" s="15">
        <v>168</v>
      </c>
      <c r="H397" s="10" t="s">
        <v>253</v>
      </c>
      <c r="I397" s="10" t="s">
        <v>7424</v>
      </c>
      <c r="J397" s="34">
        <v>2829.12</v>
      </c>
      <c r="K397" s="10">
        <v>4931671168</v>
      </c>
      <c r="L397" s="10" t="s">
        <v>7788</v>
      </c>
      <c r="M397" s="10"/>
      <c r="N397" s="10"/>
    </row>
    <row r="398" spans="1:14">
      <c r="A398" s="32" t="s">
        <v>8803</v>
      </c>
      <c r="B398" s="32" t="s">
        <v>8803</v>
      </c>
      <c r="C398" s="33">
        <v>0.59633101851851855</v>
      </c>
      <c r="D398" s="10">
        <v>101</v>
      </c>
      <c r="E398" s="14">
        <v>1508197</v>
      </c>
      <c r="F398" s="10" t="s">
        <v>126</v>
      </c>
      <c r="G398" s="15">
        <v>200</v>
      </c>
      <c r="H398" s="10" t="s">
        <v>253</v>
      </c>
      <c r="I398" s="10" t="s">
        <v>7424</v>
      </c>
      <c r="J398" s="34">
        <v>2470</v>
      </c>
      <c r="K398" s="10">
        <v>4931671173</v>
      </c>
      <c r="L398" s="10" t="s">
        <v>7788</v>
      </c>
      <c r="M398" s="10"/>
      <c r="N398" s="10"/>
    </row>
    <row r="399" spans="1:14">
      <c r="A399" s="32" t="s">
        <v>8803</v>
      </c>
      <c r="B399" s="32" t="s">
        <v>8803</v>
      </c>
      <c r="C399" s="33">
        <v>0.59651620370370373</v>
      </c>
      <c r="D399" s="10">
        <v>101</v>
      </c>
      <c r="E399" s="14">
        <v>1520331</v>
      </c>
      <c r="F399" s="10" t="s">
        <v>153</v>
      </c>
      <c r="G399" s="15">
        <v>168</v>
      </c>
      <c r="H399" s="10" t="s">
        <v>253</v>
      </c>
      <c r="I399" s="10" t="s">
        <v>7424</v>
      </c>
      <c r="J399" s="34">
        <v>2829.12</v>
      </c>
      <c r="K399" s="10">
        <v>4931671174</v>
      </c>
      <c r="L399" s="10" t="s">
        <v>7788</v>
      </c>
      <c r="M399" s="10"/>
      <c r="N399" s="10"/>
    </row>
    <row r="400" spans="1:14">
      <c r="A400" s="32" t="s">
        <v>8803</v>
      </c>
      <c r="B400" s="32" t="s">
        <v>8803</v>
      </c>
      <c r="C400" s="33">
        <v>0.59666666666666668</v>
      </c>
      <c r="D400" s="10">
        <v>101</v>
      </c>
      <c r="E400" s="14">
        <v>1508197</v>
      </c>
      <c r="F400" s="10" t="s">
        <v>126</v>
      </c>
      <c r="G400" s="15">
        <v>200</v>
      </c>
      <c r="H400" s="10" t="s">
        <v>253</v>
      </c>
      <c r="I400" s="10" t="s">
        <v>7424</v>
      </c>
      <c r="J400" s="34">
        <v>2470</v>
      </c>
      <c r="K400" s="10">
        <v>4931671175</v>
      </c>
      <c r="L400" s="10" t="s">
        <v>7788</v>
      </c>
      <c r="M400" s="10"/>
      <c r="N400" s="10"/>
    </row>
    <row r="401" spans="1:14">
      <c r="A401" s="32" t="s">
        <v>8803</v>
      </c>
      <c r="B401" s="32" t="s">
        <v>8803</v>
      </c>
      <c r="C401" s="33">
        <v>0.5967824074074074</v>
      </c>
      <c r="D401" s="10">
        <v>101</v>
      </c>
      <c r="E401" s="14">
        <v>1508197</v>
      </c>
      <c r="F401" s="10" t="s">
        <v>126</v>
      </c>
      <c r="G401" s="15">
        <v>200</v>
      </c>
      <c r="H401" s="10" t="s">
        <v>253</v>
      </c>
      <c r="I401" s="10" t="s">
        <v>7424</v>
      </c>
      <c r="J401" s="34">
        <v>2470</v>
      </c>
      <c r="K401" s="10">
        <v>4931671177</v>
      </c>
      <c r="L401" s="10" t="s">
        <v>7788</v>
      </c>
      <c r="M401" s="10"/>
      <c r="N401" s="10"/>
    </row>
    <row r="402" spans="1:14">
      <c r="A402" s="32" t="s">
        <v>8803</v>
      </c>
      <c r="B402" s="32" t="s">
        <v>8803</v>
      </c>
      <c r="C402" s="33">
        <v>0.59697916666666673</v>
      </c>
      <c r="D402" s="10">
        <v>101</v>
      </c>
      <c r="E402" s="14">
        <v>1508197</v>
      </c>
      <c r="F402" s="10" t="s">
        <v>126</v>
      </c>
      <c r="G402" s="15">
        <v>200</v>
      </c>
      <c r="H402" s="10" t="s">
        <v>253</v>
      </c>
      <c r="I402" s="10" t="s">
        <v>7424</v>
      </c>
      <c r="J402" s="34">
        <v>2470</v>
      </c>
      <c r="K402" s="10">
        <v>4931671178</v>
      </c>
      <c r="L402" s="10" t="s">
        <v>7788</v>
      </c>
      <c r="M402" s="10"/>
      <c r="N402" s="10"/>
    </row>
    <row r="403" spans="1:14">
      <c r="A403" s="32" t="s">
        <v>8803</v>
      </c>
      <c r="B403" s="32" t="s">
        <v>8803</v>
      </c>
      <c r="C403" s="33">
        <v>0.59719907407407413</v>
      </c>
      <c r="D403" s="10">
        <v>101</v>
      </c>
      <c r="E403" s="14">
        <v>1508197</v>
      </c>
      <c r="F403" s="10" t="s">
        <v>126</v>
      </c>
      <c r="G403" s="15">
        <v>200</v>
      </c>
      <c r="H403" s="10" t="s">
        <v>253</v>
      </c>
      <c r="I403" s="10" t="s">
        <v>7424</v>
      </c>
      <c r="J403" s="34">
        <v>2470</v>
      </c>
      <c r="K403" s="10">
        <v>4931671179</v>
      </c>
      <c r="L403" s="10" t="s">
        <v>7788</v>
      </c>
      <c r="M403" s="10"/>
      <c r="N403" s="10"/>
    </row>
    <row r="404" spans="1:14">
      <c r="A404" s="32" t="s">
        <v>8803</v>
      </c>
      <c r="B404" s="32" t="s">
        <v>8803</v>
      </c>
      <c r="C404" s="33">
        <v>0.59733796296296293</v>
      </c>
      <c r="D404" s="10">
        <v>101</v>
      </c>
      <c r="E404" s="14">
        <v>1520331</v>
      </c>
      <c r="F404" s="10" t="s">
        <v>153</v>
      </c>
      <c r="G404" s="15">
        <v>168</v>
      </c>
      <c r="H404" s="10" t="s">
        <v>253</v>
      </c>
      <c r="I404" s="10" t="s">
        <v>7424</v>
      </c>
      <c r="J404" s="34">
        <v>2829.12</v>
      </c>
      <c r="K404" s="10">
        <v>4931671183</v>
      </c>
      <c r="L404" s="10" t="s">
        <v>7788</v>
      </c>
      <c r="M404" s="10"/>
      <c r="N404" s="10"/>
    </row>
    <row r="405" spans="1:14">
      <c r="A405" s="32" t="s">
        <v>8803</v>
      </c>
      <c r="B405" s="32" t="s">
        <v>8803</v>
      </c>
      <c r="C405" s="33">
        <v>0.59756944444444449</v>
      </c>
      <c r="D405" s="10">
        <v>101</v>
      </c>
      <c r="E405" s="14">
        <v>1508197</v>
      </c>
      <c r="F405" s="10" t="s">
        <v>126</v>
      </c>
      <c r="G405" s="15">
        <v>200</v>
      </c>
      <c r="H405" s="10" t="s">
        <v>253</v>
      </c>
      <c r="I405" s="10" t="s">
        <v>7424</v>
      </c>
      <c r="J405" s="34">
        <v>2470</v>
      </c>
      <c r="K405" s="10">
        <v>4931671200</v>
      </c>
      <c r="L405" s="10" t="s">
        <v>7788</v>
      </c>
      <c r="M405" s="10"/>
      <c r="N405" s="10"/>
    </row>
    <row r="406" spans="1:14">
      <c r="A406" s="32" t="s">
        <v>8803</v>
      </c>
      <c r="B406" s="32" t="s">
        <v>8803</v>
      </c>
      <c r="C406" s="33">
        <v>0.59791666666666665</v>
      </c>
      <c r="D406" s="10">
        <v>101</v>
      </c>
      <c r="E406" s="14">
        <v>1520337</v>
      </c>
      <c r="F406" s="10" t="s">
        <v>157</v>
      </c>
      <c r="G406" s="15">
        <v>200</v>
      </c>
      <c r="H406" s="10" t="s">
        <v>253</v>
      </c>
      <c r="I406" s="10" t="s">
        <v>7424</v>
      </c>
      <c r="J406" s="34">
        <v>2610</v>
      </c>
      <c r="K406" s="10">
        <v>4931671202</v>
      </c>
      <c r="L406" s="10" t="s">
        <v>7788</v>
      </c>
      <c r="M406" s="10"/>
      <c r="N406" s="10"/>
    </row>
    <row r="407" spans="1:14">
      <c r="A407" s="32" t="s">
        <v>8803</v>
      </c>
      <c r="B407" s="32" t="s">
        <v>8803</v>
      </c>
      <c r="C407" s="33">
        <v>0.59881944444444446</v>
      </c>
      <c r="D407" s="10">
        <v>101</v>
      </c>
      <c r="E407" s="14">
        <v>1520337</v>
      </c>
      <c r="F407" s="10" t="s">
        <v>157</v>
      </c>
      <c r="G407" s="15">
        <v>200</v>
      </c>
      <c r="H407" s="10" t="s">
        <v>253</v>
      </c>
      <c r="I407" s="10" t="s">
        <v>7424</v>
      </c>
      <c r="J407" s="34">
        <v>2610</v>
      </c>
      <c r="K407" s="10">
        <v>4931671208</v>
      </c>
      <c r="L407" s="10" t="s">
        <v>7788</v>
      </c>
      <c r="M407" s="10"/>
      <c r="N407" s="10"/>
    </row>
    <row r="408" spans="1:14">
      <c r="A408" s="32" t="s">
        <v>8803</v>
      </c>
      <c r="B408" s="32" t="s">
        <v>8803</v>
      </c>
      <c r="C408" s="33">
        <v>0.59894675925925933</v>
      </c>
      <c r="D408" s="10">
        <v>101</v>
      </c>
      <c r="E408" s="14">
        <v>1508153</v>
      </c>
      <c r="F408" s="10" t="s">
        <v>124</v>
      </c>
      <c r="G408" s="15">
        <v>192</v>
      </c>
      <c r="H408" s="10" t="s">
        <v>253</v>
      </c>
      <c r="I408" s="10" t="s">
        <v>7424</v>
      </c>
      <c r="J408" s="34">
        <v>3381.12</v>
      </c>
      <c r="K408" s="10">
        <v>4931671221</v>
      </c>
      <c r="L408" s="10" t="s">
        <v>7788</v>
      </c>
      <c r="M408" s="10"/>
      <c r="N408" s="10"/>
    </row>
    <row r="409" spans="1:14">
      <c r="A409" s="32" t="s">
        <v>8803</v>
      </c>
      <c r="B409" s="32" t="s">
        <v>8803</v>
      </c>
      <c r="C409" s="33">
        <v>0.59953703703703709</v>
      </c>
      <c r="D409" s="10">
        <v>101</v>
      </c>
      <c r="E409" s="14">
        <v>1508153</v>
      </c>
      <c r="F409" s="10" t="s">
        <v>124</v>
      </c>
      <c r="G409" s="15">
        <v>192</v>
      </c>
      <c r="H409" s="10" t="s">
        <v>253</v>
      </c>
      <c r="I409" s="10" t="s">
        <v>7424</v>
      </c>
      <c r="J409" s="34">
        <v>3381.12</v>
      </c>
      <c r="K409" s="10">
        <v>4931671226</v>
      </c>
      <c r="L409" s="10" t="s">
        <v>7788</v>
      </c>
      <c r="M409" s="10"/>
      <c r="N409" s="10"/>
    </row>
    <row r="410" spans="1:14">
      <c r="A410" s="32" t="s">
        <v>8803</v>
      </c>
      <c r="B410" s="32" t="s">
        <v>8803</v>
      </c>
      <c r="C410" s="33">
        <v>0.67023148148148148</v>
      </c>
      <c r="D410" s="10">
        <v>101</v>
      </c>
      <c r="E410" s="14">
        <v>1508197</v>
      </c>
      <c r="F410" s="10" t="s">
        <v>126</v>
      </c>
      <c r="G410" s="15">
        <v>200</v>
      </c>
      <c r="H410" s="10" t="s">
        <v>253</v>
      </c>
      <c r="I410" s="10" t="s">
        <v>7424</v>
      </c>
      <c r="J410" s="34">
        <v>2470</v>
      </c>
      <c r="K410" s="10">
        <v>4931672031</v>
      </c>
      <c r="L410" s="10" t="s">
        <v>7788</v>
      </c>
      <c r="M410" s="10"/>
      <c r="N410" s="10"/>
    </row>
    <row r="411" spans="1:14">
      <c r="A411" s="32" t="s">
        <v>8803</v>
      </c>
      <c r="B411" s="32" t="s">
        <v>8803</v>
      </c>
      <c r="C411" s="33">
        <v>0.67062499999999992</v>
      </c>
      <c r="D411" s="10">
        <v>101</v>
      </c>
      <c r="E411" s="14">
        <v>1508197</v>
      </c>
      <c r="F411" s="10" t="s">
        <v>126</v>
      </c>
      <c r="G411" s="15">
        <v>200</v>
      </c>
      <c r="H411" s="10" t="s">
        <v>253</v>
      </c>
      <c r="I411" s="10" t="s">
        <v>7424</v>
      </c>
      <c r="J411" s="34">
        <v>2470</v>
      </c>
      <c r="K411" s="10">
        <v>4931672035</v>
      </c>
      <c r="L411" s="10" t="s">
        <v>7788</v>
      </c>
      <c r="M411" s="10"/>
      <c r="N411" s="10"/>
    </row>
    <row r="412" spans="1:14">
      <c r="A412" s="32" t="s">
        <v>8803</v>
      </c>
      <c r="B412" s="32" t="s">
        <v>8803</v>
      </c>
      <c r="C412" s="33">
        <v>0.67129629629629628</v>
      </c>
      <c r="D412" s="10">
        <v>101</v>
      </c>
      <c r="E412" s="14">
        <v>1508153</v>
      </c>
      <c r="F412" s="10" t="s">
        <v>124</v>
      </c>
      <c r="G412" s="15">
        <v>192</v>
      </c>
      <c r="H412" s="10" t="s">
        <v>253</v>
      </c>
      <c r="I412" s="10" t="s">
        <v>7424</v>
      </c>
      <c r="J412" s="34">
        <v>3381.12</v>
      </c>
      <c r="K412" s="10">
        <v>4931672042</v>
      </c>
      <c r="L412" s="10" t="s">
        <v>7788</v>
      </c>
      <c r="M412" s="10"/>
      <c r="N412" s="10"/>
    </row>
    <row r="413" spans="1:14">
      <c r="A413" s="32" t="s">
        <v>8803</v>
      </c>
      <c r="B413" s="32" t="s">
        <v>8803</v>
      </c>
      <c r="C413" s="33">
        <v>0.67800925925925926</v>
      </c>
      <c r="D413" s="10">
        <v>101</v>
      </c>
      <c r="E413" s="14">
        <v>1508153</v>
      </c>
      <c r="F413" s="10" t="s">
        <v>124</v>
      </c>
      <c r="G413" s="15">
        <v>192</v>
      </c>
      <c r="H413" s="10" t="s">
        <v>253</v>
      </c>
      <c r="I413" s="10" t="s">
        <v>7424</v>
      </c>
      <c r="J413" s="34">
        <v>3381.12</v>
      </c>
      <c r="K413" s="10">
        <v>4931672163</v>
      </c>
      <c r="L413" s="10" t="s">
        <v>7788</v>
      </c>
      <c r="M413" s="10"/>
      <c r="N413" s="10"/>
    </row>
    <row r="414" spans="1:14">
      <c r="A414" s="32" t="s">
        <v>8803</v>
      </c>
      <c r="B414" s="32" t="s">
        <v>8803</v>
      </c>
      <c r="C414" s="33">
        <v>0.6781018518518519</v>
      </c>
      <c r="D414" s="10">
        <v>101</v>
      </c>
      <c r="E414" s="14">
        <v>1508197</v>
      </c>
      <c r="F414" s="10" t="s">
        <v>126</v>
      </c>
      <c r="G414" s="15">
        <v>200</v>
      </c>
      <c r="H414" s="10" t="s">
        <v>253</v>
      </c>
      <c r="I414" s="10" t="s">
        <v>7424</v>
      </c>
      <c r="J414" s="34">
        <v>2470</v>
      </c>
      <c r="K414" s="10">
        <v>4931672165</v>
      </c>
      <c r="L414" s="10" t="s">
        <v>7788</v>
      </c>
      <c r="M414" s="10"/>
      <c r="N414" s="10"/>
    </row>
    <row r="415" spans="1:14">
      <c r="A415" s="32" t="s">
        <v>8803</v>
      </c>
      <c r="B415" s="32" t="s">
        <v>8803</v>
      </c>
      <c r="C415" s="33">
        <v>0.67817129629629624</v>
      </c>
      <c r="D415" s="10">
        <v>101</v>
      </c>
      <c r="E415" s="14">
        <v>1520337</v>
      </c>
      <c r="F415" s="10" t="s">
        <v>157</v>
      </c>
      <c r="G415" s="15">
        <v>200</v>
      </c>
      <c r="H415" s="10" t="s">
        <v>253</v>
      </c>
      <c r="I415" s="10" t="s">
        <v>7424</v>
      </c>
      <c r="J415" s="34">
        <v>2610</v>
      </c>
      <c r="K415" s="10">
        <v>4931672166</v>
      </c>
      <c r="L415" s="10" t="s">
        <v>7788</v>
      </c>
      <c r="M415" s="10"/>
      <c r="N415" s="10"/>
    </row>
    <row r="416" spans="1:14">
      <c r="A416" s="32" t="s">
        <v>8803</v>
      </c>
      <c r="B416" s="32" t="s">
        <v>8803</v>
      </c>
      <c r="C416" s="33">
        <v>0.67834490740740738</v>
      </c>
      <c r="D416" s="10">
        <v>101</v>
      </c>
      <c r="E416" s="14">
        <v>1520331</v>
      </c>
      <c r="F416" s="10" t="s">
        <v>153</v>
      </c>
      <c r="G416" s="15">
        <v>168</v>
      </c>
      <c r="H416" s="10" t="s">
        <v>253</v>
      </c>
      <c r="I416" s="10" t="s">
        <v>7424</v>
      </c>
      <c r="J416" s="34">
        <v>2829.12</v>
      </c>
      <c r="K416" s="10">
        <v>4931672168</v>
      </c>
      <c r="L416" s="10" t="s">
        <v>7788</v>
      </c>
      <c r="M416" s="10"/>
      <c r="N416" s="10"/>
    </row>
    <row r="417" spans="1:14">
      <c r="A417" s="32" t="s">
        <v>8803</v>
      </c>
      <c r="B417" s="32" t="s">
        <v>8803</v>
      </c>
      <c r="C417" s="33">
        <v>0.69885416666666667</v>
      </c>
      <c r="D417" s="10">
        <v>101</v>
      </c>
      <c r="E417" s="14">
        <v>1513604</v>
      </c>
      <c r="F417" s="10" t="s">
        <v>131</v>
      </c>
      <c r="G417" s="15">
        <v>168</v>
      </c>
      <c r="H417" s="10" t="s">
        <v>253</v>
      </c>
      <c r="I417" s="10" t="s">
        <v>7424</v>
      </c>
      <c r="J417" s="34">
        <v>3301.2</v>
      </c>
      <c r="K417" s="10">
        <v>4931672381</v>
      </c>
      <c r="L417" s="10" t="s">
        <v>8732</v>
      </c>
      <c r="M417" s="10"/>
      <c r="N417" s="10"/>
    </row>
    <row r="418" spans="1:14">
      <c r="A418" s="32" t="s">
        <v>8803</v>
      </c>
      <c r="B418" s="32" t="s">
        <v>8803</v>
      </c>
      <c r="C418" s="33">
        <v>0.69893518518518516</v>
      </c>
      <c r="D418" s="10">
        <v>101</v>
      </c>
      <c r="E418" s="14">
        <v>1513604</v>
      </c>
      <c r="F418" s="10" t="s">
        <v>131</v>
      </c>
      <c r="G418" s="15">
        <v>168</v>
      </c>
      <c r="H418" s="10" t="s">
        <v>253</v>
      </c>
      <c r="I418" s="10" t="s">
        <v>7424</v>
      </c>
      <c r="J418" s="34">
        <v>3301.2</v>
      </c>
      <c r="K418" s="10">
        <v>4931672382</v>
      </c>
      <c r="L418" s="10" t="s">
        <v>8732</v>
      </c>
      <c r="M418" s="10"/>
      <c r="N418" s="10"/>
    </row>
    <row r="419" spans="1:14">
      <c r="A419" s="32" t="s">
        <v>8803</v>
      </c>
      <c r="B419" s="32" t="s">
        <v>8803</v>
      </c>
      <c r="C419" s="33">
        <v>0.69900462962962961</v>
      </c>
      <c r="D419" s="10">
        <v>101</v>
      </c>
      <c r="E419" s="14">
        <v>1508197</v>
      </c>
      <c r="F419" s="10" t="s">
        <v>126</v>
      </c>
      <c r="G419" s="15">
        <v>200</v>
      </c>
      <c r="H419" s="10" t="s">
        <v>253</v>
      </c>
      <c r="I419" s="10" t="s">
        <v>7424</v>
      </c>
      <c r="J419" s="34">
        <v>2470</v>
      </c>
      <c r="K419" s="10">
        <v>4931672386</v>
      </c>
      <c r="L419" s="10" t="s">
        <v>8732</v>
      </c>
      <c r="M419" s="10"/>
      <c r="N419" s="10"/>
    </row>
    <row r="420" spans="1:14">
      <c r="A420" s="32" t="s">
        <v>8803</v>
      </c>
      <c r="B420" s="32" t="s">
        <v>8803</v>
      </c>
      <c r="C420" s="33">
        <v>0.69937499999999997</v>
      </c>
      <c r="D420" s="10">
        <v>101</v>
      </c>
      <c r="E420" s="14">
        <v>1508197</v>
      </c>
      <c r="F420" s="10" t="s">
        <v>126</v>
      </c>
      <c r="G420" s="15">
        <v>200</v>
      </c>
      <c r="H420" s="10" t="s">
        <v>253</v>
      </c>
      <c r="I420" s="10" t="s">
        <v>7424</v>
      </c>
      <c r="J420" s="34">
        <v>2470</v>
      </c>
      <c r="K420" s="10">
        <v>4931672398</v>
      </c>
      <c r="L420" s="10" t="s">
        <v>8732</v>
      </c>
      <c r="M420" s="10"/>
      <c r="N420" s="10"/>
    </row>
    <row r="421" spans="1:14">
      <c r="A421" s="32" t="s">
        <v>8803</v>
      </c>
      <c r="B421" s="32" t="s">
        <v>8803</v>
      </c>
      <c r="C421" s="33">
        <v>0.69994212962962965</v>
      </c>
      <c r="D421" s="10">
        <v>101</v>
      </c>
      <c r="E421" s="14">
        <v>1520331</v>
      </c>
      <c r="F421" s="10" t="s">
        <v>153</v>
      </c>
      <c r="G421" s="15">
        <v>168</v>
      </c>
      <c r="H421" s="10" t="s">
        <v>253</v>
      </c>
      <c r="I421" s="10" t="s">
        <v>7424</v>
      </c>
      <c r="J421" s="34">
        <v>2829.12</v>
      </c>
      <c r="K421" s="10">
        <v>4931672406</v>
      </c>
      <c r="L421" s="10" t="s">
        <v>8732</v>
      </c>
      <c r="M421" s="10"/>
      <c r="N421" s="10"/>
    </row>
    <row r="422" spans="1:14">
      <c r="A422" s="32" t="s">
        <v>8803</v>
      </c>
      <c r="B422" s="32" t="s">
        <v>8803</v>
      </c>
      <c r="C422" s="33">
        <v>0.7009953703703703</v>
      </c>
      <c r="D422" s="10">
        <v>101</v>
      </c>
      <c r="E422" s="14">
        <v>1516860</v>
      </c>
      <c r="F422" s="10" t="s">
        <v>139</v>
      </c>
      <c r="G422" s="15">
        <v>800</v>
      </c>
      <c r="H422" s="10" t="s">
        <v>253</v>
      </c>
      <c r="I422" s="10" t="s">
        <v>7424</v>
      </c>
      <c r="J422" s="34">
        <v>15032</v>
      </c>
      <c r="K422" s="10">
        <v>4931672426</v>
      </c>
      <c r="L422" s="10" t="s">
        <v>8732</v>
      </c>
      <c r="M422" s="10"/>
      <c r="N422" s="10"/>
    </row>
    <row r="423" spans="1:14">
      <c r="A423" s="32" t="s">
        <v>8803</v>
      </c>
      <c r="B423" s="32" t="s">
        <v>8803</v>
      </c>
      <c r="C423" s="33">
        <v>0.70106481481481486</v>
      </c>
      <c r="D423" s="10">
        <v>101</v>
      </c>
      <c r="E423" s="14">
        <v>1528786</v>
      </c>
      <c r="F423" s="10" t="s">
        <v>185</v>
      </c>
      <c r="G423" s="15">
        <v>840</v>
      </c>
      <c r="H423" s="10" t="s">
        <v>253</v>
      </c>
      <c r="I423" s="10" t="s">
        <v>7424</v>
      </c>
      <c r="J423" s="34">
        <v>16136.4</v>
      </c>
      <c r="K423" s="10">
        <v>4931672427</v>
      </c>
      <c r="L423" s="10" t="s">
        <v>8732</v>
      </c>
      <c r="M423" s="10"/>
      <c r="N423" s="10"/>
    </row>
    <row r="424" spans="1:14">
      <c r="A424" s="32" t="s">
        <v>8803</v>
      </c>
      <c r="B424" s="32" t="s">
        <v>8803</v>
      </c>
      <c r="C424" s="33">
        <v>0.73594907407407406</v>
      </c>
      <c r="D424" s="10">
        <v>101</v>
      </c>
      <c r="E424" s="14">
        <v>1520337</v>
      </c>
      <c r="F424" s="10" t="s">
        <v>157</v>
      </c>
      <c r="G424" s="15">
        <v>200</v>
      </c>
      <c r="H424" s="10" t="s">
        <v>253</v>
      </c>
      <c r="I424" s="10" t="s">
        <v>7424</v>
      </c>
      <c r="J424" s="34">
        <v>2610</v>
      </c>
      <c r="K424" s="10">
        <v>4931672915</v>
      </c>
      <c r="L424" s="10" t="s">
        <v>8732</v>
      </c>
      <c r="M424" s="10"/>
      <c r="N424" s="10"/>
    </row>
    <row r="425" spans="1:14">
      <c r="A425" s="32" t="s">
        <v>8803</v>
      </c>
      <c r="B425" s="32" t="s">
        <v>8803</v>
      </c>
      <c r="C425" s="33">
        <v>0.73600694444444448</v>
      </c>
      <c r="D425" s="10">
        <v>101</v>
      </c>
      <c r="E425" s="14">
        <v>1508197</v>
      </c>
      <c r="F425" s="10" t="s">
        <v>126</v>
      </c>
      <c r="G425" s="15">
        <v>200</v>
      </c>
      <c r="H425" s="10" t="s">
        <v>253</v>
      </c>
      <c r="I425" s="10" t="s">
        <v>7424</v>
      </c>
      <c r="J425" s="34">
        <v>2470</v>
      </c>
      <c r="K425" s="10">
        <v>4931672916</v>
      </c>
      <c r="L425" s="10" t="s">
        <v>8732</v>
      </c>
      <c r="M425" s="10"/>
      <c r="N425" s="10"/>
    </row>
    <row r="426" spans="1:14">
      <c r="A426" s="32" t="s">
        <v>8803</v>
      </c>
      <c r="B426" s="32" t="s">
        <v>8803</v>
      </c>
      <c r="C426" s="33">
        <v>0.75965277777777773</v>
      </c>
      <c r="D426" s="10">
        <v>101</v>
      </c>
      <c r="E426" s="14">
        <v>1508153</v>
      </c>
      <c r="F426" s="10" t="s">
        <v>124</v>
      </c>
      <c r="G426" s="15">
        <v>192</v>
      </c>
      <c r="H426" s="10" t="s">
        <v>253</v>
      </c>
      <c r="I426" s="10" t="s">
        <v>7424</v>
      </c>
      <c r="J426" s="34">
        <v>3381.12</v>
      </c>
      <c r="K426" s="10">
        <v>4931673189</v>
      </c>
      <c r="L426" s="10" t="s">
        <v>8732</v>
      </c>
      <c r="M426" s="10"/>
      <c r="N426" s="10"/>
    </row>
    <row r="427" spans="1:14">
      <c r="A427" s="32" t="s">
        <v>8803</v>
      </c>
      <c r="B427" s="32" t="s">
        <v>8803</v>
      </c>
      <c r="C427" s="33">
        <v>0.7796643518518519</v>
      </c>
      <c r="D427" s="10">
        <v>101</v>
      </c>
      <c r="E427" s="14">
        <v>1508153</v>
      </c>
      <c r="F427" s="10" t="s">
        <v>124</v>
      </c>
      <c r="G427" s="15">
        <v>192</v>
      </c>
      <c r="H427" s="10" t="s">
        <v>253</v>
      </c>
      <c r="I427" s="10" t="s">
        <v>7424</v>
      </c>
      <c r="J427" s="34">
        <v>3381.12</v>
      </c>
      <c r="K427" s="10">
        <v>4931673299</v>
      </c>
      <c r="L427" s="10" t="s">
        <v>8732</v>
      </c>
      <c r="M427" s="10"/>
      <c r="N427" s="10"/>
    </row>
    <row r="428" spans="1:14">
      <c r="A428" s="32" t="s">
        <v>8803</v>
      </c>
      <c r="B428" s="32" t="s">
        <v>8803</v>
      </c>
      <c r="C428" s="33">
        <v>0.79056712962962961</v>
      </c>
      <c r="D428" s="10">
        <v>101</v>
      </c>
      <c r="E428" s="14">
        <v>1508113</v>
      </c>
      <c r="F428" s="10" t="s">
        <v>353</v>
      </c>
      <c r="G428" s="15">
        <v>216</v>
      </c>
      <c r="H428" s="10" t="s">
        <v>253</v>
      </c>
      <c r="I428" s="10" t="s">
        <v>7424</v>
      </c>
      <c r="J428" s="34">
        <v>6505.92</v>
      </c>
      <c r="K428" s="10">
        <v>4931673361</v>
      </c>
      <c r="L428" s="10" t="s">
        <v>8732</v>
      </c>
      <c r="M428" s="10"/>
      <c r="N428" s="10"/>
    </row>
    <row r="429" spans="1:14">
      <c r="A429" s="32" t="s">
        <v>8803</v>
      </c>
      <c r="B429" s="32" t="s">
        <v>8803</v>
      </c>
      <c r="C429" s="33">
        <v>0.80518518518518523</v>
      </c>
      <c r="D429" s="10">
        <v>101</v>
      </c>
      <c r="E429" s="14">
        <v>1508197</v>
      </c>
      <c r="F429" s="10" t="s">
        <v>126</v>
      </c>
      <c r="G429" s="15">
        <v>200</v>
      </c>
      <c r="H429" s="10" t="s">
        <v>253</v>
      </c>
      <c r="I429" s="10" t="s">
        <v>7424</v>
      </c>
      <c r="J429" s="34">
        <v>2470</v>
      </c>
      <c r="K429" s="10">
        <v>4931673729</v>
      </c>
      <c r="L429" s="10" t="s">
        <v>8732</v>
      </c>
      <c r="M429" s="10"/>
      <c r="N429" s="10"/>
    </row>
    <row r="430" spans="1:14">
      <c r="A430" s="32" t="s">
        <v>8803</v>
      </c>
      <c r="B430" s="32" t="s">
        <v>8803</v>
      </c>
      <c r="C430" s="33">
        <v>0.81133101851851841</v>
      </c>
      <c r="D430" s="10">
        <v>101</v>
      </c>
      <c r="E430" s="14">
        <v>1508197</v>
      </c>
      <c r="F430" s="10" t="s">
        <v>126</v>
      </c>
      <c r="G430" s="15">
        <v>200</v>
      </c>
      <c r="H430" s="10" t="s">
        <v>253</v>
      </c>
      <c r="I430" s="10" t="s">
        <v>7424</v>
      </c>
      <c r="J430" s="34">
        <v>2470</v>
      </c>
      <c r="K430" s="10">
        <v>4931673744</v>
      </c>
      <c r="L430" s="10" t="s">
        <v>8732</v>
      </c>
      <c r="M430" s="10"/>
      <c r="N430" s="10"/>
    </row>
    <row r="431" spans="1:14">
      <c r="A431" s="32" t="s">
        <v>8803</v>
      </c>
      <c r="B431" s="32" t="s">
        <v>8803</v>
      </c>
      <c r="C431" s="33">
        <v>0.83884259259259253</v>
      </c>
      <c r="D431" s="10">
        <v>101</v>
      </c>
      <c r="E431" s="14">
        <v>1513604</v>
      </c>
      <c r="F431" s="10" t="s">
        <v>131</v>
      </c>
      <c r="G431" s="15">
        <v>168</v>
      </c>
      <c r="H431" s="10" t="s">
        <v>253</v>
      </c>
      <c r="I431" s="10" t="s">
        <v>7424</v>
      </c>
      <c r="J431" s="34">
        <v>3301.2</v>
      </c>
      <c r="K431" s="10">
        <v>4931673844</v>
      </c>
      <c r="L431" s="10" t="s">
        <v>8732</v>
      </c>
      <c r="M431" s="10"/>
      <c r="N431" s="10"/>
    </row>
    <row r="432" spans="1:14">
      <c r="A432" s="32" t="s">
        <v>8803</v>
      </c>
      <c r="B432" s="32" t="s">
        <v>8803</v>
      </c>
      <c r="C432" s="33">
        <v>0.8389699074074074</v>
      </c>
      <c r="D432" s="10">
        <v>101</v>
      </c>
      <c r="E432" s="14">
        <v>1513604</v>
      </c>
      <c r="F432" s="10" t="s">
        <v>131</v>
      </c>
      <c r="G432" s="15">
        <v>168</v>
      </c>
      <c r="H432" s="10" t="s">
        <v>253</v>
      </c>
      <c r="I432" s="10" t="s">
        <v>7424</v>
      </c>
      <c r="J432" s="34">
        <v>3301.2</v>
      </c>
      <c r="K432" s="10">
        <v>4931673845</v>
      </c>
      <c r="L432" s="10" t="s">
        <v>8732</v>
      </c>
      <c r="M432" s="10"/>
      <c r="N432" s="10"/>
    </row>
    <row r="433" spans="1:14">
      <c r="A433" s="32" t="s">
        <v>8803</v>
      </c>
      <c r="B433" s="32" t="s">
        <v>8803</v>
      </c>
      <c r="C433" s="33">
        <v>0.84773148148148147</v>
      </c>
      <c r="D433" s="10">
        <v>101</v>
      </c>
      <c r="E433" s="14">
        <v>1528799</v>
      </c>
      <c r="F433" s="10" t="s">
        <v>161</v>
      </c>
      <c r="G433" s="15">
        <v>504</v>
      </c>
      <c r="H433" s="10" t="s">
        <v>253</v>
      </c>
      <c r="I433" s="10" t="s">
        <v>7424</v>
      </c>
      <c r="J433" s="34">
        <v>18189.36</v>
      </c>
      <c r="K433" s="10">
        <v>4931673908</v>
      </c>
      <c r="L433" s="10" t="s">
        <v>8732</v>
      </c>
      <c r="M433" s="10"/>
      <c r="N433" s="10"/>
    </row>
    <row r="434" spans="1:14">
      <c r="A434" s="32" t="s">
        <v>8803</v>
      </c>
      <c r="B434" s="32" t="s">
        <v>8803</v>
      </c>
      <c r="C434" s="33">
        <v>0.8488310185185185</v>
      </c>
      <c r="D434" s="10">
        <v>101</v>
      </c>
      <c r="E434" s="14">
        <v>1516875</v>
      </c>
      <c r="F434" s="10" t="s">
        <v>181</v>
      </c>
      <c r="G434" s="15">
        <v>871</v>
      </c>
      <c r="H434" s="10" t="s">
        <v>253</v>
      </c>
      <c r="I434" s="10" t="s">
        <v>7424</v>
      </c>
      <c r="J434" s="34">
        <v>16679.650000000001</v>
      </c>
      <c r="K434" s="10">
        <v>4931673931</v>
      </c>
      <c r="L434" s="10" t="s">
        <v>7788</v>
      </c>
      <c r="M434" s="10"/>
      <c r="N434" s="10"/>
    </row>
    <row r="435" spans="1:14">
      <c r="A435" s="32" t="s">
        <v>8803</v>
      </c>
      <c r="B435" s="32" t="s">
        <v>8803</v>
      </c>
      <c r="C435" s="33">
        <v>0.85780092592592594</v>
      </c>
      <c r="D435" s="10">
        <v>101</v>
      </c>
      <c r="E435" s="14">
        <v>1516860</v>
      </c>
      <c r="F435" s="10" t="s">
        <v>139</v>
      </c>
      <c r="G435" s="15">
        <v>800</v>
      </c>
      <c r="H435" s="10" t="s">
        <v>253</v>
      </c>
      <c r="I435" s="10" t="s">
        <v>7424</v>
      </c>
      <c r="J435" s="34">
        <v>15032</v>
      </c>
      <c r="K435" s="10">
        <v>4931673984</v>
      </c>
      <c r="L435" s="10" t="s">
        <v>8732</v>
      </c>
      <c r="M435" s="10"/>
      <c r="N435" s="10"/>
    </row>
    <row r="436" spans="1:14">
      <c r="A436" s="32" t="s">
        <v>8803</v>
      </c>
      <c r="B436" s="32" t="s">
        <v>8803</v>
      </c>
      <c r="C436" s="33">
        <v>0.86186342592592602</v>
      </c>
      <c r="D436" s="10">
        <v>101</v>
      </c>
      <c r="E436" s="14">
        <v>1508153</v>
      </c>
      <c r="F436" s="10" t="s">
        <v>124</v>
      </c>
      <c r="G436" s="15">
        <v>192</v>
      </c>
      <c r="H436" s="10" t="s">
        <v>253</v>
      </c>
      <c r="I436" s="10" t="s">
        <v>7424</v>
      </c>
      <c r="J436" s="34">
        <v>3381.12</v>
      </c>
      <c r="K436" s="10">
        <v>4931674004</v>
      </c>
      <c r="L436" s="10" t="s">
        <v>8732</v>
      </c>
      <c r="M436" s="10"/>
      <c r="N436" s="10"/>
    </row>
    <row r="437" spans="1:14">
      <c r="A437" s="32" t="s">
        <v>8803</v>
      </c>
      <c r="B437" s="32" t="s">
        <v>8803</v>
      </c>
      <c r="C437" s="33">
        <v>0.86194444444444451</v>
      </c>
      <c r="D437" s="10">
        <v>101</v>
      </c>
      <c r="E437" s="14">
        <v>1508197</v>
      </c>
      <c r="F437" s="10" t="s">
        <v>126</v>
      </c>
      <c r="G437" s="15">
        <v>200</v>
      </c>
      <c r="H437" s="10" t="s">
        <v>253</v>
      </c>
      <c r="I437" s="10" t="s">
        <v>7424</v>
      </c>
      <c r="J437" s="34">
        <v>2470</v>
      </c>
      <c r="K437" s="10">
        <v>4931674005</v>
      </c>
      <c r="L437" s="10" t="s">
        <v>8732</v>
      </c>
      <c r="M437" s="10"/>
      <c r="N437" s="10"/>
    </row>
    <row r="438" spans="1:14">
      <c r="A438" s="32" t="s">
        <v>8803</v>
      </c>
      <c r="B438" s="32" t="s">
        <v>8803</v>
      </c>
      <c r="C438" s="33">
        <v>0.88438657407407406</v>
      </c>
      <c r="D438" s="10">
        <v>101</v>
      </c>
      <c r="E438" s="14">
        <v>1508117</v>
      </c>
      <c r="F438" s="10" t="s">
        <v>356</v>
      </c>
      <c r="G438" s="15">
        <v>216</v>
      </c>
      <c r="H438" s="10" t="s">
        <v>253</v>
      </c>
      <c r="I438" s="10" t="s">
        <v>7424</v>
      </c>
      <c r="J438" s="34">
        <v>6292.08</v>
      </c>
      <c r="K438" s="10">
        <v>4931674190</v>
      </c>
      <c r="L438" s="10" t="s">
        <v>8732</v>
      </c>
      <c r="M438" s="10"/>
      <c r="N438" s="10"/>
    </row>
    <row r="439" spans="1:14">
      <c r="A439" s="32" t="s">
        <v>8803</v>
      </c>
      <c r="B439" s="32" t="s">
        <v>8803</v>
      </c>
      <c r="C439" s="33">
        <v>0.88445601851851852</v>
      </c>
      <c r="D439" s="10">
        <v>101</v>
      </c>
      <c r="E439" s="14">
        <v>1508117</v>
      </c>
      <c r="F439" s="10" t="s">
        <v>356</v>
      </c>
      <c r="G439" s="15">
        <v>216</v>
      </c>
      <c r="H439" s="10" t="s">
        <v>253</v>
      </c>
      <c r="I439" s="10" t="s">
        <v>7424</v>
      </c>
      <c r="J439" s="34">
        <v>6292.08</v>
      </c>
      <c r="K439" s="10">
        <v>4931674201</v>
      </c>
      <c r="L439" s="10" t="s">
        <v>8732</v>
      </c>
      <c r="M439" s="10"/>
      <c r="N439" s="10"/>
    </row>
    <row r="440" spans="1:14">
      <c r="A440" s="32" t="s">
        <v>8803</v>
      </c>
      <c r="B440" s="32" t="s">
        <v>8803</v>
      </c>
      <c r="C440" s="33">
        <v>0.91285879629629629</v>
      </c>
      <c r="D440" s="10">
        <v>101</v>
      </c>
      <c r="E440" s="14">
        <v>1516860</v>
      </c>
      <c r="F440" s="10" t="s">
        <v>139</v>
      </c>
      <c r="G440" s="15">
        <v>800</v>
      </c>
      <c r="H440" s="10" t="s">
        <v>253</v>
      </c>
      <c r="I440" s="10" t="s">
        <v>7424</v>
      </c>
      <c r="J440" s="34">
        <v>15032</v>
      </c>
      <c r="K440" s="10">
        <v>4931674374</v>
      </c>
      <c r="L440" s="10" t="s">
        <v>8469</v>
      </c>
      <c r="M440" s="10"/>
      <c r="N440" s="10"/>
    </row>
    <row r="441" spans="1:14">
      <c r="A441" s="32" t="s">
        <v>8803</v>
      </c>
      <c r="B441" s="32" t="s">
        <v>8803</v>
      </c>
      <c r="C441" s="33">
        <v>0.92084490740740732</v>
      </c>
      <c r="D441" s="10">
        <v>101</v>
      </c>
      <c r="E441" s="14">
        <v>1508197</v>
      </c>
      <c r="F441" s="10" t="s">
        <v>126</v>
      </c>
      <c r="G441" s="15">
        <v>200</v>
      </c>
      <c r="H441" s="10" t="s">
        <v>253</v>
      </c>
      <c r="I441" s="10" t="s">
        <v>7424</v>
      </c>
      <c r="J441" s="34">
        <v>2470</v>
      </c>
      <c r="K441" s="10">
        <v>4931674421</v>
      </c>
      <c r="L441" s="10" t="s">
        <v>8469</v>
      </c>
      <c r="M441" s="10"/>
      <c r="N441" s="10"/>
    </row>
    <row r="442" spans="1:14">
      <c r="A442" s="32" t="s">
        <v>8803</v>
      </c>
      <c r="B442" s="32" t="s">
        <v>8803</v>
      </c>
      <c r="C442" s="33">
        <v>0.92156249999999995</v>
      </c>
      <c r="D442" s="10">
        <v>101</v>
      </c>
      <c r="E442" s="14">
        <v>1508153</v>
      </c>
      <c r="F442" s="10" t="s">
        <v>124</v>
      </c>
      <c r="G442" s="15">
        <v>192</v>
      </c>
      <c r="H442" s="10" t="s">
        <v>253</v>
      </c>
      <c r="I442" s="10" t="s">
        <v>7424</v>
      </c>
      <c r="J442" s="34">
        <v>3381.12</v>
      </c>
      <c r="K442" s="10">
        <v>4931674425</v>
      </c>
      <c r="L442" s="10" t="s">
        <v>8469</v>
      </c>
      <c r="M442" s="10"/>
      <c r="N442" s="10"/>
    </row>
    <row r="443" spans="1:14">
      <c r="A443" s="32" t="s">
        <v>8803</v>
      </c>
      <c r="B443" s="32" t="s">
        <v>8803</v>
      </c>
      <c r="C443" s="33">
        <v>0.92166666666666675</v>
      </c>
      <c r="D443" s="10">
        <v>101</v>
      </c>
      <c r="E443" s="14">
        <v>1508197</v>
      </c>
      <c r="F443" s="10" t="s">
        <v>126</v>
      </c>
      <c r="G443" s="15">
        <v>200</v>
      </c>
      <c r="H443" s="10" t="s">
        <v>253</v>
      </c>
      <c r="I443" s="10" t="s">
        <v>7424</v>
      </c>
      <c r="J443" s="34">
        <v>2470</v>
      </c>
      <c r="K443" s="10">
        <v>4931674426</v>
      </c>
      <c r="L443" s="10" t="s">
        <v>8469</v>
      </c>
      <c r="M443" s="10"/>
      <c r="N443" s="10"/>
    </row>
    <row r="444" spans="1:14">
      <c r="A444" s="32" t="s">
        <v>8803</v>
      </c>
      <c r="B444" s="32" t="s">
        <v>8803</v>
      </c>
      <c r="C444" s="33">
        <v>0.93684027777777779</v>
      </c>
      <c r="D444" s="10">
        <v>101</v>
      </c>
      <c r="E444" s="14">
        <v>1513604</v>
      </c>
      <c r="F444" s="10" t="s">
        <v>131</v>
      </c>
      <c r="G444" s="15">
        <v>168</v>
      </c>
      <c r="H444" s="10" t="s">
        <v>253</v>
      </c>
      <c r="I444" s="10" t="s">
        <v>7424</v>
      </c>
      <c r="J444" s="34">
        <v>3301.2</v>
      </c>
      <c r="K444" s="10">
        <v>4931674490</v>
      </c>
      <c r="L444" s="10" t="s">
        <v>8732</v>
      </c>
      <c r="M444" s="10"/>
      <c r="N444" s="10"/>
    </row>
    <row r="445" spans="1:14">
      <c r="A445" s="32" t="s">
        <v>8803</v>
      </c>
      <c r="B445" s="32" t="s">
        <v>8803</v>
      </c>
      <c r="C445" s="33">
        <v>0.93732638888888886</v>
      </c>
      <c r="D445" s="10">
        <v>101</v>
      </c>
      <c r="E445" s="14">
        <v>1520337</v>
      </c>
      <c r="F445" s="10" t="s">
        <v>157</v>
      </c>
      <c r="G445" s="15">
        <v>200</v>
      </c>
      <c r="H445" s="10" t="s">
        <v>253</v>
      </c>
      <c r="I445" s="10" t="s">
        <v>7424</v>
      </c>
      <c r="J445" s="34">
        <v>2610</v>
      </c>
      <c r="K445" s="10">
        <v>4931674511</v>
      </c>
      <c r="L445" s="10" t="s">
        <v>8732</v>
      </c>
      <c r="M445" s="10"/>
      <c r="N445" s="10"/>
    </row>
    <row r="446" spans="1:14">
      <c r="A446" s="32" t="s">
        <v>8865</v>
      </c>
      <c r="B446" s="32" t="s">
        <v>8865</v>
      </c>
      <c r="C446" s="33">
        <v>0.11094907407407407</v>
      </c>
      <c r="D446" s="10">
        <v>101</v>
      </c>
      <c r="E446" s="14">
        <v>1508197</v>
      </c>
      <c r="F446" s="10" t="s">
        <v>126</v>
      </c>
      <c r="G446" s="15">
        <v>200</v>
      </c>
      <c r="H446" s="10" t="s">
        <v>253</v>
      </c>
      <c r="I446" s="10" t="s">
        <v>7424</v>
      </c>
      <c r="J446" s="34">
        <v>2470</v>
      </c>
      <c r="K446" s="10">
        <v>4931675209</v>
      </c>
      <c r="L446" s="10" t="s">
        <v>8469</v>
      </c>
      <c r="M446" s="10"/>
      <c r="N446" s="10"/>
    </row>
    <row r="447" spans="1:14">
      <c r="A447" s="32" t="s">
        <v>8865</v>
      </c>
      <c r="B447" s="32" t="s">
        <v>8865</v>
      </c>
      <c r="C447" s="33">
        <v>0.11105324074074074</v>
      </c>
      <c r="D447" s="10">
        <v>101</v>
      </c>
      <c r="E447" s="14">
        <v>1508197</v>
      </c>
      <c r="F447" s="10" t="s">
        <v>126</v>
      </c>
      <c r="G447" s="15">
        <v>200</v>
      </c>
      <c r="H447" s="10" t="s">
        <v>253</v>
      </c>
      <c r="I447" s="10" t="s">
        <v>7424</v>
      </c>
      <c r="J447" s="34">
        <v>2470</v>
      </c>
      <c r="K447" s="10">
        <v>4931675210</v>
      </c>
      <c r="L447" s="10" t="s">
        <v>8469</v>
      </c>
      <c r="M447" s="10"/>
      <c r="N447" s="10"/>
    </row>
    <row r="448" spans="1:14">
      <c r="A448" s="32" t="s">
        <v>8865</v>
      </c>
      <c r="B448" s="32" t="s">
        <v>8865</v>
      </c>
      <c r="C448" s="33">
        <v>0.11123842592592592</v>
      </c>
      <c r="D448" s="10">
        <v>101</v>
      </c>
      <c r="E448" s="14">
        <v>1508117</v>
      </c>
      <c r="F448" s="10" t="s">
        <v>356</v>
      </c>
      <c r="G448" s="15">
        <v>216</v>
      </c>
      <c r="H448" s="10" t="s">
        <v>253</v>
      </c>
      <c r="I448" s="10" t="s">
        <v>7424</v>
      </c>
      <c r="J448" s="34">
        <v>6292.08</v>
      </c>
      <c r="K448" s="10">
        <v>4931675212</v>
      </c>
      <c r="L448" s="10" t="s">
        <v>8469</v>
      </c>
      <c r="M448" s="10"/>
      <c r="N448" s="10"/>
    </row>
    <row r="449" spans="1:14">
      <c r="A449" s="32" t="s">
        <v>8865</v>
      </c>
      <c r="B449" s="32" t="s">
        <v>8865</v>
      </c>
      <c r="C449" s="33">
        <v>0.11128472222222223</v>
      </c>
      <c r="D449" s="10">
        <v>101</v>
      </c>
      <c r="E449" s="14">
        <v>1508117</v>
      </c>
      <c r="F449" s="10" t="s">
        <v>356</v>
      </c>
      <c r="G449" s="15">
        <v>216</v>
      </c>
      <c r="H449" s="10" t="s">
        <v>253</v>
      </c>
      <c r="I449" s="10" t="s">
        <v>7424</v>
      </c>
      <c r="J449" s="34">
        <v>6292.08</v>
      </c>
      <c r="K449" s="10">
        <v>4931675214</v>
      </c>
      <c r="L449" s="10" t="s">
        <v>8469</v>
      </c>
      <c r="M449" s="10"/>
      <c r="N449" s="10"/>
    </row>
    <row r="450" spans="1:14">
      <c r="A450" s="32" t="s">
        <v>8865</v>
      </c>
      <c r="B450" s="32" t="s">
        <v>8865</v>
      </c>
      <c r="C450" s="33">
        <v>0.11153935185185186</v>
      </c>
      <c r="D450" s="10">
        <v>101</v>
      </c>
      <c r="E450" s="14">
        <v>1520328</v>
      </c>
      <c r="F450" s="10" t="s">
        <v>151</v>
      </c>
      <c r="G450" s="15">
        <v>168</v>
      </c>
      <c r="H450" s="10" t="s">
        <v>253</v>
      </c>
      <c r="I450" s="10" t="s">
        <v>7424</v>
      </c>
      <c r="J450" s="34">
        <v>2919.84</v>
      </c>
      <c r="K450" s="10">
        <v>4931675217</v>
      </c>
      <c r="L450" s="10" t="s">
        <v>8469</v>
      </c>
      <c r="M450" s="10"/>
      <c r="N450" s="10"/>
    </row>
    <row r="451" spans="1:14">
      <c r="A451" s="32" t="s">
        <v>8865</v>
      </c>
      <c r="B451" s="32" t="s">
        <v>8865</v>
      </c>
      <c r="C451" s="33">
        <v>0.11158564814814814</v>
      </c>
      <c r="D451" s="10">
        <v>101</v>
      </c>
      <c r="E451" s="14">
        <v>1520328</v>
      </c>
      <c r="F451" s="10" t="s">
        <v>151</v>
      </c>
      <c r="G451" s="15">
        <v>168</v>
      </c>
      <c r="H451" s="10" t="s">
        <v>253</v>
      </c>
      <c r="I451" s="10" t="s">
        <v>7424</v>
      </c>
      <c r="J451" s="34">
        <v>2919.84</v>
      </c>
      <c r="K451" s="10">
        <v>4931675218</v>
      </c>
      <c r="L451" s="10" t="s">
        <v>8469</v>
      </c>
      <c r="M451" s="10"/>
      <c r="N451" s="10"/>
    </row>
    <row r="452" spans="1:14">
      <c r="A452" s="32" t="s">
        <v>8865</v>
      </c>
      <c r="B452" s="32" t="s">
        <v>8865</v>
      </c>
      <c r="C452" s="33">
        <v>0.11171296296296296</v>
      </c>
      <c r="D452" s="10">
        <v>101</v>
      </c>
      <c r="E452" s="14">
        <v>1508197</v>
      </c>
      <c r="F452" s="10" t="s">
        <v>126</v>
      </c>
      <c r="G452" s="15">
        <v>200</v>
      </c>
      <c r="H452" s="10" t="s">
        <v>253</v>
      </c>
      <c r="I452" s="10" t="s">
        <v>7424</v>
      </c>
      <c r="J452" s="34">
        <v>2470</v>
      </c>
      <c r="K452" s="10">
        <v>4931675219</v>
      </c>
      <c r="L452" s="10" t="s">
        <v>8469</v>
      </c>
      <c r="M452" s="10"/>
      <c r="N452" s="10"/>
    </row>
    <row r="453" spans="1:14">
      <c r="A453" s="32" t="s">
        <v>8865</v>
      </c>
      <c r="B453" s="32" t="s">
        <v>8865</v>
      </c>
      <c r="C453" s="33">
        <v>0.11175925925925927</v>
      </c>
      <c r="D453" s="10">
        <v>101</v>
      </c>
      <c r="E453" s="14">
        <v>1508197</v>
      </c>
      <c r="F453" s="10" t="s">
        <v>126</v>
      </c>
      <c r="G453" s="15">
        <v>200</v>
      </c>
      <c r="H453" s="10" t="s">
        <v>253</v>
      </c>
      <c r="I453" s="10" t="s">
        <v>7424</v>
      </c>
      <c r="J453" s="34">
        <v>2470</v>
      </c>
      <c r="K453" s="10">
        <v>4931675220</v>
      </c>
      <c r="L453" s="10" t="s">
        <v>8469</v>
      </c>
      <c r="M453" s="10"/>
      <c r="N453" s="10"/>
    </row>
    <row r="454" spans="1:14">
      <c r="A454" s="32" t="s">
        <v>8865</v>
      </c>
      <c r="B454" s="32" t="s">
        <v>8865</v>
      </c>
      <c r="C454" s="33">
        <v>0.11189814814814815</v>
      </c>
      <c r="D454" s="10">
        <v>101</v>
      </c>
      <c r="E454" s="14">
        <v>1513604</v>
      </c>
      <c r="F454" s="10" t="s">
        <v>131</v>
      </c>
      <c r="G454" s="15">
        <v>168</v>
      </c>
      <c r="H454" s="10" t="s">
        <v>253</v>
      </c>
      <c r="I454" s="10" t="s">
        <v>7424</v>
      </c>
      <c r="J454" s="34">
        <v>3301.2</v>
      </c>
      <c r="K454" s="10">
        <v>4931675221</v>
      </c>
      <c r="L454" s="10" t="s">
        <v>8469</v>
      </c>
      <c r="M454" s="10"/>
      <c r="N454" s="10"/>
    </row>
    <row r="455" spans="1:14">
      <c r="A455" s="32" t="s">
        <v>8865</v>
      </c>
      <c r="B455" s="32" t="s">
        <v>8865</v>
      </c>
      <c r="C455" s="33">
        <v>0.11194444444444444</v>
      </c>
      <c r="D455" s="10">
        <v>101</v>
      </c>
      <c r="E455" s="14">
        <v>1513604</v>
      </c>
      <c r="F455" s="10" t="s">
        <v>131</v>
      </c>
      <c r="G455" s="15">
        <v>168</v>
      </c>
      <c r="H455" s="10" t="s">
        <v>253</v>
      </c>
      <c r="I455" s="10" t="s">
        <v>7424</v>
      </c>
      <c r="J455" s="34">
        <v>3301.2</v>
      </c>
      <c r="K455" s="10">
        <v>4931675222</v>
      </c>
      <c r="L455" s="10" t="s">
        <v>8469</v>
      </c>
      <c r="M455" s="10"/>
      <c r="N455" s="10"/>
    </row>
    <row r="456" spans="1:14">
      <c r="A456" s="32" t="s">
        <v>8865</v>
      </c>
      <c r="B456" s="32" t="s">
        <v>8865</v>
      </c>
      <c r="C456" s="33">
        <v>0.15225694444444446</v>
      </c>
      <c r="D456" s="10">
        <v>101</v>
      </c>
      <c r="E456" s="14">
        <v>1508197</v>
      </c>
      <c r="F456" s="10" t="s">
        <v>126</v>
      </c>
      <c r="G456" s="15">
        <v>200</v>
      </c>
      <c r="H456" s="10" t="s">
        <v>253</v>
      </c>
      <c r="I456" s="10" t="s">
        <v>7424</v>
      </c>
      <c r="J456" s="34">
        <v>2470</v>
      </c>
      <c r="K456" s="10">
        <v>4931675461</v>
      </c>
      <c r="L456" s="10" t="s">
        <v>8469</v>
      </c>
      <c r="M456" s="10"/>
      <c r="N456" s="10"/>
    </row>
    <row r="457" spans="1:14">
      <c r="A457" s="32" t="s">
        <v>8865</v>
      </c>
      <c r="B457" s="32" t="s">
        <v>8865</v>
      </c>
      <c r="C457" s="33">
        <v>0.15230324074074075</v>
      </c>
      <c r="D457" s="10">
        <v>101</v>
      </c>
      <c r="E457" s="14">
        <v>1508197</v>
      </c>
      <c r="F457" s="10" t="s">
        <v>126</v>
      </c>
      <c r="G457" s="15">
        <v>200</v>
      </c>
      <c r="H457" s="10" t="s">
        <v>253</v>
      </c>
      <c r="I457" s="10" t="s">
        <v>7424</v>
      </c>
      <c r="J457" s="34">
        <v>2470</v>
      </c>
      <c r="K457" s="10">
        <v>4931675462</v>
      </c>
      <c r="L457" s="10" t="s">
        <v>8469</v>
      </c>
      <c r="M457" s="10"/>
      <c r="N457" s="10"/>
    </row>
    <row r="458" spans="1:14">
      <c r="A458" s="32" t="s">
        <v>8865</v>
      </c>
      <c r="B458" s="32" t="s">
        <v>8865</v>
      </c>
      <c r="C458" s="33">
        <v>0.15241898148148147</v>
      </c>
      <c r="D458" s="10">
        <v>101</v>
      </c>
      <c r="E458" s="14">
        <v>1520328</v>
      </c>
      <c r="F458" s="10" t="s">
        <v>151</v>
      </c>
      <c r="G458" s="15">
        <v>168</v>
      </c>
      <c r="H458" s="10" t="s">
        <v>253</v>
      </c>
      <c r="I458" s="10" t="s">
        <v>7424</v>
      </c>
      <c r="J458" s="34">
        <v>2919.84</v>
      </c>
      <c r="K458" s="10">
        <v>4931675463</v>
      </c>
      <c r="L458" s="10" t="s">
        <v>8469</v>
      </c>
      <c r="M458" s="10"/>
      <c r="N458" s="10"/>
    </row>
    <row r="459" spans="1:14">
      <c r="A459" s="32" t="s">
        <v>8865</v>
      </c>
      <c r="B459" s="32" t="s">
        <v>8865</v>
      </c>
      <c r="C459" s="33">
        <v>0.1524537037037037</v>
      </c>
      <c r="D459" s="10">
        <v>101</v>
      </c>
      <c r="E459" s="14">
        <v>1520328</v>
      </c>
      <c r="F459" s="10" t="s">
        <v>151</v>
      </c>
      <c r="G459" s="15">
        <v>168</v>
      </c>
      <c r="H459" s="10" t="s">
        <v>253</v>
      </c>
      <c r="I459" s="10" t="s">
        <v>7424</v>
      </c>
      <c r="J459" s="34">
        <v>2919.84</v>
      </c>
      <c r="K459" s="10">
        <v>4931675464</v>
      </c>
      <c r="L459" s="10" t="s">
        <v>8469</v>
      </c>
      <c r="M459" s="10"/>
      <c r="N459" s="10"/>
    </row>
    <row r="460" spans="1:14">
      <c r="A460" s="32" t="s">
        <v>8865</v>
      </c>
      <c r="B460" s="32" t="s">
        <v>8865</v>
      </c>
      <c r="C460" s="33">
        <v>0.15254629629629629</v>
      </c>
      <c r="D460" s="10">
        <v>101</v>
      </c>
      <c r="E460" s="14">
        <v>1508197</v>
      </c>
      <c r="F460" s="10" t="s">
        <v>126</v>
      </c>
      <c r="G460" s="15">
        <v>200</v>
      </c>
      <c r="H460" s="10" t="s">
        <v>253</v>
      </c>
      <c r="I460" s="10" t="s">
        <v>7424</v>
      </c>
      <c r="J460" s="34">
        <v>2470</v>
      </c>
      <c r="K460" s="10">
        <v>4931675466</v>
      </c>
      <c r="L460" s="10" t="s">
        <v>8469</v>
      </c>
      <c r="M460" s="10"/>
      <c r="N460" s="10"/>
    </row>
    <row r="461" spans="1:14">
      <c r="A461" s="32" t="s">
        <v>8865</v>
      </c>
      <c r="B461" s="32" t="s">
        <v>8865</v>
      </c>
      <c r="C461" s="33">
        <v>0.15258101851851852</v>
      </c>
      <c r="D461" s="10">
        <v>101</v>
      </c>
      <c r="E461" s="14">
        <v>1508197</v>
      </c>
      <c r="F461" s="10" t="s">
        <v>126</v>
      </c>
      <c r="G461" s="15">
        <v>200</v>
      </c>
      <c r="H461" s="10" t="s">
        <v>253</v>
      </c>
      <c r="I461" s="10" t="s">
        <v>7424</v>
      </c>
      <c r="J461" s="34">
        <v>2470</v>
      </c>
      <c r="K461" s="10">
        <v>4931675467</v>
      </c>
      <c r="L461" s="10" t="s">
        <v>8469</v>
      </c>
      <c r="M461" s="10"/>
      <c r="N461" s="10"/>
    </row>
    <row r="462" spans="1:14">
      <c r="A462" s="32" t="s">
        <v>8865</v>
      </c>
      <c r="B462" s="32" t="s">
        <v>8865</v>
      </c>
      <c r="C462" s="33">
        <v>0.15268518518518517</v>
      </c>
      <c r="D462" s="10">
        <v>101</v>
      </c>
      <c r="E462" s="14">
        <v>1513604</v>
      </c>
      <c r="F462" s="10" t="s">
        <v>131</v>
      </c>
      <c r="G462" s="15">
        <v>168</v>
      </c>
      <c r="H462" s="10" t="s">
        <v>253</v>
      </c>
      <c r="I462" s="10" t="s">
        <v>7424</v>
      </c>
      <c r="J462" s="34">
        <v>3301.2</v>
      </c>
      <c r="K462" s="10">
        <v>4931675468</v>
      </c>
      <c r="L462" s="10" t="s">
        <v>8469</v>
      </c>
      <c r="M462" s="10"/>
      <c r="N462" s="10"/>
    </row>
    <row r="463" spans="1:14">
      <c r="A463" s="32" t="s">
        <v>8865</v>
      </c>
      <c r="B463" s="32" t="s">
        <v>8865</v>
      </c>
      <c r="C463" s="33">
        <v>0.15276620370370372</v>
      </c>
      <c r="D463" s="10">
        <v>101</v>
      </c>
      <c r="E463" s="14">
        <v>1508153</v>
      </c>
      <c r="F463" s="10" t="s">
        <v>124</v>
      </c>
      <c r="G463" s="15">
        <v>192</v>
      </c>
      <c r="H463" s="10" t="s">
        <v>253</v>
      </c>
      <c r="I463" s="10" t="s">
        <v>7424</v>
      </c>
      <c r="J463" s="34">
        <v>3381.12</v>
      </c>
      <c r="K463" s="10">
        <v>4931675469</v>
      </c>
      <c r="L463" s="10" t="s">
        <v>8469</v>
      </c>
      <c r="M463" s="10"/>
      <c r="N463" s="10"/>
    </row>
    <row r="464" spans="1:14">
      <c r="A464" s="32" t="s">
        <v>8865</v>
      </c>
      <c r="B464" s="32" t="s">
        <v>8865</v>
      </c>
      <c r="C464" s="33">
        <v>0.15280092592592592</v>
      </c>
      <c r="D464" s="10">
        <v>101</v>
      </c>
      <c r="E464" s="14">
        <v>1508153</v>
      </c>
      <c r="F464" s="10" t="s">
        <v>124</v>
      </c>
      <c r="G464" s="15">
        <v>192</v>
      </c>
      <c r="H464" s="10" t="s">
        <v>253</v>
      </c>
      <c r="I464" s="10" t="s">
        <v>7424</v>
      </c>
      <c r="J464" s="34">
        <v>3381.12</v>
      </c>
      <c r="K464" s="10">
        <v>4931675470</v>
      </c>
      <c r="L464" s="10" t="s">
        <v>8469</v>
      </c>
      <c r="M464" s="10"/>
      <c r="N464" s="10"/>
    </row>
    <row r="465" spans="1:14">
      <c r="A465" s="32" t="s">
        <v>8865</v>
      </c>
      <c r="B465" s="32" t="s">
        <v>8865</v>
      </c>
      <c r="C465" s="33">
        <v>0.15283564814814815</v>
      </c>
      <c r="D465" s="10">
        <v>101</v>
      </c>
      <c r="E465" s="14">
        <v>1508153</v>
      </c>
      <c r="F465" s="10" t="s">
        <v>124</v>
      </c>
      <c r="G465" s="15">
        <v>192</v>
      </c>
      <c r="H465" s="10" t="s">
        <v>253</v>
      </c>
      <c r="I465" s="10" t="s">
        <v>7424</v>
      </c>
      <c r="J465" s="34">
        <v>3381.12</v>
      </c>
      <c r="K465" s="10">
        <v>4931675471</v>
      </c>
      <c r="L465" s="10" t="s">
        <v>8469</v>
      </c>
      <c r="M465" s="10"/>
      <c r="N465" s="10"/>
    </row>
    <row r="466" spans="1:14">
      <c r="A466" s="32" t="s">
        <v>8865</v>
      </c>
      <c r="B466" s="32" t="s">
        <v>8865</v>
      </c>
      <c r="C466" s="33">
        <v>0.16069444444444445</v>
      </c>
      <c r="D466" s="10">
        <v>101</v>
      </c>
      <c r="E466" s="14">
        <v>1516860</v>
      </c>
      <c r="F466" s="10" t="s">
        <v>139</v>
      </c>
      <c r="G466" s="15">
        <v>800</v>
      </c>
      <c r="H466" s="10" t="s">
        <v>253</v>
      </c>
      <c r="I466" s="10" t="s">
        <v>7424</v>
      </c>
      <c r="J466" s="34">
        <v>15032</v>
      </c>
      <c r="K466" s="10">
        <v>4931675501</v>
      </c>
      <c r="L466" s="10" t="s">
        <v>8469</v>
      </c>
      <c r="M466" s="10"/>
      <c r="N466" s="10"/>
    </row>
    <row r="467" spans="1:14">
      <c r="A467" s="32" t="s">
        <v>8865</v>
      </c>
      <c r="B467" s="32" t="s">
        <v>8865</v>
      </c>
      <c r="C467" s="33">
        <v>0.16077546296296297</v>
      </c>
      <c r="D467" s="10">
        <v>101</v>
      </c>
      <c r="E467" s="14">
        <v>1528786</v>
      </c>
      <c r="F467" s="10" t="s">
        <v>185</v>
      </c>
      <c r="G467" s="15">
        <v>840</v>
      </c>
      <c r="H467" s="10" t="s">
        <v>253</v>
      </c>
      <c r="I467" s="10" t="s">
        <v>7424</v>
      </c>
      <c r="J467" s="34">
        <v>16136.4</v>
      </c>
      <c r="K467" s="10">
        <v>4931675502</v>
      </c>
      <c r="L467" s="10" t="s">
        <v>8469</v>
      </c>
      <c r="M467" s="10"/>
      <c r="N467" s="10"/>
    </row>
    <row r="468" spans="1:14">
      <c r="A468" s="32" t="s">
        <v>8865</v>
      </c>
      <c r="B468" s="32" t="s">
        <v>8865</v>
      </c>
      <c r="C468" s="33">
        <v>0.16084490740740739</v>
      </c>
      <c r="D468" s="10">
        <v>101</v>
      </c>
      <c r="E468" s="14">
        <v>1516860</v>
      </c>
      <c r="F468" s="10" t="s">
        <v>139</v>
      </c>
      <c r="G468" s="15">
        <v>800</v>
      </c>
      <c r="H468" s="10" t="s">
        <v>253</v>
      </c>
      <c r="I468" s="10" t="s">
        <v>7424</v>
      </c>
      <c r="J468" s="34">
        <v>15032</v>
      </c>
      <c r="K468" s="10">
        <v>4931675503</v>
      </c>
      <c r="L468" s="10" t="s">
        <v>8469</v>
      </c>
      <c r="M468" s="10"/>
      <c r="N468" s="10"/>
    </row>
    <row r="469" spans="1:14">
      <c r="A469" s="32" t="s">
        <v>8865</v>
      </c>
      <c r="B469" s="32" t="s">
        <v>8865</v>
      </c>
      <c r="C469" s="33">
        <v>0.23071759259259261</v>
      </c>
      <c r="D469" s="10">
        <v>101</v>
      </c>
      <c r="E469" s="14">
        <v>1508153</v>
      </c>
      <c r="F469" s="10" t="s">
        <v>124</v>
      </c>
      <c r="G469" s="15">
        <v>192</v>
      </c>
      <c r="H469" s="10" t="s">
        <v>253</v>
      </c>
      <c r="I469" s="10" t="s">
        <v>7424</v>
      </c>
      <c r="J469" s="34">
        <v>3381.12</v>
      </c>
      <c r="K469" s="10">
        <v>4931675859</v>
      </c>
      <c r="L469" s="10" t="s">
        <v>8469</v>
      </c>
      <c r="M469" s="10"/>
      <c r="N469" s="10"/>
    </row>
    <row r="470" spans="1:14">
      <c r="A470" s="32" t="s">
        <v>8865</v>
      </c>
      <c r="B470" s="32" t="s">
        <v>8865</v>
      </c>
      <c r="C470" s="33">
        <v>0.23093750000000002</v>
      </c>
      <c r="D470" s="10">
        <v>101</v>
      </c>
      <c r="E470" s="14">
        <v>1508117</v>
      </c>
      <c r="F470" s="10" t="s">
        <v>356</v>
      </c>
      <c r="G470" s="15">
        <v>216</v>
      </c>
      <c r="H470" s="10" t="s">
        <v>253</v>
      </c>
      <c r="I470" s="10" t="s">
        <v>7424</v>
      </c>
      <c r="J470" s="34">
        <v>6292.08</v>
      </c>
      <c r="K470" s="10">
        <v>4931675860</v>
      </c>
      <c r="L470" s="10" t="s">
        <v>8469</v>
      </c>
      <c r="M470" s="10"/>
      <c r="N470" s="10"/>
    </row>
    <row r="471" spans="1:14">
      <c r="A471" s="32" t="s">
        <v>8865</v>
      </c>
      <c r="B471" s="32" t="s">
        <v>8865</v>
      </c>
      <c r="C471" s="33">
        <v>0.23099537037037035</v>
      </c>
      <c r="D471" s="10">
        <v>101</v>
      </c>
      <c r="E471" s="14">
        <v>1508117</v>
      </c>
      <c r="F471" s="10" t="s">
        <v>356</v>
      </c>
      <c r="G471" s="15">
        <v>216</v>
      </c>
      <c r="H471" s="10" t="s">
        <v>253</v>
      </c>
      <c r="I471" s="10" t="s">
        <v>7424</v>
      </c>
      <c r="J471" s="34">
        <v>6292.08</v>
      </c>
      <c r="K471" s="10">
        <v>4931675862</v>
      </c>
      <c r="L471" s="10" t="s">
        <v>8469</v>
      </c>
      <c r="M471" s="10"/>
      <c r="N471" s="10"/>
    </row>
    <row r="472" spans="1:14">
      <c r="A472" s="32" t="s">
        <v>8865</v>
      </c>
      <c r="B472" s="32" t="s">
        <v>8865</v>
      </c>
      <c r="C472" s="33">
        <v>0.23111111111111113</v>
      </c>
      <c r="D472" s="10">
        <v>101</v>
      </c>
      <c r="E472" s="14">
        <v>1513604</v>
      </c>
      <c r="F472" s="10" t="s">
        <v>131</v>
      </c>
      <c r="G472" s="15">
        <v>168</v>
      </c>
      <c r="H472" s="10" t="s">
        <v>253</v>
      </c>
      <c r="I472" s="10" t="s">
        <v>7424</v>
      </c>
      <c r="J472" s="34">
        <v>3301.2</v>
      </c>
      <c r="K472" s="10">
        <v>4931675863</v>
      </c>
      <c r="L472" s="10" t="s">
        <v>8469</v>
      </c>
      <c r="M472" s="10"/>
      <c r="N472" s="10"/>
    </row>
    <row r="473" spans="1:14">
      <c r="A473" s="32" t="s">
        <v>8865</v>
      </c>
      <c r="B473" s="32" t="s">
        <v>8865</v>
      </c>
      <c r="C473" s="33">
        <v>0.23119212962962962</v>
      </c>
      <c r="D473" s="10">
        <v>101</v>
      </c>
      <c r="E473" s="14">
        <v>1508197</v>
      </c>
      <c r="F473" s="10" t="s">
        <v>126</v>
      </c>
      <c r="G473" s="15">
        <v>200</v>
      </c>
      <c r="H473" s="10" t="s">
        <v>253</v>
      </c>
      <c r="I473" s="10" t="s">
        <v>7424</v>
      </c>
      <c r="J473" s="34">
        <v>2470</v>
      </c>
      <c r="K473" s="10">
        <v>4931675864</v>
      </c>
      <c r="L473" s="10" t="s">
        <v>8469</v>
      </c>
      <c r="M473" s="10"/>
      <c r="N473" s="10"/>
    </row>
    <row r="474" spans="1:14">
      <c r="A474" s="32" t="s">
        <v>8865</v>
      </c>
      <c r="B474" s="32" t="s">
        <v>8865</v>
      </c>
      <c r="C474" s="33">
        <v>0.23128472222222221</v>
      </c>
      <c r="D474" s="10">
        <v>101</v>
      </c>
      <c r="E474" s="14">
        <v>1520328</v>
      </c>
      <c r="F474" s="10" t="s">
        <v>151</v>
      </c>
      <c r="G474" s="15">
        <v>168</v>
      </c>
      <c r="H474" s="10" t="s">
        <v>253</v>
      </c>
      <c r="I474" s="10" t="s">
        <v>7424</v>
      </c>
      <c r="J474" s="34">
        <v>2919.84</v>
      </c>
      <c r="K474" s="10">
        <v>4931675866</v>
      </c>
      <c r="L474" s="10" t="s">
        <v>8469</v>
      </c>
      <c r="M474" s="10"/>
      <c r="N474" s="10"/>
    </row>
    <row r="475" spans="1:14">
      <c r="A475" s="32" t="s">
        <v>8865</v>
      </c>
      <c r="B475" s="32" t="s">
        <v>8865</v>
      </c>
      <c r="C475" s="33">
        <v>0.23146990740740739</v>
      </c>
      <c r="D475" s="10">
        <v>101</v>
      </c>
      <c r="E475" s="14">
        <v>1508197</v>
      </c>
      <c r="F475" s="10" t="s">
        <v>126</v>
      </c>
      <c r="G475" s="15">
        <v>200</v>
      </c>
      <c r="H475" s="10" t="s">
        <v>253</v>
      </c>
      <c r="I475" s="10" t="s">
        <v>7424</v>
      </c>
      <c r="J475" s="34">
        <v>2470</v>
      </c>
      <c r="K475" s="10">
        <v>4931675868</v>
      </c>
      <c r="L475" s="10" t="s">
        <v>8469</v>
      </c>
      <c r="M475" s="10"/>
      <c r="N475" s="10"/>
    </row>
    <row r="476" spans="1:14">
      <c r="A476" s="32" t="s">
        <v>8865</v>
      </c>
      <c r="B476" s="32" t="s">
        <v>8865</v>
      </c>
      <c r="C476" s="33">
        <v>0.24884259259259259</v>
      </c>
      <c r="D476" s="10">
        <v>101</v>
      </c>
      <c r="E476" s="14">
        <v>1508153</v>
      </c>
      <c r="F476" s="10" t="s">
        <v>124</v>
      </c>
      <c r="G476" s="15">
        <v>192</v>
      </c>
      <c r="H476" s="10" t="s">
        <v>253</v>
      </c>
      <c r="I476" s="10" t="s">
        <v>7424</v>
      </c>
      <c r="J476" s="34">
        <v>3381.12</v>
      </c>
      <c r="K476" s="10">
        <v>4931675960</v>
      </c>
      <c r="L476" s="10" t="s">
        <v>8469</v>
      </c>
      <c r="M476" s="10"/>
      <c r="N476" s="10"/>
    </row>
    <row r="477" spans="1:14">
      <c r="A477" s="32" t="s">
        <v>8865</v>
      </c>
      <c r="B477" s="32" t="s">
        <v>8865</v>
      </c>
      <c r="C477" s="33">
        <v>0.24894675925925927</v>
      </c>
      <c r="D477" s="10">
        <v>101</v>
      </c>
      <c r="E477" s="14">
        <v>1508197</v>
      </c>
      <c r="F477" s="10" t="s">
        <v>126</v>
      </c>
      <c r="G477" s="15">
        <v>200</v>
      </c>
      <c r="H477" s="10" t="s">
        <v>253</v>
      </c>
      <c r="I477" s="10" t="s">
        <v>7424</v>
      </c>
      <c r="J477" s="34">
        <v>2470</v>
      </c>
      <c r="K477" s="10">
        <v>4931675971</v>
      </c>
      <c r="L477" s="10" t="s">
        <v>8469</v>
      </c>
      <c r="M477" s="10"/>
      <c r="N477" s="10"/>
    </row>
    <row r="478" spans="1:14">
      <c r="A478" s="32" t="s">
        <v>8865</v>
      </c>
      <c r="B478" s="32" t="s">
        <v>8865</v>
      </c>
      <c r="C478" s="33">
        <v>0.34190972222222221</v>
      </c>
      <c r="D478" s="10">
        <v>101</v>
      </c>
      <c r="E478" s="14">
        <v>1516860</v>
      </c>
      <c r="F478" s="10" t="s">
        <v>139</v>
      </c>
      <c r="G478" s="15">
        <v>800</v>
      </c>
      <c r="H478" s="10" t="s">
        <v>253</v>
      </c>
      <c r="I478" s="10" t="s">
        <v>7424</v>
      </c>
      <c r="J478" s="34">
        <v>15032</v>
      </c>
      <c r="K478" s="10">
        <v>4931677841</v>
      </c>
      <c r="L478" s="10" t="s">
        <v>8732</v>
      </c>
      <c r="M478" s="10"/>
      <c r="N478" s="10"/>
    </row>
    <row r="479" spans="1:14">
      <c r="A479" s="32" t="s">
        <v>8865</v>
      </c>
      <c r="B479" s="32" t="s">
        <v>8865</v>
      </c>
      <c r="C479" s="33">
        <v>0.34197916666666667</v>
      </c>
      <c r="D479" s="10">
        <v>101</v>
      </c>
      <c r="E479" s="14">
        <v>1516860</v>
      </c>
      <c r="F479" s="10" t="s">
        <v>139</v>
      </c>
      <c r="G479" s="15">
        <v>800</v>
      </c>
      <c r="H479" s="10" t="s">
        <v>253</v>
      </c>
      <c r="I479" s="10" t="s">
        <v>7424</v>
      </c>
      <c r="J479" s="34">
        <v>15032</v>
      </c>
      <c r="K479" s="10">
        <v>4931677842</v>
      </c>
      <c r="L479" s="10" t="s">
        <v>8732</v>
      </c>
      <c r="M479" s="10"/>
      <c r="N479" s="10"/>
    </row>
    <row r="480" spans="1:14">
      <c r="A480" s="32" t="s">
        <v>8865</v>
      </c>
      <c r="B480" s="32" t="s">
        <v>8865</v>
      </c>
      <c r="C480" s="33">
        <v>0.3515625</v>
      </c>
      <c r="D480" s="10">
        <v>101</v>
      </c>
      <c r="E480" s="14">
        <v>1513604</v>
      </c>
      <c r="F480" s="10" t="s">
        <v>131</v>
      </c>
      <c r="G480" s="15">
        <v>168</v>
      </c>
      <c r="H480" s="10" t="s">
        <v>253</v>
      </c>
      <c r="I480" s="10" t="s">
        <v>7424</v>
      </c>
      <c r="J480" s="34">
        <v>3301.2</v>
      </c>
      <c r="K480" s="10">
        <v>4931677943</v>
      </c>
      <c r="L480" s="10" t="s">
        <v>8732</v>
      </c>
      <c r="M480" s="10"/>
      <c r="N480" s="10"/>
    </row>
    <row r="481" spans="1:14">
      <c r="A481" s="32" t="s">
        <v>8865</v>
      </c>
      <c r="B481" s="32" t="s">
        <v>8865</v>
      </c>
      <c r="C481" s="33">
        <v>0.35236111111111112</v>
      </c>
      <c r="D481" s="10">
        <v>101</v>
      </c>
      <c r="E481" s="14">
        <v>1513604</v>
      </c>
      <c r="F481" s="10" t="s">
        <v>131</v>
      </c>
      <c r="G481" s="15">
        <v>168</v>
      </c>
      <c r="H481" s="10" t="s">
        <v>253</v>
      </c>
      <c r="I481" s="10" t="s">
        <v>7424</v>
      </c>
      <c r="J481" s="34">
        <v>3301.2</v>
      </c>
      <c r="K481" s="10">
        <v>4931677947</v>
      </c>
      <c r="L481" s="10" t="s">
        <v>8732</v>
      </c>
      <c r="M481" s="10"/>
      <c r="N481" s="10"/>
    </row>
    <row r="482" spans="1:14">
      <c r="A482" s="32" t="s">
        <v>8865</v>
      </c>
      <c r="B482" s="32" t="s">
        <v>8865</v>
      </c>
      <c r="C482" s="33">
        <v>0.35305555555555551</v>
      </c>
      <c r="D482" s="10">
        <v>101</v>
      </c>
      <c r="E482" s="14">
        <v>1508197</v>
      </c>
      <c r="F482" s="10" t="s">
        <v>126</v>
      </c>
      <c r="G482" s="15">
        <v>200</v>
      </c>
      <c r="H482" s="10" t="s">
        <v>253</v>
      </c>
      <c r="I482" s="10" t="s">
        <v>7424</v>
      </c>
      <c r="J482" s="34">
        <v>2470</v>
      </c>
      <c r="K482" s="10">
        <v>4931677963</v>
      </c>
      <c r="L482" s="10" t="s">
        <v>8732</v>
      </c>
      <c r="M482" s="10"/>
      <c r="N482" s="10"/>
    </row>
    <row r="483" spans="1:14">
      <c r="A483" s="32" t="s">
        <v>8865</v>
      </c>
      <c r="B483" s="32" t="s">
        <v>8865</v>
      </c>
      <c r="C483" s="33">
        <v>0.35320601851851857</v>
      </c>
      <c r="D483" s="10">
        <v>101</v>
      </c>
      <c r="E483" s="14">
        <v>1508197</v>
      </c>
      <c r="F483" s="10" t="s">
        <v>126</v>
      </c>
      <c r="G483" s="15">
        <v>200</v>
      </c>
      <c r="H483" s="10" t="s">
        <v>253</v>
      </c>
      <c r="I483" s="10" t="s">
        <v>7424</v>
      </c>
      <c r="J483" s="34">
        <v>2470</v>
      </c>
      <c r="K483" s="10">
        <v>4931677964</v>
      </c>
      <c r="L483" s="10" t="s">
        <v>8732</v>
      </c>
      <c r="M483" s="10"/>
      <c r="N483" s="10"/>
    </row>
    <row r="484" spans="1:14">
      <c r="A484" s="32" t="s">
        <v>8865</v>
      </c>
      <c r="B484" s="32" t="s">
        <v>8865</v>
      </c>
      <c r="C484" s="33">
        <v>0.354525462962963</v>
      </c>
      <c r="D484" s="10">
        <v>101</v>
      </c>
      <c r="E484" s="14">
        <v>1508197</v>
      </c>
      <c r="F484" s="10" t="s">
        <v>126</v>
      </c>
      <c r="G484" s="15">
        <v>200</v>
      </c>
      <c r="H484" s="10" t="s">
        <v>253</v>
      </c>
      <c r="I484" s="10" t="s">
        <v>7424</v>
      </c>
      <c r="J484" s="34">
        <v>2470</v>
      </c>
      <c r="K484" s="10">
        <v>4931677967</v>
      </c>
      <c r="L484" s="10" t="s">
        <v>8732</v>
      </c>
      <c r="M484" s="10"/>
      <c r="N484" s="10"/>
    </row>
    <row r="485" spans="1:14">
      <c r="A485" s="32" t="s">
        <v>8865</v>
      </c>
      <c r="B485" s="32" t="s">
        <v>8865</v>
      </c>
      <c r="C485" s="33">
        <v>0.3550462962962963</v>
      </c>
      <c r="D485" s="10">
        <v>101</v>
      </c>
      <c r="E485" s="14">
        <v>1520328</v>
      </c>
      <c r="F485" s="10" t="s">
        <v>151</v>
      </c>
      <c r="G485" s="15">
        <v>168</v>
      </c>
      <c r="H485" s="10" t="s">
        <v>253</v>
      </c>
      <c r="I485" s="10" t="s">
        <v>7424</v>
      </c>
      <c r="J485" s="34">
        <v>2919.84</v>
      </c>
      <c r="K485" s="10">
        <v>4931677970</v>
      </c>
      <c r="L485" s="10" t="s">
        <v>8732</v>
      </c>
      <c r="M485" s="10"/>
      <c r="N485" s="10"/>
    </row>
    <row r="486" spans="1:14">
      <c r="A486" s="32" t="s">
        <v>8865</v>
      </c>
      <c r="B486" s="32" t="s">
        <v>8865</v>
      </c>
      <c r="C486" s="33">
        <v>0.35585648148148147</v>
      </c>
      <c r="D486" s="10">
        <v>101</v>
      </c>
      <c r="E486" s="14">
        <v>1513249</v>
      </c>
      <c r="F486" s="10" t="s">
        <v>130</v>
      </c>
      <c r="G486" s="15">
        <v>240</v>
      </c>
      <c r="H486" s="10" t="s">
        <v>253</v>
      </c>
      <c r="I486" s="10" t="s">
        <v>7424</v>
      </c>
      <c r="J486" s="34">
        <v>2676</v>
      </c>
      <c r="K486" s="10">
        <v>4931677983</v>
      </c>
      <c r="L486" s="10" t="s">
        <v>8732</v>
      </c>
      <c r="M486" s="10"/>
      <c r="N486" s="10"/>
    </row>
    <row r="487" spans="1:14">
      <c r="A487" s="32" t="s">
        <v>8865</v>
      </c>
      <c r="B487" s="32" t="s">
        <v>8865</v>
      </c>
      <c r="C487" s="33">
        <v>0.35622685185185188</v>
      </c>
      <c r="D487" s="10">
        <v>101</v>
      </c>
      <c r="E487" s="14">
        <v>1513249</v>
      </c>
      <c r="F487" s="10" t="s">
        <v>130</v>
      </c>
      <c r="G487" s="15">
        <v>240</v>
      </c>
      <c r="H487" s="10" t="s">
        <v>253</v>
      </c>
      <c r="I487" s="10" t="s">
        <v>7424</v>
      </c>
      <c r="J487" s="34">
        <v>2676</v>
      </c>
      <c r="K487" s="10">
        <v>4931677993</v>
      </c>
      <c r="L487" s="10" t="s">
        <v>8732</v>
      </c>
      <c r="M487" s="10"/>
      <c r="N487" s="10"/>
    </row>
    <row r="488" spans="1:14">
      <c r="A488" s="32" t="s">
        <v>8865</v>
      </c>
      <c r="B488" s="32" t="s">
        <v>8865</v>
      </c>
      <c r="C488" s="33">
        <v>0.35822916666666665</v>
      </c>
      <c r="D488" s="10">
        <v>101</v>
      </c>
      <c r="E488" s="14">
        <v>1520328</v>
      </c>
      <c r="F488" s="10" t="s">
        <v>151</v>
      </c>
      <c r="G488" s="15">
        <v>168</v>
      </c>
      <c r="H488" s="10" t="s">
        <v>253</v>
      </c>
      <c r="I488" s="10" t="s">
        <v>7424</v>
      </c>
      <c r="J488" s="34">
        <v>2919.84</v>
      </c>
      <c r="K488" s="10">
        <v>4931678001</v>
      </c>
      <c r="L488" s="10" t="s">
        <v>8732</v>
      </c>
      <c r="M488" s="10"/>
      <c r="N488" s="10"/>
    </row>
    <row r="489" spans="1:14">
      <c r="A489" s="32" t="s">
        <v>8865</v>
      </c>
      <c r="B489" s="32" t="s">
        <v>8865</v>
      </c>
      <c r="C489" s="33">
        <v>0.35908564814814814</v>
      </c>
      <c r="D489" s="10">
        <v>101</v>
      </c>
      <c r="E489" s="14">
        <v>1508197</v>
      </c>
      <c r="F489" s="10" t="s">
        <v>126</v>
      </c>
      <c r="G489" s="15">
        <v>200</v>
      </c>
      <c r="H489" s="10" t="s">
        <v>253</v>
      </c>
      <c r="I489" s="10" t="s">
        <v>7424</v>
      </c>
      <c r="J489" s="34">
        <v>2470</v>
      </c>
      <c r="K489" s="10">
        <v>4931678008</v>
      </c>
      <c r="L489" s="10" t="s">
        <v>8732</v>
      </c>
      <c r="M489" s="10"/>
      <c r="N489" s="10"/>
    </row>
    <row r="490" spans="1:14">
      <c r="A490" s="32" t="s">
        <v>8865</v>
      </c>
      <c r="B490" s="32" t="s">
        <v>8865</v>
      </c>
      <c r="C490" s="33">
        <v>0.36167824074074079</v>
      </c>
      <c r="D490" s="10">
        <v>101</v>
      </c>
      <c r="E490" s="14">
        <v>1508153</v>
      </c>
      <c r="F490" s="10" t="s">
        <v>124</v>
      </c>
      <c r="G490" s="15">
        <v>192</v>
      </c>
      <c r="H490" s="10" t="s">
        <v>253</v>
      </c>
      <c r="I490" s="10" t="s">
        <v>7424</v>
      </c>
      <c r="J490" s="34">
        <v>3381.12</v>
      </c>
      <c r="K490" s="10">
        <v>4931678062</v>
      </c>
      <c r="L490" s="10" t="s">
        <v>8732</v>
      </c>
      <c r="M490" s="10"/>
      <c r="N490" s="10"/>
    </row>
    <row r="491" spans="1:14">
      <c r="A491" s="32" t="s">
        <v>8865</v>
      </c>
      <c r="B491" s="32" t="s">
        <v>8865</v>
      </c>
      <c r="C491" s="33">
        <v>0.36510416666666662</v>
      </c>
      <c r="D491" s="10">
        <v>101</v>
      </c>
      <c r="E491" s="14">
        <v>1520328</v>
      </c>
      <c r="F491" s="10" t="s">
        <v>151</v>
      </c>
      <c r="G491" s="15">
        <v>28</v>
      </c>
      <c r="H491" s="10" t="s">
        <v>253</v>
      </c>
      <c r="I491" s="10" t="s">
        <v>7424</v>
      </c>
      <c r="J491" s="34">
        <v>486.64</v>
      </c>
      <c r="K491" s="10">
        <v>4931678081</v>
      </c>
      <c r="L491" s="10" t="s">
        <v>8732</v>
      </c>
      <c r="M491" s="10"/>
      <c r="N491" s="10"/>
    </row>
    <row r="492" spans="1:14">
      <c r="A492" s="32" t="s">
        <v>8865</v>
      </c>
      <c r="B492" s="32" t="s">
        <v>8865</v>
      </c>
      <c r="C492" s="33">
        <v>0.36533564814814817</v>
      </c>
      <c r="D492" s="10">
        <v>101</v>
      </c>
      <c r="E492" s="14">
        <v>1513604</v>
      </c>
      <c r="F492" s="10" t="s">
        <v>131</v>
      </c>
      <c r="G492" s="15">
        <v>168</v>
      </c>
      <c r="H492" s="10" t="s">
        <v>253</v>
      </c>
      <c r="I492" s="10" t="s">
        <v>7424</v>
      </c>
      <c r="J492" s="34">
        <v>3301.2</v>
      </c>
      <c r="K492" s="10">
        <v>4931678083</v>
      </c>
      <c r="L492" s="10" t="s">
        <v>8732</v>
      </c>
      <c r="M492" s="10"/>
      <c r="N492" s="10"/>
    </row>
    <row r="493" spans="1:14">
      <c r="A493" s="32" t="s">
        <v>8865</v>
      </c>
      <c r="B493" s="32" t="s">
        <v>8865</v>
      </c>
      <c r="C493" s="33">
        <v>0.39349537037037036</v>
      </c>
      <c r="D493" s="10">
        <v>101</v>
      </c>
      <c r="E493" s="14">
        <v>1516860</v>
      </c>
      <c r="F493" s="10" t="s">
        <v>139</v>
      </c>
      <c r="G493" s="15">
        <v>800</v>
      </c>
      <c r="H493" s="10" t="s">
        <v>253</v>
      </c>
      <c r="I493" s="10" t="s">
        <v>7424</v>
      </c>
      <c r="J493" s="34">
        <v>15032</v>
      </c>
      <c r="K493" s="10">
        <v>4931678381</v>
      </c>
      <c r="L493" s="10" t="s">
        <v>8732</v>
      </c>
      <c r="M493" s="10"/>
      <c r="N493" s="10"/>
    </row>
    <row r="494" spans="1:14">
      <c r="A494" s="32" t="s">
        <v>8865</v>
      </c>
      <c r="B494" s="32" t="s">
        <v>8865</v>
      </c>
      <c r="C494" s="33">
        <v>0.39401620370370366</v>
      </c>
      <c r="D494" s="10">
        <v>101</v>
      </c>
      <c r="E494" s="14">
        <v>1528786</v>
      </c>
      <c r="F494" s="10" t="s">
        <v>185</v>
      </c>
      <c r="G494" s="15">
        <v>840</v>
      </c>
      <c r="H494" s="10" t="s">
        <v>253</v>
      </c>
      <c r="I494" s="10" t="s">
        <v>7424</v>
      </c>
      <c r="J494" s="34">
        <v>16136.4</v>
      </c>
      <c r="K494" s="10">
        <v>4931678393</v>
      </c>
      <c r="L494" s="10" t="s">
        <v>8732</v>
      </c>
      <c r="M494" s="10"/>
      <c r="N494" s="10"/>
    </row>
    <row r="495" spans="1:14">
      <c r="A495" s="32" t="s">
        <v>8865</v>
      </c>
      <c r="B495" s="32" t="s">
        <v>8865</v>
      </c>
      <c r="C495" s="33">
        <v>0.49811342592592589</v>
      </c>
      <c r="D495" s="10">
        <v>101</v>
      </c>
      <c r="E495" s="14">
        <v>1516844</v>
      </c>
      <c r="F495" s="10" t="s">
        <v>135</v>
      </c>
      <c r="G495" s="15">
        <v>840</v>
      </c>
      <c r="H495" s="10" t="s">
        <v>253</v>
      </c>
      <c r="I495" s="10" t="s">
        <v>7424</v>
      </c>
      <c r="J495" s="34">
        <v>15372</v>
      </c>
      <c r="K495" s="10">
        <v>4931679399</v>
      </c>
      <c r="L495" s="10" t="s">
        <v>8732</v>
      </c>
      <c r="M495" s="10"/>
      <c r="N495" s="10"/>
    </row>
    <row r="496" spans="1:14">
      <c r="A496" s="32" t="s">
        <v>8865</v>
      </c>
      <c r="B496" s="32" t="s">
        <v>8865</v>
      </c>
      <c r="C496" s="33">
        <v>0.49820601851851848</v>
      </c>
      <c r="D496" s="10">
        <v>101</v>
      </c>
      <c r="E496" s="14">
        <v>1516860</v>
      </c>
      <c r="F496" s="10" t="s">
        <v>139</v>
      </c>
      <c r="G496" s="15">
        <v>800</v>
      </c>
      <c r="H496" s="10" t="s">
        <v>253</v>
      </c>
      <c r="I496" s="10" t="s">
        <v>7424</v>
      </c>
      <c r="J496" s="34">
        <v>15032</v>
      </c>
      <c r="K496" s="10">
        <v>4931679400</v>
      </c>
      <c r="L496" s="10" t="s">
        <v>8732</v>
      </c>
      <c r="M496" s="10"/>
      <c r="N496" s="10"/>
    </row>
    <row r="497" spans="1:14">
      <c r="A497" s="32" t="s">
        <v>8865</v>
      </c>
      <c r="B497" s="32" t="s">
        <v>8865</v>
      </c>
      <c r="C497" s="33">
        <v>0.530787037037037</v>
      </c>
      <c r="D497" s="10">
        <v>101</v>
      </c>
      <c r="E497" s="14">
        <v>1513604</v>
      </c>
      <c r="F497" s="10" t="s">
        <v>131</v>
      </c>
      <c r="G497" s="15">
        <v>168</v>
      </c>
      <c r="H497" s="10" t="s">
        <v>253</v>
      </c>
      <c r="I497" s="10" t="s">
        <v>7424</v>
      </c>
      <c r="J497" s="34">
        <v>3301.2</v>
      </c>
      <c r="K497" s="10">
        <v>4931679797</v>
      </c>
      <c r="L497" s="10" t="s">
        <v>7788</v>
      </c>
      <c r="M497" s="10"/>
      <c r="N497" s="10"/>
    </row>
    <row r="498" spans="1:14">
      <c r="A498" s="32" t="s">
        <v>8865</v>
      </c>
      <c r="B498" s="32" t="s">
        <v>8865</v>
      </c>
      <c r="C498" s="33">
        <v>0.53128472222222223</v>
      </c>
      <c r="D498" s="10">
        <v>101</v>
      </c>
      <c r="E498" s="14">
        <v>1520328</v>
      </c>
      <c r="F498" s="10" t="s">
        <v>151</v>
      </c>
      <c r="G498" s="15">
        <v>168</v>
      </c>
      <c r="H498" s="10" t="s">
        <v>253</v>
      </c>
      <c r="I498" s="10" t="s">
        <v>7424</v>
      </c>
      <c r="J498" s="34">
        <v>2919.84</v>
      </c>
      <c r="K498" s="10">
        <v>4931679798</v>
      </c>
      <c r="L498" s="10" t="s">
        <v>7788</v>
      </c>
      <c r="M498" s="10"/>
      <c r="N498" s="10"/>
    </row>
    <row r="499" spans="1:14">
      <c r="A499" s="32" t="s">
        <v>8865</v>
      </c>
      <c r="B499" s="32" t="s">
        <v>8865</v>
      </c>
      <c r="C499" s="33">
        <v>0.53164351851851854</v>
      </c>
      <c r="D499" s="10">
        <v>101</v>
      </c>
      <c r="E499" s="14">
        <v>1508197</v>
      </c>
      <c r="F499" s="10" t="s">
        <v>126</v>
      </c>
      <c r="G499" s="15">
        <v>200</v>
      </c>
      <c r="H499" s="10" t="s">
        <v>253</v>
      </c>
      <c r="I499" s="10" t="s">
        <v>7424</v>
      </c>
      <c r="J499" s="34">
        <v>2470</v>
      </c>
      <c r="K499" s="10">
        <v>4931679800</v>
      </c>
      <c r="L499" s="10" t="s">
        <v>7788</v>
      </c>
      <c r="M499" s="10"/>
      <c r="N499" s="10"/>
    </row>
    <row r="500" spans="1:14">
      <c r="A500" s="32" t="s">
        <v>8865</v>
      </c>
      <c r="B500" s="32" t="s">
        <v>8865</v>
      </c>
      <c r="C500" s="33">
        <v>0.53190972222222221</v>
      </c>
      <c r="D500" s="10">
        <v>101</v>
      </c>
      <c r="E500" s="14">
        <v>1508197</v>
      </c>
      <c r="F500" s="10" t="s">
        <v>126</v>
      </c>
      <c r="G500" s="15">
        <v>200</v>
      </c>
      <c r="H500" s="10" t="s">
        <v>253</v>
      </c>
      <c r="I500" s="10" t="s">
        <v>7424</v>
      </c>
      <c r="J500" s="34">
        <v>2470</v>
      </c>
      <c r="K500" s="10">
        <v>4931679803</v>
      </c>
      <c r="L500" s="10" t="s">
        <v>7788</v>
      </c>
      <c r="M500" s="10"/>
      <c r="N500" s="10"/>
    </row>
    <row r="501" spans="1:14">
      <c r="A501" s="32" t="s">
        <v>8865</v>
      </c>
      <c r="B501" s="32" t="s">
        <v>8865</v>
      </c>
      <c r="C501" s="33">
        <v>0.53202546296296294</v>
      </c>
      <c r="D501" s="10">
        <v>101</v>
      </c>
      <c r="E501" s="14">
        <v>1508197</v>
      </c>
      <c r="F501" s="10" t="s">
        <v>126</v>
      </c>
      <c r="G501" s="15">
        <v>200</v>
      </c>
      <c r="H501" s="10" t="s">
        <v>253</v>
      </c>
      <c r="I501" s="10" t="s">
        <v>7424</v>
      </c>
      <c r="J501" s="34">
        <v>2470</v>
      </c>
      <c r="K501" s="10">
        <v>4931679806</v>
      </c>
      <c r="L501" s="10" t="s">
        <v>7788</v>
      </c>
      <c r="M501" s="10"/>
      <c r="N501" s="10"/>
    </row>
    <row r="502" spans="1:14">
      <c r="A502" s="32" t="s">
        <v>8865</v>
      </c>
      <c r="B502" s="32" t="s">
        <v>8865</v>
      </c>
      <c r="C502" s="33">
        <v>0.53232638888888884</v>
      </c>
      <c r="D502" s="10">
        <v>101</v>
      </c>
      <c r="E502" s="14">
        <v>1520328</v>
      </c>
      <c r="F502" s="10" t="s">
        <v>151</v>
      </c>
      <c r="G502" s="15">
        <v>168</v>
      </c>
      <c r="H502" s="10" t="s">
        <v>253</v>
      </c>
      <c r="I502" s="10" t="s">
        <v>7424</v>
      </c>
      <c r="J502" s="34">
        <v>2919.84</v>
      </c>
      <c r="K502" s="10">
        <v>4931679810</v>
      </c>
      <c r="L502" s="10" t="s">
        <v>7788</v>
      </c>
      <c r="M502" s="10"/>
      <c r="N502" s="10"/>
    </row>
    <row r="503" spans="1:14">
      <c r="A503" s="32" t="s">
        <v>8865</v>
      </c>
      <c r="B503" s="32" t="s">
        <v>8865</v>
      </c>
      <c r="C503" s="33">
        <v>0.53244212962962967</v>
      </c>
      <c r="D503" s="10">
        <v>101</v>
      </c>
      <c r="E503" s="14">
        <v>1508197</v>
      </c>
      <c r="F503" s="10" t="s">
        <v>126</v>
      </c>
      <c r="G503" s="15">
        <v>200</v>
      </c>
      <c r="H503" s="10" t="s">
        <v>253</v>
      </c>
      <c r="I503" s="10" t="s">
        <v>7424</v>
      </c>
      <c r="J503" s="34">
        <v>2470</v>
      </c>
      <c r="K503" s="10">
        <v>4931679814</v>
      </c>
      <c r="L503" s="10" t="s">
        <v>7788</v>
      </c>
      <c r="M503" s="10"/>
      <c r="N503" s="10"/>
    </row>
    <row r="504" spans="1:14">
      <c r="A504" s="32" t="s">
        <v>8865</v>
      </c>
      <c r="B504" s="32" t="s">
        <v>8865</v>
      </c>
      <c r="C504" s="33">
        <v>0.53335648148148151</v>
      </c>
      <c r="D504" s="10">
        <v>101</v>
      </c>
      <c r="E504" s="14">
        <v>1508197</v>
      </c>
      <c r="F504" s="10" t="s">
        <v>126</v>
      </c>
      <c r="G504" s="15">
        <v>200</v>
      </c>
      <c r="H504" s="10" t="s">
        <v>253</v>
      </c>
      <c r="I504" s="10" t="s">
        <v>7424</v>
      </c>
      <c r="J504" s="34">
        <v>2470</v>
      </c>
      <c r="K504" s="10">
        <v>4931679826</v>
      </c>
      <c r="L504" s="10" t="s">
        <v>7788</v>
      </c>
      <c r="M504" s="10"/>
      <c r="N504" s="10"/>
    </row>
    <row r="505" spans="1:14">
      <c r="A505" s="32" t="s">
        <v>8865</v>
      </c>
      <c r="B505" s="32" t="s">
        <v>8865</v>
      </c>
      <c r="C505" s="33">
        <v>0.53365740740740741</v>
      </c>
      <c r="D505" s="10">
        <v>101</v>
      </c>
      <c r="E505" s="14">
        <v>1508117</v>
      </c>
      <c r="F505" s="10" t="s">
        <v>356</v>
      </c>
      <c r="G505" s="15">
        <v>216</v>
      </c>
      <c r="H505" s="10" t="s">
        <v>253</v>
      </c>
      <c r="I505" s="10" t="s">
        <v>7424</v>
      </c>
      <c r="J505" s="34">
        <v>6292.08</v>
      </c>
      <c r="K505" s="10">
        <v>4931679829</v>
      </c>
      <c r="L505" s="10" t="s">
        <v>7788</v>
      </c>
      <c r="M505" s="10"/>
      <c r="N505" s="10"/>
    </row>
    <row r="506" spans="1:14">
      <c r="A506" s="32" t="s">
        <v>8865</v>
      </c>
      <c r="B506" s="32" t="s">
        <v>8865</v>
      </c>
      <c r="C506" s="33">
        <v>0.53377314814814814</v>
      </c>
      <c r="D506" s="10">
        <v>101</v>
      </c>
      <c r="E506" s="14">
        <v>1513604</v>
      </c>
      <c r="F506" s="10" t="s">
        <v>131</v>
      </c>
      <c r="G506" s="15">
        <v>168</v>
      </c>
      <c r="H506" s="10" t="s">
        <v>253</v>
      </c>
      <c r="I506" s="10" t="s">
        <v>7424</v>
      </c>
      <c r="J506" s="34">
        <v>3301.2</v>
      </c>
      <c r="K506" s="10">
        <v>4931679841</v>
      </c>
      <c r="L506" s="10" t="s">
        <v>7788</v>
      </c>
      <c r="M506" s="10"/>
      <c r="N506" s="10"/>
    </row>
    <row r="507" spans="1:14">
      <c r="A507" s="32" t="s">
        <v>8865</v>
      </c>
      <c r="B507" s="32" t="s">
        <v>8865</v>
      </c>
      <c r="C507" s="33">
        <v>0.53390046296296301</v>
      </c>
      <c r="D507" s="10">
        <v>101</v>
      </c>
      <c r="E507" s="14">
        <v>1513604</v>
      </c>
      <c r="F507" s="10" t="s">
        <v>131</v>
      </c>
      <c r="G507" s="15">
        <v>168</v>
      </c>
      <c r="H507" s="10" t="s">
        <v>253</v>
      </c>
      <c r="I507" s="10" t="s">
        <v>7424</v>
      </c>
      <c r="J507" s="34">
        <v>3301.2</v>
      </c>
      <c r="K507" s="10">
        <v>4931679843</v>
      </c>
      <c r="L507" s="10" t="s">
        <v>7788</v>
      </c>
      <c r="M507" s="10"/>
      <c r="N507" s="10"/>
    </row>
    <row r="508" spans="1:14">
      <c r="A508" s="32" t="s">
        <v>8865</v>
      </c>
      <c r="B508" s="32" t="s">
        <v>8865</v>
      </c>
      <c r="C508" s="33">
        <v>0.53402777777777777</v>
      </c>
      <c r="D508" s="10">
        <v>101</v>
      </c>
      <c r="E508" s="14">
        <v>1508117</v>
      </c>
      <c r="F508" s="10" t="s">
        <v>356</v>
      </c>
      <c r="G508" s="15">
        <v>216</v>
      </c>
      <c r="H508" s="10" t="s">
        <v>253</v>
      </c>
      <c r="I508" s="10" t="s">
        <v>7424</v>
      </c>
      <c r="J508" s="34">
        <v>6292.08</v>
      </c>
      <c r="K508" s="10">
        <v>4931679847</v>
      </c>
      <c r="L508" s="10" t="s">
        <v>7788</v>
      </c>
      <c r="M508" s="10"/>
      <c r="N508" s="10"/>
    </row>
    <row r="509" spans="1:14">
      <c r="A509" s="32" t="s">
        <v>8865</v>
      </c>
      <c r="B509" s="32" t="s">
        <v>8865</v>
      </c>
      <c r="C509" s="33">
        <v>0.53498842592592599</v>
      </c>
      <c r="D509" s="10">
        <v>101</v>
      </c>
      <c r="E509" s="14">
        <v>1508153</v>
      </c>
      <c r="F509" s="10" t="s">
        <v>124</v>
      </c>
      <c r="G509" s="15">
        <v>192</v>
      </c>
      <c r="H509" s="10" t="s">
        <v>253</v>
      </c>
      <c r="I509" s="10" t="s">
        <v>7424</v>
      </c>
      <c r="J509" s="34">
        <v>3381.12</v>
      </c>
      <c r="K509" s="10">
        <v>4931679854</v>
      </c>
      <c r="L509" s="10" t="s">
        <v>7788</v>
      </c>
      <c r="M509" s="10"/>
      <c r="N509" s="10"/>
    </row>
    <row r="510" spans="1:14">
      <c r="A510" s="32" t="s">
        <v>8865</v>
      </c>
      <c r="B510" s="32" t="s">
        <v>8865</v>
      </c>
      <c r="C510" s="33">
        <v>0.53511574074074075</v>
      </c>
      <c r="D510" s="10">
        <v>101</v>
      </c>
      <c r="E510" s="14">
        <v>1513249</v>
      </c>
      <c r="F510" s="10" t="s">
        <v>130</v>
      </c>
      <c r="G510" s="15">
        <v>240</v>
      </c>
      <c r="H510" s="10" t="s">
        <v>253</v>
      </c>
      <c r="I510" s="10" t="s">
        <v>7424</v>
      </c>
      <c r="J510" s="34">
        <v>2676</v>
      </c>
      <c r="K510" s="10">
        <v>4931679855</v>
      </c>
      <c r="L510" s="10" t="s">
        <v>7788</v>
      </c>
      <c r="M510" s="10"/>
      <c r="N510" s="10"/>
    </row>
    <row r="511" spans="1:14">
      <c r="A511" s="32" t="s">
        <v>8865</v>
      </c>
      <c r="B511" s="32" t="s">
        <v>8865</v>
      </c>
      <c r="C511" s="33">
        <v>0.53553240740740737</v>
      </c>
      <c r="D511" s="10">
        <v>101</v>
      </c>
      <c r="E511" s="14">
        <v>1508153</v>
      </c>
      <c r="F511" s="10" t="s">
        <v>124</v>
      </c>
      <c r="G511" s="15">
        <v>192</v>
      </c>
      <c r="H511" s="10" t="s">
        <v>253</v>
      </c>
      <c r="I511" s="10" t="s">
        <v>7424</v>
      </c>
      <c r="J511" s="34">
        <v>3381.12</v>
      </c>
      <c r="K511" s="10">
        <v>4931679858</v>
      </c>
      <c r="L511" s="10" t="s">
        <v>7788</v>
      </c>
      <c r="M511" s="10"/>
      <c r="N511" s="10"/>
    </row>
    <row r="512" spans="1:14">
      <c r="A512" s="32" t="s">
        <v>8865</v>
      </c>
      <c r="B512" s="32" t="s">
        <v>8865</v>
      </c>
      <c r="C512" s="33">
        <v>0.54355324074074074</v>
      </c>
      <c r="D512" s="10">
        <v>101</v>
      </c>
      <c r="E512" s="14">
        <v>1508153</v>
      </c>
      <c r="F512" s="10" t="s">
        <v>124</v>
      </c>
      <c r="G512" s="15">
        <v>192</v>
      </c>
      <c r="H512" s="10" t="s">
        <v>253</v>
      </c>
      <c r="I512" s="10" t="s">
        <v>7424</v>
      </c>
      <c r="J512" s="34">
        <v>3381.12</v>
      </c>
      <c r="K512" s="10">
        <v>4931680080</v>
      </c>
      <c r="L512" s="10" t="s">
        <v>7788</v>
      </c>
      <c r="M512" s="10"/>
      <c r="N512" s="10"/>
    </row>
    <row r="513" spans="1:14">
      <c r="A513" s="32" t="s">
        <v>8865</v>
      </c>
      <c r="B513" s="32" t="s">
        <v>8865</v>
      </c>
      <c r="C513" s="33">
        <v>0.54416666666666669</v>
      </c>
      <c r="D513" s="10">
        <v>101</v>
      </c>
      <c r="E513" s="14">
        <v>1520328</v>
      </c>
      <c r="F513" s="10" t="s">
        <v>151</v>
      </c>
      <c r="G513" s="15">
        <v>168</v>
      </c>
      <c r="H513" s="10" t="s">
        <v>253</v>
      </c>
      <c r="I513" s="10" t="s">
        <v>7424</v>
      </c>
      <c r="J513" s="34">
        <v>2919.84</v>
      </c>
      <c r="K513" s="10">
        <v>4931680354</v>
      </c>
      <c r="L513" s="10" t="s">
        <v>7788</v>
      </c>
      <c r="M513" s="10"/>
      <c r="N513" s="10"/>
    </row>
    <row r="514" spans="1:14">
      <c r="A514" s="32" t="s">
        <v>8865</v>
      </c>
      <c r="B514" s="32" t="s">
        <v>8865</v>
      </c>
      <c r="C514" s="33">
        <v>0.5980671296296296</v>
      </c>
      <c r="D514" s="10">
        <v>101</v>
      </c>
      <c r="E514" s="14">
        <v>1513604</v>
      </c>
      <c r="F514" s="10" t="s">
        <v>131</v>
      </c>
      <c r="G514" s="15">
        <v>168</v>
      </c>
      <c r="H514" s="10" t="s">
        <v>253</v>
      </c>
      <c r="I514" s="10" t="s">
        <v>7424</v>
      </c>
      <c r="J514" s="34">
        <v>3301.2</v>
      </c>
      <c r="K514" s="10">
        <v>4931681300</v>
      </c>
      <c r="L514" s="10" t="s">
        <v>8732</v>
      </c>
      <c r="M514" s="10"/>
      <c r="N514" s="10"/>
    </row>
    <row r="515" spans="1:14">
      <c r="A515" s="32" t="s">
        <v>8865</v>
      </c>
      <c r="B515" s="32" t="s">
        <v>8865</v>
      </c>
      <c r="C515" s="33">
        <v>0.59819444444444447</v>
      </c>
      <c r="D515" s="10">
        <v>101</v>
      </c>
      <c r="E515" s="14">
        <v>1513249</v>
      </c>
      <c r="F515" s="10" t="s">
        <v>130</v>
      </c>
      <c r="G515" s="15">
        <v>240</v>
      </c>
      <c r="H515" s="10" t="s">
        <v>253</v>
      </c>
      <c r="I515" s="10" t="s">
        <v>7424</v>
      </c>
      <c r="J515" s="34">
        <v>2676</v>
      </c>
      <c r="K515" s="10">
        <v>4931681311</v>
      </c>
      <c r="L515" s="10" t="s">
        <v>8732</v>
      </c>
      <c r="M515" s="10"/>
      <c r="N515" s="10"/>
    </row>
    <row r="516" spans="1:14">
      <c r="A516" s="32" t="s">
        <v>8865</v>
      </c>
      <c r="B516" s="32" t="s">
        <v>8865</v>
      </c>
      <c r="C516" s="33">
        <v>0.59857638888888887</v>
      </c>
      <c r="D516" s="10">
        <v>101</v>
      </c>
      <c r="E516" s="14">
        <v>1508197</v>
      </c>
      <c r="F516" s="10" t="s">
        <v>126</v>
      </c>
      <c r="G516" s="15">
        <v>200</v>
      </c>
      <c r="H516" s="10" t="s">
        <v>253</v>
      </c>
      <c r="I516" s="10" t="s">
        <v>7424</v>
      </c>
      <c r="J516" s="34">
        <v>2470</v>
      </c>
      <c r="K516" s="10">
        <v>4931681312</v>
      </c>
      <c r="L516" s="10" t="s">
        <v>8732</v>
      </c>
      <c r="M516" s="10"/>
      <c r="N516" s="10"/>
    </row>
    <row r="517" spans="1:14">
      <c r="A517" s="32" t="s">
        <v>8865</v>
      </c>
      <c r="B517" s="32" t="s">
        <v>8865</v>
      </c>
      <c r="C517" s="33">
        <v>0.59962962962962962</v>
      </c>
      <c r="D517" s="10">
        <v>101</v>
      </c>
      <c r="E517" s="14">
        <v>1508117</v>
      </c>
      <c r="F517" s="10" t="s">
        <v>356</v>
      </c>
      <c r="G517" s="15">
        <v>216</v>
      </c>
      <c r="H517" s="10" t="s">
        <v>253</v>
      </c>
      <c r="I517" s="10" t="s">
        <v>7424</v>
      </c>
      <c r="J517" s="34">
        <v>6292.08</v>
      </c>
      <c r="K517" s="10">
        <v>4931681314</v>
      </c>
      <c r="L517" s="10" t="s">
        <v>7788</v>
      </c>
      <c r="M517" s="10"/>
      <c r="N517" s="10"/>
    </row>
    <row r="518" spans="1:14">
      <c r="A518" s="32" t="s">
        <v>8865</v>
      </c>
      <c r="B518" s="32" t="s">
        <v>8865</v>
      </c>
      <c r="C518" s="33">
        <v>0.60015046296296293</v>
      </c>
      <c r="D518" s="10">
        <v>101</v>
      </c>
      <c r="E518" s="14">
        <v>1508117</v>
      </c>
      <c r="F518" s="10" t="s">
        <v>356</v>
      </c>
      <c r="G518" s="15">
        <v>216</v>
      </c>
      <c r="H518" s="10" t="s">
        <v>253</v>
      </c>
      <c r="I518" s="10" t="s">
        <v>7424</v>
      </c>
      <c r="J518" s="34">
        <v>6292.08</v>
      </c>
      <c r="K518" s="10">
        <v>4931681315</v>
      </c>
      <c r="L518" s="10" t="s">
        <v>7788</v>
      </c>
      <c r="M518" s="10"/>
      <c r="N518" s="10"/>
    </row>
    <row r="519" spans="1:14">
      <c r="A519" s="32" t="s">
        <v>8865</v>
      </c>
      <c r="B519" s="32" t="s">
        <v>8865</v>
      </c>
      <c r="C519" s="33">
        <v>0.60148148148148151</v>
      </c>
      <c r="D519" s="10">
        <v>101</v>
      </c>
      <c r="E519" s="14">
        <v>1508153</v>
      </c>
      <c r="F519" s="10" t="s">
        <v>124</v>
      </c>
      <c r="G519" s="15">
        <v>192</v>
      </c>
      <c r="H519" s="10" t="s">
        <v>253</v>
      </c>
      <c r="I519" s="10" t="s">
        <v>7424</v>
      </c>
      <c r="J519" s="34">
        <v>3381.12</v>
      </c>
      <c r="K519" s="10">
        <v>4931681324</v>
      </c>
      <c r="L519" s="10" t="s">
        <v>7788</v>
      </c>
      <c r="M519" s="10"/>
      <c r="N519" s="10"/>
    </row>
    <row r="520" spans="1:14">
      <c r="A520" s="32" t="s">
        <v>8865</v>
      </c>
      <c r="B520" s="32" t="s">
        <v>8865</v>
      </c>
      <c r="C520" s="33">
        <v>0.6229513888888889</v>
      </c>
      <c r="D520" s="10">
        <v>101</v>
      </c>
      <c r="E520" s="14">
        <v>1516860</v>
      </c>
      <c r="F520" s="10" t="s">
        <v>139</v>
      </c>
      <c r="G520" s="15">
        <v>800</v>
      </c>
      <c r="H520" s="10" t="s">
        <v>253</v>
      </c>
      <c r="I520" s="10" t="s">
        <v>7424</v>
      </c>
      <c r="J520" s="34">
        <v>15032</v>
      </c>
      <c r="K520" s="10">
        <v>4931681383</v>
      </c>
      <c r="L520" s="10" t="s">
        <v>8732</v>
      </c>
      <c r="M520" s="10"/>
      <c r="N520" s="10"/>
    </row>
    <row r="521" spans="1:14">
      <c r="A521" s="32" t="s">
        <v>8865</v>
      </c>
      <c r="B521" s="32" t="s">
        <v>8865</v>
      </c>
      <c r="C521" s="33">
        <v>0.80065972222222215</v>
      </c>
      <c r="D521" s="10">
        <v>101</v>
      </c>
      <c r="E521" s="14">
        <v>1513249</v>
      </c>
      <c r="F521" s="10" t="s">
        <v>130</v>
      </c>
      <c r="G521" s="15">
        <v>240</v>
      </c>
      <c r="H521" s="10" t="s">
        <v>253</v>
      </c>
      <c r="I521" s="10" t="s">
        <v>7424</v>
      </c>
      <c r="J521" s="34">
        <v>2676</v>
      </c>
      <c r="K521" s="10">
        <v>4931681832</v>
      </c>
      <c r="L521" s="10" t="s">
        <v>8732</v>
      </c>
      <c r="M521" s="10"/>
      <c r="N521" s="10"/>
    </row>
    <row r="522" spans="1:14">
      <c r="A522" s="32" t="s">
        <v>8865</v>
      </c>
      <c r="B522" s="32" t="s">
        <v>8865</v>
      </c>
      <c r="C522" s="33">
        <v>0.80079861111111106</v>
      </c>
      <c r="D522" s="10">
        <v>101</v>
      </c>
      <c r="E522" s="14">
        <v>1513249</v>
      </c>
      <c r="F522" s="10" t="s">
        <v>130</v>
      </c>
      <c r="G522" s="15">
        <v>240</v>
      </c>
      <c r="H522" s="10" t="s">
        <v>253</v>
      </c>
      <c r="I522" s="10" t="s">
        <v>7424</v>
      </c>
      <c r="J522" s="34">
        <v>2676</v>
      </c>
      <c r="K522" s="10">
        <v>4931681833</v>
      </c>
      <c r="L522" s="10" t="s">
        <v>8732</v>
      </c>
      <c r="M522" s="10"/>
      <c r="N522" s="10"/>
    </row>
    <row r="523" spans="1:14">
      <c r="A523" s="32" t="s">
        <v>8865</v>
      </c>
      <c r="B523" s="32" t="s">
        <v>8865</v>
      </c>
      <c r="C523" s="33">
        <v>0.8008912037037037</v>
      </c>
      <c r="D523" s="10">
        <v>101</v>
      </c>
      <c r="E523" s="14">
        <v>1520328</v>
      </c>
      <c r="F523" s="10" t="s">
        <v>151</v>
      </c>
      <c r="G523" s="15">
        <v>168</v>
      </c>
      <c r="H523" s="10" t="s">
        <v>253</v>
      </c>
      <c r="I523" s="10" t="s">
        <v>7424</v>
      </c>
      <c r="J523" s="34">
        <v>2919.84</v>
      </c>
      <c r="K523" s="10">
        <v>4931681834</v>
      </c>
      <c r="L523" s="10" t="s">
        <v>8732</v>
      </c>
      <c r="M523" s="10"/>
      <c r="N523" s="10"/>
    </row>
    <row r="524" spans="1:14">
      <c r="A524" s="32" t="s">
        <v>8865</v>
      </c>
      <c r="B524" s="32" t="s">
        <v>8865</v>
      </c>
      <c r="C524" s="33">
        <v>0.80443287037037037</v>
      </c>
      <c r="D524" s="10">
        <v>101</v>
      </c>
      <c r="E524" s="14">
        <v>1520328</v>
      </c>
      <c r="F524" s="10" t="s">
        <v>151</v>
      </c>
      <c r="G524" s="15">
        <v>168</v>
      </c>
      <c r="H524" s="10" t="s">
        <v>253</v>
      </c>
      <c r="I524" s="10" t="s">
        <v>7424</v>
      </c>
      <c r="J524" s="34">
        <v>2919.84</v>
      </c>
      <c r="K524" s="10">
        <v>4931681835</v>
      </c>
      <c r="L524" s="10" t="s">
        <v>8732</v>
      </c>
      <c r="M524" s="10"/>
      <c r="N524" s="10"/>
    </row>
    <row r="525" spans="1:14">
      <c r="A525" s="32" t="s">
        <v>8865</v>
      </c>
      <c r="B525" s="32" t="s">
        <v>8865</v>
      </c>
      <c r="C525" s="33">
        <v>0.80450231481481482</v>
      </c>
      <c r="D525" s="10">
        <v>101</v>
      </c>
      <c r="E525" s="14">
        <v>1520328</v>
      </c>
      <c r="F525" s="10" t="s">
        <v>151</v>
      </c>
      <c r="G525" s="15">
        <v>168</v>
      </c>
      <c r="H525" s="10" t="s">
        <v>253</v>
      </c>
      <c r="I525" s="10" t="s">
        <v>7424</v>
      </c>
      <c r="J525" s="34">
        <v>2919.84</v>
      </c>
      <c r="K525" s="10">
        <v>4931681836</v>
      </c>
      <c r="L525" s="10" t="s">
        <v>8732</v>
      </c>
      <c r="M525" s="10"/>
      <c r="N525" s="10"/>
    </row>
    <row r="526" spans="1:14">
      <c r="A526" s="32" t="s">
        <v>8865</v>
      </c>
      <c r="B526" s="32" t="s">
        <v>8865</v>
      </c>
      <c r="C526" s="33">
        <v>0.80456018518518524</v>
      </c>
      <c r="D526" s="10">
        <v>101</v>
      </c>
      <c r="E526" s="14">
        <v>1520328</v>
      </c>
      <c r="F526" s="10" t="s">
        <v>151</v>
      </c>
      <c r="G526" s="15">
        <v>168</v>
      </c>
      <c r="H526" s="10" t="s">
        <v>253</v>
      </c>
      <c r="I526" s="10" t="s">
        <v>7424</v>
      </c>
      <c r="J526" s="34">
        <v>2919.84</v>
      </c>
      <c r="K526" s="10">
        <v>4931681837</v>
      </c>
      <c r="L526" s="10" t="s">
        <v>8732</v>
      </c>
      <c r="M526" s="10"/>
      <c r="N526" s="10"/>
    </row>
    <row r="527" spans="1:14">
      <c r="A527" s="32" t="s">
        <v>8865</v>
      </c>
      <c r="B527" s="32" t="s">
        <v>8865</v>
      </c>
      <c r="C527" s="33">
        <v>0.80462962962962958</v>
      </c>
      <c r="D527" s="10">
        <v>101</v>
      </c>
      <c r="E527" s="14">
        <v>1508197</v>
      </c>
      <c r="F527" s="10" t="s">
        <v>126</v>
      </c>
      <c r="G527" s="15">
        <v>200</v>
      </c>
      <c r="H527" s="10" t="s">
        <v>253</v>
      </c>
      <c r="I527" s="10" t="s">
        <v>7424</v>
      </c>
      <c r="J527" s="34">
        <v>2470</v>
      </c>
      <c r="K527" s="10">
        <v>4931681838</v>
      </c>
      <c r="L527" s="10" t="s">
        <v>8732</v>
      </c>
      <c r="M527" s="10"/>
      <c r="N527" s="10"/>
    </row>
    <row r="528" spans="1:14">
      <c r="A528" s="32" t="s">
        <v>8865</v>
      </c>
      <c r="B528" s="32" t="s">
        <v>8865</v>
      </c>
      <c r="C528" s="33">
        <v>0.80469907407407415</v>
      </c>
      <c r="D528" s="10">
        <v>101</v>
      </c>
      <c r="E528" s="14">
        <v>1508197</v>
      </c>
      <c r="F528" s="10" t="s">
        <v>126</v>
      </c>
      <c r="G528" s="15">
        <v>200</v>
      </c>
      <c r="H528" s="10" t="s">
        <v>253</v>
      </c>
      <c r="I528" s="10" t="s">
        <v>7424</v>
      </c>
      <c r="J528" s="34">
        <v>2470</v>
      </c>
      <c r="K528" s="10">
        <v>4931681839</v>
      </c>
      <c r="L528" s="10" t="s">
        <v>8732</v>
      </c>
      <c r="M528" s="10"/>
      <c r="N528" s="10"/>
    </row>
    <row r="529" spans="1:14">
      <c r="A529" s="32" t="s">
        <v>8865</v>
      </c>
      <c r="B529" s="32" t="s">
        <v>8865</v>
      </c>
      <c r="C529" s="33">
        <v>0.80475694444444434</v>
      </c>
      <c r="D529" s="10">
        <v>101</v>
      </c>
      <c r="E529" s="14">
        <v>1508197</v>
      </c>
      <c r="F529" s="10" t="s">
        <v>126</v>
      </c>
      <c r="G529" s="15">
        <v>200</v>
      </c>
      <c r="H529" s="10" t="s">
        <v>253</v>
      </c>
      <c r="I529" s="10" t="s">
        <v>7424</v>
      </c>
      <c r="J529" s="34">
        <v>2470</v>
      </c>
      <c r="K529" s="10">
        <v>4931681840</v>
      </c>
      <c r="L529" s="10" t="s">
        <v>8732</v>
      </c>
      <c r="M529" s="10"/>
      <c r="N529" s="10"/>
    </row>
    <row r="530" spans="1:14">
      <c r="A530" s="32" t="s">
        <v>8865</v>
      </c>
      <c r="B530" s="32" t="s">
        <v>8865</v>
      </c>
      <c r="C530" s="33">
        <v>0.80481481481481476</v>
      </c>
      <c r="D530" s="10">
        <v>101</v>
      </c>
      <c r="E530" s="14">
        <v>1508197</v>
      </c>
      <c r="F530" s="10" t="s">
        <v>126</v>
      </c>
      <c r="G530" s="15">
        <v>200</v>
      </c>
      <c r="H530" s="10" t="s">
        <v>253</v>
      </c>
      <c r="I530" s="10" t="s">
        <v>7424</v>
      </c>
      <c r="J530" s="34">
        <v>2470</v>
      </c>
      <c r="K530" s="10">
        <v>4931681921</v>
      </c>
      <c r="L530" s="10" t="s">
        <v>8732</v>
      </c>
      <c r="M530" s="10"/>
      <c r="N530" s="10"/>
    </row>
    <row r="531" spans="1:14">
      <c r="A531" s="32" t="s">
        <v>8865</v>
      </c>
      <c r="B531" s="32" t="s">
        <v>8865</v>
      </c>
      <c r="C531" s="33">
        <v>0.80488425925925933</v>
      </c>
      <c r="D531" s="10">
        <v>101</v>
      </c>
      <c r="E531" s="14">
        <v>1508197</v>
      </c>
      <c r="F531" s="10" t="s">
        <v>126</v>
      </c>
      <c r="G531" s="15">
        <v>200</v>
      </c>
      <c r="H531" s="10" t="s">
        <v>253</v>
      </c>
      <c r="I531" s="10" t="s">
        <v>7424</v>
      </c>
      <c r="J531" s="34">
        <v>2470</v>
      </c>
      <c r="K531" s="10">
        <v>4931681922</v>
      </c>
      <c r="L531" s="10" t="s">
        <v>8732</v>
      </c>
      <c r="M531" s="10"/>
      <c r="N531" s="10"/>
    </row>
    <row r="532" spans="1:14">
      <c r="A532" s="32" t="s">
        <v>8865</v>
      </c>
      <c r="B532" s="32" t="s">
        <v>8865</v>
      </c>
      <c r="C532" s="33">
        <v>0.80494212962962963</v>
      </c>
      <c r="D532" s="10">
        <v>101</v>
      </c>
      <c r="E532" s="14">
        <v>1508197</v>
      </c>
      <c r="F532" s="10" t="s">
        <v>126</v>
      </c>
      <c r="G532" s="15">
        <v>200</v>
      </c>
      <c r="H532" s="10" t="s">
        <v>253</v>
      </c>
      <c r="I532" s="10" t="s">
        <v>7424</v>
      </c>
      <c r="J532" s="34">
        <v>2470</v>
      </c>
      <c r="K532" s="10">
        <v>4931681923</v>
      </c>
      <c r="L532" s="10" t="s">
        <v>8732</v>
      </c>
      <c r="M532" s="10"/>
      <c r="N532" s="10"/>
    </row>
    <row r="533" spans="1:14">
      <c r="A533" s="32" t="s">
        <v>8865</v>
      </c>
      <c r="B533" s="32" t="s">
        <v>8865</v>
      </c>
      <c r="C533" s="33">
        <v>0.80501157407407409</v>
      </c>
      <c r="D533" s="10">
        <v>101</v>
      </c>
      <c r="E533" s="14">
        <v>1508153</v>
      </c>
      <c r="F533" s="10" t="s">
        <v>124</v>
      </c>
      <c r="G533" s="15">
        <v>192</v>
      </c>
      <c r="H533" s="10" t="s">
        <v>253</v>
      </c>
      <c r="I533" s="10" t="s">
        <v>7424</v>
      </c>
      <c r="J533" s="34">
        <v>3381.12</v>
      </c>
      <c r="K533" s="10">
        <v>4931681924</v>
      </c>
      <c r="L533" s="10" t="s">
        <v>8732</v>
      </c>
      <c r="M533" s="10"/>
      <c r="N533" s="10"/>
    </row>
    <row r="534" spans="1:14">
      <c r="A534" s="32" t="s">
        <v>8865</v>
      </c>
      <c r="B534" s="32" t="s">
        <v>8865</v>
      </c>
      <c r="C534" s="33">
        <v>0.80505787037037047</v>
      </c>
      <c r="D534" s="10">
        <v>101</v>
      </c>
      <c r="E534" s="14">
        <v>1508153</v>
      </c>
      <c r="F534" s="10" t="s">
        <v>124</v>
      </c>
      <c r="G534" s="15">
        <v>192</v>
      </c>
      <c r="H534" s="10" t="s">
        <v>253</v>
      </c>
      <c r="I534" s="10" t="s">
        <v>7424</v>
      </c>
      <c r="J534" s="34">
        <v>3381.12</v>
      </c>
      <c r="K534" s="10">
        <v>4931681925</v>
      </c>
      <c r="L534" s="10" t="s">
        <v>8732</v>
      </c>
      <c r="M534" s="10"/>
      <c r="N534" s="10"/>
    </row>
    <row r="535" spans="1:14">
      <c r="A535" s="32" t="s">
        <v>8865</v>
      </c>
      <c r="B535" s="32" t="s">
        <v>8865</v>
      </c>
      <c r="C535" s="33">
        <v>0.80511574074074066</v>
      </c>
      <c r="D535" s="10">
        <v>101</v>
      </c>
      <c r="E535" s="14">
        <v>1513604</v>
      </c>
      <c r="F535" s="10" t="s">
        <v>131</v>
      </c>
      <c r="G535" s="15">
        <v>168</v>
      </c>
      <c r="H535" s="10" t="s">
        <v>253</v>
      </c>
      <c r="I535" s="10" t="s">
        <v>7424</v>
      </c>
      <c r="J535" s="34">
        <v>3301.2</v>
      </c>
      <c r="K535" s="10">
        <v>4931681926</v>
      </c>
      <c r="L535" s="10" t="s">
        <v>8732</v>
      </c>
      <c r="M535" s="10"/>
      <c r="N535" s="10"/>
    </row>
    <row r="536" spans="1:14">
      <c r="A536" s="32" t="s">
        <v>8865</v>
      </c>
      <c r="B536" s="32" t="s">
        <v>8865</v>
      </c>
      <c r="C536" s="33">
        <v>0.80518518518518523</v>
      </c>
      <c r="D536" s="10">
        <v>101</v>
      </c>
      <c r="E536" s="14">
        <v>1513604</v>
      </c>
      <c r="F536" s="10" t="s">
        <v>131</v>
      </c>
      <c r="G536" s="15">
        <v>168</v>
      </c>
      <c r="H536" s="10" t="s">
        <v>253</v>
      </c>
      <c r="I536" s="10" t="s">
        <v>7424</v>
      </c>
      <c r="J536" s="34">
        <v>3301.2</v>
      </c>
      <c r="K536" s="10">
        <v>4931681927</v>
      </c>
      <c r="L536" s="10" t="s">
        <v>8732</v>
      </c>
      <c r="M536" s="10"/>
      <c r="N536" s="10"/>
    </row>
    <row r="537" spans="1:14">
      <c r="A537" s="32" t="s">
        <v>8865</v>
      </c>
      <c r="B537" s="32" t="s">
        <v>8865</v>
      </c>
      <c r="C537" s="33">
        <v>0.80524305555555553</v>
      </c>
      <c r="D537" s="10">
        <v>101</v>
      </c>
      <c r="E537" s="14">
        <v>1513604</v>
      </c>
      <c r="F537" s="10" t="s">
        <v>131</v>
      </c>
      <c r="G537" s="15">
        <v>168</v>
      </c>
      <c r="H537" s="10" t="s">
        <v>253</v>
      </c>
      <c r="I537" s="10" t="s">
        <v>7424</v>
      </c>
      <c r="J537" s="34">
        <v>3301.2</v>
      </c>
      <c r="K537" s="10">
        <v>4931681928</v>
      </c>
      <c r="L537" s="10" t="s">
        <v>8732</v>
      </c>
      <c r="M537" s="10"/>
      <c r="N537" s="10"/>
    </row>
    <row r="538" spans="1:14">
      <c r="A538" s="32" t="s">
        <v>8865</v>
      </c>
      <c r="B538" s="32" t="s">
        <v>8865</v>
      </c>
      <c r="C538" s="33">
        <v>0.80530092592592595</v>
      </c>
      <c r="D538" s="10">
        <v>101</v>
      </c>
      <c r="E538" s="14">
        <v>1513604</v>
      </c>
      <c r="F538" s="10" t="s">
        <v>131</v>
      </c>
      <c r="G538" s="15">
        <v>168</v>
      </c>
      <c r="H538" s="10" t="s">
        <v>253</v>
      </c>
      <c r="I538" s="10" t="s">
        <v>7424</v>
      </c>
      <c r="J538" s="34">
        <v>3301.2</v>
      </c>
      <c r="K538" s="10">
        <v>4931681929</v>
      </c>
      <c r="L538" s="10" t="s">
        <v>8732</v>
      </c>
      <c r="M538" s="10"/>
      <c r="N538" s="10"/>
    </row>
    <row r="539" spans="1:14">
      <c r="A539" s="32" t="s">
        <v>8865</v>
      </c>
      <c r="B539" s="32" t="s">
        <v>8865</v>
      </c>
      <c r="C539" s="33">
        <v>0.80928240740740742</v>
      </c>
      <c r="D539" s="10">
        <v>101</v>
      </c>
      <c r="E539" s="14">
        <v>1516844</v>
      </c>
      <c r="F539" s="10" t="s">
        <v>135</v>
      </c>
      <c r="G539" s="15">
        <v>840</v>
      </c>
      <c r="H539" s="10" t="s">
        <v>253</v>
      </c>
      <c r="I539" s="10" t="s">
        <v>7424</v>
      </c>
      <c r="J539" s="34">
        <v>15372</v>
      </c>
      <c r="K539" s="10">
        <v>4931681932</v>
      </c>
      <c r="L539" s="10" t="s">
        <v>8732</v>
      </c>
      <c r="M539" s="10"/>
      <c r="N539" s="10"/>
    </row>
    <row r="540" spans="1:14">
      <c r="A540" s="32" t="s">
        <v>8865</v>
      </c>
      <c r="B540" s="32" t="s">
        <v>8865</v>
      </c>
      <c r="C540" s="33">
        <v>0.80950231481481483</v>
      </c>
      <c r="D540" s="10">
        <v>101</v>
      </c>
      <c r="E540" s="14">
        <v>1528786</v>
      </c>
      <c r="F540" s="10" t="s">
        <v>185</v>
      </c>
      <c r="G540" s="15">
        <v>840</v>
      </c>
      <c r="H540" s="10" t="s">
        <v>253</v>
      </c>
      <c r="I540" s="10" t="s">
        <v>7424</v>
      </c>
      <c r="J540" s="34">
        <v>16136.4</v>
      </c>
      <c r="K540" s="10">
        <v>4931681934</v>
      </c>
      <c r="L540" s="10" t="s">
        <v>8732</v>
      </c>
      <c r="M540" s="10"/>
      <c r="N540" s="10"/>
    </row>
    <row r="541" spans="1:14">
      <c r="A541" s="32" t="s">
        <v>8865</v>
      </c>
      <c r="B541" s="32" t="s">
        <v>8865</v>
      </c>
      <c r="C541" s="33">
        <v>0.80981481481481488</v>
      </c>
      <c r="D541" s="10">
        <v>101</v>
      </c>
      <c r="E541" s="14">
        <v>1516860</v>
      </c>
      <c r="F541" s="10" t="s">
        <v>139</v>
      </c>
      <c r="G541" s="15">
        <v>800</v>
      </c>
      <c r="H541" s="10" t="s">
        <v>253</v>
      </c>
      <c r="I541" s="10" t="s">
        <v>7424</v>
      </c>
      <c r="J541" s="34">
        <v>15032</v>
      </c>
      <c r="K541" s="10">
        <v>4931681935</v>
      </c>
      <c r="L541" s="10" t="s">
        <v>8732</v>
      </c>
      <c r="M541" s="10"/>
      <c r="N541" s="10"/>
    </row>
    <row r="542" spans="1:14">
      <c r="A542" s="32" t="s">
        <v>8865</v>
      </c>
      <c r="B542" s="32" t="s">
        <v>8865</v>
      </c>
      <c r="C542" s="33">
        <v>0.88658564814814822</v>
      </c>
      <c r="D542" s="10">
        <v>101</v>
      </c>
      <c r="E542" s="14">
        <v>1508197</v>
      </c>
      <c r="F542" s="10" t="s">
        <v>126</v>
      </c>
      <c r="G542" s="15">
        <v>200</v>
      </c>
      <c r="H542" s="10" t="s">
        <v>253</v>
      </c>
      <c r="I542" s="10" t="s">
        <v>7424</v>
      </c>
      <c r="J542" s="34">
        <v>2470</v>
      </c>
      <c r="K542" s="10">
        <v>4931682275</v>
      </c>
      <c r="L542" s="10" t="s">
        <v>8732</v>
      </c>
      <c r="M542" s="10"/>
      <c r="N542" s="10"/>
    </row>
    <row r="543" spans="1:14">
      <c r="A543" s="32" t="s">
        <v>8865</v>
      </c>
      <c r="B543" s="32" t="s">
        <v>8865</v>
      </c>
      <c r="C543" s="33">
        <v>0.89212962962962961</v>
      </c>
      <c r="D543" s="10">
        <v>101</v>
      </c>
      <c r="E543" s="14">
        <v>1528786</v>
      </c>
      <c r="F543" s="10" t="s">
        <v>185</v>
      </c>
      <c r="G543" s="15">
        <v>628</v>
      </c>
      <c r="H543" s="10" t="s">
        <v>253</v>
      </c>
      <c r="I543" s="10" t="s">
        <v>7424</v>
      </c>
      <c r="J543" s="34">
        <v>12063.88</v>
      </c>
      <c r="K543" s="10">
        <v>4931682320</v>
      </c>
      <c r="L543" s="10" t="s">
        <v>8732</v>
      </c>
      <c r="M543" s="10"/>
      <c r="N543" s="10"/>
    </row>
    <row r="544" spans="1:14">
      <c r="A544" s="32" t="s">
        <v>8865</v>
      </c>
      <c r="B544" s="32" t="s">
        <v>8865</v>
      </c>
      <c r="C544" s="33">
        <v>0.94042824074074083</v>
      </c>
      <c r="D544" s="10">
        <v>101</v>
      </c>
      <c r="E544" s="14">
        <v>1513249</v>
      </c>
      <c r="F544" s="10" t="s">
        <v>130</v>
      </c>
      <c r="G544" s="15">
        <v>240</v>
      </c>
      <c r="H544" s="10" t="s">
        <v>253</v>
      </c>
      <c r="I544" s="10" t="s">
        <v>7424</v>
      </c>
      <c r="J544" s="34">
        <v>2676</v>
      </c>
      <c r="K544" s="10">
        <v>4931682554</v>
      </c>
      <c r="L544" s="10" t="s">
        <v>8732</v>
      </c>
      <c r="M544" s="10"/>
      <c r="N544" s="10"/>
    </row>
    <row r="545" spans="1:14">
      <c r="A545" s="32" t="s">
        <v>8865</v>
      </c>
      <c r="B545" s="32" t="s">
        <v>8865</v>
      </c>
      <c r="C545" s="33">
        <v>0.94049768518518517</v>
      </c>
      <c r="D545" s="10">
        <v>101</v>
      </c>
      <c r="E545" s="14">
        <v>1520328</v>
      </c>
      <c r="F545" s="10" t="s">
        <v>151</v>
      </c>
      <c r="G545" s="15">
        <v>168</v>
      </c>
      <c r="H545" s="10" t="s">
        <v>253</v>
      </c>
      <c r="I545" s="10" t="s">
        <v>7424</v>
      </c>
      <c r="J545" s="34">
        <v>2919.84</v>
      </c>
      <c r="K545" s="10">
        <v>4931682555</v>
      </c>
      <c r="L545" s="10" t="s">
        <v>8732</v>
      </c>
      <c r="M545" s="10"/>
      <c r="N545" s="10"/>
    </row>
    <row r="546" spans="1:14">
      <c r="A546" s="32" t="s">
        <v>8865</v>
      </c>
      <c r="B546" s="32" t="s">
        <v>8865</v>
      </c>
      <c r="C546" s="33">
        <v>0.94064814814814823</v>
      </c>
      <c r="D546" s="10">
        <v>101</v>
      </c>
      <c r="E546" s="14">
        <v>1508197</v>
      </c>
      <c r="F546" s="10" t="s">
        <v>126</v>
      </c>
      <c r="G546" s="15">
        <v>200</v>
      </c>
      <c r="H546" s="10" t="s">
        <v>253</v>
      </c>
      <c r="I546" s="10" t="s">
        <v>7424</v>
      </c>
      <c r="J546" s="34">
        <v>2470</v>
      </c>
      <c r="K546" s="10">
        <v>4931682556</v>
      </c>
      <c r="L546" s="10" t="s">
        <v>8732</v>
      </c>
      <c r="M546" s="10"/>
      <c r="N546" s="10"/>
    </row>
    <row r="547" spans="1:14">
      <c r="A547" s="32" t="s">
        <v>8865</v>
      </c>
      <c r="B547" s="32" t="s">
        <v>8865</v>
      </c>
      <c r="C547" s="33">
        <v>0.94077546296296299</v>
      </c>
      <c r="D547" s="10">
        <v>101</v>
      </c>
      <c r="E547" s="14">
        <v>1508153</v>
      </c>
      <c r="F547" s="10" t="s">
        <v>124</v>
      </c>
      <c r="G547" s="15">
        <v>192</v>
      </c>
      <c r="H547" s="10" t="s">
        <v>253</v>
      </c>
      <c r="I547" s="10" t="s">
        <v>7424</v>
      </c>
      <c r="J547" s="34">
        <v>3381.12</v>
      </c>
      <c r="K547" s="10">
        <v>4931682558</v>
      </c>
      <c r="L547" s="10" t="s">
        <v>8732</v>
      </c>
      <c r="M547" s="10"/>
      <c r="N547" s="10"/>
    </row>
    <row r="548" spans="1:14">
      <c r="A548" s="32" t="s">
        <v>8865</v>
      </c>
      <c r="B548" s="32" t="s">
        <v>8865</v>
      </c>
      <c r="C548" s="33">
        <v>0.9408333333333333</v>
      </c>
      <c r="D548" s="10">
        <v>101</v>
      </c>
      <c r="E548" s="14">
        <v>1508153</v>
      </c>
      <c r="F548" s="10" t="s">
        <v>124</v>
      </c>
      <c r="G548" s="15">
        <v>192</v>
      </c>
      <c r="H548" s="10" t="s">
        <v>253</v>
      </c>
      <c r="I548" s="10" t="s">
        <v>7424</v>
      </c>
      <c r="J548" s="34">
        <v>3381.12</v>
      </c>
      <c r="K548" s="10">
        <v>4931682559</v>
      </c>
      <c r="L548" s="10" t="s">
        <v>8732</v>
      </c>
      <c r="M548" s="10"/>
      <c r="N548" s="10"/>
    </row>
    <row r="549" spans="1:14">
      <c r="A549" s="32" t="s">
        <v>8865</v>
      </c>
      <c r="B549" s="32" t="s">
        <v>8865</v>
      </c>
      <c r="C549" s="33">
        <v>0.94357638888888884</v>
      </c>
      <c r="D549" s="10">
        <v>101</v>
      </c>
      <c r="E549" s="14">
        <v>1523321</v>
      </c>
      <c r="F549" s="10" t="s">
        <v>159</v>
      </c>
      <c r="G549" s="15">
        <v>216</v>
      </c>
      <c r="H549" s="10" t="s">
        <v>253</v>
      </c>
      <c r="I549" s="10" t="s">
        <v>7424</v>
      </c>
      <c r="J549" s="34">
        <v>2535.84</v>
      </c>
      <c r="K549" s="10">
        <v>4931682572</v>
      </c>
      <c r="L549" s="10" t="s">
        <v>8732</v>
      </c>
      <c r="M549" s="10"/>
      <c r="N549" s="10"/>
    </row>
    <row r="550" spans="1:14">
      <c r="A550" s="32" t="s">
        <v>8865</v>
      </c>
      <c r="B550" s="32" t="s">
        <v>8865</v>
      </c>
      <c r="C550" s="33">
        <v>0.94431712962962966</v>
      </c>
      <c r="D550" s="10">
        <v>101</v>
      </c>
      <c r="E550" s="14">
        <v>1516844</v>
      </c>
      <c r="F550" s="10" t="s">
        <v>135</v>
      </c>
      <c r="G550" s="15">
        <v>840</v>
      </c>
      <c r="H550" s="10" t="s">
        <v>253</v>
      </c>
      <c r="I550" s="10" t="s">
        <v>7424</v>
      </c>
      <c r="J550" s="34">
        <v>15372</v>
      </c>
      <c r="K550" s="10">
        <v>4931682574</v>
      </c>
      <c r="L550" s="10" t="s">
        <v>8732</v>
      </c>
      <c r="M550" s="10"/>
      <c r="N550" s="10"/>
    </row>
    <row r="551" spans="1:14">
      <c r="A551" s="32" t="s">
        <v>8865</v>
      </c>
      <c r="B551" s="32" t="s">
        <v>8865</v>
      </c>
      <c r="C551" s="33">
        <v>0.94997685185185177</v>
      </c>
      <c r="D551" s="10">
        <v>101</v>
      </c>
      <c r="E551" s="14">
        <v>1508197</v>
      </c>
      <c r="F551" s="10" t="s">
        <v>126</v>
      </c>
      <c r="G551" s="15">
        <v>200</v>
      </c>
      <c r="H551" s="10" t="s">
        <v>253</v>
      </c>
      <c r="I551" s="10" t="s">
        <v>7424</v>
      </c>
      <c r="J551" s="34">
        <v>2470</v>
      </c>
      <c r="K551" s="10">
        <v>4931682577</v>
      </c>
      <c r="L551" s="10" t="s">
        <v>8732</v>
      </c>
      <c r="M551" s="10"/>
      <c r="N551" s="10"/>
    </row>
    <row r="552" spans="1:14">
      <c r="A552" s="32" t="s">
        <v>8865</v>
      </c>
      <c r="B552" s="32" t="s">
        <v>8865</v>
      </c>
      <c r="C552" s="33">
        <v>0.95003472222222218</v>
      </c>
      <c r="D552" s="10">
        <v>101</v>
      </c>
      <c r="E552" s="14">
        <v>1508197</v>
      </c>
      <c r="F552" s="10" t="s">
        <v>126</v>
      </c>
      <c r="G552" s="15">
        <v>200</v>
      </c>
      <c r="H552" s="10" t="s">
        <v>253</v>
      </c>
      <c r="I552" s="10" t="s">
        <v>7424</v>
      </c>
      <c r="J552" s="34">
        <v>2470</v>
      </c>
      <c r="K552" s="10">
        <v>4931682578</v>
      </c>
      <c r="L552" s="10" t="s">
        <v>8732</v>
      </c>
      <c r="M552" s="10"/>
      <c r="N552" s="10"/>
    </row>
    <row r="553" spans="1:14">
      <c r="A553" s="32" t="s">
        <v>8865</v>
      </c>
      <c r="B553" s="32" t="s">
        <v>8865</v>
      </c>
      <c r="C553" s="33">
        <v>0.95010416666666664</v>
      </c>
      <c r="D553" s="10">
        <v>101</v>
      </c>
      <c r="E553" s="14">
        <v>1513604</v>
      </c>
      <c r="F553" s="10" t="s">
        <v>131</v>
      </c>
      <c r="G553" s="15">
        <v>168</v>
      </c>
      <c r="H553" s="10" t="s">
        <v>253</v>
      </c>
      <c r="I553" s="10" t="s">
        <v>7424</v>
      </c>
      <c r="J553" s="34">
        <v>3301.2</v>
      </c>
      <c r="K553" s="10">
        <v>4931682579</v>
      </c>
      <c r="L553" s="10" t="s">
        <v>8732</v>
      </c>
      <c r="M553" s="10"/>
      <c r="N553" s="10"/>
    </row>
    <row r="554" spans="1:14">
      <c r="A554" s="32" t="s">
        <v>8874</v>
      </c>
      <c r="B554" s="32" t="s">
        <v>8874</v>
      </c>
      <c r="C554" s="33">
        <v>2.7337962962962963E-2</v>
      </c>
      <c r="D554" s="10">
        <v>101</v>
      </c>
      <c r="E554" s="14">
        <v>1520331</v>
      </c>
      <c r="F554" s="10" t="s">
        <v>153</v>
      </c>
      <c r="G554" s="15">
        <v>168</v>
      </c>
      <c r="H554" s="10" t="s">
        <v>253</v>
      </c>
      <c r="I554" s="10" t="s">
        <v>7424</v>
      </c>
      <c r="J554" s="34">
        <v>2829.12</v>
      </c>
      <c r="K554" s="10">
        <v>4931684415</v>
      </c>
      <c r="L554" s="10" t="s">
        <v>7788</v>
      </c>
      <c r="M554" s="10"/>
      <c r="N554" s="10"/>
    </row>
    <row r="555" spans="1:14">
      <c r="A555" s="32" t="s">
        <v>8874</v>
      </c>
      <c r="B555" s="32" t="s">
        <v>8874</v>
      </c>
      <c r="C555" s="33">
        <v>6.0312499999999998E-2</v>
      </c>
      <c r="D555" s="10">
        <v>101</v>
      </c>
      <c r="E555" s="14">
        <v>1508175</v>
      </c>
      <c r="F555" s="10" t="s">
        <v>8733</v>
      </c>
      <c r="G555" s="15">
        <v>168</v>
      </c>
      <c r="H555" s="10" t="s">
        <v>253</v>
      </c>
      <c r="I555" s="10" t="s">
        <v>7424</v>
      </c>
      <c r="J555" s="34">
        <v>3386.88</v>
      </c>
      <c r="K555" s="10">
        <v>4931684572</v>
      </c>
      <c r="L555" s="10" t="s">
        <v>7788</v>
      </c>
      <c r="M555" s="10"/>
      <c r="N555" s="10"/>
    </row>
    <row r="556" spans="1:14">
      <c r="A556" s="32" t="s">
        <v>8874</v>
      </c>
      <c r="B556" s="32" t="s">
        <v>8874</v>
      </c>
      <c r="C556" s="33">
        <v>0.12123842592592593</v>
      </c>
      <c r="D556" s="10">
        <v>101</v>
      </c>
      <c r="E556" s="14">
        <v>1513604</v>
      </c>
      <c r="F556" s="10" t="s">
        <v>131</v>
      </c>
      <c r="G556" s="15">
        <v>168</v>
      </c>
      <c r="H556" s="10" t="s">
        <v>253</v>
      </c>
      <c r="I556" s="10" t="s">
        <v>7424</v>
      </c>
      <c r="J556" s="34">
        <v>3301.2</v>
      </c>
      <c r="K556" s="10">
        <v>4931684782</v>
      </c>
      <c r="L556" s="10" t="s">
        <v>7788</v>
      </c>
      <c r="M556" s="10"/>
      <c r="N556" s="10"/>
    </row>
    <row r="557" spans="1:14">
      <c r="A557" s="32" t="s">
        <v>8874</v>
      </c>
      <c r="B557" s="32" t="s">
        <v>8874</v>
      </c>
      <c r="C557" s="33">
        <v>0.121875</v>
      </c>
      <c r="D557" s="10">
        <v>101</v>
      </c>
      <c r="E557" s="14">
        <v>1513604</v>
      </c>
      <c r="F557" s="10" t="s">
        <v>131</v>
      </c>
      <c r="G557" s="15">
        <v>168</v>
      </c>
      <c r="H557" s="10" t="s">
        <v>253</v>
      </c>
      <c r="I557" s="10" t="s">
        <v>7424</v>
      </c>
      <c r="J557" s="34">
        <v>3301.2</v>
      </c>
      <c r="K557" s="10">
        <v>4931684783</v>
      </c>
      <c r="L557" s="10" t="s">
        <v>7788</v>
      </c>
      <c r="M557" s="10"/>
      <c r="N557" s="10"/>
    </row>
    <row r="558" spans="1:14">
      <c r="A558" s="32" t="s">
        <v>8874</v>
      </c>
      <c r="B558" s="32" t="s">
        <v>8874</v>
      </c>
      <c r="C558" s="33">
        <v>0.1223611111111111</v>
      </c>
      <c r="D558" s="10">
        <v>101</v>
      </c>
      <c r="E558" s="14">
        <v>1508197</v>
      </c>
      <c r="F558" s="10" t="s">
        <v>126</v>
      </c>
      <c r="G558" s="15">
        <v>200</v>
      </c>
      <c r="H558" s="10" t="s">
        <v>253</v>
      </c>
      <c r="I558" s="10" t="s">
        <v>7424</v>
      </c>
      <c r="J558" s="34">
        <v>2470</v>
      </c>
      <c r="K558" s="10">
        <v>4931684784</v>
      </c>
      <c r="L558" s="10" t="s">
        <v>7788</v>
      </c>
      <c r="M558" s="10"/>
      <c r="N558" s="10"/>
    </row>
    <row r="559" spans="1:14">
      <c r="A559" s="32" t="s">
        <v>8874</v>
      </c>
      <c r="B559" s="32" t="s">
        <v>8874</v>
      </c>
      <c r="C559" s="33">
        <v>0.12332175925925926</v>
      </c>
      <c r="D559" s="10">
        <v>101</v>
      </c>
      <c r="E559" s="14">
        <v>1513249</v>
      </c>
      <c r="F559" s="10" t="s">
        <v>130</v>
      </c>
      <c r="G559" s="15">
        <v>240</v>
      </c>
      <c r="H559" s="10" t="s">
        <v>253</v>
      </c>
      <c r="I559" s="10" t="s">
        <v>7424</v>
      </c>
      <c r="J559" s="34">
        <v>2676</v>
      </c>
      <c r="K559" s="10">
        <v>4931684785</v>
      </c>
      <c r="L559" s="10" t="s">
        <v>7788</v>
      </c>
      <c r="M559" s="10"/>
      <c r="N559" s="10"/>
    </row>
    <row r="560" spans="1:14">
      <c r="A560" s="32" t="s">
        <v>8874</v>
      </c>
      <c r="B560" s="32" t="s">
        <v>8874</v>
      </c>
      <c r="C560" s="33">
        <v>0.12341435185185186</v>
      </c>
      <c r="D560" s="10">
        <v>101</v>
      </c>
      <c r="E560" s="14">
        <v>1513249</v>
      </c>
      <c r="F560" s="10" t="s">
        <v>130</v>
      </c>
      <c r="G560" s="15">
        <v>240</v>
      </c>
      <c r="H560" s="10" t="s">
        <v>253</v>
      </c>
      <c r="I560" s="10" t="s">
        <v>7424</v>
      </c>
      <c r="J560" s="34">
        <v>2676</v>
      </c>
      <c r="K560" s="10">
        <v>4931684786</v>
      </c>
      <c r="L560" s="10" t="s">
        <v>7788</v>
      </c>
      <c r="M560" s="10"/>
      <c r="N560" s="10"/>
    </row>
    <row r="561" spans="1:14">
      <c r="A561" s="32" t="s">
        <v>8874</v>
      </c>
      <c r="B561" s="32" t="s">
        <v>8874</v>
      </c>
      <c r="C561" s="33">
        <v>0.12421296296296297</v>
      </c>
      <c r="D561" s="10">
        <v>101</v>
      </c>
      <c r="E561" s="14">
        <v>1523321</v>
      </c>
      <c r="F561" s="10" t="s">
        <v>159</v>
      </c>
      <c r="G561" s="15">
        <v>216</v>
      </c>
      <c r="H561" s="10" t="s">
        <v>253</v>
      </c>
      <c r="I561" s="10" t="s">
        <v>7424</v>
      </c>
      <c r="J561" s="34">
        <v>2535.84</v>
      </c>
      <c r="K561" s="10">
        <v>4931684787</v>
      </c>
      <c r="L561" s="10" t="s">
        <v>7788</v>
      </c>
      <c r="M561" s="10"/>
      <c r="N561" s="10"/>
    </row>
    <row r="562" spans="1:14">
      <c r="A562" s="32" t="s">
        <v>8874</v>
      </c>
      <c r="B562" s="32" t="s">
        <v>8874</v>
      </c>
      <c r="C562" s="33">
        <v>0.12532407407407406</v>
      </c>
      <c r="D562" s="10">
        <v>101</v>
      </c>
      <c r="E562" s="14">
        <v>1520328</v>
      </c>
      <c r="F562" s="10" t="s">
        <v>151</v>
      </c>
      <c r="G562" s="15">
        <v>168</v>
      </c>
      <c r="H562" s="10" t="s">
        <v>253</v>
      </c>
      <c r="I562" s="10" t="s">
        <v>7424</v>
      </c>
      <c r="J562" s="34">
        <v>2919.84</v>
      </c>
      <c r="K562" s="10">
        <v>4931684788</v>
      </c>
      <c r="L562" s="10" t="s">
        <v>7788</v>
      </c>
      <c r="M562" s="10"/>
      <c r="N562" s="10"/>
    </row>
    <row r="563" spans="1:14">
      <c r="A563" s="32" t="s">
        <v>8874</v>
      </c>
      <c r="B563" s="32" t="s">
        <v>8874</v>
      </c>
      <c r="C563" s="33">
        <v>0.12608796296296296</v>
      </c>
      <c r="D563" s="10">
        <v>101</v>
      </c>
      <c r="E563" s="14">
        <v>1508197</v>
      </c>
      <c r="F563" s="10" t="s">
        <v>126</v>
      </c>
      <c r="G563" s="15">
        <v>200</v>
      </c>
      <c r="H563" s="10" t="s">
        <v>253</v>
      </c>
      <c r="I563" s="10" t="s">
        <v>7424</v>
      </c>
      <c r="J563" s="34">
        <v>2470</v>
      </c>
      <c r="K563" s="10">
        <v>4931684789</v>
      </c>
      <c r="L563" s="10" t="s">
        <v>7788</v>
      </c>
      <c r="M563" s="10"/>
      <c r="N563" s="10"/>
    </row>
    <row r="564" spans="1:14">
      <c r="A564" s="32" t="s">
        <v>8874</v>
      </c>
      <c r="B564" s="32" t="s">
        <v>8874</v>
      </c>
      <c r="C564" s="33">
        <v>0.12657407407407409</v>
      </c>
      <c r="D564" s="10">
        <v>101</v>
      </c>
      <c r="E564" s="14">
        <v>1508197</v>
      </c>
      <c r="F564" s="10" t="s">
        <v>126</v>
      </c>
      <c r="G564" s="15">
        <v>200</v>
      </c>
      <c r="H564" s="10" t="s">
        <v>253</v>
      </c>
      <c r="I564" s="10" t="s">
        <v>7424</v>
      </c>
      <c r="J564" s="34">
        <v>2470</v>
      </c>
      <c r="K564" s="10">
        <v>4931684790</v>
      </c>
      <c r="L564" s="10" t="s">
        <v>7788</v>
      </c>
      <c r="M564" s="10"/>
      <c r="N564" s="10"/>
    </row>
    <row r="565" spans="1:14">
      <c r="A565" s="32" t="s">
        <v>8874</v>
      </c>
      <c r="B565" s="32" t="s">
        <v>8874</v>
      </c>
      <c r="C565" s="33">
        <v>0.12841435185185185</v>
      </c>
      <c r="D565" s="10">
        <v>101</v>
      </c>
      <c r="E565" s="14">
        <v>1508153</v>
      </c>
      <c r="F565" s="10" t="s">
        <v>124</v>
      </c>
      <c r="G565" s="15">
        <v>192</v>
      </c>
      <c r="H565" s="10" t="s">
        <v>253</v>
      </c>
      <c r="I565" s="10" t="s">
        <v>7424</v>
      </c>
      <c r="J565" s="34">
        <v>3381.12</v>
      </c>
      <c r="K565" s="10">
        <v>4931684803</v>
      </c>
      <c r="L565" s="10" t="s">
        <v>7788</v>
      </c>
      <c r="M565" s="10"/>
      <c r="N565" s="10"/>
    </row>
    <row r="566" spans="1:14">
      <c r="A566" s="32" t="s">
        <v>8874</v>
      </c>
      <c r="B566" s="32" t="s">
        <v>8874</v>
      </c>
      <c r="C566" s="33">
        <v>0.12877314814814814</v>
      </c>
      <c r="D566" s="10">
        <v>101</v>
      </c>
      <c r="E566" s="14">
        <v>1508153</v>
      </c>
      <c r="F566" s="10" t="s">
        <v>124</v>
      </c>
      <c r="G566" s="15">
        <v>192</v>
      </c>
      <c r="H566" s="10" t="s">
        <v>253</v>
      </c>
      <c r="I566" s="10" t="s">
        <v>7424</v>
      </c>
      <c r="J566" s="34">
        <v>3381.12</v>
      </c>
      <c r="K566" s="10">
        <v>4931684805</v>
      </c>
      <c r="L566" s="10" t="s">
        <v>7788</v>
      </c>
      <c r="M566" s="10"/>
      <c r="N566" s="10"/>
    </row>
    <row r="567" spans="1:14">
      <c r="A567" s="32" t="s">
        <v>8874</v>
      </c>
      <c r="B567" s="32" t="s">
        <v>8874</v>
      </c>
      <c r="C567" s="33">
        <v>0.13067129629629629</v>
      </c>
      <c r="D567" s="10">
        <v>101</v>
      </c>
      <c r="E567" s="14">
        <v>1508153</v>
      </c>
      <c r="F567" s="10" t="s">
        <v>124</v>
      </c>
      <c r="G567" s="15">
        <v>192</v>
      </c>
      <c r="H567" s="10" t="s">
        <v>253</v>
      </c>
      <c r="I567" s="10" t="s">
        <v>7424</v>
      </c>
      <c r="J567" s="34">
        <v>3381.12</v>
      </c>
      <c r="K567" s="10">
        <v>4931684822</v>
      </c>
      <c r="L567" s="10" t="s">
        <v>7788</v>
      </c>
      <c r="M567" s="10"/>
      <c r="N567" s="10"/>
    </row>
    <row r="568" spans="1:14">
      <c r="A568" s="32" t="s">
        <v>8874</v>
      </c>
      <c r="B568" s="32" t="s">
        <v>8874</v>
      </c>
      <c r="C568" s="33">
        <v>0.13202546296296297</v>
      </c>
      <c r="D568" s="10">
        <v>101</v>
      </c>
      <c r="E568" s="14">
        <v>1523321</v>
      </c>
      <c r="F568" s="10" t="s">
        <v>159</v>
      </c>
      <c r="G568" s="15">
        <v>96</v>
      </c>
      <c r="H568" s="10" t="s">
        <v>253</v>
      </c>
      <c r="I568" s="10" t="s">
        <v>7424</v>
      </c>
      <c r="J568" s="34">
        <v>1127.04</v>
      </c>
      <c r="K568" s="10">
        <v>4931684823</v>
      </c>
      <c r="L568" s="10" t="s">
        <v>7788</v>
      </c>
      <c r="M568" s="10"/>
      <c r="N568" s="10"/>
    </row>
    <row r="569" spans="1:14">
      <c r="A569" s="32" t="s">
        <v>8874</v>
      </c>
      <c r="B569" s="32" t="s">
        <v>8874</v>
      </c>
      <c r="C569" s="33">
        <v>0.13250000000000001</v>
      </c>
      <c r="D569" s="10">
        <v>101</v>
      </c>
      <c r="E569" s="14">
        <v>1508197</v>
      </c>
      <c r="F569" s="10" t="s">
        <v>126</v>
      </c>
      <c r="G569" s="15">
        <v>200</v>
      </c>
      <c r="H569" s="10" t="s">
        <v>253</v>
      </c>
      <c r="I569" s="10" t="s">
        <v>7424</v>
      </c>
      <c r="J569" s="34">
        <v>2470</v>
      </c>
      <c r="K569" s="10">
        <v>4931684824</v>
      </c>
      <c r="L569" s="10" t="s">
        <v>7788</v>
      </c>
      <c r="M569" s="10"/>
      <c r="N569" s="10"/>
    </row>
    <row r="570" spans="1:14">
      <c r="A570" s="32" t="s">
        <v>8874</v>
      </c>
      <c r="B570" s="32" t="s">
        <v>8874</v>
      </c>
      <c r="C570" s="33">
        <v>0.13290509259259259</v>
      </c>
      <c r="D570" s="10">
        <v>101</v>
      </c>
      <c r="E570" s="14">
        <v>1520328</v>
      </c>
      <c r="F570" s="10" t="s">
        <v>151</v>
      </c>
      <c r="G570" s="15">
        <v>168</v>
      </c>
      <c r="H570" s="10" t="s">
        <v>253</v>
      </c>
      <c r="I570" s="10" t="s">
        <v>7424</v>
      </c>
      <c r="J570" s="34">
        <v>2919.84</v>
      </c>
      <c r="K570" s="10">
        <v>4931684825</v>
      </c>
      <c r="L570" s="10" t="s">
        <v>7788</v>
      </c>
      <c r="M570" s="10"/>
      <c r="N570" s="10"/>
    </row>
    <row r="571" spans="1:14">
      <c r="A571" s="32" t="s">
        <v>8874</v>
      </c>
      <c r="B571" s="32" t="s">
        <v>8874</v>
      </c>
      <c r="C571" s="33">
        <v>0.13387731481481482</v>
      </c>
      <c r="D571" s="10">
        <v>101</v>
      </c>
      <c r="E571" s="14">
        <v>1508197</v>
      </c>
      <c r="F571" s="10" t="s">
        <v>126</v>
      </c>
      <c r="G571" s="15">
        <v>200</v>
      </c>
      <c r="H571" s="10" t="s">
        <v>253</v>
      </c>
      <c r="I571" s="10" t="s">
        <v>7424</v>
      </c>
      <c r="J571" s="34">
        <v>2470</v>
      </c>
      <c r="K571" s="10">
        <v>4931684826</v>
      </c>
      <c r="L571" s="10" t="s">
        <v>7788</v>
      </c>
      <c r="M571" s="10"/>
      <c r="N571" s="10"/>
    </row>
    <row r="572" spans="1:14">
      <c r="A572" s="32" t="s">
        <v>8874</v>
      </c>
      <c r="B572" s="32" t="s">
        <v>8874</v>
      </c>
      <c r="C572" s="33">
        <v>0.1507175925925926</v>
      </c>
      <c r="D572" s="10">
        <v>101</v>
      </c>
      <c r="E572" s="14">
        <v>1516860</v>
      </c>
      <c r="F572" s="10" t="s">
        <v>139</v>
      </c>
      <c r="G572" s="15">
        <v>800</v>
      </c>
      <c r="H572" s="10" t="s">
        <v>253</v>
      </c>
      <c r="I572" s="10" t="s">
        <v>7424</v>
      </c>
      <c r="J572" s="34">
        <v>15032</v>
      </c>
      <c r="K572" s="10">
        <v>4931684930</v>
      </c>
      <c r="L572" s="10" t="s">
        <v>7788</v>
      </c>
      <c r="M572" s="10"/>
      <c r="N572" s="10"/>
    </row>
    <row r="573" spans="1:14">
      <c r="A573" s="32" t="s">
        <v>8874</v>
      </c>
      <c r="B573" s="32" t="s">
        <v>8874</v>
      </c>
      <c r="C573" s="33">
        <v>0.15239583333333334</v>
      </c>
      <c r="D573" s="10">
        <v>101</v>
      </c>
      <c r="E573" s="14">
        <v>1528799</v>
      </c>
      <c r="F573" s="10" t="s">
        <v>161</v>
      </c>
      <c r="G573" s="15">
        <v>504</v>
      </c>
      <c r="H573" s="10" t="s">
        <v>253</v>
      </c>
      <c r="I573" s="10" t="s">
        <v>7424</v>
      </c>
      <c r="J573" s="34">
        <v>18189.36</v>
      </c>
      <c r="K573" s="10">
        <v>4931684940</v>
      </c>
      <c r="L573" s="10" t="s">
        <v>7788</v>
      </c>
      <c r="M573" s="10"/>
      <c r="N573" s="10"/>
    </row>
    <row r="574" spans="1:14">
      <c r="A574" s="32" t="s">
        <v>8874</v>
      </c>
      <c r="B574" s="32" t="s">
        <v>8874</v>
      </c>
      <c r="C574" s="33">
        <v>0.15810185185185185</v>
      </c>
      <c r="D574" s="10">
        <v>101</v>
      </c>
      <c r="E574" s="14">
        <v>1508175</v>
      </c>
      <c r="F574" s="10" t="s">
        <v>8733</v>
      </c>
      <c r="G574" s="15">
        <v>168</v>
      </c>
      <c r="H574" s="10" t="s">
        <v>253</v>
      </c>
      <c r="I574" s="10" t="s">
        <v>7424</v>
      </c>
      <c r="J574" s="34">
        <v>3386.88</v>
      </c>
      <c r="K574" s="10">
        <v>4931684947</v>
      </c>
      <c r="L574" s="10" t="s">
        <v>7788</v>
      </c>
      <c r="M574" s="10"/>
      <c r="N574" s="10"/>
    </row>
    <row r="575" spans="1:14">
      <c r="A575" s="32" t="s">
        <v>8874</v>
      </c>
      <c r="B575" s="32" t="s">
        <v>8874</v>
      </c>
      <c r="C575" s="33">
        <v>0.17923611111111112</v>
      </c>
      <c r="D575" s="10">
        <v>101</v>
      </c>
      <c r="E575" s="14">
        <v>1513604</v>
      </c>
      <c r="F575" s="10" t="s">
        <v>131</v>
      </c>
      <c r="G575" s="15">
        <v>168</v>
      </c>
      <c r="H575" s="10" t="s">
        <v>253</v>
      </c>
      <c r="I575" s="10" t="s">
        <v>7424</v>
      </c>
      <c r="J575" s="34">
        <v>3301.2</v>
      </c>
      <c r="K575" s="10">
        <v>4931685016</v>
      </c>
      <c r="L575" s="10" t="s">
        <v>7788</v>
      </c>
      <c r="M575" s="10"/>
      <c r="N575" s="10"/>
    </row>
    <row r="576" spans="1:14">
      <c r="A576" s="32" t="s">
        <v>8874</v>
      </c>
      <c r="B576" s="32" t="s">
        <v>8874</v>
      </c>
      <c r="C576" s="33">
        <v>0.17943287037037037</v>
      </c>
      <c r="D576" s="10">
        <v>101</v>
      </c>
      <c r="E576" s="14">
        <v>1513604</v>
      </c>
      <c r="F576" s="10" t="s">
        <v>131</v>
      </c>
      <c r="G576" s="15">
        <v>168</v>
      </c>
      <c r="H576" s="10" t="s">
        <v>253</v>
      </c>
      <c r="I576" s="10" t="s">
        <v>7424</v>
      </c>
      <c r="J576" s="34">
        <v>3301.2</v>
      </c>
      <c r="K576" s="10">
        <v>4931685017</v>
      </c>
      <c r="L576" s="10" t="s">
        <v>7788</v>
      </c>
      <c r="M576" s="10"/>
      <c r="N576" s="10"/>
    </row>
    <row r="577" spans="1:14">
      <c r="A577" s="32" t="s">
        <v>8874</v>
      </c>
      <c r="B577" s="32" t="s">
        <v>8874</v>
      </c>
      <c r="C577" s="33">
        <v>0.17974537037037039</v>
      </c>
      <c r="D577" s="10">
        <v>101</v>
      </c>
      <c r="E577" s="14">
        <v>1508197</v>
      </c>
      <c r="F577" s="10" t="s">
        <v>126</v>
      </c>
      <c r="G577" s="15">
        <v>200</v>
      </c>
      <c r="H577" s="10" t="s">
        <v>253</v>
      </c>
      <c r="I577" s="10" t="s">
        <v>7424</v>
      </c>
      <c r="J577" s="34">
        <v>2470</v>
      </c>
      <c r="K577" s="10">
        <v>4931685018</v>
      </c>
      <c r="L577" s="10" t="s">
        <v>7788</v>
      </c>
      <c r="M577" s="10"/>
      <c r="N577" s="10"/>
    </row>
    <row r="578" spans="1:14">
      <c r="A578" s="32" t="s">
        <v>8874</v>
      </c>
      <c r="B578" s="32" t="s">
        <v>8874</v>
      </c>
      <c r="C578" s="33">
        <v>0.1852314814814815</v>
      </c>
      <c r="D578" s="10">
        <v>101</v>
      </c>
      <c r="E578" s="14">
        <v>1508153</v>
      </c>
      <c r="F578" s="10" t="s">
        <v>124</v>
      </c>
      <c r="G578" s="15">
        <v>192</v>
      </c>
      <c r="H578" s="10" t="s">
        <v>253</v>
      </c>
      <c r="I578" s="10" t="s">
        <v>7424</v>
      </c>
      <c r="J578" s="34">
        <v>3381.12</v>
      </c>
      <c r="K578" s="10">
        <v>4931685023</v>
      </c>
      <c r="L578" s="10" t="s">
        <v>7788</v>
      </c>
      <c r="M578" s="10"/>
      <c r="N578" s="10"/>
    </row>
    <row r="579" spans="1:14">
      <c r="A579" s="32" t="s">
        <v>8874</v>
      </c>
      <c r="B579" s="32" t="s">
        <v>8874</v>
      </c>
      <c r="C579" s="33">
        <v>0.18598379629629627</v>
      </c>
      <c r="D579" s="10">
        <v>101</v>
      </c>
      <c r="E579" s="14">
        <v>1508197</v>
      </c>
      <c r="F579" s="10" t="s">
        <v>126</v>
      </c>
      <c r="G579" s="15">
        <v>200</v>
      </c>
      <c r="H579" s="10" t="s">
        <v>253</v>
      </c>
      <c r="I579" s="10" t="s">
        <v>7424</v>
      </c>
      <c r="J579" s="34">
        <v>2470</v>
      </c>
      <c r="K579" s="10">
        <v>4931685024</v>
      </c>
      <c r="L579" s="10" t="s">
        <v>7788</v>
      </c>
      <c r="M579" s="10"/>
      <c r="N579" s="10"/>
    </row>
    <row r="580" spans="1:14">
      <c r="A580" s="32" t="s">
        <v>8874</v>
      </c>
      <c r="B580" s="32" t="s">
        <v>8874</v>
      </c>
      <c r="C580" s="33">
        <v>0.18686342592592595</v>
      </c>
      <c r="D580" s="10">
        <v>101</v>
      </c>
      <c r="E580" s="14">
        <v>1516844</v>
      </c>
      <c r="F580" s="10" t="s">
        <v>135</v>
      </c>
      <c r="G580" s="15">
        <v>840</v>
      </c>
      <c r="H580" s="10" t="s">
        <v>253</v>
      </c>
      <c r="I580" s="10" t="s">
        <v>7424</v>
      </c>
      <c r="J580" s="34">
        <v>15372</v>
      </c>
      <c r="K580" s="10">
        <v>4931685025</v>
      </c>
      <c r="L580" s="10" t="s">
        <v>7788</v>
      </c>
      <c r="M580" s="10"/>
      <c r="N580" s="10"/>
    </row>
    <row r="581" spans="1:14">
      <c r="A581" s="32" t="s">
        <v>8874</v>
      </c>
      <c r="B581" s="32" t="s">
        <v>8874</v>
      </c>
      <c r="C581" s="33">
        <v>0.18706018518518519</v>
      </c>
      <c r="D581" s="10">
        <v>101</v>
      </c>
      <c r="E581" s="14">
        <v>1516860</v>
      </c>
      <c r="F581" s="10" t="s">
        <v>139</v>
      </c>
      <c r="G581" s="15">
        <v>800</v>
      </c>
      <c r="H581" s="10" t="s">
        <v>253</v>
      </c>
      <c r="I581" s="10" t="s">
        <v>7424</v>
      </c>
      <c r="J581" s="34">
        <v>15032</v>
      </c>
      <c r="K581" s="10">
        <v>4931685026</v>
      </c>
      <c r="L581" s="10" t="s">
        <v>7788</v>
      </c>
      <c r="M581" s="10"/>
      <c r="N581" s="10"/>
    </row>
    <row r="582" spans="1:14">
      <c r="A582" s="32" t="s">
        <v>8874</v>
      </c>
      <c r="B582" s="32" t="s">
        <v>8874</v>
      </c>
      <c r="C582" s="33">
        <v>0.21789351851851854</v>
      </c>
      <c r="D582" s="10">
        <v>101</v>
      </c>
      <c r="E582" s="14">
        <v>1508117</v>
      </c>
      <c r="F582" s="10" t="s">
        <v>356</v>
      </c>
      <c r="G582" s="15">
        <v>216</v>
      </c>
      <c r="H582" s="10" t="s">
        <v>253</v>
      </c>
      <c r="I582" s="10" t="s">
        <v>7424</v>
      </c>
      <c r="J582" s="34">
        <v>6292.08</v>
      </c>
      <c r="K582" s="10">
        <v>4931685218</v>
      </c>
      <c r="L582" s="10" t="s">
        <v>7788</v>
      </c>
      <c r="M582" s="10"/>
      <c r="N582" s="10"/>
    </row>
    <row r="583" spans="1:14">
      <c r="A583" s="32" t="s">
        <v>8874</v>
      </c>
      <c r="B583" s="32" t="s">
        <v>8874</v>
      </c>
      <c r="C583" s="33">
        <v>0.22787037037037036</v>
      </c>
      <c r="D583" s="10">
        <v>101</v>
      </c>
      <c r="E583" s="14">
        <v>1508197</v>
      </c>
      <c r="F583" s="10" t="s">
        <v>126</v>
      </c>
      <c r="G583" s="15">
        <v>200</v>
      </c>
      <c r="H583" s="10" t="s">
        <v>253</v>
      </c>
      <c r="I583" s="10" t="s">
        <v>7424</v>
      </c>
      <c r="J583" s="34">
        <v>2470</v>
      </c>
      <c r="K583" s="10">
        <v>4931685261</v>
      </c>
      <c r="L583" s="10" t="s">
        <v>7788</v>
      </c>
      <c r="M583" s="10"/>
      <c r="N583" s="10"/>
    </row>
    <row r="584" spans="1:14">
      <c r="A584" s="32" t="s">
        <v>8874</v>
      </c>
      <c r="B584" s="32" t="s">
        <v>8874</v>
      </c>
      <c r="C584" s="33">
        <v>0.23068287037037036</v>
      </c>
      <c r="D584" s="10">
        <v>101</v>
      </c>
      <c r="E584" s="14">
        <v>1513249</v>
      </c>
      <c r="F584" s="10" t="s">
        <v>130</v>
      </c>
      <c r="G584" s="15">
        <v>240</v>
      </c>
      <c r="H584" s="10" t="s">
        <v>253</v>
      </c>
      <c r="I584" s="10" t="s">
        <v>7424</v>
      </c>
      <c r="J584" s="34">
        <v>2676</v>
      </c>
      <c r="K584" s="10">
        <v>4931685284</v>
      </c>
      <c r="L584" s="10" t="s">
        <v>7788</v>
      </c>
      <c r="M584" s="10"/>
      <c r="N584" s="10"/>
    </row>
    <row r="585" spans="1:14">
      <c r="A585" s="32" t="s">
        <v>8874</v>
      </c>
      <c r="B585" s="32" t="s">
        <v>8874</v>
      </c>
      <c r="C585" s="33">
        <v>0.2325925925925926</v>
      </c>
      <c r="D585" s="10">
        <v>101</v>
      </c>
      <c r="E585" s="14">
        <v>1528786</v>
      </c>
      <c r="F585" s="10" t="s">
        <v>185</v>
      </c>
      <c r="G585" s="15">
        <v>840</v>
      </c>
      <c r="H585" s="10" t="s">
        <v>253</v>
      </c>
      <c r="I585" s="10" t="s">
        <v>7424</v>
      </c>
      <c r="J585" s="34">
        <v>16136.4</v>
      </c>
      <c r="K585" s="10">
        <v>4931685302</v>
      </c>
      <c r="L585" s="10" t="s">
        <v>7788</v>
      </c>
      <c r="M585" s="10"/>
      <c r="N585" s="10"/>
    </row>
    <row r="586" spans="1:14">
      <c r="A586" s="32" t="s">
        <v>8874</v>
      </c>
      <c r="B586" s="32" t="s">
        <v>8874</v>
      </c>
      <c r="C586" s="33">
        <v>0.23266203703703703</v>
      </c>
      <c r="D586" s="10">
        <v>101</v>
      </c>
      <c r="E586" s="14">
        <v>1528799</v>
      </c>
      <c r="F586" s="10" t="s">
        <v>161</v>
      </c>
      <c r="G586" s="15">
        <v>504</v>
      </c>
      <c r="H586" s="10" t="s">
        <v>253</v>
      </c>
      <c r="I586" s="10" t="s">
        <v>7424</v>
      </c>
      <c r="J586" s="34">
        <v>22528.799999999999</v>
      </c>
      <c r="K586" s="10">
        <v>4931685303</v>
      </c>
      <c r="L586" s="10" t="s">
        <v>7788</v>
      </c>
      <c r="M586" s="10"/>
      <c r="N586" s="10"/>
    </row>
    <row r="587" spans="1:14">
      <c r="A587" s="32" t="s">
        <v>8874</v>
      </c>
      <c r="B587" s="32" t="s">
        <v>8874</v>
      </c>
      <c r="C587" s="33">
        <v>0.23537037037037037</v>
      </c>
      <c r="D587" s="10">
        <v>101</v>
      </c>
      <c r="E587" s="14">
        <v>1508197</v>
      </c>
      <c r="F587" s="10" t="s">
        <v>126</v>
      </c>
      <c r="G587" s="15">
        <v>200</v>
      </c>
      <c r="H587" s="10" t="s">
        <v>253</v>
      </c>
      <c r="I587" s="10" t="s">
        <v>7424</v>
      </c>
      <c r="J587" s="34">
        <v>2470</v>
      </c>
      <c r="K587" s="10">
        <v>4931685324</v>
      </c>
      <c r="L587" s="10" t="s">
        <v>7788</v>
      </c>
      <c r="M587" s="10"/>
      <c r="N587" s="10"/>
    </row>
    <row r="588" spans="1:14">
      <c r="A588" s="32" t="s">
        <v>8874</v>
      </c>
      <c r="B588" s="32" t="s">
        <v>8874</v>
      </c>
      <c r="C588" s="33">
        <v>0.24363425925925927</v>
      </c>
      <c r="D588" s="10">
        <v>101</v>
      </c>
      <c r="E588" s="14">
        <v>1523321</v>
      </c>
      <c r="F588" s="10" t="s">
        <v>159</v>
      </c>
      <c r="G588" s="15">
        <v>216</v>
      </c>
      <c r="H588" s="10" t="s">
        <v>253</v>
      </c>
      <c r="I588" s="10" t="s">
        <v>7424</v>
      </c>
      <c r="J588" s="34">
        <v>2535.84</v>
      </c>
      <c r="K588" s="10">
        <v>4931685353</v>
      </c>
      <c r="L588" s="10" t="s">
        <v>7788</v>
      </c>
      <c r="M588" s="10"/>
      <c r="N588" s="10"/>
    </row>
    <row r="589" spans="1:14">
      <c r="A589" s="32" t="s">
        <v>8874</v>
      </c>
      <c r="B589" s="32" t="s">
        <v>8874</v>
      </c>
      <c r="C589" s="33">
        <v>0.33116898148148149</v>
      </c>
      <c r="D589" s="10">
        <v>101</v>
      </c>
      <c r="E589" s="14">
        <v>1508153</v>
      </c>
      <c r="F589" s="10" t="s">
        <v>124</v>
      </c>
      <c r="G589" s="15">
        <v>192</v>
      </c>
      <c r="H589" s="10" t="s">
        <v>253</v>
      </c>
      <c r="I589" s="10" t="s">
        <v>7424</v>
      </c>
      <c r="J589" s="34">
        <v>3381.12</v>
      </c>
      <c r="K589" s="10">
        <v>4931686635</v>
      </c>
      <c r="L589" s="10" t="s">
        <v>8732</v>
      </c>
      <c r="M589" s="10"/>
      <c r="N589" s="10"/>
    </row>
    <row r="590" spans="1:14">
      <c r="A590" s="32" t="s">
        <v>8874</v>
      </c>
      <c r="B590" s="32" t="s">
        <v>8874</v>
      </c>
      <c r="C590" s="33">
        <v>0.33130787037037041</v>
      </c>
      <c r="D590" s="10">
        <v>101</v>
      </c>
      <c r="E590" s="14">
        <v>1508197</v>
      </c>
      <c r="F590" s="10" t="s">
        <v>126</v>
      </c>
      <c r="G590" s="15">
        <v>200</v>
      </c>
      <c r="H590" s="10" t="s">
        <v>253</v>
      </c>
      <c r="I590" s="10" t="s">
        <v>7424</v>
      </c>
      <c r="J590" s="34">
        <v>2470</v>
      </c>
      <c r="K590" s="10">
        <v>4931686637</v>
      </c>
      <c r="L590" s="10" t="s">
        <v>8732</v>
      </c>
      <c r="M590" s="10"/>
      <c r="N590" s="10"/>
    </row>
    <row r="591" spans="1:14">
      <c r="A591" s="32" t="s">
        <v>8874</v>
      </c>
      <c r="B591" s="32" t="s">
        <v>8874</v>
      </c>
      <c r="C591" s="33">
        <v>0.33142361111111113</v>
      </c>
      <c r="D591" s="10">
        <v>101</v>
      </c>
      <c r="E591" s="14">
        <v>1520337</v>
      </c>
      <c r="F591" s="10" t="s">
        <v>157</v>
      </c>
      <c r="G591" s="15">
        <v>200</v>
      </c>
      <c r="H591" s="10" t="s">
        <v>253</v>
      </c>
      <c r="I591" s="10" t="s">
        <v>7424</v>
      </c>
      <c r="J591" s="34">
        <v>2606</v>
      </c>
      <c r="K591" s="10">
        <v>4931686638</v>
      </c>
      <c r="L591" s="10" t="s">
        <v>8732</v>
      </c>
      <c r="M591" s="10"/>
      <c r="N591" s="10"/>
    </row>
    <row r="592" spans="1:14">
      <c r="A592" s="32" t="s">
        <v>8874</v>
      </c>
      <c r="B592" s="32" t="s">
        <v>8874</v>
      </c>
      <c r="C592" s="33">
        <v>0.33151620370370372</v>
      </c>
      <c r="D592" s="10">
        <v>101</v>
      </c>
      <c r="E592" s="14">
        <v>1523321</v>
      </c>
      <c r="F592" s="10" t="s">
        <v>159</v>
      </c>
      <c r="G592" s="15">
        <v>216</v>
      </c>
      <c r="H592" s="10" t="s">
        <v>253</v>
      </c>
      <c r="I592" s="10" t="s">
        <v>7424</v>
      </c>
      <c r="J592" s="34">
        <v>2535.84</v>
      </c>
      <c r="K592" s="10">
        <v>4931686639</v>
      </c>
      <c r="L592" s="10" t="s">
        <v>8732</v>
      </c>
      <c r="M592" s="10"/>
      <c r="N592" s="10"/>
    </row>
    <row r="593" spans="1:14">
      <c r="A593" s="32" t="s">
        <v>8874</v>
      </c>
      <c r="B593" s="32" t="s">
        <v>8874</v>
      </c>
      <c r="C593" s="33">
        <v>0.3316087962962963</v>
      </c>
      <c r="D593" s="10">
        <v>101</v>
      </c>
      <c r="E593" s="14">
        <v>1513249</v>
      </c>
      <c r="F593" s="10" t="s">
        <v>130</v>
      </c>
      <c r="G593" s="15">
        <v>240</v>
      </c>
      <c r="H593" s="10" t="s">
        <v>253</v>
      </c>
      <c r="I593" s="10" t="s">
        <v>7424</v>
      </c>
      <c r="J593" s="34">
        <v>2676</v>
      </c>
      <c r="K593" s="10">
        <v>4931686641</v>
      </c>
      <c r="L593" s="10" t="s">
        <v>8732</v>
      </c>
      <c r="M593" s="10"/>
      <c r="N593" s="10"/>
    </row>
    <row r="594" spans="1:14">
      <c r="A594" s="32" t="s">
        <v>8874</v>
      </c>
      <c r="B594" s="32" t="s">
        <v>8874</v>
      </c>
      <c r="C594" s="33">
        <v>0.3316898148148148</v>
      </c>
      <c r="D594" s="10">
        <v>101</v>
      </c>
      <c r="E594" s="14">
        <v>1508197</v>
      </c>
      <c r="F594" s="10" t="s">
        <v>126</v>
      </c>
      <c r="G594" s="15">
        <v>200</v>
      </c>
      <c r="H594" s="10" t="s">
        <v>253</v>
      </c>
      <c r="I594" s="10" t="s">
        <v>7424</v>
      </c>
      <c r="J594" s="34">
        <v>2470</v>
      </c>
      <c r="K594" s="10">
        <v>4931686643</v>
      </c>
      <c r="L594" s="10" t="s">
        <v>8732</v>
      </c>
      <c r="M594" s="10"/>
      <c r="N594" s="10"/>
    </row>
    <row r="595" spans="1:14">
      <c r="A595" s="32" t="s">
        <v>8874</v>
      </c>
      <c r="B595" s="32" t="s">
        <v>8874</v>
      </c>
      <c r="C595" s="33">
        <v>0.34221064814814817</v>
      </c>
      <c r="D595" s="10">
        <v>101</v>
      </c>
      <c r="E595" s="14">
        <v>1516860</v>
      </c>
      <c r="F595" s="10" t="s">
        <v>139</v>
      </c>
      <c r="G595" s="15">
        <v>800</v>
      </c>
      <c r="H595" s="10" t="s">
        <v>253</v>
      </c>
      <c r="I595" s="10" t="s">
        <v>7424</v>
      </c>
      <c r="J595" s="34">
        <v>15032</v>
      </c>
      <c r="K595" s="10">
        <v>4931686715</v>
      </c>
      <c r="L595" s="10" t="s">
        <v>8732</v>
      </c>
      <c r="M595" s="10"/>
      <c r="N595" s="10"/>
    </row>
    <row r="596" spans="1:14">
      <c r="A596" s="32" t="s">
        <v>8874</v>
      </c>
      <c r="B596" s="32" t="s">
        <v>8874</v>
      </c>
      <c r="C596" s="33">
        <v>0.36034722222222221</v>
      </c>
      <c r="D596" s="10">
        <v>101</v>
      </c>
      <c r="E596" s="14">
        <v>1513604</v>
      </c>
      <c r="F596" s="10" t="s">
        <v>131</v>
      </c>
      <c r="G596" s="15">
        <v>168</v>
      </c>
      <c r="H596" s="10" t="s">
        <v>253</v>
      </c>
      <c r="I596" s="10" t="s">
        <v>7424</v>
      </c>
      <c r="J596" s="34">
        <v>3301.2</v>
      </c>
      <c r="K596" s="10">
        <v>4931686871</v>
      </c>
      <c r="L596" s="10" t="s">
        <v>8732</v>
      </c>
      <c r="M596" s="10"/>
      <c r="N596" s="10"/>
    </row>
    <row r="597" spans="1:14">
      <c r="A597" s="32" t="s">
        <v>8874</v>
      </c>
      <c r="B597" s="32" t="s">
        <v>8874</v>
      </c>
      <c r="C597" s="33">
        <v>0.36068287037037039</v>
      </c>
      <c r="D597" s="10">
        <v>101</v>
      </c>
      <c r="E597" s="14">
        <v>1513604</v>
      </c>
      <c r="F597" s="10" t="s">
        <v>131</v>
      </c>
      <c r="G597" s="15">
        <v>168</v>
      </c>
      <c r="H597" s="10" t="s">
        <v>253</v>
      </c>
      <c r="I597" s="10" t="s">
        <v>7424</v>
      </c>
      <c r="J597" s="34">
        <v>3301.2</v>
      </c>
      <c r="K597" s="10">
        <v>4931686872</v>
      </c>
      <c r="L597" s="10" t="s">
        <v>8732</v>
      </c>
      <c r="M597" s="10"/>
      <c r="N597" s="10"/>
    </row>
    <row r="598" spans="1:14">
      <c r="A598" s="32" t="s">
        <v>8874</v>
      </c>
      <c r="B598" s="32" t="s">
        <v>8874</v>
      </c>
      <c r="C598" s="33">
        <v>0.36091435185185183</v>
      </c>
      <c r="D598" s="10">
        <v>101</v>
      </c>
      <c r="E598" s="14">
        <v>1508197</v>
      </c>
      <c r="F598" s="10" t="s">
        <v>126</v>
      </c>
      <c r="G598" s="15">
        <v>200</v>
      </c>
      <c r="H598" s="10" t="s">
        <v>253</v>
      </c>
      <c r="I598" s="10" t="s">
        <v>7424</v>
      </c>
      <c r="J598" s="34">
        <v>2470</v>
      </c>
      <c r="K598" s="10">
        <v>4931686873</v>
      </c>
      <c r="L598" s="10" t="s">
        <v>8732</v>
      </c>
      <c r="M598" s="10"/>
      <c r="N598" s="10"/>
    </row>
    <row r="599" spans="1:14">
      <c r="A599" s="32" t="s">
        <v>8874</v>
      </c>
      <c r="B599" s="32" t="s">
        <v>8874</v>
      </c>
      <c r="C599" s="33">
        <v>0.36149305555555555</v>
      </c>
      <c r="D599" s="10">
        <v>101</v>
      </c>
      <c r="E599" s="14">
        <v>1513249</v>
      </c>
      <c r="F599" s="10" t="s">
        <v>130</v>
      </c>
      <c r="G599" s="15">
        <v>240</v>
      </c>
      <c r="H599" s="10" t="s">
        <v>253</v>
      </c>
      <c r="I599" s="10" t="s">
        <v>7424</v>
      </c>
      <c r="J599" s="34">
        <v>2676</v>
      </c>
      <c r="K599" s="10">
        <v>4931686876</v>
      </c>
      <c r="L599" s="10" t="s">
        <v>8732</v>
      </c>
      <c r="M599" s="10"/>
      <c r="N599" s="10"/>
    </row>
    <row r="600" spans="1:14">
      <c r="A600" s="32" t="s">
        <v>8874</v>
      </c>
      <c r="B600" s="32" t="s">
        <v>8874</v>
      </c>
      <c r="C600" s="33">
        <v>0.36188657407407404</v>
      </c>
      <c r="D600" s="10">
        <v>101</v>
      </c>
      <c r="E600" s="14">
        <v>1508153</v>
      </c>
      <c r="F600" s="10" t="s">
        <v>124</v>
      </c>
      <c r="G600" s="15">
        <v>192</v>
      </c>
      <c r="H600" s="10" t="s">
        <v>253</v>
      </c>
      <c r="I600" s="10" t="s">
        <v>7424</v>
      </c>
      <c r="J600" s="34">
        <v>3381.12</v>
      </c>
      <c r="K600" s="10">
        <v>4931686879</v>
      </c>
      <c r="L600" s="10" t="s">
        <v>8732</v>
      </c>
      <c r="M600" s="10"/>
      <c r="N600" s="10"/>
    </row>
    <row r="601" spans="1:14">
      <c r="A601" s="32" t="s">
        <v>8874</v>
      </c>
      <c r="B601" s="32" t="s">
        <v>8874</v>
      </c>
      <c r="C601" s="33">
        <v>0.41641203703703705</v>
      </c>
      <c r="D601" s="10">
        <v>101</v>
      </c>
      <c r="E601" s="14">
        <v>1520337</v>
      </c>
      <c r="F601" s="10" t="s">
        <v>157</v>
      </c>
      <c r="G601" s="15">
        <v>200</v>
      </c>
      <c r="H601" s="10" t="s">
        <v>253</v>
      </c>
      <c r="I601" s="10" t="s">
        <v>7424</v>
      </c>
      <c r="J601" s="34">
        <v>2606</v>
      </c>
      <c r="K601" s="10">
        <v>4931687632</v>
      </c>
      <c r="L601" s="10" t="s">
        <v>8732</v>
      </c>
      <c r="M601" s="10"/>
      <c r="N601" s="10"/>
    </row>
    <row r="602" spans="1:14">
      <c r="A602" s="32" t="s">
        <v>8874</v>
      </c>
      <c r="B602" s="32" t="s">
        <v>8874</v>
      </c>
      <c r="C602" s="33">
        <v>0.41670138888888886</v>
      </c>
      <c r="D602" s="10">
        <v>101</v>
      </c>
      <c r="E602" s="14">
        <v>1508197</v>
      </c>
      <c r="F602" s="10" t="s">
        <v>126</v>
      </c>
      <c r="G602" s="15">
        <v>200</v>
      </c>
      <c r="H602" s="10" t="s">
        <v>253</v>
      </c>
      <c r="I602" s="10" t="s">
        <v>7424</v>
      </c>
      <c r="J602" s="34">
        <v>2470</v>
      </c>
      <c r="K602" s="10">
        <v>4931687635</v>
      </c>
      <c r="L602" s="10" t="s">
        <v>8732</v>
      </c>
      <c r="M602" s="10"/>
      <c r="N602" s="10"/>
    </row>
    <row r="603" spans="1:14">
      <c r="A603" s="32" t="s">
        <v>8874</v>
      </c>
      <c r="B603" s="32" t="s">
        <v>8874</v>
      </c>
      <c r="C603" s="33">
        <v>0.41724537037037041</v>
      </c>
      <c r="D603" s="10">
        <v>101</v>
      </c>
      <c r="E603" s="14">
        <v>1523321</v>
      </c>
      <c r="F603" s="10" t="s">
        <v>159</v>
      </c>
      <c r="G603" s="15">
        <v>216</v>
      </c>
      <c r="H603" s="10" t="s">
        <v>253</v>
      </c>
      <c r="I603" s="10" t="s">
        <v>7424</v>
      </c>
      <c r="J603" s="34">
        <v>2535.84</v>
      </c>
      <c r="K603" s="10">
        <v>4931687638</v>
      </c>
      <c r="L603" s="10" t="s">
        <v>8732</v>
      </c>
      <c r="M603" s="10"/>
      <c r="N603" s="10"/>
    </row>
    <row r="604" spans="1:14">
      <c r="A604" s="32" t="s">
        <v>8874</v>
      </c>
      <c r="B604" s="32" t="s">
        <v>8874</v>
      </c>
      <c r="C604" s="33">
        <v>0.49091435185185189</v>
      </c>
      <c r="D604" s="10">
        <v>101</v>
      </c>
      <c r="E604" s="14">
        <v>1523321</v>
      </c>
      <c r="F604" s="10" t="s">
        <v>159</v>
      </c>
      <c r="G604" s="15">
        <v>216</v>
      </c>
      <c r="H604" s="10" t="s">
        <v>253</v>
      </c>
      <c r="I604" s="10" t="s">
        <v>7424</v>
      </c>
      <c r="J604" s="34">
        <v>2535.84</v>
      </c>
      <c r="K604" s="10">
        <v>4931688409</v>
      </c>
      <c r="L604" s="10" t="s">
        <v>8732</v>
      </c>
      <c r="M604" s="10"/>
      <c r="N604" s="10"/>
    </row>
    <row r="605" spans="1:14">
      <c r="A605" s="32" t="s">
        <v>8874</v>
      </c>
      <c r="B605" s="32" t="s">
        <v>8874</v>
      </c>
      <c r="C605" s="33">
        <v>0.49137731481481484</v>
      </c>
      <c r="D605" s="10">
        <v>101</v>
      </c>
      <c r="E605" s="14">
        <v>1520337</v>
      </c>
      <c r="F605" s="10" t="s">
        <v>157</v>
      </c>
      <c r="G605" s="15">
        <v>200</v>
      </c>
      <c r="H605" s="10" t="s">
        <v>253</v>
      </c>
      <c r="I605" s="10" t="s">
        <v>7424</v>
      </c>
      <c r="J605" s="34">
        <v>2606</v>
      </c>
      <c r="K605" s="10">
        <v>4931688416</v>
      </c>
      <c r="L605" s="10" t="s">
        <v>8732</v>
      </c>
      <c r="M605" s="10"/>
      <c r="N605" s="10"/>
    </row>
    <row r="606" spans="1:14">
      <c r="A606" s="32" t="s">
        <v>8874</v>
      </c>
      <c r="B606" s="32" t="s">
        <v>8874</v>
      </c>
      <c r="C606" s="33">
        <v>0.49148148148148146</v>
      </c>
      <c r="D606" s="10">
        <v>101</v>
      </c>
      <c r="E606" s="14">
        <v>1508197</v>
      </c>
      <c r="F606" s="10" t="s">
        <v>126</v>
      </c>
      <c r="G606" s="15">
        <v>200</v>
      </c>
      <c r="H606" s="10" t="s">
        <v>253</v>
      </c>
      <c r="I606" s="10" t="s">
        <v>7424</v>
      </c>
      <c r="J606" s="34">
        <v>2470</v>
      </c>
      <c r="K606" s="10">
        <v>4931688418</v>
      </c>
      <c r="L606" s="10" t="s">
        <v>8732</v>
      </c>
      <c r="M606" s="10"/>
      <c r="N606" s="10"/>
    </row>
    <row r="607" spans="1:14">
      <c r="A607" s="32" t="s">
        <v>8874</v>
      </c>
      <c r="B607" s="32" t="s">
        <v>8874</v>
      </c>
      <c r="C607" s="33">
        <v>0.49158564814814815</v>
      </c>
      <c r="D607" s="10">
        <v>101</v>
      </c>
      <c r="E607" s="14">
        <v>1508153</v>
      </c>
      <c r="F607" s="10" t="s">
        <v>124</v>
      </c>
      <c r="G607" s="15">
        <v>192</v>
      </c>
      <c r="H607" s="10" t="s">
        <v>253</v>
      </c>
      <c r="I607" s="10" t="s">
        <v>7424</v>
      </c>
      <c r="J607" s="34">
        <v>3381.12</v>
      </c>
      <c r="K607" s="10">
        <v>4931688420</v>
      </c>
      <c r="L607" s="10" t="s">
        <v>8732</v>
      </c>
      <c r="M607" s="10"/>
      <c r="N607" s="10"/>
    </row>
    <row r="608" spans="1:14">
      <c r="A608" s="32" t="s">
        <v>8874</v>
      </c>
      <c r="B608" s="32" t="s">
        <v>8874</v>
      </c>
      <c r="C608" s="33">
        <v>0.4916666666666667</v>
      </c>
      <c r="D608" s="10">
        <v>101</v>
      </c>
      <c r="E608" s="14">
        <v>1508153</v>
      </c>
      <c r="F608" s="10" t="s">
        <v>124</v>
      </c>
      <c r="G608" s="15">
        <v>192</v>
      </c>
      <c r="H608" s="10" t="s">
        <v>253</v>
      </c>
      <c r="I608" s="10" t="s">
        <v>7424</v>
      </c>
      <c r="J608" s="34">
        <v>3381.12</v>
      </c>
      <c r="K608" s="10">
        <v>4931688422</v>
      </c>
      <c r="L608" s="10" t="s">
        <v>8732</v>
      </c>
      <c r="M608" s="10"/>
      <c r="N608" s="10"/>
    </row>
    <row r="609" spans="1:14">
      <c r="A609" s="32" t="s">
        <v>8874</v>
      </c>
      <c r="B609" s="32" t="s">
        <v>8874</v>
      </c>
      <c r="C609" s="33">
        <v>0.49174768518518519</v>
      </c>
      <c r="D609" s="10">
        <v>101</v>
      </c>
      <c r="E609" s="14">
        <v>1513249</v>
      </c>
      <c r="F609" s="10" t="s">
        <v>130</v>
      </c>
      <c r="G609" s="15">
        <v>240</v>
      </c>
      <c r="H609" s="10" t="s">
        <v>253</v>
      </c>
      <c r="I609" s="10" t="s">
        <v>7424</v>
      </c>
      <c r="J609" s="34">
        <v>2676</v>
      </c>
      <c r="K609" s="10">
        <v>4931688426</v>
      </c>
      <c r="L609" s="10" t="s">
        <v>8732</v>
      </c>
      <c r="M609" s="10"/>
      <c r="N609" s="10"/>
    </row>
    <row r="610" spans="1:14">
      <c r="A610" s="32" t="s">
        <v>8874</v>
      </c>
      <c r="B610" s="32" t="s">
        <v>8874</v>
      </c>
      <c r="C610" s="33">
        <v>0.49204861111111109</v>
      </c>
      <c r="D610" s="10">
        <v>101</v>
      </c>
      <c r="E610" s="14">
        <v>1508197</v>
      </c>
      <c r="F610" s="10" t="s">
        <v>126</v>
      </c>
      <c r="G610" s="15">
        <v>200</v>
      </c>
      <c r="H610" s="10" t="s">
        <v>253</v>
      </c>
      <c r="I610" s="10" t="s">
        <v>7424</v>
      </c>
      <c r="J610" s="34">
        <v>2470</v>
      </c>
      <c r="K610" s="10">
        <v>4931688431</v>
      </c>
      <c r="L610" s="10" t="s">
        <v>8732</v>
      </c>
      <c r="M610" s="10"/>
      <c r="N610" s="10"/>
    </row>
    <row r="611" spans="1:14">
      <c r="A611" s="32" t="s">
        <v>8874</v>
      </c>
      <c r="B611" s="32" t="s">
        <v>8874</v>
      </c>
      <c r="C611" s="33">
        <v>0.50246527777777772</v>
      </c>
      <c r="D611" s="10">
        <v>101</v>
      </c>
      <c r="E611" s="14">
        <v>1516860</v>
      </c>
      <c r="F611" s="10" t="s">
        <v>139</v>
      </c>
      <c r="G611" s="15">
        <v>800</v>
      </c>
      <c r="H611" s="10" t="s">
        <v>253</v>
      </c>
      <c r="I611" s="10" t="s">
        <v>7424</v>
      </c>
      <c r="J611" s="34">
        <v>15032</v>
      </c>
      <c r="K611" s="10">
        <v>4931688509</v>
      </c>
      <c r="L611" s="10" t="s">
        <v>8732</v>
      </c>
      <c r="M611" s="10"/>
      <c r="N611" s="10"/>
    </row>
    <row r="612" spans="1:14">
      <c r="A612" s="32" t="s">
        <v>8874</v>
      </c>
      <c r="B612" s="32" t="s">
        <v>8874</v>
      </c>
      <c r="C612" s="33">
        <v>0.50259259259259259</v>
      </c>
      <c r="D612" s="10">
        <v>101</v>
      </c>
      <c r="E612" s="14">
        <v>1528786</v>
      </c>
      <c r="F612" s="10" t="s">
        <v>185</v>
      </c>
      <c r="G612" s="15">
        <v>840</v>
      </c>
      <c r="H612" s="10" t="s">
        <v>253</v>
      </c>
      <c r="I612" s="10" t="s">
        <v>7424</v>
      </c>
      <c r="J612" s="34">
        <v>16136.4</v>
      </c>
      <c r="K612" s="10">
        <v>4931688521</v>
      </c>
      <c r="L612" s="10" t="s">
        <v>8732</v>
      </c>
      <c r="M612" s="10"/>
      <c r="N612" s="10"/>
    </row>
    <row r="613" spans="1:14">
      <c r="A613" s="32" t="s">
        <v>8874</v>
      </c>
      <c r="B613" s="32" t="s">
        <v>8874</v>
      </c>
      <c r="C613" s="33">
        <v>0.54043981481481485</v>
      </c>
      <c r="D613" s="10">
        <v>101</v>
      </c>
      <c r="E613" s="14">
        <v>1516844</v>
      </c>
      <c r="F613" s="10" t="s">
        <v>135</v>
      </c>
      <c r="G613" s="15">
        <v>840</v>
      </c>
      <c r="H613" s="10" t="s">
        <v>253</v>
      </c>
      <c r="I613" s="10" t="s">
        <v>7424</v>
      </c>
      <c r="J613" s="34">
        <v>15372</v>
      </c>
      <c r="K613" s="10">
        <v>4931688999</v>
      </c>
      <c r="L613" s="10" t="s">
        <v>8732</v>
      </c>
      <c r="M613" s="10"/>
      <c r="N613" s="10"/>
    </row>
    <row r="614" spans="1:14">
      <c r="A614" s="32" t="s">
        <v>8874</v>
      </c>
      <c r="B614" s="32" t="s">
        <v>8874</v>
      </c>
      <c r="C614" s="33">
        <v>0.55813657407407413</v>
      </c>
      <c r="D614" s="10">
        <v>101</v>
      </c>
      <c r="E614" s="14">
        <v>1508153</v>
      </c>
      <c r="F614" s="10" t="s">
        <v>124</v>
      </c>
      <c r="G614" s="15">
        <v>192</v>
      </c>
      <c r="H614" s="10" t="s">
        <v>253</v>
      </c>
      <c r="I614" s="10" t="s">
        <v>7424</v>
      </c>
      <c r="J614" s="34">
        <v>3381.12</v>
      </c>
      <c r="K614" s="10">
        <v>4931689634</v>
      </c>
      <c r="L614" s="10" t="s">
        <v>8732</v>
      </c>
      <c r="M614" s="10"/>
      <c r="N614" s="10"/>
    </row>
    <row r="615" spans="1:14">
      <c r="A615" s="32" t="s">
        <v>8874</v>
      </c>
      <c r="B615" s="32" t="s">
        <v>8874</v>
      </c>
      <c r="C615" s="33">
        <v>0.55831018518518516</v>
      </c>
      <c r="D615" s="10">
        <v>101</v>
      </c>
      <c r="E615" s="14">
        <v>1523321</v>
      </c>
      <c r="F615" s="10" t="s">
        <v>159</v>
      </c>
      <c r="G615" s="15">
        <v>216</v>
      </c>
      <c r="H615" s="10" t="s">
        <v>253</v>
      </c>
      <c r="I615" s="10" t="s">
        <v>7424</v>
      </c>
      <c r="J615" s="34">
        <v>2535.84</v>
      </c>
      <c r="K615" s="10">
        <v>4931689636</v>
      </c>
      <c r="L615" s="10" t="s">
        <v>8732</v>
      </c>
      <c r="M615" s="10"/>
      <c r="N615" s="10"/>
    </row>
    <row r="616" spans="1:14">
      <c r="A616" s="32" t="s">
        <v>8874</v>
      </c>
      <c r="B616" s="32" t="s">
        <v>8874</v>
      </c>
      <c r="C616" s="33">
        <v>0.55841435185185184</v>
      </c>
      <c r="D616" s="10">
        <v>101</v>
      </c>
      <c r="E616" s="14">
        <v>1513604</v>
      </c>
      <c r="F616" s="10" t="s">
        <v>131</v>
      </c>
      <c r="G616" s="15">
        <v>168</v>
      </c>
      <c r="H616" s="10" t="s">
        <v>253</v>
      </c>
      <c r="I616" s="10" t="s">
        <v>7424</v>
      </c>
      <c r="J616" s="34">
        <v>3301.2</v>
      </c>
      <c r="K616" s="10">
        <v>4931689639</v>
      </c>
      <c r="L616" s="10" t="s">
        <v>8732</v>
      </c>
      <c r="M616" s="10"/>
      <c r="N616" s="10"/>
    </row>
    <row r="617" spans="1:14">
      <c r="A617" s="32" t="s">
        <v>8874</v>
      </c>
      <c r="B617" s="32" t="s">
        <v>8874</v>
      </c>
      <c r="C617" s="33">
        <v>0.5584837962962963</v>
      </c>
      <c r="D617" s="10">
        <v>101</v>
      </c>
      <c r="E617" s="14">
        <v>1513604</v>
      </c>
      <c r="F617" s="10" t="s">
        <v>131</v>
      </c>
      <c r="G617" s="15">
        <v>168</v>
      </c>
      <c r="H617" s="10" t="s">
        <v>253</v>
      </c>
      <c r="I617" s="10" t="s">
        <v>7424</v>
      </c>
      <c r="J617" s="34">
        <v>3301.2</v>
      </c>
      <c r="K617" s="10">
        <v>4931689641</v>
      </c>
      <c r="L617" s="10" t="s">
        <v>8732</v>
      </c>
      <c r="M617" s="10"/>
      <c r="N617" s="10"/>
    </row>
    <row r="618" spans="1:14">
      <c r="A618" s="32" t="s">
        <v>8874</v>
      </c>
      <c r="B618" s="32" t="s">
        <v>8874</v>
      </c>
      <c r="C618" s="33">
        <v>0.55855324074074075</v>
      </c>
      <c r="D618" s="10">
        <v>101</v>
      </c>
      <c r="E618" s="14">
        <v>1508197</v>
      </c>
      <c r="F618" s="10" t="s">
        <v>126</v>
      </c>
      <c r="G618" s="15">
        <v>200</v>
      </c>
      <c r="H618" s="10" t="s">
        <v>253</v>
      </c>
      <c r="I618" s="10" t="s">
        <v>7424</v>
      </c>
      <c r="J618" s="34">
        <v>2470</v>
      </c>
      <c r="K618" s="10">
        <v>4931689644</v>
      </c>
      <c r="L618" s="10" t="s">
        <v>8732</v>
      </c>
      <c r="M618" s="10"/>
      <c r="N618" s="10"/>
    </row>
    <row r="619" spans="1:14">
      <c r="A619" s="32" t="s">
        <v>8874</v>
      </c>
      <c r="B619" s="32" t="s">
        <v>8874</v>
      </c>
      <c r="C619" s="33">
        <v>0.55863425925925925</v>
      </c>
      <c r="D619" s="10">
        <v>101</v>
      </c>
      <c r="E619" s="14">
        <v>1508197</v>
      </c>
      <c r="F619" s="10" t="s">
        <v>126</v>
      </c>
      <c r="G619" s="15">
        <v>200</v>
      </c>
      <c r="H619" s="10" t="s">
        <v>253</v>
      </c>
      <c r="I619" s="10" t="s">
        <v>7424</v>
      </c>
      <c r="J619" s="34">
        <v>2470</v>
      </c>
      <c r="K619" s="10">
        <v>4931689646</v>
      </c>
      <c r="L619" s="10" t="s">
        <v>8732</v>
      </c>
      <c r="M619" s="10"/>
      <c r="N619" s="10"/>
    </row>
    <row r="620" spans="1:14">
      <c r="A620" s="32" t="s">
        <v>8874</v>
      </c>
      <c r="B620" s="32" t="s">
        <v>8874</v>
      </c>
      <c r="C620" s="33">
        <v>0.57616898148148155</v>
      </c>
      <c r="D620" s="10">
        <v>101</v>
      </c>
      <c r="E620" s="14">
        <v>1511288</v>
      </c>
      <c r="F620" s="10" t="s">
        <v>388</v>
      </c>
      <c r="G620" s="15">
        <v>234</v>
      </c>
      <c r="H620" s="10" t="s">
        <v>253</v>
      </c>
      <c r="I620" s="10" t="s">
        <v>7424</v>
      </c>
      <c r="J620" s="34">
        <v>2433.6</v>
      </c>
      <c r="K620" s="10">
        <v>4931689872</v>
      </c>
      <c r="L620" s="10" t="s">
        <v>8732</v>
      </c>
      <c r="M620" s="10"/>
      <c r="N620" s="10"/>
    </row>
    <row r="621" spans="1:14">
      <c r="A621" s="32" t="s">
        <v>8874</v>
      </c>
      <c r="B621" s="32" t="s">
        <v>8874</v>
      </c>
      <c r="C621" s="33">
        <v>0.57629629629629631</v>
      </c>
      <c r="D621" s="10">
        <v>101</v>
      </c>
      <c r="E621" s="14">
        <v>1523321</v>
      </c>
      <c r="F621" s="10" t="s">
        <v>159</v>
      </c>
      <c r="G621" s="15">
        <v>120</v>
      </c>
      <c r="H621" s="10" t="s">
        <v>253</v>
      </c>
      <c r="I621" s="10" t="s">
        <v>7424</v>
      </c>
      <c r="J621" s="34">
        <v>1408.8</v>
      </c>
      <c r="K621" s="10">
        <v>4931689874</v>
      </c>
      <c r="L621" s="10" t="s">
        <v>8732</v>
      </c>
      <c r="M621" s="10"/>
      <c r="N621" s="10"/>
    </row>
    <row r="622" spans="1:14">
      <c r="A622" s="32" t="s">
        <v>8874</v>
      </c>
      <c r="B622" s="32" t="s">
        <v>8874</v>
      </c>
      <c r="C622" s="33">
        <v>0.58071759259259259</v>
      </c>
      <c r="D622" s="10">
        <v>101</v>
      </c>
      <c r="E622" s="14">
        <v>1508153</v>
      </c>
      <c r="F622" s="10" t="s">
        <v>124</v>
      </c>
      <c r="G622" s="15">
        <v>192</v>
      </c>
      <c r="H622" s="10" t="s">
        <v>253</v>
      </c>
      <c r="I622" s="10" t="s">
        <v>7424</v>
      </c>
      <c r="J622" s="34">
        <v>3381.12</v>
      </c>
      <c r="K622" s="10">
        <v>4931689936</v>
      </c>
      <c r="L622" s="10" t="s">
        <v>8732</v>
      </c>
      <c r="M622" s="10"/>
      <c r="N622" s="10"/>
    </row>
    <row r="623" spans="1:14">
      <c r="A623" s="32" t="s">
        <v>8874</v>
      </c>
      <c r="B623" s="32" t="s">
        <v>8874</v>
      </c>
      <c r="C623" s="33">
        <v>0.58082175925925927</v>
      </c>
      <c r="D623" s="10">
        <v>101</v>
      </c>
      <c r="E623" s="14">
        <v>1508197</v>
      </c>
      <c r="F623" s="10" t="s">
        <v>126</v>
      </c>
      <c r="G623" s="15">
        <v>200</v>
      </c>
      <c r="H623" s="10" t="s">
        <v>253</v>
      </c>
      <c r="I623" s="10" t="s">
        <v>7424</v>
      </c>
      <c r="J623" s="34">
        <v>2470</v>
      </c>
      <c r="K623" s="10">
        <v>4931689938</v>
      </c>
      <c r="L623" s="10" t="s">
        <v>8732</v>
      </c>
      <c r="M623" s="10"/>
      <c r="N623" s="10"/>
    </row>
    <row r="624" spans="1:14">
      <c r="A624" s="32" t="s">
        <v>8874</v>
      </c>
      <c r="B624" s="32" t="s">
        <v>8874</v>
      </c>
      <c r="C624" s="33">
        <v>0.58090277777777777</v>
      </c>
      <c r="D624" s="10">
        <v>101</v>
      </c>
      <c r="E624" s="14">
        <v>1508197</v>
      </c>
      <c r="F624" s="10" t="s">
        <v>126</v>
      </c>
      <c r="G624" s="15">
        <v>200</v>
      </c>
      <c r="H624" s="10" t="s">
        <v>253</v>
      </c>
      <c r="I624" s="10" t="s">
        <v>7424</v>
      </c>
      <c r="J624" s="34">
        <v>2470</v>
      </c>
      <c r="K624" s="10">
        <v>4931689951</v>
      </c>
      <c r="L624" s="10" t="s">
        <v>8732</v>
      </c>
      <c r="M624" s="10"/>
      <c r="N624" s="10"/>
    </row>
    <row r="625" spans="1:14">
      <c r="A625" s="32" t="s">
        <v>8874</v>
      </c>
      <c r="B625" s="32" t="s">
        <v>8874</v>
      </c>
      <c r="C625" s="33">
        <v>0.58300925925925928</v>
      </c>
      <c r="D625" s="10">
        <v>102</v>
      </c>
      <c r="E625" s="14">
        <v>1508153</v>
      </c>
      <c r="F625" s="10" t="s">
        <v>124</v>
      </c>
      <c r="G625" s="15">
        <v>-192</v>
      </c>
      <c r="H625" s="10" t="s">
        <v>253</v>
      </c>
      <c r="I625" s="10" t="s">
        <v>7424</v>
      </c>
      <c r="J625" s="34">
        <v>-3381.12</v>
      </c>
      <c r="K625" s="10">
        <v>4931689972</v>
      </c>
      <c r="L625" s="10" t="s">
        <v>8732</v>
      </c>
      <c r="M625" s="10"/>
      <c r="N625" s="10"/>
    </row>
    <row r="626" spans="1:14">
      <c r="A626" s="32" t="s">
        <v>8874</v>
      </c>
      <c r="B626" s="32" t="s">
        <v>8874</v>
      </c>
      <c r="C626" s="33">
        <v>0.70846064814814813</v>
      </c>
      <c r="D626" s="10">
        <v>101</v>
      </c>
      <c r="E626" s="14">
        <v>1523321</v>
      </c>
      <c r="F626" s="10" t="s">
        <v>159</v>
      </c>
      <c r="G626" s="15">
        <v>216</v>
      </c>
      <c r="H626" s="10" t="s">
        <v>253</v>
      </c>
      <c r="I626" s="10" t="s">
        <v>7424</v>
      </c>
      <c r="J626" s="34">
        <v>2535.84</v>
      </c>
      <c r="K626" s="10">
        <v>4931691530</v>
      </c>
      <c r="L626" s="10" t="s">
        <v>8469</v>
      </c>
      <c r="M626" s="10"/>
      <c r="N626" s="10"/>
    </row>
    <row r="627" spans="1:14">
      <c r="A627" s="32" t="s">
        <v>8874</v>
      </c>
      <c r="B627" s="32" t="s">
        <v>8874</v>
      </c>
      <c r="C627" s="33">
        <v>0.70873842592592595</v>
      </c>
      <c r="D627" s="10">
        <v>101</v>
      </c>
      <c r="E627" s="14">
        <v>1513604</v>
      </c>
      <c r="F627" s="10" t="s">
        <v>131</v>
      </c>
      <c r="G627" s="15">
        <v>168</v>
      </c>
      <c r="H627" s="10" t="s">
        <v>253</v>
      </c>
      <c r="I627" s="10" t="s">
        <v>7424</v>
      </c>
      <c r="J627" s="34">
        <v>3301.2</v>
      </c>
      <c r="K627" s="10">
        <v>4931691553</v>
      </c>
      <c r="L627" s="10" t="s">
        <v>8469</v>
      </c>
      <c r="M627" s="10"/>
      <c r="N627" s="10"/>
    </row>
    <row r="628" spans="1:14">
      <c r="A628" s="32" t="s">
        <v>8874</v>
      </c>
      <c r="B628" s="32" t="s">
        <v>8874</v>
      </c>
      <c r="C628" s="33">
        <v>0.70884259259259252</v>
      </c>
      <c r="D628" s="10">
        <v>101</v>
      </c>
      <c r="E628" s="14">
        <v>1523321</v>
      </c>
      <c r="F628" s="10" t="s">
        <v>159</v>
      </c>
      <c r="G628" s="15">
        <v>216</v>
      </c>
      <c r="H628" s="10" t="s">
        <v>253</v>
      </c>
      <c r="I628" s="10" t="s">
        <v>7424</v>
      </c>
      <c r="J628" s="34">
        <v>2535.84</v>
      </c>
      <c r="K628" s="10">
        <v>4931691555</v>
      </c>
      <c r="L628" s="10" t="s">
        <v>8469</v>
      </c>
      <c r="M628" s="10"/>
      <c r="N628" s="10"/>
    </row>
    <row r="629" spans="1:14">
      <c r="A629" s="32" t="s">
        <v>8874</v>
      </c>
      <c r="B629" s="32" t="s">
        <v>8874</v>
      </c>
      <c r="C629" s="33">
        <v>0.70895833333333336</v>
      </c>
      <c r="D629" s="10">
        <v>101</v>
      </c>
      <c r="E629" s="14">
        <v>1513604</v>
      </c>
      <c r="F629" s="10" t="s">
        <v>131</v>
      </c>
      <c r="G629" s="15">
        <v>168</v>
      </c>
      <c r="H629" s="10" t="s">
        <v>253</v>
      </c>
      <c r="I629" s="10" t="s">
        <v>7424</v>
      </c>
      <c r="J629" s="34">
        <v>3301.2</v>
      </c>
      <c r="K629" s="10">
        <v>4931691556</v>
      </c>
      <c r="L629" s="10" t="s">
        <v>8469</v>
      </c>
      <c r="M629" s="10"/>
      <c r="N629" s="10"/>
    </row>
    <row r="630" spans="1:14">
      <c r="A630" s="32" t="s">
        <v>8874</v>
      </c>
      <c r="B630" s="32" t="s">
        <v>8874</v>
      </c>
      <c r="C630" s="33">
        <v>0.70921296296296299</v>
      </c>
      <c r="D630" s="10">
        <v>101</v>
      </c>
      <c r="E630" s="14">
        <v>1508197</v>
      </c>
      <c r="F630" s="10" t="s">
        <v>126</v>
      </c>
      <c r="G630" s="15">
        <v>200</v>
      </c>
      <c r="H630" s="10" t="s">
        <v>253</v>
      </c>
      <c r="I630" s="10" t="s">
        <v>7424</v>
      </c>
      <c r="J630" s="34">
        <v>2470</v>
      </c>
      <c r="K630" s="10">
        <v>4931691560</v>
      </c>
      <c r="L630" s="10" t="s">
        <v>8469</v>
      </c>
      <c r="M630" s="10"/>
      <c r="N630" s="10"/>
    </row>
    <row r="631" spans="1:14">
      <c r="A631" s="32" t="s">
        <v>8874</v>
      </c>
      <c r="B631" s="32" t="s">
        <v>8874</v>
      </c>
      <c r="C631" s="33">
        <v>0.70930555555555552</v>
      </c>
      <c r="D631" s="10">
        <v>101</v>
      </c>
      <c r="E631" s="14">
        <v>1508197</v>
      </c>
      <c r="F631" s="10" t="s">
        <v>126</v>
      </c>
      <c r="G631" s="15">
        <v>200</v>
      </c>
      <c r="H631" s="10" t="s">
        <v>253</v>
      </c>
      <c r="I631" s="10" t="s">
        <v>7424</v>
      </c>
      <c r="J631" s="34">
        <v>2470</v>
      </c>
      <c r="K631" s="10">
        <v>4931691561</v>
      </c>
      <c r="L631" s="10" t="s">
        <v>8469</v>
      </c>
      <c r="M631" s="10"/>
      <c r="N631" s="10"/>
    </row>
    <row r="632" spans="1:14">
      <c r="A632" s="32" t="s">
        <v>8874</v>
      </c>
      <c r="B632" s="32" t="s">
        <v>8874</v>
      </c>
      <c r="C632" s="33">
        <v>0.70942129629629624</v>
      </c>
      <c r="D632" s="10">
        <v>101</v>
      </c>
      <c r="E632" s="14">
        <v>1516847</v>
      </c>
      <c r="F632" s="10" t="s">
        <v>136</v>
      </c>
      <c r="G632" s="15">
        <v>840</v>
      </c>
      <c r="H632" s="10" t="s">
        <v>253</v>
      </c>
      <c r="I632" s="10" t="s">
        <v>7424</v>
      </c>
      <c r="J632" s="34">
        <v>15397.2</v>
      </c>
      <c r="K632" s="10">
        <v>4931691563</v>
      </c>
      <c r="L632" s="10" t="s">
        <v>8469</v>
      </c>
      <c r="M632" s="10"/>
      <c r="N632" s="10"/>
    </row>
    <row r="633" spans="1:14">
      <c r="A633" s="32" t="s">
        <v>8874</v>
      </c>
      <c r="B633" s="32" t="s">
        <v>8874</v>
      </c>
      <c r="C633" s="33">
        <v>0.70954861111111101</v>
      </c>
      <c r="D633" s="10">
        <v>101</v>
      </c>
      <c r="E633" s="14">
        <v>1516860</v>
      </c>
      <c r="F633" s="10" t="s">
        <v>139</v>
      </c>
      <c r="G633" s="15">
        <v>800</v>
      </c>
      <c r="H633" s="10" t="s">
        <v>253</v>
      </c>
      <c r="I633" s="10" t="s">
        <v>7424</v>
      </c>
      <c r="J633" s="34">
        <v>15032</v>
      </c>
      <c r="K633" s="10">
        <v>4931691565</v>
      </c>
      <c r="L633" s="10" t="s">
        <v>8469</v>
      </c>
      <c r="M633" s="10"/>
      <c r="N633" s="10"/>
    </row>
    <row r="634" spans="1:14">
      <c r="A634" s="32" t="s">
        <v>8874</v>
      </c>
      <c r="B634" s="32" t="s">
        <v>8874</v>
      </c>
      <c r="C634" s="33">
        <v>0.76629629629629636</v>
      </c>
      <c r="D634" s="10">
        <v>101</v>
      </c>
      <c r="E634" s="14">
        <v>1528786</v>
      </c>
      <c r="F634" s="10" t="s">
        <v>185</v>
      </c>
      <c r="G634" s="15">
        <v>840</v>
      </c>
      <c r="H634" s="10" t="s">
        <v>253</v>
      </c>
      <c r="I634" s="10" t="s">
        <v>7424</v>
      </c>
      <c r="J634" s="34">
        <v>16136.4</v>
      </c>
      <c r="K634" s="10">
        <v>4931692360</v>
      </c>
      <c r="L634" s="10" t="s">
        <v>8469</v>
      </c>
      <c r="M634" s="10"/>
      <c r="N634" s="10"/>
    </row>
    <row r="635" spans="1:14">
      <c r="A635" s="32" t="s">
        <v>8874</v>
      </c>
      <c r="B635" s="32" t="s">
        <v>8874</v>
      </c>
      <c r="C635" s="33">
        <v>0.80486111111111114</v>
      </c>
      <c r="D635" s="10">
        <v>101</v>
      </c>
      <c r="E635" s="14">
        <v>1520337</v>
      </c>
      <c r="F635" s="10" t="s">
        <v>157</v>
      </c>
      <c r="G635" s="15">
        <v>200</v>
      </c>
      <c r="H635" s="10" t="s">
        <v>253</v>
      </c>
      <c r="I635" s="10" t="s">
        <v>7424</v>
      </c>
      <c r="J635" s="34">
        <v>2606</v>
      </c>
      <c r="K635" s="10">
        <v>4931692940</v>
      </c>
      <c r="L635" s="10" t="s">
        <v>8469</v>
      </c>
      <c r="M635" s="10"/>
      <c r="N635" s="10"/>
    </row>
    <row r="636" spans="1:14">
      <c r="A636" s="32" t="s">
        <v>8874</v>
      </c>
      <c r="B636" s="32" t="s">
        <v>8874</v>
      </c>
      <c r="C636" s="33">
        <v>0.80496527777777782</v>
      </c>
      <c r="D636" s="10">
        <v>101</v>
      </c>
      <c r="E636" s="14">
        <v>1513604</v>
      </c>
      <c r="F636" s="10" t="s">
        <v>131</v>
      </c>
      <c r="G636" s="15">
        <v>168</v>
      </c>
      <c r="H636" s="10" t="s">
        <v>253</v>
      </c>
      <c r="I636" s="10" t="s">
        <v>7424</v>
      </c>
      <c r="J636" s="34">
        <v>3301.2</v>
      </c>
      <c r="K636" s="10">
        <v>4931693071</v>
      </c>
      <c r="L636" s="10" t="s">
        <v>8469</v>
      </c>
      <c r="M636" s="10"/>
      <c r="N636" s="10"/>
    </row>
    <row r="637" spans="1:14">
      <c r="A637" s="32" t="s">
        <v>8874</v>
      </c>
      <c r="B637" s="32" t="s">
        <v>8874</v>
      </c>
      <c r="C637" s="33">
        <v>0.80511574074074066</v>
      </c>
      <c r="D637" s="10">
        <v>101</v>
      </c>
      <c r="E637" s="14">
        <v>1513249</v>
      </c>
      <c r="F637" s="10" t="s">
        <v>130</v>
      </c>
      <c r="G637" s="15">
        <v>240</v>
      </c>
      <c r="H637" s="10" t="s">
        <v>253</v>
      </c>
      <c r="I637" s="10" t="s">
        <v>7424</v>
      </c>
      <c r="J637" s="34">
        <v>2676</v>
      </c>
      <c r="K637" s="10">
        <v>4931693072</v>
      </c>
      <c r="L637" s="10" t="s">
        <v>8469</v>
      </c>
      <c r="M637" s="10"/>
      <c r="N637" s="10"/>
    </row>
    <row r="638" spans="1:14">
      <c r="A638" s="32" t="s">
        <v>8874</v>
      </c>
      <c r="B638" s="32" t="s">
        <v>8874</v>
      </c>
      <c r="C638" s="33">
        <v>0.80523148148148149</v>
      </c>
      <c r="D638" s="10">
        <v>101</v>
      </c>
      <c r="E638" s="14">
        <v>1523321</v>
      </c>
      <c r="F638" s="10" t="s">
        <v>159</v>
      </c>
      <c r="G638" s="15">
        <v>216</v>
      </c>
      <c r="H638" s="10" t="s">
        <v>253</v>
      </c>
      <c r="I638" s="10" t="s">
        <v>7424</v>
      </c>
      <c r="J638" s="34">
        <v>2535.84</v>
      </c>
      <c r="K638" s="10">
        <v>4931693073</v>
      </c>
      <c r="L638" s="10" t="s">
        <v>8469</v>
      </c>
      <c r="M638" s="10"/>
      <c r="N638" s="10"/>
    </row>
    <row r="639" spans="1:14">
      <c r="A639" s="32" t="s">
        <v>8874</v>
      </c>
      <c r="B639" s="32" t="s">
        <v>8874</v>
      </c>
      <c r="C639" s="33">
        <v>0.80533564814814806</v>
      </c>
      <c r="D639" s="10">
        <v>101</v>
      </c>
      <c r="E639" s="14">
        <v>1508197</v>
      </c>
      <c r="F639" s="10" t="s">
        <v>126</v>
      </c>
      <c r="G639" s="15">
        <v>200</v>
      </c>
      <c r="H639" s="10" t="s">
        <v>253</v>
      </c>
      <c r="I639" s="10" t="s">
        <v>7424</v>
      </c>
      <c r="J639" s="34">
        <v>2470</v>
      </c>
      <c r="K639" s="10">
        <v>4931693074</v>
      </c>
      <c r="L639" s="10" t="s">
        <v>8469</v>
      </c>
      <c r="M639" s="10"/>
      <c r="N639" s="10"/>
    </row>
    <row r="640" spans="1:14">
      <c r="A640" s="32" t="s">
        <v>8874</v>
      </c>
      <c r="B640" s="32" t="s">
        <v>8874</v>
      </c>
      <c r="C640" s="33">
        <v>0.84815972222222225</v>
      </c>
      <c r="D640" s="10">
        <v>101</v>
      </c>
      <c r="E640" s="14">
        <v>1508197</v>
      </c>
      <c r="F640" s="10" t="s">
        <v>126</v>
      </c>
      <c r="G640" s="15">
        <v>200</v>
      </c>
      <c r="H640" s="10" t="s">
        <v>253</v>
      </c>
      <c r="I640" s="10" t="s">
        <v>7424</v>
      </c>
      <c r="J640" s="34">
        <v>2470</v>
      </c>
      <c r="K640" s="10">
        <v>4931693512</v>
      </c>
      <c r="L640" s="10" t="s">
        <v>8469</v>
      </c>
      <c r="M640" s="10"/>
      <c r="N640" s="10"/>
    </row>
    <row r="641" spans="1:14">
      <c r="A641" s="32" t="s">
        <v>8874</v>
      </c>
      <c r="B641" s="32" t="s">
        <v>8874</v>
      </c>
      <c r="C641" s="33">
        <v>0.84864583333333332</v>
      </c>
      <c r="D641" s="10">
        <v>101</v>
      </c>
      <c r="E641" s="14">
        <v>1508197</v>
      </c>
      <c r="F641" s="10" t="s">
        <v>126</v>
      </c>
      <c r="G641" s="15">
        <v>200</v>
      </c>
      <c r="H641" s="10" t="s">
        <v>253</v>
      </c>
      <c r="I641" s="10" t="s">
        <v>7424</v>
      </c>
      <c r="J641" s="34">
        <v>2470</v>
      </c>
      <c r="K641" s="10">
        <v>4931693514</v>
      </c>
      <c r="L641" s="10" t="s">
        <v>8469</v>
      </c>
      <c r="M641" s="10"/>
      <c r="N641" s="10"/>
    </row>
    <row r="642" spans="1:14">
      <c r="A642" s="32" t="s">
        <v>8874</v>
      </c>
      <c r="B642" s="32" t="s">
        <v>8874</v>
      </c>
      <c r="C642" s="33">
        <v>0.84885416666666658</v>
      </c>
      <c r="D642" s="10">
        <v>101</v>
      </c>
      <c r="E642" s="14">
        <v>1508153</v>
      </c>
      <c r="F642" s="10" t="s">
        <v>124</v>
      </c>
      <c r="G642" s="15">
        <v>192</v>
      </c>
      <c r="H642" s="10" t="s">
        <v>253</v>
      </c>
      <c r="I642" s="10" t="s">
        <v>7424</v>
      </c>
      <c r="J642" s="34">
        <v>3381.12</v>
      </c>
      <c r="K642" s="10">
        <v>4931693515</v>
      </c>
      <c r="L642" s="10" t="s">
        <v>8469</v>
      </c>
      <c r="M642" s="10"/>
      <c r="N642" s="10"/>
    </row>
    <row r="643" spans="1:14">
      <c r="A643" s="32" t="s">
        <v>8874</v>
      </c>
      <c r="B643" s="32" t="s">
        <v>8874</v>
      </c>
      <c r="C643" s="33">
        <v>0.84894675925925922</v>
      </c>
      <c r="D643" s="10">
        <v>101</v>
      </c>
      <c r="E643" s="14">
        <v>1508153</v>
      </c>
      <c r="F643" s="10" t="s">
        <v>124</v>
      </c>
      <c r="G643" s="15">
        <v>192</v>
      </c>
      <c r="H643" s="10" t="s">
        <v>253</v>
      </c>
      <c r="I643" s="10" t="s">
        <v>7424</v>
      </c>
      <c r="J643" s="34">
        <v>3381.12</v>
      </c>
      <c r="K643" s="10">
        <v>4931693516</v>
      </c>
      <c r="L643" s="10" t="s">
        <v>8469</v>
      </c>
      <c r="M643" s="10"/>
      <c r="N643" s="10"/>
    </row>
    <row r="644" spans="1:14">
      <c r="A644" s="32" t="s">
        <v>8874</v>
      </c>
      <c r="B644" s="32" t="s">
        <v>8874</v>
      </c>
      <c r="C644" s="33">
        <v>0.84900462962962964</v>
      </c>
      <c r="D644" s="10">
        <v>101</v>
      </c>
      <c r="E644" s="14">
        <v>1508153</v>
      </c>
      <c r="F644" s="10" t="s">
        <v>124</v>
      </c>
      <c r="G644" s="15">
        <v>192</v>
      </c>
      <c r="H644" s="10" t="s">
        <v>253</v>
      </c>
      <c r="I644" s="10" t="s">
        <v>7424</v>
      </c>
      <c r="J644" s="34">
        <v>3381.12</v>
      </c>
      <c r="K644" s="10">
        <v>4931693517</v>
      </c>
      <c r="L644" s="10" t="s">
        <v>8469</v>
      </c>
      <c r="M644" s="10"/>
      <c r="N644" s="10"/>
    </row>
    <row r="645" spans="1:14">
      <c r="A645" s="32" t="s">
        <v>8874</v>
      </c>
      <c r="B645" s="32" t="s">
        <v>8874</v>
      </c>
      <c r="C645" s="33">
        <v>0.85613425925925923</v>
      </c>
      <c r="D645" s="10">
        <v>101</v>
      </c>
      <c r="E645" s="14">
        <v>1508197</v>
      </c>
      <c r="F645" s="10" t="s">
        <v>126</v>
      </c>
      <c r="G645" s="15">
        <v>200</v>
      </c>
      <c r="H645" s="10" t="s">
        <v>253</v>
      </c>
      <c r="I645" s="10" t="s">
        <v>7424</v>
      </c>
      <c r="J645" s="34">
        <v>2470</v>
      </c>
      <c r="K645" s="10">
        <v>4931693593</v>
      </c>
      <c r="L645" s="10" t="s">
        <v>8469</v>
      </c>
      <c r="M645" s="10"/>
      <c r="N645" s="10"/>
    </row>
    <row r="646" spans="1:14">
      <c r="A646" s="32" t="s">
        <v>8874</v>
      </c>
      <c r="B646" s="32" t="s">
        <v>8874</v>
      </c>
      <c r="C646" s="33">
        <v>0.87744212962962964</v>
      </c>
      <c r="D646" s="10">
        <v>101</v>
      </c>
      <c r="E646" s="14">
        <v>1516860</v>
      </c>
      <c r="F646" s="10" t="s">
        <v>139</v>
      </c>
      <c r="G646" s="15">
        <v>800</v>
      </c>
      <c r="H646" s="10" t="s">
        <v>253</v>
      </c>
      <c r="I646" s="10" t="s">
        <v>7424</v>
      </c>
      <c r="J646" s="34">
        <v>15032</v>
      </c>
      <c r="K646" s="10">
        <v>4931693729</v>
      </c>
      <c r="L646" s="10" t="s">
        <v>8469</v>
      </c>
      <c r="M646" s="10"/>
      <c r="N646" s="10"/>
    </row>
    <row r="647" spans="1:14">
      <c r="A647" s="32" t="s">
        <v>8874</v>
      </c>
      <c r="B647" s="32" t="s">
        <v>8874</v>
      </c>
      <c r="C647" s="33">
        <v>0.87907407407407412</v>
      </c>
      <c r="D647" s="10">
        <v>101</v>
      </c>
      <c r="E647" s="14">
        <v>1516847</v>
      </c>
      <c r="F647" s="10" t="s">
        <v>136</v>
      </c>
      <c r="G647" s="15">
        <v>840</v>
      </c>
      <c r="H647" s="10" t="s">
        <v>253</v>
      </c>
      <c r="I647" s="10" t="s">
        <v>7424</v>
      </c>
      <c r="J647" s="34">
        <v>15397.2</v>
      </c>
      <c r="K647" s="10">
        <v>4931693735</v>
      </c>
      <c r="L647" s="10" t="s">
        <v>8469</v>
      </c>
      <c r="M647" s="10"/>
      <c r="N647" s="10"/>
    </row>
    <row r="648" spans="1:14">
      <c r="A648" s="32" t="s">
        <v>8874</v>
      </c>
      <c r="B648" s="32" t="s">
        <v>8874</v>
      </c>
      <c r="C648" s="33">
        <v>0.8870717592592593</v>
      </c>
      <c r="D648" s="10">
        <v>101</v>
      </c>
      <c r="E648" s="14">
        <v>1516860</v>
      </c>
      <c r="F648" s="10" t="s">
        <v>139</v>
      </c>
      <c r="G648" s="15">
        <v>800</v>
      </c>
      <c r="H648" s="10" t="s">
        <v>253</v>
      </c>
      <c r="I648" s="10" t="s">
        <v>7424</v>
      </c>
      <c r="J648" s="34">
        <v>15032</v>
      </c>
      <c r="K648" s="10">
        <v>4931693804</v>
      </c>
      <c r="L648" s="10" t="s">
        <v>8469</v>
      </c>
      <c r="M648" s="10"/>
      <c r="N648" s="10"/>
    </row>
    <row r="649" spans="1:14">
      <c r="A649" s="32" t="s">
        <v>8874</v>
      </c>
      <c r="B649" s="32" t="s">
        <v>8874</v>
      </c>
      <c r="C649" s="33">
        <v>0.91349537037037043</v>
      </c>
      <c r="D649" s="10">
        <v>101</v>
      </c>
      <c r="E649" s="14">
        <v>1508197</v>
      </c>
      <c r="F649" s="10" t="s">
        <v>126</v>
      </c>
      <c r="G649" s="15">
        <v>200</v>
      </c>
      <c r="H649" s="10" t="s">
        <v>253</v>
      </c>
      <c r="I649" s="10" t="s">
        <v>7424</v>
      </c>
      <c r="J649" s="34">
        <v>2470</v>
      </c>
      <c r="K649" s="10">
        <v>4931694017</v>
      </c>
      <c r="L649" s="10" t="s">
        <v>8469</v>
      </c>
      <c r="M649" s="10"/>
      <c r="N649" s="10"/>
    </row>
    <row r="650" spans="1:14">
      <c r="A650" s="32" t="s">
        <v>8874</v>
      </c>
      <c r="B650" s="32" t="s">
        <v>8874</v>
      </c>
      <c r="C650" s="33">
        <v>0.91361111111111104</v>
      </c>
      <c r="D650" s="10">
        <v>101</v>
      </c>
      <c r="E650" s="14">
        <v>1513604</v>
      </c>
      <c r="F650" s="10" t="s">
        <v>131</v>
      </c>
      <c r="G650" s="15">
        <v>168</v>
      </c>
      <c r="H650" s="10" t="s">
        <v>253</v>
      </c>
      <c r="I650" s="10" t="s">
        <v>7424</v>
      </c>
      <c r="J650" s="34">
        <v>3301.2</v>
      </c>
      <c r="K650" s="10">
        <v>4931694019</v>
      </c>
      <c r="L650" s="10" t="s">
        <v>8469</v>
      </c>
      <c r="M650" s="10"/>
      <c r="N650" s="10"/>
    </row>
    <row r="651" spans="1:14">
      <c r="A651" s="32" t="s">
        <v>8874</v>
      </c>
      <c r="B651" s="32" t="s">
        <v>8874</v>
      </c>
      <c r="C651" s="33">
        <v>0.91387731481481482</v>
      </c>
      <c r="D651" s="10">
        <v>101</v>
      </c>
      <c r="E651" s="14">
        <v>1513249</v>
      </c>
      <c r="F651" s="10" t="s">
        <v>130</v>
      </c>
      <c r="G651" s="15">
        <v>240</v>
      </c>
      <c r="H651" s="10" t="s">
        <v>253</v>
      </c>
      <c r="I651" s="10" t="s">
        <v>7424</v>
      </c>
      <c r="J651" s="34">
        <v>2676</v>
      </c>
      <c r="K651" s="10">
        <v>4931694035</v>
      </c>
      <c r="L651" s="10" t="s">
        <v>8469</v>
      </c>
      <c r="M651" s="10"/>
      <c r="N651" s="10"/>
    </row>
    <row r="652" spans="1:14">
      <c r="A652" s="32" t="s">
        <v>8874</v>
      </c>
      <c r="B652" s="32" t="s">
        <v>8874</v>
      </c>
      <c r="C652" s="33">
        <v>0.91553240740740749</v>
      </c>
      <c r="D652" s="10">
        <v>101</v>
      </c>
      <c r="E652" s="14">
        <v>1520337</v>
      </c>
      <c r="F652" s="10" t="s">
        <v>157</v>
      </c>
      <c r="G652" s="15">
        <v>200</v>
      </c>
      <c r="H652" s="10" t="s">
        <v>253</v>
      </c>
      <c r="I652" s="10" t="s">
        <v>7424</v>
      </c>
      <c r="J652" s="34">
        <v>2606</v>
      </c>
      <c r="K652" s="10">
        <v>4931694041</v>
      </c>
      <c r="L652" s="10" t="s">
        <v>8469</v>
      </c>
      <c r="M652" s="10"/>
      <c r="N652" s="10"/>
    </row>
    <row r="653" spans="1:14">
      <c r="A653" s="32" t="s">
        <v>8874</v>
      </c>
      <c r="B653" s="32" t="s">
        <v>8874</v>
      </c>
      <c r="C653" s="33">
        <v>0.91612268518518514</v>
      </c>
      <c r="D653" s="10">
        <v>101</v>
      </c>
      <c r="E653" s="14">
        <v>1508197</v>
      </c>
      <c r="F653" s="10" t="s">
        <v>126</v>
      </c>
      <c r="G653" s="15">
        <v>200</v>
      </c>
      <c r="H653" s="10" t="s">
        <v>253</v>
      </c>
      <c r="I653" s="10" t="s">
        <v>7424</v>
      </c>
      <c r="J653" s="34">
        <v>2470</v>
      </c>
      <c r="K653" s="10">
        <v>4931694044</v>
      </c>
      <c r="L653" s="10" t="s">
        <v>8469</v>
      </c>
      <c r="M653" s="10"/>
      <c r="N653" s="10"/>
    </row>
    <row r="654" spans="1:14">
      <c r="A654" s="32" t="s">
        <v>8874</v>
      </c>
      <c r="B654" s="32" t="s">
        <v>8874</v>
      </c>
      <c r="C654" s="33">
        <v>0.93339120370370365</v>
      </c>
      <c r="D654" s="10">
        <v>101</v>
      </c>
      <c r="E654" s="14">
        <v>1508153</v>
      </c>
      <c r="F654" s="10" t="s">
        <v>124</v>
      </c>
      <c r="G654" s="15">
        <v>192</v>
      </c>
      <c r="H654" s="10" t="s">
        <v>253</v>
      </c>
      <c r="I654" s="10" t="s">
        <v>7424</v>
      </c>
      <c r="J654" s="34">
        <v>3381.12</v>
      </c>
      <c r="K654" s="10">
        <v>4931694207</v>
      </c>
      <c r="L654" s="10" t="s">
        <v>8469</v>
      </c>
      <c r="M654" s="10"/>
      <c r="N654" s="10"/>
    </row>
    <row r="655" spans="1:14">
      <c r="A655" s="32" t="s">
        <v>8874</v>
      </c>
      <c r="B655" s="32" t="s">
        <v>8874</v>
      </c>
      <c r="C655" s="33">
        <v>0.93349537037037045</v>
      </c>
      <c r="D655" s="10">
        <v>101</v>
      </c>
      <c r="E655" s="14">
        <v>1520337</v>
      </c>
      <c r="F655" s="10" t="s">
        <v>157</v>
      </c>
      <c r="G655" s="15">
        <v>200</v>
      </c>
      <c r="H655" s="10" t="s">
        <v>253</v>
      </c>
      <c r="I655" s="10" t="s">
        <v>7424</v>
      </c>
      <c r="J655" s="34">
        <v>2606</v>
      </c>
      <c r="K655" s="10">
        <v>4931694210</v>
      </c>
      <c r="L655" s="10" t="s">
        <v>8469</v>
      </c>
      <c r="M655" s="10"/>
      <c r="N655" s="10"/>
    </row>
    <row r="656" spans="1:14">
      <c r="A656" s="32" t="s">
        <v>8874</v>
      </c>
      <c r="B656" s="32" t="s">
        <v>8874</v>
      </c>
      <c r="C656" s="33">
        <v>0.94065972222222216</v>
      </c>
      <c r="D656" s="10">
        <v>101</v>
      </c>
      <c r="E656" s="14">
        <v>1513249</v>
      </c>
      <c r="F656" s="10" t="s">
        <v>130</v>
      </c>
      <c r="G656" s="15">
        <v>240</v>
      </c>
      <c r="H656" s="10" t="s">
        <v>253</v>
      </c>
      <c r="I656" s="10" t="s">
        <v>7424</v>
      </c>
      <c r="J656" s="34">
        <v>2676</v>
      </c>
      <c r="K656" s="10">
        <v>4931694255</v>
      </c>
      <c r="L656" s="10" t="s">
        <v>8469</v>
      </c>
      <c r="M656" s="10"/>
      <c r="N656" s="10"/>
    </row>
    <row r="657" spans="1:14">
      <c r="A657" s="32" t="s">
        <v>8924</v>
      </c>
      <c r="B657" s="32" t="s">
        <v>8924</v>
      </c>
      <c r="C657" s="33">
        <v>2.627314814814815E-3</v>
      </c>
      <c r="D657" s="10">
        <v>101</v>
      </c>
      <c r="E657" s="14">
        <v>1513604</v>
      </c>
      <c r="F657" s="10" t="s">
        <v>131</v>
      </c>
      <c r="G657" s="15">
        <v>168</v>
      </c>
      <c r="H657" s="10" t="s">
        <v>253</v>
      </c>
      <c r="I657" s="10" t="s">
        <v>7424</v>
      </c>
      <c r="J657" s="34">
        <v>3301.2</v>
      </c>
      <c r="K657" s="10">
        <v>4931694517</v>
      </c>
      <c r="L657" s="10" t="s">
        <v>7788</v>
      </c>
      <c r="M657" s="10"/>
      <c r="N657" s="10"/>
    </row>
    <row r="658" spans="1:14">
      <c r="A658" s="32" t="s">
        <v>8924</v>
      </c>
      <c r="B658" s="32" t="s">
        <v>8924</v>
      </c>
      <c r="C658" s="33">
        <v>4.4444444444444444E-3</v>
      </c>
      <c r="D658" s="10">
        <v>101</v>
      </c>
      <c r="E658" s="14">
        <v>1508197</v>
      </c>
      <c r="F658" s="10" t="s">
        <v>126</v>
      </c>
      <c r="G658" s="15">
        <v>200</v>
      </c>
      <c r="H658" s="10" t="s">
        <v>253</v>
      </c>
      <c r="I658" s="10" t="s">
        <v>7424</v>
      </c>
      <c r="J658" s="34">
        <v>2470</v>
      </c>
      <c r="K658" s="10">
        <v>4931694522</v>
      </c>
      <c r="L658" s="10" t="s">
        <v>7788</v>
      </c>
      <c r="M658" s="10"/>
      <c r="N658" s="10"/>
    </row>
    <row r="659" spans="1:14">
      <c r="A659" s="32" t="s">
        <v>8924</v>
      </c>
      <c r="B659" s="32" t="s">
        <v>8924</v>
      </c>
      <c r="C659" s="33">
        <v>8.4375000000000006E-3</v>
      </c>
      <c r="D659" s="10">
        <v>101</v>
      </c>
      <c r="E659" s="14">
        <v>1508153</v>
      </c>
      <c r="F659" s="10" t="s">
        <v>124</v>
      </c>
      <c r="G659" s="15">
        <v>192</v>
      </c>
      <c r="H659" s="10" t="s">
        <v>253</v>
      </c>
      <c r="I659" s="10" t="s">
        <v>7424</v>
      </c>
      <c r="J659" s="34">
        <v>3381.12</v>
      </c>
      <c r="K659" s="10">
        <v>4931694540</v>
      </c>
      <c r="L659" s="10" t="s">
        <v>7788</v>
      </c>
      <c r="M659" s="10"/>
      <c r="N659" s="10"/>
    </row>
    <row r="660" spans="1:14">
      <c r="A660" s="32" t="s">
        <v>8924</v>
      </c>
      <c r="B660" s="32" t="s">
        <v>8924</v>
      </c>
      <c r="C660" s="33">
        <v>8.8657407407407417E-3</v>
      </c>
      <c r="D660" s="10">
        <v>101</v>
      </c>
      <c r="E660" s="14">
        <v>1508197</v>
      </c>
      <c r="F660" s="10" t="s">
        <v>126</v>
      </c>
      <c r="G660" s="15">
        <v>200</v>
      </c>
      <c r="H660" s="10" t="s">
        <v>253</v>
      </c>
      <c r="I660" s="10" t="s">
        <v>7424</v>
      </c>
      <c r="J660" s="34">
        <v>2470</v>
      </c>
      <c r="K660" s="10">
        <v>4931694542</v>
      </c>
      <c r="L660" s="10" t="s">
        <v>7788</v>
      </c>
      <c r="M660" s="10"/>
      <c r="N660" s="10"/>
    </row>
    <row r="661" spans="1:14">
      <c r="A661" s="32" t="s">
        <v>8924</v>
      </c>
      <c r="B661" s="32" t="s">
        <v>8924</v>
      </c>
      <c r="C661" s="33">
        <v>2.2013888888888888E-2</v>
      </c>
      <c r="D661" s="10">
        <v>101</v>
      </c>
      <c r="E661" s="14">
        <v>1523321</v>
      </c>
      <c r="F661" s="10" t="s">
        <v>159</v>
      </c>
      <c r="G661" s="15">
        <v>216</v>
      </c>
      <c r="H661" s="10" t="s">
        <v>253</v>
      </c>
      <c r="I661" s="10" t="s">
        <v>7424</v>
      </c>
      <c r="J661" s="34">
        <v>2535.84</v>
      </c>
      <c r="K661" s="10">
        <v>4931694615</v>
      </c>
      <c r="L661" s="10" t="s">
        <v>7788</v>
      </c>
      <c r="M661" s="10"/>
      <c r="N661" s="10"/>
    </row>
    <row r="662" spans="1:14">
      <c r="A662" s="32" t="s">
        <v>8924</v>
      </c>
      <c r="B662" s="32" t="s">
        <v>8924</v>
      </c>
      <c r="C662" s="33">
        <v>2.2465277777777778E-2</v>
      </c>
      <c r="D662" s="10">
        <v>101</v>
      </c>
      <c r="E662" s="14">
        <v>1523321</v>
      </c>
      <c r="F662" s="10" t="s">
        <v>159</v>
      </c>
      <c r="G662" s="15">
        <v>216</v>
      </c>
      <c r="H662" s="10" t="s">
        <v>253</v>
      </c>
      <c r="I662" s="10" t="s">
        <v>7424</v>
      </c>
      <c r="J662" s="34">
        <v>2535.84</v>
      </c>
      <c r="K662" s="10">
        <v>4931694617</v>
      </c>
      <c r="L662" s="10" t="s">
        <v>7788</v>
      </c>
      <c r="M662" s="10"/>
      <c r="N662" s="10"/>
    </row>
    <row r="663" spans="1:14">
      <c r="A663" s="32" t="s">
        <v>8924</v>
      </c>
      <c r="B663" s="32" t="s">
        <v>8924</v>
      </c>
      <c r="C663" s="33">
        <v>5.5682870370370369E-2</v>
      </c>
      <c r="D663" s="10">
        <v>101</v>
      </c>
      <c r="E663" s="14">
        <v>1516860</v>
      </c>
      <c r="F663" s="10" t="s">
        <v>139</v>
      </c>
      <c r="G663" s="15">
        <v>800</v>
      </c>
      <c r="H663" s="10" t="s">
        <v>253</v>
      </c>
      <c r="I663" s="10" t="s">
        <v>7424</v>
      </c>
      <c r="J663" s="34">
        <v>15032</v>
      </c>
      <c r="K663" s="10">
        <v>4931694771</v>
      </c>
      <c r="L663" s="10" t="s">
        <v>7788</v>
      </c>
      <c r="M663" s="10"/>
      <c r="N663" s="10"/>
    </row>
    <row r="664" spans="1:14">
      <c r="A664" s="32" t="s">
        <v>8924</v>
      </c>
      <c r="B664" s="32" t="s">
        <v>8924</v>
      </c>
      <c r="C664" s="33">
        <v>5.5763888888888891E-2</v>
      </c>
      <c r="D664" s="10">
        <v>101</v>
      </c>
      <c r="E664" s="14">
        <v>1516847</v>
      </c>
      <c r="F664" s="10" t="s">
        <v>136</v>
      </c>
      <c r="G664" s="15">
        <v>840</v>
      </c>
      <c r="H664" s="10" t="s">
        <v>253</v>
      </c>
      <c r="I664" s="10" t="s">
        <v>7424</v>
      </c>
      <c r="J664" s="34">
        <v>15397.2</v>
      </c>
      <c r="K664" s="10">
        <v>4931694774</v>
      </c>
      <c r="L664" s="10" t="s">
        <v>7788</v>
      </c>
      <c r="M664" s="10"/>
      <c r="N664" s="10"/>
    </row>
    <row r="665" spans="1:14">
      <c r="A665" s="32" t="s">
        <v>8924</v>
      </c>
      <c r="B665" s="32" t="s">
        <v>8924</v>
      </c>
      <c r="C665" s="33">
        <v>5.5844907407407406E-2</v>
      </c>
      <c r="D665" s="10">
        <v>101</v>
      </c>
      <c r="E665" s="14">
        <v>1528799</v>
      </c>
      <c r="F665" s="10" t="s">
        <v>161</v>
      </c>
      <c r="G665" s="15">
        <v>504</v>
      </c>
      <c r="H665" s="10" t="s">
        <v>253</v>
      </c>
      <c r="I665" s="10" t="s">
        <v>7424</v>
      </c>
      <c r="J665" s="34">
        <v>22528.799999999999</v>
      </c>
      <c r="K665" s="10">
        <v>4931694776</v>
      </c>
      <c r="L665" s="10" t="s">
        <v>7788</v>
      </c>
      <c r="M665" s="10"/>
      <c r="N665" s="10"/>
    </row>
    <row r="666" spans="1:14">
      <c r="A666" s="32" t="s">
        <v>8924</v>
      </c>
      <c r="B666" s="32" t="s">
        <v>8924</v>
      </c>
      <c r="C666" s="33">
        <v>0.12006944444444445</v>
      </c>
      <c r="D666" s="10">
        <v>101</v>
      </c>
      <c r="E666" s="14">
        <v>1508197</v>
      </c>
      <c r="F666" s="10" t="s">
        <v>126</v>
      </c>
      <c r="G666" s="15">
        <v>200</v>
      </c>
      <c r="H666" s="10" t="s">
        <v>253</v>
      </c>
      <c r="I666" s="10" t="s">
        <v>7424</v>
      </c>
      <c r="J666" s="34">
        <v>2470</v>
      </c>
      <c r="K666" s="10">
        <v>4931695058</v>
      </c>
      <c r="L666" s="10" t="s">
        <v>7788</v>
      </c>
      <c r="M666" s="10"/>
      <c r="N666" s="10"/>
    </row>
    <row r="667" spans="1:14">
      <c r="A667" s="32" t="s">
        <v>8924</v>
      </c>
      <c r="B667" s="32" t="s">
        <v>8924</v>
      </c>
      <c r="C667" s="33">
        <v>0.12053240740740741</v>
      </c>
      <c r="D667" s="10">
        <v>101</v>
      </c>
      <c r="E667" s="14">
        <v>1513604</v>
      </c>
      <c r="F667" s="10" t="s">
        <v>131</v>
      </c>
      <c r="G667" s="15">
        <v>168</v>
      </c>
      <c r="H667" s="10" t="s">
        <v>253</v>
      </c>
      <c r="I667" s="10" t="s">
        <v>7424</v>
      </c>
      <c r="J667" s="34">
        <v>3301.2</v>
      </c>
      <c r="K667" s="10">
        <v>4931695059</v>
      </c>
      <c r="L667" s="10" t="s">
        <v>7788</v>
      </c>
      <c r="M667" s="10"/>
      <c r="N667" s="10"/>
    </row>
    <row r="668" spans="1:14">
      <c r="A668" s="32" t="s">
        <v>8924</v>
      </c>
      <c r="B668" s="32" t="s">
        <v>8924</v>
      </c>
      <c r="C668" s="33">
        <v>0.12097222222222222</v>
      </c>
      <c r="D668" s="10">
        <v>101</v>
      </c>
      <c r="E668" s="14">
        <v>1513604</v>
      </c>
      <c r="F668" s="10" t="s">
        <v>131</v>
      </c>
      <c r="G668" s="15">
        <v>168</v>
      </c>
      <c r="H668" s="10" t="s">
        <v>253</v>
      </c>
      <c r="I668" s="10" t="s">
        <v>7424</v>
      </c>
      <c r="J668" s="34">
        <v>3301.2</v>
      </c>
      <c r="K668" s="10">
        <v>4931695060</v>
      </c>
      <c r="L668" s="10" t="s">
        <v>7788</v>
      </c>
      <c r="M668" s="10"/>
      <c r="N668" s="10"/>
    </row>
    <row r="669" spans="1:14">
      <c r="A669" s="32" t="s">
        <v>8924</v>
      </c>
      <c r="B669" s="32" t="s">
        <v>8924</v>
      </c>
      <c r="C669" s="33">
        <v>0.12184027777777778</v>
      </c>
      <c r="D669" s="10">
        <v>101</v>
      </c>
      <c r="E669" s="14">
        <v>1508197</v>
      </c>
      <c r="F669" s="10" t="s">
        <v>126</v>
      </c>
      <c r="G669" s="15">
        <v>200</v>
      </c>
      <c r="H669" s="10" t="s">
        <v>253</v>
      </c>
      <c r="I669" s="10" t="s">
        <v>7424</v>
      </c>
      <c r="J669" s="34">
        <v>2470</v>
      </c>
      <c r="K669" s="10">
        <v>4931695071</v>
      </c>
      <c r="L669" s="10" t="s">
        <v>7788</v>
      </c>
      <c r="M669" s="10"/>
      <c r="N669" s="10"/>
    </row>
    <row r="670" spans="1:14">
      <c r="A670" s="32" t="s">
        <v>8924</v>
      </c>
      <c r="B670" s="32" t="s">
        <v>8924</v>
      </c>
      <c r="C670" s="33">
        <v>0.12229166666666667</v>
      </c>
      <c r="D670" s="10">
        <v>101</v>
      </c>
      <c r="E670" s="14">
        <v>1520331</v>
      </c>
      <c r="F670" s="10" t="s">
        <v>153</v>
      </c>
      <c r="G670" s="15">
        <v>168</v>
      </c>
      <c r="H670" s="10" t="s">
        <v>253</v>
      </c>
      <c r="I670" s="10" t="s">
        <v>7424</v>
      </c>
      <c r="J670" s="34">
        <v>2829.12</v>
      </c>
      <c r="K670" s="10">
        <v>4931695073</v>
      </c>
      <c r="L670" s="10" t="s">
        <v>7788</v>
      </c>
      <c r="M670" s="10"/>
      <c r="N670" s="10"/>
    </row>
    <row r="671" spans="1:14">
      <c r="A671" s="32" t="s">
        <v>8924</v>
      </c>
      <c r="B671" s="32" t="s">
        <v>8924</v>
      </c>
      <c r="C671" s="33">
        <v>0.12260416666666667</v>
      </c>
      <c r="D671" s="10">
        <v>101</v>
      </c>
      <c r="E671" s="14">
        <v>1508197</v>
      </c>
      <c r="F671" s="10" t="s">
        <v>126</v>
      </c>
      <c r="G671" s="15">
        <v>200</v>
      </c>
      <c r="H671" s="10" t="s">
        <v>253</v>
      </c>
      <c r="I671" s="10" t="s">
        <v>7424</v>
      </c>
      <c r="J671" s="34">
        <v>2470</v>
      </c>
      <c r="K671" s="10">
        <v>4931695074</v>
      </c>
      <c r="L671" s="10" t="s">
        <v>7788</v>
      </c>
      <c r="M671" s="10"/>
      <c r="N671" s="10"/>
    </row>
    <row r="672" spans="1:14">
      <c r="A672" s="32" t="s">
        <v>8924</v>
      </c>
      <c r="B672" s="32" t="s">
        <v>8924</v>
      </c>
      <c r="C672" s="33">
        <v>0.12276620370370371</v>
      </c>
      <c r="D672" s="10">
        <v>101</v>
      </c>
      <c r="E672" s="14">
        <v>1508197</v>
      </c>
      <c r="F672" s="10" t="s">
        <v>126</v>
      </c>
      <c r="G672" s="15">
        <v>200</v>
      </c>
      <c r="H672" s="10" t="s">
        <v>253</v>
      </c>
      <c r="I672" s="10" t="s">
        <v>7424</v>
      </c>
      <c r="J672" s="34">
        <v>2470</v>
      </c>
      <c r="K672" s="10">
        <v>4931695075</v>
      </c>
      <c r="L672" s="10" t="s">
        <v>7788</v>
      </c>
      <c r="M672" s="10"/>
      <c r="N672" s="10"/>
    </row>
    <row r="673" spans="1:14">
      <c r="A673" s="32" t="s">
        <v>8924</v>
      </c>
      <c r="B673" s="32" t="s">
        <v>8924</v>
      </c>
      <c r="C673" s="33">
        <v>0.12400462962962962</v>
      </c>
      <c r="D673" s="10">
        <v>101</v>
      </c>
      <c r="E673" s="14">
        <v>1513249</v>
      </c>
      <c r="F673" s="10" t="s">
        <v>130</v>
      </c>
      <c r="G673" s="15">
        <v>240</v>
      </c>
      <c r="H673" s="10" t="s">
        <v>253</v>
      </c>
      <c r="I673" s="10" t="s">
        <v>7424</v>
      </c>
      <c r="J673" s="34">
        <v>2676</v>
      </c>
      <c r="K673" s="10">
        <v>4931695079</v>
      </c>
      <c r="L673" s="10" t="s">
        <v>7788</v>
      </c>
      <c r="M673" s="10"/>
      <c r="N673" s="10"/>
    </row>
    <row r="674" spans="1:14">
      <c r="A674" s="32" t="s">
        <v>8924</v>
      </c>
      <c r="B674" s="32" t="s">
        <v>8924</v>
      </c>
      <c r="C674" s="33">
        <v>0.1305787037037037</v>
      </c>
      <c r="D674" s="10">
        <v>101</v>
      </c>
      <c r="E674" s="14">
        <v>1513604</v>
      </c>
      <c r="F674" s="10" t="s">
        <v>131</v>
      </c>
      <c r="G674" s="15">
        <v>168</v>
      </c>
      <c r="H674" s="10" t="s">
        <v>253</v>
      </c>
      <c r="I674" s="10" t="s">
        <v>7424</v>
      </c>
      <c r="J674" s="34">
        <v>3301.2</v>
      </c>
      <c r="K674" s="10">
        <v>4931695089</v>
      </c>
      <c r="L674" s="10" t="s">
        <v>7788</v>
      </c>
      <c r="M674" s="10"/>
      <c r="N674" s="10"/>
    </row>
    <row r="675" spans="1:14">
      <c r="A675" s="32" t="s">
        <v>8924</v>
      </c>
      <c r="B675" s="32" t="s">
        <v>8924</v>
      </c>
      <c r="C675" s="33">
        <v>0.13084490740740742</v>
      </c>
      <c r="D675" s="10">
        <v>101</v>
      </c>
      <c r="E675" s="14">
        <v>1528786</v>
      </c>
      <c r="F675" s="10" t="s">
        <v>185</v>
      </c>
      <c r="G675" s="15">
        <v>840</v>
      </c>
      <c r="H675" s="10" t="s">
        <v>253</v>
      </c>
      <c r="I675" s="10" t="s">
        <v>7424</v>
      </c>
      <c r="J675" s="34">
        <v>16136.4</v>
      </c>
      <c r="K675" s="10">
        <v>4931695090</v>
      </c>
      <c r="L675" s="10" t="s">
        <v>7788</v>
      </c>
      <c r="M675" s="10"/>
      <c r="N675" s="10"/>
    </row>
    <row r="676" spans="1:14">
      <c r="A676" s="32" t="s">
        <v>8924</v>
      </c>
      <c r="B676" s="32" t="s">
        <v>8924</v>
      </c>
      <c r="C676" s="33">
        <v>0.13141203703703705</v>
      </c>
      <c r="D676" s="10">
        <v>101</v>
      </c>
      <c r="E676" s="14">
        <v>1513249</v>
      </c>
      <c r="F676" s="10" t="s">
        <v>130</v>
      </c>
      <c r="G676" s="15">
        <v>240</v>
      </c>
      <c r="H676" s="10" t="s">
        <v>253</v>
      </c>
      <c r="I676" s="10" t="s">
        <v>7424</v>
      </c>
      <c r="J676" s="34">
        <v>2676</v>
      </c>
      <c r="K676" s="10">
        <v>4931695092</v>
      </c>
      <c r="L676" s="10" t="s">
        <v>7788</v>
      </c>
      <c r="M676" s="10"/>
      <c r="N676" s="10"/>
    </row>
    <row r="677" spans="1:14">
      <c r="A677" s="32" t="s">
        <v>8924</v>
      </c>
      <c r="B677" s="32" t="s">
        <v>8924</v>
      </c>
      <c r="C677" s="33">
        <v>0.13234953703703703</v>
      </c>
      <c r="D677" s="10">
        <v>101</v>
      </c>
      <c r="E677" s="14">
        <v>1520337</v>
      </c>
      <c r="F677" s="10" t="s">
        <v>157</v>
      </c>
      <c r="G677" s="15">
        <v>200</v>
      </c>
      <c r="H677" s="10" t="s">
        <v>253</v>
      </c>
      <c r="I677" s="10" t="s">
        <v>7424</v>
      </c>
      <c r="J677" s="34">
        <v>2606</v>
      </c>
      <c r="K677" s="10">
        <v>4931695094</v>
      </c>
      <c r="L677" s="10" t="s">
        <v>7788</v>
      </c>
      <c r="M677" s="10"/>
      <c r="N677" s="10"/>
    </row>
    <row r="678" spans="1:14">
      <c r="A678" s="32" t="s">
        <v>8924</v>
      </c>
      <c r="B678" s="32" t="s">
        <v>8924</v>
      </c>
      <c r="C678" s="33">
        <v>0.13273148148148148</v>
      </c>
      <c r="D678" s="10">
        <v>101</v>
      </c>
      <c r="E678" s="14">
        <v>1520337</v>
      </c>
      <c r="F678" s="10" t="s">
        <v>157</v>
      </c>
      <c r="G678" s="15">
        <v>200</v>
      </c>
      <c r="H678" s="10" t="s">
        <v>253</v>
      </c>
      <c r="I678" s="10" t="s">
        <v>7424</v>
      </c>
      <c r="J678" s="34">
        <v>2606</v>
      </c>
      <c r="K678" s="10">
        <v>4931695096</v>
      </c>
      <c r="L678" s="10" t="s">
        <v>7788</v>
      </c>
      <c r="M678" s="10"/>
      <c r="N678" s="10"/>
    </row>
    <row r="679" spans="1:14">
      <c r="A679" s="32" t="s">
        <v>8924</v>
      </c>
      <c r="B679" s="32" t="s">
        <v>8924</v>
      </c>
      <c r="C679" s="33">
        <v>0.13288194444444443</v>
      </c>
      <c r="D679" s="10">
        <v>101</v>
      </c>
      <c r="E679" s="14">
        <v>1508153</v>
      </c>
      <c r="F679" s="10" t="s">
        <v>124</v>
      </c>
      <c r="G679" s="15">
        <v>192</v>
      </c>
      <c r="H679" s="10" t="s">
        <v>253</v>
      </c>
      <c r="I679" s="10" t="s">
        <v>7424</v>
      </c>
      <c r="J679" s="34">
        <v>3381.12</v>
      </c>
      <c r="K679" s="10">
        <v>4931695097</v>
      </c>
      <c r="L679" s="10" t="s">
        <v>7788</v>
      </c>
      <c r="M679" s="10"/>
      <c r="N679" s="10"/>
    </row>
    <row r="680" spans="1:14">
      <c r="A680" s="32" t="s">
        <v>8924</v>
      </c>
      <c r="B680" s="32" t="s">
        <v>8924</v>
      </c>
      <c r="C680" s="33">
        <v>0.13423611111111111</v>
      </c>
      <c r="D680" s="10">
        <v>101</v>
      </c>
      <c r="E680" s="14">
        <v>1508153</v>
      </c>
      <c r="F680" s="10" t="s">
        <v>124</v>
      </c>
      <c r="G680" s="15">
        <v>192</v>
      </c>
      <c r="H680" s="10" t="s">
        <v>253</v>
      </c>
      <c r="I680" s="10" t="s">
        <v>7424</v>
      </c>
      <c r="J680" s="34">
        <v>3381.12</v>
      </c>
      <c r="K680" s="10">
        <v>4931695111</v>
      </c>
      <c r="L680" s="10" t="s">
        <v>7788</v>
      </c>
      <c r="M680" s="10"/>
      <c r="N680" s="10"/>
    </row>
    <row r="681" spans="1:14">
      <c r="A681" s="32" t="s">
        <v>8924</v>
      </c>
      <c r="B681" s="32" t="s">
        <v>8924</v>
      </c>
      <c r="C681" s="33">
        <v>0.18175925925925926</v>
      </c>
      <c r="D681" s="10">
        <v>101</v>
      </c>
      <c r="E681" s="14">
        <v>1508197</v>
      </c>
      <c r="F681" s="10" t="s">
        <v>126</v>
      </c>
      <c r="G681" s="15">
        <v>200</v>
      </c>
      <c r="H681" s="10" t="s">
        <v>253</v>
      </c>
      <c r="I681" s="10" t="s">
        <v>7424</v>
      </c>
      <c r="J681" s="34">
        <v>2470</v>
      </c>
      <c r="K681" s="10">
        <v>4931695348</v>
      </c>
      <c r="L681" s="10" t="s">
        <v>7788</v>
      </c>
      <c r="M681" s="10"/>
      <c r="N681" s="10"/>
    </row>
    <row r="682" spans="1:14">
      <c r="A682" s="32" t="s">
        <v>8924</v>
      </c>
      <c r="B682" s="32" t="s">
        <v>8924</v>
      </c>
      <c r="C682" s="33">
        <v>0.18304398148148149</v>
      </c>
      <c r="D682" s="10">
        <v>101</v>
      </c>
      <c r="E682" s="14">
        <v>1508197</v>
      </c>
      <c r="F682" s="10" t="s">
        <v>126</v>
      </c>
      <c r="G682" s="15">
        <v>200</v>
      </c>
      <c r="H682" s="10" t="s">
        <v>253</v>
      </c>
      <c r="I682" s="10" t="s">
        <v>7424</v>
      </c>
      <c r="J682" s="34">
        <v>2470</v>
      </c>
      <c r="K682" s="10">
        <v>4931695360</v>
      </c>
      <c r="L682" s="10" t="s">
        <v>7788</v>
      </c>
      <c r="M682" s="10"/>
      <c r="N682" s="10"/>
    </row>
    <row r="683" spans="1:14">
      <c r="A683" s="32" t="s">
        <v>8924</v>
      </c>
      <c r="B683" s="32" t="s">
        <v>8924</v>
      </c>
      <c r="C683" s="33">
        <v>0.1834837962962963</v>
      </c>
      <c r="D683" s="10">
        <v>101</v>
      </c>
      <c r="E683" s="14">
        <v>1513249</v>
      </c>
      <c r="F683" s="10" t="s">
        <v>130</v>
      </c>
      <c r="G683" s="15">
        <v>240</v>
      </c>
      <c r="H683" s="10" t="s">
        <v>253</v>
      </c>
      <c r="I683" s="10" t="s">
        <v>7424</v>
      </c>
      <c r="J683" s="34">
        <v>2676</v>
      </c>
      <c r="K683" s="10">
        <v>4931695371</v>
      </c>
      <c r="L683" s="10" t="s">
        <v>7788</v>
      </c>
      <c r="M683" s="10"/>
      <c r="N683" s="10"/>
    </row>
    <row r="684" spans="1:14">
      <c r="A684" s="32" t="s">
        <v>8924</v>
      </c>
      <c r="B684" s="32" t="s">
        <v>8924</v>
      </c>
      <c r="C684" s="33">
        <v>0.18451388888888889</v>
      </c>
      <c r="D684" s="10">
        <v>101</v>
      </c>
      <c r="E684" s="14">
        <v>1516860</v>
      </c>
      <c r="F684" s="10" t="s">
        <v>139</v>
      </c>
      <c r="G684" s="15">
        <v>800</v>
      </c>
      <c r="H684" s="10" t="s">
        <v>253</v>
      </c>
      <c r="I684" s="10" t="s">
        <v>7424</v>
      </c>
      <c r="J684" s="34">
        <v>15032</v>
      </c>
      <c r="K684" s="10">
        <v>4931695376</v>
      </c>
      <c r="L684" s="10" t="s">
        <v>7788</v>
      </c>
      <c r="M684" s="10"/>
      <c r="N684" s="10"/>
    </row>
    <row r="685" spans="1:14">
      <c r="A685" s="32" t="s">
        <v>8924</v>
      </c>
      <c r="B685" s="32" t="s">
        <v>8924</v>
      </c>
      <c r="C685" s="33">
        <v>0.19035879629629629</v>
      </c>
      <c r="D685" s="10">
        <v>101</v>
      </c>
      <c r="E685" s="14">
        <v>1520337</v>
      </c>
      <c r="F685" s="10" t="s">
        <v>157</v>
      </c>
      <c r="G685" s="15">
        <v>200</v>
      </c>
      <c r="H685" s="10" t="s">
        <v>253</v>
      </c>
      <c r="I685" s="10" t="s">
        <v>7424</v>
      </c>
      <c r="J685" s="34">
        <v>2606</v>
      </c>
      <c r="K685" s="10">
        <v>4931695415</v>
      </c>
      <c r="L685" s="10" t="s">
        <v>7788</v>
      </c>
      <c r="M685" s="10"/>
      <c r="N685" s="10"/>
    </row>
    <row r="686" spans="1:14">
      <c r="A686" s="32" t="s">
        <v>8924</v>
      </c>
      <c r="B686" s="32" t="s">
        <v>8924</v>
      </c>
      <c r="C686" s="33">
        <v>0.19076388888888887</v>
      </c>
      <c r="D686" s="10">
        <v>101</v>
      </c>
      <c r="E686" s="14">
        <v>1508153</v>
      </c>
      <c r="F686" s="10" t="s">
        <v>124</v>
      </c>
      <c r="G686" s="15">
        <v>192</v>
      </c>
      <c r="H686" s="10" t="s">
        <v>253</v>
      </c>
      <c r="I686" s="10" t="s">
        <v>7424</v>
      </c>
      <c r="J686" s="34">
        <v>3381.12</v>
      </c>
      <c r="K686" s="10">
        <v>4931695416</v>
      </c>
      <c r="L686" s="10" t="s">
        <v>7788</v>
      </c>
      <c r="M686" s="10"/>
      <c r="N686" s="10"/>
    </row>
    <row r="687" spans="1:14">
      <c r="A687" s="32" t="s">
        <v>8924</v>
      </c>
      <c r="B687" s="32" t="s">
        <v>8924</v>
      </c>
      <c r="C687" s="33">
        <v>0.19335648148148146</v>
      </c>
      <c r="D687" s="10">
        <v>101</v>
      </c>
      <c r="E687" s="14">
        <v>1528786</v>
      </c>
      <c r="F687" s="10" t="s">
        <v>185</v>
      </c>
      <c r="G687" s="15">
        <v>840</v>
      </c>
      <c r="H687" s="10" t="s">
        <v>253</v>
      </c>
      <c r="I687" s="10" t="s">
        <v>7424</v>
      </c>
      <c r="J687" s="34">
        <v>16136.4</v>
      </c>
      <c r="K687" s="10">
        <v>4931695428</v>
      </c>
      <c r="L687" s="10" t="s">
        <v>7788</v>
      </c>
      <c r="M687" s="10"/>
      <c r="N687" s="10"/>
    </row>
    <row r="688" spans="1:14">
      <c r="A688" s="32" t="s">
        <v>8924</v>
      </c>
      <c r="B688" s="32" t="s">
        <v>8924</v>
      </c>
      <c r="C688" s="33">
        <v>0.19576388888888888</v>
      </c>
      <c r="D688" s="10">
        <v>101</v>
      </c>
      <c r="E688" s="14">
        <v>1513604</v>
      </c>
      <c r="F688" s="10" t="s">
        <v>131</v>
      </c>
      <c r="G688" s="15">
        <v>168</v>
      </c>
      <c r="H688" s="10" t="s">
        <v>253</v>
      </c>
      <c r="I688" s="10" t="s">
        <v>7424</v>
      </c>
      <c r="J688" s="34">
        <v>3301.2</v>
      </c>
      <c r="K688" s="10">
        <v>4931695462</v>
      </c>
      <c r="L688" s="10" t="s">
        <v>7788</v>
      </c>
      <c r="M688" s="10"/>
      <c r="N688" s="10"/>
    </row>
    <row r="689" spans="1:14">
      <c r="A689" s="32" t="s">
        <v>8924</v>
      </c>
      <c r="B689" s="32" t="s">
        <v>8924</v>
      </c>
      <c r="C689" s="33">
        <v>0.22673611111111111</v>
      </c>
      <c r="D689" s="10">
        <v>101</v>
      </c>
      <c r="E689" s="14">
        <v>1528799</v>
      </c>
      <c r="F689" s="10" t="s">
        <v>161</v>
      </c>
      <c r="G689" s="15">
        <v>468</v>
      </c>
      <c r="H689" s="10" t="s">
        <v>253</v>
      </c>
      <c r="I689" s="10" t="s">
        <v>7424</v>
      </c>
      <c r="J689" s="34">
        <v>20919.599999999999</v>
      </c>
      <c r="K689" s="10">
        <v>4931695667</v>
      </c>
      <c r="L689" s="10" t="s">
        <v>7788</v>
      </c>
      <c r="M689" s="10"/>
      <c r="N689" s="10"/>
    </row>
    <row r="690" spans="1:14">
      <c r="A690" s="32" t="s">
        <v>8924</v>
      </c>
      <c r="B690" s="32" t="s">
        <v>8924</v>
      </c>
      <c r="C690" s="33">
        <v>0.2354050925925926</v>
      </c>
      <c r="D690" s="10">
        <v>101</v>
      </c>
      <c r="E690" s="14">
        <v>1508197</v>
      </c>
      <c r="F690" s="10" t="s">
        <v>126</v>
      </c>
      <c r="G690" s="15">
        <v>200</v>
      </c>
      <c r="H690" s="10" t="s">
        <v>253</v>
      </c>
      <c r="I690" s="10" t="s">
        <v>7424</v>
      </c>
      <c r="J690" s="34">
        <v>2470</v>
      </c>
      <c r="K690" s="10">
        <v>4931695726</v>
      </c>
      <c r="L690" s="10" t="s">
        <v>7788</v>
      </c>
      <c r="M690" s="10"/>
      <c r="N690" s="10"/>
    </row>
    <row r="691" spans="1:14">
      <c r="A691" s="32" t="s">
        <v>8924</v>
      </c>
      <c r="B691" s="32" t="s">
        <v>8924</v>
      </c>
      <c r="C691" s="33">
        <v>0.23978009259259259</v>
      </c>
      <c r="D691" s="10">
        <v>101</v>
      </c>
      <c r="E691" s="14">
        <v>1523321</v>
      </c>
      <c r="F691" s="10" t="s">
        <v>159</v>
      </c>
      <c r="G691" s="15">
        <v>216</v>
      </c>
      <c r="H691" s="10" t="s">
        <v>253</v>
      </c>
      <c r="I691" s="10" t="s">
        <v>7424</v>
      </c>
      <c r="J691" s="34">
        <v>2535.84</v>
      </c>
      <c r="K691" s="10">
        <v>4931695755</v>
      </c>
      <c r="L691" s="10" t="s">
        <v>7788</v>
      </c>
      <c r="M691" s="10"/>
      <c r="N691" s="10"/>
    </row>
    <row r="692" spans="1:14">
      <c r="A692" s="32" t="s">
        <v>8924</v>
      </c>
      <c r="B692" s="32" t="s">
        <v>8924</v>
      </c>
      <c r="C692" s="33">
        <v>0.24063657407407404</v>
      </c>
      <c r="D692" s="10">
        <v>101</v>
      </c>
      <c r="E692" s="14">
        <v>1520337</v>
      </c>
      <c r="F692" s="10" t="s">
        <v>157</v>
      </c>
      <c r="G692" s="15">
        <v>200</v>
      </c>
      <c r="H692" s="10" t="s">
        <v>253</v>
      </c>
      <c r="I692" s="10" t="s">
        <v>7424</v>
      </c>
      <c r="J692" s="34">
        <v>2606</v>
      </c>
      <c r="K692" s="10">
        <v>4931695760</v>
      </c>
      <c r="L692" s="10" t="s">
        <v>7788</v>
      </c>
      <c r="M692" s="10"/>
      <c r="N692" s="10"/>
    </row>
    <row r="693" spans="1:14">
      <c r="A693" s="32" t="s">
        <v>8924</v>
      </c>
      <c r="B693" s="32" t="s">
        <v>8924</v>
      </c>
      <c r="C693" s="33">
        <v>0.24105324074074075</v>
      </c>
      <c r="D693" s="10">
        <v>101</v>
      </c>
      <c r="E693" s="14">
        <v>1508197</v>
      </c>
      <c r="F693" s="10" t="s">
        <v>126</v>
      </c>
      <c r="G693" s="15">
        <v>200</v>
      </c>
      <c r="H693" s="10" t="s">
        <v>253</v>
      </c>
      <c r="I693" s="10" t="s">
        <v>7424</v>
      </c>
      <c r="J693" s="34">
        <v>2470</v>
      </c>
      <c r="K693" s="10">
        <v>4931695761</v>
      </c>
      <c r="L693" s="10" t="s">
        <v>7788</v>
      </c>
      <c r="M693" s="10"/>
      <c r="N693" s="10"/>
    </row>
    <row r="694" spans="1:14">
      <c r="A694" s="32" t="s">
        <v>8924</v>
      </c>
      <c r="B694" s="32" t="s">
        <v>8924</v>
      </c>
      <c r="C694" s="33">
        <v>0.24163194444444444</v>
      </c>
      <c r="D694" s="10">
        <v>101</v>
      </c>
      <c r="E694" s="14">
        <v>1508153</v>
      </c>
      <c r="F694" s="10" t="s">
        <v>124</v>
      </c>
      <c r="G694" s="15">
        <v>192</v>
      </c>
      <c r="H694" s="10" t="s">
        <v>253</v>
      </c>
      <c r="I694" s="10" t="s">
        <v>7424</v>
      </c>
      <c r="J694" s="34">
        <v>3381.12</v>
      </c>
      <c r="K694" s="10">
        <v>4931695765</v>
      </c>
      <c r="L694" s="10" t="s">
        <v>7788</v>
      </c>
      <c r="M694" s="10"/>
      <c r="N694" s="10"/>
    </row>
    <row r="695" spans="1:14">
      <c r="A695" s="32" t="s">
        <v>8924</v>
      </c>
      <c r="B695" s="32" t="s">
        <v>8924</v>
      </c>
      <c r="C695" s="33">
        <v>0.25150462962962966</v>
      </c>
      <c r="D695" s="10">
        <v>101</v>
      </c>
      <c r="E695" s="14">
        <v>1516847</v>
      </c>
      <c r="F695" s="10" t="s">
        <v>136</v>
      </c>
      <c r="G695" s="15">
        <v>840</v>
      </c>
      <c r="H695" s="10" t="s">
        <v>253</v>
      </c>
      <c r="I695" s="10" t="s">
        <v>7424</v>
      </c>
      <c r="J695" s="34">
        <v>15397.2</v>
      </c>
      <c r="K695" s="10">
        <v>4931695820</v>
      </c>
      <c r="L695" s="10" t="s">
        <v>7788</v>
      </c>
      <c r="M695" s="10"/>
      <c r="N695" s="10"/>
    </row>
    <row r="696" spans="1:14">
      <c r="A696" s="32" t="s">
        <v>8924</v>
      </c>
      <c r="B696" s="32" t="s">
        <v>8924</v>
      </c>
      <c r="C696" s="33">
        <v>0.2518171296296296</v>
      </c>
      <c r="D696" s="10">
        <v>101</v>
      </c>
      <c r="E696" s="14">
        <v>1516860</v>
      </c>
      <c r="F696" s="10" t="s">
        <v>139</v>
      </c>
      <c r="G696" s="15">
        <v>800</v>
      </c>
      <c r="H696" s="10" t="s">
        <v>253</v>
      </c>
      <c r="I696" s="10" t="s">
        <v>7424</v>
      </c>
      <c r="J696" s="34">
        <v>15032</v>
      </c>
      <c r="K696" s="10">
        <v>4931695831</v>
      </c>
      <c r="L696" s="10" t="s">
        <v>7788</v>
      </c>
      <c r="M696" s="10"/>
      <c r="N696" s="10"/>
    </row>
    <row r="697" spans="1:14">
      <c r="A697" s="32" t="s">
        <v>8924</v>
      </c>
      <c r="B697" s="32" t="s">
        <v>8924</v>
      </c>
      <c r="C697" s="33">
        <v>0.33674768518518516</v>
      </c>
      <c r="D697" s="10">
        <v>101</v>
      </c>
      <c r="E697" s="14">
        <v>1508153</v>
      </c>
      <c r="F697" s="10" t="s">
        <v>124</v>
      </c>
      <c r="G697" s="15">
        <v>192</v>
      </c>
      <c r="H697" s="10" t="s">
        <v>253</v>
      </c>
      <c r="I697" s="10" t="s">
        <v>7424</v>
      </c>
      <c r="J697" s="34">
        <v>3381.12</v>
      </c>
      <c r="K697" s="10">
        <v>4931697362</v>
      </c>
      <c r="L697" s="10" t="s">
        <v>8732</v>
      </c>
      <c r="M697" s="10"/>
      <c r="N697" s="10"/>
    </row>
    <row r="698" spans="1:14">
      <c r="A698" s="32" t="s">
        <v>8924</v>
      </c>
      <c r="B698" s="32" t="s">
        <v>8924</v>
      </c>
      <c r="C698" s="33">
        <v>0.33695601851851853</v>
      </c>
      <c r="D698" s="10">
        <v>101</v>
      </c>
      <c r="E698" s="14">
        <v>1508197</v>
      </c>
      <c r="F698" s="10" t="s">
        <v>126</v>
      </c>
      <c r="G698" s="15">
        <v>200</v>
      </c>
      <c r="H698" s="10" t="s">
        <v>253</v>
      </c>
      <c r="I698" s="10" t="s">
        <v>7424</v>
      </c>
      <c r="J698" s="34">
        <v>2470</v>
      </c>
      <c r="K698" s="10">
        <v>4931697365</v>
      </c>
      <c r="L698" s="10" t="s">
        <v>8732</v>
      </c>
      <c r="M698" s="10"/>
      <c r="N698" s="10"/>
    </row>
    <row r="699" spans="1:14">
      <c r="A699" s="32" t="s">
        <v>8924</v>
      </c>
      <c r="B699" s="32" t="s">
        <v>8924</v>
      </c>
      <c r="C699" s="33">
        <v>0.33716435185185184</v>
      </c>
      <c r="D699" s="10">
        <v>101</v>
      </c>
      <c r="E699" s="14">
        <v>1520337</v>
      </c>
      <c r="F699" s="10" t="s">
        <v>157</v>
      </c>
      <c r="G699" s="15">
        <v>200</v>
      </c>
      <c r="H699" s="10" t="s">
        <v>253</v>
      </c>
      <c r="I699" s="10" t="s">
        <v>7424</v>
      </c>
      <c r="J699" s="34">
        <v>2606</v>
      </c>
      <c r="K699" s="10">
        <v>4931697368</v>
      </c>
      <c r="L699" s="10" t="s">
        <v>8732</v>
      </c>
      <c r="M699" s="10"/>
      <c r="N699" s="10"/>
    </row>
    <row r="700" spans="1:14">
      <c r="A700" s="32" t="s">
        <v>8924</v>
      </c>
      <c r="B700" s="32" t="s">
        <v>8924</v>
      </c>
      <c r="C700" s="33">
        <v>0.33759259259259261</v>
      </c>
      <c r="D700" s="10">
        <v>101</v>
      </c>
      <c r="E700" s="14">
        <v>1513249</v>
      </c>
      <c r="F700" s="10" t="s">
        <v>130</v>
      </c>
      <c r="G700" s="15">
        <v>240</v>
      </c>
      <c r="H700" s="10" t="s">
        <v>253</v>
      </c>
      <c r="I700" s="10" t="s">
        <v>7424</v>
      </c>
      <c r="J700" s="34">
        <v>2676</v>
      </c>
      <c r="K700" s="10">
        <v>4931697370</v>
      </c>
      <c r="L700" s="10" t="s">
        <v>8732</v>
      </c>
      <c r="M700" s="10"/>
      <c r="N700" s="10"/>
    </row>
    <row r="701" spans="1:14">
      <c r="A701" s="32" t="s">
        <v>8924</v>
      </c>
      <c r="B701" s="32" t="s">
        <v>8924</v>
      </c>
      <c r="C701" s="33">
        <v>0.3379861111111111</v>
      </c>
      <c r="D701" s="10">
        <v>101</v>
      </c>
      <c r="E701" s="14">
        <v>1508197</v>
      </c>
      <c r="F701" s="10" t="s">
        <v>126</v>
      </c>
      <c r="G701" s="15">
        <v>200</v>
      </c>
      <c r="H701" s="10" t="s">
        <v>253</v>
      </c>
      <c r="I701" s="10" t="s">
        <v>7424</v>
      </c>
      <c r="J701" s="34">
        <v>2470</v>
      </c>
      <c r="K701" s="10">
        <v>4931697372</v>
      </c>
      <c r="L701" s="10" t="s">
        <v>8732</v>
      </c>
      <c r="M701" s="10"/>
      <c r="N701" s="10"/>
    </row>
    <row r="702" spans="1:14">
      <c r="A702" s="32" t="s">
        <v>8924</v>
      </c>
      <c r="B702" s="32" t="s">
        <v>8924</v>
      </c>
      <c r="C702" s="33">
        <v>0.33819444444444446</v>
      </c>
      <c r="D702" s="10">
        <v>101</v>
      </c>
      <c r="E702" s="14">
        <v>1513604</v>
      </c>
      <c r="F702" s="10" t="s">
        <v>131</v>
      </c>
      <c r="G702" s="15">
        <v>168</v>
      </c>
      <c r="H702" s="10" t="s">
        <v>253</v>
      </c>
      <c r="I702" s="10" t="s">
        <v>7424</v>
      </c>
      <c r="J702" s="34">
        <v>3301.2</v>
      </c>
      <c r="K702" s="10">
        <v>4931697373</v>
      </c>
      <c r="L702" s="10" t="s">
        <v>8732</v>
      </c>
      <c r="M702" s="10"/>
      <c r="N702" s="10"/>
    </row>
    <row r="703" spans="1:14">
      <c r="A703" s="32" t="s">
        <v>8924</v>
      </c>
      <c r="B703" s="32" t="s">
        <v>8924</v>
      </c>
      <c r="C703" s="33">
        <v>0.38408564814814811</v>
      </c>
      <c r="D703" s="10">
        <v>101</v>
      </c>
      <c r="E703" s="14">
        <v>1508197</v>
      </c>
      <c r="F703" s="10" t="s">
        <v>126</v>
      </c>
      <c r="G703" s="15">
        <v>200</v>
      </c>
      <c r="H703" s="10" t="s">
        <v>253</v>
      </c>
      <c r="I703" s="10" t="s">
        <v>7424</v>
      </c>
      <c r="J703" s="34">
        <v>2470</v>
      </c>
      <c r="K703" s="10">
        <v>4931697962</v>
      </c>
      <c r="L703" s="10" t="s">
        <v>8732</v>
      </c>
      <c r="M703" s="10"/>
      <c r="N703" s="10"/>
    </row>
    <row r="704" spans="1:14">
      <c r="A704" s="32" t="s">
        <v>8924</v>
      </c>
      <c r="B704" s="32" t="s">
        <v>8924</v>
      </c>
      <c r="C704" s="33">
        <v>0.38466435185185183</v>
      </c>
      <c r="D704" s="10">
        <v>101</v>
      </c>
      <c r="E704" s="14">
        <v>1508197</v>
      </c>
      <c r="F704" s="10" t="s">
        <v>126</v>
      </c>
      <c r="G704" s="15">
        <v>200</v>
      </c>
      <c r="H704" s="10" t="s">
        <v>253</v>
      </c>
      <c r="I704" s="10" t="s">
        <v>7424</v>
      </c>
      <c r="J704" s="34">
        <v>2470</v>
      </c>
      <c r="K704" s="10">
        <v>4931697964</v>
      </c>
      <c r="L704" s="10" t="s">
        <v>8732</v>
      </c>
      <c r="M704" s="10"/>
      <c r="N704" s="10"/>
    </row>
    <row r="705" spans="1:14">
      <c r="A705" s="32" t="s">
        <v>8924</v>
      </c>
      <c r="B705" s="32" t="s">
        <v>8924</v>
      </c>
      <c r="C705" s="33">
        <v>0.38496527777777773</v>
      </c>
      <c r="D705" s="10">
        <v>101</v>
      </c>
      <c r="E705" s="14">
        <v>1520337</v>
      </c>
      <c r="F705" s="10" t="s">
        <v>157</v>
      </c>
      <c r="G705" s="15">
        <v>200</v>
      </c>
      <c r="H705" s="10" t="s">
        <v>253</v>
      </c>
      <c r="I705" s="10" t="s">
        <v>7424</v>
      </c>
      <c r="J705" s="34">
        <v>2606</v>
      </c>
      <c r="K705" s="10">
        <v>4931697966</v>
      </c>
      <c r="L705" s="10" t="s">
        <v>8732</v>
      </c>
      <c r="M705" s="10"/>
      <c r="N705" s="10"/>
    </row>
    <row r="706" spans="1:14">
      <c r="A706" s="32" t="s">
        <v>8924</v>
      </c>
      <c r="B706" s="32" t="s">
        <v>8924</v>
      </c>
      <c r="C706" s="33">
        <v>0.38527777777777777</v>
      </c>
      <c r="D706" s="10">
        <v>101</v>
      </c>
      <c r="E706" s="14">
        <v>1508153</v>
      </c>
      <c r="F706" s="10" t="s">
        <v>124</v>
      </c>
      <c r="G706" s="15">
        <v>192</v>
      </c>
      <c r="H706" s="10" t="s">
        <v>253</v>
      </c>
      <c r="I706" s="10" t="s">
        <v>7424</v>
      </c>
      <c r="J706" s="34">
        <v>3381.12</v>
      </c>
      <c r="K706" s="10">
        <v>4931697967</v>
      </c>
      <c r="L706" s="10" t="s">
        <v>8732</v>
      </c>
      <c r="M706" s="10"/>
      <c r="N706" s="10"/>
    </row>
    <row r="707" spans="1:14">
      <c r="A707" s="32" t="s">
        <v>8924</v>
      </c>
      <c r="B707" s="32" t="s">
        <v>8924</v>
      </c>
      <c r="C707" s="33">
        <v>0.41099537037037037</v>
      </c>
      <c r="D707" s="10">
        <v>101</v>
      </c>
      <c r="E707" s="14">
        <v>1516860</v>
      </c>
      <c r="F707" s="10" t="s">
        <v>139</v>
      </c>
      <c r="G707" s="15">
        <v>800</v>
      </c>
      <c r="H707" s="10" t="s">
        <v>253</v>
      </c>
      <c r="I707" s="10" t="s">
        <v>7424</v>
      </c>
      <c r="J707" s="34">
        <v>15032</v>
      </c>
      <c r="K707" s="10">
        <v>4931698158</v>
      </c>
      <c r="L707" s="10" t="s">
        <v>8732</v>
      </c>
      <c r="M707" s="10"/>
      <c r="N707" s="10"/>
    </row>
    <row r="708" spans="1:14">
      <c r="A708" s="32" t="s">
        <v>8924</v>
      </c>
      <c r="B708" s="32" t="s">
        <v>8924</v>
      </c>
      <c r="C708" s="33">
        <v>0.43762731481481482</v>
      </c>
      <c r="D708" s="10">
        <v>101</v>
      </c>
      <c r="E708" s="14">
        <v>1520337</v>
      </c>
      <c r="F708" s="10" t="s">
        <v>157</v>
      </c>
      <c r="G708" s="15">
        <v>200</v>
      </c>
      <c r="H708" s="10" t="s">
        <v>253</v>
      </c>
      <c r="I708" s="10" t="s">
        <v>7424</v>
      </c>
      <c r="J708" s="34">
        <v>2606</v>
      </c>
      <c r="K708" s="10">
        <v>4931698403</v>
      </c>
      <c r="L708" s="10" t="s">
        <v>8732</v>
      </c>
      <c r="M708" s="10"/>
      <c r="N708" s="10"/>
    </row>
    <row r="709" spans="1:14">
      <c r="A709" s="32" t="s">
        <v>8924</v>
      </c>
      <c r="B709" s="32" t="s">
        <v>8924</v>
      </c>
      <c r="C709" s="33">
        <v>0.43827546296296299</v>
      </c>
      <c r="D709" s="10">
        <v>101</v>
      </c>
      <c r="E709" s="14">
        <v>1508197</v>
      </c>
      <c r="F709" s="10" t="s">
        <v>126</v>
      </c>
      <c r="G709" s="15">
        <v>200</v>
      </c>
      <c r="H709" s="10" t="s">
        <v>253</v>
      </c>
      <c r="I709" s="10" t="s">
        <v>7424</v>
      </c>
      <c r="J709" s="34">
        <v>2470</v>
      </c>
      <c r="K709" s="10">
        <v>4931698406</v>
      </c>
      <c r="L709" s="10" t="s">
        <v>8732</v>
      </c>
      <c r="M709" s="10"/>
      <c r="N709" s="10"/>
    </row>
    <row r="710" spans="1:14">
      <c r="A710" s="32" t="s">
        <v>8924</v>
      </c>
      <c r="B710" s="32" t="s">
        <v>8924</v>
      </c>
      <c r="C710" s="33">
        <v>0.45251157407407411</v>
      </c>
      <c r="D710" s="10">
        <v>101</v>
      </c>
      <c r="E710" s="14">
        <v>1516847</v>
      </c>
      <c r="F710" s="10" t="s">
        <v>136</v>
      </c>
      <c r="G710" s="15">
        <v>840</v>
      </c>
      <c r="H710" s="10" t="s">
        <v>253</v>
      </c>
      <c r="I710" s="10" t="s">
        <v>7424</v>
      </c>
      <c r="J710" s="34">
        <v>15397.2</v>
      </c>
      <c r="K710" s="10">
        <v>4931698604</v>
      </c>
      <c r="L710" s="10" t="s">
        <v>8732</v>
      </c>
      <c r="M710" s="10"/>
      <c r="N710" s="10"/>
    </row>
    <row r="711" spans="1:14">
      <c r="A711" s="32" t="s">
        <v>8924</v>
      </c>
      <c r="B711" s="32" t="s">
        <v>8924</v>
      </c>
      <c r="C711" s="33">
        <v>0.45271990740740736</v>
      </c>
      <c r="D711" s="10">
        <v>101</v>
      </c>
      <c r="E711" s="14">
        <v>1528799</v>
      </c>
      <c r="F711" s="10" t="s">
        <v>161</v>
      </c>
      <c r="G711" s="15">
        <v>504</v>
      </c>
      <c r="H711" s="10" t="s">
        <v>253</v>
      </c>
      <c r="I711" s="10" t="s">
        <v>7424</v>
      </c>
      <c r="J711" s="34">
        <v>22528.799999999999</v>
      </c>
      <c r="K711" s="10">
        <v>4931698606</v>
      </c>
      <c r="L711" s="10" t="s">
        <v>8732</v>
      </c>
      <c r="M711" s="10"/>
      <c r="N711" s="10"/>
    </row>
    <row r="712" spans="1:14">
      <c r="A712" s="32" t="s">
        <v>8924</v>
      </c>
      <c r="B712" s="32" t="s">
        <v>8924</v>
      </c>
      <c r="C712" s="33">
        <v>0.45363425925925926</v>
      </c>
      <c r="D712" s="10">
        <v>101</v>
      </c>
      <c r="E712" s="14">
        <v>1508153</v>
      </c>
      <c r="F712" s="10" t="s">
        <v>124</v>
      </c>
      <c r="G712" s="15">
        <v>192</v>
      </c>
      <c r="H712" s="10" t="s">
        <v>253</v>
      </c>
      <c r="I712" s="10" t="s">
        <v>7424</v>
      </c>
      <c r="J712" s="34">
        <v>3381.12</v>
      </c>
      <c r="K712" s="10">
        <v>4931698612</v>
      </c>
      <c r="L712" s="10" t="s">
        <v>8732</v>
      </c>
      <c r="M712" s="10"/>
      <c r="N712" s="10"/>
    </row>
    <row r="713" spans="1:14">
      <c r="A713" s="32" t="s">
        <v>8924</v>
      </c>
      <c r="B713" s="32" t="s">
        <v>8924</v>
      </c>
      <c r="C713" s="33">
        <v>0.45401620370370371</v>
      </c>
      <c r="D713" s="10">
        <v>101</v>
      </c>
      <c r="E713" s="14">
        <v>1508197</v>
      </c>
      <c r="F713" s="10" t="s">
        <v>126</v>
      </c>
      <c r="G713" s="15">
        <v>200</v>
      </c>
      <c r="H713" s="10" t="s">
        <v>253</v>
      </c>
      <c r="I713" s="10" t="s">
        <v>7424</v>
      </c>
      <c r="J713" s="34">
        <v>2470</v>
      </c>
      <c r="K713" s="10">
        <v>4931698615</v>
      </c>
      <c r="L713" s="10" t="s">
        <v>8732</v>
      </c>
      <c r="M713" s="10"/>
      <c r="N713" s="10"/>
    </row>
    <row r="714" spans="1:14">
      <c r="A714" s="32" t="s">
        <v>8924</v>
      </c>
      <c r="B714" s="32" t="s">
        <v>8924</v>
      </c>
      <c r="C714" s="33">
        <v>0.50454861111111116</v>
      </c>
      <c r="D714" s="10">
        <v>101</v>
      </c>
      <c r="E714" s="14">
        <v>1508197</v>
      </c>
      <c r="F714" s="10" t="s">
        <v>126</v>
      </c>
      <c r="G714" s="15">
        <v>200</v>
      </c>
      <c r="H714" s="10" t="s">
        <v>253</v>
      </c>
      <c r="I714" s="10" t="s">
        <v>7424</v>
      </c>
      <c r="J714" s="34">
        <v>2470</v>
      </c>
      <c r="K714" s="10">
        <v>4931699333</v>
      </c>
      <c r="L714" s="10" t="s">
        <v>8732</v>
      </c>
      <c r="M714" s="10"/>
      <c r="N714" s="10"/>
    </row>
    <row r="715" spans="1:14">
      <c r="A715" s="32" t="s">
        <v>8924</v>
      </c>
      <c r="B715" s="32" t="s">
        <v>8924</v>
      </c>
      <c r="C715" s="33">
        <v>0.54035879629629624</v>
      </c>
      <c r="D715" s="10">
        <v>101</v>
      </c>
      <c r="E715" s="14">
        <v>1508197</v>
      </c>
      <c r="F715" s="10" t="s">
        <v>126</v>
      </c>
      <c r="G715" s="15">
        <v>200</v>
      </c>
      <c r="H715" s="10" t="s">
        <v>253</v>
      </c>
      <c r="I715" s="10" t="s">
        <v>7424</v>
      </c>
      <c r="J715" s="34">
        <v>2470</v>
      </c>
      <c r="K715" s="10">
        <v>4931699738</v>
      </c>
      <c r="L715" s="10" t="s">
        <v>8732</v>
      </c>
      <c r="M715" s="10"/>
      <c r="N715" s="10"/>
    </row>
    <row r="716" spans="1:14">
      <c r="A716" s="32" t="s">
        <v>8924</v>
      </c>
      <c r="B716" s="32" t="s">
        <v>8924</v>
      </c>
      <c r="C716" s="33">
        <v>0.54052083333333334</v>
      </c>
      <c r="D716" s="10">
        <v>101</v>
      </c>
      <c r="E716" s="14">
        <v>1520337</v>
      </c>
      <c r="F716" s="10" t="s">
        <v>157</v>
      </c>
      <c r="G716" s="15">
        <v>200</v>
      </c>
      <c r="H716" s="10" t="s">
        <v>253</v>
      </c>
      <c r="I716" s="10" t="s">
        <v>7424</v>
      </c>
      <c r="J716" s="34">
        <v>2606</v>
      </c>
      <c r="K716" s="10">
        <v>4931699752</v>
      </c>
      <c r="L716" s="10" t="s">
        <v>8732</v>
      </c>
      <c r="M716" s="10"/>
      <c r="N716" s="10"/>
    </row>
    <row r="717" spans="1:14">
      <c r="A717" s="32" t="s">
        <v>8924</v>
      </c>
      <c r="B717" s="32" t="s">
        <v>8924</v>
      </c>
      <c r="C717" s="33">
        <v>0.54068287037037044</v>
      </c>
      <c r="D717" s="10">
        <v>101</v>
      </c>
      <c r="E717" s="14">
        <v>1508153</v>
      </c>
      <c r="F717" s="10" t="s">
        <v>124</v>
      </c>
      <c r="G717" s="15">
        <v>192</v>
      </c>
      <c r="H717" s="10" t="s">
        <v>253</v>
      </c>
      <c r="I717" s="10" t="s">
        <v>7424</v>
      </c>
      <c r="J717" s="34">
        <v>3381.12</v>
      </c>
      <c r="K717" s="10">
        <v>4931699756</v>
      </c>
      <c r="L717" s="10" t="s">
        <v>8732</v>
      </c>
      <c r="M717" s="10"/>
      <c r="N717" s="10"/>
    </row>
    <row r="718" spans="1:14">
      <c r="A718" s="32" t="s">
        <v>8924</v>
      </c>
      <c r="B718" s="32" t="s">
        <v>8924</v>
      </c>
      <c r="C718" s="33">
        <v>0.54156250000000006</v>
      </c>
      <c r="D718" s="10">
        <v>101</v>
      </c>
      <c r="E718" s="14">
        <v>1513604</v>
      </c>
      <c r="F718" s="10" t="s">
        <v>131</v>
      </c>
      <c r="G718" s="15">
        <v>168</v>
      </c>
      <c r="H718" s="10" t="s">
        <v>253</v>
      </c>
      <c r="I718" s="10" t="s">
        <v>7424</v>
      </c>
      <c r="J718" s="34">
        <v>3301.2</v>
      </c>
      <c r="K718" s="10">
        <v>4931699793</v>
      </c>
      <c r="L718" s="10" t="s">
        <v>8732</v>
      </c>
      <c r="M718" s="10"/>
      <c r="N718" s="10"/>
    </row>
    <row r="719" spans="1:14">
      <c r="A719" s="32" t="s">
        <v>8924</v>
      </c>
      <c r="B719" s="32" t="s">
        <v>8924</v>
      </c>
      <c r="C719" s="33">
        <v>0.55407407407407405</v>
      </c>
      <c r="D719" s="10">
        <v>101</v>
      </c>
      <c r="E719" s="14">
        <v>1513249</v>
      </c>
      <c r="F719" s="10" t="s">
        <v>130</v>
      </c>
      <c r="G719" s="15">
        <v>240</v>
      </c>
      <c r="H719" s="10" t="s">
        <v>253</v>
      </c>
      <c r="I719" s="10" t="s">
        <v>7424</v>
      </c>
      <c r="J719" s="34">
        <v>2676</v>
      </c>
      <c r="K719" s="10">
        <v>4931700292</v>
      </c>
      <c r="L719" s="10" t="s">
        <v>8732</v>
      </c>
      <c r="M719" s="10"/>
      <c r="N719" s="10"/>
    </row>
    <row r="720" spans="1:14">
      <c r="A720" s="32" t="s">
        <v>8924</v>
      </c>
      <c r="B720" s="32" t="s">
        <v>8924</v>
      </c>
      <c r="C720" s="33">
        <v>0.56212962962962965</v>
      </c>
      <c r="D720" s="10">
        <v>101</v>
      </c>
      <c r="E720" s="14">
        <v>1508175</v>
      </c>
      <c r="F720" s="10" t="s">
        <v>8733</v>
      </c>
      <c r="G720" s="15">
        <v>168</v>
      </c>
      <c r="H720" s="10" t="s">
        <v>253</v>
      </c>
      <c r="I720" s="10" t="s">
        <v>7424</v>
      </c>
      <c r="J720" s="34">
        <v>3386.88</v>
      </c>
      <c r="K720" s="10">
        <v>4931700589</v>
      </c>
      <c r="L720" s="10" t="s">
        <v>8732</v>
      </c>
      <c r="M720" s="10"/>
      <c r="N720" s="10"/>
    </row>
    <row r="721" spans="1:14">
      <c r="A721" s="32" t="s">
        <v>8924</v>
      </c>
      <c r="B721" s="32" t="s">
        <v>8924</v>
      </c>
      <c r="C721" s="33">
        <v>0.56229166666666663</v>
      </c>
      <c r="D721" s="10">
        <v>101</v>
      </c>
      <c r="E721" s="14">
        <v>1508175</v>
      </c>
      <c r="F721" s="10" t="s">
        <v>8733</v>
      </c>
      <c r="G721" s="15">
        <v>168</v>
      </c>
      <c r="H721" s="10" t="s">
        <v>253</v>
      </c>
      <c r="I721" s="10" t="s">
        <v>7424</v>
      </c>
      <c r="J721" s="34">
        <v>3386.88</v>
      </c>
      <c r="K721" s="10">
        <v>4931700611</v>
      </c>
      <c r="L721" s="10" t="s">
        <v>8732</v>
      </c>
      <c r="M721" s="10"/>
      <c r="N721" s="10"/>
    </row>
    <row r="722" spans="1:14">
      <c r="A722" s="32" t="s">
        <v>8924</v>
      </c>
      <c r="B722" s="32" t="s">
        <v>8924</v>
      </c>
      <c r="C722" s="33">
        <v>0.57571759259259259</v>
      </c>
      <c r="D722" s="10">
        <v>101</v>
      </c>
      <c r="E722" s="14">
        <v>1508197</v>
      </c>
      <c r="F722" s="10" t="s">
        <v>126</v>
      </c>
      <c r="G722" s="15">
        <v>200</v>
      </c>
      <c r="H722" s="10" t="s">
        <v>253</v>
      </c>
      <c r="I722" s="10" t="s">
        <v>7424</v>
      </c>
      <c r="J722" s="34">
        <v>2470</v>
      </c>
      <c r="K722" s="10">
        <v>4931700727</v>
      </c>
      <c r="L722" s="10" t="s">
        <v>8732</v>
      </c>
      <c r="M722" s="10"/>
      <c r="N722" s="10"/>
    </row>
    <row r="723" spans="1:14">
      <c r="A723" s="32" t="s">
        <v>8924</v>
      </c>
      <c r="B723" s="32" t="s">
        <v>8924</v>
      </c>
      <c r="C723" s="33">
        <v>0.59229166666666666</v>
      </c>
      <c r="D723" s="10">
        <v>101</v>
      </c>
      <c r="E723" s="14">
        <v>1508197</v>
      </c>
      <c r="F723" s="10" t="s">
        <v>126</v>
      </c>
      <c r="G723" s="15">
        <v>200</v>
      </c>
      <c r="H723" s="10" t="s">
        <v>253</v>
      </c>
      <c r="I723" s="10" t="s">
        <v>7424</v>
      </c>
      <c r="J723" s="34">
        <v>2470</v>
      </c>
      <c r="K723" s="10">
        <v>4931700889</v>
      </c>
      <c r="L723" s="10" t="s">
        <v>8732</v>
      </c>
      <c r="M723" s="10"/>
      <c r="N723" s="10"/>
    </row>
    <row r="724" spans="1:14">
      <c r="A724" s="32" t="s">
        <v>8924</v>
      </c>
      <c r="B724" s="32" t="s">
        <v>8924</v>
      </c>
      <c r="C724" s="33">
        <v>0.59285879629629623</v>
      </c>
      <c r="D724" s="10">
        <v>101</v>
      </c>
      <c r="E724" s="14">
        <v>1508153</v>
      </c>
      <c r="F724" s="10" t="s">
        <v>124</v>
      </c>
      <c r="G724" s="15">
        <v>192</v>
      </c>
      <c r="H724" s="10" t="s">
        <v>253</v>
      </c>
      <c r="I724" s="10" t="s">
        <v>7424</v>
      </c>
      <c r="J724" s="34">
        <v>3381.12</v>
      </c>
      <c r="K724" s="10">
        <v>4931700908</v>
      </c>
      <c r="L724" s="10" t="s">
        <v>8732</v>
      </c>
      <c r="M724" s="10"/>
      <c r="N724" s="10"/>
    </row>
    <row r="725" spans="1:14">
      <c r="A725" s="32" t="s">
        <v>8924</v>
      </c>
      <c r="B725" s="32" t="s">
        <v>8924</v>
      </c>
      <c r="C725" s="33">
        <v>0.59325231481481489</v>
      </c>
      <c r="D725" s="10">
        <v>101</v>
      </c>
      <c r="E725" s="14">
        <v>1520337</v>
      </c>
      <c r="F725" s="10" t="s">
        <v>157</v>
      </c>
      <c r="G725" s="15">
        <v>200</v>
      </c>
      <c r="H725" s="10" t="s">
        <v>253</v>
      </c>
      <c r="I725" s="10" t="s">
        <v>7424</v>
      </c>
      <c r="J725" s="34">
        <v>2606</v>
      </c>
      <c r="K725" s="10">
        <v>4931700914</v>
      </c>
      <c r="L725" s="10" t="s">
        <v>8732</v>
      </c>
      <c r="M725" s="10"/>
      <c r="N725" s="10"/>
    </row>
    <row r="726" spans="1:14">
      <c r="A726" s="32" t="s">
        <v>8924</v>
      </c>
      <c r="B726" s="32" t="s">
        <v>8924</v>
      </c>
      <c r="C726" s="33">
        <v>0.7143518518518519</v>
      </c>
      <c r="D726" s="10">
        <v>101</v>
      </c>
      <c r="E726" s="14">
        <v>1508113</v>
      </c>
      <c r="F726" s="10" t="s">
        <v>353</v>
      </c>
      <c r="G726" s="15">
        <v>216</v>
      </c>
      <c r="H726" s="10" t="s">
        <v>253</v>
      </c>
      <c r="I726" s="10" t="s">
        <v>7424</v>
      </c>
      <c r="J726" s="34">
        <v>6505.92</v>
      </c>
      <c r="K726" s="10">
        <v>4931702335</v>
      </c>
      <c r="L726" s="10" t="s">
        <v>8469</v>
      </c>
      <c r="M726" s="10"/>
      <c r="N726" s="10"/>
    </row>
    <row r="727" spans="1:14">
      <c r="A727" s="32" t="s">
        <v>8924</v>
      </c>
      <c r="B727" s="32" t="s">
        <v>8924</v>
      </c>
      <c r="C727" s="33">
        <v>0.71439814814814817</v>
      </c>
      <c r="D727" s="10">
        <v>101</v>
      </c>
      <c r="E727" s="14">
        <v>1508153</v>
      </c>
      <c r="F727" s="10" t="s">
        <v>124</v>
      </c>
      <c r="G727" s="15">
        <v>192</v>
      </c>
      <c r="H727" s="10" t="s">
        <v>253</v>
      </c>
      <c r="I727" s="10" t="s">
        <v>7424</v>
      </c>
      <c r="J727" s="34">
        <v>3381.12</v>
      </c>
      <c r="K727" s="10">
        <v>4931702336</v>
      </c>
      <c r="L727" s="10" t="s">
        <v>8469</v>
      </c>
      <c r="M727" s="10"/>
      <c r="N727" s="10"/>
    </row>
    <row r="728" spans="1:14">
      <c r="A728" s="32" t="s">
        <v>8924</v>
      </c>
      <c r="B728" s="32" t="s">
        <v>8924</v>
      </c>
      <c r="C728" s="33">
        <v>0.71476851851851853</v>
      </c>
      <c r="D728" s="10">
        <v>101</v>
      </c>
      <c r="E728" s="14">
        <v>1508175</v>
      </c>
      <c r="F728" s="10" t="s">
        <v>8733</v>
      </c>
      <c r="G728" s="15">
        <v>168</v>
      </c>
      <c r="H728" s="10" t="s">
        <v>253</v>
      </c>
      <c r="I728" s="10" t="s">
        <v>7424</v>
      </c>
      <c r="J728" s="34">
        <v>3386.88</v>
      </c>
      <c r="K728" s="10">
        <v>4931702382</v>
      </c>
      <c r="L728" s="10" t="s">
        <v>8469</v>
      </c>
      <c r="M728" s="10"/>
      <c r="N728" s="10"/>
    </row>
    <row r="729" spans="1:14">
      <c r="A729" s="32" t="s">
        <v>8924</v>
      </c>
      <c r="B729" s="32" t="s">
        <v>8924</v>
      </c>
      <c r="C729" s="33">
        <v>0.71486111111111106</v>
      </c>
      <c r="D729" s="10">
        <v>101</v>
      </c>
      <c r="E729" s="14">
        <v>1508175</v>
      </c>
      <c r="F729" s="10" t="s">
        <v>8733</v>
      </c>
      <c r="G729" s="15">
        <v>168</v>
      </c>
      <c r="H729" s="10" t="s">
        <v>253</v>
      </c>
      <c r="I729" s="10" t="s">
        <v>7424</v>
      </c>
      <c r="J729" s="34">
        <v>3386.88</v>
      </c>
      <c r="K729" s="10">
        <v>4931702383</v>
      </c>
      <c r="L729" s="10" t="s">
        <v>8469</v>
      </c>
      <c r="M729" s="10"/>
      <c r="N729" s="10"/>
    </row>
    <row r="730" spans="1:14">
      <c r="A730" s="32" t="s">
        <v>8924</v>
      </c>
      <c r="B730" s="32" t="s">
        <v>8924</v>
      </c>
      <c r="C730" s="33">
        <v>0.7149537037037037</v>
      </c>
      <c r="D730" s="10">
        <v>101</v>
      </c>
      <c r="E730" s="14">
        <v>1508197</v>
      </c>
      <c r="F730" s="10" t="s">
        <v>126</v>
      </c>
      <c r="G730" s="15">
        <v>200</v>
      </c>
      <c r="H730" s="10" t="s">
        <v>253</v>
      </c>
      <c r="I730" s="10" t="s">
        <v>7424</v>
      </c>
      <c r="J730" s="34">
        <v>2470</v>
      </c>
      <c r="K730" s="10">
        <v>4931702384</v>
      </c>
      <c r="L730" s="10" t="s">
        <v>8469</v>
      </c>
      <c r="M730" s="10"/>
      <c r="N730" s="10"/>
    </row>
    <row r="731" spans="1:14">
      <c r="A731" s="32" t="s">
        <v>8924</v>
      </c>
      <c r="B731" s="32" t="s">
        <v>8924</v>
      </c>
      <c r="C731" s="33">
        <v>0.71502314814814805</v>
      </c>
      <c r="D731" s="10">
        <v>101</v>
      </c>
      <c r="E731" s="14">
        <v>1508197</v>
      </c>
      <c r="F731" s="10" t="s">
        <v>126</v>
      </c>
      <c r="G731" s="15">
        <v>200</v>
      </c>
      <c r="H731" s="10" t="s">
        <v>253</v>
      </c>
      <c r="I731" s="10" t="s">
        <v>7424</v>
      </c>
      <c r="J731" s="34">
        <v>2470</v>
      </c>
      <c r="K731" s="10">
        <v>4931702385</v>
      </c>
      <c r="L731" s="10" t="s">
        <v>8469</v>
      </c>
      <c r="M731" s="10"/>
      <c r="N731" s="10"/>
    </row>
    <row r="732" spans="1:14">
      <c r="A732" s="32" t="s">
        <v>8924</v>
      </c>
      <c r="B732" s="32" t="s">
        <v>8924</v>
      </c>
      <c r="C732" s="33">
        <v>0.71512731481481484</v>
      </c>
      <c r="D732" s="10">
        <v>101</v>
      </c>
      <c r="E732" s="14">
        <v>1520337</v>
      </c>
      <c r="F732" s="10" t="s">
        <v>157</v>
      </c>
      <c r="G732" s="15">
        <v>200</v>
      </c>
      <c r="H732" s="10" t="s">
        <v>253</v>
      </c>
      <c r="I732" s="10" t="s">
        <v>7424</v>
      </c>
      <c r="J732" s="34">
        <v>2610</v>
      </c>
      <c r="K732" s="10">
        <v>4931702386</v>
      </c>
      <c r="L732" s="10" t="s">
        <v>8469</v>
      </c>
      <c r="M732" s="10"/>
      <c r="N732" s="10"/>
    </row>
    <row r="733" spans="1:14">
      <c r="A733" s="32" t="s">
        <v>8924</v>
      </c>
      <c r="B733" s="32" t="s">
        <v>8924</v>
      </c>
      <c r="C733" s="33">
        <v>0.71520833333333333</v>
      </c>
      <c r="D733" s="10">
        <v>101</v>
      </c>
      <c r="E733" s="14">
        <v>1520337</v>
      </c>
      <c r="F733" s="10" t="s">
        <v>157</v>
      </c>
      <c r="G733" s="15">
        <v>200</v>
      </c>
      <c r="H733" s="10" t="s">
        <v>253</v>
      </c>
      <c r="I733" s="10" t="s">
        <v>7424</v>
      </c>
      <c r="J733" s="34">
        <v>2606</v>
      </c>
      <c r="K733" s="10">
        <v>4931702390</v>
      </c>
      <c r="L733" s="10" t="s">
        <v>8469</v>
      </c>
      <c r="M733" s="10"/>
      <c r="N733" s="10"/>
    </row>
    <row r="734" spans="1:14">
      <c r="A734" s="32" t="s">
        <v>8924</v>
      </c>
      <c r="B734" s="32" t="s">
        <v>8924</v>
      </c>
      <c r="C734" s="33">
        <v>0.71538194444444436</v>
      </c>
      <c r="D734" s="10">
        <v>101</v>
      </c>
      <c r="E734" s="14">
        <v>1520337</v>
      </c>
      <c r="F734" s="10" t="s">
        <v>157</v>
      </c>
      <c r="G734" s="15">
        <v>200</v>
      </c>
      <c r="H734" s="10" t="s">
        <v>253</v>
      </c>
      <c r="I734" s="10" t="s">
        <v>7424</v>
      </c>
      <c r="J734" s="34">
        <v>2606</v>
      </c>
      <c r="K734" s="10">
        <v>4931702393</v>
      </c>
      <c r="L734" s="10" t="s">
        <v>8469</v>
      </c>
      <c r="M734" s="10"/>
      <c r="N734" s="10"/>
    </row>
    <row r="735" spans="1:14">
      <c r="A735" s="32" t="s">
        <v>8924</v>
      </c>
      <c r="B735" s="32" t="s">
        <v>8924</v>
      </c>
      <c r="C735" s="33">
        <v>0.71547453703703701</v>
      </c>
      <c r="D735" s="10">
        <v>101</v>
      </c>
      <c r="E735" s="14">
        <v>1508197</v>
      </c>
      <c r="F735" s="10" t="s">
        <v>126</v>
      </c>
      <c r="G735" s="15">
        <v>200</v>
      </c>
      <c r="H735" s="10" t="s">
        <v>253</v>
      </c>
      <c r="I735" s="10" t="s">
        <v>7424</v>
      </c>
      <c r="J735" s="34">
        <v>2470</v>
      </c>
      <c r="K735" s="10">
        <v>4931702394</v>
      </c>
      <c r="L735" s="10" t="s">
        <v>8469</v>
      </c>
      <c r="M735" s="10"/>
      <c r="N735" s="10"/>
    </row>
    <row r="736" spans="1:14">
      <c r="A736" s="32" t="s">
        <v>8924</v>
      </c>
      <c r="B736" s="32" t="s">
        <v>8924</v>
      </c>
      <c r="C736" s="33">
        <v>0.71556712962962965</v>
      </c>
      <c r="D736" s="10">
        <v>101</v>
      </c>
      <c r="E736" s="14">
        <v>1508197</v>
      </c>
      <c r="F736" s="10" t="s">
        <v>126</v>
      </c>
      <c r="G736" s="15">
        <v>200</v>
      </c>
      <c r="H736" s="10" t="s">
        <v>253</v>
      </c>
      <c r="I736" s="10" t="s">
        <v>7424</v>
      </c>
      <c r="J736" s="34">
        <v>2470</v>
      </c>
      <c r="K736" s="10">
        <v>4931702397</v>
      </c>
      <c r="L736" s="10" t="s">
        <v>8469</v>
      </c>
      <c r="M736" s="10"/>
      <c r="N736" s="10"/>
    </row>
    <row r="737" spans="1:14">
      <c r="A737" s="32" t="s">
        <v>8924</v>
      </c>
      <c r="B737" s="32" t="s">
        <v>8924</v>
      </c>
      <c r="C737" s="33">
        <v>0.71614583333333337</v>
      </c>
      <c r="D737" s="10">
        <v>101</v>
      </c>
      <c r="E737" s="14">
        <v>1516847</v>
      </c>
      <c r="F737" s="10" t="s">
        <v>136</v>
      </c>
      <c r="G737" s="15">
        <v>840</v>
      </c>
      <c r="H737" s="10" t="s">
        <v>253</v>
      </c>
      <c r="I737" s="10" t="s">
        <v>7424</v>
      </c>
      <c r="J737" s="34">
        <v>15397.2</v>
      </c>
      <c r="K737" s="10">
        <v>4931702438</v>
      </c>
      <c r="L737" s="10" t="s">
        <v>8469</v>
      </c>
      <c r="M737" s="10"/>
      <c r="N737" s="10"/>
    </row>
    <row r="738" spans="1:14">
      <c r="A738" s="32" t="s">
        <v>8924</v>
      </c>
      <c r="B738" s="32" t="s">
        <v>8924</v>
      </c>
      <c r="C738" s="33">
        <v>0.71630787037037036</v>
      </c>
      <c r="D738" s="10">
        <v>101</v>
      </c>
      <c r="E738" s="14">
        <v>1528789</v>
      </c>
      <c r="F738" s="10" t="s">
        <v>189</v>
      </c>
      <c r="G738" s="15">
        <v>840</v>
      </c>
      <c r="H738" s="10" t="s">
        <v>253</v>
      </c>
      <c r="I738" s="10" t="s">
        <v>7424</v>
      </c>
      <c r="J738" s="34">
        <v>15976.8</v>
      </c>
      <c r="K738" s="10">
        <v>4931702444</v>
      </c>
      <c r="L738" s="10" t="s">
        <v>8469</v>
      </c>
      <c r="M738" s="10"/>
      <c r="N738" s="10"/>
    </row>
    <row r="739" spans="1:14">
      <c r="A739" s="32" t="s">
        <v>8924</v>
      </c>
      <c r="B739" s="32" t="s">
        <v>8924</v>
      </c>
      <c r="C739" s="33">
        <v>0.71658564814814818</v>
      </c>
      <c r="D739" s="10">
        <v>101</v>
      </c>
      <c r="E739" s="14">
        <v>1516860</v>
      </c>
      <c r="F739" s="10" t="s">
        <v>139</v>
      </c>
      <c r="G739" s="15">
        <v>800</v>
      </c>
      <c r="H739" s="10" t="s">
        <v>253</v>
      </c>
      <c r="I739" s="10" t="s">
        <v>7424</v>
      </c>
      <c r="J739" s="34">
        <v>15032</v>
      </c>
      <c r="K739" s="10">
        <v>4931702447</v>
      </c>
      <c r="L739" s="10" t="s">
        <v>8469</v>
      </c>
      <c r="M739" s="10"/>
      <c r="N739" s="10"/>
    </row>
    <row r="740" spans="1:14">
      <c r="A740" s="32" t="s">
        <v>8924</v>
      </c>
      <c r="B740" s="32" t="s">
        <v>8924</v>
      </c>
      <c r="C740" s="33">
        <v>0.71831018518518519</v>
      </c>
      <c r="D740" s="10">
        <v>101</v>
      </c>
      <c r="E740" s="14">
        <v>1508113</v>
      </c>
      <c r="F740" s="10" t="s">
        <v>353</v>
      </c>
      <c r="G740" s="15">
        <v>216</v>
      </c>
      <c r="H740" s="10" t="s">
        <v>253</v>
      </c>
      <c r="I740" s="10" t="s">
        <v>7424</v>
      </c>
      <c r="J740" s="34">
        <v>6505.92</v>
      </c>
      <c r="K740" s="10">
        <v>4931702496</v>
      </c>
      <c r="L740" s="10" t="s">
        <v>8469</v>
      </c>
      <c r="M740" s="10"/>
      <c r="N740" s="10"/>
    </row>
    <row r="741" spans="1:14">
      <c r="A741" s="32" t="s">
        <v>8924</v>
      </c>
      <c r="B741" s="32" t="s">
        <v>8924</v>
      </c>
      <c r="C741" s="33">
        <v>0.71893518518518518</v>
      </c>
      <c r="D741" s="10">
        <v>101</v>
      </c>
      <c r="E741" s="14">
        <v>1508153</v>
      </c>
      <c r="F741" s="10" t="s">
        <v>124</v>
      </c>
      <c r="G741" s="15">
        <v>192</v>
      </c>
      <c r="H741" s="10" t="s">
        <v>253</v>
      </c>
      <c r="I741" s="10" t="s">
        <v>7424</v>
      </c>
      <c r="J741" s="34">
        <v>3381.12</v>
      </c>
      <c r="K741" s="10">
        <v>4931702511</v>
      </c>
      <c r="L741" s="10" t="s">
        <v>8469</v>
      </c>
      <c r="M741" s="10"/>
      <c r="N741" s="10"/>
    </row>
    <row r="742" spans="1:14">
      <c r="A742" s="32" t="s">
        <v>8924</v>
      </c>
      <c r="B742" s="32" t="s">
        <v>8924</v>
      </c>
      <c r="C742" s="33">
        <v>0.7457407407407407</v>
      </c>
      <c r="D742" s="10">
        <v>101</v>
      </c>
      <c r="E742" s="14">
        <v>1528799</v>
      </c>
      <c r="F742" s="10" t="s">
        <v>161</v>
      </c>
      <c r="G742" s="15">
        <v>504</v>
      </c>
      <c r="H742" s="10" t="s">
        <v>253</v>
      </c>
      <c r="I742" s="10" t="s">
        <v>7424</v>
      </c>
      <c r="J742" s="34">
        <v>22528.799999999999</v>
      </c>
      <c r="K742" s="10">
        <v>4931702961</v>
      </c>
      <c r="L742" s="10" t="s">
        <v>8469</v>
      </c>
      <c r="M742" s="10"/>
      <c r="N742" s="10"/>
    </row>
    <row r="743" spans="1:14">
      <c r="A743" s="32" t="s">
        <v>8924</v>
      </c>
      <c r="B743" s="32" t="s">
        <v>8924</v>
      </c>
      <c r="C743" s="33">
        <v>0.85781249999999998</v>
      </c>
      <c r="D743" s="10">
        <v>101</v>
      </c>
      <c r="E743" s="14">
        <v>1508197</v>
      </c>
      <c r="F743" s="10" t="s">
        <v>126</v>
      </c>
      <c r="G743" s="15">
        <v>200</v>
      </c>
      <c r="H743" s="10" t="s">
        <v>253</v>
      </c>
      <c r="I743" s="10" t="s">
        <v>7424</v>
      </c>
      <c r="J743" s="34">
        <v>2470</v>
      </c>
      <c r="K743" s="10">
        <v>4931704953</v>
      </c>
      <c r="L743" s="10" t="s">
        <v>8469</v>
      </c>
      <c r="M743" s="10"/>
      <c r="N743" s="10"/>
    </row>
    <row r="744" spans="1:14">
      <c r="A744" s="32" t="s">
        <v>8924</v>
      </c>
      <c r="B744" s="32" t="s">
        <v>8924</v>
      </c>
      <c r="C744" s="33">
        <v>0.85792824074074081</v>
      </c>
      <c r="D744" s="10">
        <v>101</v>
      </c>
      <c r="E744" s="14">
        <v>1508197</v>
      </c>
      <c r="F744" s="10" t="s">
        <v>126</v>
      </c>
      <c r="G744" s="15">
        <v>200</v>
      </c>
      <c r="H744" s="10" t="s">
        <v>253</v>
      </c>
      <c r="I744" s="10" t="s">
        <v>7424</v>
      </c>
      <c r="J744" s="34">
        <v>2470</v>
      </c>
      <c r="K744" s="10">
        <v>4931704955</v>
      </c>
      <c r="L744" s="10" t="s">
        <v>8469</v>
      </c>
      <c r="M744" s="10"/>
      <c r="N744" s="10"/>
    </row>
    <row r="745" spans="1:14">
      <c r="A745" s="32" t="s">
        <v>8924</v>
      </c>
      <c r="B745" s="32" t="s">
        <v>8924</v>
      </c>
      <c r="C745" s="33">
        <v>0.85806712962962972</v>
      </c>
      <c r="D745" s="10">
        <v>101</v>
      </c>
      <c r="E745" s="14">
        <v>1508153</v>
      </c>
      <c r="F745" s="10" t="s">
        <v>124</v>
      </c>
      <c r="G745" s="15">
        <v>192</v>
      </c>
      <c r="H745" s="10" t="s">
        <v>253</v>
      </c>
      <c r="I745" s="10" t="s">
        <v>7424</v>
      </c>
      <c r="J745" s="34">
        <v>3381.12</v>
      </c>
      <c r="K745" s="10">
        <v>4931704956</v>
      </c>
      <c r="L745" s="10" t="s">
        <v>8469</v>
      </c>
      <c r="M745" s="10"/>
      <c r="N745" s="10"/>
    </row>
    <row r="746" spans="1:14">
      <c r="A746" s="32" t="s">
        <v>8924</v>
      </c>
      <c r="B746" s="32" t="s">
        <v>8924</v>
      </c>
      <c r="C746" s="33">
        <v>0.85814814814814822</v>
      </c>
      <c r="D746" s="10">
        <v>101</v>
      </c>
      <c r="E746" s="14">
        <v>1520337</v>
      </c>
      <c r="F746" s="10" t="s">
        <v>157</v>
      </c>
      <c r="G746" s="15">
        <v>200</v>
      </c>
      <c r="H746" s="10" t="s">
        <v>253</v>
      </c>
      <c r="I746" s="10" t="s">
        <v>7424</v>
      </c>
      <c r="J746" s="34">
        <v>2610</v>
      </c>
      <c r="K746" s="10">
        <v>4931704957</v>
      </c>
      <c r="L746" s="10" t="s">
        <v>8469</v>
      </c>
      <c r="M746" s="10"/>
      <c r="N746" s="10"/>
    </row>
    <row r="747" spans="1:14">
      <c r="A747" s="32" t="s">
        <v>8924</v>
      </c>
      <c r="B747" s="32" t="s">
        <v>8924</v>
      </c>
      <c r="C747" s="33">
        <v>0.85820601851851863</v>
      </c>
      <c r="D747" s="10">
        <v>101</v>
      </c>
      <c r="E747" s="14">
        <v>1520337</v>
      </c>
      <c r="F747" s="10" t="s">
        <v>157</v>
      </c>
      <c r="G747" s="15">
        <v>200</v>
      </c>
      <c r="H747" s="10" t="s">
        <v>253</v>
      </c>
      <c r="I747" s="10" t="s">
        <v>7424</v>
      </c>
      <c r="J747" s="34">
        <v>2610</v>
      </c>
      <c r="K747" s="10">
        <v>4931704958</v>
      </c>
      <c r="L747" s="10" t="s">
        <v>8469</v>
      </c>
      <c r="M747" s="10"/>
      <c r="N747" s="10"/>
    </row>
    <row r="748" spans="1:14">
      <c r="A748" s="32" t="s">
        <v>8924</v>
      </c>
      <c r="B748" s="32" t="s">
        <v>8924</v>
      </c>
      <c r="C748" s="33">
        <v>0.85835648148148147</v>
      </c>
      <c r="D748" s="10">
        <v>101</v>
      </c>
      <c r="E748" s="14">
        <v>1508197</v>
      </c>
      <c r="F748" s="10" t="s">
        <v>126</v>
      </c>
      <c r="G748" s="15">
        <v>200</v>
      </c>
      <c r="H748" s="10" t="s">
        <v>253</v>
      </c>
      <c r="I748" s="10" t="s">
        <v>7424</v>
      </c>
      <c r="J748" s="34">
        <v>2470</v>
      </c>
      <c r="K748" s="10">
        <v>4931704959</v>
      </c>
      <c r="L748" s="10" t="s">
        <v>8469</v>
      </c>
      <c r="M748" s="10"/>
      <c r="N748" s="10"/>
    </row>
    <row r="749" spans="1:14">
      <c r="A749" s="32" t="s">
        <v>8924</v>
      </c>
      <c r="B749" s="32" t="s">
        <v>8924</v>
      </c>
      <c r="C749" s="33">
        <v>0.85843749999999996</v>
      </c>
      <c r="D749" s="10">
        <v>101</v>
      </c>
      <c r="E749" s="14">
        <v>1508197</v>
      </c>
      <c r="F749" s="10" t="s">
        <v>126</v>
      </c>
      <c r="G749" s="15">
        <v>200</v>
      </c>
      <c r="H749" s="10" t="s">
        <v>253</v>
      </c>
      <c r="I749" s="10" t="s">
        <v>7424</v>
      </c>
      <c r="J749" s="34">
        <v>2470</v>
      </c>
      <c r="K749" s="10">
        <v>4931704960</v>
      </c>
      <c r="L749" s="10" t="s">
        <v>8469</v>
      </c>
      <c r="M749" s="10"/>
      <c r="N749" s="10"/>
    </row>
    <row r="750" spans="1:14">
      <c r="A750" s="32" t="s">
        <v>8924</v>
      </c>
      <c r="B750" s="32" t="s">
        <v>8924</v>
      </c>
      <c r="C750" s="33">
        <v>0.85979166666666673</v>
      </c>
      <c r="D750" s="10">
        <v>101</v>
      </c>
      <c r="E750" s="14">
        <v>1516860</v>
      </c>
      <c r="F750" s="10" t="s">
        <v>139</v>
      </c>
      <c r="G750" s="15">
        <v>800</v>
      </c>
      <c r="H750" s="10" t="s">
        <v>253</v>
      </c>
      <c r="I750" s="10" t="s">
        <v>7424</v>
      </c>
      <c r="J750" s="34">
        <v>15032</v>
      </c>
      <c r="K750" s="10">
        <v>4931704966</v>
      </c>
      <c r="L750" s="10" t="s">
        <v>8469</v>
      </c>
      <c r="M750" s="10"/>
      <c r="N750" s="10"/>
    </row>
    <row r="751" spans="1:14">
      <c r="A751" s="32" t="s">
        <v>8924</v>
      </c>
      <c r="B751" s="32" t="s">
        <v>8924</v>
      </c>
      <c r="C751" s="33">
        <v>0.86394675925925923</v>
      </c>
      <c r="D751" s="10">
        <v>101</v>
      </c>
      <c r="E751" s="14">
        <v>1528799</v>
      </c>
      <c r="F751" s="10" t="s">
        <v>161</v>
      </c>
      <c r="G751" s="15">
        <v>504</v>
      </c>
      <c r="H751" s="10" t="s">
        <v>253</v>
      </c>
      <c r="I751" s="10" t="s">
        <v>7424</v>
      </c>
      <c r="J751" s="34">
        <v>22528.799999999999</v>
      </c>
      <c r="K751" s="10">
        <v>4931704996</v>
      </c>
      <c r="L751" s="10" t="s">
        <v>8469</v>
      </c>
      <c r="M751" s="10"/>
      <c r="N751" s="10"/>
    </row>
    <row r="752" spans="1:14">
      <c r="A752" s="32" t="s">
        <v>8924</v>
      </c>
      <c r="B752" s="32" t="s">
        <v>8924</v>
      </c>
      <c r="C752" s="33">
        <v>0.86491898148148139</v>
      </c>
      <c r="D752" s="10">
        <v>101</v>
      </c>
      <c r="E752" s="14">
        <v>1516847</v>
      </c>
      <c r="F752" s="10" t="s">
        <v>136</v>
      </c>
      <c r="G752" s="15">
        <v>840</v>
      </c>
      <c r="H752" s="10" t="s">
        <v>253</v>
      </c>
      <c r="I752" s="10" t="s">
        <v>7424</v>
      </c>
      <c r="J752" s="34">
        <v>15397.2</v>
      </c>
      <c r="K752" s="10">
        <v>4931705002</v>
      </c>
      <c r="L752" s="10" t="s">
        <v>8469</v>
      </c>
      <c r="M752" s="10"/>
      <c r="N752" s="10"/>
    </row>
    <row r="753" spans="1:14">
      <c r="A753" s="32" t="s">
        <v>8924</v>
      </c>
      <c r="B753" s="32" t="s">
        <v>8924</v>
      </c>
      <c r="C753" s="33">
        <v>0.87692129629629623</v>
      </c>
      <c r="D753" s="10">
        <v>101</v>
      </c>
      <c r="E753" s="14">
        <v>1528799</v>
      </c>
      <c r="F753" s="10" t="s">
        <v>161</v>
      </c>
      <c r="G753" s="15">
        <v>232</v>
      </c>
      <c r="H753" s="10" t="s">
        <v>253</v>
      </c>
      <c r="I753" s="10" t="s">
        <v>7424</v>
      </c>
      <c r="J753" s="34">
        <v>10370.4</v>
      </c>
      <c r="K753" s="10">
        <v>4931705103</v>
      </c>
      <c r="L753" s="10" t="s">
        <v>8469</v>
      </c>
      <c r="M753" s="10"/>
      <c r="N753" s="10"/>
    </row>
    <row r="754" spans="1:14">
      <c r="A754" s="32" t="s">
        <v>8924</v>
      </c>
      <c r="B754" s="32" t="s">
        <v>8924</v>
      </c>
      <c r="C754" s="33">
        <v>0.89424768518518516</v>
      </c>
      <c r="D754" s="10">
        <v>101</v>
      </c>
      <c r="E754" s="14">
        <v>1508175</v>
      </c>
      <c r="F754" s="10" t="s">
        <v>8733</v>
      </c>
      <c r="G754" s="15">
        <v>168</v>
      </c>
      <c r="H754" s="10" t="s">
        <v>253</v>
      </c>
      <c r="I754" s="10" t="s">
        <v>7424</v>
      </c>
      <c r="J754" s="34">
        <v>3386.88</v>
      </c>
      <c r="K754" s="10">
        <v>4931705274</v>
      </c>
      <c r="L754" s="10" t="s">
        <v>8469</v>
      </c>
      <c r="M754" s="10"/>
      <c r="N754" s="10"/>
    </row>
    <row r="755" spans="1:14">
      <c r="A755" s="32" t="s">
        <v>8924</v>
      </c>
      <c r="B755" s="32" t="s">
        <v>8924</v>
      </c>
      <c r="C755" s="33">
        <v>0.89432870370370365</v>
      </c>
      <c r="D755" s="10">
        <v>101</v>
      </c>
      <c r="E755" s="14">
        <v>1508175</v>
      </c>
      <c r="F755" s="10" t="s">
        <v>8733</v>
      </c>
      <c r="G755" s="15">
        <v>168</v>
      </c>
      <c r="H755" s="10" t="s">
        <v>253</v>
      </c>
      <c r="I755" s="10" t="s">
        <v>7424</v>
      </c>
      <c r="J755" s="34">
        <v>3386.88</v>
      </c>
      <c r="K755" s="10">
        <v>4931705275</v>
      </c>
      <c r="L755" s="10" t="s">
        <v>8469</v>
      </c>
      <c r="M755" s="10"/>
      <c r="N755" s="10"/>
    </row>
    <row r="756" spans="1:14">
      <c r="A756" s="32" t="s">
        <v>8924</v>
      </c>
      <c r="B756" s="32" t="s">
        <v>8924</v>
      </c>
      <c r="C756" s="33">
        <v>0.89440972222222215</v>
      </c>
      <c r="D756" s="10">
        <v>101</v>
      </c>
      <c r="E756" s="14">
        <v>1508113</v>
      </c>
      <c r="F756" s="10" t="s">
        <v>353</v>
      </c>
      <c r="G756" s="15">
        <v>216</v>
      </c>
      <c r="H756" s="10" t="s">
        <v>253</v>
      </c>
      <c r="I756" s="10" t="s">
        <v>7424</v>
      </c>
      <c r="J756" s="34">
        <v>6505.92</v>
      </c>
      <c r="K756" s="10">
        <v>4931705276</v>
      </c>
      <c r="L756" s="10" t="s">
        <v>8469</v>
      </c>
      <c r="M756" s="10"/>
      <c r="N756" s="10"/>
    </row>
    <row r="757" spans="1:14">
      <c r="A757" s="32" t="s">
        <v>8924</v>
      </c>
      <c r="B757" s="32" t="s">
        <v>8924</v>
      </c>
      <c r="C757" s="33">
        <v>0.89473379629629635</v>
      </c>
      <c r="D757" s="10">
        <v>101</v>
      </c>
      <c r="E757" s="14">
        <v>1508153</v>
      </c>
      <c r="F757" s="10" t="s">
        <v>124</v>
      </c>
      <c r="G757" s="15">
        <v>192</v>
      </c>
      <c r="H757" s="10" t="s">
        <v>253</v>
      </c>
      <c r="I757" s="10" t="s">
        <v>7424</v>
      </c>
      <c r="J757" s="34">
        <v>3381.12</v>
      </c>
      <c r="K757" s="10">
        <v>4931705277</v>
      </c>
      <c r="L757" s="10" t="s">
        <v>8469</v>
      </c>
      <c r="M757" s="10"/>
      <c r="N757" s="10"/>
    </row>
    <row r="758" spans="1:14">
      <c r="A758" s="32" t="s">
        <v>8924</v>
      </c>
      <c r="B758" s="32" t="s">
        <v>8924</v>
      </c>
      <c r="C758" s="33">
        <v>0.89479166666666676</v>
      </c>
      <c r="D758" s="10">
        <v>101</v>
      </c>
      <c r="E758" s="14">
        <v>1508197</v>
      </c>
      <c r="F758" s="10" t="s">
        <v>126</v>
      </c>
      <c r="G758" s="15">
        <v>200</v>
      </c>
      <c r="H758" s="10" t="s">
        <v>253</v>
      </c>
      <c r="I758" s="10" t="s">
        <v>7424</v>
      </c>
      <c r="J758" s="34">
        <v>2470</v>
      </c>
      <c r="K758" s="10">
        <v>4931705278</v>
      </c>
      <c r="L758" s="10" t="s">
        <v>8469</v>
      </c>
      <c r="M758" s="10"/>
      <c r="N758" s="10"/>
    </row>
    <row r="759" spans="1:14">
      <c r="A759" s="32" t="s">
        <v>8924</v>
      </c>
      <c r="B759" s="32" t="s">
        <v>8924</v>
      </c>
      <c r="C759" s="33">
        <v>0.89486111111111111</v>
      </c>
      <c r="D759" s="10">
        <v>101</v>
      </c>
      <c r="E759" s="14">
        <v>1520337</v>
      </c>
      <c r="F759" s="10" t="s">
        <v>157</v>
      </c>
      <c r="G759" s="15">
        <v>200</v>
      </c>
      <c r="H759" s="10" t="s">
        <v>253</v>
      </c>
      <c r="I759" s="10" t="s">
        <v>7424</v>
      </c>
      <c r="J759" s="34">
        <v>2606</v>
      </c>
      <c r="K759" s="10">
        <v>4931705279</v>
      </c>
      <c r="L759" s="10" t="s">
        <v>8469</v>
      </c>
      <c r="M759" s="10"/>
      <c r="N759" s="10"/>
    </row>
    <row r="760" spans="1:14">
      <c r="A760" s="32" t="s">
        <v>8924</v>
      </c>
      <c r="B760" s="32" t="s">
        <v>8924</v>
      </c>
      <c r="C760" s="33">
        <v>0.89493055555555545</v>
      </c>
      <c r="D760" s="10">
        <v>101</v>
      </c>
      <c r="E760" s="14">
        <v>1508113</v>
      </c>
      <c r="F760" s="10" t="s">
        <v>353</v>
      </c>
      <c r="G760" s="15">
        <v>216</v>
      </c>
      <c r="H760" s="10" t="s">
        <v>253</v>
      </c>
      <c r="I760" s="10" t="s">
        <v>7424</v>
      </c>
      <c r="J760" s="34">
        <v>6505.92</v>
      </c>
      <c r="K760" s="10">
        <v>4931705281</v>
      </c>
      <c r="L760" s="10" t="s">
        <v>8469</v>
      </c>
      <c r="M760" s="10"/>
      <c r="N760" s="10"/>
    </row>
    <row r="761" spans="1:14">
      <c r="A761" s="32" t="s">
        <v>8924</v>
      </c>
      <c r="B761" s="32" t="s">
        <v>8924</v>
      </c>
      <c r="C761" s="33">
        <v>0.89565972222222223</v>
      </c>
      <c r="D761" s="10">
        <v>101</v>
      </c>
      <c r="E761" s="14">
        <v>1508197</v>
      </c>
      <c r="F761" s="10" t="s">
        <v>126</v>
      </c>
      <c r="G761" s="15">
        <v>200</v>
      </c>
      <c r="H761" s="10" t="s">
        <v>253</v>
      </c>
      <c r="I761" s="10" t="s">
        <v>7424</v>
      </c>
      <c r="J761" s="34">
        <v>2470</v>
      </c>
      <c r="K761" s="10">
        <v>4931705285</v>
      </c>
      <c r="L761" s="10" t="s">
        <v>8469</v>
      </c>
      <c r="M761" s="10"/>
      <c r="N761" s="10"/>
    </row>
    <row r="762" spans="1:14">
      <c r="A762" s="32" t="s">
        <v>8924</v>
      </c>
      <c r="B762" s="32" t="s">
        <v>8924</v>
      </c>
      <c r="C762" s="33">
        <v>0.91994212962962962</v>
      </c>
      <c r="D762" s="10">
        <v>101</v>
      </c>
      <c r="E762" s="14">
        <v>1508197</v>
      </c>
      <c r="F762" s="10" t="s">
        <v>126</v>
      </c>
      <c r="G762" s="15">
        <v>200</v>
      </c>
      <c r="H762" s="10" t="s">
        <v>253</v>
      </c>
      <c r="I762" s="10" t="s">
        <v>7424</v>
      </c>
      <c r="J762" s="34">
        <v>2470</v>
      </c>
      <c r="K762" s="10">
        <v>4931705463</v>
      </c>
      <c r="L762" s="10" t="s">
        <v>8469</v>
      </c>
      <c r="M762" s="10"/>
      <c r="N762" s="10"/>
    </row>
    <row r="763" spans="1:14">
      <c r="A763" s="32" t="s">
        <v>8924</v>
      </c>
      <c r="B763" s="32" t="s">
        <v>8924</v>
      </c>
      <c r="C763" s="33">
        <v>0.92003472222222227</v>
      </c>
      <c r="D763" s="10">
        <v>101</v>
      </c>
      <c r="E763" s="14">
        <v>1520337</v>
      </c>
      <c r="F763" s="10" t="s">
        <v>157</v>
      </c>
      <c r="G763" s="15">
        <v>200</v>
      </c>
      <c r="H763" s="10" t="s">
        <v>253</v>
      </c>
      <c r="I763" s="10" t="s">
        <v>7424</v>
      </c>
      <c r="J763" s="34">
        <v>2610</v>
      </c>
      <c r="K763" s="10">
        <v>4931705466</v>
      </c>
      <c r="L763" s="10" t="s">
        <v>8469</v>
      </c>
      <c r="M763" s="10"/>
      <c r="N763" s="10"/>
    </row>
    <row r="764" spans="1:14">
      <c r="A764" s="32" t="s">
        <v>8924</v>
      </c>
      <c r="B764" s="32" t="s">
        <v>8924</v>
      </c>
      <c r="C764" s="33">
        <v>0.92174768518518524</v>
      </c>
      <c r="D764" s="10">
        <v>101</v>
      </c>
      <c r="E764" s="14">
        <v>1508197</v>
      </c>
      <c r="F764" s="10" t="s">
        <v>126</v>
      </c>
      <c r="G764" s="15">
        <v>200</v>
      </c>
      <c r="H764" s="10" t="s">
        <v>253</v>
      </c>
      <c r="I764" s="10" t="s">
        <v>7424</v>
      </c>
      <c r="J764" s="34">
        <v>2470</v>
      </c>
      <c r="K764" s="10">
        <v>4931705478</v>
      </c>
      <c r="L764" s="10" t="s">
        <v>8469</v>
      </c>
      <c r="M764" s="10"/>
      <c r="N764" s="10"/>
    </row>
    <row r="765" spans="1:14">
      <c r="A765" s="32" t="s">
        <v>8924</v>
      </c>
      <c r="B765" s="32" t="s">
        <v>8924</v>
      </c>
      <c r="C765" s="33">
        <v>0.93615740740740738</v>
      </c>
      <c r="D765" s="10">
        <v>101</v>
      </c>
      <c r="E765" s="14">
        <v>1528789</v>
      </c>
      <c r="F765" s="10" t="s">
        <v>189</v>
      </c>
      <c r="G765" s="15">
        <v>840</v>
      </c>
      <c r="H765" s="10" t="s">
        <v>253</v>
      </c>
      <c r="I765" s="10" t="s">
        <v>7424</v>
      </c>
      <c r="J765" s="34">
        <v>15976.8</v>
      </c>
      <c r="K765" s="10">
        <v>4931705577</v>
      </c>
      <c r="L765" s="10" t="s">
        <v>8469</v>
      </c>
      <c r="M765" s="10"/>
      <c r="N765" s="10"/>
    </row>
    <row r="766" spans="1:14">
      <c r="A766" s="32" t="s">
        <v>8924</v>
      </c>
      <c r="B766" s="32" t="s">
        <v>8924</v>
      </c>
      <c r="C766" s="33">
        <v>0.93628472222222225</v>
      </c>
      <c r="D766" s="10">
        <v>101</v>
      </c>
      <c r="E766" s="14">
        <v>1520337</v>
      </c>
      <c r="F766" s="10" t="s">
        <v>157</v>
      </c>
      <c r="G766" s="15">
        <v>200</v>
      </c>
      <c r="H766" s="10" t="s">
        <v>253</v>
      </c>
      <c r="I766" s="10" t="s">
        <v>7424</v>
      </c>
      <c r="J766" s="34">
        <v>2606</v>
      </c>
      <c r="K766" s="10">
        <v>4931705578</v>
      </c>
      <c r="L766" s="10" t="s">
        <v>8469</v>
      </c>
      <c r="M766" s="10"/>
      <c r="N766" s="10"/>
    </row>
    <row r="767" spans="1:14">
      <c r="A767" s="32" t="s">
        <v>8924</v>
      </c>
      <c r="B767" s="32" t="s">
        <v>8924</v>
      </c>
      <c r="C767" s="33">
        <v>0.99277777777777787</v>
      </c>
      <c r="D767" s="10">
        <v>101</v>
      </c>
      <c r="E767" s="14">
        <v>1508175</v>
      </c>
      <c r="F767" s="10" t="s">
        <v>8733</v>
      </c>
      <c r="G767" s="15">
        <v>168</v>
      </c>
      <c r="H767" s="10" t="s">
        <v>253</v>
      </c>
      <c r="I767" s="10" t="s">
        <v>7424</v>
      </c>
      <c r="J767" s="34">
        <v>3386.88</v>
      </c>
      <c r="K767" s="10">
        <v>4931705956</v>
      </c>
      <c r="L767" s="10" t="s">
        <v>7788</v>
      </c>
      <c r="M767" s="10"/>
      <c r="N767" s="10"/>
    </row>
    <row r="768" spans="1:14">
      <c r="A768" s="32" t="s">
        <v>8924</v>
      </c>
      <c r="B768" s="32" t="s">
        <v>8924</v>
      </c>
      <c r="C768" s="33">
        <v>0.99314814814814811</v>
      </c>
      <c r="D768" s="10">
        <v>101</v>
      </c>
      <c r="E768" s="14">
        <v>1508175</v>
      </c>
      <c r="F768" s="10" t="s">
        <v>8733</v>
      </c>
      <c r="G768" s="15">
        <v>168</v>
      </c>
      <c r="H768" s="10" t="s">
        <v>253</v>
      </c>
      <c r="I768" s="10" t="s">
        <v>7424</v>
      </c>
      <c r="J768" s="34">
        <v>3386.88</v>
      </c>
      <c r="K768" s="10">
        <v>4931705960</v>
      </c>
      <c r="L768" s="10" t="s">
        <v>7788</v>
      </c>
      <c r="M768" s="10"/>
      <c r="N768" s="10"/>
    </row>
    <row r="769" spans="1:14">
      <c r="A769" s="32" t="s">
        <v>8924</v>
      </c>
      <c r="B769" s="32" t="s">
        <v>8924</v>
      </c>
      <c r="C769" s="33">
        <v>0.99356481481481485</v>
      </c>
      <c r="D769" s="10">
        <v>101</v>
      </c>
      <c r="E769" s="14">
        <v>1508197</v>
      </c>
      <c r="F769" s="10" t="s">
        <v>126</v>
      </c>
      <c r="G769" s="15">
        <v>200</v>
      </c>
      <c r="H769" s="10" t="s">
        <v>253</v>
      </c>
      <c r="I769" s="10" t="s">
        <v>7424</v>
      </c>
      <c r="J769" s="34">
        <v>2470</v>
      </c>
      <c r="K769" s="10">
        <v>4931705963</v>
      </c>
      <c r="L769" s="10" t="s">
        <v>7788</v>
      </c>
      <c r="M769" s="10"/>
      <c r="N769" s="10"/>
    </row>
    <row r="770" spans="1:14">
      <c r="A770" s="32" t="s">
        <v>8924</v>
      </c>
      <c r="B770" s="32" t="s">
        <v>8924</v>
      </c>
      <c r="C770" s="33">
        <v>0.99424768518518514</v>
      </c>
      <c r="D770" s="10">
        <v>101</v>
      </c>
      <c r="E770" s="14">
        <v>1508113</v>
      </c>
      <c r="F770" s="10" t="s">
        <v>353</v>
      </c>
      <c r="G770" s="15">
        <v>216</v>
      </c>
      <c r="H770" s="10" t="s">
        <v>253</v>
      </c>
      <c r="I770" s="10" t="s">
        <v>7424</v>
      </c>
      <c r="J770" s="34">
        <v>6505.92</v>
      </c>
      <c r="K770" s="10">
        <v>4931705971</v>
      </c>
      <c r="L770" s="10" t="s">
        <v>7788</v>
      </c>
      <c r="M770" s="10"/>
      <c r="N770" s="10"/>
    </row>
    <row r="771" spans="1:14">
      <c r="A771" s="32" t="s">
        <v>8924</v>
      </c>
      <c r="B771" s="32" t="s">
        <v>8924</v>
      </c>
      <c r="C771" s="33">
        <v>0.99481481481481471</v>
      </c>
      <c r="D771" s="10">
        <v>101</v>
      </c>
      <c r="E771" s="14">
        <v>1508113</v>
      </c>
      <c r="F771" s="10" t="s">
        <v>353</v>
      </c>
      <c r="G771" s="15">
        <v>216</v>
      </c>
      <c r="H771" s="10" t="s">
        <v>253</v>
      </c>
      <c r="I771" s="10" t="s">
        <v>7424</v>
      </c>
      <c r="J771" s="34">
        <v>6505.92</v>
      </c>
      <c r="K771" s="10">
        <v>4931705979</v>
      </c>
      <c r="L771" s="10" t="s">
        <v>7788</v>
      </c>
      <c r="M771" s="10"/>
      <c r="N771" s="10"/>
    </row>
    <row r="772" spans="1:14">
      <c r="A772" s="32" t="s">
        <v>8924</v>
      </c>
      <c r="B772" s="32" t="s">
        <v>8924</v>
      </c>
      <c r="C772" s="33">
        <v>0.99604166666666671</v>
      </c>
      <c r="D772" s="10">
        <v>101</v>
      </c>
      <c r="E772" s="14">
        <v>1508197</v>
      </c>
      <c r="F772" s="10" t="s">
        <v>126</v>
      </c>
      <c r="G772" s="15">
        <v>200</v>
      </c>
      <c r="H772" s="10" t="s">
        <v>253</v>
      </c>
      <c r="I772" s="10" t="s">
        <v>7424</v>
      </c>
      <c r="J772" s="34">
        <v>2470</v>
      </c>
      <c r="K772" s="10">
        <v>4931706006</v>
      </c>
      <c r="L772" s="10" t="s">
        <v>7788</v>
      </c>
      <c r="M772" s="10"/>
      <c r="N772" s="10"/>
    </row>
    <row r="773" spans="1:14">
      <c r="A773" s="32" t="s">
        <v>8924</v>
      </c>
      <c r="B773" s="32" t="s">
        <v>8924</v>
      </c>
      <c r="C773" s="33">
        <v>0.99730324074074073</v>
      </c>
      <c r="D773" s="10">
        <v>101</v>
      </c>
      <c r="E773" s="14">
        <v>1508153</v>
      </c>
      <c r="F773" s="10" t="s">
        <v>124</v>
      </c>
      <c r="G773" s="15">
        <v>192</v>
      </c>
      <c r="H773" s="10" t="s">
        <v>253</v>
      </c>
      <c r="I773" s="10" t="s">
        <v>7424</v>
      </c>
      <c r="J773" s="34">
        <v>3381.12</v>
      </c>
      <c r="K773" s="10">
        <v>4931706015</v>
      </c>
      <c r="L773" s="10" t="s">
        <v>7788</v>
      </c>
      <c r="M773" s="10"/>
      <c r="N773" s="10"/>
    </row>
    <row r="774" spans="1:14">
      <c r="A774" s="32" t="s">
        <v>8924</v>
      </c>
      <c r="B774" s="32" t="s">
        <v>8924</v>
      </c>
      <c r="C774" s="33">
        <v>0.99837962962962967</v>
      </c>
      <c r="D774" s="10">
        <v>101</v>
      </c>
      <c r="E774" s="14">
        <v>1516860</v>
      </c>
      <c r="F774" s="10" t="s">
        <v>139</v>
      </c>
      <c r="G774" s="15">
        <v>800</v>
      </c>
      <c r="H774" s="10" t="s">
        <v>253</v>
      </c>
      <c r="I774" s="10" t="s">
        <v>7424</v>
      </c>
      <c r="J774" s="34">
        <v>15032</v>
      </c>
      <c r="K774" s="10">
        <v>4931706025</v>
      </c>
      <c r="L774" s="10" t="s">
        <v>7788</v>
      </c>
      <c r="M774" s="10"/>
      <c r="N774" s="10"/>
    </row>
    <row r="775" spans="1:14">
      <c r="A775" s="32" t="s">
        <v>8946</v>
      </c>
      <c r="B775" s="32" t="s">
        <v>8946</v>
      </c>
      <c r="C775" s="33">
        <v>1.6331018518518519E-2</v>
      </c>
      <c r="D775" s="10">
        <v>101</v>
      </c>
      <c r="E775" s="14">
        <v>1520337</v>
      </c>
      <c r="F775" s="10" t="s">
        <v>157</v>
      </c>
      <c r="G775" s="15">
        <v>200</v>
      </c>
      <c r="H775" s="10" t="s">
        <v>253</v>
      </c>
      <c r="I775" s="10" t="s">
        <v>7424</v>
      </c>
      <c r="J775" s="34">
        <v>2606</v>
      </c>
      <c r="K775" s="10">
        <v>4931706151</v>
      </c>
      <c r="L775" s="10" t="s">
        <v>7788</v>
      </c>
      <c r="M775" s="10"/>
      <c r="N775" s="10"/>
    </row>
    <row r="776" spans="1:14">
      <c r="A776" s="32" t="s">
        <v>8946</v>
      </c>
      <c r="B776" s="32" t="s">
        <v>8946</v>
      </c>
      <c r="C776" s="33">
        <v>3.2627314814814817E-2</v>
      </c>
      <c r="D776" s="10">
        <v>101</v>
      </c>
      <c r="E776" s="14">
        <v>1520337</v>
      </c>
      <c r="F776" s="10" t="s">
        <v>157</v>
      </c>
      <c r="G776" s="15">
        <v>200</v>
      </c>
      <c r="H776" s="10" t="s">
        <v>253</v>
      </c>
      <c r="I776" s="10" t="s">
        <v>7424</v>
      </c>
      <c r="J776" s="34">
        <v>2610</v>
      </c>
      <c r="K776" s="10">
        <v>4931706230</v>
      </c>
      <c r="L776" s="10" t="s">
        <v>7788</v>
      </c>
      <c r="M776" s="10"/>
      <c r="N776" s="10"/>
    </row>
    <row r="777" spans="1:14">
      <c r="A777" s="32" t="s">
        <v>8946</v>
      </c>
      <c r="B777" s="32" t="s">
        <v>8946</v>
      </c>
      <c r="C777" s="33">
        <v>3.2974537037037038E-2</v>
      </c>
      <c r="D777" s="10">
        <v>101</v>
      </c>
      <c r="E777" s="14">
        <v>1508197</v>
      </c>
      <c r="F777" s="10" t="s">
        <v>126</v>
      </c>
      <c r="G777" s="15">
        <v>200</v>
      </c>
      <c r="H777" s="10" t="s">
        <v>253</v>
      </c>
      <c r="I777" s="10" t="s">
        <v>7424</v>
      </c>
      <c r="J777" s="34">
        <v>2470</v>
      </c>
      <c r="K777" s="10">
        <v>4931706232</v>
      </c>
      <c r="L777" s="10" t="s">
        <v>7788</v>
      </c>
      <c r="M777" s="10"/>
      <c r="N777" s="10"/>
    </row>
    <row r="778" spans="1:14">
      <c r="A778" s="32" t="s">
        <v>8946</v>
      </c>
      <c r="B778" s="32" t="s">
        <v>8946</v>
      </c>
      <c r="C778" s="33">
        <v>0.10885416666666665</v>
      </c>
      <c r="D778" s="10">
        <v>101</v>
      </c>
      <c r="E778" s="14">
        <v>1516860</v>
      </c>
      <c r="F778" s="10" t="s">
        <v>139</v>
      </c>
      <c r="G778" s="15">
        <v>800</v>
      </c>
      <c r="H778" s="10" t="s">
        <v>253</v>
      </c>
      <c r="I778" s="10" t="s">
        <v>7424</v>
      </c>
      <c r="J778" s="34">
        <v>15032</v>
      </c>
      <c r="K778" s="10">
        <v>4931706706</v>
      </c>
      <c r="L778" s="10" t="s">
        <v>7788</v>
      </c>
      <c r="M778" s="10"/>
      <c r="N778" s="10"/>
    </row>
    <row r="779" spans="1:14">
      <c r="A779" s="32" t="s">
        <v>8946</v>
      </c>
      <c r="B779" s="32" t="s">
        <v>8946</v>
      </c>
      <c r="C779" s="33">
        <v>0.13341435185185185</v>
      </c>
      <c r="D779" s="10">
        <v>101</v>
      </c>
      <c r="E779" s="14">
        <v>1516860</v>
      </c>
      <c r="F779" s="10" t="s">
        <v>139</v>
      </c>
      <c r="G779" s="15">
        <v>800</v>
      </c>
      <c r="H779" s="10" t="s">
        <v>253</v>
      </c>
      <c r="I779" s="10" t="s">
        <v>7424</v>
      </c>
      <c r="J779" s="34">
        <v>15032</v>
      </c>
      <c r="K779" s="10">
        <v>4931706800</v>
      </c>
      <c r="L779" s="10" t="s">
        <v>7788</v>
      </c>
      <c r="M779" s="10"/>
      <c r="N779" s="10"/>
    </row>
    <row r="780" spans="1:14">
      <c r="A780" s="32" t="s">
        <v>8946</v>
      </c>
      <c r="B780" s="32" t="s">
        <v>8946</v>
      </c>
      <c r="C780" s="33">
        <v>0.13471064814814815</v>
      </c>
      <c r="D780" s="10">
        <v>101</v>
      </c>
      <c r="E780" s="14">
        <v>1528789</v>
      </c>
      <c r="F780" s="10" t="s">
        <v>189</v>
      </c>
      <c r="G780" s="15">
        <v>840</v>
      </c>
      <c r="H780" s="10" t="s">
        <v>253</v>
      </c>
      <c r="I780" s="10" t="s">
        <v>7424</v>
      </c>
      <c r="J780" s="34">
        <v>15976.8</v>
      </c>
      <c r="K780" s="10">
        <v>4931706804</v>
      </c>
      <c r="L780" s="10" t="s">
        <v>7788</v>
      </c>
      <c r="M780" s="10"/>
      <c r="N780" s="10"/>
    </row>
    <row r="781" spans="1:14">
      <c r="A781" s="32" t="s">
        <v>8946</v>
      </c>
      <c r="B781" s="32" t="s">
        <v>8946</v>
      </c>
      <c r="C781" s="33">
        <v>0.16359953703703703</v>
      </c>
      <c r="D781" s="10">
        <v>101</v>
      </c>
      <c r="E781" s="14">
        <v>1508197</v>
      </c>
      <c r="F781" s="10" t="s">
        <v>126</v>
      </c>
      <c r="G781" s="15">
        <v>200</v>
      </c>
      <c r="H781" s="10" t="s">
        <v>253</v>
      </c>
      <c r="I781" s="10" t="s">
        <v>7424</v>
      </c>
      <c r="J781" s="34">
        <v>2470</v>
      </c>
      <c r="K781" s="10">
        <v>4931706961</v>
      </c>
      <c r="L781" s="10" t="s">
        <v>7788</v>
      </c>
      <c r="M781" s="10"/>
      <c r="N781" s="10"/>
    </row>
    <row r="782" spans="1:14">
      <c r="A782" s="32" t="s">
        <v>8946</v>
      </c>
      <c r="B782" s="32" t="s">
        <v>8946</v>
      </c>
      <c r="C782" s="33">
        <v>0.16749999999999998</v>
      </c>
      <c r="D782" s="10">
        <v>101</v>
      </c>
      <c r="E782" s="14">
        <v>1508175</v>
      </c>
      <c r="F782" s="10" t="s">
        <v>8733</v>
      </c>
      <c r="G782" s="15">
        <v>168</v>
      </c>
      <c r="H782" s="10" t="s">
        <v>253</v>
      </c>
      <c r="I782" s="10" t="s">
        <v>7424</v>
      </c>
      <c r="J782" s="34">
        <v>3386.88</v>
      </c>
      <c r="K782" s="10">
        <v>4931706990</v>
      </c>
      <c r="L782" s="10" t="s">
        <v>7788</v>
      </c>
      <c r="M782" s="10"/>
      <c r="N782" s="10"/>
    </row>
    <row r="783" spans="1:14">
      <c r="A783" s="32" t="s">
        <v>8946</v>
      </c>
      <c r="B783" s="32" t="s">
        <v>8946</v>
      </c>
      <c r="C783" s="33">
        <v>0.16769675925925928</v>
      </c>
      <c r="D783" s="10">
        <v>101</v>
      </c>
      <c r="E783" s="14">
        <v>1508175</v>
      </c>
      <c r="F783" s="10" t="s">
        <v>8733</v>
      </c>
      <c r="G783" s="15">
        <v>168</v>
      </c>
      <c r="H783" s="10" t="s">
        <v>253</v>
      </c>
      <c r="I783" s="10" t="s">
        <v>7424</v>
      </c>
      <c r="J783" s="34">
        <v>3386.88</v>
      </c>
      <c r="K783" s="10">
        <v>4931706994</v>
      </c>
      <c r="L783" s="10" t="s">
        <v>7788</v>
      </c>
      <c r="M783" s="10"/>
      <c r="N783" s="10"/>
    </row>
    <row r="784" spans="1:14">
      <c r="A784" s="32" t="s">
        <v>8946</v>
      </c>
      <c r="B784" s="32" t="s">
        <v>8946</v>
      </c>
      <c r="C784" s="33">
        <v>0.1680787037037037</v>
      </c>
      <c r="D784" s="10">
        <v>101</v>
      </c>
      <c r="E784" s="14">
        <v>1520337</v>
      </c>
      <c r="F784" s="10" t="s">
        <v>157</v>
      </c>
      <c r="G784" s="15">
        <v>200</v>
      </c>
      <c r="H784" s="10" t="s">
        <v>253</v>
      </c>
      <c r="I784" s="10" t="s">
        <v>7424</v>
      </c>
      <c r="J784" s="34">
        <v>2606</v>
      </c>
      <c r="K784" s="10">
        <v>4931706997</v>
      </c>
      <c r="L784" s="10" t="s">
        <v>7788</v>
      </c>
      <c r="M784" s="10"/>
      <c r="N784" s="10"/>
    </row>
    <row r="785" spans="1:14">
      <c r="A785" s="32" t="s">
        <v>8946</v>
      </c>
      <c r="B785" s="32" t="s">
        <v>8946</v>
      </c>
      <c r="C785" s="33">
        <v>0.17070601851851852</v>
      </c>
      <c r="D785" s="10">
        <v>101</v>
      </c>
      <c r="E785" s="14">
        <v>1508197</v>
      </c>
      <c r="F785" s="10" t="s">
        <v>126</v>
      </c>
      <c r="G785" s="15">
        <v>200</v>
      </c>
      <c r="H785" s="10" t="s">
        <v>253</v>
      </c>
      <c r="I785" s="10" t="s">
        <v>7424</v>
      </c>
      <c r="J785" s="34">
        <v>2470</v>
      </c>
      <c r="K785" s="10">
        <v>4931707033</v>
      </c>
      <c r="L785" s="10" t="s">
        <v>7788</v>
      </c>
      <c r="M785" s="10"/>
      <c r="N785" s="10"/>
    </row>
    <row r="786" spans="1:14">
      <c r="A786" s="32" t="s">
        <v>8946</v>
      </c>
      <c r="B786" s="32" t="s">
        <v>8946</v>
      </c>
      <c r="C786" s="33">
        <v>0.17090277777777776</v>
      </c>
      <c r="D786" s="10">
        <v>101</v>
      </c>
      <c r="E786" s="14">
        <v>1508175</v>
      </c>
      <c r="F786" s="10" t="s">
        <v>8733</v>
      </c>
      <c r="G786" s="15">
        <v>168</v>
      </c>
      <c r="H786" s="10" t="s">
        <v>253</v>
      </c>
      <c r="I786" s="10" t="s">
        <v>7424</v>
      </c>
      <c r="J786" s="34">
        <v>3386.88</v>
      </c>
      <c r="K786" s="10">
        <v>4931707035</v>
      </c>
      <c r="L786" s="10" t="s">
        <v>7788</v>
      </c>
      <c r="M786" s="10"/>
      <c r="N786" s="10"/>
    </row>
    <row r="787" spans="1:14">
      <c r="A787" s="32" t="s">
        <v>8946</v>
      </c>
      <c r="B787" s="32" t="s">
        <v>8946</v>
      </c>
      <c r="C787" s="33">
        <v>0.17113425925925926</v>
      </c>
      <c r="D787" s="10">
        <v>101</v>
      </c>
      <c r="E787" s="14">
        <v>1508197</v>
      </c>
      <c r="F787" s="10" t="s">
        <v>126</v>
      </c>
      <c r="G787" s="15">
        <v>200</v>
      </c>
      <c r="H787" s="10" t="s">
        <v>253</v>
      </c>
      <c r="I787" s="10" t="s">
        <v>7424</v>
      </c>
      <c r="J787" s="34">
        <v>2470</v>
      </c>
      <c r="K787" s="10">
        <v>4931707036</v>
      </c>
      <c r="L787" s="10" t="s">
        <v>7788</v>
      </c>
      <c r="M787" s="10"/>
      <c r="N787" s="10"/>
    </row>
    <row r="788" spans="1:14">
      <c r="A788" s="32" t="s">
        <v>8946</v>
      </c>
      <c r="B788" s="32" t="s">
        <v>8946</v>
      </c>
      <c r="C788" s="33">
        <v>0.17128472222222224</v>
      </c>
      <c r="D788" s="10">
        <v>101</v>
      </c>
      <c r="E788" s="14">
        <v>1508197</v>
      </c>
      <c r="F788" s="10" t="s">
        <v>126</v>
      </c>
      <c r="G788" s="15">
        <v>200</v>
      </c>
      <c r="H788" s="10" t="s">
        <v>253</v>
      </c>
      <c r="I788" s="10" t="s">
        <v>7424</v>
      </c>
      <c r="J788" s="34">
        <v>2470</v>
      </c>
      <c r="K788" s="10">
        <v>4931707039</v>
      </c>
      <c r="L788" s="10" t="s">
        <v>7788</v>
      </c>
      <c r="M788" s="10"/>
      <c r="N788" s="10"/>
    </row>
    <row r="789" spans="1:14">
      <c r="A789" s="32" t="s">
        <v>8946</v>
      </c>
      <c r="B789" s="32" t="s">
        <v>8946</v>
      </c>
      <c r="C789" s="33">
        <v>0.17211805555555557</v>
      </c>
      <c r="D789" s="10">
        <v>101</v>
      </c>
      <c r="E789" s="14">
        <v>1508113</v>
      </c>
      <c r="F789" s="10" t="s">
        <v>353</v>
      </c>
      <c r="G789" s="15">
        <v>216</v>
      </c>
      <c r="H789" s="10" t="s">
        <v>253</v>
      </c>
      <c r="I789" s="10" t="s">
        <v>7424</v>
      </c>
      <c r="J789" s="34">
        <v>6505.92</v>
      </c>
      <c r="K789" s="10">
        <v>4931707044</v>
      </c>
      <c r="L789" s="10" t="s">
        <v>7788</v>
      </c>
      <c r="M789" s="10"/>
      <c r="N789" s="10"/>
    </row>
    <row r="790" spans="1:14">
      <c r="A790" s="32" t="s">
        <v>8946</v>
      </c>
      <c r="B790" s="32" t="s">
        <v>8946</v>
      </c>
      <c r="C790" s="33">
        <v>0.17249999999999999</v>
      </c>
      <c r="D790" s="10">
        <v>101</v>
      </c>
      <c r="E790" s="14">
        <v>1520337</v>
      </c>
      <c r="F790" s="10" t="s">
        <v>157</v>
      </c>
      <c r="G790" s="15">
        <v>200</v>
      </c>
      <c r="H790" s="10" t="s">
        <v>253</v>
      </c>
      <c r="I790" s="10" t="s">
        <v>7424</v>
      </c>
      <c r="J790" s="34">
        <v>2610</v>
      </c>
      <c r="K790" s="10">
        <v>4931707048</v>
      </c>
      <c r="L790" s="10" t="s">
        <v>7788</v>
      </c>
      <c r="M790" s="10"/>
      <c r="N790" s="10"/>
    </row>
    <row r="791" spans="1:14">
      <c r="A791" s="32" t="s">
        <v>8946</v>
      </c>
      <c r="B791" s="32" t="s">
        <v>8946</v>
      </c>
      <c r="C791" s="33">
        <v>0.1726388888888889</v>
      </c>
      <c r="D791" s="10">
        <v>101</v>
      </c>
      <c r="E791" s="14">
        <v>1520337</v>
      </c>
      <c r="F791" s="10" t="s">
        <v>157</v>
      </c>
      <c r="G791" s="15">
        <v>200</v>
      </c>
      <c r="H791" s="10" t="s">
        <v>253</v>
      </c>
      <c r="I791" s="10" t="s">
        <v>7424</v>
      </c>
      <c r="J791" s="34">
        <v>2606</v>
      </c>
      <c r="K791" s="10">
        <v>4931707049</v>
      </c>
      <c r="L791" s="10" t="s">
        <v>7788</v>
      </c>
      <c r="M791" s="10"/>
      <c r="N791" s="10"/>
    </row>
    <row r="792" spans="1:14">
      <c r="A792" s="32" t="s">
        <v>8946</v>
      </c>
      <c r="B792" s="32" t="s">
        <v>8946</v>
      </c>
      <c r="C792" s="33">
        <v>0.17289351851851853</v>
      </c>
      <c r="D792" s="10">
        <v>101</v>
      </c>
      <c r="E792" s="14">
        <v>1508113</v>
      </c>
      <c r="F792" s="10" t="s">
        <v>353</v>
      </c>
      <c r="G792" s="15">
        <v>216</v>
      </c>
      <c r="H792" s="10" t="s">
        <v>253</v>
      </c>
      <c r="I792" s="10" t="s">
        <v>7424</v>
      </c>
      <c r="J792" s="34">
        <v>6505.92</v>
      </c>
      <c r="K792" s="10">
        <v>4931707050</v>
      </c>
      <c r="L792" s="10" t="s">
        <v>7788</v>
      </c>
      <c r="M792" s="10"/>
      <c r="N792" s="10"/>
    </row>
    <row r="793" spans="1:14">
      <c r="A793" s="32" t="s">
        <v>8946</v>
      </c>
      <c r="B793" s="32" t="s">
        <v>8946</v>
      </c>
      <c r="C793" s="33">
        <v>0.17376157407407408</v>
      </c>
      <c r="D793" s="10">
        <v>101</v>
      </c>
      <c r="E793" s="14">
        <v>1508153</v>
      </c>
      <c r="F793" s="10" t="s">
        <v>124</v>
      </c>
      <c r="G793" s="15">
        <v>192</v>
      </c>
      <c r="H793" s="10" t="s">
        <v>253</v>
      </c>
      <c r="I793" s="10" t="s">
        <v>7424</v>
      </c>
      <c r="J793" s="34">
        <v>3381.12</v>
      </c>
      <c r="K793" s="10">
        <v>4931707065</v>
      </c>
      <c r="L793" s="10" t="s">
        <v>7788</v>
      </c>
      <c r="M793" s="10"/>
      <c r="N793" s="10"/>
    </row>
    <row r="794" spans="1:14">
      <c r="A794" s="32" t="s">
        <v>8946</v>
      </c>
      <c r="B794" s="32" t="s">
        <v>8946</v>
      </c>
      <c r="C794" s="33">
        <v>0.1739236111111111</v>
      </c>
      <c r="D794" s="10">
        <v>101</v>
      </c>
      <c r="E794" s="14">
        <v>1508153</v>
      </c>
      <c r="F794" s="10" t="s">
        <v>124</v>
      </c>
      <c r="G794" s="15">
        <v>192</v>
      </c>
      <c r="H794" s="10" t="s">
        <v>253</v>
      </c>
      <c r="I794" s="10" t="s">
        <v>7424</v>
      </c>
      <c r="J794" s="34">
        <v>3381.12</v>
      </c>
      <c r="K794" s="10">
        <v>4931707067</v>
      </c>
      <c r="L794" s="10" t="s">
        <v>7788</v>
      </c>
      <c r="M794" s="10"/>
      <c r="N794" s="10"/>
    </row>
    <row r="795" spans="1:14">
      <c r="A795" s="32" t="s">
        <v>8946</v>
      </c>
      <c r="B795" s="32" t="s">
        <v>8946</v>
      </c>
      <c r="C795" s="33">
        <v>0.17841435185185184</v>
      </c>
      <c r="D795" s="10">
        <v>101</v>
      </c>
      <c r="E795" s="14">
        <v>1528786</v>
      </c>
      <c r="F795" s="10" t="s">
        <v>185</v>
      </c>
      <c r="G795" s="15">
        <v>110</v>
      </c>
      <c r="H795" s="10" t="s">
        <v>253</v>
      </c>
      <c r="I795" s="10" t="s">
        <v>7424</v>
      </c>
      <c r="J795" s="34">
        <v>2113.1</v>
      </c>
      <c r="K795" s="10">
        <v>4931707102</v>
      </c>
      <c r="L795" s="10" t="s">
        <v>7788</v>
      </c>
      <c r="M795" s="10"/>
      <c r="N795" s="10"/>
    </row>
    <row r="796" spans="1:14">
      <c r="A796" s="32" t="s">
        <v>8946</v>
      </c>
      <c r="B796" s="32" t="s">
        <v>8946</v>
      </c>
      <c r="C796" s="33">
        <v>0.20843750000000003</v>
      </c>
      <c r="D796" s="10">
        <v>101</v>
      </c>
      <c r="E796" s="14">
        <v>1516847</v>
      </c>
      <c r="F796" s="10" t="s">
        <v>136</v>
      </c>
      <c r="G796" s="15">
        <v>840</v>
      </c>
      <c r="H796" s="10" t="s">
        <v>253</v>
      </c>
      <c r="I796" s="10" t="s">
        <v>7424</v>
      </c>
      <c r="J796" s="34">
        <v>15397.2</v>
      </c>
      <c r="K796" s="10">
        <v>4931707279</v>
      </c>
      <c r="L796" s="10" t="s">
        <v>7788</v>
      </c>
      <c r="M796" s="10"/>
      <c r="N796" s="10"/>
    </row>
    <row r="797" spans="1:14">
      <c r="A797" s="32" t="s">
        <v>8946</v>
      </c>
      <c r="B797" s="32" t="s">
        <v>8946</v>
      </c>
      <c r="C797" s="33">
        <v>0.21710648148148148</v>
      </c>
      <c r="D797" s="10">
        <v>101</v>
      </c>
      <c r="E797" s="14">
        <v>1516860</v>
      </c>
      <c r="F797" s="10" t="s">
        <v>139</v>
      </c>
      <c r="G797" s="15">
        <v>800</v>
      </c>
      <c r="H797" s="10" t="s">
        <v>253</v>
      </c>
      <c r="I797" s="10" t="s">
        <v>7424</v>
      </c>
      <c r="J797" s="34">
        <v>15032</v>
      </c>
      <c r="K797" s="10">
        <v>4931707359</v>
      </c>
      <c r="L797" s="10" t="s">
        <v>7788</v>
      </c>
      <c r="M797" s="10"/>
      <c r="N797" s="10"/>
    </row>
    <row r="798" spans="1:14">
      <c r="A798" s="32" t="s">
        <v>8946</v>
      </c>
      <c r="B798" s="32" t="s">
        <v>8946</v>
      </c>
      <c r="C798" s="33">
        <v>0.22752314814814814</v>
      </c>
      <c r="D798" s="10">
        <v>101</v>
      </c>
      <c r="E798" s="14">
        <v>1520337</v>
      </c>
      <c r="F798" s="10" t="s">
        <v>157</v>
      </c>
      <c r="G798" s="15">
        <v>200</v>
      </c>
      <c r="H798" s="10" t="s">
        <v>253</v>
      </c>
      <c r="I798" s="10" t="s">
        <v>7424</v>
      </c>
      <c r="J798" s="34">
        <v>2610</v>
      </c>
      <c r="K798" s="10">
        <v>4931707441</v>
      </c>
      <c r="L798" s="10" t="s">
        <v>7788</v>
      </c>
      <c r="M798" s="10"/>
      <c r="N798" s="10"/>
    </row>
    <row r="799" spans="1:14">
      <c r="A799" s="32" t="s">
        <v>8946</v>
      </c>
      <c r="B799" s="32" t="s">
        <v>8946</v>
      </c>
      <c r="C799" s="33">
        <v>0.22793981481481482</v>
      </c>
      <c r="D799" s="10">
        <v>101</v>
      </c>
      <c r="E799" s="14">
        <v>1508197</v>
      </c>
      <c r="F799" s="10" t="s">
        <v>126</v>
      </c>
      <c r="G799" s="15">
        <v>200</v>
      </c>
      <c r="H799" s="10" t="s">
        <v>253</v>
      </c>
      <c r="I799" s="10" t="s">
        <v>7424</v>
      </c>
      <c r="J799" s="34">
        <v>2470</v>
      </c>
      <c r="K799" s="10">
        <v>4931707444</v>
      </c>
      <c r="L799" s="10" t="s">
        <v>7788</v>
      </c>
      <c r="M799" s="10"/>
      <c r="N799" s="10"/>
    </row>
    <row r="800" spans="1:14">
      <c r="A800" s="32" t="s">
        <v>8946</v>
      </c>
      <c r="B800" s="32" t="s">
        <v>8946</v>
      </c>
      <c r="C800" s="33">
        <v>0.23013888888888889</v>
      </c>
      <c r="D800" s="10">
        <v>101</v>
      </c>
      <c r="E800" s="14">
        <v>1520337</v>
      </c>
      <c r="F800" s="10" t="s">
        <v>157</v>
      </c>
      <c r="G800" s="15">
        <v>200</v>
      </c>
      <c r="H800" s="10" t="s">
        <v>253</v>
      </c>
      <c r="I800" s="10" t="s">
        <v>7424</v>
      </c>
      <c r="J800" s="34">
        <v>2606</v>
      </c>
      <c r="K800" s="10">
        <v>4931707466</v>
      </c>
      <c r="L800" s="10" t="s">
        <v>7788</v>
      </c>
      <c r="M800" s="10"/>
      <c r="N800" s="10"/>
    </row>
    <row r="801" spans="1:14">
      <c r="A801" s="32" t="s">
        <v>8946</v>
      </c>
      <c r="B801" s="32" t="s">
        <v>8946</v>
      </c>
      <c r="C801" s="33">
        <v>0.23038194444444446</v>
      </c>
      <c r="D801" s="10">
        <v>101</v>
      </c>
      <c r="E801" s="14">
        <v>1508197</v>
      </c>
      <c r="F801" s="10" t="s">
        <v>126</v>
      </c>
      <c r="G801" s="15">
        <v>200</v>
      </c>
      <c r="H801" s="10" t="s">
        <v>253</v>
      </c>
      <c r="I801" s="10" t="s">
        <v>7424</v>
      </c>
      <c r="J801" s="34">
        <v>2470</v>
      </c>
      <c r="K801" s="10">
        <v>4931707470</v>
      </c>
      <c r="L801" s="10" t="s">
        <v>7788</v>
      </c>
      <c r="M801" s="10"/>
      <c r="N801" s="10"/>
    </row>
    <row r="802" spans="1:14">
      <c r="A802" s="32" t="s">
        <v>8946</v>
      </c>
      <c r="B802" s="32" t="s">
        <v>8946</v>
      </c>
      <c r="C802" s="33">
        <v>0.23075231481481481</v>
      </c>
      <c r="D802" s="10">
        <v>101</v>
      </c>
      <c r="E802" s="14">
        <v>1508153</v>
      </c>
      <c r="F802" s="10" t="s">
        <v>124</v>
      </c>
      <c r="G802" s="15">
        <v>192</v>
      </c>
      <c r="H802" s="10" t="s">
        <v>253</v>
      </c>
      <c r="I802" s="10" t="s">
        <v>7424</v>
      </c>
      <c r="J802" s="34">
        <v>3381.12</v>
      </c>
      <c r="K802" s="10">
        <v>4931707474</v>
      </c>
      <c r="L802" s="10" t="s">
        <v>7788</v>
      </c>
      <c r="M802" s="10"/>
      <c r="N802" s="10"/>
    </row>
    <row r="803" spans="1:14">
      <c r="A803" s="32" t="s">
        <v>8946</v>
      </c>
      <c r="B803" s="32" t="s">
        <v>8946</v>
      </c>
      <c r="C803" s="33">
        <v>0.23104166666666667</v>
      </c>
      <c r="D803" s="10">
        <v>101</v>
      </c>
      <c r="E803" s="14">
        <v>1508175</v>
      </c>
      <c r="F803" s="10" t="s">
        <v>8733</v>
      </c>
      <c r="G803" s="15">
        <v>168</v>
      </c>
      <c r="H803" s="10" t="s">
        <v>253</v>
      </c>
      <c r="I803" s="10" t="s">
        <v>7424</v>
      </c>
      <c r="J803" s="34">
        <v>3386.88</v>
      </c>
      <c r="K803" s="10">
        <v>4931707478</v>
      </c>
      <c r="L803" s="10" t="s">
        <v>7788</v>
      </c>
      <c r="M803" s="10"/>
      <c r="N803" s="10"/>
    </row>
    <row r="804" spans="1:14">
      <c r="A804" s="32" t="s">
        <v>8946</v>
      </c>
      <c r="B804" s="32" t="s">
        <v>8946</v>
      </c>
      <c r="C804" s="33">
        <v>0.23170138888888889</v>
      </c>
      <c r="D804" s="10">
        <v>101</v>
      </c>
      <c r="E804" s="14">
        <v>1508175</v>
      </c>
      <c r="F804" s="10" t="s">
        <v>8733</v>
      </c>
      <c r="G804" s="15">
        <v>168</v>
      </c>
      <c r="H804" s="10" t="s">
        <v>253</v>
      </c>
      <c r="I804" s="10" t="s">
        <v>7424</v>
      </c>
      <c r="J804" s="34">
        <v>3386.88</v>
      </c>
      <c r="K804" s="10">
        <v>4931707494</v>
      </c>
      <c r="L804" s="10" t="s">
        <v>7788</v>
      </c>
      <c r="M804" s="10"/>
      <c r="N804" s="10"/>
    </row>
    <row r="805" spans="1:14">
      <c r="A805" s="32" t="s">
        <v>8946</v>
      </c>
      <c r="B805" s="32" t="s">
        <v>8946</v>
      </c>
      <c r="C805" s="33">
        <v>0.24585648148148151</v>
      </c>
      <c r="D805" s="10">
        <v>101</v>
      </c>
      <c r="E805" s="14">
        <v>1508197</v>
      </c>
      <c r="F805" s="10" t="s">
        <v>126</v>
      </c>
      <c r="G805" s="15">
        <v>200</v>
      </c>
      <c r="H805" s="10" t="s">
        <v>253</v>
      </c>
      <c r="I805" s="10" t="s">
        <v>7424</v>
      </c>
      <c r="J805" s="34">
        <v>2470</v>
      </c>
      <c r="K805" s="10">
        <v>4931707624</v>
      </c>
      <c r="L805" s="10" t="s">
        <v>7788</v>
      </c>
      <c r="M805" s="10"/>
      <c r="N805" s="10"/>
    </row>
    <row r="806" spans="1:14">
      <c r="A806" s="32" t="s">
        <v>8946</v>
      </c>
      <c r="B806" s="32" t="s">
        <v>8946</v>
      </c>
      <c r="C806" s="33">
        <v>0.35719907407407409</v>
      </c>
      <c r="D806" s="10">
        <v>101</v>
      </c>
      <c r="E806" s="14">
        <v>1508175</v>
      </c>
      <c r="F806" s="10" t="s">
        <v>8733</v>
      </c>
      <c r="G806" s="15">
        <v>168</v>
      </c>
      <c r="H806" s="10" t="s">
        <v>253</v>
      </c>
      <c r="I806" s="10" t="s">
        <v>7424</v>
      </c>
      <c r="J806" s="34">
        <v>3386.88</v>
      </c>
      <c r="K806" s="10">
        <v>4931709575</v>
      </c>
      <c r="L806" s="10" t="s">
        <v>8732</v>
      </c>
      <c r="M806" s="10"/>
      <c r="N806" s="10"/>
    </row>
    <row r="807" spans="1:14">
      <c r="A807" s="32" t="s">
        <v>8946</v>
      </c>
      <c r="B807" s="32" t="s">
        <v>8946</v>
      </c>
      <c r="C807" s="33">
        <v>0.35738425925925926</v>
      </c>
      <c r="D807" s="10">
        <v>101</v>
      </c>
      <c r="E807" s="14">
        <v>1508175</v>
      </c>
      <c r="F807" s="10" t="s">
        <v>8733</v>
      </c>
      <c r="G807" s="15">
        <v>168</v>
      </c>
      <c r="H807" s="10" t="s">
        <v>253</v>
      </c>
      <c r="I807" s="10" t="s">
        <v>7424</v>
      </c>
      <c r="J807" s="34">
        <v>3386.88</v>
      </c>
      <c r="K807" s="10">
        <v>4931709576</v>
      </c>
      <c r="L807" s="10" t="s">
        <v>8732</v>
      </c>
      <c r="M807" s="10"/>
      <c r="N807" s="10"/>
    </row>
    <row r="808" spans="1:14">
      <c r="A808" s="32" t="s">
        <v>8946</v>
      </c>
      <c r="B808" s="32" t="s">
        <v>8946</v>
      </c>
      <c r="C808" s="33">
        <v>0.35758101851851848</v>
      </c>
      <c r="D808" s="10">
        <v>101</v>
      </c>
      <c r="E808" s="14">
        <v>1508197</v>
      </c>
      <c r="F808" s="10" t="s">
        <v>126</v>
      </c>
      <c r="G808" s="15">
        <v>200</v>
      </c>
      <c r="H808" s="10" t="s">
        <v>253</v>
      </c>
      <c r="I808" s="10" t="s">
        <v>7424</v>
      </c>
      <c r="J808" s="34">
        <v>2470</v>
      </c>
      <c r="K808" s="10">
        <v>4931709577</v>
      </c>
      <c r="L808" s="10" t="s">
        <v>8732</v>
      </c>
      <c r="M808" s="10"/>
      <c r="N808" s="10"/>
    </row>
    <row r="809" spans="1:14">
      <c r="A809" s="32" t="s">
        <v>8946</v>
      </c>
      <c r="B809" s="32" t="s">
        <v>8946</v>
      </c>
      <c r="C809" s="33">
        <v>0.35771990740740739</v>
      </c>
      <c r="D809" s="10">
        <v>101</v>
      </c>
      <c r="E809" s="14">
        <v>1520337</v>
      </c>
      <c r="F809" s="10" t="s">
        <v>157</v>
      </c>
      <c r="G809" s="15">
        <v>200</v>
      </c>
      <c r="H809" s="10" t="s">
        <v>253</v>
      </c>
      <c r="I809" s="10" t="s">
        <v>7424</v>
      </c>
      <c r="J809" s="34">
        <v>2610</v>
      </c>
      <c r="K809" s="10">
        <v>4931709579</v>
      </c>
      <c r="L809" s="10" t="s">
        <v>8732</v>
      </c>
      <c r="M809" s="10"/>
      <c r="N809" s="10"/>
    </row>
    <row r="810" spans="1:14">
      <c r="A810" s="32" t="s">
        <v>8946</v>
      </c>
      <c r="B810" s="32" t="s">
        <v>8946</v>
      </c>
      <c r="C810" s="33">
        <v>0.35796296296296298</v>
      </c>
      <c r="D810" s="10">
        <v>101</v>
      </c>
      <c r="E810" s="14">
        <v>1520337</v>
      </c>
      <c r="F810" s="10" t="s">
        <v>157</v>
      </c>
      <c r="G810" s="15">
        <v>200</v>
      </c>
      <c r="H810" s="10" t="s">
        <v>253</v>
      </c>
      <c r="I810" s="10" t="s">
        <v>7424</v>
      </c>
      <c r="J810" s="34">
        <v>2610</v>
      </c>
      <c r="K810" s="10">
        <v>4931709581</v>
      </c>
      <c r="L810" s="10" t="s">
        <v>8732</v>
      </c>
      <c r="M810" s="10"/>
      <c r="N810" s="10"/>
    </row>
    <row r="811" spans="1:14">
      <c r="A811" s="32" t="s">
        <v>8946</v>
      </c>
      <c r="B811" s="32" t="s">
        <v>8946</v>
      </c>
      <c r="C811" s="33">
        <v>0.36541666666666667</v>
      </c>
      <c r="D811" s="10">
        <v>101</v>
      </c>
      <c r="E811" s="14">
        <v>1528789</v>
      </c>
      <c r="F811" s="10" t="s">
        <v>189</v>
      </c>
      <c r="G811" s="15">
        <v>840</v>
      </c>
      <c r="H811" s="10" t="s">
        <v>253</v>
      </c>
      <c r="I811" s="10" t="s">
        <v>7424</v>
      </c>
      <c r="J811" s="34">
        <v>15976.8</v>
      </c>
      <c r="K811" s="10">
        <v>4931709682</v>
      </c>
      <c r="L811" s="10" t="s">
        <v>8732</v>
      </c>
      <c r="M811" s="10"/>
      <c r="N811" s="10"/>
    </row>
    <row r="812" spans="1:14">
      <c r="A812" s="32" t="s">
        <v>8946</v>
      </c>
      <c r="B812" s="32" t="s">
        <v>8946</v>
      </c>
      <c r="C812" s="33">
        <v>0.37009259259259258</v>
      </c>
      <c r="D812" s="10">
        <v>101</v>
      </c>
      <c r="E812" s="14">
        <v>1508153</v>
      </c>
      <c r="F812" s="10" t="s">
        <v>124</v>
      </c>
      <c r="G812" s="15">
        <v>192</v>
      </c>
      <c r="H812" s="10" t="s">
        <v>253</v>
      </c>
      <c r="I812" s="10" t="s">
        <v>7424</v>
      </c>
      <c r="J812" s="34">
        <v>3381.12</v>
      </c>
      <c r="K812" s="10">
        <v>4931709786</v>
      </c>
      <c r="L812" s="10" t="s">
        <v>8732</v>
      </c>
      <c r="M812" s="10"/>
      <c r="N812" s="10"/>
    </row>
    <row r="813" spans="1:14">
      <c r="A813" s="32" t="s">
        <v>8946</v>
      </c>
      <c r="B813" s="32" t="s">
        <v>8946</v>
      </c>
      <c r="C813" s="33">
        <v>0.37018518518518517</v>
      </c>
      <c r="D813" s="10">
        <v>101</v>
      </c>
      <c r="E813" s="14">
        <v>1508153</v>
      </c>
      <c r="F813" s="10" t="s">
        <v>124</v>
      </c>
      <c r="G813" s="15">
        <v>192</v>
      </c>
      <c r="H813" s="10" t="s">
        <v>253</v>
      </c>
      <c r="I813" s="10" t="s">
        <v>7424</v>
      </c>
      <c r="J813" s="34">
        <v>3381.12</v>
      </c>
      <c r="K813" s="10">
        <v>4931709787</v>
      </c>
      <c r="L813" s="10" t="s">
        <v>8732</v>
      </c>
      <c r="M813" s="10"/>
      <c r="N813" s="10"/>
    </row>
    <row r="814" spans="1:14">
      <c r="A814" s="32" t="s">
        <v>8946</v>
      </c>
      <c r="B814" s="32" t="s">
        <v>8946</v>
      </c>
      <c r="C814" s="33">
        <v>0.37025462962962963</v>
      </c>
      <c r="D814" s="10">
        <v>101</v>
      </c>
      <c r="E814" s="14">
        <v>1508153</v>
      </c>
      <c r="F814" s="10" t="s">
        <v>124</v>
      </c>
      <c r="G814" s="15">
        <v>192</v>
      </c>
      <c r="H814" s="10" t="s">
        <v>253</v>
      </c>
      <c r="I814" s="10" t="s">
        <v>7424</v>
      </c>
      <c r="J814" s="34">
        <v>3381.12</v>
      </c>
      <c r="K814" s="10">
        <v>4931709789</v>
      </c>
      <c r="L814" s="10" t="s">
        <v>8732</v>
      </c>
      <c r="M814" s="10"/>
      <c r="N814" s="10"/>
    </row>
    <row r="815" spans="1:14">
      <c r="A815" s="32" t="s">
        <v>8946</v>
      </c>
      <c r="B815" s="32" t="s">
        <v>8946</v>
      </c>
      <c r="C815" s="33">
        <v>0.37071759259259257</v>
      </c>
      <c r="D815" s="10">
        <v>101</v>
      </c>
      <c r="E815" s="14">
        <v>1508197</v>
      </c>
      <c r="F815" s="10" t="s">
        <v>126</v>
      </c>
      <c r="G815" s="15">
        <v>200</v>
      </c>
      <c r="H815" s="10" t="s">
        <v>253</v>
      </c>
      <c r="I815" s="10" t="s">
        <v>7424</v>
      </c>
      <c r="J815" s="34">
        <v>2470</v>
      </c>
      <c r="K815" s="10">
        <v>4931709794</v>
      </c>
      <c r="L815" s="10" t="s">
        <v>8732</v>
      </c>
      <c r="M815" s="10"/>
      <c r="N815" s="10"/>
    </row>
    <row r="816" spans="1:14">
      <c r="A816" s="32" t="s">
        <v>8946</v>
      </c>
      <c r="B816" s="32" t="s">
        <v>8946</v>
      </c>
      <c r="C816" s="33">
        <v>0.37078703703703703</v>
      </c>
      <c r="D816" s="10">
        <v>101</v>
      </c>
      <c r="E816" s="14">
        <v>1508197</v>
      </c>
      <c r="F816" s="10" t="s">
        <v>126</v>
      </c>
      <c r="G816" s="15">
        <v>200</v>
      </c>
      <c r="H816" s="10" t="s">
        <v>253</v>
      </c>
      <c r="I816" s="10" t="s">
        <v>7424</v>
      </c>
      <c r="J816" s="34">
        <v>2470</v>
      </c>
      <c r="K816" s="10">
        <v>4931709795</v>
      </c>
      <c r="L816" s="10" t="s">
        <v>8732</v>
      </c>
      <c r="M816" s="10"/>
      <c r="N816" s="10"/>
    </row>
    <row r="817" spans="1:14">
      <c r="A817" s="32" t="s">
        <v>8946</v>
      </c>
      <c r="B817" s="32" t="s">
        <v>8946</v>
      </c>
      <c r="C817" s="33">
        <v>0.37085648148148148</v>
      </c>
      <c r="D817" s="10">
        <v>101</v>
      </c>
      <c r="E817" s="14">
        <v>1520337</v>
      </c>
      <c r="F817" s="10" t="s">
        <v>157</v>
      </c>
      <c r="G817" s="15">
        <v>200</v>
      </c>
      <c r="H817" s="10" t="s">
        <v>253</v>
      </c>
      <c r="I817" s="10" t="s">
        <v>7424</v>
      </c>
      <c r="J817" s="34">
        <v>2606</v>
      </c>
      <c r="K817" s="10">
        <v>4931709796</v>
      </c>
      <c r="L817" s="10" t="s">
        <v>8732</v>
      </c>
      <c r="M817" s="10"/>
      <c r="N817" s="10"/>
    </row>
    <row r="818" spans="1:14">
      <c r="A818" s="32" t="s">
        <v>8946</v>
      </c>
      <c r="B818" s="32" t="s">
        <v>8946</v>
      </c>
      <c r="C818" s="33">
        <v>0.37093749999999998</v>
      </c>
      <c r="D818" s="10">
        <v>101</v>
      </c>
      <c r="E818" s="14">
        <v>1520337</v>
      </c>
      <c r="F818" s="10" t="s">
        <v>157</v>
      </c>
      <c r="G818" s="15">
        <v>200</v>
      </c>
      <c r="H818" s="10" t="s">
        <v>253</v>
      </c>
      <c r="I818" s="10" t="s">
        <v>7424</v>
      </c>
      <c r="J818" s="34">
        <v>2606</v>
      </c>
      <c r="K818" s="10">
        <v>4931709798</v>
      </c>
      <c r="L818" s="10" t="s">
        <v>8732</v>
      </c>
      <c r="M818" s="10"/>
      <c r="N818" s="10"/>
    </row>
    <row r="819" spans="1:14">
      <c r="A819" s="32" t="s">
        <v>8946</v>
      </c>
      <c r="B819" s="32" t="s">
        <v>8946</v>
      </c>
      <c r="C819" s="33">
        <v>0.37103009259259262</v>
      </c>
      <c r="D819" s="10">
        <v>101</v>
      </c>
      <c r="E819" s="14">
        <v>1508113</v>
      </c>
      <c r="F819" s="10" t="s">
        <v>353</v>
      </c>
      <c r="G819" s="15">
        <v>216</v>
      </c>
      <c r="H819" s="10" t="s">
        <v>253</v>
      </c>
      <c r="I819" s="10" t="s">
        <v>7424</v>
      </c>
      <c r="J819" s="34">
        <v>6505.92</v>
      </c>
      <c r="K819" s="10">
        <v>4931709799</v>
      </c>
      <c r="L819" s="10" t="s">
        <v>8732</v>
      </c>
      <c r="M819" s="10"/>
      <c r="N819" s="10"/>
    </row>
    <row r="820" spans="1:14">
      <c r="A820" s="32" t="s">
        <v>8946</v>
      </c>
      <c r="B820" s="32" t="s">
        <v>8946</v>
      </c>
      <c r="C820" s="33">
        <v>0.37113425925925925</v>
      </c>
      <c r="D820" s="10">
        <v>101</v>
      </c>
      <c r="E820" s="14">
        <v>1508113</v>
      </c>
      <c r="F820" s="10" t="s">
        <v>353</v>
      </c>
      <c r="G820" s="15">
        <v>216</v>
      </c>
      <c r="H820" s="10" t="s">
        <v>253</v>
      </c>
      <c r="I820" s="10" t="s">
        <v>7424</v>
      </c>
      <c r="J820" s="34">
        <v>6505.92</v>
      </c>
      <c r="K820" s="10">
        <v>4931709811</v>
      </c>
      <c r="L820" s="10" t="s">
        <v>8732</v>
      </c>
      <c r="M820" s="10"/>
      <c r="N820" s="10"/>
    </row>
    <row r="821" spans="1:14">
      <c r="A821" s="32" t="s">
        <v>8946</v>
      </c>
      <c r="B821" s="32" t="s">
        <v>8946</v>
      </c>
      <c r="C821" s="33">
        <v>0.40564814814814815</v>
      </c>
      <c r="D821" s="10">
        <v>101</v>
      </c>
      <c r="E821" s="14">
        <v>1516847</v>
      </c>
      <c r="F821" s="10" t="s">
        <v>136</v>
      </c>
      <c r="G821" s="15">
        <v>840</v>
      </c>
      <c r="H821" s="10" t="s">
        <v>253</v>
      </c>
      <c r="I821" s="10" t="s">
        <v>7424</v>
      </c>
      <c r="J821" s="34">
        <v>15397.2</v>
      </c>
      <c r="K821" s="10">
        <v>4931710411</v>
      </c>
      <c r="L821" s="10" t="s">
        <v>8732</v>
      </c>
      <c r="M821" s="10"/>
      <c r="N821" s="10"/>
    </row>
    <row r="822" spans="1:14">
      <c r="A822" s="32" t="s">
        <v>8946</v>
      </c>
      <c r="B822" s="32" t="s">
        <v>8946</v>
      </c>
      <c r="C822" s="33">
        <v>0.41104166666666669</v>
      </c>
      <c r="D822" s="10">
        <v>101</v>
      </c>
      <c r="E822" s="14">
        <v>1508175</v>
      </c>
      <c r="F822" s="10" t="s">
        <v>8733</v>
      </c>
      <c r="G822" s="15">
        <v>168</v>
      </c>
      <c r="H822" s="10" t="s">
        <v>253</v>
      </c>
      <c r="I822" s="10" t="s">
        <v>7424</v>
      </c>
      <c r="J822" s="34">
        <v>3386.88</v>
      </c>
      <c r="K822" s="10">
        <v>4931710478</v>
      </c>
      <c r="L822" s="10" t="s">
        <v>8732</v>
      </c>
      <c r="M822" s="10"/>
      <c r="N822" s="10"/>
    </row>
    <row r="823" spans="1:14">
      <c r="A823" s="32" t="s">
        <v>8946</v>
      </c>
      <c r="B823" s="32" t="s">
        <v>8946</v>
      </c>
      <c r="C823" s="33">
        <v>0.41113425925925928</v>
      </c>
      <c r="D823" s="10">
        <v>101</v>
      </c>
      <c r="E823" s="14">
        <v>1508197</v>
      </c>
      <c r="F823" s="10" t="s">
        <v>126</v>
      </c>
      <c r="G823" s="15">
        <v>200</v>
      </c>
      <c r="H823" s="10" t="s">
        <v>253</v>
      </c>
      <c r="I823" s="10" t="s">
        <v>7424</v>
      </c>
      <c r="J823" s="34">
        <v>2470</v>
      </c>
      <c r="K823" s="10">
        <v>4931710479</v>
      </c>
      <c r="L823" s="10" t="s">
        <v>8732</v>
      </c>
      <c r="M823" s="10"/>
      <c r="N823" s="10"/>
    </row>
    <row r="824" spans="1:14">
      <c r="A824" s="32" t="s">
        <v>8946</v>
      </c>
      <c r="B824" s="32" t="s">
        <v>8946</v>
      </c>
      <c r="C824" s="33">
        <v>0.41120370370370374</v>
      </c>
      <c r="D824" s="10">
        <v>101</v>
      </c>
      <c r="E824" s="14">
        <v>1520337</v>
      </c>
      <c r="F824" s="10" t="s">
        <v>157</v>
      </c>
      <c r="G824" s="15">
        <v>200</v>
      </c>
      <c r="H824" s="10" t="s">
        <v>253</v>
      </c>
      <c r="I824" s="10" t="s">
        <v>7424</v>
      </c>
      <c r="J824" s="34">
        <v>2610</v>
      </c>
      <c r="K824" s="10">
        <v>4931710501</v>
      </c>
      <c r="L824" s="10" t="s">
        <v>8732</v>
      </c>
      <c r="M824" s="10"/>
      <c r="N824" s="10"/>
    </row>
    <row r="825" spans="1:14">
      <c r="A825" s="32" t="s">
        <v>8946</v>
      </c>
      <c r="B825" s="32" t="s">
        <v>8946</v>
      </c>
      <c r="C825" s="33">
        <v>0.41127314814814814</v>
      </c>
      <c r="D825" s="10">
        <v>101</v>
      </c>
      <c r="E825" s="14">
        <v>1520337</v>
      </c>
      <c r="F825" s="10" t="s">
        <v>157</v>
      </c>
      <c r="G825" s="15">
        <v>200</v>
      </c>
      <c r="H825" s="10" t="s">
        <v>253</v>
      </c>
      <c r="I825" s="10" t="s">
        <v>7424</v>
      </c>
      <c r="J825" s="34">
        <v>2606</v>
      </c>
      <c r="K825" s="10">
        <v>4931710502</v>
      </c>
      <c r="L825" s="10" t="s">
        <v>8732</v>
      </c>
      <c r="M825" s="10"/>
      <c r="N825" s="10"/>
    </row>
    <row r="826" spans="1:14">
      <c r="A826" s="32" t="s">
        <v>8946</v>
      </c>
      <c r="B826" s="32" t="s">
        <v>8946</v>
      </c>
      <c r="C826" s="33">
        <v>0.44974537037037038</v>
      </c>
      <c r="D826" s="10">
        <v>101</v>
      </c>
      <c r="E826" s="14">
        <v>1508197</v>
      </c>
      <c r="F826" s="10" t="s">
        <v>126</v>
      </c>
      <c r="G826" s="15">
        <v>200</v>
      </c>
      <c r="H826" s="10" t="s">
        <v>253</v>
      </c>
      <c r="I826" s="10" t="s">
        <v>7424</v>
      </c>
      <c r="J826" s="34">
        <v>2470</v>
      </c>
      <c r="K826" s="10">
        <v>4931711013</v>
      </c>
      <c r="L826" s="10" t="s">
        <v>8732</v>
      </c>
      <c r="M826" s="10"/>
      <c r="N826" s="10"/>
    </row>
    <row r="827" spans="1:14">
      <c r="A827" s="32" t="s">
        <v>8946</v>
      </c>
      <c r="B827" s="32" t="s">
        <v>8946</v>
      </c>
      <c r="C827" s="33">
        <v>0.46035879629629628</v>
      </c>
      <c r="D827" s="10">
        <v>101</v>
      </c>
      <c r="E827" s="14">
        <v>1516860</v>
      </c>
      <c r="F827" s="10" t="s">
        <v>139</v>
      </c>
      <c r="G827" s="15">
        <v>800</v>
      </c>
      <c r="H827" s="10" t="s">
        <v>253</v>
      </c>
      <c r="I827" s="10" t="s">
        <v>7424</v>
      </c>
      <c r="J827" s="34">
        <v>15032</v>
      </c>
      <c r="K827" s="10">
        <v>4931711103</v>
      </c>
      <c r="L827" s="10" t="s">
        <v>8732</v>
      </c>
      <c r="M827" s="10"/>
      <c r="N827" s="10"/>
    </row>
    <row r="828" spans="1:14">
      <c r="A828" s="32" t="s">
        <v>8946</v>
      </c>
      <c r="B828" s="32" t="s">
        <v>8946</v>
      </c>
      <c r="C828" s="33">
        <v>0.47357638888888887</v>
      </c>
      <c r="D828" s="10">
        <v>101</v>
      </c>
      <c r="E828" s="14">
        <v>1508197</v>
      </c>
      <c r="F828" s="10" t="s">
        <v>126</v>
      </c>
      <c r="G828" s="15">
        <v>200</v>
      </c>
      <c r="H828" s="10" t="s">
        <v>253</v>
      </c>
      <c r="I828" s="10" t="s">
        <v>7424</v>
      </c>
      <c r="J828" s="34">
        <v>2470</v>
      </c>
      <c r="K828" s="10">
        <v>4931711274</v>
      </c>
      <c r="L828" s="10" t="s">
        <v>8732</v>
      </c>
      <c r="M828" s="10"/>
      <c r="N828" s="10"/>
    </row>
    <row r="829" spans="1:14">
      <c r="A829" s="32" t="s">
        <v>8946</v>
      </c>
      <c r="B829" s="32" t="s">
        <v>8946</v>
      </c>
      <c r="C829" s="33">
        <v>0.47365740740740742</v>
      </c>
      <c r="D829" s="10">
        <v>101</v>
      </c>
      <c r="E829" s="14">
        <v>1520337</v>
      </c>
      <c r="F829" s="10" t="s">
        <v>157</v>
      </c>
      <c r="G829" s="15">
        <v>200</v>
      </c>
      <c r="H829" s="10" t="s">
        <v>253</v>
      </c>
      <c r="I829" s="10" t="s">
        <v>7424</v>
      </c>
      <c r="J829" s="34">
        <v>2610</v>
      </c>
      <c r="K829" s="10">
        <v>4931711275</v>
      </c>
      <c r="L829" s="10" t="s">
        <v>8732</v>
      </c>
      <c r="M829" s="10"/>
      <c r="N829" s="10"/>
    </row>
    <row r="830" spans="1:14">
      <c r="A830" s="32" t="s">
        <v>8946</v>
      </c>
      <c r="B830" s="32" t="s">
        <v>8946</v>
      </c>
      <c r="C830" s="33">
        <v>0.47372685185185182</v>
      </c>
      <c r="D830" s="10">
        <v>101</v>
      </c>
      <c r="E830" s="14">
        <v>1520337</v>
      </c>
      <c r="F830" s="10" t="s">
        <v>157</v>
      </c>
      <c r="G830" s="15">
        <v>200</v>
      </c>
      <c r="H830" s="10" t="s">
        <v>253</v>
      </c>
      <c r="I830" s="10" t="s">
        <v>7424</v>
      </c>
      <c r="J830" s="34">
        <v>2606</v>
      </c>
      <c r="K830" s="10">
        <v>4931711277</v>
      </c>
      <c r="L830" s="10" t="s">
        <v>8732</v>
      </c>
      <c r="M830" s="10"/>
      <c r="N830" s="10"/>
    </row>
    <row r="831" spans="1:14">
      <c r="A831" s="32" t="s">
        <v>8946</v>
      </c>
      <c r="B831" s="32" t="s">
        <v>8946</v>
      </c>
      <c r="C831" s="33">
        <v>0.51363425925925921</v>
      </c>
      <c r="D831" s="10">
        <v>101</v>
      </c>
      <c r="E831" s="14">
        <v>1508197</v>
      </c>
      <c r="F831" s="10" t="s">
        <v>126</v>
      </c>
      <c r="G831" s="15">
        <v>200</v>
      </c>
      <c r="H831" s="10" t="s">
        <v>253</v>
      </c>
      <c r="I831" s="10" t="s">
        <v>7424</v>
      </c>
      <c r="J831" s="34">
        <v>2470</v>
      </c>
      <c r="K831" s="10">
        <v>4931711742</v>
      </c>
      <c r="L831" s="10" t="s">
        <v>8732</v>
      </c>
      <c r="M831" s="10"/>
      <c r="N831" s="10"/>
    </row>
    <row r="832" spans="1:14">
      <c r="A832" s="32" t="s">
        <v>8946</v>
      </c>
      <c r="B832" s="32" t="s">
        <v>8946</v>
      </c>
      <c r="C832" s="33">
        <v>0.513738425925926</v>
      </c>
      <c r="D832" s="10">
        <v>101</v>
      </c>
      <c r="E832" s="14">
        <v>1508175</v>
      </c>
      <c r="F832" s="10" t="s">
        <v>8733</v>
      </c>
      <c r="G832" s="15">
        <v>168</v>
      </c>
      <c r="H832" s="10" t="s">
        <v>253</v>
      </c>
      <c r="I832" s="10" t="s">
        <v>7424</v>
      </c>
      <c r="J832" s="34">
        <v>3386.88</v>
      </c>
      <c r="K832" s="10">
        <v>4931711744</v>
      </c>
      <c r="L832" s="10" t="s">
        <v>8732</v>
      </c>
      <c r="M832" s="10"/>
      <c r="N832" s="10"/>
    </row>
    <row r="833" spans="1:14">
      <c r="A833" s="32" t="s">
        <v>8946</v>
      </c>
      <c r="B833" s="32" t="s">
        <v>8946</v>
      </c>
      <c r="C833" s="33">
        <v>0.5138194444444445</v>
      </c>
      <c r="D833" s="10">
        <v>101</v>
      </c>
      <c r="E833" s="14">
        <v>1508175</v>
      </c>
      <c r="F833" s="10" t="s">
        <v>8733</v>
      </c>
      <c r="G833" s="15">
        <v>168</v>
      </c>
      <c r="H833" s="10" t="s">
        <v>253</v>
      </c>
      <c r="I833" s="10" t="s">
        <v>7424</v>
      </c>
      <c r="J833" s="34">
        <v>3386.88</v>
      </c>
      <c r="K833" s="10">
        <v>4931711746</v>
      </c>
      <c r="L833" s="10" t="s">
        <v>8732</v>
      </c>
      <c r="M833" s="10"/>
      <c r="N833" s="10"/>
    </row>
    <row r="834" spans="1:14">
      <c r="A834" s="32" t="s">
        <v>8946</v>
      </c>
      <c r="B834" s="32" t="s">
        <v>8946</v>
      </c>
      <c r="C834" s="33">
        <v>0.54074074074074074</v>
      </c>
      <c r="D834" s="10">
        <v>101</v>
      </c>
      <c r="E834" s="14">
        <v>1528789</v>
      </c>
      <c r="F834" s="10" t="s">
        <v>189</v>
      </c>
      <c r="G834" s="15">
        <v>840</v>
      </c>
      <c r="H834" s="10" t="s">
        <v>253</v>
      </c>
      <c r="I834" s="10" t="s">
        <v>7424</v>
      </c>
      <c r="J834" s="34">
        <v>15976.8</v>
      </c>
      <c r="K834" s="10">
        <v>4931712064</v>
      </c>
      <c r="L834" s="10" t="s">
        <v>8732</v>
      </c>
      <c r="M834" s="10"/>
      <c r="N834" s="10"/>
    </row>
    <row r="835" spans="1:14">
      <c r="A835" s="32" t="s">
        <v>8946</v>
      </c>
      <c r="B835" s="32" t="s">
        <v>8946</v>
      </c>
      <c r="C835" s="33">
        <v>0.55249999999999999</v>
      </c>
      <c r="D835" s="10">
        <v>101</v>
      </c>
      <c r="E835" s="14">
        <v>1516847</v>
      </c>
      <c r="F835" s="10" t="s">
        <v>136</v>
      </c>
      <c r="G835" s="15">
        <v>840</v>
      </c>
      <c r="H835" s="10" t="s">
        <v>253</v>
      </c>
      <c r="I835" s="10" t="s">
        <v>7424</v>
      </c>
      <c r="J835" s="34">
        <v>15397.2</v>
      </c>
      <c r="K835" s="10">
        <v>4931712173</v>
      </c>
      <c r="L835" s="10" t="s">
        <v>8732</v>
      </c>
      <c r="M835" s="10"/>
      <c r="N835" s="10"/>
    </row>
    <row r="836" spans="1:14">
      <c r="A836" s="32" t="s">
        <v>8946</v>
      </c>
      <c r="B836" s="32" t="s">
        <v>8946</v>
      </c>
      <c r="C836" s="33">
        <v>0.55758101851851849</v>
      </c>
      <c r="D836" s="10">
        <v>101</v>
      </c>
      <c r="E836" s="14">
        <v>1520337</v>
      </c>
      <c r="F836" s="10" t="s">
        <v>157</v>
      </c>
      <c r="G836" s="15">
        <v>200</v>
      </c>
      <c r="H836" s="10" t="s">
        <v>253</v>
      </c>
      <c r="I836" s="10" t="s">
        <v>7424</v>
      </c>
      <c r="J836" s="34">
        <v>2606</v>
      </c>
      <c r="K836" s="10">
        <v>4931712214</v>
      </c>
      <c r="L836" s="10" t="s">
        <v>8732</v>
      </c>
      <c r="M836" s="10"/>
      <c r="N836" s="10"/>
    </row>
    <row r="837" spans="1:14">
      <c r="A837" s="32" t="s">
        <v>8946</v>
      </c>
      <c r="B837" s="32" t="s">
        <v>8946</v>
      </c>
      <c r="C837" s="33">
        <v>0.55765046296296295</v>
      </c>
      <c r="D837" s="10">
        <v>101</v>
      </c>
      <c r="E837" s="14">
        <v>1508113</v>
      </c>
      <c r="F837" s="10" t="s">
        <v>353</v>
      </c>
      <c r="G837" s="15">
        <v>216</v>
      </c>
      <c r="H837" s="10" t="s">
        <v>253</v>
      </c>
      <c r="I837" s="10" t="s">
        <v>7424</v>
      </c>
      <c r="J837" s="34">
        <v>6505.92</v>
      </c>
      <c r="K837" s="10">
        <v>4931712215</v>
      </c>
      <c r="L837" s="10" t="s">
        <v>8732</v>
      </c>
      <c r="M837" s="10"/>
      <c r="N837" s="10"/>
    </row>
    <row r="838" spans="1:14">
      <c r="A838" s="32" t="s">
        <v>8946</v>
      </c>
      <c r="B838" s="32" t="s">
        <v>8946</v>
      </c>
      <c r="C838" s="33">
        <v>0.55773148148148144</v>
      </c>
      <c r="D838" s="10">
        <v>101</v>
      </c>
      <c r="E838" s="14">
        <v>1520337</v>
      </c>
      <c r="F838" s="10" t="s">
        <v>157</v>
      </c>
      <c r="G838" s="15">
        <v>200</v>
      </c>
      <c r="H838" s="10" t="s">
        <v>253</v>
      </c>
      <c r="I838" s="10" t="s">
        <v>7424</v>
      </c>
      <c r="J838" s="34">
        <v>2610</v>
      </c>
      <c r="K838" s="10">
        <v>4931712216</v>
      </c>
      <c r="L838" s="10" t="s">
        <v>8732</v>
      </c>
      <c r="M838" s="10"/>
      <c r="N838" s="10"/>
    </row>
    <row r="839" spans="1:14">
      <c r="A839" s="32" t="s">
        <v>8946</v>
      </c>
      <c r="B839" s="32" t="s">
        <v>8946</v>
      </c>
      <c r="C839" s="33">
        <v>0.55781249999999993</v>
      </c>
      <c r="D839" s="10">
        <v>101</v>
      </c>
      <c r="E839" s="14">
        <v>1508197</v>
      </c>
      <c r="F839" s="10" t="s">
        <v>126</v>
      </c>
      <c r="G839" s="15">
        <v>200</v>
      </c>
      <c r="H839" s="10" t="s">
        <v>253</v>
      </c>
      <c r="I839" s="10" t="s">
        <v>7424</v>
      </c>
      <c r="J839" s="34">
        <v>2470</v>
      </c>
      <c r="K839" s="10">
        <v>4931712217</v>
      </c>
      <c r="L839" s="10" t="s">
        <v>8732</v>
      </c>
      <c r="M839" s="10"/>
      <c r="N839" s="10"/>
    </row>
    <row r="840" spans="1:14">
      <c r="A840" s="32" t="s">
        <v>8946</v>
      </c>
      <c r="B840" s="32" t="s">
        <v>8946</v>
      </c>
      <c r="C840" s="33">
        <v>0.57353009259259258</v>
      </c>
      <c r="D840" s="10">
        <v>101</v>
      </c>
      <c r="E840" s="14">
        <v>1508197</v>
      </c>
      <c r="F840" s="10" t="s">
        <v>126</v>
      </c>
      <c r="G840" s="15">
        <v>200</v>
      </c>
      <c r="H840" s="10" t="s">
        <v>253</v>
      </c>
      <c r="I840" s="10" t="s">
        <v>7424</v>
      </c>
      <c r="J840" s="34">
        <v>2470</v>
      </c>
      <c r="K840" s="10">
        <v>4931712405</v>
      </c>
      <c r="L840" s="10" t="s">
        <v>8732</v>
      </c>
      <c r="M840" s="10"/>
      <c r="N840" s="10"/>
    </row>
    <row r="841" spans="1:14">
      <c r="A841" s="32" t="s">
        <v>8946</v>
      </c>
      <c r="B841" s="32" t="s">
        <v>8946</v>
      </c>
      <c r="C841" s="33">
        <v>0.6929050925925927</v>
      </c>
      <c r="D841" s="10">
        <v>101</v>
      </c>
      <c r="E841" s="14">
        <v>1516860</v>
      </c>
      <c r="F841" s="10" t="s">
        <v>139</v>
      </c>
      <c r="G841" s="15">
        <v>800</v>
      </c>
      <c r="H841" s="10" t="s">
        <v>253</v>
      </c>
      <c r="I841" s="10" t="s">
        <v>7424</v>
      </c>
      <c r="J841" s="34">
        <v>15032</v>
      </c>
      <c r="K841" s="10">
        <v>4931714046</v>
      </c>
      <c r="L841" s="10" t="s">
        <v>8469</v>
      </c>
      <c r="M841" s="10"/>
      <c r="N841" s="10"/>
    </row>
    <row r="842" spans="1:14">
      <c r="A842" s="32" t="s">
        <v>8946</v>
      </c>
      <c r="B842" s="32" t="s">
        <v>8946</v>
      </c>
      <c r="C842" s="33">
        <v>0.69298611111111119</v>
      </c>
      <c r="D842" s="10">
        <v>101</v>
      </c>
      <c r="E842" s="14">
        <v>1516860</v>
      </c>
      <c r="F842" s="10" t="s">
        <v>139</v>
      </c>
      <c r="G842" s="15">
        <v>800</v>
      </c>
      <c r="H842" s="10" t="s">
        <v>253</v>
      </c>
      <c r="I842" s="10" t="s">
        <v>7424</v>
      </c>
      <c r="J842" s="34">
        <v>15032</v>
      </c>
      <c r="K842" s="10">
        <v>4931714048</v>
      </c>
      <c r="L842" s="10" t="s">
        <v>8469</v>
      </c>
      <c r="M842" s="10"/>
      <c r="N842" s="10"/>
    </row>
    <row r="843" spans="1:14">
      <c r="A843" s="32" t="s">
        <v>8946</v>
      </c>
      <c r="B843" s="32" t="s">
        <v>8946</v>
      </c>
      <c r="C843" s="33">
        <v>0.74108796296296298</v>
      </c>
      <c r="D843" s="10">
        <v>101</v>
      </c>
      <c r="E843" s="14">
        <v>1508197</v>
      </c>
      <c r="F843" s="10" t="s">
        <v>126</v>
      </c>
      <c r="G843" s="15">
        <v>200</v>
      </c>
      <c r="H843" s="10" t="s">
        <v>253</v>
      </c>
      <c r="I843" s="10" t="s">
        <v>7424</v>
      </c>
      <c r="J843" s="34">
        <v>2470</v>
      </c>
      <c r="K843" s="10">
        <v>4931714983</v>
      </c>
      <c r="L843" s="10" t="s">
        <v>8469</v>
      </c>
      <c r="M843" s="10"/>
      <c r="N843" s="10"/>
    </row>
    <row r="844" spans="1:14">
      <c r="A844" s="32" t="s">
        <v>8946</v>
      </c>
      <c r="B844" s="32" t="s">
        <v>8946</v>
      </c>
      <c r="C844" s="33">
        <v>0.74113425925925924</v>
      </c>
      <c r="D844" s="10">
        <v>101</v>
      </c>
      <c r="E844" s="14">
        <v>1508197</v>
      </c>
      <c r="F844" s="10" t="s">
        <v>126</v>
      </c>
      <c r="G844" s="15">
        <v>200</v>
      </c>
      <c r="H844" s="10" t="s">
        <v>253</v>
      </c>
      <c r="I844" s="10" t="s">
        <v>7424</v>
      </c>
      <c r="J844" s="34">
        <v>2470</v>
      </c>
      <c r="K844" s="10">
        <v>4931714984</v>
      </c>
      <c r="L844" s="10" t="s">
        <v>8469</v>
      </c>
      <c r="M844" s="10"/>
      <c r="N844" s="10"/>
    </row>
    <row r="845" spans="1:14">
      <c r="A845" s="32" t="s">
        <v>8946</v>
      </c>
      <c r="B845" s="32" t="s">
        <v>8946</v>
      </c>
      <c r="C845" s="33">
        <v>0.74123842592592604</v>
      </c>
      <c r="D845" s="10">
        <v>101</v>
      </c>
      <c r="E845" s="14">
        <v>1520337</v>
      </c>
      <c r="F845" s="10" t="s">
        <v>157</v>
      </c>
      <c r="G845" s="15">
        <v>200</v>
      </c>
      <c r="H845" s="10" t="s">
        <v>253</v>
      </c>
      <c r="I845" s="10" t="s">
        <v>7424</v>
      </c>
      <c r="J845" s="34">
        <v>2606</v>
      </c>
      <c r="K845" s="10">
        <v>4931714997</v>
      </c>
      <c r="L845" s="10" t="s">
        <v>8469</v>
      </c>
      <c r="M845" s="10"/>
      <c r="N845" s="10"/>
    </row>
    <row r="846" spans="1:14">
      <c r="A846" s="32" t="s">
        <v>8946</v>
      </c>
      <c r="B846" s="32" t="s">
        <v>8946</v>
      </c>
      <c r="C846" s="33">
        <v>0.74127314814814815</v>
      </c>
      <c r="D846" s="10">
        <v>101</v>
      </c>
      <c r="E846" s="14">
        <v>1520337</v>
      </c>
      <c r="F846" s="10" t="s">
        <v>157</v>
      </c>
      <c r="G846" s="15">
        <v>200</v>
      </c>
      <c r="H846" s="10" t="s">
        <v>253</v>
      </c>
      <c r="I846" s="10" t="s">
        <v>7424</v>
      </c>
      <c r="J846" s="34">
        <v>2606</v>
      </c>
      <c r="K846" s="10">
        <v>4931714998</v>
      </c>
      <c r="L846" s="10" t="s">
        <v>8469</v>
      </c>
      <c r="M846" s="10"/>
      <c r="N846" s="10"/>
    </row>
    <row r="847" spans="1:14">
      <c r="A847" s="32" t="s">
        <v>8946</v>
      </c>
      <c r="B847" s="32" t="s">
        <v>8946</v>
      </c>
      <c r="C847" s="33">
        <v>0.74140046296296302</v>
      </c>
      <c r="D847" s="10">
        <v>101</v>
      </c>
      <c r="E847" s="14">
        <v>1512282</v>
      </c>
      <c r="F847" s="10" t="s">
        <v>389</v>
      </c>
      <c r="G847" s="15">
        <v>216</v>
      </c>
      <c r="H847" s="10" t="s">
        <v>253</v>
      </c>
      <c r="I847" s="10" t="s">
        <v>7424</v>
      </c>
      <c r="J847" s="34">
        <v>2892.24</v>
      </c>
      <c r="K847" s="10">
        <v>4931714999</v>
      </c>
      <c r="L847" s="10" t="s">
        <v>8469</v>
      </c>
      <c r="M847" s="10"/>
      <c r="N847" s="10"/>
    </row>
    <row r="848" spans="1:14">
      <c r="A848" s="32" t="s">
        <v>8946</v>
      </c>
      <c r="B848" s="32" t="s">
        <v>8946</v>
      </c>
      <c r="C848" s="33">
        <v>0.74151620370370364</v>
      </c>
      <c r="D848" s="10">
        <v>101</v>
      </c>
      <c r="E848" s="14">
        <v>1520337</v>
      </c>
      <c r="F848" s="10" t="s">
        <v>157</v>
      </c>
      <c r="G848" s="15">
        <v>200</v>
      </c>
      <c r="H848" s="10" t="s">
        <v>253</v>
      </c>
      <c r="I848" s="10" t="s">
        <v>7424</v>
      </c>
      <c r="J848" s="34">
        <v>2610</v>
      </c>
      <c r="K848" s="10">
        <v>4931715002</v>
      </c>
      <c r="L848" s="10" t="s">
        <v>8469</v>
      </c>
      <c r="M848" s="10"/>
      <c r="N848" s="10"/>
    </row>
    <row r="849" spans="1:14">
      <c r="A849" s="32" t="s">
        <v>8946</v>
      </c>
      <c r="B849" s="32" t="s">
        <v>8946</v>
      </c>
      <c r="C849" s="33">
        <v>0.74155092592592586</v>
      </c>
      <c r="D849" s="10">
        <v>101</v>
      </c>
      <c r="E849" s="14">
        <v>1520337</v>
      </c>
      <c r="F849" s="10" t="s">
        <v>157</v>
      </c>
      <c r="G849" s="15">
        <v>200</v>
      </c>
      <c r="H849" s="10" t="s">
        <v>253</v>
      </c>
      <c r="I849" s="10" t="s">
        <v>7424</v>
      </c>
      <c r="J849" s="34">
        <v>2610</v>
      </c>
      <c r="K849" s="10">
        <v>4931715010</v>
      </c>
      <c r="L849" s="10" t="s">
        <v>8469</v>
      </c>
      <c r="M849" s="10"/>
      <c r="N849" s="10"/>
    </row>
    <row r="850" spans="1:14">
      <c r="A850" s="32" t="s">
        <v>8946</v>
      </c>
      <c r="B850" s="32" t="s">
        <v>8946</v>
      </c>
      <c r="C850" s="33">
        <v>0.7416666666666667</v>
      </c>
      <c r="D850" s="10">
        <v>101</v>
      </c>
      <c r="E850" s="14">
        <v>1508197</v>
      </c>
      <c r="F850" s="10" t="s">
        <v>126</v>
      </c>
      <c r="G850" s="15">
        <v>200</v>
      </c>
      <c r="H850" s="10" t="s">
        <v>253</v>
      </c>
      <c r="I850" s="10" t="s">
        <v>7424</v>
      </c>
      <c r="J850" s="34">
        <v>2470</v>
      </c>
      <c r="K850" s="10">
        <v>4931715014</v>
      </c>
      <c r="L850" s="10" t="s">
        <v>8469</v>
      </c>
      <c r="M850" s="10"/>
      <c r="N850" s="10"/>
    </row>
    <row r="851" spans="1:14">
      <c r="A851" s="32" t="s">
        <v>8946</v>
      </c>
      <c r="B851" s="32" t="s">
        <v>8946</v>
      </c>
      <c r="C851" s="33">
        <v>0.74170138888888892</v>
      </c>
      <c r="D851" s="10">
        <v>101</v>
      </c>
      <c r="E851" s="14">
        <v>1508197</v>
      </c>
      <c r="F851" s="10" t="s">
        <v>126</v>
      </c>
      <c r="G851" s="15">
        <v>200</v>
      </c>
      <c r="H851" s="10" t="s">
        <v>253</v>
      </c>
      <c r="I851" s="10" t="s">
        <v>7424</v>
      </c>
      <c r="J851" s="34">
        <v>2470</v>
      </c>
      <c r="K851" s="10">
        <v>4931715016</v>
      </c>
      <c r="L851" s="10" t="s">
        <v>8469</v>
      </c>
      <c r="M851" s="10"/>
      <c r="N851" s="10"/>
    </row>
    <row r="852" spans="1:14">
      <c r="A852" s="32" t="s">
        <v>8946</v>
      </c>
      <c r="B852" s="32" t="s">
        <v>8946</v>
      </c>
      <c r="C852" s="33">
        <v>0.7418865740740741</v>
      </c>
      <c r="D852" s="10">
        <v>101</v>
      </c>
      <c r="E852" s="14">
        <v>1508175</v>
      </c>
      <c r="F852" s="10" t="s">
        <v>8733</v>
      </c>
      <c r="G852" s="15">
        <v>168</v>
      </c>
      <c r="H852" s="10" t="s">
        <v>253</v>
      </c>
      <c r="I852" s="10" t="s">
        <v>7424</v>
      </c>
      <c r="J852" s="34">
        <v>3386.88</v>
      </c>
      <c r="K852" s="10">
        <v>4931715018</v>
      </c>
      <c r="L852" s="10" t="s">
        <v>8469</v>
      </c>
      <c r="M852" s="10"/>
      <c r="N852" s="10"/>
    </row>
    <row r="853" spans="1:14">
      <c r="A853" s="32" t="s">
        <v>8946</v>
      </c>
      <c r="B853" s="32" t="s">
        <v>8946</v>
      </c>
      <c r="C853" s="33">
        <v>0.74194444444444441</v>
      </c>
      <c r="D853" s="10">
        <v>101</v>
      </c>
      <c r="E853" s="14">
        <v>1508175</v>
      </c>
      <c r="F853" s="10" t="s">
        <v>8733</v>
      </c>
      <c r="G853" s="15">
        <v>168</v>
      </c>
      <c r="H853" s="10" t="s">
        <v>253</v>
      </c>
      <c r="I853" s="10" t="s">
        <v>7424</v>
      </c>
      <c r="J853" s="34">
        <v>3386.88</v>
      </c>
      <c r="K853" s="10">
        <v>4931715020</v>
      </c>
      <c r="L853" s="10" t="s">
        <v>8469</v>
      </c>
      <c r="M853" s="10"/>
      <c r="N853" s="10"/>
    </row>
    <row r="854" spans="1:14">
      <c r="A854" s="32" t="s">
        <v>8946</v>
      </c>
      <c r="B854" s="32" t="s">
        <v>8946</v>
      </c>
      <c r="C854" s="33">
        <v>0.74203703703703694</v>
      </c>
      <c r="D854" s="10">
        <v>101</v>
      </c>
      <c r="E854" s="14">
        <v>1508197</v>
      </c>
      <c r="F854" s="10" t="s">
        <v>126</v>
      </c>
      <c r="G854" s="15">
        <v>200</v>
      </c>
      <c r="H854" s="10" t="s">
        <v>253</v>
      </c>
      <c r="I854" s="10" t="s">
        <v>7424</v>
      </c>
      <c r="J854" s="34">
        <v>2470</v>
      </c>
      <c r="K854" s="10">
        <v>4931715021</v>
      </c>
      <c r="L854" s="10" t="s">
        <v>8469</v>
      </c>
      <c r="M854" s="10"/>
      <c r="N854" s="10"/>
    </row>
    <row r="855" spans="1:14">
      <c r="A855" s="32" t="s">
        <v>8946</v>
      </c>
      <c r="B855" s="32" t="s">
        <v>8946</v>
      </c>
      <c r="C855" s="33">
        <v>0.74210648148148151</v>
      </c>
      <c r="D855" s="10">
        <v>101</v>
      </c>
      <c r="E855" s="14">
        <v>1520337</v>
      </c>
      <c r="F855" s="10" t="s">
        <v>157</v>
      </c>
      <c r="G855" s="15">
        <v>200</v>
      </c>
      <c r="H855" s="10" t="s">
        <v>253</v>
      </c>
      <c r="I855" s="10" t="s">
        <v>7424</v>
      </c>
      <c r="J855" s="34">
        <v>2606</v>
      </c>
      <c r="K855" s="10">
        <v>4931715022</v>
      </c>
      <c r="L855" s="10" t="s">
        <v>8469</v>
      </c>
      <c r="M855" s="10"/>
      <c r="N855" s="10"/>
    </row>
    <row r="856" spans="1:14">
      <c r="A856" s="32" t="s">
        <v>8946</v>
      </c>
      <c r="B856" s="32" t="s">
        <v>8946</v>
      </c>
      <c r="C856" s="33">
        <v>0.77119212962962969</v>
      </c>
      <c r="D856" s="10">
        <v>101</v>
      </c>
      <c r="E856" s="14">
        <v>1516860</v>
      </c>
      <c r="F856" s="10" t="s">
        <v>139</v>
      </c>
      <c r="G856" s="15">
        <v>800</v>
      </c>
      <c r="H856" s="10" t="s">
        <v>253</v>
      </c>
      <c r="I856" s="10" t="s">
        <v>7424</v>
      </c>
      <c r="J856" s="34">
        <v>15032</v>
      </c>
      <c r="K856" s="10">
        <v>4931715397</v>
      </c>
      <c r="L856" s="10" t="s">
        <v>8469</v>
      </c>
      <c r="M856" s="10"/>
      <c r="N856" s="10"/>
    </row>
    <row r="857" spans="1:14">
      <c r="A857" s="32" t="s">
        <v>8946</v>
      </c>
      <c r="B857" s="32" t="s">
        <v>8946</v>
      </c>
      <c r="C857" s="33">
        <v>0.77142361111111113</v>
      </c>
      <c r="D857" s="10">
        <v>101</v>
      </c>
      <c r="E857" s="14">
        <v>1516847</v>
      </c>
      <c r="F857" s="10" t="s">
        <v>136</v>
      </c>
      <c r="G857" s="15">
        <v>840</v>
      </c>
      <c r="H857" s="10" t="s">
        <v>253</v>
      </c>
      <c r="I857" s="10" t="s">
        <v>7424</v>
      </c>
      <c r="J857" s="34">
        <v>15397.2</v>
      </c>
      <c r="K857" s="10">
        <v>4931715400</v>
      </c>
      <c r="L857" s="10" t="s">
        <v>8469</v>
      </c>
      <c r="M857" s="10"/>
      <c r="N857" s="10"/>
    </row>
    <row r="858" spans="1:14">
      <c r="A858" s="32" t="s">
        <v>8946</v>
      </c>
      <c r="B858" s="32" t="s">
        <v>8946</v>
      </c>
      <c r="C858" s="33">
        <v>0.77613425925925927</v>
      </c>
      <c r="D858" s="10">
        <v>101</v>
      </c>
      <c r="E858" s="14">
        <v>1528789</v>
      </c>
      <c r="F858" s="10" t="s">
        <v>189</v>
      </c>
      <c r="G858" s="15">
        <v>840</v>
      </c>
      <c r="H858" s="10" t="s">
        <v>253</v>
      </c>
      <c r="I858" s="10" t="s">
        <v>7424</v>
      </c>
      <c r="J858" s="34">
        <v>15976.8</v>
      </c>
      <c r="K858" s="10">
        <v>4931715432</v>
      </c>
      <c r="L858" s="10" t="s">
        <v>8469</v>
      </c>
      <c r="M858" s="10"/>
      <c r="N858" s="10"/>
    </row>
    <row r="859" spans="1:14">
      <c r="A859" s="32" t="s">
        <v>8946</v>
      </c>
      <c r="B859" s="32" t="s">
        <v>8946</v>
      </c>
      <c r="C859" s="33">
        <v>0.85152777777777777</v>
      </c>
      <c r="D859" s="10">
        <v>101</v>
      </c>
      <c r="E859" s="14">
        <v>1508197</v>
      </c>
      <c r="F859" s="10" t="s">
        <v>126</v>
      </c>
      <c r="G859" s="15">
        <v>200</v>
      </c>
      <c r="H859" s="10" t="s">
        <v>253</v>
      </c>
      <c r="I859" s="10" t="s">
        <v>7424</v>
      </c>
      <c r="J859" s="34">
        <v>2470</v>
      </c>
      <c r="K859" s="10">
        <v>4931716391</v>
      </c>
      <c r="L859" s="10" t="s">
        <v>8469</v>
      </c>
      <c r="M859" s="10"/>
      <c r="N859" s="10"/>
    </row>
    <row r="860" spans="1:14">
      <c r="A860" s="32" t="s">
        <v>8946</v>
      </c>
      <c r="B860" s="32" t="s">
        <v>8946</v>
      </c>
      <c r="C860" s="33">
        <v>0.85163194444444434</v>
      </c>
      <c r="D860" s="10">
        <v>101</v>
      </c>
      <c r="E860" s="14">
        <v>1508197</v>
      </c>
      <c r="F860" s="10" t="s">
        <v>126</v>
      </c>
      <c r="G860" s="15">
        <v>200</v>
      </c>
      <c r="H860" s="10" t="s">
        <v>253</v>
      </c>
      <c r="I860" s="10" t="s">
        <v>7424</v>
      </c>
      <c r="J860" s="34">
        <v>2470</v>
      </c>
      <c r="K860" s="10">
        <v>4931716392</v>
      </c>
      <c r="L860" s="10" t="s">
        <v>8469</v>
      </c>
      <c r="M860" s="10"/>
      <c r="N860" s="10"/>
    </row>
    <row r="861" spans="1:14">
      <c r="A861" s="32" t="s">
        <v>8946</v>
      </c>
      <c r="B861" s="32" t="s">
        <v>8946</v>
      </c>
      <c r="C861" s="33">
        <v>0.85174768518518518</v>
      </c>
      <c r="D861" s="10">
        <v>101</v>
      </c>
      <c r="E861" s="14">
        <v>1520337</v>
      </c>
      <c r="F861" s="10" t="s">
        <v>157</v>
      </c>
      <c r="G861" s="15">
        <v>200</v>
      </c>
      <c r="H861" s="10" t="s">
        <v>253</v>
      </c>
      <c r="I861" s="10" t="s">
        <v>7424</v>
      </c>
      <c r="J861" s="34">
        <v>2610</v>
      </c>
      <c r="K861" s="10">
        <v>4931716394</v>
      </c>
      <c r="L861" s="10" t="s">
        <v>8469</v>
      </c>
      <c r="M861" s="10"/>
      <c r="N861" s="10"/>
    </row>
    <row r="862" spans="1:14">
      <c r="A862" s="32" t="s">
        <v>8946</v>
      </c>
      <c r="B862" s="32" t="s">
        <v>8946</v>
      </c>
      <c r="C862" s="33">
        <v>0.85179398148148155</v>
      </c>
      <c r="D862" s="10">
        <v>101</v>
      </c>
      <c r="E862" s="14">
        <v>1520337</v>
      </c>
      <c r="F862" s="10" t="s">
        <v>157</v>
      </c>
      <c r="G862" s="15">
        <v>200</v>
      </c>
      <c r="H862" s="10" t="s">
        <v>253</v>
      </c>
      <c r="I862" s="10" t="s">
        <v>7424</v>
      </c>
      <c r="J862" s="34">
        <v>2610</v>
      </c>
      <c r="K862" s="10">
        <v>4931716395</v>
      </c>
      <c r="L862" s="10" t="s">
        <v>8469</v>
      </c>
      <c r="M862" s="10"/>
      <c r="N862" s="10"/>
    </row>
    <row r="863" spans="1:14">
      <c r="A863" s="32" t="s">
        <v>8946</v>
      </c>
      <c r="B863" s="32" t="s">
        <v>8946</v>
      </c>
      <c r="C863" s="33">
        <v>0.85189814814814813</v>
      </c>
      <c r="D863" s="10">
        <v>101</v>
      </c>
      <c r="E863" s="14">
        <v>1512282</v>
      </c>
      <c r="F863" s="10" t="s">
        <v>389</v>
      </c>
      <c r="G863" s="15">
        <v>216</v>
      </c>
      <c r="H863" s="10" t="s">
        <v>253</v>
      </c>
      <c r="I863" s="10" t="s">
        <v>7424</v>
      </c>
      <c r="J863" s="34">
        <v>2892.24</v>
      </c>
      <c r="K863" s="10">
        <v>4931716396</v>
      </c>
      <c r="L863" s="10" t="s">
        <v>8469</v>
      </c>
      <c r="M863" s="10"/>
      <c r="N863" s="10"/>
    </row>
    <row r="864" spans="1:14">
      <c r="A864" s="32" t="s">
        <v>8946</v>
      </c>
      <c r="B864" s="32" t="s">
        <v>8946</v>
      </c>
      <c r="C864" s="33">
        <v>0.85194444444444439</v>
      </c>
      <c r="D864" s="10">
        <v>101</v>
      </c>
      <c r="E864" s="14">
        <v>1512282</v>
      </c>
      <c r="F864" s="10" t="s">
        <v>389</v>
      </c>
      <c r="G864" s="15">
        <v>216</v>
      </c>
      <c r="H864" s="10" t="s">
        <v>253</v>
      </c>
      <c r="I864" s="10" t="s">
        <v>7424</v>
      </c>
      <c r="J864" s="34">
        <v>2892.24</v>
      </c>
      <c r="K864" s="10">
        <v>4931716397</v>
      </c>
      <c r="L864" s="10" t="s">
        <v>8469</v>
      </c>
      <c r="M864" s="10"/>
      <c r="N864" s="10"/>
    </row>
    <row r="865" spans="1:14">
      <c r="A865" s="32" t="s">
        <v>8946</v>
      </c>
      <c r="B865" s="32" t="s">
        <v>8946</v>
      </c>
      <c r="C865" s="33">
        <v>0.85209490740740745</v>
      </c>
      <c r="D865" s="10">
        <v>101</v>
      </c>
      <c r="E865" s="14">
        <v>1520337</v>
      </c>
      <c r="F865" s="10" t="s">
        <v>157</v>
      </c>
      <c r="G865" s="15">
        <v>200</v>
      </c>
      <c r="H865" s="10" t="s">
        <v>253</v>
      </c>
      <c r="I865" s="10" t="s">
        <v>7424</v>
      </c>
      <c r="J865" s="34">
        <v>2606</v>
      </c>
      <c r="K865" s="10">
        <v>4931716400</v>
      </c>
      <c r="L865" s="10" t="s">
        <v>8469</v>
      </c>
      <c r="M865" s="10"/>
      <c r="N865" s="10"/>
    </row>
    <row r="866" spans="1:14">
      <c r="A866" s="32" t="s">
        <v>8946</v>
      </c>
      <c r="B866" s="32" t="s">
        <v>8946</v>
      </c>
      <c r="C866" s="33">
        <v>0.85212962962962957</v>
      </c>
      <c r="D866" s="10">
        <v>101</v>
      </c>
      <c r="E866" s="14">
        <v>1520337</v>
      </c>
      <c r="F866" s="10" t="s">
        <v>157</v>
      </c>
      <c r="G866" s="15">
        <v>200</v>
      </c>
      <c r="H866" s="10" t="s">
        <v>253</v>
      </c>
      <c r="I866" s="10" t="s">
        <v>7424</v>
      </c>
      <c r="J866" s="34">
        <v>2606</v>
      </c>
      <c r="K866" s="10">
        <v>4931716401</v>
      </c>
      <c r="L866" s="10" t="s">
        <v>8469</v>
      </c>
      <c r="M866" s="10"/>
      <c r="N866" s="10"/>
    </row>
    <row r="867" spans="1:14">
      <c r="A867" s="32" t="s">
        <v>8946</v>
      </c>
      <c r="B867" s="32" t="s">
        <v>8946</v>
      </c>
      <c r="C867" s="33">
        <v>0.85250000000000004</v>
      </c>
      <c r="D867" s="10">
        <v>101</v>
      </c>
      <c r="E867" s="14">
        <v>1508197</v>
      </c>
      <c r="F867" s="10" t="s">
        <v>126</v>
      </c>
      <c r="G867" s="15">
        <v>200</v>
      </c>
      <c r="H867" s="10" t="s">
        <v>253</v>
      </c>
      <c r="I867" s="10" t="s">
        <v>7424</v>
      </c>
      <c r="J867" s="34">
        <v>2470</v>
      </c>
      <c r="K867" s="10">
        <v>4931716410</v>
      </c>
      <c r="L867" s="10" t="s">
        <v>8469</v>
      </c>
      <c r="M867" s="10"/>
      <c r="N867" s="10"/>
    </row>
    <row r="868" spans="1:14">
      <c r="A868" s="32" t="s">
        <v>8946</v>
      </c>
      <c r="B868" s="32" t="s">
        <v>8946</v>
      </c>
      <c r="C868" s="33">
        <v>0.8525462962962963</v>
      </c>
      <c r="D868" s="10">
        <v>101</v>
      </c>
      <c r="E868" s="14">
        <v>1508197</v>
      </c>
      <c r="F868" s="10" t="s">
        <v>126</v>
      </c>
      <c r="G868" s="15">
        <v>200</v>
      </c>
      <c r="H868" s="10" t="s">
        <v>253</v>
      </c>
      <c r="I868" s="10" t="s">
        <v>7424</v>
      </c>
      <c r="J868" s="34">
        <v>2470</v>
      </c>
      <c r="K868" s="10">
        <v>4931716411</v>
      </c>
      <c r="L868" s="10" t="s">
        <v>8469</v>
      </c>
      <c r="M868" s="10"/>
      <c r="N868" s="10"/>
    </row>
    <row r="869" spans="1:14">
      <c r="A869" s="32" t="s">
        <v>8946</v>
      </c>
      <c r="B869" s="32" t="s">
        <v>8946</v>
      </c>
      <c r="C869" s="33">
        <v>0.85276620370370371</v>
      </c>
      <c r="D869" s="10">
        <v>101</v>
      </c>
      <c r="E869" s="14">
        <v>1508197</v>
      </c>
      <c r="F869" s="10" t="s">
        <v>126</v>
      </c>
      <c r="G869" s="15">
        <v>200</v>
      </c>
      <c r="H869" s="10" t="s">
        <v>253</v>
      </c>
      <c r="I869" s="10" t="s">
        <v>7424</v>
      </c>
      <c r="J869" s="34">
        <v>2470</v>
      </c>
      <c r="K869" s="10">
        <v>4931716414</v>
      </c>
      <c r="L869" s="10" t="s">
        <v>8469</v>
      </c>
      <c r="M869" s="10"/>
      <c r="N869" s="10"/>
    </row>
    <row r="870" spans="1:14">
      <c r="A870" s="32" t="s">
        <v>8946</v>
      </c>
      <c r="B870" s="32" t="s">
        <v>8946</v>
      </c>
      <c r="C870" s="33">
        <v>0.85280092592592593</v>
      </c>
      <c r="D870" s="10">
        <v>101</v>
      </c>
      <c r="E870" s="14">
        <v>1508197</v>
      </c>
      <c r="F870" s="10" t="s">
        <v>126</v>
      </c>
      <c r="G870" s="15">
        <v>200</v>
      </c>
      <c r="H870" s="10" t="s">
        <v>253</v>
      </c>
      <c r="I870" s="10" t="s">
        <v>7424</v>
      </c>
      <c r="J870" s="34">
        <v>2470</v>
      </c>
      <c r="K870" s="10">
        <v>4931716415</v>
      </c>
      <c r="L870" s="10" t="s">
        <v>8469</v>
      </c>
      <c r="M870" s="10"/>
      <c r="N870" s="10"/>
    </row>
    <row r="871" spans="1:14">
      <c r="A871" s="32" t="s">
        <v>8946</v>
      </c>
      <c r="B871" s="32" t="s">
        <v>8946</v>
      </c>
      <c r="C871" s="33">
        <v>0.85288194444444443</v>
      </c>
      <c r="D871" s="10">
        <v>101</v>
      </c>
      <c r="E871" s="14">
        <v>1508175</v>
      </c>
      <c r="F871" s="10" t="s">
        <v>8733</v>
      </c>
      <c r="G871" s="15">
        <v>168</v>
      </c>
      <c r="H871" s="10" t="s">
        <v>253</v>
      </c>
      <c r="I871" s="10" t="s">
        <v>7424</v>
      </c>
      <c r="J871" s="34">
        <v>3386.88</v>
      </c>
      <c r="K871" s="10">
        <v>4931716416</v>
      </c>
      <c r="L871" s="10" t="s">
        <v>8469</v>
      </c>
      <c r="M871" s="10"/>
      <c r="N871" s="10"/>
    </row>
    <row r="872" spans="1:14">
      <c r="A872" s="32" t="s">
        <v>8946</v>
      </c>
      <c r="B872" s="32" t="s">
        <v>8946</v>
      </c>
      <c r="C872" s="33">
        <v>0.85291666666666666</v>
      </c>
      <c r="D872" s="10">
        <v>101</v>
      </c>
      <c r="E872" s="14">
        <v>1508175</v>
      </c>
      <c r="F872" s="10" t="s">
        <v>8733</v>
      </c>
      <c r="G872" s="15">
        <v>168</v>
      </c>
      <c r="H872" s="10" t="s">
        <v>253</v>
      </c>
      <c r="I872" s="10" t="s">
        <v>7424</v>
      </c>
      <c r="J872" s="34">
        <v>3386.88</v>
      </c>
      <c r="K872" s="10">
        <v>4931716417</v>
      </c>
      <c r="L872" s="10" t="s">
        <v>8469</v>
      </c>
      <c r="M872" s="10"/>
      <c r="N872" s="10"/>
    </row>
    <row r="873" spans="1:14">
      <c r="A873" s="32" t="s">
        <v>8946</v>
      </c>
      <c r="B873" s="32" t="s">
        <v>8946</v>
      </c>
      <c r="C873" s="33">
        <v>0.91626157407407405</v>
      </c>
      <c r="D873" s="10">
        <v>101</v>
      </c>
      <c r="E873" s="14">
        <v>1516847</v>
      </c>
      <c r="F873" s="10" t="s">
        <v>136</v>
      </c>
      <c r="G873" s="15">
        <v>840</v>
      </c>
      <c r="H873" s="10" t="s">
        <v>253</v>
      </c>
      <c r="I873" s="10" t="s">
        <v>7424</v>
      </c>
      <c r="J873" s="34">
        <v>15397.2</v>
      </c>
      <c r="K873" s="10">
        <v>4931716972</v>
      </c>
      <c r="L873" s="10" t="s">
        <v>8469</v>
      </c>
      <c r="M873" s="10"/>
      <c r="N873" s="10"/>
    </row>
    <row r="874" spans="1:14">
      <c r="A874" s="32" t="s">
        <v>8946</v>
      </c>
      <c r="B874" s="32" t="s">
        <v>8946</v>
      </c>
      <c r="C874" s="33">
        <v>0.93141203703703701</v>
      </c>
      <c r="D874" s="10">
        <v>101</v>
      </c>
      <c r="E874" s="14">
        <v>1508175</v>
      </c>
      <c r="F874" s="10" t="s">
        <v>8733</v>
      </c>
      <c r="G874" s="15">
        <v>168</v>
      </c>
      <c r="H874" s="10" t="s">
        <v>253</v>
      </c>
      <c r="I874" s="10" t="s">
        <v>7424</v>
      </c>
      <c r="J874" s="34">
        <v>3386.88</v>
      </c>
      <c r="K874" s="10">
        <v>4931717070</v>
      </c>
      <c r="L874" s="10" t="s">
        <v>8469</v>
      </c>
      <c r="M874" s="10"/>
      <c r="N874" s="10"/>
    </row>
    <row r="875" spans="1:14">
      <c r="A875" s="32" t="s">
        <v>8946</v>
      </c>
      <c r="B875" s="32" t="s">
        <v>8946</v>
      </c>
      <c r="C875" s="33">
        <v>0.9315972222222223</v>
      </c>
      <c r="D875" s="10">
        <v>101</v>
      </c>
      <c r="E875" s="14">
        <v>1520337</v>
      </c>
      <c r="F875" s="10" t="s">
        <v>157</v>
      </c>
      <c r="G875" s="15">
        <v>200</v>
      </c>
      <c r="H875" s="10" t="s">
        <v>253</v>
      </c>
      <c r="I875" s="10" t="s">
        <v>7424</v>
      </c>
      <c r="J875" s="34">
        <v>2606</v>
      </c>
      <c r="K875" s="10">
        <v>4931717091</v>
      </c>
      <c r="L875" s="10" t="s">
        <v>8469</v>
      </c>
      <c r="M875" s="10"/>
      <c r="N875" s="10"/>
    </row>
    <row r="876" spans="1:14">
      <c r="A876" s="32" t="s">
        <v>8946</v>
      </c>
      <c r="B876" s="32" t="s">
        <v>8946</v>
      </c>
      <c r="C876" s="33">
        <v>0.93171296296296291</v>
      </c>
      <c r="D876" s="10">
        <v>101</v>
      </c>
      <c r="E876" s="14">
        <v>1512282</v>
      </c>
      <c r="F876" s="10" t="s">
        <v>389</v>
      </c>
      <c r="G876" s="15">
        <v>216</v>
      </c>
      <c r="H876" s="10" t="s">
        <v>253</v>
      </c>
      <c r="I876" s="10" t="s">
        <v>7424</v>
      </c>
      <c r="J876" s="34">
        <v>2892.24</v>
      </c>
      <c r="K876" s="10">
        <v>4931717092</v>
      </c>
      <c r="L876" s="10" t="s">
        <v>8469</v>
      </c>
      <c r="M876" s="10"/>
      <c r="N876" s="10"/>
    </row>
    <row r="877" spans="1:14">
      <c r="A877" s="32" t="s">
        <v>8946</v>
      </c>
      <c r="B877" s="32" t="s">
        <v>8946</v>
      </c>
      <c r="C877" s="33">
        <v>0.93180555555555555</v>
      </c>
      <c r="D877" s="10">
        <v>101</v>
      </c>
      <c r="E877" s="14">
        <v>1520337</v>
      </c>
      <c r="F877" s="10" t="s">
        <v>157</v>
      </c>
      <c r="G877" s="15">
        <v>200</v>
      </c>
      <c r="H877" s="10" t="s">
        <v>253</v>
      </c>
      <c r="I877" s="10" t="s">
        <v>7424</v>
      </c>
      <c r="J877" s="34">
        <v>2610</v>
      </c>
      <c r="K877" s="10">
        <v>4931717093</v>
      </c>
      <c r="L877" s="10" t="s">
        <v>8469</v>
      </c>
      <c r="M877" s="10"/>
      <c r="N877" s="10"/>
    </row>
    <row r="878" spans="1:14">
      <c r="A878" s="32" t="s">
        <v>8946</v>
      </c>
      <c r="B878" s="32" t="s">
        <v>8946</v>
      </c>
      <c r="C878" s="33">
        <v>0.93190972222222224</v>
      </c>
      <c r="D878" s="10">
        <v>101</v>
      </c>
      <c r="E878" s="14">
        <v>1508197</v>
      </c>
      <c r="F878" s="10" t="s">
        <v>126</v>
      </c>
      <c r="G878" s="15">
        <v>200</v>
      </c>
      <c r="H878" s="10" t="s">
        <v>253</v>
      </c>
      <c r="I878" s="10" t="s">
        <v>7424</v>
      </c>
      <c r="J878" s="34">
        <v>2470</v>
      </c>
      <c r="K878" s="10">
        <v>4931717094</v>
      </c>
      <c r="L878" s="10" t="s">
        <v>8469</v>
      </c>
      <c r="M878" s="10"/>
      <c r="N878" s="10"/>
    </row>
    <row r="879" spans="1:14">
      <c r="A879" s="32" t="s">
        <v>8946</v>
      </c>
      <c r="B879" s="32" t="s">
        <v>8946</v>
      </c>
      <c r="C879" s="33">
        <v>0.93214120370370368</v>
      </c>
      <c r="D879" s="10">
        <v>101</v>
      </c>
      <c r="E879" s="14">
        <v>1508197</v>
      </c>
      <c r="F879" s="10" t="s">
        <v>126</v>
      </c>
      <c r="G879" s="15">
        <v>200</v>
      </c>
      <c r="H879" s="10" t="s">
        <v>253</v>
      </c>
      <c r="I879" s="10" t="s">
        <v>7424</v>
      </c>
      <c r="J879" s="34">
        <v>2470</v>
      </c>
      <c r="K879" s="10">
        <v>4931717096</v>
      </c>
      <c r="L879" s="10" t="s">
        <v>8469</v>
      </c>
      <c r="M879" s="10"/>
      <c r="N879" s="10"/>
    </row>
    <row r="880" spans="1:14">
      <c r="A880" s="32" t="s">
        <v>8946</v>
      </c>
      <c r="B880" s="32" t="s">
        <v>8946</v>
      </c>
      <c r="C880" s="33">
        <v>0.9978125000000001</v>
      </c>
      <c r="D880" s="10">
        <v>101</v>
      </c>
      <c r="E880" s="14">
        <v>1508175</v>
      </c>
      <c r="F880" s="10" t="s">
        <v>8733</v>
      </c>
      <c r="G880" s="15">
        <v>168</v>
      </c>
      <c r="H880" s="10" t="s">
        <v>253</v>
      </c>
      <c r="I880" s="10" t="s">
        <v>7424</v>
      </c>
      <c r="J880" s="34">
        <v>3386.88</v>
      </c>
      <c r="K880" s="10">
        <v>4931717351</v>
      </c>
      <c r="L880" s="10" t="s">
        <v>7788</v>
      </c>
      <c r="M880" s="10"/>
      <c r="N880" s="10"/>
    </row>
    <row r="881" spans="1:14">
      <c r="A881" s="32" t="s">
        <v>8946</v>
      </c>
      <c r="B881" s="32" t="s">
        <v>8946</v>
      </c>
      <c r="C881" s="33">
        <v>0.99922453703703706</v>
      </c>
      <c r="D881" s="10">
        <v>101</v>
      </c>
      <c r="E881" s="14">
        <v>1508197</v>
      </c>
      <c r="F881" s="10" t="s">
        <v>126</v>
      </c>
      <c r="G881" s="15">
        <v>200</v>
      </c>
      <c r="H881" s="10" t="s">
        <v>253</v>
      </c>
      <c r="I881" s="10" t="s">
        <v>7424</v>
      </c>
      <c r="J881" s="34">
        <v>2470</v>
      </c>
      <c r="K881" s="10">
        <v>4931717364</v>
      </c>
      <c r="L881" s="10" t="s">
        <v>7788</v>
      </c>
      <c r="M881" s="10"/>
      <c r="N881" s="10"/>
    </row>
    <row r="882" spans="1:14">
      <c r="A882" s="32" t="s">
        <v>8968</v>
      </c>
      <c r="B882" s="32" t="s">
        <v>8968</v>
      </c>
      <c r="C882" s="33">
        <v>6.018518518518519E-4</v>
      </c>
      <c r="D882" s="10">
        <v>101</v>
      </c>
      <c r="E882" s="14">
        <v>1508197</v>
      </c>
      <c r="F882" s="10" t="s">
        <v>126</v>
      </c>
      <c r="G882" s="15">
        <v>200</v>
      </c>
      <c r="H882" s="10" t="s">
        <v>253</v>
      </c>
      <c r="I882" s="10" t="s">
        <v>7424</v>
      </c>
      <c r="J882" s="34">
        <v>2470</v>
      </c>
      <c r="K882" s="10">
        <v>4931717376</v>
      </c>
      <c r="L882" s="10" t="s">
        <v>7788</v>
      </c>
      <c r="M882" s="10"/>
      <c r="N882" s="10"/>
    </row>
    <row r="883" spans="1:14">
      <c r="A883" s="32" t="s">
        <v>8968</v>
      </c>
      <c r="B883" s="32" t="s">
        <v>8968</v>
      </c>
      <c r="C883" s="33">
        <v>3.1597222222222222E-3</v>
      </c>
      <c r="D883" s="10">
        <v>101</v>
      </c>
      <c r="E883" s="14">
        <v>1520337</v>
      </c>
      <c r="F883" s="10" t="s">
        <v>157</v>
      </c>
      <c r="G883" s="15">
        <v>200</v>
      </c>
      <c r="H883" s="10" t="s">
        <v>253</v>
      </c>
      <c r="I883" s="10" t="s">
        <v>7424</v>
      </c>
      <c r="J883" s="34">
        <v>2606</v>
      </c>
      <c r="K883" s="10">
        <v>4931717390</v>
      </c>
      <c r="L883" s="10" t="s">
        <v>7788</v>
      </c>
      <c r="M883" s="10"/>
      <c r="N883" s="10"/>
    </row>
    <row r="884" spans="1:14">
      <c r="A884" s="32" t="s">
        <v>8968</v>
      </c>
      <c r="B884" s="32" t="s">
        <v>8968</v>
      </c>
      <c r="C884" s="33">
        <v>3.7152777777777774E-3</v>
      </c>
      <c r="D884" s="10">
        <v>101</v>
      </c>
      <c r="E884" s="14">
        <v>1508197</v>
      </c>
      <c r="F884" s="10" t="s">
        <v>126</v>
      </c>
      <c r="G884" s="15">
        <v>200</v>
      </c>
      <c r="H884" s="10" t="s">
        <v>253</v>
      </c>
      <c r="I884" s="10" t="s">
        <v>7424</v>
      </c>
      <c r="J884" s="34">
        <v>2470</v>
      </c>
      <c r="K884" s="10">
        <v>4931717391</v>
      </c>
      <c r="L884" s="10" t="s">
        <v>7788</v>
      </c>
      <c r="M884" s="10"/>
      <c r="N884" s="10"/>
    </row>
    <row r="885" spans="1:14">
      <c r="A885" s="32" t="s">
        <v>8968</v>
      </c>
      <c r="B885" s="32" t="s">
        <v>8968</v>
      </c>
      <c r="C885" s="33">
        <v>6.9097222222222225E-3</v>
      </c>
      <c r="D885" s="10">
        <v>101</v>
      </c>
      <c r="E885" s="14">
        <v>1508197</v>
      </c>
      <c r="F885" s="10" t="s">
        <v>126</v>
      </c>
      <c r="G885" s="15">
        <v>200</v>
      </c>
      <c r="H885" s="10" t="s">
        <v>253</v>
      </c>
      <c r="I885" s="10" t="s">
        <v>7424</v>
      </c>
      <c r="J885" s="34">
        <v>2470</v>
      </c>
      <c r="K885" s="10">
        <v>4931717407</v>
      </c>
      <c r="L885" s="10" t="s">
        <v>7788</v>
      </c>
      <c r="M885" s="10"/>
      <c r="N885" s="10"/>
    </row>
    <row r="886" spans="1:14">
      <c r="A886" s="32" t="s">
        <v>8968</v>
      </c>
      <c r="B886" s="32" t="s">
        <v>8968</v>
      </c>
      <c r="C886" s="33">
        <v>7.8240740740740753E-3</v>
      </c>
      <c r="D886" s="10">
        <v>101</v>
      </c>
      <c r="E886" s="14">
        <v>1520337</v>
      </c>
      <c r="F886" s="10" t="s">
        <v>157</v>
      </c>
      <c r="G886" s="15">
        <v>200</v>
      </c>
      <c r="H886" s="10" t="s">
        <v>253</v>
      </c>
      <c r="I886" s="10" t="s">
        <v>7424</v>
      </c>
      <c r="J886" s="34">
        <v>2610</v>
      </c>
      <c r="K886" s="10">
        <v>4931717421</v>
      </c>
      <c r="L886" s="10" t="s">
        <v>7788</v>
      </c>
      <c r="M886" s="10"/>
      <c r="N886" s="10"/>
    </row>
    <row r="887" spans="1:14">
      <c r="A887" s="32" t="s">
        <v>8968</v>
      </c>
      <c r="B887" s="32" t="s">
        <v>8968</v>
      </c>
      <c r="C887" s="33">
        <v>7.9976851851851858E-3</v>
      </c>
      <c r="D887" s="10">
        <v>101</v>
      </c>
      <c r="E887" s="14">
        <v>1512282</v>
      </c>
      <c r="F887" s="10" t="s">
        <v>389</v>
      </c>
      <c r="G887" s="15">
        <v>216</v>
      </c>
      <c r="H887" s="10" t="s">
        <v>253</v>
      </c>
      <c r="I887" s="10" t="s">
        <v>7424</v>
      </c>
      <c r="J887" s="34">
        <v>2892.24</v>
      </c>
      <c r="K887" s="10">
        <v>4931717423</v>
      </c>
      <c r="L887" s="10" t="s">
        <v>7788</v>
      </c>
      <c r="M887" s="10"/>
      <c r="N887" s="10"/>
    </row>
    <row r="888" spans="1:14">
      <c r="A888" s="32" t="s">
        <v>8968</v>
      </c>
      <c r="B888" s="32" t="s">
        <v>8968</v>
      </c>
      <c r="C888" s="33">
        <v>9.479166666666667E-3</v>
      </c>
      <c r="D888" s="10">
        <v>101</v>
      </c>
      <c r="E888" s="14">
        <v>1516860</v>
      </c>
      <c r="F888" s="10" t="s">
        <v>139</v>
      </c>
      <c r="G888" s="15">
        <v>800</v>
      </c>
      <c r="H888" s="10" t="s">
        <v>253</v>
      </c>
      <c r="I888" s="10" t="s">
        <v>7424</v>
      </c>
      <c r="J888" s="34">
        <v>15032</v>
      </c>
      <c r="K888" s="10">
        <v>4931717436</v>
      </c>
      <c r="L888" s="10" t="s">
        <v>7788</v>
      </c>
      <c r="M888" s="10"/>
      <c r="N888" s="10"/>
    </row>
    <row r="889" spans="1:14">
      <c r="A889" s="32" t="s">
        <v>8968</v>
      </c>
      <c r="B889" s="32" t="s">
        <v>8968</v>
      </c>
      <c r="C889" s="33">
        <v>1.3842592592592594E-2</v>
      </c>
      <c r="D889" s="10">
        <v>101</v>
      </c>
      <c r="E889" s="14">
        <v>1528789</v>
      </c>
      <c r="F889" s="10" t="s">
        <v>189</v>
      </c>
      <c r="G889" s="15">
        <v>840</v>
      </c>
      <c r="H889" s="10" t="s">
        <v>253</v>
      </c>
      <c r="I889" s="10" t="s">
        <v>7424</v>
      </c>
      <c r="J889" s="34">
        <v>15976.8</v>
      </c>
      <c r="K889" s="10">
        <v>4931717471</v>
      </c>
      <c r="L889" s="10" t="s">
        <v>7788</v>
      </c>
      <c r="M889" s="10"/>
      <c r="N889" s="10"/>
    </row>
    <row r="890" spans="1:14">
      <c r="A890" s="32" t="s">
        <v>8968</v>
      </c>
      <c r="B890" s="32" t="s">
        <v>8968</v>
      </c>
      <c r="C890" s="33">
        <v>9.7175925925925929E-2</v>
      </c>
      <c r="D890" s="10">
        <v>101</v>
      </c>
      <c r="E890" s="14">
        <v>1516860</v>
      </c>
      <c r="F890" s="10" t="s">
        <v>139</v>
      </c>
      <c r="G890" s="15">
        <v>800</v>
      </c>
      <c r="H890" s="10" t="s">
        <v>253</v>
      </c>
      <c r="I890" s="10" t="s">
        <v>7424</v>
      </c>
      <c r="J890" s="34">
        <v>15032</v>
      </c>
      <c r="K890" s="10">
        <v>4931717894</v>
      </c>
      <c r="L890" s="10" t="s">
        <v>7788</v>
      </c>
      <c r="M890" s="10"/>
      <c r="N890" s="10"/>
    </row>
    <row r="891" spans="1:14">
      <c r="A891" s="32" t="s">
        <v>8968</v>
      </c>
      <c r="B891" s="32" t="s">
        <v>8968</v>
      </c>
      <c r="C891" s="33">
        <v>0.13393518518518518</v>
      </c>
      <c r="D891" s="10">
        <v>101</v>
      </c>
      <c r="E891" s="14">
        <v>1516847</v>
      </c>
      <c r="F891" s="10" t="s">
        <v>136</v>
      </c>
      <c r="G891" s="15">
        <v>840</v>
      </c>
      <c r="H891" s="10" t="s">
        <v>253</v>
      </c>
      <c r="I891" s="10" t="s">
        <v>7424</v>
      </c>
      <c r="J891" s="34">
        <v>15397.2</v>
      </c>
      <c r="K891" s="10">
        <v>4931718060</v>
      </c>
      <c r="L891" s="10" t="s">
        <v>7788</v>
      </c>
      <c r="M891" s="10"/>
      <c r="N891" s="10"/>
    </row>
    <row r="892" spans="1:14">
      <c r="A892" s="32" t="s">
        <v>8968</v>
      </c>
      <c r="B892" s="32" t="s">
        <v>8968</v>
      </c>
      <c r="C892" s="33">
        <v>0.13456018518518517</v>
      </c>
      <c r="D892" s="10">
        <v>101</v>
      </c>
      <c r="E892" s="14">
        <v>1512282</v>
      </c>
      <c r="F892" s="10" t="s">
        <v>389</v>
      </c>
      <c r="G892" s="15">
        <v>216</v>
      </c>
      <c r="H892" s="10" t="s">
        <v>253</v>
      </c>
      <c r="I892" s="10" t="s">
        <v>7424</v>
      </c>
      <c r="J892" s="34">
        <v>2892.24</v>
      </c>
      <c r="K892" s="10">
        <v>4931718064</v>
      </c>
      <c r="L892" s="10" t="s">
        <v>7788</v>
      </c>
      <c r="M892" s="10"/>
      <c r="N892" s="10"/>
    </row>
    <row r="893" spans="1:14">
      <c r="A893" s="32" t="s">
        <v>8968</v>
      </c>
      <c r="B893" s="32" t="s">
        <v>8968</v>
      </c>
      <c r="C893" s="33">
        <v>0.13478009259259258</v>
      </c>
      <c r="D893" s="10">
        <v>101</v>
      </c>
      <c r="E893" s="14">
        <v>1520337</v>
      </c>
      <c r="F893" s="10" t="s">
        <v>157</v>
      </c>
      <c r="G893" s="15">
        <v>200</v>
      </c>
      <c r="H893" s="10" t="s">
        <v>253</v>
      </c>
      <c r="I893" s="10" t="s">
        <v>7424</v>
      </c>
      <c r="J893" s="34">
        <v>2610</v>
      </c>
      <c r="K893" s="10">
        <v>4931718065</v>
      </c>
      <c r="L893" s="10" t="s">
        <v>7788</v>
      </c>
      <c r="M893" s="10"/>
      <c r="N893" s="10"/>
    </row>
    <row r="894" spans="1:14">
      <c r="A894" s="32" t="s">
        <v>8968</v>
      </c>
      <c r="B894" s="32" t="s">
        <v>8968</v>
      </c>
      <c r="C894" s="33">
        <v>0.13646990740740741</v>
      </c>
      <c r="D894" s="10">
        <v>101</v>
      </c>
      <c r="E894" s="14">
        <v>1508197</v>
      </c>
      <c r="F894" s="10" t="s">
        <v>126</v>
      </c>
      <c r="G894" s="15">
        <v>200</v>
      </c>
      <c r="H894" s="10" t="s">
        <v>253</v>
      </c>
      <c r="I894" s="10" t="s">
        <v>7424</v>
      </c>
      <c r="J894" s="34">
        <v>2470</v>
      </c>
      <c r="K894" s="10">
        <v>4931718070</v>
      </c>
      <c r="L894" s="10" t="s">
        <v>7788</v>
      </c>
      <c r="M894" s="10"/>
      <c r="N894" s="10"/>
    </row>
    <row r="895" spans="1:14">
      <c r="A895" s="32" t="s">
        <v>8968</v>
      </c>
      <c r="B895" s="32" t="s">
        <v>8968</v>
      </c>
      <c r="C895" s="33">
        <v>0.13664351851851853</v>
      </c>
      <c r="D895" s="10">
        <v>101</v>
      </c>
      <c r="E895" s="14">
        <v>1508197</v>
      </c>
      <c r="F895" s="10" t="s">
        <v>126</v>
      </c>
      <c r="G895" s="15">
        <v>200</v>
      </c>
      <c r="H895" s="10" t="s">
        <v>253</v>
      </c>
      <c r="I895" s="10" t="s">
        <v>7424</v>
      </c>
      <c r="J895" s="34">
        <v>2470</v>
      </c>
      <c r="K895" s="10">
        <v>4931718081</v>
      </c>
      <c r="L895" s="10" t="s">
        <v>7788</v>
      </c>
      <c r="M895" s="10"/>
      <c r="N895" s="10"/>
    </row>
    <row r="896" spans="1:14">
      <c r="A896" s="32" t="s">
        <v>8968</v>
      </c>
      <c r="B896" s="32" t="s">
        <v>8968</v>
      </c>
      <c r="C896" s="33">
        <v>0.13708333333333333</v>
      </c>
      <c r="D896" s="10">
        <v>101</v>
      </c>
      <c r="E896" s="14">
        <v>1512282</v>
      </c>
      <c r="F896" s="10" t="s">
        <v>389</v>
      </c>
      <c r="G896" s="15">
        <v>216</v>
      </c>
      <c r="H896" s="10" t="s">
        <v>253</v>
      </c>
      <c r="I896" s="10" t="s">
        <v>7424</v>
      </c>
      <c r="J896" s="34">
        <v>2892.24</v>
      </c>
      <c r="K896" s="10">
        <v>4931718083</v>
      </c>
      <c r="L896" s="10" t="s">
        <v>7788</v>
      </c>
      <c r="M896" s="10"/>
      <c r="N896" s="10"/>
    </row>
    <row r="897" spans="1:14">
      <c r="A897" s="32" t="s">
        <v>8968</v>
      </c>
      <c r="B897" s="32" t="s">
        <v>8968</v>
      </c>
      <c r="C897" s="33">
        <v>0.13883101851851851</v>
      </c>
      <c r="D897" s="10">
        <v>101</v>
      </c>
      <c r="E897" s="14">
        <v>1520337</v>
      </c>
      <c r="F897" s="10" t="s">
        <v>157</v>
      </c>
      <c r="G897" s="15">
        <v>200</v>
      </c>
      <c r="H897" s="10" t="s">
        <v>253</v>
      </c>
      <c r="I897" s="10" t="s">
        <v>7424</v>
      </c>
      <c r="J897" s="34">
        <v>2610</v>
      </c>
      <c r="K897" s="10">
        <v>4931718087</v>
      </c>
      <c r="L897" s="10" t="s">
        <v>7788</v>
      </c>
      <c r="M897" s="10"/>
      <c r="N897" s="10"/>
    </row>
    <row r="898" spans="1:14">
      <c r="A898" s="32" t="s">
        <v>8968</v>
      </c>
      <c r="B898" s="32" t="s">
        <v>8968</v>
      </c>
      <c r="C898" s="33">
        <v>0.13913194444444446</v>
      </c>
      <c r="D898" s="10">
        <v>101</v>
      </c>
      <c r="E898" s="14">
        <v>1508197</v>
      </c>
      <c r="F898" s="10" t="s">
        <v>126</v>
      </c>
      <c r="G898" s="15">
        <v>200</v>
      </c>
      <c r="H898" s="10" t="s">
        <v>253</v>
      </c>
      <c r="I898" s="10" t="s">
        <v>7424</v>
      </c>
      <c r="J898" s="34">
        <v>2470</v>
      </c>
      <c r="K898" s="10">
        <v>4931718090</v>
      </c>
      <c r="L898" s="10" t="s">
        <v>7788</v>
      </c>
      <c r="M898" s="10"/>
      <c r="N898" s="10"/>
    </row>
    <row r="899" spans="1:14">
      <c r="A899" s="32" t="s">
        <v>8968</v>
      </c>
      <c r="B899" s="32" t="s">
        <v>8968</v>
      </c>
      <c r="C899" s="33">
        <v>0.13984953703703704</v>
      </c>
      <c r="D899" s="10">
        <v>101</v>
      </c>
      <c r="E899" s="14">
        <v>1508197</v>
      </c>
      <c r="F899" s="10" t="s">
        <v>126</v>
      </c>
      <c r="G899" s="15">
        <v>200</v>
      </c>
      <c r="H899" s="10" t="s">
        <v>253</v>
      </c>
      <c r="I899" s="10" t="s">
        <v>7424</v>
      </c>
      <c r="J899" s="34">
        <v>2470</v>
      </c>
      <c r="K899" s="10">
        <v>4931718104</v>
      </c>
      <c r="L899" s="10" t="s">
        <v>7788</v>
      </c>
      <c r="M899" s="10"/>
      <c r="N899" s="10"/>
    </row>
    <row r="900" spans="1:14">
      <c r="A900" s="32" t="s">
        <v>8968</v>
      </c>
      <c r="B900" s="32" t="s">
        <v>8968</v>
      </c>
      <c r="C900" s="33">
        <v>0.15699074074074074</v>
      </c>
      <c r="D900" s="10">
        <v>101</v>
      </c>
      <c r="E900" s="14">
        <v>1508197</v>
      </c>
      <c r="F900" s="10" t="s">
        <v>126</v>
      </c>
      <c r="G900" s="15">
        <v>200</v>
      </c>
      <c r="H900" s="10" t="s">
        <v>253</v>
      </c>
      <c r="I900" s="10" t="s">
        <v>7424</v>
      </c>
      <c r="J900" s="34">
        <v>2470</v>
      </c>
      <c r="K900" s="10">
        <v>4931718179</v>
      </c>
      <c r="L900" s="10" t="s">
        <v>7788</v>
      </c>
      <c r="M900" s="10"/>
      <c r="N900" s="10"/>
    </row>
    <row r="901" spans="1:14">
      <c r="A901" s="32" t="s">
        <v>8968</v>
      </c>
      <c r="B901" s="32" t="s">
        <v>8968</v>
      </c>
      <c r="C901" s="33">
        <v>0.15769675925925927</v>
      </c>
      <c r="D901" s="10">
        <v>101</v>
      </c>
      <c r="E901" s="14">
        <v>1520337</v>
      </c>
      <c r="F901" s="10" t="s">
        <v>157</v>
      </c>
      <c r="G901" s="15">
        <v>200</v>
      </c>
      <c r="H901" s="10" t="s">
        <v>253</v>
      </c>
      <c r="I901" s="10" t="s">
        <v>7424</v>
      </c>
      <c r="J901" s="34">
        <v>2606</v>
      </c>
      <c r="K901" s="10">
        <v>4931718185</v>
      </c>
      <c r="L901" s="10" t="s">
        <v>7788</v>
      </c>
      <c r="M901" s="10"/>
      <c r="N901" s="10"/>
    </row>
    <row r="902" spans="1:14">
      <c r="A902" s="32" t="s">
        <v>8968</v>
      </c>
      <c r="B902" s="32" t="s">
        <v>8968</v>
      </c>
      <c r="C902" s="33">
        <v>0.1703240740740741</v>
      </c>
      <c r="D902" s="10">
        <v>101</v>
      </c>
      <c r="E902" s="14">
        <v>1508113</v>
      </c>
      <c r="F902" s="10" t="s">
        <v>353</v>
      </c>
      <c r="G902" s="15">
        <v>216</v>
      </c>
      <c r="H902" s="10" t="s">
        <v>253</v>
      </c>
      <c r="I902" s="10" t="s">
        <v>7424</v>
      </c>
      <c r="J902" s="34">
        <v>6505.92</v>
      </c>
      <c r="K902" s="10">
        <v>4931718260</v>
      </c>
      <c r="L902" s="10" t="s">
        <v>7788</v>
      </c>
      <c r="M902" s="10"/>
      <c r="N902" s="10"/>
    </row>
    <row r="903" spans="1:14">
      <c r="A903" s="32" t="s">
        <v>8968</v>
      </c>
      <c r="B903" s="32" t="s">
        <v>8968</v>
      </c>
      <c r="C903" s="33">
        <v>0.21357638888888889</v>
      </c>
      <c r="D903" s="10">
        <v>101</v>
      </c>
      <c r="E903" s="14">
        <v>1516860</v>
      </c>
      <c r="F903" s="10" t="s">
        <v>139</v>
      </c>
      <c r="G903" s="15">
        <v>800</v>
      </c>
      <c r="H903" s="10" t="s">
        <v>253</v>
      </c>
      <c r="I903" s="10" t="s">
        <v>7424</v>
      </c>
      <c r="J903" s="34">
        <v>15032</v>
      </c>
      <c r="K903" s="10">
        <v>4931718599</v>
      </c>
      <c r="L903" s="10" t="s">
        <v>7788</v>
      </c>
      <c r="M903" s="10"/>
      <c r="N903" s="10"/>
    </row>
    <row r="904" spans="1:14">
      <c r="A904" s="32" t="s">
        <v>8968</v>
      </c>
      <c r="B904" s="32" t="s">
        <v>8968</v>
      </c>
      <c r="C904" s="33">
        <v>0.215</v>
      </c>
      <c r="D904" s="10">
        <v>101</v>
      </c>
      <c r="E904" s="14">
        <v>1528789</v>
      </c>
      <c r="F904" s="10" t="s">
        <v>189</v>
      </c>
      <c r="G904" s="15">
        <v>840</v>
      </c>
      <c r="H904" s="10" t="s">
        <v>253</v>
      </c>
      <c r="I904" s="10" t="s">
        <v>7424</v>
      </c>
      <c r="J904" s="34">
        <v>15976.8</v>
      </c>
      <c r="K904" s="10">
        <v>4931718609</v>
      </c>
      <c r="L904" s="10" t="s">
        <v>7788</v>
      </c>
      <c r="M904" s="10"/>
      <c r="N904" s="10"/>
    </row>
    <row r="905" spans="1:14">
      <c r="A905" s="32" t="s">
        <v>8968</v>
      </c>
      <c r="B905" s="32" t="s">
        <v>8968</v>
      </c>
      <c r="C905" s="33">
        <v>0.22924768518518521</v>
      </c>
      <c r="D905" s="10">
        <v>101</v>
      </c>
      <c r="E905" s="14">
        <v>1520337</v>
      </c>
      <c r="F905" s="10" t="s">
        <v>157</v>
      </c>
      <c r="G905" s="15">
        <v>200</v>
      </c>
      <c r="H905" s="10" t="s">
        <v>253</v>
      </c>
      <c r="I905" s="10" t="s">
        <v>7424</v>
      </c>
      <c r="J905" s="34">
        <v>2610</v>
      </c>
      <c r="K905" s="10">
        <v>4931718775</v>
      </c>
      <c r="L905" s="10" t="s">
        <v>7788</v>
      </c>
      <c r="M905" s="10"/>
      <c r="N905" s="10"/>
    </row>
    <row r="906" spans="1:14">
      <c r="A906" s="32" t="s">
        <v>8968</v>
      </c>
      <c r="B906" s="32" t="s">
        <v>8968</v>
      </c>
      <c r="C906" s="33">
        <v>0.22956018518518517</v>
      </c>
      <c r="D906" s="10">
        <v>101</v>
      </c>
      <c r="E906" s="14">
        <v>1508197</v>
      </c>
      <c r="F906" s="10" t="s">
        <v>126</v>
      </c>
      <c r="G906" s="15">
        <v>200</v>
      </c>
      <c r="H906" s="10" t="s">
        <v>253</v>
      </c>
      <c r="I906" s="10" t="s">
        <v>7424</v>
      </c>
      <c r="J906" s="34">
        <v>2470</v>
      </c>
      <c r="K906" s="10">
        <v>4931718781</v>
      </c>
      <c r="L906" s="10" t="s">
        <v>7788</v>
      </c>
      <c r="M906" s="10"/>
      <c r="N906" s="10"/>
    </row>
    <row r="907" spans="1:14">
      <c r="A907" s="32" t="s">
        <v>8968</v>
      </c>
      <c r="B907" s="32" t="s">
        <v>8968</v>
      </c>
      <c r="C907" s="33">
        <v>0.23143518518518516</v>
      </c>
      <c r="D907" s="10">
        <v>101</v>
      </c>
      <c r="E907" s="14">
        <v>1520337</v>
      </c>
      <c r="F907" s="10" t="s">
        <v>157</v>
      </c>
      <c r="G907" s="15">
        <v>200</v>
      </c>
      <c r="H907" s="10" t="s">
        <v>253</v>
      </c>
      <c r="I907" s="10" t="s">
        <v>7424</v>
      </c>
      <c r="J907" s="34">
        <v>2610</v>
      </c>
      <c r="K907" s="10">
        <v>4931718789</v>
      </c>
      <c r="L907" s="10" t="s">
        <v>7788</v>
      </c>
      <c r="M907" s="10"/>
      <c r="N907" s="10"/>
    </row>
    <row r="908" spans="1:14">
      <c r="A908" s="32" t="s">
        <v>8968</v>
      </c>
      <c r="B908" s="32" t="s">
        <v>8968</v>
      </c>
      <c r="C908" s="33">
        <v>0.23171296296296295</v>
      </c>
      <c r="D908" s="10">
        <v>101</v>
      </c>
      <c r="E908" s="14">
        <v>1508197</v>
      </c>
      <c r="F908" s="10" t="s">
        <v>126</v>
      </c>
      <c r="G908" s="15">
        <v>200</v>
      </c>
      <c r="H908" s="10" t="s">
        <v>253</v>
      </c>
      <c r="I908" s="10" t="s">
        <v>7424</v>
      </c>
      <c r="J908" s="34">
        <v>2470</v>
      </c>
      <c r="K908" s="10">
        <v>4931718793</v>
      </c>
      <c r="L908" s="10" t="s">
        <v>7788</v>
      </c>
      <c r="M908" s="10"/>
      <c r="N908" s="10"/>
    </row>
    <row r="909" spans="1:14">
      <c r="A909" s="32" t="s">
        <v>8968</v>
      </c>
      <c r="B909" s="32" t="s">
        <v>8968</v>
      </c>
      <c r="C909" s="33">
        <v>0.23321759259259259</v>
      </c>
      <c r="D909" s="10">
        <v>101</v>
      </c>
      <c r="E909" s="14">
        <v>1520337</v>
      </c>
      <c r="F909" s="10" t="s">
        <v>157</v>
      </c>
      <c r="G909" s="15">
        <v>200</v>
      </c>
      <c r="H909" s="10" t="s">
        <v>253</v>
      </c>
      <c r="I909" s="10" t="s">
        <v>7424</v>
      </c>
      <c r="J909" s="34">
        <v>2606</v>
      </c>
      <c r="K909" s="10">
        <v>4931718806</v>
      </c>
      <c r="L909" s="10" t="s">
        <v>7788</v>
      </c>
      <c r="M909" s="10"/>
      <c r="N909" s="10"/>
    </row>
    <row r="910" spans="1:14">
      <c r="A910" s="32" t="s">
        <v>8968</v>
      </c>
      <c r="B910" s="32" t="s">
        <v>8968</v>
      </c>
      <c r="C910" s="33">
        <v>0.23354166666666668</v>
      </c>
      <c r="D910" s="10">
        <v>101</v>
      </c>
      <c r="E910" s="14">
        <v>1508197</v>
      </c>
      <c r="F910" s="10" t="s">
        <v>126</v>
      </c>
      <c r="G910" s="15">
        <v>200</v>
      </c>
      <c r="H910" s="10" t="s">
        <v>253</v>
      </c>
      <c r="I910" s="10" t="s">
        <v>7424</v>
      </c>
      <c r="J910" s="34">
        <v>2470</v>
      </c>
      <c r="K910" s="10">
        <v>4931718808</v>
      </c>
      <c r="L910" s="10" t="s">
        <v>7788</v>
      </c>
      <c r="M910" s="10"/>
      <c r="N910" s="10"/>
    </row>
    <row r="911" spans="1:14">
      <c r="A911" s="32" t="s">
        <v>8968</v>
      </c>
      <c r="B911" s="32" t="s">
        <v>8968</v>
      </c>
      <c r="C911" s="33">
        <v>0.2361226851851852</v>
      </c>
      <c r="D911" s="10">
        <v>101</v>
      </c>
      <c r="E911" s="14">
        <v>1520337</v>
      </c>
      <c r="F911" s="10" t="s">
        <v>157</v>
      </c>
      <c r="G911" s="15">
        <v>200</v>
      </c>
      <c r="H911" s="10" t="s">
        <v>253</v>
      </c>
      <c r="I911" s="10" t="s">
        <v>7424</v>
      </c>
      <c r="J911" s="34">
        <v>2606</v>
      </c>
      <c r="K911" s="10">
        <v>4931718846</v>
      </c>
      <c r="L911" s="10" t="s">
        <v>7788</v>
      </c>
      <c r="M911" s="10"/>
      <c r="N911" s="10"/>
    </row>
    <row r="912" spans="1:14">
      <c r="A912" s="32" t="s">
        <v>8968</v>
      </c>
      <c r="B912" s="32" t="s">
        <v>8968</v>
      </c>
      <c r="C912" s="33">
        <v>0.35437500000000005</v>
      </c>
      <c r="D912" s="10">
        <v>101</v>
      </c>
      <c r="E912" s="14">
        <v>1508197</v>
      </c>
      <c r="F912" s="10" t="s">
        <v>126</v>
      </c>
      <c r="G912" s="15">
        <v>200</v>
      </c>
      <c r="H912" s="10" t="s">
        <v>253</v>
      </c>
      <c r="I912" s="10" t="s">
        <v>7424</v>
      </c>
      <c r="J912" s="34">
        <v>2470</v>
      </c>
      <c r="K912" s="10">
        <v>4931720216</v>
      </c>
      <c r="L912" s="10" t="s">
        <v>8732</v>
      </c>
      <c r="M912" s="10"/>
      <c r="N912" s="10"/>
    </row>
    <row r="913" spans="1:14">
      <c r="A913" s="32" t="s">
        <v>8968</v>
      </c>
      <c r="B913" s="32" t="s">
        <v>8968</v>
      </c>
      <c r="C913" s="33">
        <v>0.35446759259259258</v>
      </c>
      <c r="D913" s="10">
        <v>101</v>
      </c>
      <c r="E913" s="14">
        <v>1508197</v>
      </c>
      <c r="F913" s="10" t="s">
        <v>126</v>
      </c>
      <c r="G913" s="15">
        <v>200</v>
      </c>
      <c r="H913" s="10" t="s">
        <v>253</v>
      </c>
      <c r="I913" s="10" t="s">
        <v>7424</v>
      </c>
      <c r="J913" s="34">
        <v>2470</v>
      </c>
      <c r="K913" s="10">
        <v>4931720218</v>
      </c>
      <c r="L913" s="10" t="s">
        <v>8732</v>
      </c>
      <c r="M913" s="10"/>
      <c r="N913" s="10"/>
    </row>
    <row r="914" spans="1:14">
      <c r="A914" s="32" t="s">
        <v>8968</v>
      </c>
      <c r="B914" s="32" t="s">
        <v>8968</v>
      </c>
      <c r="C914" s="33">
        <v>0.35454861111111113</v>
      </c>
      <c r="D914" s="10">
        <v>101</v>
      </c>
      <c r="E914" s="14">
        <v>1508197</v>
      </c>
      <c r="F914" s="10" t="s">
        <v>126</v>
      </c>
      <c r="G914" s="15">
        <v>200</v>
      </c>
      <c r="H914" s="10" t="s">
        <v>253</v>
      </c>
      <c r="I914" s="10" t="s">
        <v>7424</v>
      </c>
      <c r="J914" s="34">
        <v>2470</v>
      </c>
      <c r="K914" s="10">
        <v>4931720219</v>
      </c>
      <c r="L914" s="10" t="s">
        <v>8732</v>
      </c>
      <c r="M914" s="10"/>
      <c r="N914" s="10"/>
    </row>
    <row r="915" spans="1:14">
      <c r="A915" s="32" t="s">
        <v>8968</v>
      </c>
      <c r="B915" s="32" t="s">
        <v>8968</v>
      </c>
      <c r="C915" s="33">
        <v>0.35460648148148149</v>
      </c>
      <c r="D915" s="10">
        <v>101</v>
      </c>
      <c r="E915" s="14">
        <v>1508197</v>
      </c>
      <c r="F915" s="10" t="s">
        <v>126</v>
      </c>
      <c r="G915" s="15">
        <v>200</v>
      </c>
      <c r="H915" s="10" t="s">
        <v>253</v>
      </c>
      <c r="I915" s="10" t="s">
        <v>7424</v>
      </c>
      <c r="J915" s="34">
        <v>2470</v>
      </c>
      <c r="K915" s="10">
        <v>4931720221</v>
      </c>
      <c r="L915" s="10" t="s">
        <v>8732</v>
      </c>
      <c r="M915" s="10"/>
      <c r="N915" s="10"/>
    </row>
    <row r="916" spans="1:14">
      <c r="A916" s="32" t="s">
        <v>8968</v>
      </c>
      <c r="B916" s="32" t="s">
        <v>8968</v>
      </c>
      <c r="C916" s="33">
        <v>0.35467592592592595</v>
      </c>
      <c r="D916" s="10">
        <v>101</v>
      </c>
      <c r="E916" s="14">
        <v>1520337</v>
      </c>
      <c r="F916" s="10" t="s">
        <v>157</v>
      </c>
      <c r="G916" s="15">
        <v>200</v>
      </c>
      <c r="H916" s="10" t="s">
        <v>253</v>
      </c>
      <c r="I916" s="10" t="s">
        <v>7424</v>
      </c>
      <c r="J916" s="34">
        <v>2606</v>
      </c>
      <c r="K916" s="10">
        <v>4931720223</v>
      </c>
      <c r="L916" s="10" t="s">
        <v>8732</v>
      </c>
      <c r="M916" s="10"/>
      <c r="N916" s="10"/>
    </row>
    <row r="917" spans="1:14">
      <c r="A917" s="32" t="s">
        <v>8968</v>
      </c>
      <c r="B917" s="32" t="s">
        <v>8968</v>
      </c>
      <c r="C917" s="33">
        <v>0.35475694444444444</v>
      </c>
      <c r="D917" s="10">
        <v>101</v>
      </c>
      <c r="E917" s="14">
        <v>1520337</v>
      </c>
      <c r="F917" s="10" t="s">
        <v>157</v>
      </c>
      <c r="G917" s="15">
        <v>200</v>
      </c>
      <c r="H917" s="10" t="s">
        <v>253</v>
      </c>
      <c r="I917" s="10" t="s">
        <v>7424</v>
      </c>
      <c r="J917" s="34">
        <v>2606</v>
      </c>
      <c r="K917" s="10">
        <v>4931720224</v>
      </c>
      <c r="L917" s="10" t="s">
        <v>8732</v>
      </c>
      <c r="M917" s="10"/>
      <c r="N917" s="10"/>
    </row>
    <row r="918" spans="1:14">
      <c r="A918" s="32" t="s">
        <v>8968</v>
      </c>
      <c r="B918" s="32" t="s">
        <v>8968</v>
      </c>
      <c r="C918" s="33">
        <v>0.35489583333333335</v>
      </c>
      <c r="D918" s="10">
        <v>101</v>
      </c>
      <c r="E918" s="14">
        <v>1512282</v>
      </c>
      <c r="F918" s="10" t="s">
        <v>389</v>
      </c>
      <c r="G918" s="15">
        <v>216</v>
      </c>
      <c r="H918" s="10" t="s">
        <v>253</v>
      </c>
      <c r="I918" s="10" t="s">
        <v>7424</v>
      </c>
      <c r="J918" s="34">
        <v>2892.24</v>
      </c>
      <c r="K918" s="10">
        <v>4931720226</v>
      </c>
      <c r="L918" s="10" t="s">
        <v>8732</v>
      </c>
      <c r="M918" s="10"/>
      <c r="N918" s="10"/>
    </row>
    <row r="919" spans="1:14">
      <c r="A919" s="32" t="s">
        <v>8968</v>
      </c>
      <c r="B919" s="32" t="s">
        <v>8968</v>
      </c>
      <c r="C919" s="33">
        <v>0.35496527777777781</v>
      </c>
      <c r="D919" s="10">
        <v>101</v>
      </c>
      <c r="E919" s="14">
        <v>1512282</v>
      </c>
      <c r="F919" s="10" t="s">
        <v>389</v>
      </c>
      <c r="G919" s="15">
        <v>216</v>
      </c>
      <c r="H919" s="10" t="s">
        <v>253</v>
      </c>
      <c r="I919" s="10" t="s">
        <v>7424</v>
      </c>
      <c r="J919" s="34">
        <v>2892.24</v>
      </c>
      <c r="K919" s="10">
        <v>4931720228</v>
      </c>
      <c r="L919" s="10" t="s">
        <v>8732</v>
      </c>
      <c r="M919" s="10"/>
      <c r="N919" s="10"/>
    </row>
    <row r="920" spans="1:14">
      <c r="A920" s="32" t="s">
        <v>8968</v>
      </c>
      <c r="B920" s="32" t="s">
        <v>8968</v>
      </c>
      <c r="C920" s="33">
        <v>0.3550462962962963</v>
      </c>
      <c r="D920" s="10">
        <v>101</v>
      </c>
      <c r="E920" s="14">
        <v>1520337</v>
      </c>
      <c r="F920" s="10" t="s">
        <v>157</v>
      </c>
      <c r="G920" s="15">
        <v>200</v>
      </c>
      <c r="H920" s="10" t="s">
        <v>253</v>
      </c>
      <c r="I920" s="10" t="s">
        <v>7424</v>
      </c>
      <c r="J920" s="34">
        <v>2610</v>
      </c>
      <c r="K920" s="10">
        <v>4931720229</v>
      </c>
      <c r="L920" s="10" t="s">
        <v>8732</v>
      </c>
      <c r="M920" s="10"/>
      <c r="N920" s="10"/>
    </row>
    <row r="921" spans="1:14">
      <c r="A921" s="32" t="s">
        <v>8968</v>
      </c>
      <c r="B921" s="32" t="s">
        <v>8968</v>
      </c>
      <c r="C921" s="33">
        <v>0.35511574074074076</v>
      </c>
      <c r="D921" s="10">
        <v>101</v>
      </c>
      <c r="E921" s="14">
        <v>1520337</v>
      </c>
      <c r="F921" s="10" t="s">
        <v>157</v>
      </c>
      <c r="G921" s="15">
        <v>200</v>
      </c>
      <c r="H921" s="10" t="s">
        <v>253</v>
      </c>
      <c r="I921" s="10" t="s">
        <v>7424</v>
      </c>
      <c r="J921" s="34">
        <v>2610</v>
      </c>
      <c r="K921" s="10">
        <v>4931720230</v>
      </c>
      <c r="L921" s="10" t="s">
        <v>8732</v>
      </c>
      <c r="M921" s="10"/>
      <c r="N921" s="10"/>
    </row>
    <row r="922" spans="1:14">
      <c r="A922" s="32" t="s">
        <v>8968</v>
      </c>
      <c r="B922" s="32" t="s">
        <v>8968</v>
      </c>
      <c r="C922" s="33">
        <v>0.35519675925925925</v>
      </c>
      <c r="D922" s="10">
        <v>101</v>
      </c>
      <c r="E922" s="14">
        <v>1508197</v>
      </c>
      <c r="F922" s="10" t="s">
        <v>126</v>
      </c>
      <c r="G922" s="15">
        <v>200</v>
      </c>
      <c r="H922" s="10" t="s">
        <v>253</v>
      </c>
      <c r="I922" s="10" t="s">
        <v>7424</v>
      </c>
      <c r="J922" s="34">
        <v>2470</v>
      </c>
      <c r="K922" s="10">
        <v>4931720242</v>
      </c>
      <c r="L922" s="10" t="s">
        <v>8732</v>
      </c>
      <c r="M922" s="10"/>
      <c r="N922" s="10"/>
    </row>
    <row r="923" spans="1:14">
      <c r="A923" s="32" t="s">
        <v>8968</v>
      </c>
      <c r="B923" s="32" t="s">
        <v>8968</v>
      </c>
      <c r="C923" s="33">
        <v>0.35526620370370371</v>
      </c>
      <c r="D923" s="10">
        <v>101</v>
      </c>
      <c r="E923" s="14">
        <v>1508197</v>
      </c>
      <c r="F923" s="10" t="s">
        <v>126</v>
      </c>
      <c r="G923" s="15">
        <v>200</v>
      </c>
      <c r="H923" s="10" t="s">
        <v>253</v>
      </c>
      <c r="I923" s="10" t="s">
        <v>7424</v>
      </c>
      <c r="J923" s="34">
        <v>2470</v>
      </c>
      <c r="K923" s="10">
        <v>4931720245</v>
      </c>
      <c r="L923" s="10" t="s">
        <v>8732</v>
      </c>
      <c r="M923" s="10"/>
      <c r="N923" s="10"/>
    </row>
    <row r="924" spans="1:14">
      <c r="A924" s="32" t="s">
        <v>8968</v>
      </c>
      <c r="B924" s="32" t="s">
        <v>8968</v>
      </c>
      <c r="C924" s="33">
        <v>0.35533564814814816</v>
      </c>
      <c r="D924" s="10">
        <v>101</v>
      </c>
      <c r="E924" s="14">
        <v>1513604</v>
      </c>
      <c r="F924" s="10" t="s">
        <v>131</v>
      </c>
      <c r="G924" s="15">
        <v>168</v>
      </c>
      <c r="H924" s="10" t="s">
        <v>253</v>
      </c>
      <c r="I924" s="10" t="s">
        <v>7424</v>
      </c>
      <c r="J924" s="34">
        <v>3301.2</v>
      </c>
      <c r="K924" s="10">
        <v>4931720247</v>
      </c>
      <c r="L924" s="10" t="s">
        <v>8732</v>
      </c>
      <c r="M924" s="10"/>
      <c r="N924" s="10"/>
    </row>
    <row r="925" spans="1:14">
      <c r="A925" s="32" t="s">
        <v>8968</v>
      </c>
      <c r="B925" s="32" t="s">
        <v>8968</v>
      </c>
      <c r="C925" s="33">
        <v>0.35540509259259262</v>
      </c>
      <c r="D925" s="10">
        <v>101</v>
      </c>
      <c r="E925" s="14">
        <v>1513604</v>
      </c>
      <c r="F925" s="10" t="s">
        <v>131</v>
      </c>
      <c r="G925" s="15">
        <v>168</v>
      </c>
      <c r="H925" s="10" t="s">
        <v>253</v>
      </c>
      <c r="I925" s="10" t="s">
        <v>7424</v>
      </c>
      <c r="J925" s="34">
        <v>3301.2</v>
      </c>
      <c r="K925" s="10">
        <v>4931720248</v>
      </c>
      <c r="L925" s="10" t="s">
        <v>8732</v>
      </c>
      <c r="M925" s="10"/>
      <c r="N925" s="10"/>
    </row>
    <row r="926" spans="1:14">
      <c r="A926" s="32" t="s">
        <v>8968</v>
      </c>
      <c r="B926" s="32" t="s">
        <v>8968</v>
      </c>
      <c r="C926" s="33">
        <v>0.35998842592592589</v>
      </c>
      <c r="D926" s="10">
        <v>101</v>
      </c>
      <c r="E926" s="14">
        <v>1516847</v>
      </c>
      <c r="F926" s="10" t="s">
        <v>136</v>
      </c>
      <c r="G926" s="15">
        <v>840</v>
      </c>
      <c r="H926" s="10" t="s">
        <v>253</v>
      </c>
      <c r="I926" s="10" t="s">
        <v>7424</v>
      </c>
      <c r="J926" s="34">
        <v>15397.2</v>
      </c>
      <c r="K926" s="10">
        <v>4931720300</v>
      </c>
      <c r="L926" s="10" t="s">
        <v>8732</v>
      </c>
      <c r="M926" s="10"/>
      <c r="N926" s="10"/>
    </row>
    <row r="927" spans="1:14">
      <c r="A927" s="32" t="s">
        <v>8968</v>
      </c>
      <c r="B927" s="32" t="s">
        <v>8968</v>
      </c>
      <c r="C927" s="33">
        <v>0.36021990740740745</v>
      </c>
      <c r="D927" s="10">
        <v>101</v>
      </c>
      <c r="E927" s="14">
        <v>1528798</v>
      </c>
      <c r="F927" s="10" t="s">
        <v>160</v>
      </c>
      <c r="G927" s="15">
        <v>504</v>
      </c>
      <c r="H927" s="10" t="s">
        <v>253</v>
      </c>
      <c r="I927" s="10" t="s">
        <v>7424</v>
      </c>
      <c r="J927" s="34">
        <v>16576.560000000001</v>
      </c>
      <c r="K927" s="10">
        <v>4931720321</v>
      </c>
      <c r="L927" s="10" t="s">
        <v>8732</v>
      </c>
      <c r="M927" s="10"/>
      <c r="N927" s="10"/>
    </row>
    <row r="928" spans="1:14">
      <c r="A928" s="32" t="s">
        <v>8968</v>
      </c>
      <c r="B928" s="32" t="s">
        <v>8968</v>
      </c>
      <c r="C928" s="33">
        <v>0.38841435185185186</v>
      </c>
      <c r="D928" s="10">
        <v>101</v>
      </c>
      <c r="E928" s="14">
        <v>1516860</v>
      </c>
      <c r="F928" s="10" t="s">
        <v>139</v>
      </c>
      <c r="G928" s="15">
        <v>800</v>
      </c>
      <c r="H928" s="10" t="s">
        <v>253</v>
      </c>
      <c r="I928" s="10" t="s">
        <v>7424</v>
      </c>
      <c r="J928" s="34">
        <v>15032</v>
      </c>
      <c r="K928" s="10">
        <v>4931720665</v>
      </c>
      <c r="L928" s="10" t="s">
        <v>8732</v>
      </c>
      <c r="M928" s="10"/>
      <c r="N928" s="10"/>
    </row>
    <row r="929" spans="1:14">
      <c r="A929" s="32" t="s">
        <v>8968</v>
      </c>
      <c r="B929" s="32" t="s">
        <v>8968</v>
      </c>
      <c r="C929" s="33">
        <v>0.40552083333333333</v>
      </c>
      <c r="D929" s="10">
        <v>101</v>
      </c>
      <c r="E929" s="14">
        <v>1512282</v>
      </c>
      <c r="F929" s="10" t="s">
        <v>389</v>
      </c>
      <c r="G929" s="15">
        <v>216</v>
      </c>
      <c r="H929" s="10" t="s">
        <v>253</v>
      </c>
      <c r="I929" s="10" t="s">
        <v>7424</v>
      </c>
      <c r="J929" s="34">
        <v>2892.24</v>
      </c>
      <c r="K929" s="10">
        <v>4931721012</v>
      </c>
      <c r="L929" s="10" t="s">
        <v>8732</v>
      </c>
      <c r="M929" s="10"/>
      <c r="N929" s="10"/>
    </row>
    <row r="930" spans="1:14">
      <c r="A930" s="32" t="s">
        <v>8968</v>
      </c>
      <c r="B930" s="32" t="s">
        <v>8968</v>
      </c>
      <c r="C930" s="33">
        <v>0.40578703703703706</v>
      </c>
      <c r="D930" s="10">
        <v>101</v>
      </c>
      <c r="E930" s="14">
        <v>1508197</v>
      </c>
      <c r="F930" s="10" t="s">
        <v>126</v>
      </c>
      <c r="G930" s="15">
        <v>200</v>
      </c>
      <c r="H930" s="10" t="s">
        <v>253</v>
      </c>
      <c r="I930" s="10" t="s">
        <v>7424</v>
      </c>
      <c r="J930" s="34">
        <v>2470</v>
      </c>
      <c r="K930" s="10">
        <v>4931721019</v>
      </c>
      <c r="L930" s="10" t="s">
        <v>8732</v>
      </c>
      <c r="M930" s="10"/>
      <c r="N930" s="10"/>
    </row>
    <row r="931" spans="1:14">
      <c r="A931" s="32" t="s">
        <v>8968</v>
      </c>
      <c r="B931" s="32" t="s">
        <v>8968</v>
      </c>
      <c r="C931" s="33">
        <v>0.44668981481481485</v>
      </c>
      <c r="D931" s="10">
        <v>101</v>
      </c>
      <c r="E931" s="14">
        <v>1508197</v>
      </c>
      <c r="F931" s="10" t="s">
        <v>126</v>
      </c>
      <c r="G931" s="15">
        <v>200</v>
      </c>
      <c r="H931" s="10" t="s">
        <v>253</v>
      </c>
      <c r="I931" s="10" t="s">
        <v>7424</v>
      </c>
      <c r="J931" s="34">
        <v>2470</v>
      </c>
      <c r="K931" s="10">
        <v>4931721573</v>
      </c>
      <c r="L931" s="10" t="s">
        <v>8732</v>
      </c>
      <c r="M931" s="10"/>
      <c r="N931" s="10"/>
    </row>
    <row r="932" spans="1:14">
      <c r="A932" s="32" t="s">
        <v>8968</v>
      </c>
      <c r="B932" s="32" t="s">
        <v>8968</v>
      </c>
      <c r="C932" s="33">
        <v>0.46752314814814816</v>
      </c>
      <c r="D932" s="10">
        <v>101</v>
      </c>
      <c r="E932" s="14">
        <v>1508197</v>
      </c>
      <c r="F932" s="10" t="s">
        <v>126</v>
      </c>
      <c r="G932" s="15">
        <v>200</v>
      </c>
      <c r="H932" s="10" t="s">
        <v>253</v>
      </c>
      <c r="I932" s="10" t="s">
        <v>7424</v>
      </c>
      <c r="J932" s="34">
        <v>2470</v>
      </c>
      <c r="K932" s="10">
        <v>4931721748</v>
      </c>
      <c r="L932" s="10" t="s">
        <v>8732</v>
      </c>
      <c r="M932" s="10"/>
      <c r="N932" s="10"/>
    </row>
    <row r="933" spans="1:14">
      <c r="A933" s="32" t="s">
        <v>8968</v>
      </c>
      <c r="B933" s="32" t="s">
        <v>8968</v>
      </c>
      <c r="C933" s="33">
        <v>0.46761574074074069</v>
      </c>
      <c r="D933" s="10">
        <v>101</v>
      </c>
      <c r="E933" s="14">
        <v>1520337</v>
      </c>
      <c r="F933" s="10" t="s">
        <v>157</v>
      </c>
      <c r="G933" s="15">
        <v>200</v>
      </c>
      <c r="H933" s="10" t="s">
        <v>253</v>
      </c>
      <c r="I933" s="10" t="s">
        <v>7424</v>
      </c>
      <c r="J933" s="34">
        <v>2610</v>
      </c>
      <c r="K933" s="10">
        <v>4931721750</v>
      </c>
      <c r="L933" s="10" t="s">
        <v>8732</v>
      </c>
      <c r="M933" s="10"/>
      <c r="N933" s="10"/>
    </row>
    <row r="934" spans="1:14">
      <c r="A934" s="32" t="s">
        <v>8968</v>
      </c>
      <c r="B934" s="32" t="s">
        <v>8968</v>
      </c>
      <c r="C934" s="33">
        <v>0.46768518518518515</v>
      </c>
      <c r="D934" s="10">
        <v>101</v>
      </c>
      <c r="E934" s="14">
        <v>1512282</v>
      </c>
      <c r="F934" s="10" t="s">
        <v>389</v>
      </c>
      <c r="G934" s="15">
        <v>216</v>
      </c>
      <c r="H934" s="10" t="s">
        <v>253</v>
      </c>
      <c r="I934" s="10" t="s">
        <v>7424</v>
      </c>
      <c r="J934" s="34">
        <v>2892.24</v>
      </c>
      <c r="K934" s="10">
        <v>4931721770</v>
      </c>
      <c r="L934" s="10" t="s">
        <v>8732</v>
      </c>
      <c r="M934" s="10"/>
      <c r="N934" s="10"/>
    </row>
    <row r="935" spans="1:14">
      <c r="A935" s="32" t="s">
        <v>8968</v>
      </c>
      <c r="B935" s="32" t="s">
        <v>8968</v>
      </c>
      <c r="C935" s="33">
        <v>0.46776620370370375</v>
      </c>
      <c r="D935" s="10">
        <v>101</v>
      </c>
      <c r="E935" s="14">
        <v>1508197</v>
      </c>
      <c r="F935" s="10" t="s">
        <v>126</v>
      </c>
      <c r="G935" s="15">
        <v>200</v>
      </c>
      <c r="H935" s="10" t="s">
        <v>253</v>
      </c>
      <c r="I935" s="10" t="s">
        <v>7424</v>
      </c>
      <c r="J935" s="34">
        <v>2470</v>
      </c>
      <c r="K935" s="10">
        <v>4931721772</v>
      </c>
      <c r="L935" s="10" t="s">
        <v>8732</v>
      </c>
      <c r="M935" s="10"/>
      <c r="N935" s="10"/>
    </row>
    <row r="936" spans="1:14">
      <c r="A936" s="32" t="s">
        <v>8968</v>
      </c>
      <c r="B936" s="32" t="s">
        <v>8968</v>
      </c>
      <c r="C936" s="33">
        <v>0.50140046296296303</v>
      </c>
      <c r="D936" s="10">
        <v>101</v>
      </c>
      <c r="E936" s="14">
        <v>1516860</v>
      </c>
      <c r="F936" s="10" t="s">
        <v>139</v>
      </c>
      <c r="G936" s="15">
        <v>800</v>
      </c>
      <c r="H936" s="10" t="s">
        <v>253</v>
      </c>
      <c r="I936" s="10" t="s">
        <v>7424</v>
      </c>
      <c r="J936" s="34">
        <v>15032</v>
      </c>
      <c r="K936" s="10">
        <v>4931722159</v>
      </c>
      <c r="L936" s="10" t="s">
        <v>8732</v>
      </c>
      <c r="M936" s="10"/>
      <c r="N936" s="10"/>
    </row>
    <row r="937" spans="1:14">
      <c r="A937" s="32" t="s">
        <v>8968</v>
      </c>
      <c r="B937" s="32" t="s">
        <v>8968</v>
      </c>
      <c r="C937" s="33">
        <v>0.50545138888888885</v>
      </c>
      <c r="D937" s="10">
        <v>101</v>
      </c>
      <c r="E937" s="14">
        <v>1528789</v>
      </c>
      <c r="F937" s="10" t="s">
        <v>189</v>
      </c>
      <c r="G937" s="15">
        <v>840</v>
      </c>
      <c r="H937" s="10" t="s">
        <v>253</v>
      </c>
      <c r="I937" s="10" t="s">
        <v>7424</v>
      </c>
      <c r="J937" s="34">
        <v>15976.8</v>
      </c>
      <c r="K937" s="10">
        <v>4931722223</v>
      </c>
      <c r="L937" s="10" t="s">
        <v>8732</v>
      </c>
      <c r="M937" s="10"/>
      <c r="N937" s="10"/>
    </row>
    <row r="938" spans="1:14">
      <c r="A938" s="32" t="s">
        <v>8968</v>
      </c>
      <c r="B938" s="32" t="s">
        <v>8968</v>
      </c>
      <c r="C938" s="33">
        <v>0.52027777777777773</v>
      </c>
      <c r="D938" s="10">
        <v>101</v>
      </c>
      <c r="E938" s="14">
        <v>1508197</v>
      </c>
      <c r="F938" s="10" t="s">
        <v>126</v>
      </c>
      <c r="G938" s="15">
        <v>200</v>
      </c>
      <c r="H938" s="10" t="s">
        <v>253</v>
      </c>
      <c r="I938" s="10" t="s">
        <v>7424</v>
      </c>
      <c r="J938" s="34">
        <v>2470</v>
      </c>
      <c r="K938" s="10">
        <v>4931722447</v>
      </c>
      <c r="L938" s="10" t="s">
        <v>8732</v>
      </c>
      <c r="M938" s="10"/>
      <c r="N938" s="10"/>
    </row>
    <row r="939" spans="1:14">
      <c r="A939" s="32" t="s">
        <v>8968</v>
      </c>
      <c r="B939" s="32" t="s">
        <v>8968</v>
      </c>
      <c r="C939" s="33">
        <v>0.52063657407407404</v>
      </c>
      <c r="D939" s="10">
        <v>101</v>
      </c>
      <c r="E939" s="14">
        <v>1513604</v>
      </c>
      <c r="F939" s="10" t="s">
        <v>131</v>
      </c>
      <c r="G939" s="15">
        <v>168</v>
      </c>
      <c r="H939" s="10" t="s">
        <v>253</v>
      </c>
      <c r="I939" s="10" t="s">
        <v>7424</v>
      </c>
      <c r="J939" s="34">
        <v>3301.2</v>
      </c>
      <c r="K939" s="10">
        <v>4931722464</v>
      </c>
      <c r="L939" s="10" t="s">
        <v>8732</v>
      </c>
      <c r="M939" s="10"/>
      <c r="N939" s="10"/>
    </row>
    <row r="940" spans="1:14">
      <c r="A940" s="32" t="s">
        <v>8968</v>
      </c>
      <c r="B940" s="32" t="s">
        <v>8968</v>
      </c>
      <c r="C940" s="33">
        <v>0.52071759259259254</v>
      </c>
      <c r="D940" s="10">
        <v>101</v>
      </c>
      <c r="E940" s="14">
        <v>1513604</v>
      </c>
      <c r="F940" s="10" t="s">
        <v>131</v>
      </c>
      <c r="G940" s="15">
        <v>168</v>
      </c>
      <c r="H940" s="10" t="s">
        <v>253</v>
      </c>
      <c r="I940" s="10" t="s">
        <v>7424</v>
      </c>
      <c r="J940" s="34">
        <v>3301.2</v>
      </c>
      <c r="K940" s="10">
        <v>4931722465</v>
      </c>
      <c r="L940" s="10" t="s">
        <v>8732</v>
      </c>
      <c r="M940" s="10"/>
      <c r="N940" s="10"/>
    </row>
    <row r="941" spans="1:14">
      <c r="A941" s="32" t="s">
        <v>8968</v>
      </c>
      <c r="B941" s="32" t="s">
        <v>8968</v>
      </c>
      <c r="C941" s="33">
        <v>0.74700231481481483</v>
      </c>
      <c r="D941" s="10">
        <v>101</v>
      </c>
      <c r="E941" s="14">
        <v>1516860</v>
      </c>
      <c r="F941" s="10" t="s">
        <v>139</v>
      </c>
      <c r="G941" s="15">
        <v>800</v>
      </c>
      <c r="H941" s="10" t="s">
        <v>253</v>
      </c>
      <c r="I941" s="10" t="s">
        <v>7424</v>
      </c>
      <c r="J941" s="34">
        <v>15032</v>
      </c>
      <c r="K941" s="10">
        <v>4931724868</v>
      </c>
      <c r="L941" s="10" t="s">
        <v>8469</v>
      </c>
      <c r="M941" s="10"/>
      <c r="N941" s="10"/>
    </row>
    <row r="942" spans="1:14">
      <c r="A942" s="32" t="s">
        <v>8968</v>
      </c>
      <c r="B942" s="32" t="s">
        <v>8968</v>
      </c>
      <c r="C942" s="33">
        <v>0.74979166666666675</v>
      </c>
      <c r="D942" s="10">
        <v>101</v>
      </c>
      <c r="E942" s="14">
        <v>1516847</v>
      </c>
      <c r="F942" s="10" t="s">
        <v>136</v>
      </c>
      <c r="G942" s="15">
        <v>840</v>
      </c>
      <c r="H942" s="10" t="s">
        <v>253</v>
      </c>
      <c r="I942" s="10" t="s">
        <v>7424</v>
      </c>
      <c r="J942" s="34">
        <v>15397.2</v>
      </c>
      <c r="K942" s="10">
        <v>4931724927</v>
      </c>
      <c r="L942" s="10" t="s">
        <v>8469</v>
      </c>
      <c r="M942" s="10"/>
      <c r="N942" s="10"/>
    </row>
    <row r="943" spans="1:14">
      <c r="A943" s="32" t="s">
        <v>8968</v>
      </c>
      <c r="B943" s="32" t="s">
        <v>8968</v>
      </c>
      <c r="C943" s="33">
        <v>0.78318287037037038</v>
      </c>
      <c r="D943" s="10">
        <v>101</v>
      </c>
      <c r="E943" s="14">
        <v>1516860</v>
      </c>
      <c r="F943" s="10" t="s">
        <v>139</v>
      </c>
      <c r="G943" s="15">
        <v>800</v>
      </c>
      <c r="H943" s="10" t="s">
        <v>253</v>
      </c>
      <c r="I943" s="10" t="s">
        <v>7424</v>
      </c>
      <c r="J943" s="34">
        <v>15032</v>
      </c>
      <c r="K943" s="10">
        <v>4931725175</v>
      </c>
      <c r="L943" s="10" t="s">
        <v>8469</v>
      </c>
      <c r="M943" s="10"/>
      <c r="N943" s="10"/>
    </row>
    <row r="944" spans="1:14">
      <c r="A944" s="32" t="s">
        <v>8968</v>
      </c>
      <c r="B944" s="32" t="s">
        <v>8968</v>
      </c>
      <c r="C944" s="33">
        <v>0.78890046296296301</v>
      </c>
      <c r="D944" s="10">
        <v>101</v>
      </c>
      <c r="E944" s="14">
        <v>1528789</v>
      </c>
      <c r="F944" s="10" t="s">
        <v>189</v>
      </c>
      <c r="G944" s="15">
        <v>600</v>
      </c>
      <c r="H944" s="10" t="s">
        <v>253</v>
      </c>
      <c r="I944" s="10" t="s">
        <v>7424</v>
      </c>
      <c r="J944" s="34">
        <v>11412</v>
      </c>
      <c r="K944" s="10">
        <v>4931725219</v>
      </c>
      <c r="L944" s="10" t="s">
        <v>8469</v>
      </c>
      <c r="M944" s="10"/>
      <c r="N944" s="10"/>
    </row>
    <row r="945" spans="1:14">
      <c r="A945" s="32" t="s">
        <v>8968</v>
      </c>
      <c r="B945" s="32" t="s">
        <v>8968</v>
      </c>
      <c r="C945" s="33">
        <v>0.79104166666666664</v>
      </c>
      <c r="D945" s="10">
        <v>101</v>
      </c>
      <c r="E945" s="14">
        <v>1508197</v>
      </c>
      <c r="F945" s="10" t="s">
        <v>126</v>
      </c>
      <c r="G945" s="15">
        <v>200</v>
      </c>
      <c r="H945" s="10" t="s">
        <v>253</v>
      </c>
      <c r="I945" s="10" t="s">
        <v>7424</v>
      </c>
      <c r="J945" s="34">
        <v>2470</v>
      </c>
      <c r="K945" s="10">
        <v>4931725245</v>
      </c>
      <c r="L945" s="10" t="s">
        <v>8469</v>
      </c>
      <c r="M945" s="10"/>
      <c r="N945" s="10"/>
    </row>
    <row r="946" spans="1:14">
      <c r="A946" s="32" t="s">
        <v>8968</v>
      </c>
      <c r="B946" s="32" t="s">
        <v>8968</v>
      </c>
      <c r="C946" s="33">
        <v>0.79120370370370363</v>
      </c>
      <c r="D946" s="10">
        <v>101</v>
      </c>
      <c r="E946" s="14">
        <v>1508197</v>
      </c>
      <c r="F946" s="10" t="s">
        <v>126</v>
      </c>
      <c r="G946" s="15">
        <v>200</v>
      </c>
      <c r="H946" s="10" t="s">
        <v>253</v>
      </c>
      <c r="I946" s="10" t="s">
        <v>7424</v>
      </c>
      <c r="J946" s="34">
        <v>2470</v>
      </c>
      <c r="K946" s="10">
        <v>4931725250</v>
      </c>
      <c r="L946" s="10" t="s">
        <v>8469</v>
      </c>
      <c r="M946" s="10"/>
      <c r="N946" s="10"/>
    </row>
    <row r="947" spans="1:14">
      <c r="A947" s="32" t="s">
        <v>8968</v>
      </c>
      <c r="B947" s="32" t="s">
        <v>8968</v>
      </c>
      <c r="C947" s="33">
        <v>0.79123842592592597</v>
      </c>
      <c r="D947" s="10">
        <v>101</v>
      </c>
      <c r="E947" s="14">
        <v>1508197</v>
      </c>
      <c r="F947" s="10" t="s">
        <v>126</v>
      </c>
      <c r="G947" s="15">
        <v>200</v>
      </c>
      <c r="H947" s="10" t="s">
        <v>253</v>
      </c>
      <c r="I947" s="10" t="s">
        <v>7424</v>
      </c>
      <c r="J947" s="34">
        <v>2470</v>
      </c>
      <c r="K947" s="10">
        <v>4931725253</v>
      </c>
      <c r="L947" s="10" t="s">
        <v>8469</v>
      </c>
      <c r="M947" s="10"/>
      <c r="N947" s="10"/>
    </row>
    <row r="948" spans="1:14">
      <c r="A948" s="32" t="s">
        <v>8968</v>
      </c>
      <c r="B948" s="32" t="s">
        <v>8968</v>
      </c>
      <c r="C948" s="33">
        <v>0.79178240740740735</v>
      </c>
      <c r="D948" s="10">
        <v>101</v>
      </c>
      <c r="E948" s="14">
        <v>1520337</v>
      </c>
      <c r="F948" s="10" t="s">
        <v>157</v>
      </c>
      <c r="G948" s="15">
        <v>200</v>
      </c>
      <c r="H948" s="10" t="s">
        <v>253</v>
      </c>
      <c r="I948" s="10" t="s">
        <v>7424</v>
      </c>
      <c r="J948" s="34">
        <v>2606</v>
      </c>
      <c r="K948" s="10">
        <v>4931725264</v>
      </c>
      <c r="L948" s="10" t="s">
        <v>8469</v>
      </c>
      <c r="M948" s="10"/>
      <c r="N948" s="10"/>
    </row>
    <row r="949" spans="1:14">
      <c r="A949" s="32" t="s">
        <v>8968</v>
      </c>
      <c r="B949" s="32" t="s">
        <v>8968</v>
      </c>
      <c r="C949" s="33">
        <v>0.79181712962962969</v>
      </c>
      <c r="D949" s="10">
        <v>101</v>
      </c>
      <c r="E949" s="14">
        <v>1520337</v>
      </c>
      <c r="F949" s="10" t="s">
        <v>157</v>
      </c>
      <c r="G949" s="15">
        <v>200</v>
      </c>
      <c r="H949" s="10" t="s">
        <v>253</v>
      </c>
      <c r="I949" s="10" t="s">
        <v>7424</v>
      </c>
      <c r="J949" s="34">
        <v>2606</v>
      </c>
      <c r="K949" s="10">
        <v>4931725265</v>
      </c>
      <c r="L949" s="10" t="s">
        <v>8469</v>
      </c>
      <c r="M949" s="10"/>
      <c r="N949" s="10"/>
    </row>
    <row r="950" spans="1:14">
      <c r="A950" s="32" t="s">
        <v>8968</v>
      </c>
      <c r="B950" s="32" t="s">
        <v>8968</v>
      </c>
      <c r="C950" s="33">
        <v>0.79199074074074083</v>
      </c>
      <c r="D950" s="10">
        <v>101</v>
      </c>
      <c r="E950" s="14">
        <v>1512282</v>
      </c>
      <c r="F950" s="10" t="s">
        <v>389</v>
      </c>
      <c r="G950" s="15">
        <v>216</v>
      </c>
      <c r="H950" s="10" t="s">
        <v>253</v>
      </c>
      <c r="I950" s="10" t="s">
        <v>7424</v>
      </c>
      <c r="J950" s="34">
        <v>2892.24</v>
      </c>
      <c r="K950" s="10">
        <v>4931725270</v>
      </c>
      <c r="L950" s="10" t="s">
        <v>8469</v>
      </c>
      <c r="M950" s="10"/>
      <c r="N950" s="10"/>
    </row>
    <row r="951" spans="1:14">
      <c r="A951" s="32" t="s">
        <v>8968</v>
      </c>
      <c r="B951" s="32" t="s">
        <v>8968</v>
      </c>
      <c r="C951" s="33">
        <v>0.79202546296296295</v>
      </c>
      <c r="D951" s="10">
        <v>101</v>
      </c>
      <c r="E951" s="14">
        <v>1512282</v>
      </c>
      <c r="F951" s="10" t="s">
        <v>389</v>
      </c>
      <c r="G951" s="15">
        <v>216</v>
      </c>
      <c r="H951" s="10" t="s">
        <v>253</v>
      </c>
      <c r="I951" s="10" t="s">
        <v>7424</v>
      </c>
      <c r="J951" s="34">
        <v>2892.24</v>
      </c>
      <c r="K951" s="10">
        <v>4931725271</v>
      </c>
      <c r="L951" s="10" t="s">
        <v>8469</v>
      </c>
      <c r="M951" s="10"/>
      <c r="N951" s="10"/>
    </row>
    <row r="952" spans="1:14">
      <c r="A952" s="32" t="s">
        <v>8968</v>
      </c>
      <c r="B952" s="32" t="s">
        <v>8968</v>
      </c>
      <c r="C952" s="33">
        <v>0.79211805555555559</v>
      </c>
      <c r="D952" s="10">
        <v>101</v>
      </c>
      <c r="E952" s="14">
        <v>1520337</v>
      </c>
      <c r="F952" s="10" t="s">
        <v>157</v>
      </c>
      <c r="G952" s="15">
        <v>200</v>
      </c>
      <c r="H952" s="10" t="s">
        <v>253</v>
      </c>
      <c r="I952" s="10" t="s">
        <v>7424</v>
      </c>
      <c r="J952" s="34">
        <v>2610</v>
      </c>
      <c r="K952" s="10">
        <v>4931725275</v>
      </c>
      <c r="L952" s="10" t="s">
        <v>8469</v>
      </c>
      <c r="M952" s="10"/>
      <c r="N952" s="10"/>
    </row>
    <row r="953" spans="1:14">
      <c r="A953" s="32" t="s">
        <v>8968</v>
      </c>
      <c r="B953" s="32" t="s">
        <v>8968</v>
      </c>
      <c r="C953" s="33">
        <v>0.79215277777777782</v>
      </c>
      <c r="D953" s="10">
        <v>101</v>
      </c>
      <c r="E953" s="14">
        <v>1520337</v>
      </c>
      <c r="F953" s="10" t="s">
        <v>157</v>
      </c>
      <c r="G953" s="15">
        <v>200</v>
      </c>
      <c r="H953" s="10" t="s">
        <v>253</v>
      </c>
      <c r="I953" s="10" t="s">
        <v>7424</v>
      </c>
      <c r="J953" s="34">
        <v>2610</v>
      </c>
      <c r="K953" s="10">
        <v>4931725276</v>
      </c>
      <c r="L953" s="10" t="s">
        <v>8469</v>
      </c>
      <c r="M953" s="10"/>
      <c r="N953" s="10"/>
    </row>
    <row r="954" spans="1:14">
      <c r="A954" s="32" t="s">
        <v>8968</v>
      </c>
      <c r="B954" s="32" t="s">
        <v>8968</v>
      </c>
      <c r="C954" s="33">
        <v>0.79244212962962957</v>
      </c>
      <c r="D954" s="10">
        <v>101</v>
      </c>
      <c r="E954" s="14">
        <v>1513604</v>
      </c>
      <c r="F954" s="10" t="s">
        <v>131</v>
      </c>
      <c r="G954" s="15">
        <v>168</v>
      </c>
      <c r="H954" s="10" t="s">
        <v>253</v>
      </c>
      <c r="I954" s="10" t="s">
        <v>7424</v>
      </c>
      <c r="J954" s="34">
        <v>3301.2</v>
      </c>
      <c r="K954" s="10">
        <v>4931725279</v>
      </c>
      <c r="L954" s="10" t="s">
        <v>8469</v>
      </c>
      <c r="M954" s="10"/>
      <c r="N954" s="10"/>
    </row>
    <row r="955" spans="1:14">
      <c r="A955" s="32" t="s">
        <v>8968</v>
      </c>
      <c r="B955" s="32" t="s">
        <v>8968</v>
      </c>
      <c r="C955" s="33">
        <v>0.79248842592592583</v>
      </c>
      <c r="D955" s="10">
        <v>101</v>
      </c>
      <c r="E955" s="14">
        <v>1513604</v>
      </c>
      <c r="F955" s="10" t="s">
        <v>131</v>
      </c>
      <c r="G955" s="15">
        <v>168</v>
      </c>
      <c r="H955" s="10" t="s">
        <v>253</v>
      </c>
      <c r="I955" s="10" t="s">
        <v>7424</v>
      </c>
      <c r="J955" s="34">
        <v>3301.2</v>
      </c>
      <c r="K955" s="10">
        <v>4931725281</v>
      </c>
      <c r="L955" s="10" t="s">
        <v>8469</v>
      </c>
      <c r="M955" s="10"/>
      <c r="N955" s="10"/>
    </row>
    <row r="956" spans="1:14">
      <c r="A956" s="32" t="s">
        <v>8968</v>
      </c>
      <c r="B956" s="32" t="s">
        <v>8968</v>
      </c>
      <c r="C956" s="33">
        <v>0.87747685185185187</v>
      </c>
      <c r="D956" s="10">
        <v>101</v>
      </c>
      <c r="E956" s="14">
        <v>1516844</v>
      </c>
      <c r="F956" s="10" t="s">
        <v>135</v>
      </c>
      <c r="G956" s="15">
        <v>840</v>
      </c>
      <c r="H956" s="10" t="s">
        <v>253</v>
      </c>
      <c r="I956" s="10" t="s">
        <v>7424</v>
      </c>
      <c r="J956" s="34">
        <v>15372</v>
      </c>
      <c r="K956" s="10">
        <v>4931726307</v>
      </c>
      <c r="L956" s="10" t="s">
        <v>8469</v>
      </c>
      <c r="M956" s="10"/>
      <c r="N956" s="10"/>
    </row>
    <row r="957" spans="1:14">
      <c r="A957" s="32" t="s">
        <v>8968</v>
      </c>
      <c r="B957" s="32" t="s">
        <v>8968</v>
      </c>
      <c r="C957" s="33">
        <v>0.90638888888888891</v>
      </c>
      <c r="D957" s="10">
        <v>101</v>
      </c>
      <c r="E957" s="14">
        <v>1528798</v>
      </c>
      <c r="F957" s="10" t="s">
        <v>160</v>
      </c>
      <c r="G957" s="15">
        <v>504</v>
      </c>
      <c r="H957" s="10" t="s">
        <v>253</v>
      </c>
      <c r="I957" s="10" t="s">
        <v>7424</v>
      </c>
      <c r="J957" s="34">
        <v>16576.560000000001</v>
      </c>
      <c r="K957" s="10">
        <v>4931726484</v>
      </c>
      <c r="L957" s="10" t="s">
        <v>8469</v>
      </c>
      <c r="M957" s="10"/>
      <c r="N957" s="10"/>
    </row>
    <row r="958" spans="1:14">
      <c r="A958" s="32" t="s">
        <v>8968</v>
      </c>
      <c r="B958" s="32" t="s">
        <v>8968</v>
      </c>
      <c r="C958" s="33">
        <v>0.92939814814814825</v>
      </c>
      <c r="D958" s="10">
        <v>101</v>
      </c>
      <c r="E958" s="14">
        <v>1513604</v>
      </c>
      <c r="F958" s="10" t="s">
        <v>131</v>
      </c>
      <c r="G958" s="15">
        <v>168</v>
      </c>
      <c r="H958" s="10" t="s">
        <v>253</v>
      </c>
      <c r="I958" s="10" t="s">
        <v>7424</v>
      </c>
      <c r="J958" s="34">
        <v>3301.2</v>
      </c>
      <c r="K958" s="10">
        <v>4931726600</v>
      </c>
      <c r="L958" s="10" t="s">
        <v>8469</v>
      </c>
      <c r="M958" s="10"/>
      <c r="N958" s="10"/>
    </row>
    <row r="959" spans="1:14">
      <c r="A959" s="32" t="s">
        <v>8968</v>
      </c>
      <c r="B959" s="32" t="s">
        <v>8968</v>
      </c>
      <c r="C959" s="33">
        <v>0.92959490740740736</v>
      </c>
      <c r="D959" s="10">
        <v>101</v>
      </c>
      <c r="E959" s="14">
        <v>1513604</v>
      </c>
      <c r="F959" s="10" t="s">
        <v>131</v>
      </c>
      <c r="G959" s="15">
        <v>168</v>
      </c>
      <c r="H959" s="10" t="s">
        <v>253</v>
      </c>
      <c r="I959" s="10" t="s">
        <v>7424</v>
      </c>
      <c r="J959" s="34">
        <v>3301.2</v>
      </c>
      <c r="K959" s="10">
        <v>4931726611</v>
      </c>
      <c r="L959" s="10" t="s">
        <v>8469</v>
      </c>
      <c r="M959" s="10"/>
      <c r="N959" s="10"/>
    </row>
    <row r="960" spans="1:14">
      <c r="A960" s="32" t="s">
        <v>8968</v>
      </c>
      <c r="B960" s="32" t="s">
        <v>8968</v>
      </c>
      <c r="C960" s="33">
        <v>0.92973379629629627</v>
      </c>
      <c r="D960" s="10">
        <v>101</v>
      </c>
      <c r="E960" s="14">
        <v>1520337</v>
      </c>
      <c r="F960" s="10" t="s">
        <v>157</v>
      </c>
      <c r="G960" s="15">
        <v>200</v>
      </c>
      <c r="H960" s="10" t="s">
        <v>253</v>
      </c>
      <c r="I960" s="10" t="s">
        <v>7424</v>
      </c>
      <c r="J960" s="34">
        <v>2610</v>
      </c>
      <c r="K960" s="10">
        <v>4931726612</v>
      </c>
      <c r="L960" s="10" t="s">
        <v>8469</v>
      </c>
      <c r="M960" s="10"/>
      <c r="N960" s="10"/>
    </row>
    <row r="961" spans="1:14">
      <c r="A961" s="32" t="s">
        <v>8968</v>
      </c>
      <c r="B961" s="32" t="s">
        <v>8968</v>
      </c>
      <c r="C961" s="33">
        <v>0.92976851851851849</v>
      </c>
      <c r="D961" s="10">
        <v>101</v>
      </c>
      <c r="E961" s="14">
        <v>1520337</v>
      </c>
      <c r="F961" s="10" t="s">
        <v>157</v>
      </c>
      <c r="G961" s="15">
        <v>200</v>
      </c>
      <c r="H961" s="10" t="s">
        <v>253</v>
      </c>
      <c r="I961" s="10" t="s">
        <v>7424</v>
      </c>
      <c r="J961" s="34">
        <v>2610</v>
      </c>
      <c r="K961" s="10">
        <v>4931726613</v>
      </c>
      <c r="L961" s="10" t="s">
        <v>8469</v>
      </c>
      <c r="M961" s="10"/>
      <c r="N961" s="10"/>
    </row>
    <row r="962" spans="1:14">
      <c r="A962" s="32" t="s">
        <v>8968</v>
      </c>
      <c r="B962" s="32" t="s">
        <v>8968</v>
      </c>
      <c r="C962" s="33">
        <v>0.92984953703703699</v>
      </c>
      <c r="D962" s="10">
        <v>101</v>
      </c>
      <c r="E962" s="14">
        <v>1520337</v>
      </c>
      <c r="F962" s="10" t="s">
        <v>157</v>
      </c>
      <c r="G962" s="15">
        <v>200</v>
      </c>
      <c r="H962" s="10" t="s">
        <v>253</v>
      </c>
      <c r="I962" s="10" t="s">
        <v>7424</v>
      </c>
      <c r="J962" s="34">
        <v>2606</v>
      </c>
      <c r="K962" s="10">
        <v>4931726614</v>
      </c>
      <c r="L962" s="10" t="s">
        <v>8469</v>
      </c>
      <c r="M962" s="10"/>
      <c r="N962" s="10"/>
    </row>
    <row r="963" spans="1:14">
      <c r="A963" s="32" t="s">
        <v>8968</v>
      </c>
      <c r="B963" s="32" t="s">
        <v>8968</v>
      </c>
      <c r="C963" s="33">
        <v>0.92988425925925933</v>
      </c>
      <c r="D963" s="10">
        <v>101</v>
      </c>
      <c r="E963" s="14">
        <v>1520337</v>
      </c>
      <c r="F963" s="10" t="s">
        <v>157</v>
      </c>
      <c r="G963" s="15">
        <v>200</v>
      </c>
      <c r="H963" s="10" t="s">
        <v>253</v>
      </c>
      <c r="I963" s="10" t="s">
        <v>7424</v>
      </c>
      <c r="J963" s="34">
        <v>2606</v>
      </c>
      <c r="K963" s="10">
        <v>4931726615</v>
      </c>
      <c r="L963" s="10" t="s">
        <v>8469</v>
      </c>
      <c r="M963" s="10"/>
      <c r="N963" s="10"/>
    </row>
    <row r="964" spans="1:14">
      <c r="A964" s="32" t="s">
        <v>8968</v>
      </c>
      <c r="B964" s="32" t="s">
        <v>8968</v>
      </c>
      <c r="C964" s="33">
        <v>0.92996527777777782</v>
      </c>
      <c r="D964" s="10">
        <v>101</v>
      </c>
      <c r="E964" s="14">
        <v>1512282</v>
      </c>
      <c r="F964" s="10" t="s">
        <v>389</v>
      </c>
      <c r="G964" s="15">
        <v>216</v>
      </c>
      <c r="H964" s="10" t="s">
        <v>253</v>
      </c>
      <c r="I964" s="10" t="s">
        <v>7424</v>
      </c>
      <c r="J964" s="34">
        <v>2892.24</v>
      </c>
      <c r="K964" s="10">
        <v>4931726616</v>
      </c>
      <c r="L964" s="10" t="s">
        <v>8469</v>
      </c>
      <c r="M964" s="10"/>
      <c r="N964" s="10"/>
    </row>
    <row r="965" spans="1:14">
      <c r="A965" s="32" t="s">
        <v>8968</v>
      </c>
      <c r="B965" s="32" t="s">
        <v>8968</v>
      </c>
      <c r="C965" s="33">
        <v>0.9299884259259259</v>
      </c>
      <c r="D965" s="10">
        <v>101</v>
      </c>
      <c r="E965" s="14">
        <v>1512282</v>
      </c>
      <c r="F965" s="10" t="s">
        <v>389</v>
      </c>
      <c r="G965" s="15">
        <v>216</v>
      </c>
      <c r="H965" s="10" t="s">
        <v>253</v>
      </c>
      <c r="I965" s="10" t="s">
        <v>7424</v>
      </c>
      <c r="J965" s="34">
        <v>2892.24</v>
      </c>
      <c r="K965" s="10">
        <v>4931726617</v>
      </c>
      <c r="L965" s="10" t="s">
        <v>8469</v>
      </c>
      <c r="M965" s="10"/>
      <c r="N965" s="10"/>
    </row>
    <row r="966" spans="1:14">
      <c r="A966" s="32" t="s">
        <v>8968</v>
      </c>
      <c r="B966" s="32" t="s">
        <v>8968</v>
      </c>
      <c r="C966" s="33">
        <v>0.93008101851851854</v>
      </c>
      <c r="D966" s="10">
        <v>101</v>
      </c>
      <c r="E966" s="14">
        <v>1508197</v>
      </c>
      <c r="F966" s="10" t="s">
        <v>126</v>
      </c>
      <c r="G966" s="15">
        <v>200</v>
      </c>
      <c r="H966" s="10" t="s">
        <v>253</v>
      </c>
      <c r="I966" s="10" t="s">
        <v>7424</v>
      </c>
      <c r="J966" s="34">
        <v>2470</v>
      </c>
      <c r="K966" s="10">
        <v>4931726618</v>
      </c>
      <c r="L966" s="10" t="s">
        <v>8469</v>
      </c>
      <c r="M966" s="10"/>
      <c r="N966" s="10"/>
    </row>
    <row r="967" spans="1:14">
      <c r="A967" s="32" t="s">
        <v>8968</v>
      </c>
      <c r="B967" s="32" t="s">
        <v>8968</v>
      </c>
      <c r="C967" s="33">
        <v>0.93011574074074066</v>
      </c>
      <c r="D967" s="10">
        <v>101</v>
      </c>
      <c r="E967" s="14">
        <v>1508197</v>
      </c>
      <c r="F967" s="10" t="s">
        <v>126</v>
      </c>
      <c r="G967" s="15">
        <v>200</v>
      </c>
      <c r="H967" s="10" t="s">
        <v>253</v>
      </c>
      <c r="I967" s="10" t="s">
        <v>7424</v>
      </c>
      <c r="J967" s="34">
        <v>2470</v>
      </c>
      <c r="K967" s="10">
        <v>4931726619</v>
      </c>
      <c r="L967" s="10" t="s">
        <v>8469</v>
      </c>
      <c r="M967" s="10"/>
      <c r="N967" s="10"/>
    </row>
    <row r="968" spans="1:14">
      <c r="A968" s="32" t="s">
        <v>8968</v>
      </c>
      <c r="B968" s="32" t="s">
        <v>8968</v>
      </c>
      <c r="C968" s="33">
        <v>0.9303703703703704</v>
      </c>
      <c r="D968" s="10">
        <v>101</v>
      </c>
      <c r="E968" s="14">
        <v>1508197</v>
      </c>
      <c r="F968" s="10" t="s">
        <v>126</v>
      </c>
      <c r="G968" s="15">
        <v>200</v>
      </c>
      <c r="H968" s="10" t="s">
        <v>253</v>
      </c>
      <c r="I968" s="10" t="s">
        <v>7424</v>
      </c>
      <c r="J968" s="34">
        <v>2470</v>
      </c>
      <c r="K968" s="10">
        <v>4931726620</v>
      </c>
      <c r="L968" s="10" t="s">
        <v>8469</v>
      </c>
      <c r="M968" s="10"/>
      <c r="N968" s="10"/>
    </row>
    <row r="969" spans="1:14">
      <c r="A969" s="32" t="s">
        <v>8968</v>
      </c>
      <c r="B969" s="32" t="s">
        <v>8968</v>
      </c>
      <c r="C969" s="33">
        <v>0.93041666666666656</v>
      </c>
      <c r="D969" s="10">
        <v>101</v>
      </c>
      <c r="E969" s="14">
        <v>1508197</v>
      </c>
      <c r="F969" s="10" t="s">
        <v>126</v>
      </c>
      <c r="G969" s="15">
        <v>200</v>
      </c>
      <c r="H969" s="10" t="s">
        <v>253</v>
      </c>
      <c r="I969" s="10" t="s">
        <v>7424</v>
      </c>
      <c r="J969" s="34">
        <v>2470</v>
      </c>
      <c r="K969" s="10">
        <v>4931726631</v>
      </c>
      <c r="L969" s="10" t="s">
        <v>8469</v>
      </c>
      <c r="M969" s="10"/>
      <c r="N969" s="10"/>
    </row>
    <row r="970" spans="1:14">
      <c r="A970" s="32" t="s">
        <v>8993</v>
      </c>
      <c r="B970" s="32" t="s">
        <v>8993</v>
      </c>
      <c r="C970" s="33">
        <v>3.6354166666666667E-2</v>
      </c>
      <c r="D970" s="10">
        <v>101</v>
      </c>
      <c r="E970" s="14">
        <v>1516860</v>
      </c>
      <c r="F970" s="10" t="s">
        <v>139</v>
      </c>
      <c r="G970" s="15">
        <v>800</v>
      </c>
      <c r="H970" s="10" t="s">
        <v>253</v>
      </c>
      <c r="I970" s="10" t="s">
        <v>7424</v>
      </c>
      <c r="J970" s="34">
        <v>15032</v>
      </c>
      <c r="K970" s="10">
        <v>4931727193</v>
      </c>
      <c r="L970" s="10" t="s">
        <v>7788</v>
      </c>
      <c r="M970" s="10"/>
      <c r="N970" s="10"/>
    </row>
    <row r="971" spans="1:14">
      <c r="A971" s="32" t="s">
        <v>8993</v>
      </c>
      <c r="B971" s="32" t="s">
        <v>8993</v>
      </c>
      <c r="C971" s="33">
        <v>0.11263888888888889</v>
      </c>
      <c r="D971" s="10">
        <v>101</v>
      </c>
      <c r="E971" s="14">
        <v>1513604</v>
      </c>
      <c r="F971" s="10" t="s">
        <v>131</v>
      </c>
      <c r="G971" s="15">
        <v>168</v>
      </c>
      <c r="H971" s="10" t="s">
        <v>253</v>
      </c>
      <c r="I971" s="10" t="s">
        <v>7424</v>
      </c>
      <c r="J971" s="34">
        <v>3301.2</v>
      </c>
      <c r="K971" s="10">
        <v>4931727496</v>
      </c>
      <c r="L971" s="10" t="s">
        <v>7788</v>
      </c>
      <c r="M971" s="10"/>
      <c r="N971" s="10"/>
    </row>
    <row r="972" spans="1:14">
      <c r="A972" s="32" t="s">
        <v>8993</v>
      </c>
      <c r="B972" s="32" t="s">
        <v>8993</v>
      </c>
      <c r="C972" s="33">
        <v>0.11278935185185185</v>
      </c>
      <c r="D972" s="10">
        <v>101</v>
      </c>
      <c r="E972" s="14">
        <v>1513604</v>
      </c>
      <c r="F972" s="10" t="s">
        <v>131</v>
      </c>
      <c r="G972" s="15">
        <v>168</v>
      </c>
      <c r="H972" s="10" t="s">
        <v>253</v>
      </c>
      <c r="I972" s="10" t="s">
        <v>7424</v>
      </c>
      <c r="J972" s="34">
        <v>3301.2</v>
      </c>
      <c r="K972" s="10">
        <v>4931727497</v>
      </c>
      <c r="L972" s="10" t="s">
        <v>7788</v>
      </c>
      <c r="M972" s="10"/>
      <c r="N972" s="10"/>
    </row>
    <row r="973" spans="1:14">
      <c r="A973" s="32" t="s">
        <v>8993</v>
      </c>
      <c r="B973" s="32" t="s">
        <v>8993</v>
      </c>
      <c r="C973" s="33">
        <v>0.11348379629629629</v>
      </c>
      <c r="D973" s="10">
        <v>101</v>
      </c>
      <c r="E973" s="14">
        <v>1512282</v>
      </c>
      <c r="F973" s="10" t="s">
        <v>389</v>
      </c>
      <c r="G973" s="15">
        <v>216</v>
      </c>
      <c r="H973" s="10" t="s">
        <v>253</v>
      </c>
      <c r="I973" s="10" t="s">
        <v>7424</v>
      </c>
      <c r="J973" s="34">
        <v>2892.24</v>
      </c>
      <c r="K973" s="10">
        <v>4931727500</v>
      </c>
      <c r="L973" s="10" t="s">
        <v>7788</v>
      </c>
      <c r="M973" s="10"/>
      <c r="N973" s="10"/>
    </row>
    <row r="974" spans="1:14">
      <c r="A974" s="32" t="s">
        <v>8993</v>
      </c>
      <c r="B974" s="32" t="s">
        <v>8993</v>
      </c>
      <c r="C974" s="33">
        <v>0.11403935185185186</v>
      </c>
      <c r="D974" s="10">
        <v>101</v>
      </c>
      <c r="E974" s="14">
        <v>1512282</v>
      </c>
      <c r="F974" s="10" t="s">
        <v>389</v>
      </c>
      <c r="G974" s="15">
        <v>216</v>
      </c>
      <c r="H974" s="10" t="s">
        <v>253</v>
      </c>
      <c r="I974" s="10" t="s">
        <v>7424</v>
      </c>
      <c r="J974" s="34">
        <v>2892.24</v>
      </c>
      <c r="K974" s="10">
        <v>4931727511</v>
      </c>
      <c r="L974" s="10" t="s">
        <v>7788</v>
      </c>
      <c r="M974" s="10"/>
      <c r="N974" s="10"/>
    </row>
    <row r="975" spans="1:14">
      <c r="A975" s="32" t="s">
        <v>8993</v>
      </c>
      <c r="B975" s="32" t="s">
        <v>8993</v>
      </c>
      <c r="C975" s="33">
        <v>0.11627314814814815</v>
      </c>
      <c r="D975" s="10">
        <v>101</v>
      </c>
      <c r="E975" s="14">
        <v>1508117</v>
      </c>
      <c r="F975" s="10" t="s">
        <v>356</v>
      </c>
      <c r="G975" s="15">
        <v>216</v>
      </c>
      <c r="H975" s="10" t="s">
        <v>253</v>
      </c>
      <c r="I975" s="10" t="s">
        <v>7424</v>
      </c>
      <c r="J975" s="34">
        <v>6292.08</v>
      </c>
      <c r="K975" s="10">
        <v>4931727517</v>
      </c>
      <c r="L975" s="10" t="s">
        <v>7788</v>
      </c>
      <c r="M975" s="10"/>
      <c r="N975" s="10"/>
    </row>
    <row r="976" spans="1:14">
      <c r="A976" s="32" t="s">
        <v>8993</v>
      </c>
      <c r="B976" s="32" t="s">
        <v>8993</v>
      </c>
      <c r="C976" s="33">
        <v>0.11706018518518518</v>
      </c>
      <c r="D976" s="10">
        <v>101</v>
      </c>
      <c r="E976" s="14">
        <v>1520337</v>
      </c>
      <c r="F976" s="10" t="s">
        <v>157</v>
      </c>
      <c r="G976" s="15">
        <v>200</v>
      </c>
      <c r="H976" s="10" t="s">
        <v>253</v>
      </c>
      <c r="I976" s="10" t="s">
        <v>7424</v>
      </c>
      <c r="J976" s="34">
        <v>2610</v>
      </c>
      <c r="K976" s="10">
        <v>4931727530</v>
      </c>
      <c r="L976" s="10" t="s">
        <v>7788</v>
      </c>
      <c r="M976" s="10"/>
      <c r="N976" s="10"/>
    </row>
    <row r="977" spans="1:14">
      <c r="A977" s="32" t="s">
        <v>8993</v>
      </c>
      <c r="B977" s="32" t="s">
        <v>8993</v>
      </c>
      <c r="C977" s="33">
        <v>0.11873842592592593</v>
      </c>
      <c r="D977" s="10">
        <v>101</v>
      </c>
      <c r="E977" s="14">
        <v>1508197</v>
      </c>
      <c r="F977" s="10" t="s">
        <v>126</v>
      </c>
      <c r="G977" s="15">
        <v>200</v>
      </c>
      <c r="H977" s="10" t="s">
        <v>253</v>
      </c>
      <c r="I977" s="10" t="s">
        <v>7424</v>
      </c>
      <c r="J977" s="34">
        <v>2470</v>
      </c>
      <c r="K977" s="10">
        <v>4931727549</v>
      </c>
      <c r="L977" s="10" t="s">
        <v>7788</v>
      </c>
      <c r="M977" s="10"/>
      <c r="N977" s="10"/>
    </row>
    <row r="978" spans="1:14">
      <c r="A978" s="32" t="s">
        <v>8993</v>
      </c>
      <c r="B978" s="32" t="s">
        <v>8993</v>
      </c>
      <c r="C978" s="33">
        <v>0.11890046296296297</v>
      </c>
      <c r="D978" s="10">
        <v>101</v>
      </c>
      <c r="E978" s="14">
        <v>1508197</v>
      </c>
      <c r="F978" s="10" t="s">
        <v>126</v>
      </c>
      <c r="G978" s="15">
        <v>200</v>
      </c>
      <c r="H978" s="10" t="s">
        <v>253</v>
      </c>
      <c r="I978" s="10" t="s">
        <v>7424</v>
      </c>
      <c r="J978" s="34">
        <v>2470</v>
      </c>
      <c r="K978" s="10">
        <v>4931727551</v>
      </c>
      <c r="L978" s="10" t="s">
        <v>7788</v>
      </c>
      <c r="M978" s="10"/>
      <c r="N978" s="10"/>
    </row>
    <row r="979" spans="1:14">
      <c r="A979" s="32" t="s">
        <v>8993</v>
      </c>
      <c r="B979" s="32" t="s">
        <v>8993</v>
      </c>
      <c r="C979" s="33">
        <v>0.11936342592592593</v>
      </c>
      <c r="D979" s="10">
        <v>101</v>
      </c>
      <c r="E979" s="14">
        <v>1520337</v>
      </c>
      <c r="F979" s="10" t="s">
        <v>157</v>
      </c>
      <c r="G979" s="15">
        <v>200</v>
      </c>
      <c r="H979" s="10" t="s">
        <v>253</v>
      </c>
      <c r="I979" s="10" t="s">
        <v>7424</v>
      </c>
      <c r="J979" s="34">
        <v>2610</v>
      </c>
      <c r="K979" s="10">
        <v>4931727557</v>
      </c>
      <c r="L979" s="10" t="s">
        <v>7788</v>
      </c>
      <c r="M979" s="10"/>
      <c r="N979" s="10"/>
    </row>
    <row r="980" spans="1:14">
      <c r="A980" s="32" t="s">
        <v>8993</v>
      </c>
      <c r="B980" s="32" t="s">
        <v>8993</v>
      </c>
      <c r="C980" s="33">
        <v>0.12321759259259259</v>
      </c>
      <c r="D980" s="10">
        <v>101</v>
      </c>
      <c r="E980" s="14">
        <v>1508197</v>
      </c>
      <c r="F980" s="10" t="s">
        <v>126</v>
      </c>
      <c r="G980" s="15">
        <v>200</v>
      </c>
      <c r="H980" s="10" t="s">
        <v>253</v>
      </c>
      <c r="I980" s="10" t="s">
        <v>7424</v>
      </c>
      <c r="J980" s="34">
        <v>2470</v>
      </c>
      <c r="K980" s="10">
        <v>4931727561</v>
      </c>
      <c r="L980" s="10" t="s">
        <v>7788</v>
      </c>
      <c r="M980" s="10"/>
      <c r="N980" s="10"/>
    </row>
    <row r="981" spans="1:14">
      <c r="A981" s="32" t="s">
        <v>8993</v>
      </c>
      <c r="B981" s="32" t="s">
        <v>8993</v>
      </c>
      <c r="C981" s="33">
        <v>0.14019675925925926</v>
      </c>
      <c r="D981" s="10">
        <v>101</v>
      </c>
      <c r="E981" s="14">
        <v>1528798</v>
      </c>
      <c r="F981" s="10" t="s">
        <v>160</v>
      </c>
      <c r="G981" s="15">
        <v>504</v>
      </c>
      <c r="H981" s="10" t="s">
        <v>253</v>
      </c>
      <c r="I981" s="10" t="s">
        <v>7424</v>
      </c>
      <c r="J981" s="34">
        <v>16576.560000000001</v>
      </c>
      <c r="K981" s="10">
        <v>4931727605</v>
      </c>
      <c r="L981" s="10" t="s">
        <v>7788</v>
      </c>
      <c r="M981" s="10"/>
      <c r="N981" s="10"/>
    </row>
    <row r="982" spans="1:14">
      <c r="A982" s="32" t="s">
        <v>8993</v>
      </c>
      <c r="B982" s="32" t="s">
        <v>8993</v>
      </c>
      <c r="C982" s="33">
        <v>0.14027777777777778</v>
      </c>
      <c r="D982" s="10">
        <v>101</v>
      </c>
      <c r="E982" s="14">
        <v>1516860</v>
      </c>
      <c r="F982" s="10" t="s">
        <v>139</v>
      </c>
      <c r="G982" s="15">
        <v>800</v>
      </c>
      <c r="H982" s="10" t="s">
        <v>253</v>
      </c>
      <c r="I982" s="10" t="s">
        <v>7424</v>
      </c>
      <c r="J982" s="34">
        <v>15032</v>
      </c>
      <c r="K982" s="10">
        <v>4931727607</v>
      </c>
      <c r="L982" s="10" t="s">
        <v>7788</v>
      </c>
      <c r="M982" s="10"/>
      <c r="N982" s="10"/>
    </row>
    <row r="983" spans="1:14">
      <c r="A983" s="32" t="s">
        <v>8993</v>
      </c>
      <c r="B983" s="32" t="s">
        <v>8993</v>
      </c>
      <c r="C983" s="33">
        <v>0.14047453703703702</v>
      </c>
      <c r="D983" s="10">
        <v>101</v>
      </c>
      <c r="E983" s="14">
        <v>1516860</v>
      </c>
      <c r="F983" s="10" t="s">
        <v>139</v>
      </c>
      <c r="G983" s="15">
        <v>800</v>
      </c>
      <c r="H983" s="10" t="s">
        <v>253</v>
      </c>
      <c r="I983" s="10" t="s">
        <v>7424</v>
      </c>
      <c r="J983" s="34">
        <v>15032</v>
      </c>
      <c r="K983" s="10">
        <v>4931727608</v>
      </c>
      <c r="L983" s="10" t="s">
        <v>7788</v>
      </c>
      <c r="M983" s="10"/>
      <c r="N983" s="10"/>
    </row>
    <row r="984" spans="1:14">
      <c r="A984" s="32" t="s">
        <v>8993</v>
      </c>
      <c r="B984" s="32" t="s">
        <v>8993</v>
      </c>
      <c r="C984" s="33">
        <v>0.14060185185185184</v>
      </c>
      <c r="D984" s="10">
        <v>101</v>
      </c>
      <c r="E984" s="14">
        <v>1508113</v>
      </c>
      <c r="F984" s="10" t="s">
        <v>353</v>
      </c>
      <c r="G984" s="15">
        <v>67</v>
      </c>
      <c r="H984" s="10" t="s">
        <v>253</v>
      </c>
      <c r="I984" s="10" t="s">
        <v>7424</v>
      </c>
      <c r="J984" s="34">
        <v>2018.04</v>
      </c>
      <c r="K984" s="10">
        <v>4931727609</v>
      </c>
      <c r="L984" s="10" t="s">
        <v>7788</v>
      </c>
      <c r="M984" s="10"/>
      <c r="N984" s="10"/>
    </row>
    <row r="985" spans="1:14">
      <c r="A985" s="32" t="s">
        <v>8993</v>
      </c>
      <c r="B985" s="32" t="s">
        <v>8993</v>
      </c>
      <c r="C985" s="33">
        <v>0.14070601851851852</v>
      </c>
      <c r="D985" s="10">
        <v>101</v>
      </c>
      <c r="E985" s="14">
        <v>1508197</v>
      </c>
      <c r="F985" s="10" t="s">
        <v>126</v>
      </c>
      <c r="G985" s="15">
        <v>200</v>
      </c>
      <c r="H985" s="10" t="s">
        <v>253</v>
      </c>
      <c r="I985" s="10" t="s">
        <v>7424</v>
      </c>
      <c r="J985" s="34">
        <v>2470</v>
      </c>
      <c r="K985" s="10">
        <v>4931727610</v>
      </c>
      <c r="L985" s="10" t="s">
        <v>7788</v>
      </c>
      <c r="M985" s="10"/>
      <c r="N985" s="10"/>
    </row>
    <row r="986" spans="1:14">
      <c r="A986" s="32" t="s">
        <v>8993</v>
      </c>
      <c r="B986" s="32" t="s">
        <v>8993</v>
      </c>
      <c r="C986" s="33">
        <v>0.14077546296296298</v>
      </c>
      <c r="D986" s="10">
        <v>101</v>
      </c>
      <c r="E986" s="14">
        <v>1508197</v>
      </c>
      <c r="F986" s="10" t="s">
        <v>126</v>
      </c>
      <c r="G986" s="15">
        <v>200</v>
      </c>
      <c r="H986" s="10" t="s">
        <v>253</v>
      </c>
      <c r="I986" s="10" t="s">
        <v>7424</v>
      </c>
      <c r="J986" s="34">
        <v>2470</v>
      </c>
      <c r="K986" s="10">
        <v>4931727611</v>
      </c>
      <c r="L986" s="10" t="s">
        <v>7788</v>
      </c>
      <c r="M986" s="10"/>
      <c r="N986" s="10"/>
    </row>
    <row r="987" spans="1:14">
      <c r="A987" s="32" t="s">
        <v>8993</v>
      </c>
      <c r="B987" s="32" t="s">
        <v>8993</v>
      </c>
      <c r="C987" s="33">
        <v>0.15065972222222221</v>
      </c>
      <c r="D987" s="10">
        <v>101</v>
      </c>
      <c r="E987" s="14">
        <v>1508197</v>
      </c>
      <c r="F987" s="10" t="s">
        <v>126</v>
      </c>
      <c r="G987" s="15">
        <v>200</v>
      </c>
      <c r="H987" s="10" t="s">
        <v>253</v>
      </c>
      <c r="I987" s="10" t="s">
        <v>7424</v>
      </c>
      <c r="J987" s="34">
        <v>2470</v>
      </c>
      <c r="K987" s="10">
        <v>4931727640</v>
      </c>
      <c r="L987" s="10" t="s">
        <v>7788</v>
      </c>
      <c r="M987" s="10"/>
      <c r="N987" s="10"/>
    </row>
    <row r="988" spans="1:14">
      <c r="A988" s="32" t="s">
        <v>8993</v>
      </c>
      <c r="B988" s="32" t="s">
        <v>8993</v>
      </c>
      <c r="C988" s="33">
        <v>0.16460648148148146</v>
      </c>
      <c r="D988" s="10">
        <v>101</v>
      </c>
      <c r="E988" s="14">
        <v>1528798</v>
      </c>
      <c r="F988" s="10" t="s">
        <v>160</v>
      </c>
      <c r="G988" s="15">
        <v>504</v>
      </c>
      <c r="H988" s="10" t="s">
        <v>253</v>
      </c>
      <c r="I988" s="10" t="s">
        <v>7424</v>
      </c>
      <c r="J988" s="34">
        <v>16576.560000000001</v>
      </c>
      <c r="K988" s="10">
        <v>4931727698</v>
      </c>
      <c r="L988" s="10" t="s">
        <v>7788</v>
      </c>
      <c r="M988" s="10"/>
      <c r="N988" s="10"/>
    </row>
    <row r="989" spans="1:14">
      <c r="A989" s="32" t="s">
        <v>8993</v>
      </c>
      <c r="B989" s="32" t="s">
        <v>8993</v>
      </c>
      <c r="C989" s="33">
        <v>0.16513888888888889</v>
      </c>
      <c r="D989" s="10">
        <v>101</v>
      </c>
      <c r="E989" s="14">
        <v>1508117</v>
      </c>
      <c r="F989" s="10" t="s">
        <v>356</v>
      </c>
      <c r="G989" s="15">
        <v>216</v>
      </c>
      <c r="H989" s="10" t="s">
        <v>253</v>
      </c>
      <c r="I989" s="10" t="s">
        <v>7424</v>
      </c>
      <c r="J989" s="34">
        <v>6292.08</v>
      </c>
      <c r="K989" s="10">
        <v>4931727712</v>
      </c>
      <c r="L989" s="10" t="s">
        <v>7788</v>
      </c>
      <c r="M989" s="10"/>
      <c r="N989" s="10"/>
    </row>
    <row r="990" spans="1:14">
      <c r="A990" s="32" t="s">
        <v>8993</v>
      </c>
      <c r="B990" s="32" t="s">
        <v>8993</v>
      </c>
      <c r="C990" s="33">
        <v>0.16596064814814815</v>
      </c>
      <c r="D990" s="10">
        <v>101</v>
      </c>
      <c r="E990" s="14">
        <v>1508197</v>
      </c>
      <c r="F990" s="10" t="s">
        <v>126</v>
      </c>
      <c r="G990" s="15">
        <v>200</v>
      </c>
      <c r="H990" s="10" t="s">
        <v>253</v>
      </c>
      <c r="I990" s="10" t="s">
        <v>7424</v>
      </c>
      <c r="J990" s="34">
        <v>2470</v>
      </c>
      <c r="K990" s="10">
        <v>4931727717</v>
      </c>
      <c r="L990" s="10" t="s">
        <v>7788</v>
      </c>
      <c r="M990" s="10"/>
      <c r="N990" s="10"/>
    </row>
    <row r="991" spans="1:14">
      <c r="A991" s="32" t="s">
        <v>8993</v>
      </c>
      <c r="B991" s="32" t="s">
        <v>8993</v>
      </c>
      <c r="C991" s="33">
        <v>0.16862268518518519</v>
      </c>
      <c r="D991" s="10">
        <v>101</v>
      </c>
      <c r="E991" s="14">
        <v>1508197</v>
      </c>
      <c r="F991" s="10" t="s">
        <v>126</v>
      </c>
      <c r="G991" s="15">
        <v>200</v>
      </c>
      <c r="H991" s="10" t="s">
        <v>253</v>
      </c>
      <c r="I991" s="10" t="s">
        <v>7424</v>
      </c>
      <c r="J991" s="34">
        <v>2470</v>
      </c>
      <c r="K991" s="10">
        <v>4931727726</v>
      </c>
      <c r="L991" s="10" t="s">
        <v>7788</v>
      </c>
      <c r="M991" s="10"/>
      <c r="N991" s="10"/>
    </row>
    <row r="992" spans="1:14">
      <c r="A992" s="32" t="s">
        <v>8993</v>
      </c>
      <c r="B992" s="32" t="s">
        <v>8993</v>
      </c>
      <c r="C992" s="33">
        <v>0.20599537037037038</v>
      </c>
      <c r="D992" s="10">
        <v>101</v>
      </c>
      <c r="E992" s="14">
        <v>1508117</v>
      </c>
      <c r="F992" s="10" t="s">
        <v>356</v>
      </c>
      <c r="G992" s="15">
        <v>216</v>
      </c>
      <c r="H992" s="10" t="s">
        <v>253</v>
      </c>
      <c r="I992" s="10" t="s">
        <v>7424</v>
      </c>
      <c r="J992" s="34">
        <v>6292.08</v>
      </c>
      <c r="K992" s="10">
        <v>4931727976</v>
      </c>
      <c r="L992" s="10" t="s">
        <v>7788</v>
      </c>
      <c r="M992" s="10"/>
      <c r="N992" s="10"/>
    </row>
    <row r="993" spans="1:14">
      <c r="A993" s="32" t="s">
        <v>8993</v>
      </c>
      <c r="B993" s="32" t="s">
        <v>8993</v>
      </c>
      <c r="C993" s="33">
        <v>0.20620370370370369</v>
      </c>
      <c r="D993" s="10">
        <v>101</v>
      </c>
      <c r="E993" s="14">
        <v>1520337</v>
      </c>
      <c r="F993" s="10" t="s">
        <v>157</v>
      </c>
      <c r="G993" s="15">
        <v>200</v>
      </c>
      <c r="H993" s="10" t="s">
        <v>253</v>
      </c>
      <c r="I993" s="10" t="s">
        <v>7424</v>
      </c>
      <c r="J993" s="34">
        <v>2610</v>
      </c>
      <c r="K993" s="10">
        <v>4931727979</v>
      </c>
      <c r="L993" s="10" t="s">
        <v>7788</v>
      </c>
      <c r="M993" s="10"/>
      <c r="N993" s="10"/>
    </row>
    <row r="994" spans="1:14">
      <c r="A994" s="32" t="s">
        <v>8993</v>
      </c>
      <c r="B994" s="32" t="s">
        <v>8993</v>
      </c>
      <c r="C994" s="33">
        <v>0.20827546296296295</v>
      </c>
      <c r="D994" s="10">
        <v>101</v>
      </c>
      <c r="E994" s="14">
        <v>1508197</v>
      </c>
      <c r="F994" s="10" t="s">
        <v>126</v>
      </c>
      <c r="G994" s="15">
        <v>200</v>
      </c>
      <c r="H994" s="10" t="s">
        <v>253</v>
      </c>
      <c r="I994" s="10" t="s">
        <v>7424</v>
      </c>
      <c r="J994" s="34">
        <v>2470</v>
      </c>
      <c r="K994" s="10">
        <v>4931728017</v>
      </c>
      <c r="L994" s="10" t="s">
        <v>7788</v>
      </c>
      <c r="M994" s="10"/>
      <c r="N994" s="10"/>
    </row>
    <row r="995" spans="1:14">
      <c r="A995" s="32" t="s">
        <v>8993</v>
      </c>
      <c r="B995" s="32" t="s">
        <v>8993</v>
      </c>
      <c r="C995" s="33">
        <v>0.21204861111111109</v>
      </c>
      <c r="D995" s="10">
        <v>101</v>
      </c>
      <c r="E995" s="14">
        <v>1508197</v>
      </c>
      <c r="F995" s="10" t="s">
        <v>126</v>
      </c>
      <c r="G995" s="15">
        <v>200</v>
      </c>
      <c r="H995" s="10" t="s">
        <v>253</v>
      </c>
      <c r="I995" s="10" t="s">
        <v>7424</v>
      </c>
      <c r="J995" s="34">
        <v>2470</v>
      </c>
      <c r="K995" s="10">
        <v>4931728065</v>
      </c>
      <c r="L995" s="10" t="s">
        <v>7788</v>
      </c>
      <c r="M995" s="10"/>
      <c r="N995" s="10"/>
    </row>
    <row r="996" spans="1:14">
      <c r="A996" s="32" t="s">
        <v>8993</v>
      </c>
      <c r="B996" s="32" t="s">
        <v>8993</v>
      </c>
      <c r="C996" s="33">
        <v>0.21410879629629631</v>
      </c>
      <c r="D996" s="10">
        <v>101</v>
      </c>
      <c r="E996" s="14">
        <v>1528798</v>
      </c>
      <c r="F996" s="10" t="s">
        <v>160</v>
      </c>
      <c r="G996" s="15">
        <v>481</v>
      </c>
      <c r="H996" s="10" t="s">
        <v>253</v>
      </c>
      <c r="I996" s="10" t="s">
        <v>7424</v>
      </c>
      <c r="J996" s="34">
        <v>15820.09</v>
      </c>
      <c r="K996" s="10">
        <v>4931728083</v>
      </c>
      <c r="L996" s="10" t="s">
        <v>7788</v>
      </c>
      <c r="M996" s="10"/>
      <c r="N996" s="10"/>
    </row>
    <row r="997" spans="1:14">
      <c r="A997" s="32" t="s">
        <v>8993</v>
      </c>
      <c r="B997" s="32" t="s">
        <v>8993</v>
      </c>
      <c r="C997" s="33">
        <v>0.21524305555555556</v>
      </c>
      <c r="D997" s="10">
        <v>101</v>
      </c>
      <c r="E997" s="14">
        <v>1516860</v>
      </c>
      <c r="F997" s="10" t="s">
        <v>139</v>
      </c>
      <c r="G997" s="15">
        <v>800</v>
      </c>
      <c r="H997" s="10" t="s">
        <v>253</v>
      </c>
      <c r="I997" s="10" t="s">
        <v>7424</v>
      </c>
      <c r="J997" s="34">
        <v>15032</v>
      </c>
      <c r="K997" s="10">
        <v>4931728088</v>
      </c>
      <c r="L997" s="10" t="s">
        <v>7788</v>
      </c>
      <c r="M997" s="10"/>
      <c r="N997" s="10"/>
    </row>
    <row r="998" spans="1:14">
      <c r="A998" s="32" t="s">
        <v>8993</v>
      </c>
      <c r="B998" s="32" t="s">
        <v>8993</v>
      </c>
      <c r="C998" s="33">
        <v>0.21986111111111109</v>
      </c>
      <c r="D998" s="10">
        <v>101</v>
      </c>
      <c r="E998" s="14">
        <v>1520337</v>
      </c>
      <c r="F998" s="10" t="s">
        <v>157</v>
      </c>
      <c r="G998" s="15">
        <v>200</v>
      </c>
      <c r="H998" s="10" t="s">
        <v>253</v>
      </c>
      <c r="I998" s="10" t="s">
        <v>7424</v>
      </c>
      <c r="J998" s="34">
        <v>2610</v>
      </c>
      <c r="K998" s="10">
        <v>4931728106</v>
      </c>
      <c r="L998" s="10" t="s">
        <v>7788</v>
      </c>
      <c r="M998" s="10"/>
      <c r="N998" s="10"/>
    </row>
    <row r="999" spans="1:14">
      <c r="A999" s="32" t="s">
        <v>8993</v>
      </c>
      <c r="B999" s="32" t="s">
        <v>8993</v>
      </c>
      <c r="C999" s="33">
        <v>0.22015046296296295</v>
      </c>
      <c r="D999" s="10">
        <v>101</v>
      </c>
      <c r="E999" s="14">
        <v>1513604</v>
      </c>
      <c r="F999" s="10" t="s">
        <v>131</v>
      </c>
      <c r="G999" s="15">
        <v>168</v>
      </c>
      <c r="H999" s="10" t="s">
        <v>253</v>
      </c>
      <c r="I999" s="10" t="s">
        <v>7424</v>
      </c>
      <c r="J999" s="34">
        <v>3301.2</v>
      </c>
      <c r="K999" s="10">
        <v>4931728107</v>
      </c>
      <c r="L999" s="10" t="s">
        <v>7788</v>
      </c>
      <c r="M999" s="10"/>
      <c r="N999" s="10"/>
    </row>
    <row r="1000" spans="1:14">
      <c r="A1000" s="32" t="s">
        <v>8993</v>
      </c>
      <c r="B1000" s="32" t="s">
        <v>8993</v>
      </c>
      <c r="C1000" s="33">
        <v>0.22164351851851852</v>
      </c>
      <c r="D1000" s="10">
        <v>101</v>
      </c>
      <c r="E1000" s="14">
        <v>1512282</v>
      </c>
      <c r="F1000" s="10" t="s">
        <v>389</v>
      </c>
      <c r="G1000" s="15">
        <v>216</v>
      </c>
      <c r="H1000" s="10" t="s">
        <v>253</v>
      </c>
      <c r="I1000" s="10" t="s">
        <v>7424</v>
      </c>
      <c r="J1000" s="34">
        <v>2892.24</v>
      </c>
      <c r="K1000" s="10">
        <v>4931728127</v>
      </c>
      <c r="L1000" s="10" t="s">
        <v>7788</v>
      </c>
      <c r="M1000" s="10"/>
      <c r="N1000" s="10"/>
    </row>
    <row r="1001" spans="1:14">
      <c r="A1001" s="32" t="s">
        <v>8993</v>
      </c>
      <c r="B1001" s="32" t="s">
        <v>8993</v>
      </c>
      <c r="C1001" s="33">
        <v>0.35780092592592588</v>
      </c>
      <c r="D1001" s="10">
        <v>101</v>
      </c>
      <c r="E1001" s="14">
        <v>1513249</v>
      </c>
      <c r="F1001" s="10" t="s">
        <v>130</v>
      </c>
      <c r="G1001" s="15">
        <v>240</v>
      </c>
      <c r="H1001" s="10" t="s">
        <v>253</v>
      </c>
      <c r="I1001" s="10" t="s">
        <v>7424</v>
      </c>
      <c r="J1001" s="34">
        <v>2676</v>
      </c>
      <c r="K1001" s="10">
        <v>4931730121</v>
      </c>
      <c r="L1001" s="10" t="s">
        <v>8732</v>
      </c>
      <c r="M1001" s="10"/>
      <c r="N1001" s="10"/>
    </row>
    <row r="1002" spans="1:14">
      <c r="A1002" s="32" t="s">
        <v>8993</v>
      </c>
      <c r="B1002" s="32" t="s">
        <v>8993</v>
      </c>
      <c r="C1002" s="33">
        <v>0.35789351851851853</v>
      </c>
      <c r="D1002" s="10">
        <v>101</v>
      </c>
      <c r="E1002" s="14">
        <v>1513249</v>
      </c>
      <c r="F1002" s="10" t="s">
        <v>130</v>
      </c>
      <c r="G1002" s="15">
        <v>240</v>
      </c>
      <c r="H1002" s="10" t="s">
        <v>253</v>
      </c>
      <c r="I1002" s="10" t="s">
        <v>7424</v>
      </c>
      <c r="J1002" s="34">
        <v>2676</v>
      </c>
      <c r="K1002" s="10">
        <v>4931730122</v>
      </c>
      <c r="L1002" s="10" t="s">
        <v>8732</v>
      </c>
      <c r="M1002" s="10"/>
      <c r="N1002" s="10"/>
    </row>
    <row r="1003" spans="1:14">
      <c r="A1003" s="32" t="s">
        <v>8993</v>
      </c>
      <c r="B1003" s="32" t="s">
        <v>8993</v>
      </c>
      <c r="C1003" s="33">
        <v>0.35799768518518515</v>
      </c>
      <c r="D1003" s="10">
        <v>101</v>
      </c>
      <c r="E1003" s="14">
        <v>1512282</v>
      </c>
      <c r="F1003" s="10" t="s">
        <v>389</v>
      </c>
      <c r="G1003" s="15">
        <v>216</v>
      </c>
      <c r="H1003" s="10" t="s">
        <v>253</v>
      </c>
      <c r="I1003" s="10" t="s">
        <v>7424</v>
      </c>
      <c r="J1003" s="34">
        <v>2892.24</v>
      </c>
      <c r="K1003" s="10">
        <v>4931730125</v>
      </c>
      <c r="L1003" s="10" t="s">
        <v>8732</v>
      </c>
      <c r="M1003" s="10"/>
      <c r="N1003" s="10"/>
    </row>
    <row r="1004" spans="1:14">
      <c r="A1004" s="32" t="s">
        <v>8993</v>
      </c>
      <c r="B1004" s="32" t="s">
        <v>8993</v>
      </c>
      <c r="C1004" s="33">
        <v>0.3580787037037037</v>
      </c>
      <c r="D1004" s="10">
        <v>101</v>
      </c>
      <c r="E1004" s="14">
        <v>1512282</v>
      </c>
      <c r="F1004" s="10" t="s">
        <v>389</v>
      </c>
      <c r="G1004" s="15">
        <v>216</v>
      </c>
      <c r="H1004" s="10" t="s">
        <v>253</v>
      </c>
      <c r="I1004" s="10" t="s">
        <v>7424</v>
      </c>
      <c r="J1004" s="34">
        <v>2892.24</v>
      </c>
      <c r="K1004" s="10">
        <v>4931730127</v>
      </c>
      <c r="L1004" s="10" t="s">
        <v>8732</v>
      </c>
      <c r="M1004" s="10"/>
      <c r="N1004" s="10"/>
    </row>
    <row r="1005" spans="1:14">
      <c r="A1005" s="32" t="s">
        <v>8993</v>
      </c>
      <c r="B1005" s="32" t="s">
        <v>8993</v>
      </c>
      <c r="C1005" s="33">
        <v>0.35814814814814816</v>
      </c>
      <c r="D1005" s="10">
        <v>101</v>
      </c>
      <c r="E1005" s="14">
        <v>1520337</v>
      </c>
      <c r="F1005" s="10" t="s">
        <v>157</v>
      </c>
      <c r="G1005" s="15">
        <v>200</v>
      </c>
      <c r="H1005" s="10" t="s">
        <v>253</v>
      </c>
      <c r="I1005" s="10" t="s">
        <v>7424</v>
      </c>
      <c r="J1005" s="34">
        <v>2610</v>
      </c>
      <c r="K1005" s="10">
        <v>4931730128</v>
      </c>
      <c r="L1005" s="10" t="s">
        <v>8732</v>
      </c>
      <c r="M1005" s="10"/>
      <c r="N1005" s="10"/>
    </row>
    <row r="1006" spans="1:14">
      <c r="A1006" s="32" t="s">
        <v>8993</v>
      </c>
      <c r="B1006" s="32" t="s">
        <v>8993</v>
      </c>
      <c r="C1006" s="33">
        <v>0.35821759259259256</v>
      </c>
      <c r="D1006" s="10">
        <v>101</v>
      </c>
      <c r="E1006" s="14">
        <v>1508117</v>
      </c>
      <c r="F1006" s="10" t="s">
        <v>356</v>
      </c>
      <c r="G1006" s="15">
        <v>216</v>
      </c>
      <c r="H1006" s="10" t="s">
        <v>253</v>
      </c>
      <c r="I1006" s="10" t="s">
        <v>7424</v>
      </c>
      <c r="J1006" s="34">
        <v>6292.08</v>
      </c>
      <c r="K1006" s="10">
        <v>4931730130</v>
      </c>
      <c r="L1006" s="10" t="s">
        <v>8732</v>
      </c>
      <c r="M1006" s="10"/>
      <c r="N1006" s="10"/>
    </row>
    <row r="1007" spans="1:14">
      <c r="A1007" s="32" t="s">
        <v>8993</v>
      </c>
      <c r="B1007" s="32" t="s">
        <v>8993</v>
      </c>
      <c r="C1007" s="33">
        <v>0.35829861111111111</v>
      </c>
      <c r="D1007" s="10">
        <v>101</v>
      </c>
      <c r="E1007" s="14">
        <v>1508117</v>
      </c>
      <c r="F1007" s="10" t="s">
        <v>356</v>
      </c>
      <c r="G1007" s="15">
        <v>216</v>
      </c>
      <c r="H1007" s="10" t="s">
        <v>253</v>
      </c>
      <c r="I1007" s="10" t="s">
        <v>7424</v>
      </c>
      <c r="J1007" s="34">
        <v>6292.08</v>
      </c>
      <c r="K1007" s="10">
        <v>4931730151</v>
      </c>
      <c r="L1007" s="10" t="s">
        <v>8732</v>
      </c>
      <c r="M1007" s="10"/>
      <c r="N1007" s="10"/>
    </row>
    <row r="1008" spans="1:14">
      <c r="A1008" s="32" t="s">
        <v>8993</v>
      </c>
      <c r="B1008" s="32" t="s">
        <v>8993</v>
      </c>
      <c r="C1008" s="33">
        <v>0.35836805555555556</v>
      </c>
      <c r="D1008" s="10">
        <v>101</v>
      </c>
      <c r="E1008" s="14">
        <v>1513604</v>
      </c>
      <c r="F1008" s="10" t="s">
        <v>131</v>
      </c>
      <c r="G1008" s="15">
        <v>168</v>
      </c>
      <c r="H1008" s="10" t="s">
        <v>253</v>
      </c>
      <c r="I1008" s="10" t="s">
        <v>7424</v>
      </c>
      <c r="J1008" s="34">
        <v>3301.2</v>
      </c>
      <c r="K1008" s="10">
        <v>4931730153</v>
      </c>
      <c r="L1008" s="10" t="s">
        <v>8732</v>
      </c>
      <c r="M1008" s="10"/>
      <c r="N1008" s="10"/>
    </row>
    <row r="1009" spans="1:14">
      <c r="A1009" s="32" t="s">
        <v>8993</v>
      </c>
      <c r="B1009" s="32" t="s">
        <v>8993</v>
      </c>
      <c r="C1009" s="33">
        <v>0.35843749999999996</v>
      </c>
      <c r="D1009" s="10">
        <v>101</v>
      </c>
      <c r="E1009" s="14">
        <v>1513604</v>
      </c>
      <c r="F1009" s="10" t="s">
        <v>131</v>
      </c>
      <c r="G1009" s="15">
        <v>168</v>
      </c>
      <c r="H1009" s="10" t="s">
        <v>253</v>
      </c>
      <c r="I1009" s="10" t="s">
        <v>7424</v>
      </c>
      <c r="J1009" s="34">
        <v>3301.2</v>
      </c>
      <c r="K1009" s="10">
        <v>4931730156</v>
      </c>
      <c r="L1009" s="10" t="s">
        <v>8732</v>
      </c>
      <c r="M1009" s="10"/>
      <c r="N1009" s="10"/>
    </row>
    <row r="1010" spans="1:14">
      <c r="A1010" s="32" t="s">
        <v>8993</v>
      </c>
      <c r="B1010" s="32" t="s">
        <v>8993</v>
      </c>
      <c r="C1010" s="33">
        <v>0.37368055555555557</v>
      </c>
      <c r="D1010" s="10">
        <v>101</v>
      </c>
      <c r="E1010" s="14">
        <v>1508197</v>
      </c>
      <c r="F1010" s="10" t="s">
        <v>126</v>
      </c>
      <c r="G1010" s="15">
        <v>200</v>
      </c>
      <c r="H1010" s="10" t="s">
        <v>253</v>
      </c>
      <c r="I1010" s="10" t="s">
        <v>7424</v>
      </c>
      <c r="J1010" s="34">
        <v>2470</v>
      </c>
      <c r="K1010" s="10">
        <v>4931730372</v>
      </c>
      <c r="L1010" s="10" t="s">
        <v>8732</v>
      </c>
      <c r="M1010" s="10"/>
      <c r="N1010" s="10"/>
    </row>
    <row r="1011" spans="1:14">
      <c r="A1011" s="32" t="s">
        <v>8993</v>
      </c>
      <c r="B1011" s="32" t="s">
        <v>8993</v>
      </c>
      <c r="C1011" s="33">
        <v>0.37375000000000003</v>
      </c>
      <c r="D1011" s="10">
        <v>101</v>
      </c>
      <c r="E1011" s="14">
        <v>1508197</v>
      </c>
      <c r="F1011" s="10" t="s">
        <v>126</v>
      </c>
      <c r="G1011" s="15">
        <v>200</v>
      </c>
      <c r="H1011" s="10" t="s">
        <v>253</v>
      </c>
      <c r="I1011" s="10" t="s">
        <v>7424</v>
      </c>
      <c r="J1011" s="34">
        <v>2470</v>
      </c>
      <c r="K1011" s="10">
        <v>4931730374</v>
      </c>
      <c r="L1011" s="10" t="s">
        <v>8732</v>
      </c>
      <c r="M1011" s="10"/>
      <c r="N1011" s="10"/>
    </row>
    <row r="1012" spans="1:14">
      <c r="A1012" s="32" t="s">
        <v>8993</v>
      </c>
      <c r="B1012" s="32" t="s">
        <v>8993</v>
      </c>
      <c r="C1012" s="33">
        <v>0.37390046296296298</v>
      </c>
      <c r="D1012" s="10">
        <v>101</v>
      </c>
      <c r="E1012" s="14">
        <v>1508197</v>
      </c>
      <c r="F1012" s="10" t="s">
        <v>126</v>
      </c>
      <c r="G1012" s="15">
        <v>200</v>
      </c>
      <c r="H1012" s="10" t="s">
        <v>253</v>
      </c>
      <c r="I1012" s="10" t="s">
        <v>7424</v>
      </c>
      <c r="J1012" s="34">
        <v>2470</v>
      </c>
      <c r="K1012" s="10">
        <v>4931730376</v>
      </c>
      <c r="L1012" s="10" t="s">
        <v>8732</v>
      </c>
      <c r="M1012" s="10"/>
      <c r="N1012" s="10"/>
    </row>
    <row r="1013" spans="1:14">
      <c r="A1013" s="32" t="s">
        <v>8993</v>
      </c>
      <c r="B1013" s="32" t="s">
        <v>8993</v>
      </c>
      <c r="C1013" s="33">
        <v>0.37396990740740743</v>
      </c>
      <c r="D1013" s="10">
        <v>101</v>
      </c>
      <c r="E1013" s="14">
        <v>1508197</v>
      </c>
      <c r="F1013" s="10" t="s">
        <v>126</v>
      </c>
      <c r="G1013" s="15">
        <v>200</v>
      </c>
      <c r="H1013" s="10" t="s">
        <v>253</v>
      </c>
      <c r="I1013" s="10" t="s">
        <v>7424</v>
      </c>
      <c r="J1013" s="34">
        <v>2470</v>
      </c>
      <c r="K1013" s="10">
        <v>4931730377</v>
      </c>
      <c r="L1013" s="10" t="s">
        <v>8732</v>
      </c>
      <c r="M1013" s="10"/>
      <c r="N1013" s="10"/>
    </row>
    <row r="1014" spans="1:14">
      <c r="A1014" s="32" t="s">
        <v>8993</v>
      </c>
      <c r="B1014" s="32" t="s">
        <v>8993</v>
      </c>
      <c r="C1014" s="33">
        <v>0.38703703703703707</v>
      </c>
      <c r="D1014" s="10">
        <v>101</v>
      </c>
      <c r="E1014" s="14">
        <v>1508197</v>
      </c>
      <c r="F1014" s="10" t="s">
        <v>126</v>
      </c>
      <c r="G1014" s="15">
        <v>200</v>
      </c>
      <c r="H1014" s="10" t="s">
        <v>253</v>
      </c>
      <c r="I1014" s="10" t="s">
        <v>7424</v>
      </c>
      <c r="J1014" s="34">
        <v>2470</v>
      </c>
      <c r="K1014" s="10">
        <v>4931730552</v>
      </c>
      <c r="L1014" s="10" t="s">
        <v>8732</v>
      </c>
      <c r="M1014" s="10"/>
      <c r="N1014" s="10"/>
    </row>
    <row r="1015" spans="1:14">
      <c r="A1015" s="32" t="s">
        <v>8993</v>
      </c>
      <c r="B1015" s="32" t="s">
        <v>8993</v>
      </c>
      <c r="C1015" s="33">
        <v>0.41577546296296292</v>
      </c>
      <c r="D1015" s="10">
        <v>101</v>
      </c>
      <c r="E1015" s="14">
        <v>1508197</v>
      </c>
      <c r="F1015" s="10" t="s">
        <v>126</v>
      </c>
      <c r="G1015" s="15">
        <v>200</v>
      </c>
      <c r="H1015" s="10" t="s">
        <v>253</v>
      </c>
      <c r="I1015" s="10" t="s">
        <v>7424</v>
      </c>
      <c r="J1015" s="34">
        <v>2470</v>
      </c>
      <c r="K1015" s="10">
        <v>4931730993</v>
      </c>
      <c r="L1015" s="10" t="s">
        <v>8732</v>
      </c>
      <c r="M1015" s="10"/>
      <c r="N1015" s="10"/>
    </row>
    <row r="1016" spans="1:14">
      <c r="A1016" s="32" t="s">
        <v>8993</v>
      </c>
      <c r="B1016" s="32" t="s">
        <v>8993</v>
      </c>
      <c r="C1016" s="33">
        <v>0.41587962962962965</v>
      </c>
      <c r="D1016" s="10">
        <v>101</v>
      </c>
      <c r="E1016" s="14">
        <v>1513604</v>
      </c>
      <c r="F1016" s="10" t="s">
        <v>131</v>
      </c>
      <c r="G1016" s="15">
        <v>168</v>
      </c>
      <c r="H1016" s="10" t="s">
        <v>253</v>
      </c>
      <c r="I1016" s="10" t="s">
        <v>7424</v>
      </c>
      <c r="J1016" s="34">
        <v>3301.2</v>
      </c>
      <c r="K1016" s="10">
        <v>4931730995</v>
      </c>
      <c r="L1016" s="10" t="s">
        <v>8732</v>
      </c>
      <c r="M1016" s="10"/>
      <c r="N1016" s="10"/>
    </row>
    <row r="1017" spans="1:14">
      <c r="A1017" s="32" t="s">
        <v>8993</v>
      </c>
      <c r="B1017" s="32" t="s">
        <v>8993</v>
      </c>
      <c r="C1017" s="33">
        <v>0.41596064814814815</v>
      </c>
      <c r="D1017" s="10">
        <v>101</v>
      </c>
      <c r="E1017" s="14">
        <v>1513604</v>
      </c>
      <c r="F1017" s="10" t="s">
        <v>131</v>
      </c>
      <c r="G1017" s="15">
        <v>168</v>
      </c>
      <c r="H1017" s="10" t="s">
        <v>253</v>
      </c>
      <c r="I1017" s="10" t="s">
        <v>7424</v>
      </c>
      <c r="J1017" s="34">
        <v>3301.2</v>
      </c>
      <c r="K1017" s="10">
        <v>4931730996</v>
      </c>
      <c r="L1017" s="10" t="s">
        <v>8732</v>
      </c>
      <c r="M1017" s="10"/>
      <c r="N1017" s="10"/>
    </row>
    <row r="1018" spans="1:14">
      <c r="A1018" s="32" t="s">
        <v>8993</v>
      </c>
      <c r="B1018" s="32" t="s">
        <v>8993</v>
      </c>
      <c r="C1018" s="33">
        <v>0.41604166666666664</v>
      </c>
      <c r="D1018" s="10">
        <v>101</v>
      </c>
      <c r="E1018" s="14">
        <v>1520337</v>
      </c>
      <c r="F1018" s="10" t="s">
        <v>157</v>
      </c>
      <c r="G1018" s="15">
        <v>200</v>
      </c>
      <c r="H1018" s="10" t="s">
        <v>253</v>
      </c>
      <c r="I1018" s="10" t="s">
        <v>7424</v>
      </c>
      <c r="J1018" s="34">
        <v>2610</v>
      </c>
      <c r="K1018" s="10">
        <v>4931730997</v>
      </c>
      <c r="L1018" s="10" t="s">
        <v>8732</v>
      </c>
      <c r="M1018" s="10"/>
      <c r="N1018" s="10"/>
    </row>
    <row r="1019" spans="1:14">
      <c r="A1019" s="32" t="s">
        <v>8993</v>
      </c>
      <c r="B1019" s="32" t="s">
        <v>8993</v>
      </c>
      <c r="C1019" s="33">
        <v>0.4161111111111111</v>
      </c>
      <c r="D1019" s="10">
        <v>101</v>
      </c>
      <c r="E1019" s="14">
        <v>1512282</v>
      </c>
      <c r="F1019" s="10" t="s">
        <v>389</v>
      </c>
      <c r="G1019" s="15">
        <v>216</v>
      </c>
      <c r="H1019" s="10" t="s">
        <v>253</v>
      </c>
      <c r="I1019" s="10" t="s">
        <v>7424</v>
      </c>
      <c r="J1019" s="34">
        <v>2892.24</v>
      </c>
      <c r="K1019" s="10">
        <v>4931730999</v>
      </c>
      <c r="L1019" s="10" t="s">
        <v>8732</v>
      </c>
      <c r="M1019" s="10"/>
      <c r="N1019" s="10"/>
    </row>
    <row r="1020" spans="1:14">
      <c r="A1020" s="32" t="s">
        <v>8993</v>
      </c>
      <c r="B1020" s="32" t="s">
        <v>8993</v>
      </c>
      <c r="C1020" s="33">
        <v>0.44611111111111112</v>
      </c>
      <c r="D1020" s="10">
        <v>101</v>
      </c>
      <c r="E1020" s="14">
        <v>1508117</v>
      </c>
      <c r="F1020" s="10" t="s">
        <v>356</v>
      </c>
      <c r="G1020" s="15">
        <v>216</v>
      </c>
      <c r="H1020" s="10" t="s">
        <v>253</v>
      </c>
      <c r="I1020" s="10" t="s">
        <v>7424</v>
      </c>
      <c r="J1020" s="34">
        <v>6292.08</v>
      </c>
      <c r="K1020" s="10">
        <v>4931731272</v>
      </c>
      <c r="L1020" s="10" t="s">
        <v>8732</v>
      </c>
      <c r="M1020" s="10"/>
      <c r="N1020" s="10"/>
    </row>
    <row r="1021" spans="1:14">
      <c r="A1021" s="32" t="s">
        <v>8993</v>
      </c>
      <c r="B1021" s="32" t="s">
        <v>8993</v>
      </c>
      <c r="C1021" s="33">
        <v>0.47283564814814816</v>
      </c>
      <c r="D1021" s="10">
        <v>101</v>
      </c>
      <c r="E1021" s="14">
        <v>1520337</v>
      </c>
      <c r="F1021" s="10" t="s">
        <v>157</v>
      </c>
      <c r="G1021" s="15">
        <v>200</v>
      </c>
      <c r="H1021" s="10" t="s">
        <v>253</v>
      </c>
      <c r="I1021" s="10" t="s">
        <v>7424</v>
      </c>
      <c r="J1021" s="34">
        <v>2610</v>
      </c>
      <c r="K1021" s="10">
        <v>4931731467</v>
      </c>
      <c r="L1021" s="10" t="s">
        <v>8732</v>
      </c>
      <c r="M1021" s="10"/>
      <c r="N1021" s="10"/>
    </row>
    <row r="1022" spans="1:14">
      <c r="A1022" s="32" t="s">
        <v>8993</v>
      </c>
      <c r="B1022" s="32" t="s">
        <v>8993</v>
      </c>
      <c r="C1022" s="33">
        <v>0.47296296296296297</v>
      </c>
      <c r="D1022" s="10">
        <v>101</v>
      </c>
      <c r="E1022" s="14">
        <v>1513249</v>
      </c>
      <c r="F1022" s="10" t="s">
        <v>130</v>
      </c>
      <c r="G1022" s="15">
        <v>240</v>
      </c>
      <c r="H1022" s="10" t="s">
        <v>253</v>
      </c>
      <c r="I1022" s="10" t="s">
        <v>7424</v>
      </c>
      <c r="J1022" s="34">
        <v>2676</v>
      </c>
      <c r="K1022" s="10">
        <v>4931731468</v>
      </c>
      <c r="L1022" s="10" t="s">
        <v>8732</v>
      </c>
      <c r="M1022" s="10"/>
      <c r="N1022" s="10"/>
    </row>
    <row r="1023" spans="1:14">
      <c r="A1023" s="32" t="s">
        <v>8993</v>
      </c>
      <c r="B1023" s="32" t="s">
        <v>8993</v>
      </c>
      <c r="C1023" s="33">
        <v>0.47304398148148147</v>
      </c>
      <c r="D1023" s="10">
        <v>101</v>
      </c>
      <c r="E1023" s="14">
        <v>1508197</v>
      </c>
      <c r="F1023" s="10" t="s">
        <v>126</v>
      </c>
      <c r="G1023" s="15">
        <v>200</v>
      </c>
      <c r="H1023" s="10" t="s">
        <v>253</v>
      </c>
      <c r="I1023" s="10" t="s">
        <v>7424</v>
      </c>
      <c r="J1023" s="34">
        <v>2470</v>
      </c>
      <c r="K1023" s="10">
        <v>4931731481</v>
      </c>
      <c r="L1023" s="10" t="s">
        <v>8732</v>
      </c>
      <c r="M1023" s="10"/>
      <c r="N1023" s="10"/>
    </row>
    <row r="1024" spans="1:14">
      <c r="A1024" s="32" t="s">
        <v>8993</v>
      </c>
      <c r="B1024" s="32" t="s">
        <v>8993</v>
      </c>
      <c r="C1024" s="33">
        <v>0.52484953703703707</v>
      </c>
      <c r="D1024" s="10">
        <v>101</v>
      </c>
      <c r="E1024" s="14">
        <v>1520337</v>
      </c>
      <c r="F1024" s="10" t="s">
        <v>157</v>
      </c>
      <c r="G1024" s="15">
        <v>200</v>
      </c>
      <c r="H1024" s="10" t="s">
        <v>253</v>
      </c>
      <c r="I1024" s="10" t="s">
        <v>7424</v>
      </c>
      <c r="J1024" s="34">
        <v>2610</v>
      </c>
      <c r="K1024" s="10">
        <v>4931732018</v>
      </c>
      <c r="L1024" s="10" t="s">
        <v>8732</v>
      </c>
      <c r="M1024" s="10"/>
      <c r="N1024" s="10"/>
    </row>
    <row r="1025" spans="1:14">
      <c r="A1025" s="32" t="s">
        <v>8993</v>
      </c>
      <c r="B1025" s="32" t="s">
        <v>8993</v>
      </c>
      <c r="C1025" s="33">
        <v>0.52494212962962961</v>
      </c>
      <c r="D1025" s="10">
        <v>101</v>
      </c>
      <c r="E1025" s="14">
        <v>1513604</v>
      </c>
      <c r="F1025" s="10" t="s">
        <v>131</v>
      </c>
      <c r="G1025" s="15">
        <v>168</v>
      </c>
      <c r="H1025" s="10" t="s">
        <v>253</v>
      </c>
      <c r="I1025" s="10" t="s">
        <v>7424</v>
      </c>
      <c r="J1025" s="34">
        <v>3301.2</v>
      </c>
      <c r="K1025" s="10">
        <v>4931732019</v>
      </c>
      <c r="L1025" s="10" t="s">
        <v>8732</v>
      </c>
      <c r="M1025" s="10"/>
      <c r="N1025" s="10"/>
    </row>
    <row r="1026" spans="1:14">
      <c r="A1026" s="32" t="s">
        <v>8993</v>
      </c>
      <c r="B1026" s="32" t="s">
        <v>8993</v>
      </c>
      <c r="C1026" s="33">
        <v>0.52501157407407406</v>
      </c>
      <c r="D1026" s="10">
        <v>101</v>
      </c>
      <c r="E1026" s="14">
        <v>1513604</v>
      </c>
      <c r="F1026" s="10" t="s">
        <v>131</v>
      </c>
      <c r="G1026" s="15">
        <v>168</v>
      </c>
      <c r="H1026" s="10" t="s">
        <v>253</v>
      </c>
      <c r="I1026" s="10" t="s">
        <v>7424</v>
      </c>
      <c r="J1026" s="34">
        <v>3301.2</v>
      </c>
      <c r="K1026" s="10">
        <v>4931732020</v>
      </c>
      <c r="L1026" s="10" t="s">
        <v>8732</v>
      </c>
      <c r="M1026" s="10"/>
      <c r="N1026" s="10"/>
    </row>
    <row r="1027" spans="1:14">
      <c r="A1027" s="32" t="s">
        <v>8993</v>
      </c>
      <c r="B1027" s="32" t="s">
        <v>8993</v>
      </c>
      <c r="C1027" s="33">
        <v>0.5259490740740741</v>
      </c>
      <c r="D1027" s="10">
        <v>101</v>
      </c>
      <c r="E1027" s="14">
        <v>1516860</v>
      </c>
      <c r="F1027" s="10" t="s">
        <v>139</v>
      </c>
      <c r="G1027" s="15">
        <v>800</v>
      </c>
      <c r="H1027" s="10" t="s">
        <v>253</v>
      </c>
      <c r="I1027" s="10" t="s">
        <v>7424</v>
      </c>
      <c r="J1027" s="34">
        <v>15032</v>
      </c>
      <c r="K1027" s="10">
        <v>4931732039</v>
      </c>
      <c r="L1027" s="10" t="s">
        <v>8732</v>
      </c>
      <c r="M1027" s="10"/>
      <c r="N1027" s="10"/>
    </row>
    <row r="1028" spans="1:14">
      <c r="A1028" s="32" t="s">
        <v>8993</v>
      </c>
      <c r="B1028" s="32" t="s">
        <v>8993</v>
      </c>
      <c r="C1028" s="33">
        <v>0.54101851851851845</v>
      </c>
      <c r="D1028" s="10">
        <v>101</v>
      </c>
      <c r="E1028" s="14">
        <v>1508197</v>
      </c>
      <c r="F1028" s="10" t="s">
        <v>126</v>
      </c>
      <c r="G1028" s="15">
        <v>200</v>
      </c>
      <c r="H1028" s="10" t="s">
        <v>253</v>
      </c>
      <c r="I1028" s="10" t="s">
        <v>7424</v>
      </c>
      <c r="J1028" s="34">
        <v>2470</v>
      </c>
      <c r="K1028" s="10">
        <v>4931732157</v>
      </c>
      <c r="L1028" s="10" t="s">
        <v>8732</v>
      </c>
      <c r="M1028" s="10"/>
      <c r="N1028" s="10"/>
    </row>
    <row r="1029" spans="1:14">
      <c r="A1029" s="32" t="s">
        <v>8993</v>
      </c>
      <c r="B1029" s="32" t="s">
        <v>8993</v>
      </c>
      <c r="C1029" s="33">
        <v>0.58835648148148145</v>
      </c>
      <c r="D1029" s="10">
        <v>101</v>
      </c>
      <c r="E1029" s="14">
        <v>1516847</v>
      </c>
      <c r="F1029" s="10" t="s">
        <v>136</v>
      </c>
      <c r="G1029" s="15">
        <v>840</v>
      </c>
      <c r="H1029" s="10" t="s">
        <v>253</v>
      </c>
      <c r="I1029" s="10" t="s">
        <v>7424</v>
      </c>
      <c r="J1029" s="34">
        <v>15397.2</v>
      </c>
      <c r="K1029" s="10">
        <v>4931732968</v>
      </c>
      <c r="L1029" s="10" t="s">
        <v>8732</v>
      </c>
      <c r="M1029" s="10"/>
      <c r="N1029" s="10"/>
    </row>
    <row r="1030" spans="1:14">
      <c r="A1030" s="32" t="s">
        <v>8993</v>
      </c>
      <c r="B1030" s="32" t="s">
        <v>8993</v>
      </c>
      <c r="C1030" s="33">
        <v>0.58952546296296293</v>
      </c>
      <c r="D1030" s="10">
        <v>101</v>
      </c>
      <c r="E1030" s="14">
        <v>1513249</v>
      </c>
      <c r="F1030" s="10" t="s">
        <v>130</v>
      </c>
      <c r="G1030" s="15">
        <v>240</v>
      </c>
      <c r="H1030" s="10" t="s">
        <v>253</v>
      </c>
      <c r="I1030" s="10" t="s">
        <v>7424</v>
      </c>
      <c r="J1030" s="34">
        <v>2676</v>
      </c>
      <c r="K1030" s="10">
        <v>4931732985</v>
      </c>
      <c r="L1030" s="10" t="s">
        <v>8732</v>
      </c>
      <c r="M1030" s="10"/>
      <c r="N1030" s="10"/>
    </row>
    <row r="1031" spans="1:14">
      <c r="A1031" s="32" t="s">
        <v>8993</v>
      </c>
      <c r="B1031" s="32" t="s">
        <v>8993</v>
      </c>
      <c r="C1031" s="33">
        <v>0.58961805555555558</v>
      </c>
      <c r="D1031" s="10">
        <v>101</v>
      </c>
      <c r="E1031" s="14">
        <v>1508197</v>
      </c>
      <c r="F1031" s="10" t="s">
        <v>126</v>
      </c>
      <c r="G1031" s="15">
        <v>200</v>
      </c>
      <c r="H1031" s="10" t="s">
        <v>253</v>
      </c>
      <c r="I1031" s="10" t="s">
        <v>7424</v>
      </c>
      <c r="J1031" s="34">
        <v>2470</v>
      </c>
      <c r="K1031" s="10">
        <v>4931732986</v>
      </c>
      <c r="L1031" s="10" t="s">
        <v>8732</v>
      </c>
      <c r="M1031" s="10"/>
      <c r="N1031" s="10"/>
    </row>
    <row r="1032" spans="1:14">
      <c r="A1032" s="32" t="s">
        <v>8993</v>
      </c>
      <c r="B1032" s="32" t="s">
        <v>8993</v>
      </c>
      <c r="C1032" s="33">
        <v>0.59847222222222218</v>
      </c>
      <c r="D1032" s="10">
        <v>101</v>
      </c>
      <c r="E1032" s="14">
        <v>1508117</v>
      </c>
      <c r="F1032" s="10" t="s">
        <v>356</v>
      </c>
      <c r="G1032" s="15">
        <v>216</v>
      </c>
      <c r="H1032" s="10" t="s">
        <v>253</v>
      </c>
      <c r="I1032" s="10" t="s">
        <v>7424</v>
      </c>
      <c r="J1032" s="34">
        <v>6292.08</v>
      </c>
      <c r="K1032" s="10">
        <v>4931733122</v>
      </c>
      <c r="L1032" s="10" t="s">
        <v>8732</v>
      </c>
      <c r="M1032" s="10"/>
      <c r="N1032" s="10"/>
    </row>
    <row r="1033" spans="1:14">
      <c r="A1033" s="32" t="s">
        <v>8993</v>
      </c>
      <c r="B1033" s="32" t="s">
        <v>8993</v>
      </c>
      <c r="C1033" s="33">
        <v>0.59885416666666669</v>
      </c>
      <c r="D1033" s="10">
        <v>101</v>
      </c>
      <c r="E1033" s="14">
        <v>1512282</v>
      </c>
      <c r="F1033" s="10" t="s">
        <v>389</v>
      </c>
      <c r="G1033" s="15">
        <v>216</v>
      </c>
      <c r="H1033" s="10" t="s">
        <v>253</v>
      </c>
      <c r="I1033" s="10" t="s">
        <v>7424</v>
      </c>
      <c r="J1033" s="34">
        <v>2892.24</v>
      </c>
      <c r="K1033" s="10">
        <v>4931733127</v>
      </c>
      <c r="L1033" s="10" t="s">
        <v>8732</v>
      </c>
      <c r="M1033" s="10"/>
      <c r="N1033" s="10"/>
    </row>
    <row r="1034" spans="1:14">
      <c r="A1034" s="32" t="s">
        <v>8993</v>
      </c>
      <c r="B1034" s="32" t="s">
        <v>8993</v>
      </c>
      <c r="C1034" s="33">
        <v>0.72523148148148142</v>
      </c>
      <c r="D1034" s="10">
        <v>101</v>
      </c>
      <c r="E1034" s="14">
        <v>1516858</v>
      </c>
      <c r="F1034" s="10" t="s">
        <v>138</v>
      </c>
      <c r="G1034" s="15">
        <v>1000</v>
      </c>
      <c r="H1034" s="10" t="s">
        <v>253</v>
      </c>
      <c r="I1034" s="10" t="s">
        <v>7424</v>
      </c>
      <c r="J1034" s="34">
        <v>19150</v>
      </c>
      <c r="K1034" s="10">
        <v>4931734806</v>
      </c>
      <c r="L1034" s="10" t="s">
        <v>8469</v>
      </c>
      <c r="M1034" s="10"/>
      <c r="N1034" s="10"/>
    </row>
    <row r="1035" spans="1:14">
      <c r="A1035" s="32" t="s">
        <v>8993</v>
      </c>
      <c r="B1035" s="32" t="s">
        <v>8993</v>
      </c>
      <c r="C1035" s="33">
        <v>0.72605324074074085</v>
      </c>
      <c r="D1035" s="10">
        <v>101</v>
      </c>
      <c r="E1035" s="14">
        <v>1516847</v>
      </c>
      <c r="F1035" s="10" t="s">
        <v>136</v>
      </c>
      <c r="G1035" s="15">
        <v>840</v>
      </c>
      <c r="H1035" s="10" t="s">
        <v>253</v>
      </c>
      <c r="I1035" s="10" t="s">
        <v>7424</v>
      </c>
      <c r="J1035" s="34">
        <v>15397.2</v>
      </c>
      <c r="K1035" s="10">
        <v>4931734822</v>
      </c>
      <c r="L1035" s="10" t="s">
        <v>8469</v>
      </c>
      <c r="M1035" s="10"/>
      <c r="N1035" s="10"/>
    </row>
    <row r="1036" spans="1:14">
      <c r="A1036" s="32" t="s">
        <v>8993</v>
      </c>
      <c r="B1036" s="32" t="s">
        <v>8993</v>
      </c>
      <c r="C1036" s="33">
        <v>0.7268634259259259</v>
      </c>
      <c r="D1036" s="10">
        <v>101</v>
      </c>
      <c r="E1036" s="14">
        <v>1516868</v>
      </c>
      <c r="F1036" s="10" t="s">
        <v>142</v>
      </c>
      <c r="G1036" s="15">
        <v>900</v>
      </c>
      <c r="H1036" s="10" t="s">
        <v>253</v>
      </c>
      <c r="I1036" s="10" t="s">
        <v>7424</v>
      </c>
      <c r="J1036" s="34">
        <v>17451</v>
      </c>
      <c r="K1036" s="10">
        <v>4931734830</v>
      </c>
      <c r="L1036" s="10" t="s">
        <v>8469</v>
      </c>
      <c r="M1036" s="10"/>
      <c r="N1036" s="10"/>
    </row>
    <row r="1037" spans="1:14">
      <c r="A1037" s="32" t="s">
        <v>8993</v>
      </c>
      <c r="B1037" s="32" t="s">
        <v>8993</v>
      </c>
      <c r="C1037" s="33">
        <v>0.73674768518518519</v>
      </c>
      <c r="D1037" s="10">
        <v>101</v>
      </c>
      <c r="E1037" s="14">
        <v>1520335</v>
      </c>
      <c r="F1037" s="10" t="s">
        <v>155</v>
      </c>
      <c r="G1037" s="15">
        <v>600</v>
      </c>
      <c r="H1037" s="10" t="s">
        <v>253</v>
      </c>
      <c r="I1037" s="10" t="s">
        <v>7424</v>
      </c>
      <c r="J1037" s="34">
        <v>9054</v>
      </c>
      <c r="K1037" s="10">
        <v>4931734893</v>
      </c>
      <c r="L1037" s="10" t="s">
        <v>8469</v>
      </c>
      <c r="M1037" s="10"/>
      <c r="N1037" s="10"/>
    </row>
    <row r="1038" spans="1:14">
      <c r="A1038" s="32" t="s">
        <v>8993</v>
      </c>
      <c r="B1038" s="32" t="s">
        <v>8993</v>
      </c>
      <c r="C1038" s="33">
        <v>0.73692129629629621</v>
      </c>
      <c r="D1038" s="10">
        <v>101</v>
      </c>
      <c r="E1038" s="14">
        <v>1508197</v>
      </c>
      <c r="F1038" s="10" t="s">
        <v>126</v>
      </c>
      <c r="G1038" s="15">
        <v>200</v>
      </c>
      <c r="H1038" s="10" t="s">
        <v>253</v>
      </c>
      <c r="I1038" s="10" t="s">
        <v>7424</v>
      </c>
      <c r="J1038" s="34">
        <v>2470</v>
      </c>
      <c r="K1038" s="10">
        <v>4931734894</v>
      </c>
      <c r="L1038" s="10" t="s">
        <v>8469</v>
      </c>
      <c r="M1038" s="10"/>
      <c r="N1038" s="10"/>
    </row>
    <row r="1039" spans="1:14">
      <c r="A1039" s="32" t="s">
        <v>8993</v>
      </c>
      <c r="B1039" s="32" t="s">
        <v>8993</v>
      </c>
      <c r="C1039" s="33">
        <v>0.73697916666666663</v>
      </c>
      <c r="D1039" s="10">
        <v>101</v>
      </c>
      <c r="E1039" s="14">
        <v>1508197</v>
      </c>
      <c r="F1039" s="10" t="s">
        <v>126</v>
      </c>
      <c r="G1039" s="15">
        <v>200</v>
      </c>
      <c r="H1039" s="10" t="s">
        <v>253</v>
      </c>
      <c r="I1039" s="10" t="s">
        <v>7424</v>
      </c>
      <c r="J1039" s="34">
        <v>2470</v>
      </c>
      <c r="K1039" s="10">
        <v>4931734897</v>
      </c>
      <c r="L1039" s="10" t="s">
        <v>8469</v>
      </c>
      <c r="M1039" s="10"/>
      <c r="N1039" s="10"/>
    </row>
    <row r="1040" spans="1:14">
      <c r="A1040" s="32" t="s">
        <v>8993</v>
      </c>
      <c r="B1040" s="32" t="s">
        <v>8993</v>
      </c>
      <c r="C1040" s="33">
        <v>0.73777777777777775</v>
      </c>
      <c r="D1040" s="10">
        <v>101</v>
      </c>
      <c r="E1040" s="14">
        <v>1513249</v>
      </c>
      <c r="F1040" s="10" t="s">
        <v>130</v>
      </c>
      <c r="G1040" s="15">
        <v>240</v>
      </c>
      <c r="H1040" s="10" t="s">
        <v>253</v>
      </c>
      <c r="I1040" s="10" t="s">
        <v>7424</v>
      </c>
      <c r="J1040" s="34">
        <v>2676</v>
      </c>
      <c r="K1040" s="10">
        <v>4931734906</v>
      </c>
      <c r="L1040" s="10" t="s">
        <v>8469</v>
      </c>
      <c r="M1040" s="10"/>
      <c r="N1040" s="10"/>
    </row>
    <row r="1041" spans="1:14">
      <c r="A1041" s="32" t="s">
        <v>8993</v>
      </c>
      <c r="B1041" s="32" t="s">
        <v>8993</v>
      </c>
      <c r="C1041" s="33">
        <v>0.73789351851851848</v>
      </c>
      <c r="D1041" s="10">
        <v>101</v>
      </c>
      <c r="E1041" s="14">
        <v>1520337</v>
      </c>
      <c r="F1041" s="10" t="s">
        <v>157</v>
      </c>
      <c r="G1041" s="15">
        <v>200</v>
      </c>
      <c r="H1041" s="10" t="s">
        <v>253</v>
      </c>
      <c r="I1041" s="10" t="s">
        <v>7424</v>
      </c>
      <c r="J1041" s="34">
        <v>2610</v>
      </c>
      <c r="K1041" s="10">
        <v>4931734907</v>
      </c>
      <c r="L1041" s="10" t="s">
        <v>8469</v>
      </c>
      <c r="M1041" s="10"/>
      <c r="N1041" s="10"/>
    </row>
    <row r="1042" spans="1:14">
      <c r="A1042" s="32" t="s">
        <v>8993</v>
      </c>
      <c r="B1042" s="32" t="s">
        <v>8993</v>
      </c>
      <c r="C1042" s="33">
        <v>0.7379282407407407</v>
      </c>
      <c r="D1042" s="10">
        <v>101</v>
      </c>
      <c r="E1042" s="14">
        <v>1520337</v>
      </c>
      <c r="F1042" s="10" t="s">
        <v>157</v>
      </c>
      <c r="G1042" s="15">
        <v>200</v>
      </c>
      <c r="H1042" s="10" t="s">
        <v>253</v>
      </c>
      <c r="I1042" s="10" t="s">
        <v>7424</v>
      </c>
      <c r="J1042" s="34">
        <v>2610</v>
      </c>
      <c r="K1042" s="10">
        <v>4931734908</v>
      </c>
      <c r="L1042" s="10" t="s">
        <v>8469</v>
      </c>
      <c r="M1042" s="10"/>
      <c r="N1042" s="10"/>
    </row>
    <row r="1043" spans="1:14">
      <c r="A1043" s="32" t="s">
        <v>8993</v>
      </c>
      <c r="B1043" s="32" t="s">
        <v>8993</v>
      </c>
      <c r="C1043" s="33">
        <v>0.73806712962962961</v>
      </c>
      <c r="D1043" s="10">
        <v>101</v>
      </c>
      <c r="E1043" s="14">
        <v>1508117</v>
      </c>
      <c r="F1043" s="10" t="s">
        <v>356</v>
      </c>
      <c r="G1043" s="15">
        <v>216</v>
      </c>
      <c r="H1043" s="10" t="s">
        <v>253</v>
      </c>
      <c r="I1043" s="10" t="s">
        <v>7424</v>
      </c>
      <c r="J1043" s="34">
        <v>6292.08</v>
      </c>
      <c r="K1043" s="10">
        <v>4931734909</v>
      </c>
      <c r="L1043" s="10" t="s">
        <v>8469</v>
      </c>
      <c r="M1043" s="10"/>
      <c r="N1043" s="10"/>
    </row>
    <row r="1044" spans="1:14">
      <c r="A1044" s="32" t="s">
        <v>8993</v>
      </c>
      <c r="B1044" s="32" t="s">
        <v>8993</v>
      </c>
      <c r="C1044" s="33">
        <v>0.73811342592592588</v>
      </c>
      <c r="D1044" s="10">
        <v>101</v>
      </c>
      <c r="E1044" s="14">
        <v>1508117</v>
      </c>
      <c r="F1044" s="10" t="s">
        <v>356</v>
      </c>
      <c r="G1044" s="15">
        <v>216</v>
      </c>
      <c r="H1044" s="10" t="s">
        <v>253</v>
      </c>
      <c r="I1044" s="10" t="s">
        <v>7424</v>
      </c>
      <c r="J1044" s="34">
        <v>6292.08</v>
      </c>
      <c r="K1044" s="10">
        <v>4931734910</v>
      </c>
      <c r="L1044" s="10" t="s">
        <v>8469</v>
      </c>
      <c r="M1044" s="10"/>
      <c r="N1044" s="10"/>
    </row>
    <row r="1045" spans="1:14">
      <c r="A1045" s="32" t="s">
        <v>8993</v>
      </c>
      <c r="B1045" s="32" t="s">
        <v>8993</v>
      </c>
      <c r="C1045" s="33">
        <v>0.73824074074074064</v>
      </c>
      <c r="D1045" s="10">
        <v>101</v>
      </c>
      <c r="E1045" s="14">
        <v>1513604</v>
      </c>
      <c r="F1045" s="10" t="s">
        <v>131</v>
      </c>
      <c r="G1045" s="15">
        <v>168</v>
      </c>
      <c r="H1045" s="10" t="s">
        <v>253</v>
      </c>
      <c r="I1045" s="10" t="s">
        <v>7424</v>
      </c>
      <c r="J1045" s="34">
        <v>3301.2</v>
      </c>
      <c r="K1045" s="10">
        <v>4931734911</v>
      </c>
      <c r="L1045" s="10" t="s">
        <v>8469</v>
      </c>
      <c r="M1045" s="10"/>
      <c r="N1045" s="10"/>
    </row>
    <row r="1046" spans="1:14">
      <c r="A1046" s="32" t="s">
        <v>8993</v>
      </c>
      <c r="B1046" s="32" t="s">
        <v>8993</v>
      </c>
      <c r="C1046" s="33">
        <v>0.73828703703703702</v>
      </c>
      <c r="D1046" s="10">
        <v>101</v>
      </c>
      <c r="E1046" s="14">
        <v>1513604</v>
      </c>
      <c r="F1046" s="10" t="s">
        <v>131</v>
      </c>
      <c r="G1046" s="15">
        <v>168</v>
      </c>
      <c r="H1046" s="10" t="s">
        <v>253</v>
      </c>
      <c r="I1046" s="10" t="s">
        <v>7424</v>
      </c>
      <c r="J1046" s="34">
        <v>3301.2</v>
      </c>
      <c r="K1046" s="10">
        <v>4931734912</v>
      </c>
      <c r="L1046" s="10" t="s">
        <v>8469</v>
      </c>
      <c r="M1046" s="10"/>
      <c r="N1046" s="10"/>
    </row>
    <row r="1047" spans="1:14">
      <c r="A1047" s="32" t="s">
        <v>8993</v>
      </c>
      <c r="B1047" s="32" t="s">
        <v>8993</v>
      </c>
      <c r="C1047" s="33">
        <v>0.7515856481481481</v>
      </c>
      <c r="D1047" s="10">
        <v>101</v>
      </c>
      <c r="E1047" s="14">
        <v>1528798</v>
      </c>
      <c r="F1047" s="10" t="s">
        <v>160</v>
      </c>
      <c r="G1047" s="15">
        <v>504</v>
      </c>
      <c r="H1047" s="10" t="s">
        <v>253</v>
      </c>
      <c r="I1047" s="10" t="s">
        <v>7424</v>
      </c>
      <c r="J1047" s="34">
        <v>16576.560000000001</v>
      </c>
      <c r="K1047" s="10">
        <v>4931735057</v>
      </c>
      <c r="L1047" s="10" t="s">
        <v>8469</v>
      </c>
      <c r="M1047" s="10"/>
      <c r="N1047" s="10"/>
    </row>
    <row r="1048" spans="1:14">
      <c r="A1048" s="32" t="s">
        <v>8993</v>
      </c>
      <c r="B1048" s="32" t="s">
        <v>8993</v>
      </c>
      <c r="C1048" s="33">
        <v>0.85988425925925915</v>
      </c>
      <c r="D1048" s="10">
        <v>101</v>
      </c>
      <c r="E1048" s="14">
        <v>1516860</v>
      </c>
      <c r="F1048" s="10" t="s">
        <v>139</v>
      </c>
      <c r="G1048" s="15">
        <v>800</v>
      </c>
      <c r="H1048" s="10" t="s">
        <v>253</v>
      </c>
      <c r="I1048" s="10" t="s">
        <v>7424</v>
      </c>
      <c r="J1048" s="34">
        <v>15032</v>
      </c>
      <c r="K1048" s="10">
        <v>4931736287</v>
      </c>
      <c r="L1048" s="10" t="s">
        <v>8469</v>
      </c>
      <c r="M1048" s="10"/>
      <c r="N1048" s="10"/>
    </row>
    <row r="1049" spans="1:14">
      <c r="A1049" s="32" t="s">
        <v>8993</v>
      </c>
      <c r="B1049" s="32" t="s">
        <v>8993</v>
      </c>
      <c r="C1049" s="33">
        <v>0.86237268518518517</v>
      </c>
      <c r="D1049" s="10">
        <v>101</v>
      </c>
      <c r="E1049" s="14">
        <v>1513604</v>
      </c>
      <c r="F1049" s="10" t="s">
        <v>131</v>
      </c>
      <c r="G1049" s="15">
        <v>168</v>
      </c>
      <c r="H1049" s="10" t="s">
        <v>253</v>
      </c>
      <c r="I1049" s="10" t="s">
        <v>7424</v>
      </c>
      <c r="J1049" s="34">
        <v>3301.2</v>
      </c>
      <c r="K1049" s="10">
        <v>4931736297</v>
      </c>
      <c r="L1049" s="10" t="s">
        <v>8469</v>
      </c>
      <c r="M1049" s="10"/>
      <c r="N1049" s="10"/>
    </row>
    <row r="1050" spans="1:14">
      <c r="A1050" s="32" t="s">
        <v>8993</v>
      </c>
      <c r="B1050" s="32" t="s">
        <v>8993</v>
      </c>
      <c r="C1050" s="33">
        <v>0.86244212962962974</v>
      </c>
      <c r="D1050" s="10">
        <v>101</v>
      </c>
      <c r="E1050" s="14">
        <v>1513604</v>
      </c>
      <c r="F1050" s="10" t="s">
        <v>131</v>
      </c>
      <c r="G1050" s="15">
        <v>168</v>
      </c>
      <c r="H1050" s="10" t="s">
        <v>253</v>
      </c>
      <c r="I1050" s="10" t="s">
        <v>7424</v>
      </c>
      <c r="J1050" s="34">
        <v>3301.2</v>
      </c>
      <c r="K1050" s="10">
        <v>4931736298</v>
      </c>
      <c r="L1050" s="10" t="s">
        <v>8469</v>
      </c>
      <c r="M1050" s="10"/>
      <c r="N1050" s="10"/>
    </row>
    <row r="1051" spans="1:14">
      <c r="A1051" s="32" t="s">
        <v>8993</v>
      </c>
      <c r="B1051" s="32" t="s">
        <v>8993</v>
      </c>
      <c r="C1051" s="33">
        <v>0.86255787037037035</v>
      </c>
      <c r="D1051" s="10">
        <v>101</v>
      </c>
      <c r="E1051" s="14">
        <v>1508117</v>
      </c>
      <c r="F1051" s="10" t="s">
        <v>356</v>
      </c>
      <c r="G1051" s="15">
        <v>216</v>
      </c>
      <c r="H1051" s="10" t="s">
        <v>253</v>
      </c>
      <c r="I1051" s="10" t="s">
        <v>7424</v>
      </c>
      <c r="J1051" s="34">
        <v>6292.08</v>
      </c>
      <c r="K1051" s="10">
        <v>4931736299</v>
      </c>
      <c r="L1051" s="10" t="s">
        <v>8469</v>
      </c>
      <c r="M1051" s="10"/>
      <c r="N1051" s="10"/>
    </row>
    <row r="1052" spans="1:14">
      <c r="A1052" s="32" t="s">
        <v>8993</v>
      </c>
      <c r="B1052" s="32" t="s">
        <v>8993</v>
      </c>
      <c r="C1052" s="33">
        <v>0.86266203703703714</v>
      </c>
      <c r="D1052" s="10">
        <v>101</v>
      </c>
      <c r="E1052" s="14">
        <v>1520337</v>
      </c>
      <c r="F1052" s="10" t="s">
        <v>157</v>
      </c>
      <c r="G1052" s="15">
        <v>200</v>
      </c>
      <c r="H1052" s="10" t="s">
        <v>253</v>
      </c>
      <c r="I1052" s="10" t="s">
        <v>7424</v>
      </c>
      <c r="J1052" s="34">
        <v>2610</v>
      </c>
      <c r="K1052" s="10">
        <v>4931736300</v>
      </c>
      <c r="L1052" s="10" t="s">
        <v>8469</v>
      </c>
      <c r="M1052" s="10"/>
      <c r="N1052" s="10"/>
    </row>
    <row r="1053" spans="1:14">
      <c r="A1053" s="32" t="s">
        <v>8993</v>
      </c>
      <c r="B1053" s="32" t="s">
        <v>8993</v>
      </c>
      <c r="C1053" s="33">
        <v>0.8627083333333333</v>
      </c>
      <c r="D1053" s="10">
        <v>101</v>
      </c>
      <c r="E1053" s="14">
        <v>1520337</v>
      </c>
      <c r="F1053" s="10" t="s">
        <v>157</v>
      </c>
      <c r="G1053" s="15">
        <v>200</v>
      </c>
      <c r="H1053" s="10" t="s">
        <v>253</v>
      </c>
      <c r="I1053" s="10" t="s">
        <v>7424</v>
      </c>
      <c r="J1053" s="34">
        <v>2610</v>
      </c>
      <c r="K1053" s="10">
        <v>4931736301</v>
      </c>
      <c r="L1053" s="10" t="s">
        <v>8469</v>
      </c>
      <c r="M1053" s="10"/>
      <c r="N1053" s="10"/>
    </row>
    <row r="1054" spans="1:14">
      <c r="A1054" s="32" t="s">
        <v>8993</v>
      </c>
      <c r="B1054" s="32" t="s">
        <v>8993</v>
      </c>
      <c r="C1054" s="33">
        <v>0.86281249999999998</v>
      </c>
      <c r="D1054" s="10">
        <v>101</v>
      </c>
      <c r="E1054" s="14">
        <v>1508113</v>
      </c>
      <c r="F1054" s="10" t="s">
        <v>353</v>
      </c>
      <c r="G1054" s="15">
        <v>216</v>
      </c>
      <c r="H1054" s="10" t="s">
        <v>253</v>
      </c>
      <c r="I1054" s="10" t="s">
        <v>7424</v>
      </c>
      <c r="J1054" s="34">
        <v>6505.92</v>
      </c>
      <c r="K1054" s="10">
        <v>4931736303</v>
      </c>
      <c r="L1054" s="10" t="s">
        <v>8469</v>
      </c>
      <c r="M1054" s="10"/>
      <c r="N1054" s="10"/>
    </row>
    <row r="1055" spans="1:14">
      <c r="A1055" s="32" t="s">
        <v>8993</v>
      </c>
      <c r="B1055" s="32" t="s">
        <v>8993</v>
      </c>
      <c r="C1055" s="33">
        <v>0.86289351851851848</v>
      </c>
      <c r="D1055" s="10">
        <v>101</v>
      </c>
      <c r="E1055" s="14">
        <v>1508113</v>
      </c>
      <c r="F1055" s="10" t="s">
        <v>353</v>
      </c>
      <c r="G1055" s="15">
        <v>216</v>
      </c>
      <c r="H1055" s="10" t="s">
        <v>253</v>
      </c>
      <c r="I1055" s="10" t="s">
        <v>7424</v>
      </c>
      <c r="J1055" s="34">
        <v>6505.92</v>
      </c>
      <c r="K1055" s="10">
        <v>4931736305</v>
      </c>
      <c r="L1055" s="10" t="s">
        <v>8469</v>
      </c>
      <c r="M1055" s="10"/>
      <c r="N1055" s="10"/>
    </row>
    <row r="1056" spans="1:14">
      <c r="A1056" s="32" t="s">
        <v>8993</v>
      </c>
      <c r="B1056" s="32" t="s">
        <v>8993</v>
      </c>
      <c r="C1056" s="33">
        <v>0.86305555555555558</v>
      </c>
      <c r="D1056" s="10">
        <v>101</v>
      </c>
      <c r="E1056" s="14">
        <v>1513249</v>
      </c>
      <c r="F1056" s="10" t="s">
        <v>130</v>
      </c>
      <c r="G1056" s="15">
        <v>240</v>
      </c>
      <c r="H1056" s="10" t="s">
        <v>253</v>
      </c>
      <c r="I1056" s="10" t="s">
        <v>7424</v>
      </c>
      <c r="J1056" s="34">
        <v>2676</v>
      </c>
      <c r="K1056" s="10">
        <v>4931736306</v>
      </c>
      <c r="L1056" s="10" t="s">
        <v>8469</v>
      </c>
      <c r="M1056" s="10"/>
      <c r="N1056" s="10"/>
    </row>
    <row r="1057" spans="1:14">
      <c r="A1057" s="32" t="s">
        <v>8993</v>
      </c>
      <c r="B1057" s="32" t="s">
        <v>8993</v>
      </c>
      <c r="C1057" s="33">
        <v>0.86321759259259256</v>
      </c>
      <c r="D1057" s="10">
        <v>101</v>
      </c>
      <c r="E1057" s="14">
        <v>1508197</v>
      </c>
      <c r="F1057" s="10" t="s">
        <v>126</v>
      </c>
      <c r="G1057" s="15">
        <v>200</v>
      </c>
      <c r="H1057" s="10" t="s">
        <v>253</v>
      </c>
      <c r="I1057" s="10" t="s">
        <v>7424</v>
      </c>
      <c r="J1057" s="34">
        <v>2470</v>
      </c>
      <c r="K1057" s="10">
        <v>4931736307</v>
      </c>
      <c r="L1057" s="10" t="s">
        <v>8469</v>
      </c>
      <c r="M1057" s="10"/>
      <c r="N1057" s="10"/>
    </row>
    <row r="1058" spans="1:14">
      <c r="A1058" s="32" t="s">
        <v>8993</v>
      </c>
      <c r="B1058" s="32" t="s">
        <v>8993</v>
      </c>
      <c r="C1058" s="33">
        <v>0.86326388888888894</v>
      </c>
      <c r="D1058" s="10">
        <v>101</v>
      </c>
      <c r="E1058" s="14">
        <v>1508197</v>
      </c>
      <c r="F1058" s="10" t="s">
        <v>126</v>
      </c>
      <c r="G1058" s="15">
        <v>200</v>
      </c>
      <c r="H1058" s="10" t="s">
        <v>253</v>
      </c>
      <c r="I1058" s="10" t="s">
        <v>7424</v>
      </c>
      <c r="J1058" s="34">
        <v>2470</v>
      </c>
      <c r="K1058" s="10">
        <v>4931736309</v>
      </c>
      <c r="L1058" s="10" t="s">
        <v>8469</v>
      </c>
      <c r="M1058" s="10"/>
      <c r="N1058" s="10"/>
    </row>
    <row r="1059" spans="1:14">
      <c r="A1059" s="32" t="s">
        <v>8993</v>
      </c>
      <c r="B1059" s="32" t="s">
        <v>8993</v>
      </c>
      <c r="C1059" s="33">
        <v>0.87730324074074073</v>
      </c>
      <c r="D1059" s="10">
        <v>101</v>
      </c>
      <c r="E1059" s="14">
        <v>1516847</v>
      </c>
      <c r="F1059" s="10" t="s">
        <v>136</v>
      </c>
      <c r="G1059" s="15">
        <v>840</v>
      </c>
      <c r="H1059" s="10" t="s">
        <v>253</v>
      </c>
      <c r="I1059" s="10" t="s">
        <v>7424</v>
      </c>
      <c r="J1059" s="34">
        <v>15397.2</v>
      </c>
      <c r="K1059" s="10">
        <v>4931736388</v>
      </c>
      <c r="L1059" s="10" t="s">
        <v>8469</v>
      </c>
      <c r="M1059" s="10"/>
      <c r="N1059" s="10"/>
    </row>
    <row r="1060" spans="1:14">
      <c r="A1060" s="32" t="s">
        <v>8993</v>
      </c>
      <c r="B1060" s="32" t="s">
        <v>8993</v>
      </c>
      <c r="C1060" s="33">
        <v>0.88430555555555557</v>
      </c>
      <c r="D1060" s="10">
        <v>101</v>
      </c>
      <c r="E1060" s="14">
        <v>1528798</v>
      </c>
      <c r="F1060" s="10" t="s">
        <v>160</v>
      </c>
      <c r="G1060" s="15">
        <v>504</v>
      </c>
      <c r="H1060" s="10" t="s">
        <v>253</v>
      </c>
      <c r="I1060" s="10" t="s">
        <v>7424</v>
      </c>
      <c r="J1060" s="34">
        <v>16576.560000000001</v>
      </c>
      <c r="K1060" s="10">
        <v>4931736444</v>
      </c>
      <c r="L1060" s="10" t="s">
        <v>8469</v>
      </c>
      <c r="M1060" s="10"/>
      <c r="N1060" s="10"/>
    </row>
    <row r="1061" spans="1:14">
      <c r="A1061" s="32" t="s">
        <v>8993</v>
      </c>
      <c r="B1061" s="32" t="s">
        <v>8993</v>
      </c>
      <c r="C1061" s="33">
        <v>0.92001157407407408</v>
      </c>
      <c r="D1061" s="10">
        <v>101</v>
      </c>
      <c r="E1061" s="14">
        <v>1508197</v>
      </c>
      <c r="F1061" s="10" t="s">
        <v>126</v>
      </c>
      <c r="G1061" s="15">
        <v>200</v>
      </c>
      <c r="H1061" s="10" t="s">
        <v>253</v>
      </c>
      <c r="I1061" s="10" t="s">
        <v>7424</v>
      </c>
      <c r="J1061" s="34">
        <v>2470</v>
      </c>
      <c r="K1061" s="10">
        <v>4931736782</v>
      </c>
      <c r="L1061" s="10" t="s">
        <v>8469</v>
      </c>
      <c r="M1061" s="10"/>
      <c r="N1061" s="10"/>
    </row>
    <row r="1062" spans="1:14">
      <c r="A1062" s="32" t="s">
        <v>8993</v>
      </c>
      <c r="B1062" s="32" t="s">
        <v>8993</v>
      </c>
      <c r="C1062" s="33">
        <v>0.92008101851851853</v>
      </c>
      <c r="D1062" s="10">
        <v>101</v>
      </c>
      <c r="E1062" s="14">
        <v>1513249</v>
      </c>
      <c r="F1062" s="10" t="s">
        <v>130</v>
      </c>
      <c r="G1062" s="15">
        <v>240</v>
      </c>
      <c r="H1062" s="10" t="s">
        <v>253</v>
      </c>
      <c r="I1062" s="10" t="s">
        <v>7424</v>
      </c>
      <c r="J1062" s="34">
        <v>2676</v>
      </c>
      <c r="K1062" s="10">
        <v>4931736783</v>
      </c>
      <c r="L1062" s="10" t="s">
        <v>8469</v>
      </c>
      <c r="M1062" s="10"/>
      <c r="N1062" s="10"/>
    </row>
    <row r="1063" spans="1:14">
      <c r="A1063" s="32" t="s">
        <v>8993</v>
      </c>
      <c r="B1063" s="32" t="s">
        <v>8993</v>
      </c>
      <c r="C1063" s="33">
        <v>0.92016203703703703</v>
      </c>
      <c r="D1063" s="10">
        <v>101</v>
      </c>
      <c r="E1063" s="14">
        <v>1508117</v>
      </c>
      <c r="F1063" s="10" t="s">
        <v>356</v>
      </c>
      <c r="G1063" s="15">
        <v>216</v>
      </c>
      <c r="H1063" s="10" t="s">
        <v>253</v>
      </c>
      <c r="I1063" s="10" t="s">
        <v>7424</v>
      </c>
      <c r="J1063" s="34">
        <v>6292.08</v>
      </c>
      <c r="K1063" s="10">
        <v>4931736784</v>
      </c>
      <c r="L1063" s="10" t="s">
        <v>8469</v>
      </c>
      <c r="M1063" s="10"/>
      <c r="N1063" s="10"/>
    </row>
    <row r="1064" spans="1:14">
      <c r="A1064" s="32" t="s">
        <v>8993</v>
      </c>
      <c r="B1064" s="32" t="s">
        <v>8993</v>
      </c>
      <c r="C1064" s="33">
        <v>0.92023148148148148</v>
      </c>
      <c r="D1064" s="10">
        <v>101</v>
      </c>
      <c r="E1064" s="14">
        <v>1513604</v>
      </c>
      <c r="F1064" s="10" t="s">
        <v>131</v>
      </c>
      <c r="G1064" s="15">
        <v>168</v>
      </c>
      <c r="H1064" s="10" t="s">
        <v>253</v>
      </c>
      <c r="I1064" s="10" t="s">
        <v>7424</v>
      </c>
      <c r="J1064" s="34">
        <v>3301.2</v>
      </c>
      <c r="K1064" s="10">
        <v>4931736785</v>
      </c>
      <c r="L1064" s="10" t="s">
        <v>8469</v>
      </c>
      <c r="M1064" s="10"/>
      <c r="N1064" s="10"/>
    </row>
    <row r="1065" spans="1:14">
      <c r="A1065" s="32" t="s">
        <v>8993</v>
      </c>
      <c r="B1065" s="32" t="s">
        <v>8993</v>
      </c>
      <c r="C1065" s="33">
        <v>0.92031249999999998</v>
      </c>
      <c r="D1065" s="10">
        <v>101</v>
      </c>
      <c r="E1065" s="14">
        <v>1520335</v>
      </c>
      <c r="F1065" s="10" t="s">
        <v>155</v>
      </c>
      <c r="G1065" s="15">
        <v>600</v>
      </c>
      <c r="H1065" s="10" t="s">
        <v>253</v>
      </c>
      <c r="I1065" s="10" t="s">
        <v>7424</v>
      </c>
      <c r="J1065" s="34">
        <v>9054</v>
      </c>
      <c r="K1065" s="10">
        <v>4931736786</v>
      </c>
      <c r="L1065" s="10" t="s">
        <v>8469</v>
      </c>
      <c r="M1065" s="10"/>
      <c r="N1065" s="10"/>
    </row>
    <row r="1066" spans="1:14">
      <c r="A1066" s="32" t="s">
        <v>8993</v>
      </c>
      <c r="B1066" s="32" t="s">
        <v>8993</v>
      </c>
      <c r="C1066" s="33">
        <v>0.98484953703703704</v>
      </c>
      <c r="D1066" s="10">
        <v>101</v>
      </c>
      <c r="E1066" s="14">
        <v>1520337</v>
      </c>
      <c r="F1066" s="10" t="s">
        <v>157</v>
      </c>
      <c r="G1066" s="15">
        <v>200</v>
      </c>
      <c r="H1066" s="10" t="s">
        <v>253</v>
      </c>
      <c r="I1066" s="10" t="s">
        <v>7424</v>
      </c>
      <c r="J1066" s="34">
        <v>2610</v>
      </c>
      <c r="K1066" s="10">
        <v>4931737058</v>
      </c>
      <c r="L1066" s="10" t="s">
        <v>7788</v>
      </c>
      <c r="M1066" s="10"/>
      <c r="N1066" s="10"/>
    </row>
    <row r="1067" spans="1:14">
      <c r="A1067" s="32" t="s">
        <v>9009</v>
      </c>
      <c r="B1067" s="32" t="s">
        <v>9009</v>
      </c>
      <c r="C1067" s="33">
        <v>1.064814814814815E-2</v>
      </c>
      <c r="D1067" s="10">
        <v>101</v>
      </c>
      <c r="E1067" s="14">
        <v>1508117</v>
      </c>
      <c r="F1067" s="10" t="s">
        <v>356</v>
      </c>
      <c r="G1067" s="15">
        <v>216</v>
      </c>
      <c r="H1067" s="10" t="s">
        <v>253</v>
      </c>
      <c r="I1067" s="10" t="s">
        <v>7424</v>
      </c>
      <c r="J1067" s="34">
        <v>6292.08</v>
      </c>
      <c r="K1067" s="10">
        <v>4931737188</v>
      </c>
      <c r="L1067" s="10" t="s">
        <v>7788</v>
      </c>
      <c r="M1067" s="10"/>
      <c r="N1067" s="10"/>
    </row>
    <row r="1068" spans="1:14">
      <c r="A1068" s="32" t="s">
        <v>9009</v>
      </c>
      <c r="B1068" s="32" t="s">
        <v>9009</v>
      </c>
      <c r="C1068" s="33">
        <v>1.1203703703703704E-2</v>
      </c>
      <c r="D1068" s="10">
        <v>101</v>
      </c>
      <c r="E1068" s="14">
        <v>1520337</v>
      </c>
      <c r="F1068" s="10" t="s">
        <v>157</v>
      </c>
      <c r="G1068" s="15">
        <v>200</v>
      </c>
      <c r="H1068" s="10" t="s">
        <v>253</v>
      </c>
      <c r="I1068" s="10" t="s">
        <v>7424</v>
      </c>
      <c r="J1068" s="34">
        <v>2610</v>
      </c>
      <c r="K1068" s="10">
        <v>4931737189</v>
      </c>
      <c r="L1068" s="10" t="s">
        <v>7788</v>
      </c>
      <c r="M1068" s="10"/>
      <c r="N1068" s="10"/>
    </row>
    <row r="1069" spans="1:14">
      <c r="A1069" s="32" t="s">
        <v>9009</v>
      </c>
      <c r="B1069" s="32" t="s">
        <v>9009</v>
      </c>
      <c r="C1069" s="33">
        <v>1.3784722222222224E-2</v>
      </c>
      <c r="D1069" s="10">
        <v>101</v>
      </c>
      <c r="E1069" s="14">
        <v>1513249</v>
      </c>
      <c r="F1069" s="10" t="s">
        <v>130</v>
      </c>
      <c r="G1069" s="15">
        <v>240</v>
      </c>
      <c r="H1069" s="10" t="s">
        <v>253</v>
      </c>
      <c r="I1069" s="10" t="s">
        <v>7424</v>
      </c>
      <c r="J1069" s="34">
        <v>2676</v>
      </c>
      <c r="K1069" s="10">
        <v>4931737209</v>
      </c>
      <c r="L1069" s="10" t="s">
        <v>7788</v>
      </c>
      <c r="M1069" s="10"/>
      <c r="N1069" s="10"/>
    </row>
    <row r="1070" spans="1:14">
      <c r="A1070" s="32" t="s">
        <v>9009</v>
      </c>
      <c r="B1070" s="32" t="s">
        <v>9009</v>
      </c>
      <c r="C1070" s="33">
        <v>1.8055555555555557E-2</v>
      </c>
      <c r="D1070" s="10">
        <v>101</v>
      </c>
      <c r="E1070" s="14">
        <v>1513604</v>
      </c>
      <c r="F1070" s="10" t="s">
        <v>131</v>
      </c>
      <c r="G1070" s="15">
        <v>168</v>
      </c>
      <c r="H1070" s="10" t="s">
        <v>253</v>
      </c>
      <c r="I1070" s="10" t="s">
        <v>7424</v>
      </c>
      <c r="J1070" s="34">
        <v>3301.2</v>
      </c>
      <c r="K1070" s="10">
        <v>4931737230</v>
      </c>
      <c r="L1070" s="10" t="s">
        <v>7788</v>
      </c>
      <c r="M1070" s="10"/>
      <c r="N1070" s="10"/>
    </row>
    <row r="1071" spans="1:14">
      <c r="A1071" s="32" t="s">
        <v>9009</v>
      </c>
      <c r="B1071" s="32" t="s">
        <v>9009</v>
      </c>
      <c r="C1071" s="33">
        <v>1.996527777777778E-2</v>
      </c>
      <c r="D1071" s="10">
        <v>101</v>
      </c>
      <c r="E1071" s="14">
        <v>1516858</v>
      </c>
      <c r="F1071" s="10" t="s">
        <v>138</v>
      </c>
      <c r="G1071" s="15">
        <v>1000</v>
      </c>
      <c r="H1071" s="10" t="s">
        <v>253</v>
      </c>
      <c r="I1071" s="10" t="s">
        <v>7424</v>
      </c>
      <c r="J1071" s="34">
        <v>19150</v>
      </c>
      <c r="K1071" s="10">
        <v>4931737238</v>
      </c>
      <c r="L1071" s="10" t="s">
        <v>7788</v>
      </c>
      <c r="M1071" s="10"/>
      <c r="N1071" s="10"/>
    </row>
    <row r="1072" spans="1:14">
      <c r="A1072" s="32" t="s">
        <v>9009</v>
      </c>
      <c r="B1072" s="32" t="s">
        <v>9009</v>
      </c>
      <c r="C1072" s="33">
        <v>0.12649305555555554</v>
      </c>
      <c r="D1072" s="10">
        <v>101</v>
      </c>
      <c r="E1072" s="14">
        <v>1508117</v>
      </c>
      <c r="F1072" s="10" t="s">
        <v>356</v>
      </c>
      <c r="G1072" s="15">
        <v>216</v>
      </c>
      <c r="H1072" s="10" t="s">
        <v>253</v>
      </c>
      <c r="I1072" s="10" t="s">
        <v>7424</v>
      </c>
      <c r="J1072" s="34">
        <v>6292.08</v>
      </c>
      <c r="K1072" s="10">
        <v>4931737837</v>
      </c>
      <c r="L1072" s="10" t="s">
        <v>7788</v>
      </c>
      <c r="M1072" s="10"/>
      <c r="N1072" s="10"/>
    </row>
    <row r="1073" spans="1:14">
      <c r="A1073" s="32" t="s">
        <v>9009</v>
      </c>
      <c r="B1073" s="32" t="s">
        <v>9009</v>
      </c>
      <c r="C1073" s="33">
        <v>0.12773148148148147</v>
      </c>
      <c r="D1073" s="10">
        <v>101</v>
      </c>
      <c r="E1073" s="14">
        <v>1508113</v>
      </c>
      <c r="F1073" s="10" t="s">
        <v>353</v>
      </c>
      <c r="G1073" s="15">
        <v>216</v>
      </c>
      <c r="H1073" s="10" t="s">
        <v>253</v>
      </c>
      <c r="I1073" s="10" t="s">
        <v>7424</v>
      </c>
      <c r="J1073" s="34">
        <v>6505.92</v>
      </c>
      <c r="K1073" s="10">
        <v>4931737852</v>
      </c>
      <c r="L1073" s="10" t="s">
        <v>7788</v>
      </c>
      <c r="M1073" s="10"/>
      <c r="N1073" s="10"/>
    </row>
    <row r="1074" spans="1:14">
      <c r="A1074" s="32" t="s">
        <v>9009</v>
      </c>
      <c r="B1074" s="32" t="s">
        <v>9009</v>
      </c>
      <c r="C1074" s="33">
        <v>0.12826388888888887</v>
      </c>
      <c r="D1074" s="10">
        <v>101</v>
      </c>
      <c r="E1074" s="14">
        <v>1508113</v>
      </c>
      <c r="F1074" s="10" t="s">
        <v>353</v>
      </c>
      <c r="G1074" s="15">
        <v>216</v>
      </c>
      <c r="H1074" s="10" t="s">
        <v>253</v>
      </c>
      <c r="I1074" s="10" t="s">
        <v>7424</v>
      </c>
      <c r="J1074" s="34">
        <v>6505.92</v>
      </c>
      <c r="K1074" s="10">
        <v>4931737857</v>
      </c>
      <c r="L1074" s="10" t="s">
        <v>7788</v>
      </c>
      <c r="M1074" s="10"/>
      <c r="N1074" s="10"/>
    </row>
    <row r="1075" spans="1:14">
      <c r="A1075" s="32" t="s">
        <v>9009</v>
      </c>
      <c r="B1075" s="32" t="s">
        <v>9009</v>
      </c>
      <c r="C1075" s="33">
        <v>0.14574074074074075</v>
      </c>
      <c r="D1075" s="10">
        <v>101</v>
      </c>
      <c r="E1075" s="14">
        <v>1508197</v>
      </c>
      <c r="F1075" s="10" t="s">
        <v>126</v>
      </c>
      <c r="G1075" s="15">
        <v>200</v>
      </c>
      <c r="H1075" s="10" t="s">
        <v>253</v>
      </c>
      <c r="I1075" s="10" t="s">
        <v>7424</v>
      </c>
      <c r="J1075" s="34">
        <v>2470</v>
      </c>
      <c r="K1075" s="10">
        <v>4931737895</v>
      </c>
      <c r="L1075" s="10" t="s">
        <v>7788</v>
      </c>
      <c r="M1075" s="10"/>
      <c r="N1075" s="10"/>
    </row>
    <row r="1076" spans="1:14">
      <c r="A1076" s="32" t="s">
        <v>9009</v>
      </c>
      <c r="B1076" s="32" t="s">
        <v>9009</v>
      </c>
      <c r="C1076" s="33">
        <v>0.14592592592592593</v>
      </c>
      <c r="D1076" s="10">
        <v>101</v>
      </c>
      <c r="E1076" s="14">
        <v>1520335</v>
      </c>
      <c r="F1076" s="10" t="s">
        <v>155</v>
      </c>
      <c r="G1076" s="15">
        <v>600</v>
      </c>
      <c r="H1076" s="10" t="s">
        <v>253</v>
      </c>
      <c r="I1076" s="10" t="s">
        <v>7424</v>
      </c>
      <c r="J1076" s="34">
        <v>9054</v>
      </c>
      <c r="K1076" s="10">
        <v>4931737896</v>
      </c>
      <c r="L1076" s="10" t="s">
        <v>7788</v>
      </c>
      <c r="M1076" s="10"/>
      <c r="N1076" s="10"/>
    </row>
    <row r="1077" spans="1:14">
      <c r="A1077" s="32" t="s">
        <v>9009</v>
      </c>
      <c r="B1077" s="32" t="s">
        <v>9009</v>
      </c>
      <c r="C1077" s="33">
        <v>0.14649305555555556</v>
      </c>
      <c r="D1077" s="10">
        <v>101</v>
      </c>
      <c r="E1077" s="14">
        <v>1508197</v>
      </c>
      <c r="F1077" s="10" t="s">
        <v>126</v>
      </c>
      <c r="G1077" s="15">
        <v>200</v>
      </c>
      <c r="H1077" s="10" t="s">
        <v>253</v>
      </c>
      <c r="I1077" s="10" t="s">
        <v>7424</v>
      </c>
      <c r="J1077" s="34">
        <v>2470</v>
      </c>
      <c r="K1077" s="10">
        <v>4931737897</v>
      </c>
      <c r="L1077" s="10" t="s">
        <v>7788</v>
      </c>
      <c r="M1077" s="10"/>
      <c r="N1077" s="10"/>
    </row>
    <row r="1078" spans="1:14">
      <c r="A1078" s="32" t="s">
        <v>9009</v>
      </c>
      <c r="B1078" s="32" t="s">
        <v>9009</v>
      </c>
      <c r="C1078" s="33">
        <v>0.14721064814814813</v>
      </c>
      <c r="D1078" s="10">
        <v>101</v>
      </c>
      <c r="E1078" s="14">
        <v>1513249</v>
      </c>
      <c r="F1078" s="10" t="s">
        <v>130</v>
      </c>
      <c r="G1078" s="15">
        <v>240</v>
      </c>
      <c r="H1078" s="10" t="s">
        <v>253</v>
      </c>
      <c r="I1078" s="10" t="s">
        <v>7424</v>
      </c>
      <c r="J1078" s="34">
        <v>2676</v>
      </c>
      <c r="K1078" s="10">
        <v>4931737899</v>
      </c>
      <c r="L1078" s="10" t="s">
        <v>7788</v>
      </c>
      <c r="M1078" s="10"/>
      <c r="N1078" s="10"/>
    </row>
    <row r="1079" spans="1:14">
      <c r="A1079" s="32" t="s">
        <v>9009</v>
      </c>
      <c r="B1079" s="32" t="s">
        <v>9009</v>
      </c>
      <c r="C1079" s="33">
        <v>0.14914351851851851</v>
      </c>
      <c r="D1079" s="10">
        <v>101</v>
      </c>
      <c r="E1079" s="14">
        <v>1520337</v>
      </c>
      <c r="F1079" s="10" t="s">
        <v>157</v>
      </c>
      <c r="G1079" s="15">
        <v>200</v>
      </c>
      <c r="H1079" s="10" t="s">
        <v>253</v>
      </c>
      <c r="I1079" s="10" t="s">
        <v>7424</v>
      </c>
      <c r="J1079" s="34">
        <v>2610</v>
      </c>
      <c r="K1079" s="10">
        <v>4931737920</v>
      </c>
      <c r="L1079" s="10" t="s">
        <v>7788</v>
      </c>
      <c r="M1079" s="10"/>
      <c r="N1079" s="10"/>
    </row>
    <row r="1080" spans="1:14">
      <c r="A1080" s="32" t="s">
        <v>9009</v>
      </c>
      <c r="B1080" s="32" t="s">
        <v>9009</v>
      </c>
      <c r="C1080" s="33">
        <v>0.14954861111111112</v>
      </c>
      <c r="D1080" s="10">
        <v>101</v>
      </c>
      <c r="E1080" s="14">
        <v>1513604</v>
      </c>
      <c r="F1080" s="10" t="s">
        <v>131</v>
      </c>
      <c r="G1080" s="15">
        <v>168</v>
      </c>
      <c r="H1080" s="10" t="s">
        <v>253</v>
      </c>
      <c r="I1080" s="10" t="s">
        <v>7424</v>
      </c>
      <c r="J1080" s="34">
        <v>3301.2</v>
      </c>
      <c r="K1080" s="10">
        <v>4931737921</v>
      </c>
      <c r="L1080" s="10" t="s">
        <v>7788</v>
      </c>
      <c r="M1080" s="10"/>
      <c r="N1080" s="10"/>
    </row>
    <row r="1081" spans="1:14">
      <c r="A1081" s="32" t="s">
        <v>9009</v>
      </c>
      <c r="B1081" s="32" t="s">
        <v>9009</v>
      </c>
      <c r="C1081" s="33">
        <v>0.1509722222222222</v>
      </c>
      <c r="D1081" s="10">
        <v>101</v>
      </c>
      <c r="E1081" s="14">
        <v>1508197</v>
      </c>
      <c r="F1081" s="10" t="s">
        <v>126</v>
      </c>
      <c r="G1081" s="15">
        <v>200</v>
      </c>
      <c r="H1081" s="10" t="s">
        <v>253</v>
      </c>
      <c r="I1081" s="10" t="s">
        <v>7424</v>
      </c>
      <c r="J1081" s="34">
        <v>2470</v>
      </c>
      <c r="K1081" s="10">
        <v>4931737924</v>
      </c>
      <c r="L1081" s="10" t="s">
        <v>7788</v>
      </c>
      <c r="M1081" s="10"/>
      <c r="N1081" s="10"/>
    </row>
    <row r="1082" spans="1:14">
      <c r="A1082" s="32" t="s">
        <v>9009</v>
      </c>
      <c r="B1082" s="32" t="s">
        <v>9009</v>
      </c>
      <c r="C1082" s="33">
        <v>0.18354166666666669</v>
      </c>
      <c r="D1082" s="10">
        <v>101</v>
      </c>
      <c r="E1082" s="14">
        <v>1520337</v>
      </c>
      <c r="F1082" s="10" t="s">
        <v>157</v>
      </c>
      <c r="G1082" s="15">
        <v>200</v>
      </c>
      <c r="H1082" s="10" t="s">
        <v>253</v>
      </c>
      <c r="I1082" s="10" t="s">
        <v>7424</v>
      </c>
      <c r="J1082" s="34">
        <v>2610</v>
      </c>
      <c r="K1082" s="10">
        <v>4931738066</v>
      </c>
      <c r="L1082" s="10" t="s">
        <v>7788</v>
      </c>
      <c r="M1082" s="10"/>
      <c r="N1082" s="10"/>
    </row>
    <row r="1083" spans="1:14">
      <c r="A1083" s="32" t="s">
        <v>9009</v>
      </c>
      <c r="B1083" s="32" t="s">
        <v>9009</v>
      </c>
      <c r="C1083" s="33">
        <v>0.18592592592592594</v>
      </c>
      <c r="D1083" s="10">
        <v>101</v>
      </c>
      <c r="E1083" s="14">
        <v>1513249</v>
      </c>
      <c r="F1083" s="10" t="s">
        <v>130</v>
      </c>
      <c r="G1083" s="15">
        <v>240</v>
      </c>
      <c r="H1083" s="10" t="s">
        <v>253</v>
      </c>
      <c r="I1083" s="10" t="s">
        <v>7424</v>
      </c>
      <c r="J1083" s="34">
        <v>2676</v>
      </c>
      <c r="K1083" s="10">
        <v>4931738072</v>
      </c>
      <c r="L1083" s="10" t="s">
        <v>7788</v>
      </c>
      <c r="M1083" s="10"/>
      <c r="N1083" s="10"/>
    </row>
    <row r="1084" spans="1:14">
      <c r="A1084" s="32" t="s">
        <v>9009</v>
      </c>
      <c r="B1084" s="32" t="s">
        <v>9009</v>
      </c>
      <c r="C1084" s="33">
        <v>0.18631944444444445</v>
      </c>
      <c r="D1084" s="10">
        <v>101</v>
      </c>
      <c r="E1084" s="14">
        <v>1513604</v>
      </c>
      <c r="F1084" s="10" t="s">
        <v>131</v>
      </c>
      <c r="G1084" s="15">
        <v>168</v>
      </c>
      <c r="H1084" s="10" t="s">
        <v>253</v>
      </c>
      <c r="I1084" s="10" t="s">
        <v>7424</v>
      </c>
      <c r="J1084" s="34">
        <v>3301.2</v>
      </c>
      <c r="K1084" s="10">
        <v>4931738073</v>
      </c>
      <c r="L1084" s="10" t="s">
        <v>7788</v>
      </c>
      <c r="M1084" s="10"/>
      <c r="N1084" s="10"/>
    </row>
    <row r="1085" spans="1:14">
      <c r="A1085" s="32" t="s">
        <v>9009</v>
      </c>
      <c r="B1085" s="32" t="s">
        <v>9009</v>
      </c>
      <c r="C1085" s="33">
        <v>0.18684027777777779</v>
      </c>
      <c r="D1085" s="10">
        <v>101</v>
      </c>
      <c r="E1085" s="14">
        <v>1508197</v>
      </c>
      <c r="F1085" s="10" t="s">
        <v>126</v>
      </c>
      <c r="G1085" s="15">
        <v>200</v>
      </c>
      <c r="H1085" s="10" t="s">
        <v>253</v>
      </c>
      <c r="I1085" s="10" t="s">
        <v>7424</v>
      </c>
      <c r="J1085" s="34">
        <v>2470</v>
      </c>
      <c r="K1085" s="10">
        <v>4931738074</v>
      </c>
      <c r="L1085" s="10" t="s">
        <v>7788</v>
      </c>
      <c r="M1085" s="10"/>
      <c r="N1085" s="10"/>
    </row>
    <row r="1086" spans="1:14">
      <c r="A1086" s="32" t="s">
        <v>9009</v>
      </c>
      <c r="B1086" s="32" t="s">
        <v>9009</v>
      </c>
      <c r="C1086" s="33">
        <v>0.18870370370370371</v>
      </c>
      <c r="D1086" s="10">
        <v>101</v>
      </c>
      <c r="E1086" s="14">
        <v>1508197</v>
      </c>
      <c r="F1086" s="10" t="s">
        <v>126</v>
      </c>
      <c r="G1086" s="15">
        <v>200</v>
      </c>
      <c r="H1086" s="10" t="s">
        <v>253</v>
      </c>
      <c r="I1086" s="10" t="s">
        <v>7424</v>
      </c>
      <c r="J1086" s="34">
        <v>2470</v>
      </c>
      <c r="K1086" s="10">
        <v>4931738095</v>
      </c>
      <c r="L1086" s="10" t="s">
        <v>7788</v>
      </c>
      <c r="M1086" s="10"/>
      <c r="N1086" s="10"/>
    </row>
    <row r="1087" spans="1:14">
      <c r="A1087" s="32" t="s">
        <v>9009</v>
      </c>
      <c r="B1087" s="32" t="s">
        <v>9009</v>
      </c>
      <c r="C1087" s="33">
        <v>0.23074074074074072</v>
      </c>
      <c r="D1087" s="10">
        <v>101</v>
      </c>
      <c r="E1087" s="14">
        <v>1508175</v>
      </c>
      <c r="F1087" s="10" t="s">
        <v>8733</v>
      </c>
      <c r="G1087" s="15">
        <v>168</v>
      </c>
      <c r="H1087" s="10" t="s">
        <v>253</v>
      </c>
      <c r="I1087" s="10" t="s">
        <v>7424</v>
      </c>
      <c r="J1087" s="34">
        <v>3386.88</v>
      </c>
      <c r="K1087" s="10">
        <v>4931738400</v>
      </c>
      <c r="L1087" s="10" t="s">
        <v>7788</v>
      </c>
      <c r="M1087" s="10"/>
      <c r="N1087" s="10"/>
    </row>
    <row r="1088" spans="1:14">
      <c r="A1088" s="32" t="s">
        <v>9009</v>
      </c>
      <c r="B1088" s="32" t="s">
        <v>9009</v>
      </c>
      <c r="C1088" s="33">
        <v>0.23090277777777779</v>
      </c>
      <c r="D1088" s="10">
        <v>101</v>
      </c>
      <c r="E1088" s="14">
        <v>1508175</v>
      </c>
      <c r="F1088" s="10" t="s">
        <v>8733</v>
      </c>
      <c r="G1088" s="15">
        <v>168</v>
      </c>
      <c r="H1088" s="10" t="s">
        <v>253</v>
      </c>
      <c r="I1088" s="10" t="s">
        <v>7424</v>
      </c>
      <c r="J1088" s="34">
        <v>3386.88</v>
      </c>
      <c r="K1088" s="10">
        <v>4931738412</v>
      </c>
      <c r="L1088" s="10" t="s">
        <v>7788</v>
      </c>
      <c r="M1088" s="10"/>
      <c r="N1088" s="10"/>
    </row>
    <row r="1089" spans="1:14">
      <c r="A1089" s="32" t="s">
        <v>9009</v>
      </c>
      <c r="B1089" s="32" t="s">
        <v>9009</v>
      </c>
      <c r="C1089" s="33">
        <v>0.23393518518518519</v>
      </c>
      <c r="D1089" s="10">
        <v>101</v>
      </c>
      <c r="E1089" s="14">
        <v>1516853</v>
      </c>
      <c r="F1089" s="10" t="s">
        <v>400</v>
      </c>
      <c r="G1089" s="15">
        <v>960</v>
      </c>
      <c r="H1089" s="10" t="s">
        <v>253</v>
      </c>
      <c r="I1089" s="10" t="s">
        <v>7424</v>
      </c>
      <c r="J1089" s="34">
        <v>19478.400000000001</v>
      </c>
      <c r="K1089" s="10">
        <v>4931738427</v>
      </c>
      <c r="L1089" s="10" t="s">
        <v>7788</v>
      </c>
      <c r="M1089" s="10"/>
      <c r="N1089" s="10"/>
    </row>
    <row r="1090" spans="1:14">
      <c r="A1090" s="32" t="s">
        <v>9009</v>
      </c>
      <c r="B1090" s="32" t="s">
        <v>9009</v>
      </c>
      <c r="C1090" s="33">
        <v>0.23412037037037037</v>
      </c>
      <c r="D1090" s="10">
        <v>101</v>
      </c>
      <c r="E1090" s="14">
        <v>1508117</v>
      </c>
      <c r="F1090" s="10" t="s">
        <v>356</v>
      </c>
      <c r="G1090" s="15">
        <v>216</v>
      </c>
      <c r="H1090" s="10" t="s">
        <v>253</v>
      </c>
      <c r="I1090" s="10" t="s">
        <v>7424</v>
      </c>
      <c r="J1090" s="34">
        <v>6292.08</v>
      </c>
      <c r="K1090" s="10">
        <v>4931738428</v>
      </c>
      <c r="L1090" s="10" t="s">
        <v>7788</v>
      </c>
      <c r="M1090" s="10"/>
      <c r="N1090" s="10"/>
    </row>
    <row r="1091" spans="1:14">
      <c r="A1091" s="32" t="s">
        <v>9009</v>
      </c>
      <c r="B1091" s="32" t="s">
        <v>9009</v>
      </c>
      <c r="C1091" s="33">
        <v>0.23458333333333334</v>
      </c>
      <c r="D1091" s="10">
        <v>101</v>
      </c>
      <c r="E1091" s="14">
        <v>1520337</v>
      </c>
      <c r="F1091" s="10" t="s">
        <v>157</v>
      </c>
      <c r="G1091" s="15">
        <v>200</v>
      </c>
      <c r="H1091" s="10" t="s">
        <v>253</v>
      </c>
      <c r="I1091" s="10" t="s">
        <v>7424</v>
      </c>
      <c r="J1091" s="34">
        <v>2610</v>
      </c>
      <c r="K1091" s="10">
        <v>4931738429</v>
      </c>
      <c r="L1091" s="10" t="s">
        <v>7788</v>
      </c>
      <c r="M1091" s="10"/>
      <c r="N1091" s="10"/>
    </row>
    <row r="1092" spans="1:14">
      <c r="A1092" s="32" t="s">
        <v>9009</v>
      </c>
      <c r="B1092" s="32" t="s">
        <v>9009</v>
      </c>
      <c r="C1092" s="33">
        <v>0.23724537037037038</v>
      </c>
      <c r="D1092" s="10">
        <v>101</v>
      </c>
      <c r="E1092" s="14">
        <v>1513604</v>
      </c>
      <c r="F1092" s="10" t="s">
        <v>131</v>
      </c>
      <c r="G1092" s="15">
        <v>168</v>
      </c>
      <c r="H1092" s="10" t="s">
        <v>253</v>
      </c>
      <c r="I1092" s="10" t="s">
        <v>7424</v>
      </c>
      <c r="J1092" s="34">
        <v>3301.2</v>
      </c>
      <c r="K1092" s="10">
        <v>4931738443</v>
      </c>
      <c r="L1092" s="10" t="s">
        <v>7788</v>
      </c>
      <c r="M1092" s="10"/>
      <c r="N1092" s="10"/>
    </row>
    <row r="1093" spans="1:14">
      <c r="A1093" s="32" t="s">
        <v>9009</v>
      </c>
      <c r="B1093" s="32" t="s">
        <v>9009</v>
      </c>
      <c r="C1093" s="33">
        <v>0.2374074074074074</v>
      </c>
      <c r="D1093" s="10">
        <v>101</v>
      </c>
      <c r="E1093" s="14">
        <v>1513604</v>
      </c>
      <c r="F1093" s="10" t="s">
        <v>131</v>
      </c>
      <c r="G1093" s="15">
        <v>168</v>
      </c>
      <c r="H1093" s="10" t="s">
        <v>253</v>
      </c>
      <c r="I1093" s="10" t="s">
        <v>7424</v>
      </c>
      <c r="J1093" s="34">
        <v>3301.2</v>
      </c>
      <c r="K1093" s="10">
        <v>4931738445</v>
      </c>
      <c r="L1093" s="10" t="s">
        <v>7788</v>
      </c>
      <c r="M1093" s="10"/>
      <c r="N1093" s="10"/>
    </row>
    <row r="1094" spans="1:14">
      <c r="A1094" s="32" t="s">
        <v>9009</v>
      </c>
      <c r="B1094" s="32" t="s">
        <v>9009</v>
      </c>
      <c r="C1094" s="33">
        <v>0.23850694444444445</v>
      </c>
      <c r="D1094" s="10">
        <v>101</v>
      </c>
      <c r="E1094" s="14">
        <v>1508197</v>
      </c>
      <c r="F1094" s="10" t="s">
        <v>126</v>
      </c>
      <c r="G1094" s="15">
        <v>200</v>
      </c>
      <c r="H1094" s="10" t="s">
        <v>253</v>
      </c>
      <c r="I1094" s="10" t="s">
        <v>7424</v>
      </c>
      <c r="J1094" s="34">
        <v>2470</v>
      </c>
      <c r="K1094" s="10">
        <v>4931738451</v>
      </c>
      <c r="L1094" s="10" t="s">
        <v>7788</v>
      </c>
      <c r="M1094" s="10"/>
      <c r="N1094" s="10"/>
    </row>
    <row r="1095" spans="1:14">
      <c r="A1095" s="32" t="s">
        <v>9009</v>
      </c>
      <c r="B1095" s="32" t="s">
        <v>9009</v>
      </c>
      <c r="C1095" s="33">
        <v>0.24118055555555554</v>
      </c>
      <c r="D1095" s="10">
        <v>101</v>
      </c>
      <c r="E1095" s="14">
        <v>1508197</v>
      </c>
      <c r="F1095" s="10" t="s">
        <v>126</v>
      </c>
      <c r="G1095" s="15">
        <v>200</v>
      </c>
      <c r="H1095" s="10" t="s">
        <v>253</v>
      </c>
      <c r="I1095" s="10" t="s">
        <v>7424</v>
      </c>
      <c r="J1095" s="34">
        <v>2470</v>
      </c>
      <c r="K1095" s="10">
        <v>4931738463</v>
      </c>
      <c r="L1095" s="10" t="s">
        <v>7788</v>
      </c>
      <c r="M1095" s="10"/>
      <c r="N1095" s="10"/>
    </row>
    <row r="1096" spans="1:14">
      <c r="A1096" s="32" t="s">
        <v>9009</v>
      </c>
      <c r="B1096" s="32" t="s">
        <v>9009</v>
      </c>
      <c r="C1096" s="33">
        <v>0.33484953703703701</v>
      </c>
      <c r="D1096" s="10">
        <v>101</v>
      </c>
      <c r="E1096" s="14">
        <v>1520335</v>
      </c>
      <c r="F1096" s="10" t="s">
        <v>155</v>
      </c>
      <c r="G1096" s="15">
        <v>600</v>
      </c>
      <c r="H1096" s="10" t="s">
        <v>253</v>
      </c>
      <c r="I1096" s="10" t="s">
        <v>7424</v>
      </c>
      <c r="J1096" s="34">
        <v>9054</v>
      </c>
      <c r="K1096" s="10">
        <v>4931740132</v>
      </c>
      <c r="L1096" s="10" t="s">
        <v>8732</v>
      </c>
      <c r="M1096" s="10"/>
      <c r="N1096" s="10"/>
    </row>
    <row r="1097" spans="1:14">
      <c r="A1097" s="32" t="s">
        <v>9009</v>
      </c>
      <c r="B1097" s="32" t="s">
        <v>9009</v>
      </c>
      <c r="C1097" s="33">
        <v>0.3583796296296296</v>
      </c>
      <c r="D1097" s="10">
        <v>101</v>
      </c>
      <c r="E1097" s="14">
        <v>1508197</v>
      </c>
      <c r="F1097" s="10" t="s">
        <v>126</v>
      </c>
      <c r="G1097" s="15">
        <v>200</v>
      </c>
      <c r="H1097" s="10" t="s">
        <v>253</v>
      </c>
      <c r="I1097" s="10" t="s">
        <v>7424</v>
      </c>
      <c r="J1097" s="34">
        <v>2470</v>
      </c>
      <c r="K1097" s="10">
        <v>4931740377</v>
      </c>
      <c r="L1097" s="10" t="s">
        <v>8732</v>
      </c>
      <c r="M1097" s="10"/>
      <c r="N1097" s="10"/>
    </row>
    <row r="1098" spans="1:14">
      <c r="A1098" s="32" t="s">
        <v>9009</v>
      </c>
      <c r="B1098" s="32" t="s">
        <v>9009</v>
      </c>
      <c r="C1098" s="33">
        <v>0.3585416666666667</v>
      </c>
      <c r="D1098" s="10">
        <v>101</v>
      </c>
      <c r="E1098" s="14">
        <v>1508197</v>
      </c>
      <c r="F1098" s="10" t="s">
        <v>126</v>
      </c>
      <c r="G1098" s="15">
        <v>200</v>
      </c>
      <c r="H1098" s="10" t="s">
        <v>253</v>
      </c>
      <c r="I1098" s="10" t="s">
        <v>7424</v>
      </c>
      <c r="J1098" s="34">
        <v>2470</v>
      </c>
      <c r="K1098" s="10">
        <v>4931740380</v>
      </c>
      <c r="L1098" s="10" t="s">
        <v>8732</v>
      </c>
      <c r="M1098" s="10"/>
      <c r="N1098" s="10"/>
    </row>
    <row r="1099" spans="1:14">
      <c r="A1099" s="32" t="s">
        <v>9009</v>
      </c>
      <c r="B1099" s="32" t="s">
        <v>9009</v>
      </c>
      <c r="C1099" s="33">
        <v>0.35863425925925929</v>
      </c>
      <c r="D1099" s="10">
        <v>101</v>
      </c>
      <c r="E1099" s="14">
        <v>1513249</v>
      </c>
      <c r="F1099" s="10" t="s">
        <v>130</v>
      </c>
      <c r="G1099" s="15">
        <v>240</v>
      </c>
      <c r="H1099" s="10" t="s">
        <v>253</v>
      </c>
      <c r="I1099" s="10" t="s">
        <v>7424</v>
      </c>
      <c r="J1099" s="34">
        <v>2676</v>
      </c>
      <c r="K1099" s="10">
        <v>4931740382</v>
      </c>
      <c r="L1099" s="10" t="s">
        <v>8732</v>
      </c>
      <c r="M1099" s="10"/>
      <c r="N1099" s="10"/>
    </row>
    <row r="1100" spans="1:14">
      <c r="A1100" s="32" t="s">
        <v>9009</v>
      </c>
      <c r="B1100" s="32" t="s">
        <v>9009</v>
      </c>
      <c r="C1100" s="33">
        <v>0.35871527777777779</v>
      </c>
      <c r="D1100" s="10">
        <v>101</v>
      </c>
      <c r="E1100" s="14">
        <v>1508113</v>
      </c>
      <c r="F1100" s="10" t="s">
        <v>353</v>
      </c>
      <c r="G1100" s="15">
        <v>216</v>
      </c>
      <c r="H1100" s="10" t="s">
        <v>253</v>
      </c>
      <c r="I1100" s="10" t="s">
        <v>7424</v>
      </c>
      <c r="J1100" s="34">
        <v>6505.92</v>
      </c>
      <c r="K1100" s="10">
        <v>4931740383</v>
      </c>
      <c r="L1100" s="10" t="s">
        <v>8732</v>
      </c>
      <c r="M1100" s="10"/>
      <c r="N1100" s="10"/>
    </row>
    <row r="1101" spans="1:14">
      <c r="A1101" s="32" t="s">
        <v>9009</v>
      </c>
      <c r="B1101" s="32" t="s">
        <v>9009</v>
      </c>
      <c r="C1101" s="33">
        <v>0.35878472222222224</v>
      </c>
      <c r="D1101" s="10">
        <v>101</v>
      </c>
      <c r="E1101" s="14">
        <v>1508113</v>
      </c>
      <c r="F1101" s="10" t="s">
        <v>353</v>
      </c>
      <c r="G1101" s="15">
        <v>216</v>
      </c>
      <c r="H1101" s="10" t="s">
        <v>253</v>
      </c>
      <c r="I1101" s="10" t="s">
        <v>7424</v>
      </c>
      <c r="J1101" s="34">
        <v>6505.92</v>
      </c>
      <c r="K1101" s="10">
        <v>4931740384</v>
      </c>
      <c r="L1101" s="10" t="s">
        <v>8732</v>
      </c>
      <c r="M1101" s="10"/>
      <c r="N1101" s="10"/>
    </row>
    <row r="1102" spans="1:14">
      <c r="A1102" s="32" t="s">
        <v>9009</v>
      </c>
      <c r="B1102" s="32" t="s">
        <v>9009</v>
      </c>
      <c r="C1102" s="33">
        <v>0.35888888888888887</v>
      </c>
      <c r="D1102" s="10">
        <v>101</v>
      </c>
      <c r="E1102" s="14">
        <v>1520337</v>
      </c>
      <c r="F1102" s="10" t="s">
        <v>157</v>
      </c>
      <c r="G1102" s="15">
        <v>200</v>
      </c>
      <c r="H1102" s="10" t="s">
        <v>253</v>
      </c>
      <c r="I1102" s="10" t="s">
        <v>7424</v>
      </c>
      <c r="J1102" s="34">
        <v>2610</v>
      </c>
      <c r="K1102" s="10">
        <v>4931740385</v>
      </c>
      <c r="L1102" s="10" t="s">
        <v>8732</v>
      </c>
      <c r="M1102" s="10"/>
      <c r="N1102" s="10"/>
    </row>
    <row r="1103" spans="1:14">
      <c r="A1103" s="32" t="s">
        <v>9009</v>
      </c>
      <c r="B1103" s="32" t="s">
        <v>9009</v>
      </c>
      <c r="C1103" s="33">
        <v>0.39101851851851849</v>
      </c>
      <c r="D1103" s="10">
        <v>101</v>
      </c>
      <c r="E1103" s="14">
        <v>1516858</v>
      </c>
      <c r="F1103" s="10" t="s">
        <v>138</v>
      </c>
      <c r="G1103" s="15">
        <v>1000</v>
      </c>
      <c r="H1103" s="10" t="s">
        <v>253</v>
      </c>
      <c r="I1103" s="10" t="s">
        <v>7424</v>
      </c>
      <c r="J1103" s="34">
        <v>19150</v>
      </c>
      <c r="K1103" s="10">
        <v>4931740688</v>
      </c>
      <c r="L1103" s="10" t="s">
        <v>8469</v>
      </c>
      <c r="M1103" s="10"/>
      <c r="N1103" s="10"/>
    </row>
    <row r="1104" spans="1:14">
      <c r="A1104" s="32" t="s">
        <v>9009</v>
      </c>
      <c r="B1104" s="32" t="s">
        <v>9009</v>
      </c>
      <c r="C1104" s="33">
        <v>0.39118055555555559</v>
      </c>
      <c r="D1104" s="10">
        <v>101</v>
      </c>
      <c r="E1104" s="14">
        <v>1516860</v>
      </c>
      <c r="F1104" s="10" t="s">
        <v>139</v>
      </c>
      <c r="G1104" s="15">
        <v>800</v>
      </c>
      <c r="H1104" s="10" t="s">
        <v>253</v>
      </c>
      <c r="I1104" s="10" t="s">
        <v>7424</v>
      </c>
      <c r="J1104" s="34">
        <v>15032</v>
      </c>
      <c r="K1104" s="10">
        <v>4931740701</v>
      </c>
      <c r="L1104" s="10" t="s">
        <v>8469</v>
      </c>
      <c r="M1104" s="10"/>
      <c r="N1104" s="10"/>
    </row>
    <row r="1105" spans="1:14">
      <c r="A1105" s="32" t="s">
        <v>9009</v>
      </c>
      <c r="B1105" s="32" t="s">
        <v>9009</v>
      </c>
      <c r="C1105" s="33">
        <v>0.40835648148148151</v>
      </c>
      <c r="D1105" s="10">
        <v>101</v>
      </c>
      <c r="E1105" s="14">
        <v>1528798</v>
      </c>
      <c r="F1105" s="10" t="s">
        <v>160</v>
      </c>
      <c r="G1105" s="15">
        <v>504</v>
      </c>
      <c r="H1105" s="10" t="s">
        <v>253</v>
      </c>
      <c r="I1105" s="10" t="s">
        <v>7424</v>
      </c>
      <c r="J1105" s="34">
        <v>16576.560000000001</v>
      </c>
      <c r="K1105" s="10">
        <v>4931740897</v>
      </c>
      <c r="L1105" s="10" t="s">
        <v>8469</v>
      </c>
      <c r="M1105" s="10"/>
      <c r="N1105" s="10"/>
    </row>
    <row r="1106" spans="1:14">
      <c r="A1106" s="32" t="s">
        <v>9009</v>
      </c>
      <c r="B1106" s="32" t="s">
        <v>9009</v>
      </c>
      <c r="C1106" s="33">
        <v>0.45821759259259259</v>
      </c>
      <c r="D1106" s="10">
        <v>101</v>
      </c>
      <c r="E1106" s="14">
        <v>1508117</v>
      </c>
      <c r="F1106" s="10" t="s">
        <v>356</v>
      </c>
      <c r="G1106" s="15">
        <v>216</v>
      </c>
      <c r="H1106" s="10" t="s">
        <v>253</v>
      </c>
      <c r="I1106" s="10" t="s">
        <v>7424</v>
      </c>
      <c r="J1106" s="34">
        <v>6292.08</v>
      </c>
      <c r="K1106" s="10">
        <v>4931741478</v>
      </c>
      <c r="L1106" s="10" t="s">
        <v>8732</v>
      </c>
      <c r="M1106" s="10"/>
      <c r="N1106" s="10"/>
    </row>
    <row r="1107" spans="1:14">
      <c r="A1107" s="32" t="s">
        <v>9009</v>
      </c>
      <c r="B1107" s="32" t="s">
        <v>9009</v>
      </c>
      <c r="C1107" s="33">
        <v>0.45832175925925928</v>
      </c>
      <c r="D1107" s="10">
        <v>101</v>
      </c>
      <c r="E1107" s="14">
        <v>1520337</v>
      </c>
      <c r="F1107" s="10" t="s">
        <v>157</v>
      </c>
      <c r="G1107" s="15">
        <v>200</v>
      </c>
      <c r="H1107" s="10" t="s">
        <v>253</v>
      </c>
      <c r="I1107" s="10" t="s">
        <v>7424</v>
      </c>
      <c r="J1107" s="34">
        <v>2610</v>
      </c>
      <c r="K1107" s="10">
        <v>4931741479</v>
      </c>
      <c r="L1107" s="10" t="s">
        <v>8732</v>
      </c>
      <c r="M1107" s="10"/>
      <c r="N1107" s="10"/>
    </row>
    <row r="1108" spans="1:14">
      <c r="A1108" s="32" t="s">
        <v>9009</v>
      </c>
      <c r="B1108" s="32" t="s">
        <v>9009</v>
      </c>
      <c r="C1108" s="33">
        <v>0.45844907407407409</v>
      </c>
      <c r="D1108" s="10">
        <v>101</v>
      </c>
      <c r="E1108" s="14">
        <v>1508197</v>
      </c>
      <c r="F1108" s="10" t="s">
        <v>126</v>
      </c>
      <c r="G1108" s="15">
        <v>200</v>
      </c>
      <c r="H1108" s="10" t="s">
        <v>253</v>
      </c>
      <c r="I1108" s="10" t="s">
        <v>7424</v>
      </c>
      <c r="J1108" s="34">
        <v>2470</v>
      </c>
      <c r="K1108" s="10">
        <v>4931741480</v>
      </c>
      <c r="L1108" s="10" t="s">
        <v>8732</v>
      </c>
      <c r="M1108" s="10"/>
      <c r="N1108" s="10"/>
    </row>
    <row r="1109" spans="1:14">
      <c r="A1109" s="32" t="s">
        <v>9009</v>
      </c>
      <c r="B1109" s="32" t="s">
        <v>9009</v>
      </c>
      <c r="C1109" s="33">
        <v>0.45853009259259259</v>
      </c>
      <c r="D1109" s="10">
        <v>101</v>
      </c>
      <c r="E1109" s="14">
        <v>1508197</v>
      </c>
      <c r="F1109" s="10" t="s">
        <v>126</v>
      </c>
      <c r="G1109" s="15">
        <v>200</v>
      </c>
      <c r="H1109" s="10" t="s">
        <v>253</v>
      </c>
      <c r="I1109" s="10" t="s">
        <v>7424</v>
      </c>
      <c r="J1109" s="34">
        <v>2470</v>
      </c>
      <c r="K1109" s="10">
        <v>4931741481</v>
      </c>
      <c r="L1109" s="10" t="s">
        <v>8732</v>
      </c>
      <c r="M1109" s="10"/>
      <c r="N1109" s="10"/>
    </row>
    <row r="1110" spans="1:14">
      <c r="A1110" s="32" t="s">
        <v>9009</v>
      </c>
      <c r="B1110" s="32" t="s">
        <v>9009</v>
      </c>
      <c r="C1110" s="33">
        <v>0.4714930555555556</v>
      </c>
      <c r="D1110" s="10">
        <v>101</v>
      </c>
      <c r="E1110" s="14">
        <v>1508117</v>
      </c>
      <c r="F1110" s="10" t="s">
        <v>356</v>
      </c>
      <c r="G1110" s="15">
        <v>216</v>
      </c>
      <c r="H1110" s="10" t="s">
        <v>253</v>
      </c>
      <c r="I1110" s="10" t="s">
        <v>7424</v>
      </c>
      <c r="J1110" s="34">
        <v>6292.08</v>
      </c>
      <c r="K1110" s="10">
        <v>4931741692</v>
      </c>
      <c r="L1110" s="10" t="s">
        <v>8732</v>
      </c>
      <c r="M1110" s="10"/>
      <c r="N1110" s="10"/>
    </row>
    <row r="1111" spans="1:14">
      <c r="A1111" s="32" t="s">
        <v>9009</v>
      </c>
      <c r="B1111" s="32" t="s">
        <v>9009</v>
      </c>
      <c r="C1111" s="33">
        <v>0.47186342592592595</v>
      </c>
      <c r="D1111" s="10">
        <v>101</v>
      </c>
      <c r="E1111" s="14">
        <v>1513604</v>
      </c>
      <c r="F1111" s="10" t="s">
        <v>131</v>
      </c>
      <c r="G1111" s="15">
        <v>168</v>
      </c>
      <c r="H1111" s="10" t="s">
        <v>253</v>
      </c>
      <c r="I1111" s="10" t="s">
        <v>7424</v>
      </c>
      <c r="J1111" s="34">
        <v>3301.2</v>
      </c>
      <c r="K1111" s="10">
        <v>4931741695</v>
      </c>
      <c r="L1111" s="10" t="s">
        <v>8732</v>
      </c>
      <c r="M1111" s="10"/>
      <c r="N1111" s="10"/>
    </row>
    <row r="1112" spans="1:14">
      <c r="A1112" s="32" t="s">
        <v>9009</v>
      </c>
      <c r="B1112" s="32" t="s">
        <v>9009</v>
      </c>
      <c r="C1112" s="33">
        <v>0.47217592592592594</v>
      </c>
      <c r="D1112" s="10">
        <v>101</v>
      </c>
      <c r="E1112" s="14">
        <v>1513604</v>
      </c>
      <c r="F1112" s="10" t="s">
        <v>131</v>
      </c>
      <c r="G1112" s="15">
        <v>168</v>
      </c>
      <c r="H1112" s="10" t="s">
        <v>253</v>
      </c>
      <c r="I1112" s="10" t="s">
        <v>7424</v>
      </c>
      <c r="J1112" s="34">
        <v>3301.2</v>
      </c>
      <c r="K1112" s="10">
        <v>4931741735</v>
      </c>
      <c r="L1112" s="10" t="s">
        <v>8732</v>
      </c>
      <c r="M1112" s="10"/>
      <c r="N1112" s="10"/>
    </row>
    <row r="1113" spans="1:14">
      <c r="A1113" s="32" t="s">
        <v>9009</v>
      </c>
      <c r="B1113" s="32" t="s">
        <v>9009</v>
      </c>
      <c r="C1113" s="33">
        <v>0.48234953703703703</v>
      </c>
      <c r="D1113" s="10">
        <v>101</v>
      </c>
      <c r="E1113" s="14">
        <v>1513604</v>
      </c>
      <c r="F1113" s="10" t="s">
        <v>131</v>
      </c>
      <c r="G1113" s="15">
        <v>168</v>
      </c>
      <c r="H1113" s="10" t="s">
        <v>253</v>
      </c>
      <c r="I1113" s="10" t="s">
        <v>7424</v>
      </c>
      <c r="J1113" s="34">
        <v>3301.2</v>
      </c>
      <c r="K1113" s="10">
        <v>4931741852</v>
      </c>
      <c r="L1113" s="10" t="s">
        <v>8732</v>
      </c>
      <c r="M1113" s="10"/>
      <c r="N1113" s="10"/>
    </row>
    <row r="1114" spans="1:14">
      <c r="A1114" s="32" t="s">
        <v>9009</v>
      </c>
      <c r="B1114" s="32" t="s">
        <v>9009</v>
      </c>
      <c r="C1114" s="33">
        <v>0.48241898148148149</v>
      </c>
      <c r="D1114" s="10">
        <v>101</v>
      </c>
      <c r="E1114" s="14">
        <v>1513604</v>
      </c>
      <c r="F1114" s="10" t="s">
        <v>131</v>
      </c>
      <c r="G1114" s="15">
        <v>168</v>
      </c>
      <c r="H1114" s="10" t="s">
        <v>253</v>
      </c>
      <c r="I1114" s="10" t="s">
        <v>7424</v>
      </c>
      <c r="J1114" s="34">
        <v>3301.2</v>
      </c>
      <c r="K1114" s="10">
        <v>4931741853</v>
      </c>
      <c r="L1114" s="10" t="s">
        <v>8732</v>
      </c>
      <c r="M1114" s="10"/>
      <c r="N1114" s="10"/>
    </row>
    <row r="1115" spans="1:14">
      <c r="A1115" s="32" t="s">
        <v>9009</v>
      </c>
      <c r="B1115" s="32" t="s">
        <v>9009</v>
      </c>
      <c r="C1115" s="33">
        <v>0.48252314814814817</v>
      </c>
      <c r="D1115" s="10">
        <v>101</v>
      </c>
      <c r="E1115" s="14">
        <v>1508113</v>
      </c>
      <c r="F1115" s="10" t="s">
        <v>353</v>
      </c>
      <c r="G1115" s="15">
        <v>216</v>
      </c>
      <c r="H1115" s="10" t="s">
        <v>253</v>
      </c>
      <c r="I1115" s="10" t="s">
        <v>7424</v>
      </c>
      <c r="J1115" s="34">
        <v>6505.92</v>
      </c>
      <c r="K1115" s="10">
        <v>4931741854</v>
      </c>
      <c r="L1115" s="10" t="s">
        <v>8732</v>
      </c>
      <c r="M1115" s="10"/>
      <c r="N1115" s="10"/>
    </row>
    <row r="1116" spans="1:14">
      <c r="A1116" s="32" t="s">
        <v>9009</v>
      </c>
      <c r="B1116" s="32" t="s">
        <v>9009</v>
      </c>
      <c r="C1116" s="33">
        <v>0.48259259259259263</v>
      </c>
      <c r="D1116" s="10">
        <v>101</v>
      </c>
      <c r="E1116" s="14">
        <v>1508197</v>
      </c>
      <c r="F1116" s="10" t="s">
        <v>126</v>
      </c>
      <c r="G1116" s="15">
        <v>200</v>
      </c>
      <c r="H1116" s="10" t="s">
        <v>253</v>
      </c>
      <c r="I1116" s="10" t="s">
        <v>7424</v>
      </c>
      <c r="J1116" s="34">
        <v>2470</v>
      </c>
      <c r="K1116" s="10">
        <v>4931741856</v>
      </c>
      <c r="L1116" s="10" t="s">
        <v>8732</v>
      </c>
      <c r="M1116" s="10"/>
      <c r="N1116" s="10"/>
    </row>
    <row r="1117" spans="1:14">
      <c r="A1117" s="32" t="s">
        <v>9009</v>
      </c>
      <c r="B1117" s="32" t="s">
        <v>9009</v>
      </c>
      <c r="C1117" s="33">
        <v>0.48266203703703708</v>
      </c>
      <c r="D1117" s="10">
        <v>101</v>
      </c>
      <c r="E1117" s="14">
        <v>1508197</v>
      </c>
      <c r="F1117" s="10" t="s">
        <v>126</v>
      </c>
      <c r="G1117" s="15">
        <v>200</v>
      </c>
      <c r="H1117" s="10" t="s">
        <v>253</v>
      </c>
      <c r="I1117" s="10" t="s">
        <v>7424</v>
      </c>
      <c r="J1117" s="34">
        <v>2470</v>
      </c>
      <c r="K1117" s="10">
        <v>4931741857</v>
      </c>
      <c r="L1117" s="10" t="s">
        <v>8732</v>
      </c>
      <c r="M1117" s="10"/>
      <c r="N1117" s="10"/>
    </row>
    <row r="1118" spans="1:14">
      <c r="A1118" s="32" t="s">
        <v>9009</v>
      </c>
      <c r="B1118" s="32" t="s">
        <v>9009</v>
      </c>
      <c r="C1118" s="33">
        <v>0.48273148148148143</v>
      </c>
      <c r="D1118" s="10">
        <v>101</v>
      </c>
      <c r="E1118" s="14">
        <v>1513249</v>
      </c>
      <c r="F1118" s="10" t="s">
        <v>130</v>
      </c>
      <c r="G1118" s="15">
        <v>240</v>
      </c>
      <c r="H1118" s="10" t="s">
        <v>253</v>
      </c>
      <c r="I1118" s="10" t="s">
        <v>7424</v>
      </c>
      <c r="J1118" s="34">
        <v>2676</v>
      </c>
      <c r="K1118" s="10">
        <v>4931741858</v>
      </c>
      <c r="L1118" s="10" t="s">
        <v>8732</v>
      </c>
      <c r="M1118" s="10"/>
      <c r="N1118" s="10"/>
    </row>
    <row r="1119" spans="1:14">
      <c r="A1119" s="32" t="s">
        <v>9009</v>
      </c>
      <c r="B1119" s="32" t="s">
        <v>9009</v>
      </c>
      <c r="C1119" s="33">
        <v>0.50209490740740736</v>
      </c>
      <c r="D1119" s="10">
        <v>101</v>
      </c>
      <c r="E1119" s="14">
        <v>1520335</v>
      </c>
      <c r="F1119" s="10" t="s">
        <v>155</v>
      </c>
      <c r="G1119" s="15">
        <v>600</v>
      </c>
      <c r="H1119" s="10" t="s">
        <v>253</v>
      </c>
      <c r="I1119" s="10" t="s">
        <v>7424</v>
      </c>
      <c r="J1119" s="34">
        <v>9054</v>
      </c>
      <c r="K1119" s="10">
        <v>4931742086</v>
      </c>
      <c r="L1119" s="10" t="s">
        <v>8732</v>
      </c>
      <c r="M1119" s="10"/>
      <c r="N1119" s="10"/>
    </row>
    <row r="1120" spans="1:14">
      <c r="A1120" s="32" t="s">
        <v>9009</v>
      </c>
      <c r="B1120" s="32" t="s">
        <v>9009</v>
      </c>
      <c r="C1120" s="33">
        <v>0.50304398148148144</v>
      </c>
      <c r="D1120" s="10">
        <v>101</v>
      </c>
      <c r="E1120" s="14">
        <v>1520337</v>
      </c>
      <c r="F1120" s="10" t="s">
        <v>157</v>
      </c>
      <c r="G1120" s="15">
        <v>200</v>
      </c>
      <c r="H1120" s="10" t="s">
        <v>253</v>
      </c>
      <c r="I1120" s="10" t="s">
        <v>7424</v>
      </c>
      <c r="J1120" s="34">
        <v>2610</v>
      </c>
      <c r="K1120" s="10">
        <v>4931742093</v>
      </c>
      <c r="L1120" s="10" t="s">
        <v>8732</v>
      </c>
      <c r="M1120" s="10"/>
      <c r="N1120" s="10"/>
    </row>
    <row r="1121" spans="1:14">
      <c r="A1121" s="32" t="s">
        <v>9009</v>
      </c>
      <c r="B1121" s="32" t="s">
        <v>9009</v>
      </c>
      <c r="C1121" s="33">
        <v>0.52701388888888889</v>
      </c>
      <c r="D1121" s="10">
        <v>101</v>
      </c>
      <c r="E1121" s="14">
        <v>1516858</v>
      </c>
      <c r="F1121" s="10" t="s">
        <v>138</v>
      </c>
      <c r="G1121" s="15">
        <v>1000</v>
      </c>
      <c r="H1121" s="10" t="s">
        <v>253</v>
      </c>
      <c r="I1121" s="10" t="s">
        <v>7424</v>
      </c>
      <c r="J1121" s="34">
        <v>19150</v>
      </c>
      <c r="K1121" s="10">
        <v>4931742372</v>
      </c>
      <c r="L1121" s="10" t="s">
        <v>8469</v>
      </c>
      <c r="M1121" s="10"/>
      <c r="N1121" s="10"/>
    </row>
    <row r="1122" spans="1:14">
      <c r="A1122" s="32" t="s">
        <v>9009</v>
      </c>
      <c r="B1122" s="32" t="s">
        <v>9009</v>
      </c>
      <c r="C1122" s="33">
        <v>0.52709490740740739</v>
      </c>
      <c r="D1122" s="10">
        <v>101</v>
      </c>
      <c r="E1122" s="14">
        <v>1528798</v>
      </c>
      <c r="F1122" s="10" t="s">
        <v>160</v>
      </c>
      <c r="G1122" s="15">
        <v>179</v>
      </c>
      <c r="H1122" s="10" t="s">
        <v>253</v>
      </c>
      <c r="I1122" s="10" t="s">
        <v>7424</v>
      </c>
      <c r="J1122" s="34">
        <v>5887.31</v>
      </c>
      <c r="K1122" s="10">
        <v>4931742373</v>
      </c>
      <c r="L1122" s="10" t="s">
        <v>8469</v>
      </c>
      <c r="M1122" s="10"/>
      <c r="N1122" s="10"/>
    </row>
    <row r="1123" spans="1:14">
      <c r="A1123" s="32" t="s">
        <v>9009</v>
      </c>
      <c r="B1123" s="32" t="s">
        <v>9009</v>
      </c>
      <c r="C1123" s="33">
        <v>0.52716435185185184</v>
      </c>
      <c r="D1123" s="10">
        <v>101</v>
      </c>
      <c r="E1123" s="14">
        <v>1528798</v>
      </c>
      <c r="F1123" s="10" t="s">
        <v>160</v>
      </c>
      <c r="G1123" s="15">
        <v>117</v>
      </c>
      <c r="H1123" s="10" t="s">
        <v>253</v>
      </c>
      <c r="I1123" s="10" t="s">
        <v>7424</v>
      </c>
      <c r="J1123" s="34">
        <v>3848.13</v>
      </c>
      <c r="K1123" s="10">
        <v>4931742374</v>
      </c>
      <c r="L1123" s="10" t="s">
        <v>8469</v>
      </c>
      <c r="M1123" s="10"/>
      <c r="N1123" s="10"/>
    </row>
    <row r="1124" spans="1:14">
      <c r="A1124" s="32" t="s">
        <v>9009</v>
      </c>
      <c r="B1124" s="32" t="s">
        <v>9009</v>
      </c>
      <c r="C1124" s="33">
        <v>0.52741898148148147</v>
      </c>
      <c r="D1124" s="10">
        <v>101</v>
      </c>
      <c r="E1124" s="14">
        <v>1516860</v>
      </c>
      <c r="F1124" s="10" t="s">
        <v>139</v>
      </c>
      <c r="G1124" s="15">
        <v>800</v>
      </c>
      <c r="H1124" s="10" t="s">
        <v>253</v>
      </c>
      <c r="I1124" s="10" t="s">
        <v>7424</v>
      </c>
      <c r="J1124" s="34">
        <v>15032</v>
      </c>
      <c r="K1124" s="10">
        <v>4931742375</v>
      </c>
      <c r="L1124" s="10" t="s">
        <v>8469</v>
      </c>
      <c r="M1124" s="10"/>
      <c r="N1124" s="10"/>
    </row>
    <row r="1125" spans="1:14">
      <c r="A1125" s="32" t="s">
        <v>9009</v>
      </c>
      <c r="B1125" s="32" t="s">
        <v>9009</v>
      </c>
      <c r="C1125" s="33">
        <v>0.54981481481481487</v>
      </c>
      <c r="D1125" s="10">
        <v>101</v>
      </c>
      <c r="E1125" s="14">
        <v>1508117</v>
      </c>
      <c r="F1125" s="10" t="s">
        <v>356</v>
      </c>
      <c r="G1125" s="15">
        <v>216</v>
      </c>
      <c r="H1125" s="10" t="s">
        <v>253</v>
      </c>
      <c r="I1125" s="10" t="s">
        <v>7424</v>
      </c>
      <c r="J1125" s="34">
        <v>6292.08</v>
      </c>
      <c r="K1125" s="10">
        <v>4931743111</v>
      </c>
      <c r="L1125" s="10" t="s">
        <v>8732</v>
      </c>
      <c r="M1125" s="10"/>
      <c r="N1125" s="10"/>
    </row>
    <row r="1126" spans="1:14">
      <c r="A1126" s="32" t="s">
        <v>9009</v>
      </c>
      <c r="B1126" s="32" t="s">
        <v>9009</v>
      </c>
      <c r="C1126" s="33">
        <v>0.54997685185185186</v>
      </c>
      <c r="D1126" s="10">
        <v>101</v>
      </c>
      <c r="E1126" s="14">
        <v>1508197</v>
      </c>
      <c r="F1126" s="10" t="s">
        <v>126</v>
      </c>
      <c r="G1126" s="15">
        <v>200</v>
      </c>
      <c r="H1126" s="10" t="s">
        <v>253</v>
      </c>
      <c r="I1126" s="10" t="s">
        <v>7424</v>
      </c>
      <c r="J1126" s="34">
        <v>2470</v>
      </c>
      <c r="K1126" s="10">
        <v>4931743112</v>
      </c>
      <c r="L1126" s="10" t="s">
        <v>8732</v>
      </c>
      <c r="M1126" s="10"/>
      <c r="N1126" s="10"/>
    </row>
    <row r="1127" spans="1:14">
      <c r="A1127" s="32" t="s">
        <v>9009</v>
      </c>
      <c r="B1127" s="32" t="s">
        <v>9009</v>
      </c>
      <c r="C1127" s="33">
        <v>0.55004629629629631</v>
      </c>
      <c r="D1127" s="10">
        <v>101</v>
      </c>
      <c r="E1127" s="14">
        <v>1508197</v>
      </c>
      <c r="F1127" s="10" t="s">
        <v>126</v>
      </c>
      <c r="G1127" s="15">
        <v>200</v>
      </c>
      <c r="H1127" s="10" t="s">
        <v>253</v>
      </c>
      <c r="I1127" s="10" t="s">
        <v>7424</v>
      </c>
      <c r="J1127" s="34">
        <v>2470</v>
      </c>
      <c r="K1127" s="10">
        <v>4931743113</v>
      </c>
      <c r="L1127" s="10" t="s">
        <v>8732</v>
      </c>
      <c r="M1127" s="10"/>
      <c r="N1127" s="10"/>
    </row>
    <row r="1128" spans="1:14">
      <c r="A1128" s="32" t="s">
        <v>9009</v>
      </c>
      <c r="B1128" s="32" t="s">
        <v>9009</v>
      </c>
      <c r="C1128" s="33">
        <v>0.55011574074074077</v>
      </c>
      <c r="D1128" s="10">
        <v>101</v>
      </c>
      <c r="E1128" s="14">
        <v>1513249</v>
      </c>
      <c r="F1128" s="10" t="s">
        <v>130</v>
      </c>
      <c r="G1128" s="15">
        <v>240</v>
      </c>
      <c r="H1128" s="10" t="s">
        <v>253</v>
      </c>
      <c r="I1128" s="10" t="s">
        <v>7424</v>
      </c>
      <c r="J1128" s="34">
        <v>2676</v>
      </c>
      <c r="K1128" s="10">
        <v>4931743114</v>
      </c>
      <c r="L1128" s="10" t="s">
        <v>8732</v>
      </c>
      <c r="M1128" s="10"/>
      <c r="N1128" s="10"/>
    </row>
    <row r="1129" spans="1:14">
      <c r="A1129" s="32" t="s">
        <v>9009</v>
      </c>
      <c r="B1129" s="32" t="s">
        <v>9009</v>
      </c>
      <c r="C1129" s="33">
        <v>0.55018518518518522</v>
      </c>
      <c r="D1129" s="10">
        <v>101</v>
      </c>
      <c r="E1129" s="14">
        <v>1508113</v>
      </c>
      <c r="F1129" s="10" t="s">
        <v>353</v>
      </c>
      <c r="G1129" s="15">
        <v>216</v>
      </c>
      <c r="H1129" s="10" t="s">
        <v>253</v>
      </c>
      <c r="I1129" s="10" t="s">
        <v>7424</v>
      </c>
      <c r="J1129" s="34">
        <v>6505.92</v>
      </c>
      <c r="K1129" s="10">
        <v>4931743115</v>
      </c>
      <c r="L1129" s="10" t="s">
        <v>8732</v>
      </c>
      <c r="M1129" s="10"/>
      <c r="N1129" s="10"/>
    </row>
    <row r="1130" spans="1:14">
      <c r="A1130" s="32" t="s">
        <v>9009</v>
      </c>
      <c r="B1130" s="32" t="s">
        <v>9009</v>
      </c>
      <c r="C1130" s="33">
        <v>0.5503703703703704</v>
      </c>
      <c r="D1130" s="10">
        <v>101</v>
      </c>
      <c r="E1130" s="14">
        <v>1513604</v>
      </c>
      <c r="F1130" s="10" t="s">
        <v>131</v>
      </c>
      <c r="G1130" s="15">
        <v>168</v>
      </c>
      <c r="H1130" s="10" t="s">
        <v>253</v>
      </c>
      <c r="I1130" s="10" t="s">
        <v>7424</v>
      </c>
      <c r="J1130" s="34">
        <v>3301.2</v>
      </c>
      <c r="K1130" s="10">
        <v>4931743116</v>
      </c>
      <c r="L1130" s="10" t="s">
        <v>8732</v>
      </c>
      <c r="M1130" s="10"/>
      <c r="N1130" s="10"/>
    </row>
    <row r="1131" spans="1:14">
      <c r="A1131" s="32" t="s">
        <v>9009</v>
      </c>
      <c r="B1131" s="32" t="s">
        <v>9009</v>
      </c>
      <c r="C1131" s="33">
        <v>0.56155092592592593</v>
      </c>
      <c r="D1131" s="10">
        <v>101</v>
      </c>
      <c r="E1131" s="14">
        <v>1520337</v>
      </c>
      <c r="F1131" s="10" t="s">
        <v>157</v>
      </c>
      <c r="G1131" s="15">
        <v>200</v>
      </c>
      <c r="H1131" s="10" t="s">
        <v>253</v>
      </c>
      <c r="I1131" s="10" t="s">
        <v>7424</v>
      </c>
      <c r="J1131" s="34">
        <v>2610</v>
      </c>
      <c r="K1131" s="10">
        <v>4931743221</v>
      </c>
      <c r="L1131" s="10" t="s">
        <v>8732</v>
      </c>
      <c r="M1131" s="10"/>
      <c r="N1131" s="10"/>
    </row>
    <row r="1132" spans="1:14">
      <c r="A1132" s="32" t="s">
        <v>9009</v>
      </c>
      <c r="B1132" s="32" t="s">
        <v>9009</v>
      </c>
      <c r="C1132" s="33">
        <v>0.56258101851851849</v>
      </c>
      <c r="D1132" s="10">
        <v>101</v>
      </c>
      <c r="E1132" s="14">
        <v>1508197</v>
      </c>
      <c r="F1132" s="10" t="s">
        <v>126</v>
      </c>
      <c r="G1132" s="15">
        <v>200</v>
      </c>
      <c r="H1132" s="10" t="s">
        <v>253</v>
      </c>
      <c r="I1132" s="10" t="s">
        <v>7424</v>
      </c>
      <c r="J1132" s="34">
        <v>2470</v>
      </c>
      <c r="K1132" s="10">
        <v>4931743228</v>
      </c>
      <c r="L1132" s="10" t="s">
        <v>8732</v>
      </c>
      <c r="M1132" s="10"/>
      <c r="N1132" s="10"/>
    </row>
    <row r="1133" spans="1:14">
      <c r="A1133" s="32" t="s">
        <v>9009</v>
      </c>
      <c r="B1133" s="32" t="s">
        <v>9009</v>
      </c>
      <c r="C1133" s="33">
        <v>0.56709490740740742</v>
      </c>
      <c r="D1133" s="10">
        <v>101</v>
      </c>
      <c r="E1133" s="14">
        <v>1513604</v>
      </c>
      <c r="F1133" s="10" t="s">
        <v>131</v>
      </c>
      <c r="G1133" s="15">
        <v>1475</v>
      </c>
      <c r="H1133" s="10" t="s">
        <v>253</v>
      </c>
      <c r="I1133" s="10" t="s">
        <v>7424</v>
      </c>
      <c r="J1133" s="34">
        <v>28983.75</v>
      </c>
      <c r="K1133" s="10">
        <v>5005615240</v>
      </c>
      <c r="L1133" s="10" t="s">
        <v>8469</v>
      </c>
      <c r="M1133" s="10"/>
      <c r="N1133" s="10"/>
    </row>
    <row r="1134" spans="1:14">
      <c r="A1134" s="32" t="s">
        <v>9009</v>
      </c>
      <c r="B1134" s="32" t="s">
        <v>9009</v>
      </c>
      <c r="C1134" s="33">
        <v>0.58180555555555558</v>
      </c>
      <c r="D1134" s="10">
        <v>101</v>
      </c>
      <c r="E1134" s="14">
        <v>1513604</v>
      </c>
      <c r="F1134" s="10" t="s">
        <v>131</v>
      </c>
      <c r="G1134" s="15">
        <v>168</v>
      </c>
      <c r="H1134" s="10" t="s">
        <v>253</v>
      </c>
      <c r="I1134" s="10" t="s">
        <v>7424</v>
      </c>
      <c r="J1134" s="34">
        <v>3301.2</v>
      </c>
      <c r="K1134" s="10">
        <v>4931743436</v>
      </c>
      <c r="L1134" s="10" t="s">
        <v>8732</v>
      </c>
      <c r="M1134" s="10"/>
      <c r="N1134" s="10"/>
    </row>
    <row r="1135" spans="1:14">
      <c r="A1135" s="32" t="s">
        <v>9009</v>
      </c>
      <c r="B1135" s="32" t="s">
        <v>9009</v>
      </c>
      <c r="C1135" s="33">
        <v>0.60321759259259256</v>
      </c>
      <c r="D1135" s="10">
        <v>101</v>
      </c>
      <c r="E1135" s="14">
        <v>1520337</v>
      </c>
      <c r="F1135" s="10" t="s">
        <v>157</v>
      </c>
      <c r="G1135" s="15">
        <v>200</v>
      </c>
      <c r="H1135" s="10" t="s">
        <v>253</v>
      </c>
      <c r="I1135" s="10" t="s">
        <v>7424</v>
      </c>
      <c r="J1135" s="34">
        <v>2610</v>
      </c>
      <c r="K1135" s="10">
        <v>4931743614</v>
      </c>
      <c r="L1135" s="10" t="s">
        <v>8732</v>
      </c>
      <c r="M1135" s="10"/>
      <c r="N1135" s="10"/>
    </row>
    <row r="1136" spans="1:14">
      <c r="A1136" s="32" t="s">
        <v>9009</v>
      </c>
      <c r="B1136" s="32" t="s">
        <v>9009</v>
      </c>
      <c r="C1136" s="33">
        <v>0.67098379629629623</v>
      </c>
      <c r="D1136" s="10">
        <v>101</v>
      </c>
      <c r="E1136" s="14">
        <v>1516847</v>
      </c>
      <c r="F1136" s="10" t="s">
        <v>136</v>
      </c>
      <c r="G1136" s="15">
        <v>840</v>
      </c>
      <c r="H1136" s="10" t="s">
        <v>253</v>
      </c>
      <c r="I1136" s="10" t="s">
        <v>7424</v>
      </c>
      <c r="J1136" s="34">
        <v>15397.2</v>
      </c>
      <c r="K1136" s="10">
        <v>4931743784</v>
      </c>
      <c r="L1136" s="10" t="s">
        <v>8469</v>
      </c>
      <c r="M1136" s="10"/>
      <c r="N1136" s="10"/>
    </row>
    <row r="1137" spans="1:14">
      <c r="A1137" s="32" t="s">
        <v>9009</v>
      </c>
      <c r="B1137" s="32" t="s">
        <v>9009</v>
      </c>
      <c r="C1137" s="33">
        <v>0.67148148148148146</v>
      </c>
      <c r="D1137" s="10">
        <v>101</v>
      </c>
      <c r="E1137" s="14">
        <v>1516853</v>
      </c>
      <c r="F1137" s="10" t="s">
        <v>400</v>
      </c>
      <c r="G1137" s="15">
        <v>960</v>
      </c>
      <c r="H1137" s="10" t="s">
        <v>253</v>
      </c>
      <c r="I1137" s="10" t="s">
        <v>7424</v>
      </c>
      <c r="J1137" s="34">
        <v>19478.400000000001</v>
      </c>
      <c r="K1137" s="10">
        <v>4931743786</v>
      </c>
      <c r="L1137" s="10" t="s">
        <v>8469</v>
      </c>
      <c r="M1137" s="10"/>
      <c r="N1137" s="10"/>
    </row>
    <row r="1138" spans="1:14">
      <c r="A1138" s="32" t="s">
        <v>9009</v>
      </c>
      <c r="B1138" s="32" t="s">
        <v>9009</v>
      </c>
      <c r="C1138" s="33">
        <v>0.70459490740740749</v>
      </c>
      <c r="D1138" s="10">
        <v>101</v>
      </c>
      <c r="E1138" s="14">
        <v>1508197</v>
      </c>
      <c r="F1138" s="10" t="s">
        <v>126</v>
      </c>
      <c r="G1138" s="15">
        <v>200</v>
      </c>
      <c r="H1138" s="10" t="s">
        <v>253</v>
      </c>
      <c r="I1138" s="10" t="s">
        <v>7424</v>
      </c>
      <c r="J1138" s="34">
        <v>2470</v>
      </c>
      <c r="K1138" s="10">
        <v>4931743914</v>
      </c>
      <c r="L1138" s="10" t="s">
        <v>8469</v>
      </c>
      <c r="M1138" s="10"/>
      <c r="N1138" s="10"/>
    </row>
    <row r="1139" spans="1:14">
      <c r="A1139" s="32" t="s">
        <v>9009</v>
      </c>
      <c r="B1139" s="32" t="s">
        <v>9009</v>
      </c>
      <c r="C1139" s="33">
        <v>0.70464120370370376</v>
      </c>
      <c r="D1139" s="10">
        <v>101</v>
      </c>
      <c r="E1139" s="14">
        <v>1508197</v>
      </c>
      <c r="F1139" s="10" t="s">
        <v>126</v>
      </c>
      <c r="G1139" s="15">
        <v>200</v>
      </c>
      <c r="H1139" s="10" t="s">
        <v>253</v>
      </c>
      <c r="I1139" s="10" t="s">
        <v>7424</v>
      </c>
      <c r="J1139" s="34">
        <v>2470</v>
      </c>
      <c r="K1139" s="10">
        <v>4931743915</v>
      </c>
      <c r="L1139" s="10" t="s">
        <v>8469</v>
      </c>
      <c r="M1139" s="10"/>
      <c r="N1139" s="10"/>
    </row>
    <row r="1140" spans="1:14">
      <c r="A1140" s="32" t="s">
        <v>9009</v>
      </c>
      <c r="B1140" s="32" t="s">
        <v>9009</v>
      </c>
      <c r="C1140" s="33">
        <v>0.70496527777777773</v>
      </c>
      <c r="D1140" s="10">
        <v>101</v>
      </c>
      <c r="E1140" s="14">
        <v>1508197</v>
      </c>
      <c r="F1140" s="10" t="s">
        <v>126</v>
      </c>
      <c r="G1140" s="15">
        <v>200</v>
      </c>
      <c r="H1140" s="10" t="s">
        <v>253</v>
      </c>
      <c r="I1140" s="10" t="s">
        <v>7424</v>
      </c>
      <c r="J1140" s="34">
        <v>2470</v>
      </c>
      <c r="K1140" s="10">
        <v>4931743917</v>
      </c>
      <c r="L1140" s="10" t="s">
        <v>8469</v>
      </c>
      <c r="M1140" s="10"/>
      <c r="N1140" s="10"/>
    </row>
    <row r="1141" spans="1:14">
      <c r="A1141" s="32" t="s">
        <v>9009</v>
      </c>
      <c r="B1141" s="32" t="s">
        <v>9009</v>
      </c>
      <c r="C1141" s="33">
        <v>0.70500000000000007</v>
      </c>
      <c r="D1141" s="10">
        <v>101</v>
      </c>
      <c r="E1141" s="14">
        <v>1508197</v>
      </c>
      <c r="F1141" s="10" t="s">
        <v>126</v>
      </c>
      <c r="G1141" s="15">
        <v>200</v>
      </c>
      <c r="H1141" s="10" t="s">
        <v>253</v>
      </c>
      <c r="I1141" s="10" t="s">
        <v>7424</v>
      </c>
      <c r="J1141" s="34">
        <v>2470</v>
      </c>
      <c r="K1141" s="10">
        <v>4931743918</v>
      </c>
      <c r="L1141" s="10" t="s">
        <v>8469</v>
      </c>
      <c r="M1141" s="10"/>
      <c r="N1141" s="10"/>
    </row>
    <row r="1142" spans="1:14">
      <c r="A1142" s="32" t="s">
        <v>9009</v>
      </c>
      <c r="B1142" s="32" t="s">
        <v>9009</v>
      </c>
      <c r="C1142" s="33">
        <v>0.70512731481481483</v>
      </c>
      <c r="D1142" s="10">
        <v>101</v>
      </c>
      <c r="E1142" s="14">
        <v>1508113</v>
      </c>
      <c r="F1142" s="10" t="s">
        <v>353</v>
      </c>
      <c r="G1142" s="15">
        <v>216</v>
      </c>
      <c r="H1142" s="10" t="s">
        <v>253</v>
      </c>
      <c r="I1142" s="10" t="s">
        <v>7424</v>
      </c>
      <c r="J1142" s="34">
        <v>6505.92</v>
      </c>
      <c r="K1142" s="10">
        <v>4931743919</v>
      </c>
      <c r="L1142" s="10" t="s">
        <v>8469</v>
      </c>
      <c r="M1142" s="10"/>
      <c r="N1142" s="10"/>
    </row>
    <row r="1143" spans="1:14">
      <c r="A1143" s="32" t="s">
        <v>9009</v>
      </c>
      <c r="B1143" s="32" t="s">
        <v>9009</v>
      </c>
      <c r="C1143" s="33">
        <v>0.70516203703703706</v>
      </c>
      <c r="D1143" s="10">
        <v>101</v>
      </c>
      <c r="E1143" s="14">
        <v>1508113</v>
      </c>
      <c r="F1143" s="10" t="s">
        <v>353</v>
      </c>
      <c r="G1143" s="15">
        <v>216</v>
      </c>
      <c r="H1143" s="10" t="s">
        <v>253</v>
      </c>
      <c r="I1143" s="10" t="s">
        <v>7424</v>
      </c>
      <c r="J1143" s="34">
        <v>6505.92</v>
      </c>
      <c r="K1143" s="10">
        <v>4931743920</v>
      </c>
      <c r="L1143" s="10" t="s">
        <v>8469</v>
      </c>
      <c r="M1143" s="10"/>
      <c r="N1143" s="10"/>
    </row>
    <row r="1144" spans="1:14">
      <c r="A1144" s="32" t="s">
        <v>9009</v>
      </c>
      <c r="B1144" s="32" t="s">
        <v>9009</v>
      </c>
      <c r="C1144" s="33">
        <v>0.70527777777777778</v>
      </c>
      <c r="D1144" s="10">
        <v>101</v>
      </c>
      <c r="E1144" s="14">
        <v>1520337</v>
      </c>
      <c r="F1144" s="10" t="s">
        <v>157</v>
      </c>
      <c r="G1144" s="15">
        <v>200</v>
      </c>
      <c r="H1144" s="10" t="s">
        <v>253</v>
      </c>
      <c r="I1144" s="10" t="s">
        <v>7424</v>
      </c>
      <c r="J1144" s="34">
        <v>2610</v>
      </c>
      <c r="K1144" s="10">
        <v>4931743921</v>
      </c>
      <c r="L1144" s="10" t="s">
        <v>8469</v>
      </c>
      <c r="M1144" s="10"/>
      <c r="N1144" s="10"/>
    </row>
    <row r="1145" spans="1:14">
      <c r="A1145" s="32" t="s">
        <v>9009</v>
      </c>
      <c r="B1145" s="32" t="s">
        <v>9009</v>
      </c>
      <c r="C1145" s="33">
        <v>0.7053124999999999</v>
      </c>
      <c r="D1145" s="10">
        <v>101</v>
      </c>
      <c r="E1145" s="14">
        <v>1520337</v>
      </c>
      <c r="F1145" s="10" t="s">
        <v>157</v>
      </c>
      <c r="G1145" s="15">
        <v>200</v>
      </c>
      <c r="H1145" s="10" t="s">
        <v>253</v>
      </c>
      <c r="I1145" s="10" t="s">
        <v>7424</v>
      </c>
      <c r="J1145" s="34">
        <v>2610</v>
      </c>
      <c r="K1145" s="10">
        <v>4931743922</v>
      </c>
      <c r="L1145" s="10" t="s">
        <v>8469</v>
      </c>
      <c r="M1145" s="10"/>
      <c r="N1145" s="10"/>
    </row>
    <row r="1146" spans="1:14">
      <c r="A1146" s="32" t="s">
        <v>9009</v>
      </c>
      <c r="B1146" s="32" t="s">
        <v>9009</v>
      </c>
      <c r="C1146" s="33">
        <v>0.70568287037037036</v>
      </c>
      <c r="D1146" s="10">
        <v>101</v>
      </c>
      <c r="E1146" s="14">
        <v>1513604</v>
      </c>
      <c r="F1146" s="10" t="s">
        <v>131</v>
      </c>
      <c r="G1146" s="15">
        <v>168</v>
      </c>
      <c r="H1146" s="10" t="s">
        <v>253</v>
      </c>
      <c r="I1146" s="10" t="s">
        <v>7424</v>
      </c>
      <c r="J1146" s="34">
        <v>3301.2</v>
      </c>
      <c r="K1146" s="10">
        <v>4931743923</v>
      </c>
      <c r="L1146" s="10" t="s">
        <v>8469</v>
      </c>
      <c r="M1146" s="10"/>
      <c r="N1146" s="10"/>
    </row>
    <row r="1147" spans="1:14">
      <c r="A1147" s="32" t="s">
        <v>9009</v>
      </c>
      <c r="B1147" s="32" t="s">
        <v>9009</v>
      </c>
      <c r="C1147" s="33">
        <v>0.70572916666666663</v>
      </c>
      <c r="D1147" s="10">
        <v>101</v>
      </c>
      <c r="E1147" s="14">
        <v>1513604</v>
      </c>
      <c r="F1147" s="10" t="s">
        <v>131</v>
      </c>
      <c r="G1147" s="15">
        <v>168</v>
      </c>
      <c r="H1147" s="10" t="s">
        <v>253</v>
      </c>
      <c r="I1147" s="10" t="s">
        <v>7424</v>
      </c>
      <c r="J1147" s="34">
        <v>3301.2</v>
      </c>
      <c r="K1147" s="10">
        <v>4931743924</v>
      </c>
      <c r="L1147" s="10" t="s">
        <v>8469</v>
      </c>
      <c r="M1147" s="10"/>
      <c r="N1147" s="10"/>
    </row>
    <row r="1148" spans="1:14">
      <c r="A1148" s="32" t="s">
        <v>9009</v>
      </c>
      <c r="B1148" s="32" t="s">
        <v>9009</v>
      </c>
      <c r="C1148" s="33">
        <v>0.70628472222222216</v>
      </c>
      <c r="D1148" s="10">
        <v>101</v>
      </c>
      <c r="E1148" s="14">
        <v>1513249</v>
      </c>
      <c r="F1148" s="10" t="s">
        <v>130</v>
      </c>
      <c r="G1148" s="15">
        <v>240</v>
      </c>
      <c r="H1148" s="10" t="s">
        <v>253</v>
      </c>
      <c r="I1148" s="10" t="s">
        <v>7424</v>
      </c>
      <c r="J1148" s="34">
        <v>2676</v>
      </c>
      <c r="K1148" s="10">
        <v>4931743928</v>
      </c>
      <c r="L1148" s="10" t="s">
        <v>8469</v>
      </c>
      <c r="M1148" s="10"/>
      <c r="N1148" s="10"/>
    </row>
    <row r="1149" spans="1:14">
      <c r="A1149" s="32" t="s">
        <v>9009</v>
      </c>
      <c r="B1149" s="32" t="s">
        <v>9009</v>
      </c>
      <c r="C1149" s="33">
        <v>0.7063194444444445</v>
      </c>
      <c r="D1149" s="10">
        <v>101</v>
      </c>
      <c r="E1149" s="14">
        <v>1508197</v>
      </c>
      <c r="F1149" s="10" t="s">
        <v>126</v>
      </c>
      <c r="G1149" s="15">
        <v>200</v>
      </c>
      <c r="H1149" s="10" t="s">
        <v>253</v>
      </c>
      <c r="I1149" s="10" t="s">
        <v>7424</v>
      </c>
      <c r="J1149" s="34">
        <v>2470</v>
      </c>
      <c r="K1149" s="10">
        <v>4931743929</v>
      </c>
      <c r="L1149" s="10" t="s">
        <v>8469</v>
      </c>
      <c r="M1149" s="10"/>
      <c r="N1149" s="10"/>
    </row>
    <row r="1150" spans="1:14">
      <c r="A1150" s="32" t="s">
        <v>9009</v>
      </c>
      <c r="B1150" s="32" t="s">
        <v>9009</v>
      </c>
      <c r="C1150" s="33">
        <v>0.71925925925925915</v>
      </c>
      <c r="D1150" s="10">
        <v>101</v>
      </c>
      <c r="E1150" s="14">
        <v>1508117</v>
      </c>
      <c r="F1150" s="10" t="s">
        <v>356</v>
      </c>
      <c r="G1150" s="15">
        <v>216</v>
      </c>
      <c r="H1150" s="10" t="s">
        <v>253</v>
      </c>
      <c r="I1150" s="10" t="s">
        <v>7424</v>
      </c>
      <c r="J1150" s="34">
        <v>6292.08</v>
      </c>
      <c r="K1150" s="10">
        <v>4931744001</v>
      </c>
      <c r="L1150" s="10" t="s">
        <v>8469</v>
      </c>
      <c r="M1150" s="10"/>
      <c r="N1150" s="10"/>
    </row>
    <row r="1151" spans="1:14">
      <c r="A1151" s="32" t="s">
        <v>9009</v>
      </c>
      <c r="B1151" s="32" t="s">
        <v>9009</v>
      </c>
      <c r="C1151" s="33">
        <v>0.71930555555555553</v>
      </c>
      <c r="D1151" s="10">
        <v>101</v>
      </c>
      <c r="E1151" s="14">
        <v>1508117</v>
      </c>
      <c r="F1151" s="10" t="s">
        <v>356</v>
      </c>
      <c r="G1151" s="15">
        <v>216</v>
      </c>
      <c r="H1151" s="10" t="s">
        <v>253</v>
      </c>
      <c r="I1151" s="10" t="s">
        <v>7424</v>
      </c>
      <c r="J1151" s="34">
        <v>6292.08</v>
      </c>
      <c r="K1151" s="10">
        <v>4931744002</v>
      </c>
      <c r="L1151" s="10" t="s">
        <v>8469</v>
      </c>
      <c r="M1151" s="10"/>
      <c r="N1151" s="10"/>
    </row>
    <row r="1152" spans="1:14">
      <c r="A1152" s="32" t="s">
        <v>9009</v>
      </c>
      <c r="B1152" s="32" t="s">
        <v>9009</v>
      </c>
      <c r="C1152" s="33">
        <v>0.83259259259259266</v>
      </c>
      <c r="D1152" s="10">
        <v>101</v>
      </c>
      <c r="E1152" s="14">
        <v>1513604</v>
      </c>
      <c r="F1152" s="10" t="s">
        <v>131</v>
      </c>
      <c r="G1152" s="15">
        <v>168</v>
      </c>
      <c r="H1152" s="10" t="s">
        <v>253</v>
      </c>
      <c r="I1152" s="10" t="s">
        <v>7424</v>
      </c>
      <c r="J1152" s="34">
        <v>3301.2</v>
      </c>
      <c r="K1152" s="10">
        <v>4931745578</v>
      </c>
      <c r="L1152" s="10" t="s">
        <v>8469</v>
      </c>
      <c r="M1152" s="10"/>
      <c r="N1152" s="10"/>
    </row>
    <row r="1153" spans="1:14">
      <c r="A1153" s="32" t="s">
        <v>9009</v>
      </c>
      <c r="B1153" s="32" t="s">
        <v>9009</v>
      </c>
      <c r="C1153" s="33">
        <v>0.83263888888888893</v>
      </c>
      <c r="D1153" s="10">
        <v>101</v>
      </c>
      <c r="E1153" s="14">
        <v>1513604</v>
      </c>
      <c r="F1153" s="10" t="s">
        <v>131</v>
      </c>
      <c r="G1153" s="15">
        <v>168</v>
      </c>
      <c r="H1153" s="10" t="s">
        <v>253</v>
      </c>
      <c r="I1153" s="10" t="s">
        <v>7424</v>
      </c>
      <c r="J1153" s="34">
        <v>3301.2</v>
      </c>
      <c r="K1153" s="10">
        <v>4931745579</v>
      </c>
      <c r="L1153" s="10" t="s">
        <v>8469</v>
      </c>
      <c r="M1153" s="10"/>
      <c r="N1153" s="10"/>
    </row>
    <row r="1154" spans="1:14">
      <c r="A1154" s="32" t="s">
        <v>9009</v>
      </c>
      <c r="B1154" s="32" t="s">
        <v>9009</v>
      </c>
      <c r="C1154" s="33">
        <v>0.83273148148148157</v>
      </c>
      <c r="D1154" s="10">
        <v>101</v>
      </c>
      <c r="E1154" s="14">
        <v>1520337</v>
      </c>
      <c r="F1154" s="10" t="s">
        <v>157</v>
      </c>
      <c r="G1154" s="15">
        <v>200</v>
      </c>
      <c r="H1154" s="10" t="s">
        <v>253</v>
      </c>
      <c r="I1154" s="10" t="s">
        <v>7424</v>
      </c>
      <c r="J1154" s="34">
        <v>2610</v>
      </c>
      <c r="K1154" s="10">
        <v>4931745581</v>
      </c>
      <c r="L1154" s="10" t="s">
        <v>8469</v>
      </c>
      <c r="M1154" s="10"/>
      <c r="N1154" s="10"/>
    </row>
    <row r="1155" spans="1:14">
      <c r="A1155" s="32" t="s">
        <v>9009</v>
      </c>
      <c r="B1155" s="32" t="s">
        <v>9009</v>
      </c>
      <c r="C1155" s="33">
        <v>0.83282407407407411</v>
      </c>
      <c r="D1155" s="10">
        <v>101</v>
      </c>
      <c r="E1155" s="14">
        <v>1513249</v>
      </c>
      <c r="F1155" s="10" t="s">
        <v>130</v>
      </c>
      <c r="G1155" s="15">
        <v>240</v>
      </c>
      <c r="H1155" s="10" t="s">
        <v>253</v>
      </c>
      <c r="I1155" s="10" t="s">
        <v>7424</v>
      </c>
      <c r="J1155" s="34">
        <v>2676</v>
      </c>
      <c r="K1155" s="10">
        <v>4931745582</v>
      </c>
      <c r="L1155" s="10" t="s">
        <v>8469</v>
      </c>
      <c r="M1155" s="10"/>
      <c r="N1155" s="10"/>
    </row>
    <row r="1156" spans="1:14">
      <c r="A1156" s="32" t="s">
        <v>9009</v>
      </c>
      <c r="B1156" s="32" t="s">
        <v>9009</v>
      </c>
      <c r="C1156" s="33">
        <v>0.8329050925925926</v>
      </c>
      <c r="D1156" s="10">
        <v>101</v>
      </c>
      <c r="E1156" s="14">
        <v>1508197</v>
      </c>
      <c r="F1156" s="10" t="s">
        <v>126</v>
      </c>
      <c r="G1156" s="15">
        <v>200</v>
      </c>
      <c r="H1156" s="10" t="s">
        <v>253</v>
      </c>
      <c r="I1156" s="10" t="s">
        <v>7424</v>
      </c>
      <c r="J1156" s="34">
        <v>2470</v>
      </c>
      <c r="K1156" s="10">
        <v>4931745583</v>
      </c>
      <c r="L1156" s="10" t="s">
        <v>8469</v>
      </c>
      <c r="M1156" s="10"/>
      <c r="N1156" s="10"/>
    </row>
    <row r="1157" spans="1:14">
      <c r="A1157" s="32" t="s">
        <v>9009</v>
      </c>
      <c r="B1157" s="32" t="s">
        <v>9009</v>
      </c>
      <c r="C1157" s="33">
        <v>0.83306712962962959</v>
      </c>
      <c r="D1157" s="10">
        <v>101</v>
      </c>
      <c r="E1157" s="14">
        <v>1520335</v>
      </c>
      <c r="F1157" s="10" t="s">
        <v>155</v>
      </c>
      <c r="G1157" s="15">
        <v>600</v>
      </c>
      <c r="H1157" s="10" t="s">
        <v>253</v>
      </c>
      <c r="I1157" s="10" t="s">
        <v>7424</v>
      </c>
      <c r="J1157" s="34">
        <v>9054</v>
      </c>
      <c r="K1157" s="10">
        <v>4931745586</v>
      </c>
      <c r="L1157" s="10" t="s">
        <v>8469</v>
      </c>
      <c r="M1157" s="10"/>
      <c r="N1157" s="10"/>
    </row>
    <row r="1158" spans="1:14">
      <c r="A1158" s="32" t="s">
        <v>9009</v>
      </c>
      <c r="B1158" s="32" t="s">
        <v>9009</v>
      </c>
      <c r="C1158" s="33">
        <v>0.8366203703703704</v>
      </c>
      <c r="D1158" s="10">
        <v>101</v>
      </c>
      <c r="E1158" s="14">
        <v>1516860</v>
      </c>
      <c r="F1158" s="10" t="s">
        <v>139</v>
      </c>
      <c r="G1158" s="15">
        <v>800</v>
      </c>
      <c r="H1158" s="10" t="s">
        <v>253</v>
      </c>
      <c r="I1158" s="10" t="s">
        <v>7424</v>
      </c>
      <c r="J1158" s="34">
        <v>15032</v>
      </c>
      <c r="K1158" s="10">
        <v>4931745603</v>
      </c>
      <c r="L1158" s="10" t="s">
        <v>8469</v>
      </c>
      <c r="M1158" s="10"/>
      <c r="N1158" s="10"/>
    </row>
    <row r="1159" spans="1:14">
      <c r="A1159" s="32" t="s">
        <v>9009</v>
      </c>
      <c r="B1159" s="32" t="s">
        <v>9009</v>
      </c>
      <c r="C1159" s="33">
        <v>0.83668981481481486</v>
      </c>
      <c r="D1159" s="10">
        <v>101</v>
      </c>
      <c r="E1159" s="14">
        <v>1516858</v>
      </c>
      <c r="F1159" s="10" t="s">
        <v>138</v>
      </c>
      <c r="G1159" s="15">
        <v>1000</v>
      </c>
      <c r="H1159" s="10" t="s">
        <v>253</v>
      </c>
      <c r="I1159" s="10" t="s">
        <v>7424</v>
      </c>
      <c r="J1159" s="34">
        <v>19150</v>
      </c>
      <c r="K1159" s="10">
        <v>4931745604</v>
      </c>
      <c r="L1159" s="10" t="s">
        <v>8469</v>
      </c>
      <c r="M1159" s="10"/>
      <c r="N1159" s="10"/>
    </row>
    <row r="1160" spans="1:14">
      <c r="A1160" s="32" t="s">
        <v>9009</v>
      </c>
      <c r="B1160" s="32" t="s">
        <v>9009</v>
      </c>
      <c r="C1160" s="33">
        <v>0.8367592592592592</v>
      </c>
      <c r="D1160" s="10">
        <v>101</v>
      </c>
      <c r="E1160" s="14">
        <v>1516847</v>
      </c>
      <c r="F1160" s="10" t="s">
        <v>136</v>
      </c>
      <c r="G1160" s="15">
        <v>840</v>
      </c>
      <c r="H1160" s="10" t="s">
        <v>253</v>
      </c>
      <c r="I1160" s="10" t="s">
        <v>7424</v>
      </c>
      <c r="J1160" s="34">
        <v>15397.2</v>
      </c>
      <c r="K1160" s="10">
        <v>4931745605</v>
      </c>
      <c r="L1160" s="10" t="s">
        <v>8469</v>
      </c>
      <c r="M1160" s="10"/>
      <c r="N1160" s="10"/>
    </row>
    <row r="1161" spans="1:14">
      <c r="A1161" s="32" t="s">
        <v>9009</v>
      </c>
      <c r="B1161" s="32" t="s">
        <v>9009</v>
      </c>
      <c r="C1161" s="33">
        <v>0.89812499999999995</v>
      </c>
      <c r="D1161" s="10">
        <v>101</v>
      </c>
      <c r="E1161" s="14">
        <v>1516853</v>
      </c>
      <c r="F1161" s="10" t="s">
        <v>400</v>
      </c>
      <c r="G1161" s="15">
        <v>960</v>
      </c>
      <c r="H1161" s="10" t="s">
        <v>253</v>
      </c>
      <c r="I1161" s="10" t="s">
        <v>7424</v>
      </c>
      <c r="J1161" s="34">
        <v>19478.400000000001</v>
      </c>
      <c r="K1161" s="10">
        <v>4931745922</v>
      </c>
      <c r="L1161" s="10" t="s">
        <v>8469</v>
      </c>
      <c r="M1161" s="10"/>
      <c r="N1161" s="10"/>
    </row>
    <row r="1162" spans="1:14">
      <c r="A1162" s="32" t="s">
        <v>9015</v>
      </c>
      <c r="B1162" s="32" t="s">
        <v>9015</v>
      </c>
      <c r="C1162" s="33">
        <v>6.2233796296296294E-2</v>
      </c>
      <c r="D1162" s="10">
        <v>101</v>
      </c>
      <c r="E1162" s="14">
        <v>1516860</v>
      </c>
      <c r="F1162" s="10" t="s">
        <v>139</v>
      </c>
      <c r="G1162" s="15">
        <v>800</v>
      </c>
      <c r="H1162" s="10" t="s">
        <v>253</v>
      </c>
      <c r="I1162" s="10" t="s">
        <v>7424</v>
      </c>
      <c r="J1162" s="34">
        <v>15032</v>
      </c>
      <c r="K1162" s="10">
        <v>4931747348</v>
      </c>
      <c r="L1162" s="10" t="s">
        <v>8732</v>
      </c>
      <c r="M1162" s="10"/>
      <c r="N1162" s="10"/>
    </row>
    <row r="1163" spans="1:14">
      <c r="A1163" s="32" t="s">
        <v>9015</v>
      </c>
      <c r="B1163" s="32" t="s">
        <v>9015</v>
      </c>
      <c r="C1163" s="33">
        <v>6.2442129629629632E-2</v>
      </c>
      <c r="D1163" s="10">
        <v>101</v>
      </c>
      <c r="E1163" s="14">
        <v>1516858</v>
      </c>
      <c r="F1163" s="10" t="s">
        <v>138</v>
      </c>
      <c r="G1163" s="15">
        <v>1000</v>
      </c>
      <c r="H1163" s="10" t="s">
        <v>253</v>
      </c>
      <c r="I1163" s="10" t="s">
        <v>7424</v>
      </c>
      <c r="J1163" s="34">
        <v>19150</v>
      </c>
      <c r="K1163" s="10">
        <v>4931747349</v>
      </c>
      <c r="L1163" s="10" t="s">
        <v>8732</v>
      </c>
      <c r="M1163" s="10"/>
      <c r="N1163" s="10"/>
    </row>
    <row r="1164" spans="1:14">
      <c r="A1164" s="32" t="s">
        <v>9015</v>
      </c>
      <c r="B1164" s="32" t="s">
        <v>9015</v>
      </c>
      <c r="C1164" s="33">
        <v>6.2569444444444441E-2</v>
      </c>
      <c r="D1164" s="10">
        <v>101</v>
      </c>
      <c r="E1164" s="14">
        <v>1528799</v>
      </c>
      <c r="F1164" s="10" t="s">
        <v>161</v>
      </c>
      <c r="G1164" s="15">
        <v>504</v>
      </c>
      <c r="H1164" s="10" t="s">
        <v>253</v>
      </c>
      <c r="I1164" s="10" t="s">
        <v>7424</v>
      </c>
      <c r="J1164" s="34">
        <v>22528.799999999999</v>
      </c>
      <c r="K1164" s="10">
        <v>4931747350</v>
      </c>
      <c r="L1164" s="10" t="s">
        <v>8732</v>
      </c>
      <c r="M1164" s="10"/>
      <c r="N1164" s="10"/>
    </row>
    <row r="1165" spans="1:14">
      <c r="A1165" s="32" t="s">
        <v>9015</v>
      </c>
      <c r="B1165" s="32" t="s">
        <v>9015</v>
      </c>
      <c r="C1165" s="33">
        <v>0.12038194444444444</v>
      </c>
      <c r="D1165" s="10">
        <v>101</v>
      </c>
      <c r="E1165" s="14">
        <v>1508113</v>
      </c>
      <c r="F1165" s="10" t="s">
        <v>353</v>
      </c>
      <c r="G1165" s="15">
        <v>216</v>
      </c>
      <c r="H1165" s="10" t="s">
        <v>253</v>
      </c>
      <c r="I1165" s="10" t="s">
        <v>7424</v>
      </c>
      <c r="J1165" s="34">
        <v>6505.92</v>
      </c>
      <c r="K1165" s="10">
        <v>4931747535</v>
      </c>
      <c r="L1165" s="10" t="s">
        <v>8732</v>
      </c>
      <c r="M1165" s="10"/>
      <c r="N1165" s="10"/>
    </row>
    <row r="1166" spans="1:14">
      <c r="A1166" s="32" t="s">
        <v>9015</v>
      </c>
      <c r="B1166" s="32" t="s">
        <v>9015</v>
      </c>
      <c r="C1166" s="33">
        <v>0.12273148148148148</v>
      </c>
      <c r="D1166" s="10">
        <v>101</v>
      </c>
      <c r="E1166" s="14">
        <v>1508197</v>
      </c>
      <c r="F1166" s="10" t="s">
        <v>126</v>
      </c>
      <c r="G1166" s="15">
        <v>200</v>
      </c>
      <c r="H1166" s="10" t="s">
        <v>253</v>
      </c>
      <c r="I1166" s="10" t="s">
        <v>7424</v>
      </c>
      <c r="J1166" s="34">
        <v>2470</v>
      </c>
      <c r="K1166" s="10">
        <v>4931747552</v>
      </c>
      <c r="L1166" s="10" t="s">
        <v>8732</v>
      </c>
      <c r="M1166" s="10"/>
      <c r="N1166" s="10"/>
    </row>
    <row r="1167" spans="1:14">
      <c r="A1167" s="32" t="s">
        <v>9015</v>
      </c>
      <c r="B1167" s="32" t="s">
        <v>9015</v>
      </c>
      <c r="C1167" s="33">
        <v>0.12280092592592594</v>
      </c>
      <c r="D1167" s="10">
        <v>101</v>
      </c>
      <c r="E1167" s="14">
        <v>1508197</v>
      </c>
      <c r="F1167" s="10" t="s">
        <v>126</v>
      </c>
      <c r="G1167" s="15">
        <v>200</v>
      </c>
      <c r="H1167" s="10" t="s">
        <v>253</v>
      </c>
      <c r="I1167" s="10" t="s">
        <v>7424</v>
      </c>
      <c r="J1167" s="34">
        <v>2470</v>
      </c>
      <c r="K1167" s="10">
        <v>4931747553</v>
      </c>
      <c r="L1167" s="10" t="s">
        <v>8732</v>
      </c>
      <c r="M1167" s="10"/>
      <c r="N1167" s="10"/>
    </row>
    <row r="1168" spans="1:14">
      <c r="A1168" s="32" t="s">
        <v>9015</v>
      </c>
      <c r="B1168" s="32" t="s">
        <v>9015</v>
      </c>
      <c r="C1168" s="33">
        <v>0.12287037037037037</v>
      </c>
      <c r="D1168" s="10">
        <v>101</v>
      </c>
      <c r="E1168" s="14">
        <v>1508197</v>
      </c>
      <c r="F1168" s="10" t="s">
        <v>126</v>
      </c>
      <c r="G1168" s="15">
        <v>200</v>
      </c>
      <c r="H1168" s="10" t="s">
        <v>253</v>
      </c>
      <c r="I1168" s="10" t="s">
        <v>7424</v>
      </c>
      <c r="J1168" s="34">
        <v>2470</v>
      </c>
      <c r="K1168" s="10">
        <v>4931747554</v>
      </c>
      <c r="L1168" s="10" t="s">
        <v>8732</v>
      </c>
      <c r="M1168" s="10"/>
      <c r="N1168" s="10"/>
    </row>
    <row r="1169" spans="1:14">
      <c r="A1169" s="32" t="s">
        <v>9015</v>
      </c>
      <c r="B1169" s="32" t="s">
        <v>9015</v>
      </c>
      <c r="C1169" s="33">
        <v>0.12293981481481481</v>
      </c>
      <c r="D1169" s="10">
        <v>101</v>
      </c>
      <c r="E1169" s="14">
        <v>1508197</v>
      </c>
      <c r="F1169" s="10" t="s">
        <v>126</v>
      </c>
      <c r="G1169" s="15">
        <v>200</v>
      </c>
      <c r="H1169" s="10" t="s">
        <v>253</v>
      </c>
      <c r="I1169" s="10" t="s">
        <v>7424</v>
      </c>
      <c r="J1169" s="34">
        <v>2470</v>
      </c>
      <c r="K1169" s="10">
        <v>4931747555</v>
      </c>
      <c r="L1169" s="10" t="s">
        <v>8732</v>
      </c>
      <c r="M1169" s="10"/>
      <c r="N1169" s="10"/>
    </row>
    <row r="1170" spans="1:14">
      <c r="A1170" s="32" t="s">
        <v>9015</v>
      </c>
      <c r="B1170" s="32" t="s">
        <v>9015</v>
      </c>
      <c r="C1170" s="33">
        <v>0.12300925925925926</v>
      </c>
      <c r="D1170" s="10">
        <v>101</v>
      </c>
      <c r="E1170" s="14">
        <v>1513249</v>
      </c>
      <c r="F1170" s="10" t="s">
        <v>130</v>
      </c>
      <c r="G1170" s="15">
        <v>240</v>
      </c>
      <c r="H1170" s="10" t="s">
        <v>253</v>
      </c>
      <c r="I1170" s="10" t="s">
        <v>7424</v>
      </c>
      <c r="J1170" s="34">
        <v>2676</v>
      </c>
      <c r="K1170" s="10">
        <v>4931747556</v>
      </c>
      <c r="L1170" s="10" t="s">
        <v>8732</v>
      </c>
      <c r="M1170" s="10"/>
      <c r="N1170" s="10"/>
    </row>
    <row r="1171" spans="1:14">
      <c r="A1171" s="32" t="s">
        <v>9015</v>
      </c>
      <c r="B1171" s="32" t="s">
        <v>9015</v>
      </c>
      <c r="C1171" s="33">
        <v>0.12306712962962962</v>
      </c>
      <c r="D1171" s="10">
        <v>101</v>
      </c>
      <c r="E1171" s="14">
        <v>1513249</v>
      </c>
      <c r="F1171" s="10" t="s">
        <v>130</v>
      </c>
      <c r="G1171" s="15">
        <v>240</v>
      </c>
      <c r="H1171" s="10" t="s">
        <v>253</v>
      </c>
      <c r="I1171" s="10" t="s">
        <v>7424</v>
      </c>
      <c r="J1171" s="34">
        <v>2676</v>
      </c>
      <c r="K1171" s="10">
        <v>4931747557</v>
      </c>
      <c r="L1171" s="10" t="s">
        <v>8732</v>
      </c>
      <c r="M1171" s="10"/>
      <c r="N1171" s="10"/>
    </row>
    <row r="1172" spans="1:14">
      <c r="A1172" s="32" t="s">
        <v>9015</v>
      </c>
      <c r="B1172" s="32" t="s">
        <v>9015</v>
      </c>
      <c r="C1172" s="33">
        <v>0.12313657407407408</v>
      </c>
      <c r="D1172" s="10">
        <v>101</v>
      </c>
      <c r="E1172" s="14">
        <v>1508113</v>
      </c>
      <c r="F1172" s="10" t="s">
        <v>353</v>
      </c>
      <c r="G1172" s="15">
        <v>216</v>
      </c>
      <c r="H1172" s="10" t="s">
        <v>253</v>
      </c>
      <c r="I1172" s="10" t="s">
        <v>7424</v>
      </c>
      <c r="J1172" s="34">
        <v>6505.92</v>
      </c>
      <c r="K1172" s="10">
        <v>4931747558</v>
      </c>
      <c r="L1172" s="10" t="s">
        <v>8732</v>
      </c>
      <c r="M1172" s="10"/>
      <c r="N1172" s="10"/>
    </row>
    <row r="1173" spans="1:14">
      <c r="A1173" s="32" t="s">
        <v>9015</v>
      </c>
      <c r="B1173" s="32" t="s">
        <v>9015</v>
      </c>
      <c r="C1173" s="33">
        <v>0.12319444444444444</v>
      </c>
      <c r="D1173" s="10">
        <v>101</v>
      </c>
      <c r="E1173" s="14">
        <v>1520337</v>
      </c>
      <c r="F1173" s="10" t="s">
        <v>157</v>
      </c>
      <c r="G1173" s="15">
        <v>200</v>
      </c>
      <c r="H1173" s="10" t="s">
        <v>253</v>
      </c>
      <c r="I1173" s="10" t="s">
        <v>7424</v>
      </c>
      <c r="J1173" s="34">
        <v>2610</v>
      </c>
      <c r="K1173" s="10">
        <v>4931747559</v>
      </c>
      <c r="L1173" s="10" t="s">
        <v>8732</v>
      </c>
      <c r="M1173" s="10"/>
      <c r="N1173" s="10"/>
    </row>
    <row r="1174" spans="1:14">
      <c r="A1174" s="32" t="s">
        <v>9015</v>
      </c>
      <c r="B1174" s="32" t="s">
        <v>9015</v>
      </c>
      <c r="C1174" s="33">
        <v>0.1232638888888889</v>
      </c>
      <c r="D1174" s="10">
        <v>101</v>
      </c>
      <c r="E1174" s="14">
        <v>1520337</v>
      </c>
      <c r="F1174" s="10" t="s">
        <v>157</v>
      </c>
      <c r="G1174" s="15">
        <v>200</v>
      </c>
      <c r="H1174" s="10" t="s">
        <v>253</v>
      </c>
      <c r="I1174" s="10" t="s">
        <v>7424</v>
      </c>
      <c r="J1174" s="34">
        <v>2610</v>
      </c>
      <c r="K1174" s="10">
        <v>4931747560</v>
      </c>
      <c r="L1174" s="10" t="s">
        <v>8732</v>
      </c>
      <c r="M1174" s="10"/>
      <c r="N1174" s="10"/>
    </row>
    <row r="1175" spans="1:14">
      <c r="A1175" s="32" t="s">
        <v>9015</v>
      </c>
      <c r="B1175" s="32" t="s">
        <v>9015</v>
      </c>
      <c r="C1175" s="33">
        <v>0.12332175925925926</v>
      </c>
      <c r="D1175" s="10">
        <v>101</v>
      </c>
      <c r="E1175" s="14">
        <v>1523321</v>
      </c>
      <c r="F1175" s="10" t="s">
        <v>159</v>
      </c>
      <c r="G1175" s="15">
        <v>216</v>
      </c>
      <c r="H1175" s="10" t="s">
        <v>253</v>
      </c>
      <c r="I1175" s="10" t="s">
        <v>7424</v>
      </c>
      <c r="J1175" s="34">
        <v>2535.84</v>
      </c>
      <c r="K1175" s="10">
        <v>4931747561</v>
      </c>
      <c r="L1175" s="10" t="s">
        <v>8732</v>
      </c>
      <c r="M1175" s="10"/>
      <c r="N1175" s="10"/>
    </row>
    <row r="1176" spans="1:14">
      <c r="A1176" s="32" t="s">
        <v>9015</v>
      </c>
      <c r="B1176" s="32" t="s">
        <v>9015</v>
      </c>
      <c r="C1176" s="33">
        <v>0.12339120370370371</v>
      </c>
      <c r="D1176" s="10">
        <v>101</v>
      </c>
      <c r="E1176" s="14">
        <v>1523321</v>
      </c>
      <c r="F1176" s="10" t="s">
        <v>159</v>
      </c>
      <c r="G1176" s="15">
        <v>216</v>
      </c>
      <c r="H1176" s="10" t="s">
        <v>253</v>
      </c>
      <c r="I1176" s="10" t="s">
        <v>7424</v>
      </c>
      <c r="J1176" s="34">
        <v>2535.84</v>
      </c>
      <c r="K1176" s="10">
        <v>4931747562</v>
      </c>
      <c r="L1176" s="10" t="s">
        <v>8732</v>
      </c>
      <c r="M1176" s="10"/>
      <c r="N1176" s="10"/>
    </row>
    <row r="1177" spans="1:14">
      <c r="A1177" s="32" t="s">
        <v>9015</v>
      </c>
      <c r="B1177" s="32" t="s">
        <v>9015</v>
      </c>
      <c r="C1177" s="33">
        <v>0.12353009259259258</v>
      </c>
      <c r="D1177" s="10">
        <v>101</v>
      </c>
      <c r="E1177" s="14">
        <v>1513604</v>
      </c>
      <c r="F1177" s="10" t="s">
        <v>131</v>
      </c>
      <c r="G1177" s="15">
        <v>168</v>
      </c>
      <c r="H1177" s="10" t="s">
        <v>253</v>
      </c>
      <c r="I1177" s="10" t="s">
        <v>7424</v>
      </c>
      <c r="J1177" s="34">
        <v>3301.2</v>
      </c>
      <c r="K1177" s="10">
        <v>4931747564</v>
      </c>
      <c r="L1177" s="10" t="s">
        <v>8732</v>
      </c>
      <c r="M1177" s="10"/>
      <c r="N1177" s="10"/>
    </row>
    <row r="1178" spans="1:14">
      <c r="A1178" s="32" t="s">
        <v>9015</v>
      </c>
      <c r="B1178" s="32" t="s">
        <v>9015</v>
      </c>
      <c r="C1178" s="33">
        <v>0.12361111111111112</v>
      </c>
      <c r="D1178" s="10">
        <v>101</v>
      </c>
      <c r="E1178" s="14">
        <v>1513604</v>
      </c>
      <c r="F1178" s="10" t="s">
        <v>131</v>
      </c>
      <c r="G1178" s="15">
        <v>168</v>
      </c>
      <c r="H1178" s="10" t="s">
        <v>253</v>
      </c>
      <c r="I1178" s="10" t="s">
        <v>7424</v>
      </c>
      <c r="J1178" s="34">
        <v>3301.2</v>
      </c>
      <c r="K1178" s="10">
        <v>4931747565</v>
      </c>
      <c r="L1178" s="10" t="s">
        <v>8732</v>
      </c>
      <c r="M1178" s="10"/>
      <c r="N1178" s="10"/>
    </row>
    <row r="1179" spans="1:14">
      <c r="A1179" s="32" t="s">
        <v>9015</v>
      </c>
      <c r="B1179" s="32" t="s">
        <v>9015</v>
      </c>
      <c r="C1179" s="33">
        <v>0.17006944444444447</v>
      </c>
      <c r="D1179" s="10">
        <v>101</v>
      </c>
      <c r="E1179" s="14">
        <v>1516853</v>
      </c>
      <c r="F1179" s="10" t="s">
        <v>400</v>
      </c>
      <c r="G1179" s="15">
        <v>577</v>
      </c>
      <c r="H1179" s="10" t="s">
        <v>253</v>
      </c>
      <c r="I1179" s="10" t="s">
        <v>7424</v>
      </c>
      <c r="J1179" s="34">
        <v>11707.33</v>
      </c>
      <c r="K1179" s="10">
        <v>4931747688</v>
      </c>
      <c r="L1179" s="10" t="s">
        <v>8732</v>
      </c>
      <c r="M1179" s="10"/>
      <c r="N1179" s="10"/>
    </row>
    <row r="1180" spans="1:14">
      <c r="A1180" s="32" t="s">
        <v>9015</v>
      </c>
      <c r="B1180" s="32" t="s">
        <v>9015</v>
      </c>
      <c r="C1180" s="33">
        <v>0.17930555555555558</v>
      </c>
      <c r="D1180" s="10">
        <v>101</v>
      </c>
      <c r="E1180" s="14">
        <v>1508197</v>
      </c>
      <c r="F1180" s="10" t="s">
        <v>126</v>
      </c>
      <c r="G1180" s="15">
        <v>200</v>
      </c>
      <c r="H1180" s="10" t="s">
        <v>253</v>
      </c>
      <c r="I1180" s="10" t="s">
        <v>7424</v>
      </c>
      <c r="J1180" s="34">
        <v>2470</v>
      </c>
      <c r="K1180" s="10">
        <v>4931747709</v>
      </c>
      <c r="L1180" s="10" t="s">
        <v>8732</v>
      </c>
      <c r="M1180" s="10"/>
      <c r="N1180" s="10"/>
    </row>
    <row r="1181" spans="1:14">
      <c r="A1181" s="32" t="s">
        <v>9015</v>
      </c>
      <c r="B1181" s="32" t="s">
        <v>9015</v>
      </c>
      <c r="C1181" s="33">
        <v>0.17937499999999998</v>
      </c>
      <c r="D1181" s="10">
        <v>101</v>
      </c>
      <c r="E1181" s="14">
        <v>1520335</v>
      </c>
      <c r="F1181" s="10" t="s">
        <v>155</v>
      </c>
      <c r="G1181" s="15">
        <v>600</v>
      </c>
      <c r="H1181" s="10" t="s">
        <v>253</v>
      </c>
      <c r="I1181" s="10" t="s">
        <v>7424</v>
      </c>
      <c r="J1181" s="34">
        <v>9054</v>
      </c>
      <c r="K1181" s="10">
        <v>4931747710</v>
      </c>
      <c r="L1181" s="10" t="s">
        <v>8732</v>
      </c>
      <c r="M1181" s="10"/>
      <c r="N1181" s="10"/>
    </row>
    <row r="1182" spans="1:14">
      <c r="A1182" s="32" t="s">
        <v>9015</v>
      </c>
      <c r="B1182" s="32" t="s">
        <v>9015</v>
      </c>
      <c r="C1182" s="33">
        <v>0.17944444444444443</v>
      </c>
      <c r="D1182" s="10">
        <v>101</v>
      </c>
      <c r="E1182" s="14">
        <v>1508197</v>
      </c>
      <c r="F1182" s="10" t="s">
        <v>126</v>
      </c>
      <c r="G1182" s="15">
        <v>200</v>
      </c>
      <c r="H1182" s="10" t="s">
        <v>253</v>
      </c>
      <c r="I1182" s="10" t="s">
        <v>7424</v>
      </c>
      <c r="J1182" s="34">
        <v>2470</v>
      </c>
      <c r="K1182" s="10">
        <v>4931747711</v>
      </c>
      <c r="L1182" s="10" t="s">
        <v>8732</v>
      </c>
      <c r="M1182" s="10"/>
      <c r="N1182" s="10"/>
    </row>
    <row r="1183" spans="1:14">
      <c r="A1183" s="32" t="s">
        <v>9015</v>
      </c>
      <c r="B1183" s="32" t="s">
        <v>9015</v>
      </c>
      <c r="C1183" s="33">
        <v>0.17951388888888889</v>
      </c>
      <c r="D1183" s="10">
        <v>101</v>
      </c>
      <c r="E1183" s="14">
        <v>1508113</v>
      </c>
      <c r="F1183" s="10" t="s">
        <v>353</v>
      </c>
      <c r="G1183" s="15">
        <v>216</v>
      </c>
      <c r="H1183" s="10" t="s">
        <v>253</v>
      </c>
      <c r="I1183" s="10" t="s">
        <v>7424</v>
      </c>
      <c r="J1183" s="34">
        <v>6505.92</v>
      </c>
      <c r="K1183" s="10">
        <v>4931747712</v>
      </c>
      <c r="L1183" s="10" t="s">
        <v>8732</v>
      </c>
      <c r="M1183" s="10"/>
      <c r="N1183" s="10"/>
    </row>
    <row r="1184" spans="1:14">
      <c r="A1184" s="32" t="s">
        <v>9015</v>
      </c>
      <c r="B1184" s="32" t="s">
        <v>9015</v>
      </c>
      <c r="C1184" s="33">
        <v>0.17958333333333332</v>
      </c>
      <c r="D1184" s="10">
        <v>101</v>
      </c>
      <c r="E1184" s="14">
        <v>1523321</v>
      </c>
      <c r="F1184" s="10" t="s">
        <v>159</v>
      </c>
      <c r="G1184" s="15">
        <v>216</v>
      </c>
      <c r="H1184" s="10" t="s">
        <v>253</v>
      </c>
      <c r="I1184" s="10" t="s">
        <v>7424</v>
      </c>
      <c r="J1184" s="34">
        <v>2535.84</v>
      </c>
      <c r="K1184" s="10">
        <v>4931747713</v>
      </c>
      <c r="L1184" s="10" t="s">
        <v>8732</v>
      </c>
      <c r="M1184" s="10"/>
      <c r="N1184" s="10"/>
    </row>
    <row r="1185" spans="1:14">
      <c r="A1185" s="32" t="s">
        <v>9015</v>
      </c>
      <c r="B1185" s="32" t="s">
        <v>9015</v>
      </c>
      <c r="C1185" s="33">
        <v>0.17965277777777777</v>
      </c>
      <c r="D1185" s="10">
        <v>101</v>
      </c>
      <c r="E1185" s="14">
        <v>1513604</v>
      </c>
      <c r="F1185" s="10" t="s">
        <v>131</v>
      </c>
      <c r="G1185" s="15">
        <v>168</v>
      </c>
      <c r="H1185" s="10" t="s">
        <v>253</v>
      </c>
      <c r="I1185" s="10" t="s">
        <v>7424</v>
      </c>
      <c r="J1185" s="34">
        <v>3301.2</v>
      </c>
      <c r="K1185" s="10">
        <v>4931747714</v>
      </c>
      <c r="L1185" s="10" t="s">
        <v>8732</v>
      </c>
      <c r="M1185" s="10"/>
      <c r="N1185" s="10"/>
    </row>
    <row r="1186" spans="1:14">
      <c r="A1186" s="32" t="s">
        <v>9015</v>
      </c>
      <c r="B1186" s="32" t="s">
        <v>9015</v>
      </c>
      <c r="C1186" s="33">
        <v>0.2013773148148148</v>
      </c>
      <c r="D1186" s="10">
        <v>101</v>
      </c>
      <c r="E1186" s="14">
        <v>1513604</v>
      </c>
      <c r="F1186" s="10" t="s">
        <v>131</v>
      </c>
      <c r="G1186" s="15">
        <v>168</v>
      </c>
      <c r="H1186" s="10" t="s">
        <v>253</v>
      </c>
      <c r="I1186" s="10" t="s">
        <v>7424</v>
      </c>
      <c r="J1186" s="34">
        <v>3301.2</v>
      </c>
      <c r="K1186" s="10">
        <v>4931747816</v>
      </c>
      <c r="L1186" s="10" t="s">
        <v>8732</v>
      </c>
      <c r="M1186" s="10"/>
      <c r="N1186" s="10"/>
    </row>
    <row r="1187" spans="1:14">
      <c r="A1187" s="32" t="s">
        <v>9015</v>
      </c>
      <c r="B1187" s="32" t="s">
        <v>9015</v>
      </c>
      <c r="C1187" s="33">
        <v>0.20143518518518519</v>
      </c>
      <c r="D1187" s="10">
        <v>101</v>
      </c>
      <c r="E1187" s="14">
        <v>1520337</v>
      </c>
      <c r="F1187" s="10" t="s">
        <v>157</v>
      </c>
      <c r="G1187" s="15">
        <v>200</v>
      </c>
      <c r="H1187" s="10" t="s">
        <v>253</v>
      </c>
      <c r="I1187" s="10" t="s">
        <v>7424</v>
      </c>
      <c r="J1187" s="34">
        <v>2610</v>
      </c>
      <c r="K1187" s="10">
        <v>4931747817</v>
      </c>
      <c r="L1187" s="10" t="s">
        <v>8732</v>
      </c>
      <c r="M1187" s="10"/>
      <c r="N1187" s="10"/>
    </row>
    <row r="1188" spans="1:14">
      <c r="A1188" s="32" t="s">
        <v>9015</v>
      </c>
      <c r="B1188" s="32" t="s">
        <v>9015</v>
      </c>
      <c r="C1188" s="33">
        <v>0.24208333333333334</v>
      </c>
      <c r="D1188" s="10">
        <v>101</v>
      </c>
      <c r="E1188" s="14">
        <v>1508197</v>
      </c>
      <c r="F1188" s="10" t="s">
        <v>126</v>
      </c>
      <c r="G1188" s="15">
        <v>200</v>
      </c>
      <c r="H1188" s="10" t="s">
        <v>253</v>
      </c>
      <c r="I1188" s="10" t="s">
        <v>7424</v>
      </c>
      <c r="J1188" s="34">
        <v>2470</v>
      </c>
      <c r="K1188" s="10">
        <v>4931748016</v>
      </c>
      <c r="L1188" s="10" t="s">
        <v>8732</v>
      </c>
      <c r="M1188" s="10"/>
      <c r="N1188" s="10"/>
    </row>
    <row r="1189" spans="1:14">
      <c r="A1189" s="32" t="s">
        <v>9015</v>
      </c>
      <c r="B1189" s="32" t="s">
        <v>9015</v>
      </c>
      <c r="C1189" s="33">
        <v>0.24216435185185184</v>
      </c>
      <c r="D1189" s="10">
        <v>101</v>
      </c>
      <c r="E1189" s="14">
        <v>1508197</v>
      </c>
      <c r="F1189" s="10" t="s">
        <v>126</v>
      </c>
      <c r="G1189" s="15">
        <v>200</v>
      </c>
      <c r="H1189" s="10" t="s">
        <v>253</v>
      </c>
      <c r="I1189" s="10" t="s">
        <v>7424</v>
      </c>
      <c r="J1189" s="34">
        <v>2470</v>
      </c>
      <c r="K1189" s="10">
        <v>4931748017</v>
      </c>
      <c r="L1189" s="10" t="s">
        <v>8732</v>
      </c>
      <c r="M1189" s="10"/>
      <c r="N1189" s="10"/>
    </row>
    <row r="1190" spans="1:14">
      <c r="A1190" s="32" t="s">
        <v>9015</v>
      </c>
      <c r="B1190" s="32" t="s">
        <v>9015</v>
      </c>
      <c r="C1190" s="33">
        <v>0.3172800925925926</v>
      </c>
      <c r="D1190" s="10">
        <v>101</v>
      </c>
      <c r="E1190" s="14">
        <v>1508197</v>
      </c>
      <c r="F1190" s="10" t="s">
        <v>126</v>
      </c>
      <c r="G1190" s="15">
        <v>200</v>
      </c>
      <c r="H1190" s="10" t="s">
        <v>253</v>
      </c>
      <c r="I1190" s="10" t="s">
        <v>7424</v>
      </c>
      <c r="J1190" s="34">
        <v>2470</v>
      </c>
      <c r="K1190" s="10">
        <v>4931748725</v>
      </c>
      <c r="L1190" s="10" t="s">
        <v>8469</v>
      </c>
      <c r="M1190" s="10"/>
      <c r="N1190" s="10"/>
    </row>
    <row r="1191" spans="1:14">
      <c r="A1191" s="32" t="s">
        <v>9015</v>
      </c>
      <c r="B1191" s="32" t="s">
        <v>9015</v>
      </c>
      <c r="C1191" s="33">
        <v>0.37854166666666672</v>
      </c>
      <c r="D1191" s="10">
        <v>101</v>
      </c>
      <c r="E1191" s="14">
        <v>1516860</v>
      </c>
      <c r="F1191" s="10" t="s">
        <v>139</v>
      </c>
      <c r="G1191" s="15">
        <v>800</v>
      </c>
      <c r="H1191" s="10" t="s">
        <v>253</v>
      </c>
      <c r="I1191" s="10" t="s">
        <v>7424</v>
      </c>
      <c r="J1191" s="34">
        <v>15032</v>
      </c>
      <c r="K1191" s="10">
        <v>4931749129</v>
      </c>
      <c r="L1191" s="10" t="s">
        <v>8469</v>
      </c>
      <c r="M1191" s="10"/>
      <c r="N1191" s="10"/>
    </row>
    <row r="1192" spans="1:14">
      <c r="A1192" s="32" t="s">
        <v>9015</v>
      </c>
      <c r="B1192" s="32" t="s">
        <v>9015</v>
      </c>
      <c r="C1192" s="33">
        <v>0.38665509259259262</v>
      </c>
      <c r="D1192" s="10">
        <v>101</v>
      </c>
      <c r="E1192" s="14">
        <v>1508197</v>
      </c>
      <c r="F1192" s="10" t="s">
        <v>126</v>
      </c>
      <c r="G1192" s="15">
        <v>200</v>
      </c>
      <c r="H1192" s="10" t="s">
        <v>253</v>
      </c>
      <c r="I1192" s="10" t="s">
        <v>7424</v>
      </c>
      <c r="J1192" s="34">
        <v>2470</v>
      </c>
      <c r="K1192" s="10">
        <v>4931749216</v>
      </c>
      <c r="L1192" s="10" t="s">
        <v>8469</v>
      </c>
      <c r="M1192" s="10"/>
      <c r="N1192" s="10"/>
    </row>
    <row r="1193" spans="1:14">
      <c r="A1193" s="32" t="s">
        <v>9015</v>
      </c>
      <c r="B1193" s="32" t="s">
        <v>9015</v>
      </c>
      <c r="C1193" s="33">
        <v>0.38670138888888889</v>
      </c>
      <c r="D1193" s="10">
        <v>101</v>
      </c>
      <c r="E1193" s="14">
        <v>1508197</v>
      </c>
      <c r="F1193" s="10" t="s">
        <v>126</v>
      </c>
      <c r="G1193" s="15">
        <v>200</v>
      </c>
      <c r="H1193" s="10" t="s">
        <v>253</v>
      </c>
      <c r="I1193" s="10" t="s">
        <v>7424</v>
      </c>
      <c r="J1193" s="34">
        <v>2470</v>
      </c>
      <c r="K1193" s="10">
        <v>4931749217</v>
      </c>
      <c r="L1193" s="10" t="s">
        <v>8469</v>
      </c>
      <c r="M1193" s="10"/>
      <c r="N1193" s="10"/>
    </row>
    <row r="1194" spans="1:14">
      <c r="A1194" s="32" t="s">
        <v>9015</v>
      </c>
      <c r="B1194" s="32" t="s">
        <v>9015</v>
      </c>
      <c r="C1194" s="33">
        <v>0.38693287037037033</v>
      </c>
      <c r="D1194" s="10">
        <v>101</v>
      </c>
      <c r="E1194" s="14">
        <v>1508197</v>
      </c>
      <c r="F1194" s="10" t="s">
        <v>126</v>
      </c>
      <c r="G1194" s="15">
        <v>200</v>
      </c>
      <c r="H1194" s="10" t="s">
        <v>253</v>
      </c>
      <c r="I1194" s="10" t="s">
        <v>7424</v>
      </c>
      <c r="J1194" s="34">
        <v>2470</v>
      </c>
      <c r="K1194" s="10">
        <v>4931749220</v>
      </c>
      <c r="L1194" s="10" t="s">
        <v>8469</v>
      </c>
      <c r="M1194" s="10"/>
      <c r="N1194" s="10"/>
    </row>
    <row r="1195" spans="1:14">
      <c r="A1195" s="32" t="s">
        <v>9015</v>
      </c>
      <c r="B1195" s="32" t="s">
        <v>9015</v>
      </c>
      <c r="C1195" s="33">
        <v>0.38696759259259261</v>
      </c>
      <c r="D1195" s="10">
        <v>101</v>
      </c>
      <c r="E1195" s="14">
        <v>1508197</v>
      </c>
      <c r="F1195" s="10" t="s">
        <v>126</v>
      </c>
      <c r="G1195" s="15">
        <v>200</v>
      </c>
      <c r="H1195" s="10" t="s">
        <v>253</v>
      </c>
      <c r="I1195" s="10" t="s">
        <v>7424</v>
      </c>
      <c r="J1195" s="34">
        <v>2470</v>
      </c>
      <c r="K1195" s="10">
        <v>4931749221</v>
      </c>
      <c r="L1195" s="10" t="s">
        <v>8469</v>
      </c>
      <c r="M1195" s="10"/>
      <c r="N1195" s="10"/>
    </row>
    <row r="1196" spans="1:14">
      <c r="A1196" s="32" t="s">
        <v>9015</v>
      </c>
      <c r="B1196" s="32" t="s">
        <v>9015</v>
      </c>
      <c r="C1196" s="33">
        <v>0.3871296296296296</v>
      </c>
      <c r="D1196" s="10">
        <v>101</v>
      </c>
      <c r="E1196" s="14">
        <v>1513249</v>
      </c>
      <c r="F1196" s="10" t="s">
        <v>130</v>
      </c>
      <c r="G1196" s="15">
        <v>240</v>
      </c>
      <c r="H1196" s="10" t="s">
        <v>253</v>
      </c>
      <c r="I1196" s="10" t="s">
        <v>7424</v>
      </c>
      <c r="J1196" s="34">
        <v>2676</v>
      </c>
      <c r="K1196" s="10">
        <v>4931749223</v>
      </c>
      <c r="L1196" s="10" t="s">
        <v>8469</v>
      </c>
      <c r="M1196" s="10"/>
      <c r="N1196" s="10"/>
    </row>
    <row r="1197" spans="1:14">
      <c r="A1197" s="32" t="s">
        <v>9015</v>
      </c>
      <c r="B1197" s="32" t="s">
        <v>9015</v>
      </c>
      <c r="C1197" s="33">
        <v>0.38719907407407406</v>
      </c>
      <c r="D1197" s="10">
        <v>101</v>
      </c>
      <c r="E1197" s="14">
        <v>1508113</v>
      </c>
      <c r="F1197" s="10" t="s">
        <v>353</v>
      </c>
      <c r="G1197" s="15">
        <v>216</v>
      </c>
      <c r="H1197" s="10" t="s">
        <v>253</v>
      </c>
      <c r="I1197" s="10" t="s">
        <v>7424</v>
      </c>
      <c r="J1197" s="34">
        <v>6505.92</v>
      </c>
      <c r="K1197" s="10">
        <v>4931749225</v>
      </c>
      <c r="L1197" s="10" t="s">
        <v>8469</v>
      </c>
      <c r="M1197" s="10"/>
      <c r="N1197" s="10"/>
    </row>
    <row r="1198" spans="1:14">
      <c r="A1198" s="32" t="s">
        <v>9015</v>
      </c>
      <c r="B1198" s="32" t="s">
        <v>9015</v>
      </c>
      <c r="C1198" s="33">
        <v>0.38729166666666665</v>
      </c>
      <c r="D1198" s="10">
        <v>101</v>
      </c>
      <c r="E1198" s="14">
        <v>1520337</v>
      </c>
      <c r="F1198" s="10" t="s">
        <v>157</v>
      </c>
      <c r="G1198" s="15">
        <v>200</v>
      </c>
      <c r="H1198" s="10" t="s">
        <v>253</v>
      </c>
      <c r="I1198" s="10" t="s">
        <v>7424</v>
      </c>
      <c r="J1198" s="34">
        <v>2610</v>
      </c>
      <c r="K1198" s="10">
        <v>4931749227</v>
      </c>
      <c r="L1198" s="10" t="s">
        <v>8469</v>
      </c>
      <c r="M1198" s="10"/>
      <c r="N1198" s="10"/>
    </row>
    <row r="1199" spans="1:14">
      <c r="A1199" s="32" t="s">
        <v>9015</v>
      </c>
      <c r="B1199" s="32" t="s">
        <v>9015</v>
      </c>
      <c r="C1199" s="33">
        <v>0.38733796296296297</v>
      </c>
      <c r="D1199" s="10">
        <v>101</v>
      </c>
      <c r="E1199" s="14">
        <v>1520337</v>
      </c>
      <c r="F1199" s="10" t="s">
        <v>157</v>
      </c>
      <c r="G1199" s="15">
        <v>200</v>
      </c>
      <c r="H1199" s="10" t="s">
        <v>253</v>
      </c>
      <c r="I1199" s="10" t="s">
        <v>7424</v>
      </c>
      <c r="J1199" s="34">
        <v>2610</v>
      </c>
      <c r="K1199" s="10">
        <v>4931749228</v>
      </c>
      <c r="L1199" s="10" t="s">
        <v>8469</v>
      </c>
      <c r="M1199" s="10"/>
      <c r="N1199" s="10"/>
    </row>
    <row r="1200" spans="1:14">
      <c r="A1200" s="32" t="s">
        <v>9015</v>
      </c>
      <c r="B1200" s="32" t="s">
        <v>9015</v>
      </c>
      <c r="C1200" s="33">
        <v>0.38743055555555556</v>
      </c>
      <c r="D1200" s="10">
        <v>101</v>
      </c>
      <c r="E1200" s="14">
        <v>1523321</v>
      </c>
      <c r="F1200" s="10" t="s">
        <v>159</v>
      </c>
      <c r="G1200" s="15">
        <v>216</v>
      </c>
      <c r="H1200" s="10" t="s">
        <v>253</v>
      </c>
      <c r="I1200" s="10" t="s">
        <v>7424</v>
      </c>
      <c r="J1200" s="34">
        <v>2535.84</v>
      </c>
      <c r="K1200" s="10">
        <v>4931749230</v>
      </c>
      <c r="L1200" s="10" t="s">
        <v>8469</v>
      </c>
      <c r="M1200" s="10"/>
      <c r="N1200" s="10"/>
    </row>
    <row r="1201" spans="1:14">
      <c r="A1201" s="32" t="s">
        <v>9015</v>
      </c>
      <c r="B1201" s="32" t="s">
        <v>9015</v>
      </c>
      <c r="C1201" s="33">
        <v>0.38746527777777778</v>
      </c>
      <c r="D1201" s="10">
        <v>101</v>
      </c>
      <c r="E1201" s="14">
        <v>1523321</v>
      </c>
      <c r="F1201" s="10" t="s">
        <v>159</v>
      </c>
      <c r="G1201" s="15">
        <v>216</v>
      </c>
      <c r="H1201" s="10" t="s">
        <v>253</v>
      </c>
      <c r="I1201" s="10" t="s">
        <v>7424</v>
      </c>
      <c r="J1201" s="34">
        <v>2535.84</v>
      </c>
      <c r="K1201" s="10">
        <v>4931749231</v>
      </c>
      <c r="L1201" s="10" t="s">
        <v>8469</v>
      </c>
      <c r="M1201" s="10"/>
      <c r="N1201" s="10"/>
    </row>
    <row r="1202" spans="1:14">
      <c r="A1202" s="32" t="s">
        <v>9015</v>
      </c>
      <c r="B1202" s="32" t="s">
        <v>9015</v>
      </c>
      <c r="C1202" s="33">
        <v>0.38802083333333331</v>
      </c>
      <c r="D1202" s="10">
        <v>101</v>
      </c>
      <c r="E1202" s="14">
        <v>1513604</v>
      </c>
      <c r="F1202" s="10" t="s">
        <v>131</v>
      </c>
      <c r="G1202" s="15">
        <v>168</v>
      </c>
      <c r="H1202" s="10" t="s">
        <v>253</v>
      </c>
      <c r="I1202" s="10" t="s">
        <v>7424</v>
      </c>
      <c r="J1202" s="34">
        <v>3301.2</v>
      </c>
      <c r="K1202" s="10">
        <v>4931749236</v>
      </c>
      <c r="L1202" s="10" t="s">
        <v>8469</v>
      </c>
      <c r="M1202" s="10"/>
      <c r="N1202" s="10"/>
    </row>
    <row r="1203" spans="1:14">
      <c r="A1203" s="32" t="s">
        <v>9015</v>
      </c>
      <c r="B1203" s="32" t="s">
        <v>9015</v>
      </c>
      <c r="C1203" s="33">
        <v>0.38805555555555554</v>
      </c>
      <c r="D1203" s="10">
        <v>101</v>
      </c>
      <c r="E1203" s="14">
        <v>1513604</v>
      </c>
      <c r="F1203" s="10" t="s">
        <v>131</v>
      </c>
      <c r="G1203" s="15">
        <v>168</v>
      </c>
      <c r="H1203" s="10" t="s">
        <v>253</v>
      </c>
      <c r="I1203" s="10" t="s">
        <v>7424</v>
      </c>
      <c r="J1203" s="34">
        <v>3301.2</v>
      </c>
      <c r="K1203" s="10">
        <v>4931749237</v>
      </c>
      <c r="L1203" s="10" t="s">
        <v>8469</v>
      </c>
      <c r="M1203" s="10"/>
      <c r="N1203" s="10"/>
    </row>
    <row r="1204" spans="1:14">
      <c r="A1204" s="32" t="s">
        <v>9015</v>
      </c>
      <c r="B1204" s="32" t="s">
        <v>9015</v>
      </c>
      <c r="C1204" s="33">
        <v>0.3886574074074074</v>
      </c>
      <c r="D1204" s="10">
        <v>101</v>
      </c>
      <c r="E1204" s="14">
        <v>1516847</v>
      </c>
      <c r="F1204" s="10" t="s">
        <v>136</v>
      </c>
      <c r="G1204" s="15">
        <v>840</v>
      </c>
      <c r="H1204" s="10" t="s">
        <v>253</v>
      </c>
      <c r="I1204" s="10" t="s">
        <v>7424</v>
      </c>
      <c r="J1204" s="34">
        <v>15397.2</v>
      </c>
      <c r="K1204" s="10">
        <v>4931749239</v>
      </c>
      <c r="L1204" s="10" t="s">
        <v>8469</v>
      </c>
      <c r="M1204" s="10"/>
      <c r="N1204" s="10"/>
    </row>
    <row r="1205" spans="1:14">
      <c r="A1205" s="32" t="s">
        <v>9015</v>
      </c>
      <c r="B1205" s="32" t="s">
        <v>9015</v>
      </c>
      <c r="C1205" s="33">
        <v>0.39211805555555551</v>
      </c>
      <c r="D1205" s="10">
        <v>101</v>
      </c>
      <c r="E1205" s="14">
        <v>1508142</v>
      </c>
      <c r="F1205" s="10" t="s">
        <v>358</v>
      </c>
      <c r="G1205" s="15">
        <v>192</v>
      </c>
      <c r="H1205" s="10" t="s">
        <v>253</v>
      </c>
      <c r="I1205" s="10" t="s">
        <v>7424</v>
      </c>
      <c r="J1205" s="34">
        <v>3436.8</v>
      </c>
      <c r="K1205" s="10">
        <v>4931749358</v>
      </c>
      <c r="L1205" s="10" t="s">
        <v>8469</v>
      </c>
      <c r="M1205" s="10"/>
      <c r="N1205" s="10"/>
    </row>
    <row r="1206" spans="1:14">
      <c r="A1206" s="32" t="s">
        <v>9015</v>
      </c>
      <c r="B1206" s="32" t="s">
        <v>9015</v>
      </c>
      <c r="C1206" s="33">
        <v>0.39560185185185182</v>
      </c>
      <c r="D1206" s="10">
        <v>101</v>
      </c>
      <c r="E1206" s="14">
        <v>1523321</v>
      </c>
      <c r="F1206" s="10" t="s">
        <v>159</v>
      </c>
      <c r="G1206" s="15">
        <v>216</v>
      </c>
      <c r="H1206" s="10" t="s">
        <v>253</v>
      </c>
      <c r="I1206" s="10" t="s">
        <v>7424</v>
      </c>
      <c r="J1206" s="34">
        <v>2535.84</v>
      </c>
      <c r="K1206" s="10">
        <v>4931749411</v>
      </c>
      <c r="L1206" s="10" t="s">
        <v>8469</v>
      </c>
      <c r="M1206" s="10"/>
      <c r="N1206" s="10"/>
    </row>
    <row r="1207" spans="1:14">
      <c r="A1207" s="32" t="s">
        <v>9015</v>
      </c>
      <c r="B1207" s="32" t="s">
        <v>9015</v>
      </c>
      <c r="C1207" s="33">
        <v>0.39606481481481487</v>
      </c>
      <c r="D1207" s="10">
        <v>101</v>
      </c>
      <c r="E1207" s="14">
        <v>1528799</v>
      </c>
      <c r="F1207" s="10" t="s">
        <v>161</v>
      </c>
      <c r="G1207" s="15">
        <v>504</v>
      </c>
      <c r="H1207" s="10" t="s">
        <v>253</v>
      </c>
      <c r="I1207" s="10" t="s">
        <v>7424</v>
      </c>
      <c r="J1207" s="34">
        <v>22528.799999999999</v>
      </c>
      <c r="K1207" s="10">
        <v>4931749417</v>
      </c>
      <c r="L1207" s="10" t="s">
        <v>8469</v>
      </c>
      <c r="M1207" s="10"/>
      <c r="N1207" s="10"/>
    </row>
    <row r="1208" spans="1:14">
      <c r="A1208" s="32" t="s">
        <v>9015</v>
      </c>
      <c r="B1208" s="32" t="s">
        <v>9015</v>
      </c>
      <c r="C1208" s="33">
        <v>0.39999999999999997</v>
      </c>
      <c r="D1208" s="10">
        <v>101</v>
      </c>
      <c r="E1208" s="14">
        <v>1508197</v>
      </c>
      <c r="F1208" s="10" t="s">
        <v>126</v>
      </c>
      <c r="G1208" s="15">
        <v>200</v>
      </c>
      <c r="H1208" s="10" t="s">
        <v>253</v>
      </c>
      <c r="I1208" s="10" t="s">
        <v>7424</v>
      </c>
      <c r="J1208" s="34">
        <v>2470</v>
      </c>
      <c r="K1208" s="10">
        <v>4931749443</v>
      </c>
      <c r="L1208" s="10" t="s">
        <v>8469</v>
      </c>
      <c r="M1208" s="10"/>
      <c r="N1208" s="10"/>
    </row>
    <row r="1209" spans="1:14">
      <c r="A1209" s="32" t="s">
        <v>9015</v>
      </c>
      <c r="B1209" s="32" t="s">
        <v>9015</v>
      </c>
      <c r="C1209" s="33">
        <v>0.40005787037037038</v>
      </c>
      <c r="D1209" s="10">
        <v>101</v>
      </c>
      <c r="E1209" s="14">
        <v>1508197</v>
      </c>
      <c r="F1209" s="10" t="s">
        <v>126</v>
      </c>
      <c r="G1209" s="15">
        <v>200</v>
      </c>
      <c r="H1209" s="10" t="s">
        <v>253</v>
      </c>
      <c r="I1209" s="10" t="s">
        <v>7424</v>
      </c>
      <c r="J1209" s="34">
        <v>2470</v>
      </c>
      <c r="K1209" s="10">
        <v>4931749444</v>
      </c>
      <c r="L1209" s="10" t="s">
        <v>8469</v>
      </c>
      <c r="M1209" s="10"/>
      <c r="N1209" s="10"/>
    </row>
    <row r="1210" spans="1:14">
      <c r="A1210" s="32" t="s">
        <v>9015</v>
      </c>
      <c r="B1210" s="32" t="s">
        <v>9015</v>
      </c>
      <c r="C1210" s="33">
        <v>0.40011574074074074</v>
      </c>
      <c r="D1210" s="10">
        <v>101</v>
      </c>
      <c r="E1210" s="14">
        <v>1513249</v>
      </c>
      <c r="F1210" s="10" t="s">
        <v>130</v>
      </c>
      <c r="G1210" s="15">
        <v>240</v>
      </c>
      <c r="H1210" s="10" t="s">
        <v>253</v>
      </c>
      <c r="I1210" s="10" t="s">
        <v>7424</v>
      </c>
      <c r="J1210" s="34">
        <v>2676</v>
      </c>
      <c r="K1210" s="10">
        <v>4931749445</v>
      </c>
      <c r="L1210" s="10" t="s">
        <v>8469</v>
      </c>
      <c r="M1210" s="10"/>
      <c r="N1210" s="10"/>
    </row>
    <row r="1211" spans="1:14">
      <c r="A1211" s="32" t="s">
        <v>9015</v>
      </c>
      <c r="B1211" s="32" t="s">
        <v>9015</v>
      </c>
      <c r="C1211" s="33">
        <v>0.44487268518518519</v>
      </c>
      <c r="D1211" s="10">
        <v>101</v>
      </c>
      <c r="E1211" s="14">
        <v>1516858</v>
      </c>
      <c r="F1211" s="10" t="s">
        <v>138</v>
      </c>
      <c r="G1211" s="15">
        <v>1000</v>
      </c>
      <c r="H1211" s="10" t="s">
        <v>253</v>
      </c>
      <c r="I1211" s="10" t="s">
        <v>7424</v>
      </c>
      <c r="J1211" s="34">
        <v>19150</v>
      </c>
      <c r="K1211" s="10">
        <v>4931749988</v>
      </c>
      <c r="L1211" s="10" t="s">
        <v>8469</v>
      </c>
      <c r="M1211" s="10"/>
      <c r="N1211" s="10"/>
    </row>
    <row r="1212" spans="1:14">
      <c r="A1212" s="32" t="s">
        <v>9015</v>
      </c>
      <c r="B1212" s="32" t="s">
        <v>9015</v>
      </c>
      <c r="C1212" s="33">
        <v>0.44543981481481482</v>
      </c>
      <c r="D1212" s="10">
        <v>101</v>
      </c>
      <c r="E1212" s="14">
        <v>1516850</v>
      </c>
      <c r="F1212" s="10" t="s">
        <v>399</v>
      </c>
      <c r="G1212" s="15">
        <v>960</v>
      </c>
      <c r="H1212" s="10" t="s">
        <v>253</v>
      </c>
      <c r="I1212" s="10" t="s">
        <v>7424</v>
      </c>
      <c r="J1212" s="34">
        <v>18614.400000000001</v>
      </c>
      <c r="K1212" s="10">
        <v>4931750002</v>
      </c>
      <c r="L1212" s="10" t="s">
        <v>8469</v>
      </c>
      <c r="M1212" s="10"/>
      <c r="N1212" s="10"/>
    </row>
    <row r="1213" spans="1:14">
      <c r="A1213" s="32" t="s">
        <v>9015</v>
      </c>
      <c r="B1213" s="32" t="s">
        <v>9015</v>
      </c>
      <c r="C1213" s="33">
        <v>0.55702546296296296</v>
      </c>
      <c r="D1213" s="10">
        <v>101</v>
      </c>
      <c r="E1213" s="14">
        <v>1516860</v>
      </c>
      <c r="F1213" s="10" t="s">
        <v>139</v>
      </c>
      <c r="G1213" s="15">
        <v>800</v>
      </c>
      <c r="H1213" s="10" t="s">
        <v>253</v>
      </c>
      <c r="I1213" s="10" t="s">
        <v>7424</v>
      </c>
      <c r="J1213" s="34">
        <v>15032</v>
      </c>
      <c r="K1213" s="10">
        <v>4931752239</v>
      </c>
      <c r="L1213" s="10" t="s">
        <v>8469</v>
      </c>
      <c r="M1213" s="10"/>
      <c r="N1213" s="10"/>
    </row>
    <row r="1214" spans="1:14">
      <c r="A1214" s="32" t="s">
        <v>9015</v>
      </c>
      <c r="B1214" s="32" t="s">
        <v>9015</v>
      </c>
      <c r="C1214" s="33">
        <v>0.58760416666666659</v>
      </c>
      <c r="D1214" s="10">
        <v>101</v>
      </c>
      <c r="E1214" s="14">
        <v>1523321</v>
      </c>
      <c r="F1214" s="10" t="s">
        <v>159</v>
      </c>
      <c r="G1214" s="15">
        <v>216</v>
      </c>
      <c r="H1214" s="10" t="s">
        <v>253</v>
      </c>
      <c r="I1214" s="10" t="s">
        <v>7424</v>
      </c>
      <c r="J1214" s="34">
        <v>2535.84</v>
      </c>
      <c r="K1214" s="10">
        <v>4931752549</v>
      </c>
      <c r="L1214" s="10" t="s">
        <v>8469</v>
      </c>
      <c r="M1214" s="10"/>
      <c r="N1214" s="10"/>
    </row>
    <row r="1215" spans="1:14">
      <c r="A1215" s="32" t="s">
        <v>9015</v>
      </c>
      <c r="B1215" s="32" t="s">
        <v>9015</v>
      </c>
      <c r="C1215" s="33">
        <v>0.58767361111111105</v>
      </c>
      <c r="D1215" s="10">
        <v>101</v>
      </c>
      <c r="E1215" s="14">
        <v>1523321</v>
      </c>
      <c r="F1215" s="10" t="s">
        <v>159</v>
      </c>
      <c r="G1215" s="15">
        <v>216</v>
      </c>
      <c r="H1215" s="10" t="s">
        <v>253</v>
      </c>
      <c r="I1215" s="10" t="s">
        <v>7424</v>
      </c>
      <c r="J1215" s="34">
        <v>2535.84</v>
      </c>
      <c r="K1215" s="10">
        <v>4931752550</v>
      </c>
      <c r="L1215" s="10" t="s">
        <v>8469</v>
      </c>
      <c r="M1215" s="10"/>
      <c r="N1215" s="10"/>
    </row>
    <row r="1216" spans="1:14">
      <c r="A1216" s="32" t="s">
        <v>9015</v>
      </c>
      <c r="B1216" s="32" t="s">
        <v>9015</v>
      </c>
      <c r="C1216" s="33">
        <v>0.58822916666666669</v>
      </c>
      <c r="D1216" s="10">
        <v>101</v>
      </c>
      <c r="E1216" s="14">
        <v>1513604</v>
      </c>
      <c r="F1216" s="10" t="s">
        <v>131</v>
      </c>
      <c r="G1216" s="15">
        <v>168</v>
      </c>
      <c r="H1216" s="10" t="s">
        <v>253</v>
      </c>
      <c r="I1216" s="10" t="s">
        <v>7424</v>
      </c>
      <c r="J1216" s="34">
        <v>3301.2</v>
      </c>
      <c r="K1216" s="10">
        <v>4931752562</v>
      </c>
      <c r="L1216" s="10" t="s">
        <v>8469</v>
      </c>
      <c r="M1216" s="10"/>
      <c r="N1216" s="10"/>
    </row>
    <row r="1217" spans="1:14">
      <c r="A1217" s="32" t="s">
        <v>9015</v>
      </c>
      <c r="B1217" s="32" t="s">
        <v>9015</v>
      </c>
      <c r="C1217" s="33">
        <v>0.58827546296296296</v>
      </c>
      <c r="D1217" s="10">
        <v>101</v>
      </c>
      <c r="E1217" s="14">
        <v>1513604</v>
      </c>
      <c r="F1217" s="10" t="s">
        <v>131</v>
      </c>
      <c r="G1217" s="15">
        <v>168</v>
      </c>
      <c r="H1217" s="10" t="s">
        <v>253</v>
      </c>
      <c r="I1217" s="10" t="s">
        <v>7424</v>
      </c>
      <c r="J1217" s="34">
        <v>3301.2</v>
      </c>
      <c r="K1217" s="10">
        <v>4931752563</v>
      </c>
      <c r="L1217" s="10" t="s">
        <v>8469</v>
      </c>
      <c r="M1217" s="10"/>
      <c r="N1217" s="10"/>
    </row>
    <row r="1218" spans="1:14">
      <c r="A1218" s="32" t="s">
        <v>9015</v>
      </c>
      <c r="B1218" s="32" t="s">
        <v>9015</v>
      </c>
      <c r="C1218" s="33">
        <v>0.5883680555555556</v>
      </c>
      <c r="D1218" s="10">
        <v>101</v>
      </c>
      <c r="E1218" s="14">
        <v>1508197</v>
      </c>
      <c r="F1218" s="10" t="s">
        <v>126</v>
      </c>
      <c r="G1218" s="15">
        <v>200</v>
      </c>
      <c r="H1218" s="10" t="s">
        <v>253</v>
      </c>
      <c r="I1218" s="10" t="s">
        <v>7424</v>
      </c>
      <c r="J1218" s="34">
        <v>2470</v>
      </c>
      <c r="K1218" s="10">
        <v>4931752564</v>
      </c>
      <c r="L1218" s="10" t="s">
        <v>8469</v>
      </c>
      <c r="M1218" s="10"/>
      <c r="N1218" s="10"/>
    </row>
    <row r="1219" spans="1:14">
      <c r="A1219" s="32" t="s">
        <v>9015</v>
      </c>
      <c r="B1219" s="32" t="s">
        <v>9015</v>
      </c>
      <c r="C1219" s="33">
        <v>0.58840277777777772</v>
      </c>
      <c r="D1219" s="10">
        <v>101</v>
      </c>
      <c r="E1219" s="14">
        <v>1508197</v>
      </c>
      <c r="F1219" s="10" t="s">
        <v>126</v>
      </c>
      <c r="G1219" s="15">
        <v>200</v>
      </c>
      <c r="H1219" s="10" t="s">
        <v>253</v>
      </c>
      <c r="I1219" s="10" t="s">
        <v>7424</v>
      </c>
      <c r="J1219" s="34">
        <v>2470</v>
      </c>
      <c r="K1219" s="10">
        <v>4931752566</v>
      </c>
      <c r="L1219" s="10" t="s">
        <v>8469</v>
      </c>
      <c r="M1219" s="10"/>
      <c r="N1219" s="10"/>
    </row>
    <row r="1220" spans="1:14">
      <c r="A1220" s="32" t="s">
        <v>9015</v>
      </c>
      <c r="B1220" s="32" t="s">
        <v>9015</v>
      </c>
      <c r="C1220" s="33">
        <v>0.5884490740740741</v>
      </c>
      <c r="D1220" s="10">
        <v>101</v>
      </c>
      <c r="E1220" s="14">
        <v>1508197</v>
      </c>
      <c r="F1220" s="10" t="s">
        <v>126</v>
      </c>
      <c r="G1220" s="15">
        <v>200</v>
      </c>
      <c r="H1220" s="10" t="s">
        <v>253</v>
      </c>
      <c r="I1220" s="10" t="s">
        <v>7424</v>
      </c>
      <c r="J1220" s="34">
        <v>2470</v>
      </c>
      <c r="K1220" s="10">
        <v>4931752567</v>
      </c>
      <c r="L1220" s="10" t="s">
        <v>8469</v>
      </c>
      <c r="M1220" s="10"/>
      <c r="N1220" s="10"/>
    </row>
    <row r="1221" spans="1:14">
      <c r="A1221" s="32" t="s">
        <v>9015</v>
      </c>
      <c r="B1221" s="32" t="s">
        <v>9015</v>
      </c>
      <c r="C1221" s="33">
        <v>0.58893518518518517</v>
      </c>
      <c r="D1221" s="10">
        <v>101</v>
      </c>
      <c r="E1221" s="14">
        <v>1520335</v>
      </c>
      <c r="F1221" s="10" t="s">
        <v>155</v>
      </c>
      <c r="G1221" s="15">
        <v>600</v>
      </c>
      <c r="H1221" s="10" t="s">
        <v>253</v>
      </c>
      <c r="I1221" s="10" t="s">
        <v>7424</v>
      </c>
      <c r="J1221" s="34">
        <v>9054</v>
      </c>
      <c r="K1221" s="10">
        <v>4931752581</v>
      </c>
      <c r="L1221" s="10" t="s">
        <v>8469</v>
      </c>
      <c r="M1221" s="10"/>
      <c r="N1221" s="10"/>
    </row>
    <row r="1222" spans="1:14">
      <c r="A1222" s="32" t="s">
        <v>9015</v>
      </c>
      <c r="B1222" s="32" t="s">
        <v>9015</v>
      </c>
      <c r="C1222" s="33">
        <v>0.58903935185185186</v>
      </c>
      <c r="D1222" s="10">
        <v>101</v>
      </c>
      <c r="E1222" s="14">
        <v>1508197</v>
      </c>
      <c r="F1222" s="10" t="s">
        <v>126</v>
      </c>
      <c r="G1222" s="15">
        <v>200</v>
      </c>
      <c r="H1222" s="10" t="s">
        <v>253</v>
      </c>
      <c r="I1222" s="10" t="s">
        <v>7424</v>
      </c>
      <c r="J1222" s="34">
        <v>2470</v>
      </c>
      <c r="K1222" s="10">
        <v>4931752589</v>
      </c>
      <c r="L1222" s="10" t="s">
        <v>8469</v>
      </c>
      <c r="M1222" s="10"/>
      <c r="N1222" s="10"/>
    </row>
    <row r="1223" spans="1:14">
      <c r="A1223" s="32" t="s">
        <v>9015</v>
      </c>
      <c r="B1223" s="32" t="s">
        <v>9015</v>
      </c>
      <c r="C1223" s="33">
        <v>0.58907407407407408</v>
      </c>
      <c r="D1223" s="10">
        <v>101</v>
      </c>
      <c r="E1223" s="14">
        <v>1508197</v>
      </c>
      <c r="F1223" s="10" t="s">
        <v>126</v>
      </c>
      <c r="G1223" s="15">
        <v>200</v>
      </c>
      <c r="H1223" s="10" t="s">
        <v>253</v>
      </c>
      <c r="I1223" s="10" t="s">
        <v>7424</v>
      </c>
      <c r="J1223" s="34">
        <v>2470</v>
      </c>
      <c r="K1223" s="10">
        <v>4931752594</v>
      </c>
      <c r="L1223" s="10" t="s">
        <v>8469</v>
      </c>
      <c r="M1223" s="10"/>
      <c r="N1223" s="10"/>
    </row>
    <row r="1224" spans="1:14">
      <c r="A1224" s="32" t="s">
        <v>9015</v>
      </c>
      <c r="B1224" s="32" t="s">
        <v>9015</v>
      </c>
      <c r="C1224" s="33">
        <v>0.58915509259259258</v>
      </c>
      <c r="D1224" s="10">
        <v>101</v>
      </c>
      <c r="E1224" s="14">
        <v>1513249</v>
      </c>
      <c r="F1224" s="10" t="s">
        <v>130</v>
      </c>
      <c r="G1224" s="15">
        <v>240</v>
      </c>
      <c r="H1224" s="10" t="s">
        <v>253</v>
      </c>
      <c r="I1224" s="10" t="s">
        <v>7424</v>
      </c>
      <c r="J1224" s="34">
        <v>2676</v>
      </c>
      <c r="K1224" s="10">
        <v>4931752597</v>
      </c>
      <c r="L1224" s="10" t="s">
        <v>8469</v>
      </c>
      <c r="M1224" s="10"/>
      <c r="N1224" s="10"/>
    </row>
    <row r="1225" spans="1:14">
      <c r="A1225" s="32" t="s">
        <v>9015</v>
      </c>
      <c r="B1225" s="32" t="s">
        <v>9015</v>
      </c>
      <c r="C1225" s="33">
        <v>0.58923611111111118</v>
      </c>
      <c r="D1225" s="10">
        <v>101</v>
      </c>
      <c r="E1225" s="14">
        <v>1513249</v>
      </c>
      <c r="F1225" s="10" t="s">
        <v>130</v>
      </c>
      <c r="G1225" s="15">
        <v>240</v>
      </c>
      <c r="H1225" s="10" t="s">
        <v>253</v>
      </c>
      <c r="I1225" s="10" t="s">
        <v>7424</v>
      </c>
      <c r="J1225" s="34">
        <v>2676</v>
      </c>
      <c r="K1225" s="10">
        <v>4931752598</v>
      </c>
      <c r="L1225" s="10" t="s">
        <v>8469</v>
      </c>
      <c r="M1225" s="10"/>
      <c r="N1225" s="10"/>
    </row>
    <row r="1226" spans="1:14">
      <c r="A1226" s="32" t="s">
        <v>9015</v>
      </c>
      <c r="B1226" s="32" t="s">
        <v>9015</v>
      </c>
      <c r="C1226" s="33">
        <v>0.58930555555555553</v>
      </c>
      <c r="D1226" s="10">
        <v>101</v>
      </c>
      <c r="E1226" s="14">
        <v>1520337</v>
      </c>
      <c r="F1226" s="10" t="s">
        <v>157</v>
      </c>
      <c r="G1226" s="15">
        <v>200</v>
      </c>
      <c r="H1226" s="10" t="s">
        <v>253</v>
      </c>
      <c r="I1226" s="10" t="s">
        <v>7424</v>
      </c>
      <c r="J1226" s="34">
        <v>2610</v>
      </c>
      <c r="K1226" s="10">
        <v>4931752599</v>
      </c>
      <c r="L1226" s="10" t="s">
        <v>8469</v>
      </c>
      <c r="M1226" s="10"/>
      <c r="N1226" s="10"/>
    </row>
    <row r="1227" spans="1:14">
      <c r="A1227" s="32" t="s">
        <v>9015</v>
      </c>
      <c r="B1227" s="32" t="s">
        <v>9015</v>
      </c>
      <c r="C1227" s="33">
        <v>0.58934027777777775</v>
      </c>
      <c r="D1227" s="10">
        <v>101</v>
      </c>
      <c r="E1227" s="14">
        <v>1520337</v>
      </c>
      <c r="F1227" s="10" t="s">
        <v>157</v>
      </c>
      <c r="G1227" s="15">
        <v>200</v>
      </c>
      <c r="H1227" s="10" t="s">
        <v>253</v>
      </c>
      <c r="I1227" s="10" t="s">
        <v>7424</v>
      </c>
      <c r="J1227" s="34">
        <v>2610</v>
      </c>
      <c r="K1227" s="10">
        <v>4931752600</v>
      </c>
      <c r="L1227" s="10" t="s">
        <v>8469</v>
      </c>
      <c r="M1227" s="10"/>
      <c r="N1227" s="10"/>
    </row>
    <row r="1228" spans="1:14">
      <c r="A1228" s="32" t="s">
        <v>9015</v>
      </c>
      <c r="B1228" s="32" t="s">
        <v>9015</v>
      </c>
      <c r="C1228" s="33">
        <v>0.58953703703703708</v>
      </c>
      <c r="D1228" s="10">
        <v>101</v>
      </c>
      <c r="E1228" s="14">
        <v>1520337</v>
      </c>
      <c r="F1228" s="10" t="s">
        <v>157</v>
      </c>
      <c r="G1228" s="15">
        <v>200</v>
      </c>
      <c r="H1228" s="10" t="s">
        <v>253</v>
      </c>
      <c r="I1228" s="10" t="s">
        <v>7424</v>
      </c>
      <c r="J1228" s="34">
        <v>2610</v>
      </c>
      <c r="K1228" s="10">
        <v>4931752601</v>
      </c>
      <c r="L1228" s="10" t="s">
        <v>8469</v>
      </c>
      <c r="M1228" s="10"/>
      <c r="N1228" s="10"/>
    </row>
    <row r="1229" spans="1:14">
      <c r="A1229" s="32" t="s">
        <v>9015</v>
      </c>
      <c r="B1229" s="32" t="s">
        <v>9015</v>
      </c>
      <c r="C1229" s="33">
        <v>0.67853009259259256</v>
      </c>
      <c r="D1229" s="10">
        <v>101</v>
      </c>
      <c r="E1229" s="14">
        <v>1513604</v>
      </c>
      <c r="F1229" s="10" t="s">
        <v>131</v>
      </c>
      <c r="G1229" s="15">
        <v>168</v>
      </c>
      <c r="H1229" s="10" t="s">
        <v>253</v>
      </c>
      <c r="I1229" s="10" t="s">
        <v>7424</v>
      </c>
      <c r="J1229" s="34">
        <v>3301.2</v>
      </c>
      <c r="K1229" s="10">
        <v>4931753447</v>
      </c>
      <c r="L1229" s="10" t="s">
        <v>7788</v>
      </c>
      <c r="M1229" s="10"/>
      <c r="N1229" s="10"/>
    </row>
    <row r="1230" spans="1:14">
      <c r="A1230" s="32" t="s">
        <v>9015</v>
      </c>
      <c r="B1230" s="32" t="s">
        <v>9015</v>
      </c>
      <c r="C1230" s="33">
        <v>0.67893518518518514</v>
      </c>
      <c r="D1230" s="10">
        <v>101</v>
      </c>
      <c r="E1230" s="14">
        <v>1513604</v>
      </c>
      <c r="F1230" s="10" t="s">
        <v>131</v>
      </c>
      <c r="G1230" s="15">
        <v>168</v>
      </c>
      <c r="H1230" s="10" t="s">
        <v>253</v>
      </c>
      <c r="I1230" s="10" t="s">
        <v>7424</v>
      </c>
      <c r="J1230" s="34">
        <v>3301.2</v>
      </c>
      <c r="K1230" s="10">
        <v>4931753456</v>
      </c>
      <c r="L1230" s="10" t="s">
        <v>7788</v>
      </c>
      <c r="M1230" s="10"/>
      <c r="N1230" s="10"/>
    </row>
    <row r="1231" spans="1:14">
      <c r="A1231" s="32" t="s">
        <v>9015</v>
      </c>
      <c r="B1231" s="32" t="s">
        <v>9015</v>
      </c>
      <c r="C1231" s="33">
        <v>0.6805092592592592</v>
      </c>
      <c r="D1231" s="10">
        <v>101</v>
      </c>
      <c r="E1231" s="14">
        <v>1523321</v>
      </c>
      <c r="F1231" s="10" t="s">
        <v>159</v>
      </c>
      <c r="G1231" s="15">
        <v>216</v>
      </c>
      <c r="H1231" s="10" t="s">
        <v>253</v>
      </c>
      <c r="I1231" s="10" t="s">
        <v>7424</v>
      </c>
      <c r="J1231" s="34">
        <v>2535.84</v>
      </c>
      <c r="K1231" s="10">
        <v>4931753468</v>
      </c>
      <c r="L1231" s="10" t="s">
        <v>7788</v>
      </c>
      <c r="M1231" s="10"/>
      <c r="N1231" s="10"/>
    </row>
    <row r="1232" spans="1:14">
      <c r="A1232" s="32" t="s">
        <v>9015</v>
      </c>
      <c r="B1232" s="32" t="s">
        <v>9015</v>
      </c>
      <c r="C1232" s="33">
        <v>0.6868171296296296</v>
      </c>
      <c r="D1232" s="10">
        <v>101</v>
      </c>
      <c r="E1232" s="14">
        <v>1520337</v>
      </c>
      <c r="F1232" s="10" t="s">
        <v>157</v>
      </c>
      <c r="G1232" s="15">
        <v>200</v>
      </c>
      <c r="H1232" s="10" t="s">
        <v>253</v>
      </c>
      <c r="I1232" s="10" t="s">
        <v>7424</v>
      </c>
      <c r="J1232" s="34">
        <v>2610</v>
      </c>
      <c r="K1232" s="10">
        <v>4931753540</v>
      </c>
      <c r="L1232" s="10" t="s">
        <v>7788</v>
      </c>
      <c r="M1232" s="10"/>
      <c r="N1232" s="10"/>
    </row>
    <row r="1233" spans="1:14">
      <c r="A1233" s="32" t="s">
        <v>9015</v>
      </c>
      <c r="B1233" s="32" t="s">
        <v>9015</v>
      </c>
      <c r="C1233" s="33">
        <v>0.68776620370370367</v>
      </c>
      <c r="D1233" s="10">
        <v>101</v>
      </c>
      <c r="E1233" s="14">
        <v>1508197</v>
      </c>
      <c r="F1233" s="10" t="s">
        <v>126</v>
      </c>
      <c r="G1233" s="15">
        <v>200</v>
      </c>
      <c r="H1233" s="10" t="s">
        <v>253</v>
      </c>
      <c r="I1233" s="10" t="s">
        <v>7424</v>
      </c>
      <c r="J1233" s="34">
        <v>2470</v>
      </c>
      <c r="K1233" s="10">
        <v>4931753545</v>
      </c>
      <c r="L1233" s="10" t="s">
        <v>7788</v>
      </c>
      <c r="M1233" s="10"/>
      <c r="N1233" s="10"/>
    </row>
    <row r="1234" spans="1:14">
      <c r="A1234" s="32" t="s">
        <v>9015</v>
      </c>
      <c r="B1234" s="32" t="s">
        <v>9015</v>
      </c>
      <c r="C1234" s="33">
        <v>0.68978009259259254</v>
      </c>
      <c r="D1234" s="10">
        <v>101</v>
      </c>
      <c r="E1234" s="14">
        <v>1508197</v>
      </c>
      <c r="F1234" s="10" t="s">
        <v>126</v>
      </c>
      <c r="G1234" s="15">
        <v>200</v>
      </c>
      <c r="H1234" s="10" t="s">
        <v>253</v>
      </c>
      <c r="I1234" s="10" t="s">
        <v>7424</v>
      </c>
      <c r="J1234" s="34">
        <v>2470</v>
      </c>
      <c r="K1234" s="10">
        <v>4931753566</v>
      </c>
      <c r="L1234" s="10" t="s">
        <v>7788</v>
      </c>
      <c r="M1234" s="10"/>
      <c r="N1234" s="10"/>
    </row>
    <row r="1235" spans="1:14">
      <c r="A1235" s="32" t="s">
        <v>9015</v>
      </c>
      <c r="B1235" s="32" t="s">
        <v>9015</v>
      </c>
      <c r="C1235" s="33">
        <v>0.74636574074074069</v>
      </c>
      <c r="D1235" s="10">
        <v>101</v>
      </c>
      <c r="E1235" s="14">
        <v>1516860</v>
      </c>
      <c r="F1235" s="10" t="s">
        <v>139</v>
      </c>
      <c r="G1235" s="15">
        <v>800</v>
      </c>
      <c r="H1235" s="10" t="s">
        <v>253</v>
      </c>
      <c r="I1235" s="10" t="s">
        <v>7424</v>
      </c>
      <c r="J1235" s="34">
        <v>15032</v>
      </c>
      <c r="K1235" s="10">
        <v>4931754327</v>
      </c>
      <c r="L1235" s="10" t="s">
        <v>7788</v>
      </c>
      <c r="M1235" s="10"/>
      <c r="N1235" s="10"/>
    </row>
    <row r="1236" spans="1:14">
      <c r="A1236" s="32" t="s">
        <v>9015</v>
      </c>
      <c r="B1236" s="32" t="s">
        <v>9015</v>
      </c>
      <c r="C1236" s="33">
        <v>0.74642361111111111</v>
      </c>
      <c r="D1236" s="10">
        <v>101</v>
      </c>
      <c r="E1236" s="14">
        <v>1516858</v>
      </c>
      <c r="F1236" s="10" t="s">
        <v>138</v>
      </c>
      <c r="G1236" s="15">
        <v>1000</v>
      </c>
      <c r="H1236" s="10" t="s">
        <v>253</v>
      </c>
      <c r="I1236" s="10" t="s">
        <v>7424</v>
      </c>
      <c r="J1236" s="34">
        <v>19150</v>
      </c>
      <c r="K1236" s="10">
        <v>4931754329</v>
      </c>
      <c r="L1236" s="10" t="s">
        <v>7788</v>
      </c>
      <c r="M1236" s="10"/>
      <c r="N1236" s="10"/>
    </row>
    <row r="1237" spans="1:14">
      <c r="A1237" s="32" t="s">
        <v>9015</v>
      </c>
      <c r="B1237" s="32" t="s">
        <v>9015</v>
      </c>
      <c r="C1237" s="33">
        <v>0.74648148148148152</v>
      </c>
      <c r="D1237" s="10">
        <v>101</v>
      </c>
      <c r="E1237" s="14">
        <v>1528799</v>
      </c>
      <c r="F1237" s="10" t="s">
        <v>161</v>
      </c>
      <c r="G1237" s="15">
        <v>504</v>
      </c>
      <c r="H1237" s="10" t="s">
        <v>253</v>
      </c>
      <c r="I1237" s="10" t="s">
        <v>7424</v>
      </c>
      <c r="J1237" s="34">
        <v>22528.799999999999</v>
      </c>
      <c r="K1237" s="10">
        <v>4931754341</v>
      </c>
      <c r="L1237" s="10" t="s">
        <v>7788</v>
      </c>
      <c r="M1237" s="10"/>
      <c r="N1237" s="10"/>
    </row>
    <row r="1238" spans="1:14">
      <c r="A1238" s="32" t="s">
        <v>9015</v>
      </c>
      <c r="B1238" s="32" t="s">
        <v>9015</v>
      </c>
      <c r="C1238" s="33">
        <v>0.74851851851851858</v>
      </c>
      <c r="D1238" s="10">
        <v>101</v>
      </c>
      <c r="E1238" s="14">
        <v>1513249</v>
      </c>
      <c r="F1238" s="10" t="s">
        <v>130</v>
      </c>
      <c r="G1238" s="15">
        <v>240</v>
      </c>
      <c r="H1238" s="10" t="s">
        <v>253</v>
      </c>
      <c r="I1238" s="10" t="s">
        <v>7424</v>
      </c>
      <c r="J1238" s="34">
        <v>2676</v>
      </c>
      <c r="K1238" s="10">
        <v>4931754357</v>
      </c>
      <c r="L1238" s="10" t="s">
        <v>7788</v>
      </c>
      <c r="M1238" s="10"/>
      <c r="N1238" s="10"/>
    </row>
    <row r="1239" spans="1:14">
      <c r="A1239" s="32" t="s">
        <v>9015</v>
      </c>
      <c r="B1239" s="32" t="s">
        <v>9015</v>
      </c>
      <c r="C1239" s="33">
        <v>0.74906249999999996</v>
      </c>
      <c r="D1239" s="10">
        <v>101</v>
      </c>
      <c r="E1239" s="14">
        <v>1508197</v>
      </c>
      <c r="F1239" s="10" t="s">
        <v>126</v>
      </c>
      <c r="G1239" s="15">
        <v>200</v>
      </c>
      <c r="H1239" s="10" t="s">
        <v>253</v>
      </c>
      <c r="I1239" s="10" t="s">
        <v>7424</v>
      </c>
      <c r="J1239" s="34">
        <v>2470</v>
      </c>
      <c r="K1239" s="10">
        <v>4931754374</v>
      </c>
      <c r="L1239" s="10" t="s">
        <v>7788</v>
      </c>
      <c r="M1239" s="10"/>
      <c r="N1239" s="10"/>
    </row>
    <row r="1240" spans="1:14">
      <c r="A1240" s="32" t="s">
        <v>9015</v>
      </c>
      <c r="B1240" s="32" t="s">
        <v>9015</v>
      </c>
      <c r="C1240" s="33">
        <v>0.74971064814814825</v>
      </c>
      <c r="D1240" s="10">
        <v>101</v>
      </c>
      <c r="E1240" s="14">
        <v>1520335</v>
      </c>
      <c r="F1240" s="10" t="s">
        <v>155</v>
      </c>
      <c r="G1240" s="15">
        <v>600</v>
      </c>
      <c r="H1240" s="10" t="s">
        <v>253</v>
      </c>
      <c r="I1240" s="10" t="s">
        <v>7424</v>
      </c>
      <c r="J1240" s="34">
        <v>9054</v>
      </c>
      <c r="K1240" s="10">
        <v>4931754382</v>
      </c>
      <c r="L1240" s="10" t="s">
        <v>7788</v>
      </c>
      <c r="M1240" s="10"/>
      <c r="N1240" s="10"/>
    </row>
    <row r="1241" spans="1:14">
      <c r="A1241" s="32" t="s">
        <v>9015</v>
      </c>
      <c r="B1241" s="32" t="s">
        <v>9015</v>
      </c>
      <c r="C1241" s="33">
        <v>0.75002314814814808</v>
      </c>
      <c r="D1241" s="10">
        <v>101</v>
      </c>
      <c r="E1241" s="14">
        <v>1508197</v>
      </c>
      <c r="F1241" s="10" t="s">
        <v>126</v>
      </c>
      <c r="G1241" s="15">
        <v>200</v>
      </c>
      <c r="H1241" s="10" t="s">
        <v>253</v>
      </c>
      <c r="I1241" s="10" t="s">
        <v>7424</v>
      </c>
      <c r="J1241" s="34">
        <v>2470</v>
      </c>
      <c r="K1241" s="10">
        <v>4931754405</v>
      </c>
      <c r="L1241" s="10" t="s">
        <v>7788</v>
      </c>
      <c r="M1241" s="10"/>
      <c r="N1241" s="10"/>
    </row>
    <row r="1242" spans="1:14">
      <c r="A1242" s="32" t="s">
        <v>9015</v>
      </c>
      <c r="B1242" s="32" t="s">
        <v>9015</v>
      </c>
      <c r="C1242" s="33">
        <v>0.8453356481481481</v>
      </c>
      <c r="D1242" s="10">
        <v>101</v>
      </c>
      <c r="E1242" s="14">
        <v>1513604</v>
      </c>
      <c r="F1242" s="10" t="s">
        <v>131</v>
      </c>
      <c r="G1242" s="15">
        <v>168</v>
      </c>
      <c r="H1242" s="10" t="s">
        <v>253</v>
      </c>
      <c r="I1242" s="10" t="s">
        <v>7424</v>
      </c>
      <c r="J1242" s="34">
        <v>3301.2</v>
      </c>
      <c r="K1242" s="10">
        <v>4931755180</v>
      </c>
      <c r="L1242" s="10" t="s">
        <v>7788</v>
      </c>
      <c r="M1242" s="10"/>
      <c r="N1242" s="10"/>
    </row>
    <row r="1243" spans="1:14">
      <c r="A1243" s="32" t="s">
        <v>9015</v>
      </c>
      <c r="B1243" s="32" t="s">
        <v>9015</v>
      </c>
      <c r="C1243" s="33">
        <v>0.84549768518518509</v>
      </c>
      <c r="D1243" s="10">
        <v>101</v>
      </c>
      <c r="E1243" s="14">
        <v>1513604</v>
      </c>
      <c r="F1243" s="10" t="s">
        <v>131</v>
      </c>
      <c r="G1243" s="15">
        <v>168</v>
      </c>
      <c r="H1243" s="10" t="s">
        <v>253</v>
      </c>
      <c r="I1243" s="10" t="s">
        <v>7424</v>
      </c>
      <c r="J1243" s="34">
        <v>3301.2</v>
      </c>
      <c r="K1243" s="10">
        <v>4931755182</v>
      </c>
      <c r="L1243" s="10" t="s">
        <v>7788</v>
      </c>
      <c r="M1243" s="10"/>
      <c r="N1243" s="10"/>
    </row>
    <row r="1244" spans="1:14">
      <c r="A1244" s="32" t="s">
        <v>9015</v>
      </c>
      <c r="B1244" s="32" t="s">
        <v>9015</v>
      </c>
      <c r="C1244" s="33">
        <v>0.8459606481481482</v>
      </c>
      <c r="D1244" s="10">
        <v>101</v>
      </c>
      <c r="E1244" s="14">
        <v>1508197</v>
      </c>
      <c r="F1244" s="10" t="s">
        <v>126</v>
      </c>
      <c r="G1244" s="15">
        <v>200</v>
      </c>
      <c r="H1244" s="10" t="s">
        <v>253</v>
      </c>
      <c r="I1244" s="10" t="s">
        <v>7424</v>
      </c>
      <c r="J1244" s="34">
        <v>2470</v>
      </c>
      <c r="K1244" s="10">
        <v>4931755186</v>
      </c>
      <c r="L1244" s="10" t="s">
        <v>7788</v>
      </c>
      <c r="M1244" s="10"/>
      <c r="N1244" s="10"/>
    </row>
    <row r="1245" spans="1:14">
      <c r="A1245" s="32" t="s">
        <v>9015</v>
      </c>
      <c r="B1245" s="32" t="s">
        <v>9015</v>
      </c>
      <c r="C1245" s="33">
        <v>0.84619212962962964</v>
      </c>
      <c r="D1245" s="10">
        <v>101</v>
      </c>
      <c r="E1245" s="14">
        <v>1523321</v>
      </c>
      <c r="F1245" s="10" t="s">
        <v>159</v>
      </c>
      <c r="G1245" s="15">
        <v>216</v>
      </c>
      <c r="H1245" s="10" t="s">
        <v>253</v>
      </c>
      <c r="I1245" s="10" t="s">
        <v>7424</v>
      </c>
      <c r="J1245" s="34">
        <v>2535.84</v>
      </c>
      <c r="K1245" s="10">
        <v>4931755188</v>
      </c>
      <c r="L1245" s="10" t="s">
        <v>7788</v>
      </c>
      <c r="M1245" s="10"/>
      <c r="N1245" s="10"/>
    </row>
    <row r="1246" spans="1:14">
      <c r="A1246" s="32" t="s">
        <v>9015</v>
      </c>
      <c r="B1246" s="32" t="s">
        <v>9015</v>
      </c>
      <c r="C1246" s="33">
        <v>0.84765046296296298</v>
      </c>
      <c r="D1246" s="10">
        <v>101</v>
      </c>
      <c r="E1246" s="14">
        <v>1520337</v>
      </c>
      <c r="F1246" s="10" t="s">
        <v>157</v>
      </c>
      <c r="G1246" s="15">
        <v>200</v>
      </c>
      <c r="H1246" s="10" t="s">
        <v>253</v>
      </c>
      <c r="I1246" s="10" t="s">
        <v>7424</v>
      </c>
      <c r="J1246" s="34">
        <v>2610</v>
      </c>
      <c r="K1246" s="10">
        <v>4931755192</v>
      </c>
      <c r="L1246" s="10" t="s">
        <v>7788</v>
      </c>
      <c r="M1246" s="10"/>
      <c r="N1246" s="10"/>
    </row>
    <row r="1247" spans="1:14">
      <c r="A1247" s="32" t="s">
        <v>9015</v>
      </c>
      <c r="B1247" s="32" t="s">
        <v>9015</v>
      </c>
      <c r="C1247" s="33">
        <v>0.84815972222222225</v>
      </c>
      <c r="D1247" s="10">
        <v>101</v>
      </c>
      <c r="E1247" s="14">
        <v>1513249</v>
      </c>
      <c r="F1247" s="10" t="s">
        <v>130</v>
      </c>
      <c r="G1247" s="15">
        <v>240</v>
      </c>
      <c r="H1247" s="10" t="s">
        <v>253</v>
      </c>
      <c r="I1247" s="10" t="s">
        <v>7424</v>
      </c>
      <c r="J1247" s="34">
        <v>2676</v>
      </c>
      <c r="K1247" s="10">
        <v>4931755194</v>
      </c>
      <c r="L1247" s="10" t="s">
        <v>7788</v>
      </c>
      <c r="M1247" s="10"/>
      <c r="N1247" s="10"/>
    </row>
    <row r="1248" spans="1:14">
      <c r="A1248" s="32" t="s">
        <v>9015</v>
      </c>
      <c r="B1248" s="32" t="s">
        <v>9015</v>
      </c>
      <c r="C1248" s="33">
        <v>0.84854166666666664</v>
      </c>
      <c r="D1248" s="10">
        <v>101</v>
      </c>
      <c r="E1248" s="14">
        <v>1520337</v>
      </c>
      <c r="F1248" s="10" t="s">
        <v>157</v>
      </c>
      <c r="G1248" s="15">
        <v>200</v>
      </c>
      <c r="H1248" s="10" t="s">
        <v>253</v>
      </c>
      <c r="I1248" s="10" t="s">
        <v>7424</v>
      </c>
      <c r="J1248" s="34">
        <v>2610</v>
      </c>
      <c r="K1248" s="10">
        <v>4931755197</v>
      </c>
      <c r="L1248" s="10" t="s">
        <v>7788</v>
      </c>
      <c r="M1248" s="10"/>
      <c r="N1248" s="10"/>
    </row>
    <row r="1249" spans="1:14">
      <c r="A1249" s="32" t="s">
        <v>9015</v>
      </c>
      <c r="B1249" s="32" t="s">
        <v>9015</v>
      </c>
      <c r="C1249" s="33">
        <v>0.85370370370370363</v>
      </c>
      <c r="D1249" s="10">
        <v>101</v>
      </c>
      <c r="E1249" s="14">
        <v>1516850</v>
      </c>
      <c r="F1249" s="10" t="s">
        <v>399</v>
      </c>
      <c r="G1249" s="15">
        <v>960</v>
      </c>
      <c r="H1249" s="10" t="s">
        <v>253</v>
      </c>
      <c r="I1249" s="10" t="s">
        <v>7424</v>
      </c>
      <c r="J1249" s="34">
        <v>18614.400000000001</v>
      </c>
      <c r="K1249" s="10">
        <v>4931755217</v>
      </c>
      <c r="L1249" s="10" t="s">
        <v>7788</v>
      </c>
      <c r="M1249" s="10"/>
      <c r="N1249" s="10"/>
    </row>
    <row r="1250" spans="1:14">
      <c r="A1250" s="32" t="s">
        <v>9015</v>
      </c>
      <c r="B1250" s="32" t="s">
        <v>9015</v>
      </c>
      <c r="C1250" s="33">
        <v>0.85431712962962969</v>
      </c>
      <c r="D1250" s="10">
        <v>101</v>
      </c>
      <c r="E1250" s="14">
        <v>1516847</v>
      </c>
      <c r="F1250" s="10" t="s">
        <v>136</v>
      </c>
      <c r="G1250" s="15">
        <v>840</v>
      </c>
      <c r="H1250" s="10" t="s">
        <v>253</v>
      </c>
      <c r="I1250" s="10" t="s">
        <v>7424</v>
      </c>
      <c r="J1250" s="34">
        <v>15397.2</v>
      </c>
      <c r="K1250" s="10">
        <v>4931755221</v>
      </c>
      <c r="L1250" s="10" t="s">
        <v>7788</v>
      </c>
      <c r="M1250" s="10"/>
      <c r="N1250" s="10"/>
    </row>
    <row r="1251" spans="1:14">
      <c r="A1251" s="32" t="s">
        <v>9015</v>
      </c>
      <c r="B1251" s="32" t="s">
        <v>9015</v>
      </c>
      <c r="C1251" s="33">
        <v>0.86791666666666656</v>
      </c>
      <c r="D1251" s="10">
        <v>101</v>
      </c>
      <c r="E1251" s="14">
        <v>1528799</v>
      </c>
      <c r="F1251" s="10" t="s">
        <v>161</v>
      </c>
      <c r="G1251" s="15">
        <v>504</v>
      </c>
      <c r="H1251" s="10" t="s">
        <v>253</v>
      </c>
      <c r="I1251" s="10" t="s">
        <v>7424</v>
      </c>
      <c r="J1251" s="34">
        <v>22528.799999999999</v>
      </c>
      <c r="K1251" s="10">
        <v>4931755303</v>
      </c>
      <c r="L1251" s="10" t="s">
        <v>7788</v>
      </c>
      <c r="M1251" s="10"/>
      <c r="N1251" s="10"/>
    </row>
    <row r="1252" spans="1:14">
      <c r="A1252" s="32" t="s">
        <v>9015</v>
      </c>
      <c r="B1252" s="32" t="s">
        <v>9015</v>
      </c>
      <c r="C1252" s="33">
        <v>0.92098379629629623</v>
      </c>
      <c r="D1252" s="10">
        <v>101</v>
      </c>
      <c r="E1252" s="14">
        <v>1516860</v>
      </c>
      <c r="F1252" s="10" t="s">
        <v>139</v>
      </c>
      <c r="G1252" s="15">
        <v>800</v>
      </c>
      <c r="H1252" s="10" t="s">
        <v>253</v>
      </c>
      <c r="I1252" s="10" t="s">
        <v>7424</v>
      </c>
      <c r="J1252" s="34">
        <v>15032</v>
      </c>
      <c r="K1252" s="10">
        <v>4931755626</v>
      </c>
      <c r="L1252" s="10" t="s">
        <v>7788</v>
      </c>
      <c r="M1252" s="10"/>
      <c r="N1252" s="10"/>
    </row>
    <row r="1253" spans="1:14">
      <c r="A1253" s="32" t="s">
        <v>9015</v>
      </c>
      <c r="B1253" s="32" t="s">
        <v>9015</v>
      </c>
      <c r="C1253" s="33">
        <v>0.92535879629629625</v>
      </c>
      <c r="D1253" s="10">
        <v>101</v>
      </c>
      <c r="E1253" s="14">
        <v>1513604</v>
      </c>
      <c r="F1253" s="10" t="s">
        <v>131</v>
      </c>
      <c r="G1253" s="15">
        <v>168</v>
      </c>
      <c r="H1253" s="10" t="s">
        <v>253</v>
      </c>
      <c r="I1253" s="10" t="s">
        <v>7424</v>
      </c>
      <c r="J1253" s="34">
        <v>3301.2</v>
      </c>
      <c r="K1253" s="10">
        <v>4931755657</v>
      </c>
      <c r="L1253" s="10" t="s">
        <v>7788</v>
      </c>
      <c r="M1253" s="10"/>
      <c r="N1253" s="10"/>
    </row>
    <row r="1254" spans="1:14">
      <c r="A1254" s="32" t="s">
        <v>9015</v>
      </c>
      <c r="B1254" s="32" t="s">
        <v>9015</v>
      </c>
      <c r="C1254" s="33">
        <v>0.92543981481481474</v>
      </c>
      <c r="D1254" s="10">
        <v>101</v>
      </c>
      <c r="E1254" s="14">
        <v>1513604</v>
      </c>
      <c r="F1254" s="10" t="s">
        <v>131</v>
      </c>
      <c r="G1254" s="15">
        <v>168</v>
      </c>
      <c r="H1254" s="10" t="s">
        <v>253</v>
      </c>
      <c r="I1254" s="10" t="s">
        <v>7424</v>
      </c>
      <c r="J1254" s="34">
        <v>3301.2</v>
      </c>
      <c r="K1254" s="10">
        <v>4931755658</v>
      </c>
      <c r="L1254" s="10" t="s">
        <v>7788</v>
      </c>
      <c r="M1254" s="10"/>
      <c r="N1254" s="10"/>
    </row>
    <row r="1255" spans="1:14">
      <c r="A1255" s="32" t="s">
        <v>9015</v>
      </c>
      <c r="B1255" s="32" t="s">
        <v>9015</v>
      </c>
      <c r="C1255" s="33">
        <v>0.92562500000000003</v>
      </c>
      <c r="D1255" s="10">
        <v>101</v>
      </c>
      <c r="E1255" s="14">
        <v>1520335</v>
      </c>
      <c r="F1255" s="10" t="s">
        <v>155</v>
      </c>
      <c r="G1255" s="15">
        <v>600</v>
      </c>
      <c r="H1255" s="10" t="s">
        <v>253</v>
      </c>
      <c r="I1255" s="10" t="s">
        <v>7424</v>
      </c>
      <c r="J1255" s="34">
        <v>9054</v>
      </c>
      <c r="K1255" s="10">
        <v>4931755663</v>
      </c>
      <c r="L1255" s="10" t="s">
        <v>7788</v>
      </c>
      <c r="M1255" s="10"/>
      <c r="N1255" s="10"/>
    </row>
    <row r="1256" spans="1:14">
      <c r="A1256" s="32" t="s">
        <v>9015</v>
      </c>
      <c r="B1256" s="32" t="s">
        <v>9015</v>
      </c>
      <c r="C1256" s="33">
        <v>0.92584490740740744</v>
      </c>
      <c r="D1256" s="10">
        <v>101</v>
      </c>
      <c r="E1256" s="14">
        <v>1513249</v>
      </c>
      <c r="F1256" s="10" t="s">
        <v>130</v>
      </c>
      <c r="G1256" s="15">
        <v>240</v>
      </c>
      <c r="H1256" s="10" t="s">
        <v>253</v>
      </c>
      <c r="I1256" s="10" t="s">
        <v>7424</v>
      </c>
      <c r="J1256" s="34">
        <v>2676</v>
      </c>
      <c r="K1256" s="10">
        <v>4931755664</v>
      </c>
      <c r="L1256" s="10" t="s">
        <v>7788</v>
      </c>
      <c r="M1256" s="10"/>
      <c r="N1256" s="10"/>
    </row>
    <row r="1257" spans="1:14">
      <c r="A1257" s="32" t="s">
        <v>9015</v>
      </c>
      <c r="B1257" s="32" t="s">
        <v>9015</v>
      </c>
      <c r="C1257" s="33">
        <v>0.92753472222222222</v>
      </c>
      <c r="D1257" s="10">
        <v>101</v>
      </c>
      <c r="E1257" s="14">
        <v>1508197</v>
      </c>
      <c r="F1257" s="10" t="s">
        <v>126</v>
      </c>
      <c r="G1257" s="15">
        <v>200</v>
      </c>
      <c r="H1257" s="10" t="s">
        <v>253</v>
      </c>
      <c r="I1257" s="10" t="s">
        <v>7424</v>
      </c>
      <c r="J1257" s="34">
        <v>2470</v>
      </c>
      <c r="K1257" s="10">
        <v>4931755681</v>
      </c>
      <c r="L1257" s="10" t="s">
        <v>7788</v>
      </c>
      <c r="M1257" s="10"/>
      <c r="N1257" s="10"/>
    </row>
    <row r="1258" spans="1:14">
      <c r="A1258" s="32" t="s">
        <v>9015</v>
      </c>
      <c r="B1258" s="32" t="s">
        <v>9015</v>
      </c>
      <c r="C1258" s="33">
        <v>0.92817129629629624</v>
      </c>
      <c r="D1258" s="10">
        <v>101</v>
      </c>
      <c r="E1258" s="14">
        <v>1523321</v>
      </c>
      <c r="F1258" s="10" t="s">
        <v>159</v>
      </c>
      <c r="G1258" s="15">
        <v>216</v>
      </c>
      <c r="H1258" s="10" t="s">
        <v>253</v>
      </c>
      <c r="I1258" s="10" t="s">
        <v>7424</v>
      </c>
      <c r="J1258" s="34">
        <v>2535.84</v>
      </c>
      <c r="K1258" s="10">
        <v>4931755686</v>
      </c>
      <c r="L1258" s="10" t="s">
        <v>7788</v>
      </c>
      <c r="M1258" s="10"/>
      <c r="N1258" s="10"/>
    </row>
    <row r="1259" spans="1:14">
      <c r="A1259" s="32" t="s">
        <v>9015</v>
      </c>
      <c r="B1259" s="32" t="s">
        <v>9015</v>
      </c>
      <c r="C1259" s="33">
        <v>0.92902777777777779</v>
      </c>
      <c r="D1259" s="10">
        <v>101</v>
      </c>
      <c r="E1259" s="14">
        <v>1508197</v>
      </c>
      <c r="F1259" s="10" t="s">
        <v>126</v>
      </c>
      <c r="G1259" s="15">
        <v>200</v>
      </c>
      <c r="H1259" s="10" t="s">
        <v>253</v>
      </c>
      <c r="I1259" s="10" t="s">
        <v>7424</v>
      </c>
      <c r="J1259" s="34">
        <v>2470</v>
      </c>
      <c r="K1259" s="10">
        <v>4931755689</v>
      </c>
      <c r="L1259" s="10" t="s">
        <v>7788</v>
      </c>
      <c r="M1259" s="10"/>
      <c r="N1259" s="10"/>
    </row>
    <row r="1260" spans="1:14">
      <c r="A1260" s="32" t="s">
        <v>9015</v>
      </c>
      <c r="B1260" s="32" t="s">
        <v>9015</v>
      </c>
      <c r="C1260" s="33">
        <v>0.92961805555555566</v>
      </c>
      <c r="D1260" s="10">
        <v>101</v>
      </c>
      <c r="E1260" s="14">
        <v>1520337</v>
      </c>
      <c r="F1260" s="10" t="s">
        <v>157</v>
      </c>
      <c r="G1260" s="15">
        <v>200</v>
      </c>
      <c r="H1260" s="10" t="s">
        <v>253</v>
      </c>
      <c r="I1260" s="10" t="s">
        <v>7424</v>
      </c>
      <c r="J1260" s="34">
        <v>2610</v>
      </c>
      <c r="K1260" s="10">
        <v>4931755704</v>
      </c>
      <c r="L1260" s="10" t="s">
        <v>7788</v>
      </c>
      <c r="M1260" s="10"/>
      <c r="N1260" s="10"/>
    </row>
    <row r="1261" spans="1:14">
      <c r="A1261" s="32" t="s">
        <v>9015</v>
      </c>
      <c r="B1261" s="32" t="s">
        <v>9015</v>
      </c>
      <c r="C1261" s="33">
        <v>0.93141203703703701</v>
      </c>
      <c r="D1261" s="10">
        <v>101</v>
      </c>
      <c r="E1261" s="14">
        <v>1508197</v>
      </c>
      <c r="F1261" s="10" t="s">
        <v>126</v>
      </c>
      <c r="G1261" s="15">
        <v>200</v>
      </c>
      <c r="H1261" s="10" t="s">
        <v>253</v>
      </c>
      <c r="I1261" s="10" t="s">
        <v>7424</v>
      </c>
      <c r="J1261" s="34">
        <v>2470</v>
      </c>
      <c r="K1261" s="10">
        <v>4931755717</v>
      </c>
      <c r="L1261" s="10" t="s">
        <v>7788</v>
      </c>
      <c r="M1261" s="10"/>
      <c r="N1261" s="10"/>
    </row>
    <row r="1262" spans="1:14">
      <c r="A1262" s="32" t="s">
        <v>9058</v>
      </c>
      <c r="B1262" s="32" t="s">
        <v>9058</v>
      </c>
      <c r="C1262" s="33">
        <v>3.2523148148148148E-2</v>
      </c>
      <c r="D1262" s="10">
        <v>101</v>
      </c>
      <c r="E1262" s="14">
        <v>1516858</v>
      </c>
      <c r="F1262" s="10" t="s">
        <v>138</v>
      </c>
      <c r="G1262" s="15">
        <v>1000</v>
      </c>
      <c r="H1262" s="10" t="s">
        <v>253</v>
      </c>
      <c r="I1262" s="10" t="s">
        <v>7424</v>
      </c>
      <c r="J1262" s="34">
        <v>19150</v>
      </c>
      <c r="K1262" s="10">
        <v>4931756192</v>
      </c>
      <c r="L1262" s="10" t="s">
        <v>8732</v>
      </c>
      <c r="M1262" s="10"/>
      <c r="N1262" s="10"/>
    </row>
    <row r="1263" spans="1:14">
      <c r="A1263" s="32" t="s">
        <v>9058</v>
      </c>
      <c r="B1263" s="32" t="s">
        <v>9058</v>
      </c>
      <c r="C1263" s="33">
        <v>3.3645833333333333E-2</v>
      </c>
      <c r="D1263" s="10">
        <v>102</v>
      </c>
      <c r="E1263" s="14">
        <v>1516858</v>
      </c>
      <c r="F1263" s="10" t="s">
        <v>138</v>
      </c>
      <c r="G1263" s="15">
        <v>-1000</v>
      </c>
      <c r="H1263" s="10" t="s">
        <v>253</v>
      </c>
      <c r="I1263" s="10" t="s">
        <v>7424</v>
      </c>
      <c r="J1263" s="34">
        <v>-19150</v>
      </c>
      <c r="K1263" s="10">
        <v>4931756205</v>
      </c>
      <c r="L1263" s="10" t="s">
        <v>8732</v>
      </c>
      <c r="M1263" s="10"/>
      <c r="N1263" s="10"/>
    </row>
    <row r="1264" spans="1:14">
      <c r="A1264" s="32" t="s">
        <v>9058</v>
      </c>
      <c r="B1264" s="32" t="s">
        <v>9058</v>
      </c>
      <c r="C1264" s="33">
        <v>3.3773148148148149E-2</v>
      </c>
      <c r="D1264" s="10">
        <v>101</v>
      </c>
      <c r="E1264" s="14">
        <v>1516858</v>
      </c>
      <c r="F1264" s="10" t="s">
        <v>138</v>
      </c>
      <c r="G1264" s="15">
        <v>1000</v>
      </c>
      <c r="H1264" s="10" t="s">
        <v>253</v>
      </c>
      <c r="I1264" s="10" t="s">
        <v>7424</v>
      </c>
      <c r="J1264" s="34">
        <v>19150</v>
      </c>
      <c r="K1264" s="10">
        <v>4931756208</v>
      </c>
      <c r="L1264" s="10" t="s">
        <v>8732</v>
      </c>
      <c r="M1264" s="10"/>
      <c r="N1264" s="10"/>
    </row>
    <row r="1265" spans="1:14">
      <c r="A1265" s="32" t="s">
        <v>9058</v>
      </c>
      <c r="B1265" s="32" t="s">
        <v>9058</v>
      </c>
      <c r="C1265" s="33">
        <v>3.7418981481481477E-2</v>
      </c>
      <c r="D1265" s="10">
        <v>101</v>
      </c>
      <c r="E1265" s="14">
        <v>1516850</v>
      </c>
      <c r="F1265" s="10" t="s">
        <v>399</v>
      </c>
      <c r="G1265" s="15">
        <v>960</v>
      </c>
      <c r="H1265" s="10" t="s">
        <v>253</v>
      </c>
      <c r="I1265" s="10" t="s">
        <v>7424</v>
      </c>
      <c r="J1265" s="34">
        <v>18614.400000000001</v>
      </c>
      <c r="K1265" s="10">
        <v>4931756227</v>
      </c>
      <c r="L1265" s="10" t="s">
        <v>8732</v>
      </c>
      <c r="M1265" s="10"/>
      <c r="N1265" s="10"/>
    </row>
    <row r="1266" spans="1:14">
      <c r="A1266" s="32" t="s">
        <v>9058</v>
      </c>
      <c r="B1266" s="32" t="s">
        <v>9058</v>
      </c>
      <c r="C1266" s="33">
        <v>3.9548611111111111E-2</v>
      </c>
      <c r="D1266" s="10">
        <v>101</v>
      </c>
      <c r="E1266" s="14">
        <v>1508197</v>
      </c>
      <c r="F1266" s="10" t="s">
        <v>126</v>
      </c>
      <c r="G1266" s="15">
        <v>200</v>
      </c>
      <c r="H1266" s="10" t="s">
        <v>253</v>
      </c>
      <c r="I1266" s="10" t="s">
        <v>7424</v>
      </c>
      <c r="J1266" s="34">
        <v>2470</v>
      </c>
      <c r="K1266" s="10">
        <v>4931756252</v>
      </c>
      <c r="L1266" s="10" t="s">
        <v>8732</v>
      </c>
      <c r="M1266" s="10"/>
      <c r="N1266" s="10"/>
    </row>
    <row r="1267" spans="1:14">
      <c r="A1267" s="32" t="s">
        <v>9058</v>
      </c>
      <c r="B1267" s="32" t="s">
        <v>9058</v>
      </c>
      <c r="C1267" s="33">
        <v>3.9618055555555552E-2</v>
      </c>
      <c r="D1267" s="10">
        <v>101</v>
      </c>
      <c r="E1267" s="14">
        <v>1508197</v>
      </c>
      <c r="F1267" s="10" t="s">
        <v>126</v>
      </c>
      <c r="G1267" s="15">
        <v>200</v>
      </c>
      <c r="H1267" s="10" t="s">
        <v>253</v>
      </c>
      <c r="I1267" s="10" t="s">
        <v>7424</v>
      </c>
      <c r="J1267" s="34">
        <v>2470</v>
      </c>
      <c r="K1267" s="10">
        <v>4931756253</v>
      </c>
      <c r="L1267" s="10" t="s">
        <v>8732</v>
      </c>
      <c r="M1267" s="10"/>
      <c r="N1267" s="10"/>
    </row>
    <row r="1268" spans="1:14">
      <c r="A1268" s="32" t="s">
        <v>9058</v>
      </c>
      <c r="B1268" s="32" t="s">
        <v>9058</v>
      </c>
      <c r="C1268" s="33">
        <v>3.9756944444444449E-2</v>
      </c>
      <c r="D1268" s="10">
        <v>101</v>
      </c>
      <c r="E1268" s="14">
        <v>1520335</v>
      </c>
      <c r="F1268" s="10" t="s">
        <v>155</v>
      </c>
      <c r="G1268" s="15">
        <v>600</v>
      </c>
      <c r="H1268" s="10" t="s">
        <v>253</v>
      </c>
      <c r="I1268" s="10" t="s">
        <v>7424</v>
      </c>
      <c r="J1268" s="34">
        <v>9054</v>
      </c>
      <c r="K1268" s="10">
        <v>4931756255</v>
      </c>
      <c r="L1268" s="10" t="s">
        <v>8732</v>
      </c>
      <c r="M1268" s="10"/>
      <c r="N1268" s="10"/>
    </row>
    <row r="1269" spans="1:14">
      <c r="A1269" s="32" t="s">
        <v>9058</v>
      </c>
      <c r="B1269" s="32" t="s">
        <v>9058</v>
      </c>
      <c r="C1269" s="33">
        <v>3.9837962962962964E-2</v>
      </c>
      <c r="D1269" s="10">
        <v>101</v>
      </c>
      <c r="E1269" s="14">
        <v>1508197</v>
      </c>
      <c r="F1269" s="10" t="s">
        <v>126</v>
      </c>
      <c r="G1269" s="15">
        <v>200</v>
      </c>
      <c r="H1269" s="10" t="s">
        <v>253</v>
      </c>
      <c r="I1269" s="10" t="s">
        <v>7424</v>
      </c>
      <c r="J1269" s="34">
        <v>2470</v>
      </c>
      <c r="K1269" s="10">
        <v>4931756256</v>
      </c>
      <c r="L1269" s="10" t="s">
        <v>8732</v>
      </c>
      <c r="M1269" s="10"/>
      <c r="N1269" s="10"/>
    </row>
    <row r="1270" spans="1:14">
      <c r="A1270" s="32" t="s">
        <v>9058</v>
      </c>
      <c r="B1270" s="32" t="s">
        <v>9058</v>
      </c>
      <c r="C1270" s="33">
        <v>3.9895833333333332E-2</v>
      </c>
      <c r="D1270" s="10">
        <v>101</v>
      </c>
      <c r="E1270" s="14">
        <v>1508197</v>
      </c>
      <c r="F1270" s="10" t="s">
        <v>126</v>
      </c>
      <c r="G1270" s="15">
        <v>200</v>
      </c>
      <c r="H1270" s="10" t="s">
        <v>253</v>
      </c>
      <c r="I1270" s="10" t="s">
        <v>7424</v>
      </c>
      <c r="J1270" s="34">
        <v>2470</v>
      </c>
      <c r="K1270" s="10">
        <v>4931756257</v>
      </c>
      <c r="L1270" s="10" t="s">
        <v>8732</v>
      </c>
      <c r="M1270" s="10"/>
      <c r="N1270" s="10"/>
    </row>
    <row r="1271" spans="1:14">
      <c r="A1271" s="32" t="s">
        <v>9058</v>
      </c>
      <c r="B1271" s="32" t="s">
        <v>9058</v>
      </c>
      <c r="C1271" s="33">
        <v>3.9965277777777773E-2</v>
      </c>
      <c r="D1271" s="10">
        <v>101</v>
      </c>
      <c r="E1271" s="14">
        <v>1513249</v>
      </c>
      <c r="F1271" s="10" t="s">
        <v>130</v>
      </c>
      <c r="G1271" s="15">
        <v>240</v>
      </c>
      <c r="H1271" s="10" t="s">
        <v>253</v>
      </c>
      <c r="I1271" s="10" t="s">
        <v>7424</v>
      </c>
      <c r="J1271" s="34">
        <v>2676</v>
      </c>
      <c r="K1271" s="10">
        <v>4931756259</v>
      </c>
      <c r="L1271" s="10" t="s">
        <v>8732</v>
      </c>
      <c r="M1271" s="10"/>
      <c r="N1271" s="10"/>
    </row>
    <row r="1272" spans="1:14">
      <c r="A1272" s="32" t="s">
        <v>9058</v>
      </c>
      <c r="B1272" s="32" t="s">
        <v>9058</v>
      </c>
      <c r="C1272" s="33">
        <v>4.0219907407407406E-2</v>
      </c>
      <c r="D1272" s="10">
        <v>101</v>
      </c>
      <c r="E1272" s="14">
        <v>1520337</v>
      </c>
      <c r="F1272" s="10" t="s">
        <v>157</v>
      </c>
      <c r="G1272" s="15">
        <v>200</v>
      </c>
      <c r="H1272" s="10" t="s">
        <v>253</v>
      </c>
      <c r="I1272" s="10" t="s">
        <v>7424</v>
      </c>
      <c r="J1272" s="34">
        <v>2610</v>
      </c>
      <c r="K1272" s="10">
        <v>4931756262</v>
      </c>
      <c r="L1272" s="10" t="s">
        <v>8732</v>
      </c>
      <c r="M1272" s="10"/>
      <c r="N1272" s="10"/>
    </row>
    <row r="1273" spans="1:14">
      <c r="A1273" s="32" t="s">
        <v>9058</v>
      </c>
      <c r="B1273" s="32" t="s">
        <v>9058</v>
      </c>
      <c r="C1273" s="33">
        <v>4.0289351851851847E-2</v>
      </c>
      <c r="D1273" s="10">
        <v>101</v>
      </c>
      <c r="E1273" s="14">
        <v>1520337</v>
      </c>
      <c r="F1273" s="10" t="s">
        <v>157</v>
      </c>
      <c r="G1273" s="15">
        <v>200</v>
      </c>
      <c r="H1273" s="10" t="s">
        <v>253</v>
      </c>
      <c r="I1273" s="10" t="s">
        <v>7424</v>
      </c>
      <c r="J1273" s="34">
        <v>2610</v>
      </c>
      <c r="K1273" s="10">
        <v>4931756263</v>
      </c>
      <c r="L1273" s="10" t="s">
        <v>8732</v>
      </c>
      <c r="M1273" s="10"/>
      <c r="N1273" s="10"/>
    </row>
    <row r="1274" spans="1:14">
      <c r="A1274" s="32" t="s">
        <v>9058</v>
      </c>
      <c r="B1274" s="32" t="s">
        <v>9058</v>
      </c>
      <c r="C1274" s="33">
        <v>4.0358796296296295E-2</v>
      </c>
      <c r="D1274" s="10">
        <v>101</v>
      </c>
      <c r="E1274" s="14">
        <v>1523321</v>
      </c>
      <c r="F1274" s="10" t="s">
        <v>159</v>
      </c>
      <c r="G1274" s="15">
        <v>216</v>
      </c>
      <c r="H1274" s="10" t="s">
        <v>253</v>
      </c>
      <c r="I1274" s="10" t="s">
        <v>7424</v>
      </c>
      <c r="J1274" s="34">
        <v>2535.84</v>
      </c>
      <c r="K1274" s="10">
        <v>4931756264</v>
      </c>
      <c r="L1274" s="10" t="s">
        <v>8732</v>
      </c>
      <c r="M1274" s="10"/>
      <c r="N1274" s="10"/>
    </row>
    <row r="1275" spans="1:14">
      <c r="A1275" s="32" t="s">
        <v>9058</v>
      </c>
      <c r="B1275" s="32" t="s">
        <v>9058</v>
      </c>
      <c r="C1275" s="33">
        <v>4.0428240740740744E-2</v>
      </c>
      <c r="D1275" s="10">
        <v>101</v>
      </c>
      <c r="E1275" s="14">
        <v>1523321</v>
      </c>
      <c r="F1275" s="10" t="s">
        <v>159</v>
      </c>
      <c r="G1275" s="15">
        <v>216</v>
      </c>
      <c r="H1275" s="10" t="s">
        <v>253</v>
      </c>
      <c r="I1275" s="10" t="s">
        <v>7424</v>
      </c>
      <c r="J1275" s="34">
        <v>2535.84</v>
      </c>
      <c r="K1275" s="10">
        <v>4931756265</v>
      </c>
      <c r="L1275" s="10" t="s">
        <v>8732</v>
      </c>
      <c r="M1275" s="10"/>
      <c r="N1275" s="10"/>
    </row>
    <row r="1276" spans="1:14">
      <c r="A1276" s="32" t="s">
        <v>9058</v>
      </c>
      <c r="B1276" s="32" t="s">
        <v>9058</v>
      </c>
      <c r="C1276" s="33">
        <v>4.0682870370370376E-2</v>
      </c>
      <c r="D1276" s="10">
        <v>101</v>
      </c>
      <c r="E1276" s="14">
        <v>1513604</v>
      </c>
      <c r="F1276" s="10" t="s">
        <v>131</v>
      </c>
      <c r="G1276" s="15">
        <v>168</v>
      </c>
      <c r="H1276" s="10" t="s">
        <v>253</v>
      </c>
      <c r="I1276" s="10" t="s">
        <v>7424</v>
      </c>
      <c r="J1276" s="34">
        <v>3301.2</v>
      </c>
      <c r="K1276" s="10">
        <v>4931756268</v>
      </c>
      <c r="L1276" s="10" t="s">
        <v>8732</v>
      </c>
      <c r="M1276" s="10"/>
      <c r="N1276" s="10"/>
    </row>
    <row r="1277" spans="1:14">
      <c r="A1277" s="32" t="s">
        <v>9058</v>
      </c>
      <c r="B1277" s="32" t="s">
        <v>9058</v>
      </c>
      <c r="C1277" s="33">
        <v>4.0752314814814811E-2</v>
      </c>
      <c r="D1277" s="10">
        <v>101</v>
      </c>
      <c r="E1277" s="14">
        <v>1513604</v>
      </c>
      <c r="F1277" s="10" t="s">
        <v>131</v>
      </c>
      <c r="G1277" s="15">
        <v>168</v>
      </c>
      <c r="H1277" s="10" t="s">
        <v>253</v>
      </c>
      <c r="I1277" s="10" t="s">
        <v>7424</v>
      </c>
      <c r="J1277" s="34">
        <v>3301.2</v>
      </c>
      <c r="K1277" s="10">
        <v>4931756270</v>
      </c>
      <c r="L1277" s="10" t="s">
        <v>8732</v>
      </c>
      <c r="M1277" s="10"/>
      <c r="N1277" s="10"/>
    </row>
    <row r="1278" spans="1:14">
      <c r="A1278" s="32" t="s">
        <v>9058</v>
      </c>
      <c r="B1278" s="32" t="s">
        <v>9058</v>
      </c>
      <c r="C1278" s="33">
        <v>0.13873842592592592</v>
      </c>
      <c r="D1278" s="10">
        <v>101</v>
      </c>
      <c r="E1278" s="14">
        <v>1528799</v>
      </c>
      <c r="F1278" s="10" t="s">
        <v>161</v>
      </c>
      <c r="G1278" s="15">
        <v>499</v>
      </c>
      <c r="H1278" s="10" t="s">
        <v>253</v>
      </c>
      <c r="I1278" s="10" t="s">
        <v>7424</v>
      </c>
      <c r="J1278" s="34">
        <v>22305.3</v>
      </c>
      <c r="K1278" s="10">
        <v>4931756625</v>
      </c>
      <c r="L1278" s="10" t="s">
        <v>8732</v>
      </c>
      <c r="M1278" s="10"/>
      <c r="N1278" s="10"/>
    </row>
    <row r="1279" spans="1:14">
      <c r="A1279" s="32" t="s">
        <v>9058</v>
      </c>
      <c r="B1279" s="32" t="s">
        <v>9058</v>
      </c>
      <c r="C1279" s="33">
        <v>0.13952546296296295</v>
      </c>
      <c r="D1279" s="10">
        <v>101</v>
      </c>
      <c r="E1279" s="14">
        <v>1516847</v>
      </c>
      <c r="F1279" s="10" t="s">
        <v>136</v>
      </c>
      <c r="G1279" s="15">
        <v>840</v>
      </c>
      <c r="H1279" s="10" t="s">
        <v>253</v>
      </c>
      <c r="I1279" s="10" t="s">
        <v>7424</v>
      </c>
      <c r="J1279" s="34">
        <v>15397.2</v>
      </c>
      <c r="K1279" s="10">
        <v>4931756631</v>
      </c>
      <c r="L1279" s="10" t="s">
        <v>8732</v>
      </c>
      <c r="M1279" s="10"/>
      <c r="N1279" s="10"/>
    </row>
    <row r="1280" spans="1:14">
      <c r="A1280" s="32" t="s">
        <v>9058</v>
      </c>
      <c r="B1280" s="32" t="s">
        <v>9058</v>
      </c>
      <c r="C1280" s="33">
        <v>0.22377314814814817</v>
      </c>
      <c r="D1280" s="10">
        <v>102</v>
      </c>
      <c r="E1280" s="14">
        <v>1520335</v>
      </c>
      <c r="F1280" s="10" t="s">
        <v>155</v>
      </c>
      <c r="G1280" s="15">
        <v>-600</v>
      </c>
      <c r="H1280" s="10" t="s">
        <v>253</v>
      </c>
      <c r="I1280" s="10" t="s">
        <v>7424</v>
      </c>
      <c r="J1280" s="34">
        <v>-9054</v>
      </c>
      <c r="K1280" s="10">
        <v>4931757014</v>
      </c>
      <c r="L1280" s="10" t="s">
        <v>8732</v>
      </c>
      <c r="M1280" s="10"/>
      <c r="N1280" s="10"/>
    </row>
    <row r="1281" spans="1:14">
      <c r="A1281" s="32" t="s">
        <v>9058</v>
      </c>
      <c r="B1281" s="32" t="s">
        <v>9058</v>
      </c>
      <c r="C1281" s="33">
        <v>0.23159722222222223</v>
      </c>
      <c r="D1281" s="10">
        <v>101</v>
      </c>
      <c r="E1281" s="14">
        <v>1516860</v>
      </c>
      <c r="F1281" s="10" t="s">
        <v>139</v>
      </c>
      <c r="G1281" s="15">
        <v>800</v>
      </c>
      <c r="H1281" s="10" t="s">
        <v>253</v>
      </c>
      <c r="I1281" s="10" t="s">
        <v>7424</v>
      </c>
      <c r="J1281" s="34">
        <v>15032</v>
      </c>
      <c r="K1281" s="10">
        <v>4931757043</v>
      </c>
      <c r="L1281" s="10" t="s">
        <v>8732</v>
      </c>
      <c r="M1281" s="10"/>
      <c r="N1281" s="10"/>
    </row>
    <row r="1282" spans="1:14">
      <c r="A1282" s="32" t="s">
        <v>9058</v>
      </c>
      <c r="B1282" s="32" t="s">
        <v>9058</v>
      </c>
      <c r="C1282" s="33">
        <v>0.23708333333333331</v>
      </c>
      <c r="D1282" s="10">
        <v>101</v>
      </c>
      <c r="E1282" s="14">
        <v>1523321</v>
      </c>
      <c r="F1282" s="10" t="s">
        <v>159</v>
      </c>
      <c r="G1282" s="15">
        <v>216</v>
      </c>
      <c r="H1282" s="10" t="s">
        <v>253</v>
      </c>
      <c r="I1282" s="10" t="s">
        <v>7424</v>
      </c>
      <c r="J1282" s="34">
        <v>2535.84</v>
      </c>
      <c r="K1282" s="10">
        <v>4931757084</v>
      </c>
      <c r="L1282" s="10" t="s">
        <v>8732</v>
      </c>
      <c r="M1282" s="10"/>
      <c r="N1282" s="10"/>
    </row>
    <row r="1283" spans="1:14">
      <c r="A1283" s="32" t="s">
        <v>9058</v>
      </c>
      <c r="B1283" s="32" t="s">
        <v>9058</v>
      </c>
      <c r="C1283" s="33">
        <v>0.23758101851851854</v>
      </c>
      <c r="D1283" s="10">
        <v>101</v>
      </c>
      <c r="E1283" s="14">
        <v>1508197</v>
      </c>
      <c r="F1283" s="10" t="s">
        <v>126</v>
      </c>
      <c r="G1283" s="15">
        <v>200</v>
      </c>
      <c r="H1283" s="10" t="s">
        <v>253</v>
      </c>
      <c r="I1283" s="10" t="s">
        <v>7424</v>
      </c>
      <c r="J1283" s="34">
        <v>2470</v>
      </c>
      <c r="K1283" s="10">
        <v>4931757085</v>
      </c>
      <c r="L1283" s="10" t="s">
        <v>8732</v>
      </c>
      <c r="M1283" s="10"/>
      <c r="N1283" s="10"/>
    </row>
    <row r="1284" spans="1:14">
      <c r="A1284" s="32" t="s">
        <v>9058</v>
      </c>
      <c r="B1284" s="32" t="s">
        <v>9058</v>
      </c>
      <c r="C1284" s="33">
        <v>0.24915509259259258</v>
      </c>
      <c r="D1284" s="10">
        <v>101</v>
      </c>
      <c r="E1284" s="14">
        <v>1513249</v>
      </c>
      <c r="F1284" s="10" t="s">
        <v>130</v>
      </c>
      <c r="G1284" s="15">
        <v>240</v>
      </c>
      <c r="H1284" s="10" t="s">
        <v>253</v>
      </c>
      <c r="I1284" s="10" t="s">
        <v>7424</v>
      </c>
      <c r="J1284" s="34">
        <v>2676</v>
      </c>
      <c r="K1284" s="10">
        <v>4931757156</v>
      </c>
      <c r="L1284" s="10" t="s">
        <v>8732</v>
      </c>
      <c r="M1284" s="10"/>
      <c r="N1284" s="10"/>
    </row>
    <row r="1285" spans="1:14">
      <c r="A1285" s="32" t="s">
        <v>9058</v>
      </c>
      <c r="B1285" s="32" t="s">
        <v>9058</v>
      </c>
      <c r="C1285" s="33">
        <v>0.34851851851851851</v>
      </c>
      <c r="D1285" s="10">
        <v>101</v>
      </c>
      <c r="E1285" s="14">
        <v>1508197</v>
      </c>
      <c r="F1285" s="10" t="s">
        <v>126</v>
      </c>
      <c r="G1285" s="15">
        <v>200</v>
      </c>
      <c r="H1285" s="10" t="s">
        <v>253</v>
      </c>
      <c r="I1285" s="10" t="s">
        <v>7424</v>
      </c>
      <c r="J1285" s="34">
        <v>2470</v>
      </c>
      <c r="K1285" s="10">
        <v>4931758497</v>
      </c>
      <c r="L1285" s="10" t="s">
        <v>7788</v>
      </c>
      <c r="M1285" s="10"/>
      <c r="N1285" s="10"/>
    </row>
    <row r="1286" spans="1:14">
      <c r="A1286" s="32" t="s">
        <v>9058</v>
      </c>
      <c r="B1286" s="32" t="s">
        <v>9058</v>
      </c>
      <c r="C1286" s="33">
        <v>0.34857638888888887</v>
      </c>
      <c r="D1286" s="10">
        <v>101</v>
      </c>
      <c r="E1286" s="14">
        <v>1508197</v>
      </c>
      <c r="F1286" s="10" t="s">
        <v>126</v>
      </c>
      <c r="G1286" s="15">
        <v>200</v>
      </c>
      <c r="H1286" s="10" t="s">
        <v>253</v>
      </c>
      <c r="I1286" s="10" t="s">
        <v>7424</v>
      </c>
      <c r="J1286" s="34">
        <v>2470</v>
      </c>
      <c r="K1286" s="10">
        <v>4931758499</v>
      </c>
      <c r="L1286" s="10" t="s">
        <v>7788</v>
      </c>
      <c r="M1286" s="10"/>
      <c r="N1286" s="10"/>
    </row>
    <row r="1287" spans="1:14">
      <c r="A1287" s="32" t="s">
        <v>9058</v>
      </c>
      <c r="B1287" s="32" t="s">
        <v>9058</v>
      </c>
      <c r="C1287" s="33">
        <v>0.34878472222222223</v>
      </c>
      <c r="D1287" s="10">
        <v>101</v>
      </c>
      <c r="E1287" s="14">
        <v>1520335</v>
      </c>
      <c r="F1287" s="10" t="s">
        <v>155</v>
      </c>
      <c r="G1287" s="15">
        <v>600</v>
      </c>
      <c r="H1287" s="10" t="s">
        <v>253</v>
      </c>
      <c r="I1287" s="10" t="s">
        <v>7424</v>
      </c>
      <c r="J1287" s="34">
        <v>9054</v>
      </c>
      <c r="K1287" s="10">
        <v>4931758513</v>
      </c>
      <c r="L1287" s="10" t="s">
        <v>7788</v>
      </c>
      <c r="M1287" s="10"/>
      <c r="N1287" s="10"/>
    </row>
    <row r="1288" spans="1:14">
      <c r="A1288" s="32" t="s">
        <v>9058</v>
      </c>
      <c r="B1288" s="32" t="s">
        <v>9058</v>
      </c>
      <c r="C1288" s="33">
        <v>0.34890046296296301</v>
      </c>
      <c r="D1288" s="10">
        <v>101</v>
      </c>
      <c r="E1288" s="14">
        <v>1508197</v>
      </c>
      <c r="F1288" s="10" t="s">
        <v>126</v>
      </c>
      <c r="G1288" s="15">
        <v>200</v>
      </c>
      <c r="H1288" s="10" t="s">
        <v>253</v>
      </c>
      <c r="I1288" s="10" t="s">
        <v>7424</v>
      </c>
      <c r="J1288" s="34">
        <v>2470</v>
      </c>
      <c r="K1288" s="10">
        <v>4931758516</v>
      </c>
      <c r="L1288" s="10" t="s">
        <v>7788</v>
      </c>
      <c r="M1288" s="10"/>
      <c r="N1288" s="10"/>
    </row>
    <row r="1289" spans="1:14">
      <c r="A1289" s="32" t="s">
        <v>9058</v>
      </c>
      <c r="B1289" s="32" t="s">
        <v>9058</v>
      </c>
      <c r="C1289" s="33">
        <v>0.34894675925925928</v>
      </c>
      <c r="D1289" s="10">
        <v>101</v>
      </c>
      <c r="E1289" s="14">
        <v>1508197</v>
      </c>
      <c r="F1289" s="10" t="s">
        <v>126</v>
      </c>
      <c r="G1289" s="15">
        <v>200</v>
      </c>
      <c r="H1289" s="10" t="s">
        <v>253</v>
      </c>
      <c r="I1289" s="10" t="s">
        <v>7424</v>
      </c>
      <c r="J1289" s="34">
        <v>2470</v>
      </c>
      <c r="K1289" s="10">
        <v>4931758517</v>
      </c>
      <c r="L1289" s="10" t="s">
        <v>7788</v>
      </c>
      <c r="M1289" s="10"/>
      <c r="N1289" s="10"/>
    </row>
    <row r="1290" spans="1:14">
      <c r="A1290" s="32" t="s">
        <v>9058</v>
      </c>
      <c r="B1290" s="32" t="s">
        <v>9058</v>
      </c>
      <c r="C1290" s="33">
        <v>0.34917824074074072</v>
      </c>
      <c r="D1290" s="10">
        <v>101</v>
      </c>
      <c r="E1290" s="14">
        <v>1513249</v>
      </c>
      <c r="F1290" s="10" t="s">
        <v>130</v>
      </c>
      <c r="G1290" s="15">
        <v>240</v>
      </c>
      <c r="H1290" s="10" t="s">
        <v>253</v>
      </c>
      <c r="I1290" s="10" t="s">
        <v>7424</v>
      </c>
      <c r="J1290" s="34">
        <v>2676</v>
      </c>
      <c r="K1290" s="10">
        <v>4931758520</v>
      </c>
      <c r="L1290" s="10" t="s">
        <v>7788</v>
      </c>
      <c r="M1290" s="10"/>
      <c r="N1290" s="10"/>
    </row>
    <row r="1291" spans="1:14">
      <c r="A1291" s="32" t="s">
        <v>9058</v>
      </c>
      <c r="B1291" s="32" t="s">
        <v>9058</v>
      </c>
      <c r="C1291" s="33">
        <v>0.34927083333333336</v>
      </c>
      <c r="D1291" s="10">
        <v>101</v>
      </c>
      <c r="E1291" s="14">
        <v>1520337</v>
      </c>
      <c r="F1291" s="10" t="s">
        <v>157</v>
      </c>
      <c r="G1291" s="15">
        <v>200</v>
      </c>
      <c r="H1291" s="10" t="s">
        <v>253</v>
      </c>
      <c r="I1291" s="10" t="s">
        <v>7424</v>
      </c>
      <c r="J1291" s="34">
        <v>2610</v>
      </c>
      <c r="K1291" s="10">
        <v>4931758521</v>
      </c>
      <c r="L1291" s="10" t="s">
        <v>7788</v>
      </c>
      <c r="M1291" s="10"/>
      <c r="N1291" s="10"/>
    </row>
    <row r="1292" spans="1:14">
      <c r="A1292" s="32" t="s">
        <v>9058</v>
      </c>
      <c r="B1292" s="32" t="s">
        <v>9058</v>
      </c>
      <c r="C1292" s="33">
        <v>0.34931712962962963</v>
      </c>
      <c r="D1292" s="10">
        <v>101</v>
      </c>
      <c r="E1292" s="14">
        <v>1520337</v>
      </c>
      <c r="F1292" s="10" t="s">
        <v>157</v>
      </c>
      <c r="G1292" s="15">
        <v>200</v>
      </c>
      <c r="H1292" s="10" t="s">
        <v>253</v>
      </c>
      <c r="I1292" s="10" t="s">
        <v>7424</v>
      </c>
      <c r="J1292" s="34">
        <v>2610</v>
      </c>
      <c r="K1292" s="10">
        <v>4931758522</v>
      </c>
      <c r="L1292" s="10" t="s">
        <v>7788</v>
      </c>
      <c r="M1292" s="10"/>
      <c r="N1292" s="10"/>
    </row>
    <row r="1293" spans="1:14">
      <c r="A1293" s="32" t="s">
        <v>9058</v>
      </c>
      <c r="B1293" s="32" t="s">
        <v>9058</v>
      </c>
      <c r="C1293" s="33">
        <v>0.34943287037037035</v>
      </c>
      <c r="D1293" s="10">
        <v>101</v>
      </c>
      <c r="E1293" s="14">
        <v>1523321</v>
      </c>
      <c r="F1293" s="10" t="s">
        <v>159</v>
      </c>
      <c r="G1293" s="15">
        <v>216</v>
      </c>
      <c r="H1293" s="10" t="s">
        <v>253</v>
      </c>
      <c r="I1293" s="10" t="s">
        <v>7424</v>
      </c>
      <c r="J1293" s="34">
        <v>2535.84</v>
      </c>
      <c r="K1293" s="10">
        <v>4931758523</v>
      </c>
      <c r="L1293" s="10" t="s">
        <v>7788</v>
      </c>
      <c r="M1293" s="10"/>
      <c r="N1293" s="10"/>
    </row>
    <row r="1294" spans="1:14">
      <c r="A1294" s="32" t="s">
        <v>9058</v>
      </c>
      <c r="B1294" s="32" t="s">
        <v>9058</v>
      </c>
      <c r="C1294" s="33">
        <v>0.34946759259259258</v>
      </c>
      <c r="D1294" s="10">
        <v>101</v>
      </c>
      <c r="E1294" s="14">
        <v>1523321</v>
      </c>
      <c r="F1294" s="10" t="s">
        <v>159</v>
      </c>
      <c r="G1294" s="15">
        <v>216</v>
      </c>
      <c r="H1294" s="10" t="s">
        <v>253</v>
      </c>
      <c r="I1294" s="10" t="s">
        <v>7424</v>
      </c>
      <c r="J1294" s="34">
        <v>2535.84</v>
      </c>
      <c r="K1294" s="10">
        <v>4931758524</v>
      </c>
      <c r="L1294" s="10" t="s">
        <v>7788</v>
      </c>
      <c r="M1294" s="10"/>
      <c r="N1294" s="10"/>
    </row>
    <row r="1295" spans="1:14">
      <c r="A1295" s="32" t="s">
        <v>9058</v>
      </c>
      <c r="B1295" s="32" t="s">
        <v>9058</v>
      </c>
      <c r="C1295" s="33">
        <v>0.34956018518518522</v>
      </c>
      <c r="D1295" s="10">
        <v>101</v>
      </c>
      <c r="E1295" s="14">
        <v>1513604</v>
      </c>
      <c r="F1295" s="10" t="s">
        <v>131</v>
      </c>
      <c r="G1295" s="15">
        <v>168</v>
      </c>
      <c r="H1295" s="10" t="s">
        <v>253</v>
      </c>
      <c r="I1295" s="10" t="s">
        <v>7424</v>
      </c>
      <c r="J1295" s="34">
        <v>3301.2</v>
      </c>
      <c r="K1295" s="10">
        <v>4931758526</v>
      </c>
      <c r="L1295" s="10" t="s">
        <v>7788</v>
      </c>
      <c r="M1295" s="10"/>
      <c r="N1295" s="10"/>
    </row>
    <row r="1296" spans="1:14">
      <c r="A1296" s="32" t="s">
        <v>9058</v>
      </c>
      <c r="B1296" s="32" t="s">
        <v>9058</v>
      </c>
      <c r="C1296" s="33">
        <v>0.3495949074074074</v>
      </c>
      <c r="D1296" s="10">
        <v>101</v>
      </c>
      <c r="E1296" s="14">
        <v>1513604</v>
      </c>
      <c r="F1296" s="10" t="s">
        <v>131</v>
      </c>
      <c r="G1296" s="15">
        <v>168</v>
      </c>
      <c r="H1296" s="10" t="s">
        <v>253</v>
      </c>
      <c r="I1296" s="10" t="s">
        <v>7424</v>
      </c>
      <c r="J1296" s="34">
        <v>3301.2</v>
      </c>
      <c r="K1296" s="10">
        <v>4931758527</v>
      </c>
      <c r="L1296" s="10" t="s">
        <v>7788</v>
      </c>
      <c r="M1296" s="10"/>
      <c r="N1296" s="10"/>
    </row>
    <row r="1297" spans="1:14">
      <c r="A1297" s="32" t="s">
        <v>9058</v>
      </c>
      <c r="B1297" s="32" t="s">
        <v>9058</v>
      </c>
      <c r="C1297" s="33">
        <v>0.35478009259259258</v>
      </c>
      <c r="D1297" s="10">
        <v>101</v>
      </c>
      <c r="E1297" s="14">
        <v>1528799</v>
      </c>
      <c r="F1297" s="10" t="s">
        <v>161</v>
      </c>
      <c r="G1297" s="15">
        <v>504</v>
      </c>
      <c r="H1297" s="10" t="s">
        <v>253</v>
      </c>
      <c r="I1297" s="10" t="s">
        <v>7424</v>
      </c>
      <c r="J1297" s="34">
        <v>22528.799999999999</v>
      </c>
      <c r="K1297" s="10">
        <v>4931758588</v>
      </c>
      <c r="L1297" s="10" t="s">
        <v>7788</v>
      </c>
      <c r="M1297" s="10"/>
      <c r="N1297" s="10"/>
    </row>
    <row r="1298" spans="1:14">
      <c r="A1298" s="32" t="s">
        <v>9058</v>
      </c>
      <c r="B1298" s="32" t="s">
        <v>9058</v>
      </c>
      <c r="C1298" s="33">
        <v>0.35486111111111113</v>
      </c>
      <c r="D1298" s="10">
        <v>101</v>
      </c>
      <c r="E1298" s="14">
        <v>1516858</v>
      </c>
      <c r="F1298" s="10" t="s">
        <v>138</v>
      </c>
      <c r="G1298" s="15">
        <v>1000</v>
      </c>
      <c r="H1298" s="10" t="s">
        <v>253</v>
      </c>
      <c r="I1298" s="10" t="s">
        <v>7424</v>
      </c>
      <c r="J1298" s="34">
        <v>19150</v>
      </c>
      <c r="K1298" s="10">
        <v>4931758590</v>
      </c>
      <c r="L1298" s="10" t="s">
        <v>7788</v>
      </c>
      <c r="M1298" s="10"/>
      <c r="N1298" s="10"/>
    </row>
    <row r="1299" spans="1:14">
      <c r="A1299" s="32" t="s">
        <v>9058</v>
      </c>
      <c r="B1299" s="32" t="s">
        <v>9058</v>
      </c>
      <c r="C1299" s="33">
        <v>0.3561111111111111</v>
      </c>
      <c r="D1299" s="10">
        <v>101</v>
      </c>
      <c r="E1299" s="14">
        <v>1516858</v>
      </c>
      <c r="F1299" s="10" t="s">
        <v>138</v>
      </c>
      <c r="G1299" s="15">
        <v>163</v>
      </c>
      <c r="H1299" s="10" t="s">
        <v>253</v>
      </c>
      <c r="I1299" s="10" t="s">
        <v>7424</v>
      </c>
      <c r="J1299" s="34">
        <v>3121.45</v>
      </c>
      <c r="K1299" s="10">
        <v>4931758615</v>
      </c>
      <c r="L1299" s="10" t="s">
        <v>7788</v>
      </c>
      <c r="M1299" s="10"/>
      <c r="N1299" s="10"/>
    </row>
    <row r="1300" spans="1:14">
      <c r="A1300" s="32" t="s">
        <v>9058</v>
      </c>
      <c r="B1300" s="32" t="s">
        <v>9058</v>
      </c>
      <c r="C1300" s="33">
        <v>0.43170138888888893</v>
      </c>
      <c r="D1300" s="10">
        <v>101</v>
      </c>
      <c r="E1300" s="14">
        <v>1516847</v>
      </c>
      <c r="F1300" s="10" t="s">
        <v>136</v>
      </c>
      <c r="G1300" s="15">
        <v>840</v>
      </c>
      <c r="H1300" s="10" t="s">
        <v>253</v>
      </c>
      <c r="I1300" s="10" t="s">
        <v>7424</v>
      </c>
      <c r="J1300" s="34">
        <v>15397.2</v>
      </c>
      <c r="K1300" s="10">
        <v>4931759570</v>
      </c>
      <c r="L1300" s="10" t="s">
        <v>7788</v>
      </c>
      <c r="M1300" s="10"/>
      <c r="N1300" s="10"/>
    </row>
    <row r="1301" spans="1:14">
      <c r="A1301" s="32" t="s">
        <v>9058</v>
      </c>
      <c r="B1301" s="32" t="s">
        <v>9058</v>
      </c>
      <c r="C1301" s="33">
        <v>0.43180555555555555</v>
      </c>
      <c r="D1301" s="10">
        <v>101</v>
      </c>
      <c r="E1301" s="14">
        <v>1516860</v>
      </c>
      <c r="F1301" s="10" t="s">
        <v>139</v>
      </c>
      <c r="G1301" s="15">
        <v>800</v>
      </c>
      <c r="H1301" s="10" t="s">
        <v>253</v>
      </c>
      <c r="I1301" s="10" t="s">
        <v>7424</v>
      </c>
      <c r="J1301" s="34">
        <v>15032</v>
      </c>
      <c r="K1301" s="10">
        <v>4931759571</v>
      </c>
      <c r="L1301" s="10" t="s">
        <v>7788</v>
      </c>
      <c r="M1301" s="10"/>
      <c r="N1301" s="10"/>
    </row>
    <row r="1302" spans="1:14">
      <c r="A1302" s="32" t="s">
        <v>9058</v>
      </c>
      <c r="B1302" s="32" t="s">
        <v>9058</v>
      </c>
      <c r="C1302" s="33">
        <v>0.43185185185185188</v>
      </c>
      <c r="D1302" s="10">
        <v>101</v>
      </c>
      <c r="E1302" s="14">
        <v>1528799</v>
      </c>
      <c r="F1302" s="10" t="s">
        <v>161</v>
      </c>
      <c r="G1302" s="15">
        <v>504</v>
      </c>
      <c r="H1302" s="10" t="s">
        <v>253</v>
      </c>
      <c r="I1302" s="10" t="s">
        <v>7424</v>
      </c>
      <c r="J1302" s="34">
        <v>22528.799999999999</v>
      </c>
      <c r="K1302" s="10">
        <v>4931759572</v>
      </c>
      <c r="L1302" s="10" t="s">
        <v>7788</v>
      </c>
      <c r="M1302" s="10"/>
      <c r="N1302" s="10"/>
    </row>
    <row r="1303" spans="1:14">
      <c r="A1303" s="32" t="s">
        <v>9058</v>
      </c>
      <c r="B1303" s="32" t="s">
        <v>9058</v>
      </c>
      <c r="C1303" s="33">
        <v>0.5332175925925926</v>
      </c>
      <c r="D1303" s="10">
        <v>101</v>
      </c>
      <c r="E1303" s="14">
        <v>1513604</v>
      </c>
      <c r="F1303" s="10" t="s">
        <v>131</v>
      </c>
      <c r="G1303" s="15">
        <v>168</v>
      </c>
      <c r="H1303" s="10" t="s">
        <v>253</v>
      </c>
      <c r="I1303" s="10" t="s">
        <v>7424</v>
      </c>
      <c r="J1303" s="34">
        <v>3301.2</v>
      </c>
      <c r="K1303" s="10">
        <v>4931760613</v>
      </c>
      <c r="L1303" s="10" t="s">
        <v>8469</v>
      </c>
      <c r="M1303" s="10"/>
      <c r="N1303" s="10"/>
    </row>
    <row r="1304" spans="1:14">
      <c r="A1304" s="32" t="s">
        <v>9058</v>
      </c>
      <c r="B1304" s="32" t="s">
        <v>9058</v>
      </c>
      <c r="C1304" s="33">
        <v>0.53327546296296291</v>
      </c>
      <c r="D1304" s="10">
        <v>101</v>
      </c>
      <c r="E1304" s="14">
        <v>1513604</v>
      </c>
      <c r="F1304" s="10" t="s">
        <v>131</v>
      </c>
      <c r="G1304" s="15">
        <v>168</v>
      </c>
      <c r="H1304" s="10" t="s">
        <v>253</v>
      </c>
      <c r="I1304" s="10" t="s">
        <v>7424</v>
      </c>
      <c r="J1304" s="34">
        <v>3301.2</v>
      </c>
      <c r="K1304" s="10">
        <v>4931760614</v>
      </c>
      <c r="L1304" s="10" t="s">
        <v>8469</v>
      </c>
      <c r="M1304" s="10"/>
      <c r="N1304" s="10"/>
    </row>
    <row r="1305" spans="1:14">
      <c r="A1305" s="32" t="s">
        <v>9058</v>
      </c>
      <c r="B1305" s="32" t="s">
        <v>9058</v>
      </c>
      <c r="C1305" s="33">
        <v>0.53348379629629628</v>
      </c>
      <c r="D1305" s="10">
        <v>101</v>
      </c>
      <c r="E1305" s="14">
        <v>1523321</v>
      </c>
      <c r="F1305" s="10" t="s">
        <v>159</v>
      </c>
      <c r="G1305" s="15">
        <v>216</v>
      </c>
      <c r="H1305" s="10" t="s">
        <v>253</v>
      </c>
      <c r="I1305" s="10" t="s">
        <v>7424</v>
      </c>
      <c r="J1305" s="34">
        <v>2535.84</v>
      </c>
      <c r="K1305" s="10">
        <v>4931760617</v>
      </c>
      <c r="L1305" s="10" t="s">
        <v>8469</v>
      </c>
      <c r="M1305" s="10"/>
      <c r="N1305" s="10"/>
    </row>
    <row r="1306" spans="1:14">
      <c r="A1306" s="32" t="s">
        <v>9058</v>
      </c>
      <c r="B1306" s="32" t="s">
        <v>9058</v>
      </c>
      <c r="C1306" s="33">
        <v>0.5335185185185185</v>
      </c>
      <c r="D1306" s="10">
        <v>101</v>
      </c>
      <c r="E1306" s="14">
        <v>1523321</v>
      </c>
      <c r="F1306" s="10" t="s">
        <v>159</v>
      </c>
      <c r="G1306" s="15">
        <v>216</v>
      </c>
      <c r="H1306" s="10" t="s">
        <v>253</v>
      </c>
      <c r="I1306" s="10" t="s">
        <v>7424</v>
      </c>
      <c r="J1306" s="34">
        <v>2535.84</v>
      </c>
      <c r="K1306" s="10">
        <v>4931760618</v>
      </c>
      <c r="L1306" s="10" t="s">
        <v>8469</v>
      </c>
      <c r="M1306" s="10"/>
      <c r="N1306" s="10"/>
    </row>
    <row r="1307" spans="1:14">
      <c r="A1307" s="32" t="s">
        <v>9058</v>
      </c>
      <c r="B1307" s="32" t="s">
        <v>9058</v>
      </c>
      <c r="C1307" s="33">
        <v>0.53362268518518519</v>
      </c>
      <c r="D1307" s="10">
        <v>101</v>
      </c>
      <c r="E1307" s="14">
        <v>1520337</v>
      </c>
      <c r="F1307" s="10" t="s">
        <v>157</v>
      </c>
      <c r="G1307" s="15">
        <v>200</v>
      </c>
      <c r="H1307" s="10" t="s">
        <v>253</v>
      </c>
      <c r="I1307" s="10" t="s">
        <v>7424</v>
      </c>
      <c r="J1307" s="34">
        <v>2610</v>
      </c>
      <c r="K1307" s="10">
        <v>4931760619</v>
      </c>
      <c r="L1307" s="10" t="s">
        <v>8469</v>
      </c>
      <c r="M1307" s="10"/>
      <c r="N1307" s="10"/>
    </row>
    <row r="1308" spans="1:14">
      <c r="A1308" s="32" t="s">
        <v>9058</v>
      </c>
      <c r="B1308" s="32" t="s">
        <v>9058</v>
      </c>
      <c r="C1308" s="33">
        <v>0.53365740740740741</v>
      </c>
      <c r="D1308" s="10">
        <v>101</v>
      </c>
      <c r="E1308" s="14">
        <v>1520337</v>
      </c>
      <c r="F1308" s="10" t="s">
        <v>157</v>
      </c>
      <c r="G1308" s="15">
        <v>200</v>
      </c>
      <c r="H1308" s="10" t="s">
        <v>253</v>
      </c>
      <c r="I1308" s="10" t="s">
        <v>7424</v>
      </c>
      <c r="J1308" s="34">
        <v>2610</v>
      </c>
      <c r="K1308" s="10">
        <v>4931760620</v>
      </c>
      <c r="L1308" s="10" t="s">
        <v>8469</v>
      </c>
      <c r="M1308" s="10"/>
      <c r="N1308" s="10"/>
    </row>
    <row r="1309" spans="1:14">
      <c r="A1309" s="32" t="s">
        <v>9058</v>
      </c>
      <c r="B1309" s="32" t="s">
        <v>9058</v>
      </c>
      <c r="C1309" s="33">
        <v>0.53383101851851855</v>
      </c>
      <c r="D1309" s="10">
        <v>101</v>
      </c>
      <c r="E1309" s="14">
        <v>1513249</v>
      </c>
      <c r="F1309" s="10" t="s">
        <v>130</v>
      </c>
      <c r="G1309" s="15">
        <v>240</v>
      </c>
      <c r="H1309" s="10" t="s">
        <v>253</v>
      </c>
      <c r="I1309" s="10" t="s">
        <v>7424</v>
      </c>
      <c r="J1309" s="34">
        <v>2676</v>
      </c>
      <c r="K1309" s="10">
        <v>4931760622</v>
      </c>
      <c r="L1309" s="10" t="s">
        <v>8469</v>
      </c>
      <c r="M1309" s="10"/>
      <c r="N1309" s="10"/>
    </row>
    <row r="1310" spans="1:14">
      <c r="A1310" s="32" t="s">
        <v>9058</v>
      </c>
      <c r="B1310" s="32" t="s">
        <v>9058</v>
      </c>
      <c r="C1310" s="33">
        <v>0.53386574074074067</v>
      </c>
      <c r="D1310" s="10">
        <v>101</v>
      </c>
      <c r="E1310" s="14">
        <v>1513249</v>
      </c>
      <c r="F1310" s="10" t="s">
        <v>130</v>
      </c>
      <c r="G1310" s="15">
        <v>240</v>
      </c>
      <c r="H1310" s="10" t="s">
        <v>253</v>
      </c>
      <c r="I1310" s="10" t="s">
        <v>7424</v>
      </c>
      <c r="J1310" s="34">
        <v>2676</v>
      </c>
      <c r="K1310" s="10">
        <v>4931760623</v>
      </c>
      <c r="L1310" s="10" t="s">
        <v>8469</v>
      </c>
      <c r="M1310" s="10"/>
      <c r="N1310" s="10"/>
    </row>
    <row r="1311" spans="1:14">
      <c r="A1311" s="32" t="s">
        <v>9058</v>
      </c>
      <c r="B1311" s="32" t="s">
        <v>9058</v>
      </c>
      <c r="C1311" s="33">
        <v>0.5339814814814815</v>
      </c>
      <c r="D1311" s="10">
        <v>101</v>
      </c>
      <c r="E1311" s="14">
        <v>1508197</v>
      </c>
      <c r="F1311" s="10" t="s">
        <v>126</v>
      </c>
      <c r="G1311" s="15">
        <v>200</v>
      </c>
      <c r="H1311" s="10" t="s">
        <v>253</v>
      </c>
      <c r="I1311" s="10" t="s">
        <v>7424</v>
      </c>
      <c r="J1311" s="34">
        <v>2470</v>
      </c>
      <c r="K1311" s="10">
        <v>4931760624</v>
      </c>
      <c r="L1311" s="10" t="s">
        <v>8469</v>
      </c>
      <c r="M1311" s="10"/>
      <c r="N1311" s="10"/>
    </row>
    <row r="1312" spans="1:14">
      <c r="A1312" s="32" t="s">
        <v>9058</v>
      </c>
      <c r="B1312" s="32" t="s">
        <v>9058</v>
      </c>
      <c r="C1312" s="33">
        <v>0.5340625</v>
      </c>
      <c r="D1312" s="10">
        <v>101</v>
      </c>
      <c r="E1312" s="14">
        <v>1508197</v>
      </c>
      <c r="F1312" s="10" t="s">
        <v>126</v>
      </c>
      <c r="G1312" s="15">
        <v>200</v>
      </c>
      <c r="H1312" s="10" t="s">
        <v>253</v>
      </c>
      <c r="I1312" s="10" t="s">
        <v>7424</v>
      </c>
      <c r="J1312" s="34">
        <v>2470</v>
      </c>
      <c r="K1312" s="10">
        <v>4931760625</v>
      </c>
      <c r="L1312" s="10" t="s">
        <v>8469</v>
      </c>
      <c r="M1312" s="10"/>
      <c r="N1312" s="10"/>
    </row>
    <row r="1313" spans="1:14">
      <c r="A1313" s="32" t="s">
        <v>9058</v>
      </c>
      <c r="B1313" s="32" t="s">
        <v>9058</v>
      </c>
      <c r="C1313" s="33">
        <v>0.53432870370370367</v>
      </c>
      <c r="D1313" s="10">
        <v>101</v>
      </c>
      <c r="E1313" s="14">
        <v>1520335</v>
      </c>
      <c r="F1313" s="10" t="s">
        <v>155</v>
      </c>
      <c r="G1313" s="15">
        <v>600</v>
      </c>
      <c r="H1313" s="10" t="s">
        <v>253</v>
      </c>
      <c r="I1313" s="10" t="s">
        <v>7424</v>
      </c>
      <c r="J1313" s="34">
        <v>9054</v>
      </c>
      <c r="K1313" s="10">
        <v>4931760627</v>
      </c>
      <c r="L1313" s="10" t="s">
        <v>8469</v>
      </c>
      <c r="M1313" s="10"/>
      <c r="N1313" s="10"/>
    </row>
    <row r="1314" spans="1:14">
      <c r="A1314" s="32" t="s">
        <v>9058</v>
      </c>
      <c r="B1314" s="32" t="s">
        <v>9058</v>
      </c>
      <c r="C1314" s="33">
        <v>0.53442129629629631</v>
      </c>
      <c r="D1314" s="10">
        <v>101</v>
      </c>
      <c r="E1314" s="14">
        <v>1508197</v>
      </c>
      <c r="F1314" s="10" t="s">
        <v>126</v>
      </c>
      <c r="G1314" s="15">
        <v>200</v>
      </c>
      <c r="H1314" s="10" t="s">
        <v>253</v>
      </c>
      <c r="I1314" s="10" t="s">
        <v>7424</v>
      </c>
      <c r="J1314" s="34">
        <v>2470</v>
      </c>
      <c r="K1314" s="10">
        <v>4931760629</v>
      </c>
      <c r="L1314" s="10" t="s">
        <v>8469</v>
      </c>
      <c r="M1314" s="10"/>
      <c r="N1314" s="10"/>
    </row>
    <row r="1315" spans="1:14">
      <c r="A1315" s="32" t="s">
        <v>9058</v>
      </c>
      <c r="B1315" s="32" t="s">
        <v>9058</v>
      </c>
      <c r="C1315" s="33">
        <v>0.53445601851851854</v>
      </c>
      <c r="D1315" s="10">
        <v>101</v>
      </c>
      <c r="E1315" s="14">
        <v>1508197</v>
      </c>
      <c r="F1315" s="10" t="s">
        <v>126</v>
      </c>
      <c r="G1315" s="15">
        <v>200</v>
      </c>
      <c r="H1315" s="10" t="s">
        <v>253</v>
      </c>
      <c r="I1315" s="10" t="s">
        <v>7424</v>
      </c>
      <c r="J1315" s="34">
        <v>2470</v>
      </c>
      <c r="K1315" s="10">
        <v>4931760630</v>
      </c>
      <c r="L1315" s="10" t="s">
        <v>8469</v>
      </c>
      <c r="M1315" s="10"/>
      <c r="N1315" s="10"/>
    </row>
    <row r="1316" spans="1:14">
      <c r="A1316" s="32" t="s">
        <v>9058</v>
      </c>
      <c r="B1316" s="32" t="s">
        <v>9058</v>
      </c>
      <c r="C1316" s="33">
        <v>0.57395833333333335</v>
      </c>
      <c r="D1316" s="10">
        <v>101</v>
      </c>
      <c r="E1316" s="14">
        <v>1528799</v>
      </c>
      <c r="F1316" s="10" t="s">
        <v>161</v>
      </c>
      <c r="G1316" s="15">
        <v>225</v>
      </c>
      <c r="H1316" s="10" t="s">
        <v>253</v>
      </c>
      <c r="I1316" s="10" t="s">
        <v>7424</v>
      </c>
      <c r="J1316" s="34">
        <v>10057.5</v>
      </c>
      <c r="K1316" s="10">
        <v>4931762176</v>
      </c>
      <c r="L1316" s="10" t="s">
        <v>7788</v>
      </c>
      <c r="M1316" s="10"/>
      <c r="N1316" s="10"/>
    </row>
    <row r="1317" spans="1:14">
      <c r="A1317" s="32" t="s">
        <v>9058</v>
      </c>
      <c r="B1317" s="32" t="s">
        <v>9058</v>
      </c>
      <c r="C1317" s="33">
        <v>0.58788194444444442</v>
      </c>
      <c r="D1317" s="10">
        <v>101</v>
      </c>
      <c r="E1317" s="14">
        <v>1513604</v>
      </c>
      <c r="F1317" s="10" t="s">
        <v>131</v>
      </c>
      <c r="G1317" s="15">
        <v>168</v>
      </c>
      <c r="H1317" s="10" t="s">
        <v>253</v>
      </c>
      <c r="I1317" s="10" t="s">
        <v>7424</v>
      </c>
      <c r="J1317" s="34">
        <v>3301.2</v>
      </c>
      <c r="K1317" s="10">
        <v>4931762285</v>
      </c>
      <c r="L1317" s="10" t="s">
        <v>7788</v>
      </c>
      <c r="M1317" s="10"/>
      <c r="N1317" s="10"/>
    </row>
    <row r="1318" spans="1:14">
      <c r="A1318" s="32" t="s">
        <v>9058</v>
      </c>
      <c r="B1318" s="32" t="s">
        <v>9058</v>
      </c>
      <c r="C1318" s="33">
        <v>0.58797453703703706</v>
      </c>
      <c r="D1318" s="10">
        <v>101</v>
      </c>
      <c r="E1318" s="14">
        <v>1520337</v>
      </c>
      <c r="F1318" s="10" t="s">
        <v>157</v>
      </c>
      <c r="G1318" s="15">
        <v>200</v>
      </c>
      <c r="H1318" s="10" t="s">
        <v>253</v>
      </c>
      <c r="I1318" s="10" t="s">
        <v>7424</v>
      </c>
      <c r="J1318" s="34">
        <v>2610</v>
      </c>
      <c r="K1318" s="10">
        <v>4931762287</v>
      </c>
      <c r="L1318" s="10" t="s">
        <v>7788</v>
      </c>
      <c r="M1318" s="10"/>
      <c r="N1318" s="10"/>
    </row>
    <row r="1319" spans="1:14">
      <c r="A1319" s="32" t="s">
        <v>9058</v>
      </c>
      <c r="B1319" s="32" t="s">
        <v>9058</v>
      </c>
      <c r="C1319" s="33">
        <v>0.58802083333333333</v>
      </c>
      <c r="D1319" s="10">
        <v>101</v>
      </c>
      <c r="E1319" s="14">
        <v>1508197</v>
      </c>
      <c r="F1319" s="10" t="s">
        <v>126</v>
      </c>
      <c r="G1319" s="15">
        <v>200</v>
      </c>
      <c r="H1319" s="10" t="s">
        <v>253</v>
      </c>
      <c r="I1319" s="10" t="s">
        <v>7424</v>
      </c>
      <c r="J1319" s="34">
        <v>2470</v>
      </c>
      <c r="K1319" s="10">
        <v>4931762288</v>
      </c>
      <c r="L1319" s="10" t="s">
        <v>7788</v>
      </c>
      <c r="M1319" s="10"/>
      <c r="N1319" s="10"/>
    </row>
    <row r="1320" spans="1:14">
      <c r="A1320" s="32" t="s">
        <v>9058</v>
      </c>
      <c r="B1320" s="32" t="s">
        <v>9058</v>
      </c>
      <c r="C1320" s="33">
        <v>0.58805555555555555</v>
      </c>
      <c r="D1320" s="10">
        <v>101</v>
      </c>
      <c r="E1320" s="14">
        <v>1513249</v>
      </c>
      <c r="F1320" s="10" t="s">
        <v>130</v>
      </c>
      <c r="G1320" s="15">
        <v>240</v>
      </c>
      <c r="H1320" s="10" t="s">
        <v>253</v>
      </c>
      <c r="I1320" s="10" t="s">
        <v>7424</v>
      </c>
      <c r="J1320" s="34">
        <v>2676</v>
      </c>
      <c r="K1320" s="10">
        <v>4931762289</v>
      </c>
      <c r="L1320" s="10" t="s">
        <v>7788</v>
      </c>
      <c r="M1320" s="10"/>
      <c r="N1320" s="10"/>
    </row>
    <row r="1321" spans="1:14">
      <c r="A1321" s="32" t="s">
        <v>9058</v>
      </c>
      <c r="B1321" s="32" t="s">
        <v>9058</v>
      </c>
      <c r="C1321" s="33">
        <v>0.59376157407407404</v>
      </c>
      <c r="D1321" s="10">
        <v>101</v>
      </c>
      <c r="E1321" s="14">
        <v>1516850</v>
      </c>
      <c r="F1321" s="10" t="s">
        <v>399</v>
      </c>
      <c r="G1321" s="15">
        <v>960</v>
      </c>
      <c r="H1321" s="10" t="s">
        <v>253</v>
      </c>
      <c r="I1321" s="10" t="s">
        <v>7424</v>
      </c>
      <c r="J1321" s="34">
        <v>18614.400000000001</v>
      </c>
      <c r="K1321" s="10">
        <v>4931762343</v>
      </c>
      <c r="L1321" s="10" t="s">
        <v>7788</v>
      </c>
      <c r="M1321" s="10"/>
      <c r="N1321" s="10"/>
    </row>
    <row r="1322" spans="1:14">
      <c r="A1322" s="32" t="s">
        <v>9058</v>
      </c>
      <c r="B1322" s="32" t="s">
        <v>9058</v>
      </c>
      <c r="C1322" s="33">
        <v>0.60538194444444449</v>
      </c>
      <c r="D1322" s="10">
        <v>101</v>
      </c>
      <c r="E1322" s="14">
        <v>1508197</v>
      </c>
      <c r="F1322" s="10" t="s">
        <v>126</v>
      </c>
      <c r="G1322" s="15">
        <v>200</v>
      </c>
      <c r="H1322" s="10" t="s">
        <v>253</v>
      </c>
      <c r="I1322" s="10" t="s">
        <v>7424</v>
      </c>
      <c r="J1322" s="34">
        <v>2470</v>
      </c>
      <c r="K1322" s="10">
        <v>4931762450</v>
      </c>
      <c r="L1322" s="10" t="s">
        <v>8469</v>
      </c>
      <c r="M1322" s="10"/>
      <c r="N1322" s="10"/>
    </row>
    <row r="1323" spans="1:14">
      <c r="A1323" s="32" t="s">
        <v>9058</v>
      </c>
      <c r="B1323" s="32" t="s">
        <v>9058</v>
      </c>
      <c r="C1323" s="33">
        <v>0.6194560185185185</v>
      </c>
      <c r="D1323" s="10">
        <v>101</v>
      </c>
      <c r="E1323" s="14">
        <v>1516850</v>
      </c>
      <c r="F1323" s="10" t="s">
        <v>399</v>
      </c>
      <c r="G1323" s="15">
        <v>840</v>
      </c>
      <c r="H1323" s="10" t="s">
        <v>253</v>
      </c>
      <c r="I1323" s="10" t="s">
        <v>7424</v>
      </c>
      <c r="J1323" s="34">
        <v>16287.6</v>
      </c>
      <c r="K1323" s="10">
        <v>4931762613</v>
      </c>
      <c r="L1323" s="10" t="s">
        <v>7788</v>
      </c>
      <c r="M1323" s="10"/>
      <c r="N1323" s="10"/>
    </row>
    <row r="1324" spans="1:14">
      <c r="A1324" s="32" t="s">
        <v>9058</v>
      </c>
      <c r="B1324" s="32" t="s">
        <v>9058</v>
      </c>
      <c r="C1324" s="33">
        <v>0.62225694444444446</v>
      </c>
      <c r="D1324" s="10">
        <v>101</v>
      </c>
      <c r="E1324" s="14">
        <v>1516856</v>
      </c>
      <c r="F1324" s="10" t="s">
        <v>177</v>
      </c>
      <c r="G1324" s="15">
        <v>1000</v>
      </c>
      <c r="H1324" s="10" t="s">
        <v>253</v>
      </c>
      <c r="I1324" s="10" t="s">
        <v>7424</v>
      </c>
      <c r="J1324" s="34">
        <v>19750</v>
      </c>
      <c r="K1324" s="10">
        <v>4931762658</v>
      </c>
      <c r="L1324" s="10" t="s">
        <v>7788</v>
      </c>
      <c r="M1324" s="10"/>
      <c r="N1324" s="10"/>
    </row>
    <row r="1325" spans="1:14">
      <c r="A1325" s="32" t="s">
        <v>9058</v>
      </c>
      <c r="B1325" s="32" t="s">
        <v>9058</v>
      </c>
      <c r="C1325" s="33">
        <v>0.71149305555555553</v>
      </c>
      <c r="D1325" s="10">
        <v>101</v>
      </c>
      <c r="E1325" s="14">
        <v>1520335</v>
      </c>
      <c r="F1325" s="10" t="s">
        <v>155</v>
      </c>
      <c r="G1325" s="15">
        <v>418</v>
      </c>
      <c r="H1325" s="10" t="s">
        <v>253</v>
      </c>
      <c r="I1325" s="10" t="s">
        <v>7424</v>
      </c>
      <c r="J1325" s="34">
        <v>6307.62</v>
      </c>
      <c r="K1325" s="10">
        <v>4931763835</v>
      </c>
      <c r="L1325" s="10" t="s">
        <v>7788</v>
      </c>
      <c r="M1325" s="10"/>
      <c r="N1325" s="10"/>
    </row>
    <row r="1326" spans="1:14">
      <c r="A1326" s="32" t="s">
        <v>9058</v>
      </c>
      <c r="B1326" s="32" t="s">
        <v>9058</v>
      </c>
      <c r="C1326" s="33">
        <v>0.71302083333333333</v>
      </c>
      <c r="D1326" s="10">
        <v>101</v>
      </c>
      <c r="E1326" s="14">
        <v>1516856</v>
      </c>
      <c r="F1326" s="10" t="s">
        <v>177</v>
      </c>
      <c r="G1326" s="15">
        <v>366</v>
      </c>
      <c r="H1326" s="10" t="s">
        <v>253</v>
      </c>
      <c r="I1326" s="10" t="s">
        <v>7424</v>
      </c>
      <c r="J1326" s="34">
        <v>7228.5</v>
      </c>
      <c r="K1326" s="10">
        <v>4931763858</v>
      </c>
      <c r="L1326" s="10" t="s">
        <v>7788</v>
      </c>
      <c r="M1326" s="10"/>
      <c r="N1326" s="10"/>
    </row>
    <row r="1327" spans="1:14">
      <c r="A1327" s="32" t="s">
        <v>9058</v>
      </c>
      <c r="B1327" s="32" t="s">
        <v>9058</v>
      </c>
      <c r="C1327" s="33">
        <v>0.73944444444444446</v>
      </c>
      <c r="D1327" s="10">
        <v>101</v>
      </c>
      <c r="E1327" s="14">
        <v>1516860</v>
      </c>
      <c r="F1327" s="10" t="s">
        <v>139</v>
      </c>
      <c r="G1327" s="15">
        <v>800</v>
      </c>
      <c r="H1327" s="10" t="s">
        <v>253</v>
      </c>
      <c r="I1327" s="10" t="s">
        <v>7424</v>
      </c>
      <c r="J1327" s="34">
        <v>15032</v>
      </c>
      <c r="K1327" s="10">
        <v>4931764236</v>
      </c>
      <c r="L1327" s="10" t="s">
        <v>7788</v>
      </c>
      <c r="M1327" s="10"/>
      <c r="N1327" s="10"/>
    </row>
    <row r="1328" spans="1:14">
      <c r="A1328" s="32" t="s">
        <v>9058</v>
      </c>
      <c r="B1328" s="32" t="s">
        <v>9058</v>
      </c>
      <c r="C1328" s="33">
        <v>0.84239583333333334</v>
      </c>
      <c r="D1328" s="10">
        <v>101</v>
      </c>
      <c r="E1328" s="14">
        <v>1520337</v>
      </c>
      <c r="F1328" s="10" t="s">
        <v>157</v>
      </c>
      <c r="G1328" s="15">
        <v>200</v>
      </c>
      <c r="H1328" s="10" t="s">
        <v>253</v>
      </c>
      <c r="I1328" s="10" t="s">
        <v>7424</v>
      </c>
      <c r="J1328" s="34">
        <v>2610</v>
      </c>
      <c r="K1328" s="10">
        <v>4931766052</v>
      </c>
      <c r="L1328" s="10" t="s">
        <v>7788</v>
      </c>
      <c r="M1328" s="10"/>
      <c r="N1328" s="10"/>
    </row>
    <row r="1329" spans="1:14">
      <c r="A1329" s="32" t="s">
        <v>9058</v>
      </c>
      <c r="B1329" s="32" t="s">
        <v>9058</v>
      </c>
      <c r="C1329" s="33">
        <v>0.84269675925925924</v>
      </c>
      <c r="D1329" s="10">
        <v>101</v>
      </c>
      <c r="E1329" s="14">
        <v>1508197</v>
      </c>
      <c r="F1329" s="10" t="s">
        <v>126</v>
      </c>
      <c r="G1329" s="15">
        <v>200</v>
      </c>
      <c r="H1329" s="10" t="s">
        <v>253</v>
      </c>
      <c r="I1329" s="10" t="s">
        <v>7424</v>
      </c>
      <c r="J1329" s="34">
        <v>2470</v>
      </c>
      <c r="K1329" s="10">
        <v>4931766053</v>
      </c>
      <c r="L1329" s="10" t="s">
        <v>7788</v>
      </c>
      <c r="M1329" s="10"/>
      <c r="N1329" s="10"/>
    </row>
    <row r="1330" spans="1:14">
      <c r="A1330" s="32" t="s">
        <v>9058</v>
      </c>
      <c r="B1330" s="32" t="s">
        <v>9058</v>
      </c>
      <c r="C1330" s="33">
        <v>0.84281249999999996</v>
      </c>
      <c r="D1330" s="10">
        <v>101</v>
      </c>
      <c r="E1330" s="14">
        <v>1508197</v>
      </c>
      <c r="F1330" s="10" t="s">
        <v>126</v>
      </c>
      <c r="G1330" s="15">
        <v>200</v>
      </c>
      <c r="H1330" s="10" t="s">
        <v>253</v>
      </c>
      <c r="I1330" s="10" t="s">
        <v>7424</v>
      </c>
      <c r="J1330" s="34">
        <v>2470</v>
      </c>
      <c r="K1330" s="10">
        <v>4931766054</v>
      </c>
      <c r="L1330" s="10" t="s">
        <v>7788</v>
      </c>
      <c r="M1330" s="10"/>
      <c r="N1330" s="10"/>
    </row>
    <row r="1331" spans="1:14">
      <c r="A1331" s="32" t="s">
        <v>9058</v>
      </c>
      <c r="B1331" s="32" t="s">
        <v>9058</v>
      </c>
      <c r="C1331" s="33">
        <v>0.84296296296296302</v>
      </c>
      <c r="D1331" s="10">
        <v>101</v>
      </c>
      <c r="E1331" s="14">
        <v>1520337</v>
      </c>
      <c r="F1331" s="10" t="s">
        <v>157</v>
      </c>
      <c r="G1331" s="15">
        <v>200</v>
      </c>
      <c r="H1331" s="10" t="s">
        <v>253</v>
      </c>
      <c r="I1331" s="10" t="s">
        <v>7424</v>
      </c>
      <c r="J1331" s="34">
        <v>2610</v>
      </c>
      <c r="K1331" s="10">
        <v>4931766055</v>
      </c>
      <c r="L1331" s="10" t="s">
        <v>7788</v>
      </c>
      <c r="M1331" s="10"/>
      <c r="N1331" s="10"/>
    </row>
    <row r="1332" spans="1:14">
      <c r="A1332" s="32" t="s">
        <v>9058</v>
      </c>
      <c r="B1332" s="32" t="s">
        <v>9058</v>
      </c>
      <c r="C1332" s="33">
        <v>0.84320601851851851</v>
      </c>
      <c r="D1332" s="10">
        <v>101</v>
      </c>
      <c r="E1332" s="14">
        <v>1523321</v>
      </c>
      <c r="F1332" s="10" t="s">
        <v>159</v>
      </c>
      <c r="G1332" s="15">
        <v>216</v>
      </c>
      <c r="H1332" s="10" t="s">
        <v>253</v>
      </c>
      <c r="I1332" s="10" t="s">
        <v>7424</v>
      </c>
      <c r="J1332" s="34">
        <v>2535.84</v>
      </c>
      <c r="K1332" s="10">
        <v>4931766056</v>
      </c>
      <c r="L1332" s="10" t="s">
        <v>7788</v>
      </c>
      <c r="M1332" s="10"/>
      <c r="N1332" s="10"/>
    </row>
    <row r="1333" spans="1:14">
      <c r="A1333" s="32" t="s">
        <v>9058</v>
      </c>
      <c r="B1333" s="32" t="s">
        <v>9058</v>
      </c>
      <c r="C1333" s="33">
        <v>0.84333333333333327</v>
      </c>
      <c r="D1333" s="10">
        <v>101</v>
      </c>
      <c r="E1333" s="14">
        <v>1520337</v>
      </c>
      <c r="F1333" s="10" t="s">
        <v>157</v>
      </c>
      <c r="G1333" s="15">
        <v>200</v>
      </c>
      <c r="H1333" s="10" t="s">
        <v>253</v>
      </c>
      <c r="I1333" s="10" t="s">
        <v>7424</v>
      </c>
      <c r="J1333" s="34">
        <v>2610</v>
      </c>
      <c r="K1333" s="10">
        <v>4931766057</v>
      </c>
      <c r="L1333" s="10" t="s">
        <v>7788</v>
      </c>
      <c r="M1333" s="10"/>
      <c r="N1333" s="10"/>
    </row>
    <row r="1334" spans="1:14">
      <c r="A1334" s="32" t="s">
        <v>9058</v>
      </c>
      <c r="B1334" s="32" t="s">
        <v>9058</v>
      </c>
      <c r="C1334" s="33">
        <v>0.84355324074074067</v>
      </c>
      <c r="D1334" s="10">
        <v>101</v>
      </c>
      <c r="E1334" s="14">
        <v>1508197</v>
      </c>
      <c r="F1334" s="10" t="s">
        <v>126</v>
      </c>
      <c r="G1334" s="15">
        <v>200</v>
      </c>
      <c r="H1334" s="10" t="s">
        <v>253</v>
      </c>
      <c r="I1334" s="10" t="s">
        <v>7424</v>
      </c>
      <c r="J1334" s="34">
        <v>2470</v>
      </c>
      <c r="K1334" s="10">
        <v>4931766058</v>
      </c>
      <c r="L1334" s="10" t="s">
        <v>7788</v>
      </c>
      <c r="M1334" s="10"/>
      <c r="N1334" s="10"/>
    </row>
    <row r="1335" spans="1:14">
      <c r="A1335" s="32" t="s">
        <v>9058</v>
      </c>
      <c r="B1335" s="32" t="s">
        <v>9058</v>
      </c>
      <c r="C1335" s="33">
        <v>0.84432870370370372</v>
      </c>
      <c r="D1335" s="10">
        <v>101</v>
      </c>
      <c r="E1335" s="14">
        <v>1513604</v>
      </c>
      <c r="F1335" s="10" t="s">
        <v>131</v>
      </c>
      <c r="G1335" s="15">
        <v>168</v>
      </c>
      <c r="H1335" s="10" t="s">
        <v>253</v>
      </c>
      <c r="I1335" s="10" t="s">
        <v>7424</v>
      </c>
      <c r="J1335" s="34">
        <v>3301.2</v>
      </c>
      <c r="K1335" s="10">
        <v>4931766061</v>
      </c>
      <c r="L1335" s="10" t="s">
        <v>7788</v>
      </c>
      <c r="M1335" s="10"/>
      <c r="N1335" s="10"/>
    </row>
    <row r="1336" spans="1:14">
      <c r="A1336" s="32" t="s">
        <v>9058</v>
      </c>
      <c r="B1336" s="32" t="s">
        <v>9058</v>
      </c>
      <c r="C1336" s="33">
        <v>0.84449074074074071</v>
      </c>
      <c r="D1336" s="10">
        <v>101</v>
      </c>
      <c r="E1336" s="14">
        <v>1513604</v>
      </c>
      <c r="F1336" s="10" t="s">
        <v>131</v>
      </c>
      <c r="G1336" s="15">
        <v>168</v>
      </c>
      <c r="H1336" s="10" t="s">
        <v>253</v>
      </c>
      <c r="I1336" s="10" t="s">
        <v>7424</v>
      </c>
      <c r="J1336" s="34">
        <v>3301.2</v>
      </c>
      <c r="K1336" s="10">
        <v>4931766062</v>
      </c>
      <c r="L1336" s="10" t="s">
        <v>7788</v>
      </c>
      <c r="M1336" s="10"/>
      <c r="N1336" s="10"/>
    </row>
    <row r="1337" spans="1:14">
      <c r="A1337" s="32" t="s">
        <v>9058</v>
      </c>
      <c r="B1337" s="32" t="s">
        <v>9058</v>
      </c>
      <c r="C1337" s="33">
        <v>0.84541666666666659</v>
      </c>
      <c r="D1337" s="10">
        <v>101</v>
      </c>
      <c r="E1337" s="14">
        <v>1513249</v>
      </c>
      <c r="F1337" s="10" t="s">
        <v>130</v>
      </c>
      <c r="G1337" s="15">
        <v>240</v>
      </c>
      <c r="H1337" s="10" t="s">
        <v>253</v>
      </c>
      <c r="I1337" s="10" t="s">
        <v>7424</v>
      </c>
      <c r="J1337" s="34">
        <v>2676</v>
      </c>
      <c r="K1337" s="10">
        <v>4931766066</v>
      </c>
      <c r="L1337" s="10" t="s">
        <v>7788</v>
      </c>
      <c r="M1337" s="10"/>
      <c r="N1337" s="10"/>
    </row>
    <row r="1338" spans="1:14">
      <c r="A1338" s="32" t="s">
        <v>9058</v>
      </c>
      <c r="B1338" s="32" t="s">
        <v>9058</v>
      </c>
      <c r="C1338" s="33">
        <v>0.84564814814814815</v>
      </c>
      <c r="D1338" s="10">
        <v>101</v>
      </c>
      <c r="E1338" s="14">
        <v>1508197</v>
      </c>
      <c r="F1338" s="10" t="s">
        <v>126</v>
      </c>
      <c r="G1338" s="15">
        <v>200</v>
      </c>
      <c r="H1338" s="10" t="s">
        <v>253</v>
      </c>
      <c r="I1338" s="10" t="s">
        <v>7424</v>
      </c>
      <c r="J1338" s="34">
        <v>2470</v>
      </c>
      <c r="K1338" s="10">
        <v>4931766069</v>
      </c>
      <c r="L1338" s="10" t="s">
        <v>7788</v>
      </c>
      <c r="M1338" s="10"/>
      <c r="N1338" s="10"/>
    </row>
    <row r="1339" spans="1:14">
      <c r="A1339" s="32" t="s">
        <v>9058</v>
      </c>
      <c r="B1339" s="32" t="s">
        <v>9058</v>
      </c>
      <c r="C1339" s="33">
        <v>0.8459606481481482</v>
      </c>
      <c r="D1339" s="10">
        <v>101</v>
      </c>
      <c r="E1339" s="14">
        <v>1520337</v>
      </c>
      <c r="F1339" s="10" t="s">
        <v>157</v>
      </c>
      <c r="G1339" s="15">
        <v>200</v>
      </c>
      <c r="H1339" s="10" t="s">
        <v>253</v>
      </c>
      <c r="I1339" s="10" t="s">
        <v>7424</v>
      </c>
      <c r="J1339" s="34">
        <v>2610</v>
      </c>
      <c r="K1339" s="10">
        <v>4931766092</v>
      </c>
      <c r="L1339" s="10" t="s">
        <v>7788</v>
      </c>
      <c r="M1339" s="10"/>
      <c r="N1339" s="10"/>
    </row>
    <row r="1340" spans="1:14">
      <c r="A1340" s="32" t="s">
        <v>9058</v>
      </c>
      <c r="B1340" s="32" t="s">
        <v>9058</v>
      </c>
      <c r="C1340" s="33">
        <v>0.8461574074074073</v>
      </c>
      <c r="D1340" s="10">
        <v>101</v>
      </c>
      <c r="E1340" s="14">
        <v>1523321</v>
      </c>
      <c r="F1340" s="10" t="s">
        <v>159</v>
      </c>
      <c r="G1340" s="15">
        <v>216</v>
      </c>
      <c r="H1340" s="10" t="s">
        <v>253</v>
      </c>
      <c r="I1340" s="10" t="s">
        <v>7424</v>
      </c>
      <c r="J1340" s="34">
        <v>2535.84</v>
      </c>
      <c r="K1340" s="10">
        <v>4931766093</v>
      </c>
      <c r="L1340" s="10" t="s">
        <v>7788</v>
      </c>
      <c r="M1340" s="10"/>
      <c r="N1340" s="10"/>
    </row>
    <row r="1341" spans="1:14">
      <c r="A1341" s="32" t="s">
        <v>9058</v>
      </c>
      <c r="B1341" s="32" t="s">
        <v>9058</v>
      </c>
      <c r="C1341" s="33">
        <v>0.84802083333333333</v>
      </c>
      <c r="D1341" s="10">
        <v>101</v>
      </c>
      <c r="E1341" s="14">
        <v>1513604</v>
      </c>
      <c r="F1341" s="10" t="s">
        <v>131</v>
      </c>
      <c r="G1341" s="15">
        <v>168</v>
      </c>
      <c r="H1341" s="10" t="s">
        <v>253</v>
      </c>
      <c r="I1341" s="10" t="s">
        <v>7424</v>
      </c>
      <c r="J1341" s="34">
        <v>3301.2</v>
      </c>
      <c r="K1341" s="10">
        <v>4931766113</v>
      </c>
      <c r="L1341" s="10" t="s">
        <v>7788</v>
      </c>
      <c r="M1341" s="10"/>
      <c r="N1341" s="10"/>
    </row>
    <row r="1342" spans="1:14">
      <c r="A1342" s="32" t="s">
        <v>9058</v>
      </c>
      <c r="B1342" s="32" t="s">
        <v>9058</v>
      </c>
      <c r="C1342" s="33">
        <v>0.84818287037037043</v>
      </c>
      <c r="D1342" s="10">
        <v>101</v>
      </c>
      <c r="E1342" s="14">
        <v>1513604</v>
      </c>
      <c r="F1342" s="10" t="s">
        <v>131</v>
      </c>
      <c r="G1342" s="15">
        <v>168</v>
      </c>
      <c r="H1342" s="10" t="s">
        <v>253</v>
      </c>
      <c r="I1342" s="10" t="s">
        <v>7424</v>
      </c>
      <c r="J1342" s="34">
        <v>3301.2</v>
      </c>
      <c r="K1342" s="10">
        <v>4931766114</v>
      </c>
      <c r="L1342" s="10" t="s">
        <v>7788</v>
      </c>
      <c r="M1342" s="10"/>
      <c r="N1342" s="10"/>
    </row>
    <row r="1343" spans="1:14">
      <c r="A1343" s="32" t="s">
        <v>9058</v>
      </c>
      <c r="B1343" s="32" t="s">
        <v>9058</v>
      </c>
      <c r="C1343" s="33">
        <v>0.84861111111111109</v>
      </c>
      <c r="D1343" s="10">
        <v>101</v>
      </c>
      <c r="E1343" s="14">
        <v>1523321</v>
      </c>
      <c r="F1343" s="10" t="s">
        <v>159</v>
      </c>
      <c r="G1343" s="15">
        <v>216</v>
      </c>
      <c r="H1343" s="10" t="s">
        <v>253</v>
      </c>
      <c r="I1343" s="10" t="s">
        <v>7424</v>
      </c>
      <c r="J1343" s="34">
        <v>2535.84</v>
      </c>
      <c r="K1343" s="10">
        <v>4931766119</v>
      </c>
      <c r="L1343" s="10" t="s">
        <v>7788</v>
      </c>
      <c r="M1343" s="10"/>
      <c r="N1343" s="10"/>
    </row>
    <row r="1344" spans="1:14">
      <c r="A1344" s="32" t="s">
        <v>9058</v>
      </c>
      <c r="B1344" s="32" t="s">
        <v>9058</v>
      </c>
      <c r="C1344" s="33">
        <v>0.84932870370370372</v>
      </c>
      <c r="D1344" s="10">
        <v>101</v>
      </c>
      <c r="E1344" s="14">
        <v>1508197</v>
      </c>
      <c r="F1344" s="10" t="s">
        <v>126</v>
      </c>
      <c r="G1344" s="15">
        <v>200</v>
      </c>
      <c r="H1344" s="10" t="s">
        <v>253</v>
      </c>
      <c r="I1344" s="10" t="s">
        <v>7424</v>
      </c>
      <c r="J1344" s="34">
        <v>2470</v>
      </c>
      <c r="K1344" s="10">
        <v>4931766128</v>
      </c>
      <c r="L1344" s="10" t="s">
        <v>7788</v>
      </c>
      <c r="M1344" s="10"/>
      <c r="N1344" s="10"/>
    </row>
    <row r="1345" spans="1:14">
      <c r="A1345" s="32" t="s">
        <v>9058</v>
      </c>
      <c r="B1345" s="32" t="s">
        <v>9058</v>
      </c>
      <c r="C1345" s="33">
        <v>0.85046296296296298</v>
      </c>
      <c r="D1345" s="10">
        <v>101</v>
      </c>
      <c r="E1345" s="14">
        <v>1520337</v>
      </c>
      <c r="F1345" s="10" t="s">
        <v>157</v>
      </c>
      <c r="G1345" s="15">
        <v>200</v>
      </c>
      <c r="H1345" s="10" t="s">
        <v>253</v>
      </c>
      <c r="I1345" s="10" t="s">
        <v>7424</v>
      </c>
      <c r="J1345" s="34">
        <v>2610</v>
      </c>
      <c r="K1345" s="10">
        <v>4931766134</v>
      </c>
      <c r="L1345" s="10" t="s">
        <v>7788</v>
      </c>
      <c r="M1345" s="10"/>
      <c r="N1345" s="10"/>
    </row>
    <row r="1346" spans="1:14">
      <c r="A1346" s="32" t="s">
        <v>9058</v>
      </c>
      <c r="B1346" s="32" t="s">
        <v>9058</v>
      </c>
      <c r="C1346" s="33">
        <v>0.85065972222222219</v>
      </c>
      <c r="D1346" s="10">
        <v>101</v>
      </c>
      <c r="E1346" s="14">
        <v>1520337</v>
      </c>
      <c r="F1346" s="10" t="s">
        <v>157</v>
      </c>
      <c r="G1346" s="15">
        <v>200</v>
      </c>
      <c r="H1346" s="10" t="s">
        <v>253</v>
      </c>
      <c r="I1346" s="10" t="s">
        <v>7424</v>
      </c>
      <c r="J1346" s="34">
        <v>2610</v>
      </c>
      <c r="K1346" s="10">
        <v>4931766135</v>
      </c>
      <c r="L1346" s="10" t="s">
        <v>7788</v>
      </c>
      <c r="M1346" s="10"/>
      <c r="N1346" s="10"/>
    </row>
    <row r="1347" spans="1:14">
      <c r="A1347" s="32" t="s">
        <v>9058</v>
      </c>
      <c r="B1347" s="32" t="s">
        <v>9058</v>
      </c>
      <c r="C1347" s="33">
        <v>0.85144675925925928</v>
      </c>
      <c r="D1347" s="10">
        <v>101</v>
      </c>
      <c r="E1347" s="14">
        <v>1520337</v>
      </c>
      <c r="F1347" s="10" t="s">
        <v>157</v>
      </c>
      <c r="G1347" s="15">
        <v>200</v>
      </c>
      <c r="H1347" s="10" t="s">
        <v>253</v>
      </c>
      <c r="I1347" s="10" t="s">
        <v>7424</v>
      </c>
      <c r="J1347" s="34">
        <v>2610</v>
      </c>
      <c r="K1347" s="10">
        <v>4931766141</v>
      </c>
      <c r="L1347" s="10" t="s">
        <v>7788</v>
      </c>
      <c r="M1347" s="10"/>
      <c r="N1347" s="10"/>
    </row>
    <row r="1348" spans="1:14">
      <c r="A1348" s="32" t="s">
        <v>9058</v>
      </c>
      <c r="B1348" s="32" t="s">
        <v>9058</v>
      </c>
      <c r="C1348" s="33">
        <v>0.85258101851851853</v>
      </c>
      <c r="D1348" s="10">
        <v>101</v>
      </c>
      <c r="E1348" s="14">
        <v>1508197</v>
      </c>
      <c r="F1348" s="10" t="s">
        <v>126</v>
      </c>
      <c r="G1348" s="15">
        <v>200</v>
      </c>
      <c r="H1348" s="10" t="s">
        <v>253</v>
      </c>
      <c r="I1348" s="10" t="s">
        <v>7424</v>
      </c>
      <c r="J1348" s="34">
        <v>2470</v>
      </c>
      <c r="K1348" s="10">
        <v>4931766155</v>
      </c>
      <c r="L1348" s="10" t="s">
        <v>7788</v>
      </c>
      <c r="M1348" s="10"/>
      <c r="N1348" s="10"/>
    </row>
    <row r="1349" spans="1:14">
      <c r="A1349" s="32" t="s">
        <v>9058</v>
      </c>
      <c r="B1349" s="32" t="s">
        <v>9058</v>
      </c>
      <c r="C1349" s="33">
        <v>0.85465277777777782</v>
      </c>
      <c r="D1349" s="10">
        <v>101</v>
      </c>
      <c r="E1349" s="14">
        <v>1513249</v>
      </c>
      <c r="F1349" s="10" t="s">
        <v>130</v>
      </c>
      <c r="G1349" s="15">
        <v>240</v>
      </c>
      <c r="H1349" s="10" t="s">
        <v>253</v>
      </c>
      <c r="I1349" s="10" t="s">
        <v>7424</v>
      </c>
      <c r="J1349" s="34">
        <v>2676</v>
      </c>
      <c r="K1349" s="10">
        <v>4931766172</v>
      </c>
      <c r="L1349" s="10" t="s">
        <v>7788</v>
      </c>
      <c r="M1349" s="10"/>
      <c r="N1349" s="10"/>
    </row>
    <row r="1350" spans="1:14">
      <c r="A1350" s="32" t="s">
        <v>9058</v>
      </c>
      <c r="B1350" s="32" t="s">
        <v>9058</v>
      </c>
      <c r="C1350" s="33">
        <v>0.85486111111111107</v>
      </c>
      <c r="D1350" s="10">
        <v>101</v>
      </c>
      <c r="E1350" s="14">
        <v>1523321</v>
      </c>
      <c r="F1350" s="10" t="s">
        <v>159</v>
      </c>
      <c r="G1350" s="15">
        <v>216</v>
      </c>
      <c r="H1350" s="10" t="s">
        <v>253</v>
      </c>
      <c r="I1350" s="10" t="s">
        <v>7424</v>
      </c>
      <c r="J1350" s="34">
        <v>2535.84</v>
      </c>
      <c r="K1350" s="10">
        <v>4931766174</v>
      </c>
      <c r="L1350" s="10" t="s">
        <v>7788</v>
      </c>
      <c r="M1350" s="10"/>
      <c r="N1350" s="10"/>
    </row>
    <row r="1351" spans="1:14">
      <c r="A1351" s="32" t="s">
        <v>9058</v>
      </c>
      <c r="B1351" s="32" t="s">
        <v>9058</v>
      </c>
      <c r="C1351" s="33">
        <v>0.8840972222222222</v>
      </c>
      <c r="D1351" s="10">
        <v>101</v>
      </c>
      <c r="E1351" s="14">
        <v>1520335</v>
      </c>
      <c r="F1351" s="10" t="s">
        <v>155</v>
      </c>
      <c r="G1351" s="15">
        <v>600</v>
      </c>
      <c r="H1351" s="10" t="s">
        <v>253</v>
      </c>
      <c r="I1351" s="10" t="s">
        <v>7424</v>
      </c>
      <c r="J1351" s="34">
        <v>9054</v>
      </c>
      <c r="K1351" s="10">
        <v>4931766461</v>
      </c>
      <c r="L1351" s="10" t="s">
        <v>7788</v>
      </c>
      <c r="M1351" s="10"/>
      <c r="N1351" s="10"/>
    </row>
    <row r="1352" spans="1:14">
      <c r="A1352" s="32" t="s">
        <v>9058</v>
      </c>
      <c r="B1352" s="32" t="s">
        <v>9058</v>
      </c>
      <c r="C1352" s="33">
        <v>0.89067129629629627</v>
      </c>
      <c r="D1352" s="10">
        <v>101</v>
      </c>
      <c r="E1352" s="14">
        <v>1516860</v>
      </c>
      <c r="F1352" s="10" t="s">
        <v>139</v>
      </c>
      <c r="G1352" s="15">
        <v>800</v>
      </c>
      <c r="H1352" s="10" t="s">
        <v>253</v>
      </c>
      <c r="I1352" s="10" t="s">
        <v>7424</v>
      </c>
      <c r="J1352" s="34">
        <v>15032</v>
      </c>
      <c r="K1352" s="10">
        <v>4931766502</v>
      </c>
      <c r="L1352" s="10" t="s">
        <v>7788</v>
      </c>
      <c r="M1352" s="10"/>
      <c r="N1352" s="10"/>
    </row>
    <row r="1353" spans="1:14">
      <c r="A1353" s="32" t="s">
        <v>9058</v>
      </c>
      <c r="B1353" s="32" t="s">
        <v>9058</v>
      </c>
      <c r="C1353" s="33">
        <v>0.90210648148148154</v>
      </c>
      <c r="D1353" s="10">
        <v>101</v>
      </c>
      <c r="E1353" s="14">
        <v>1516847</v>
      </c>
      <c r="F1353" s="10" t="s">
        <v>136</v>
      </c>
      <c r="G1353" s="15">
        <v>840</v>
      </c>
      <c r="H1353" s="10" t="s">
        <v>253</v>
      </c>
      <c r="I1353" s="10" t="s">
        <v>7424</v>
      </c>
      <c r="J1353" s="34">
        <v>15397.2</v>
      </c>
      <c r="K1353" s="10">
        <v>4931766589</v>
      </c>
      <c r="L1353" s="10" t="s">
        <v>7788</v>
      </c>
      <c r="M1353" s="10"/>
      <c r="N1353" s="10"/>
    </row>
    <row r="1354" spans="1:14">
      <c r="A1354" s="32" t="s">
        <v>9058</v>
      </c>
      <c r="B1354" s="32" t="s">
        <v>9058</v>
      </c>
      <c r="C1354" s="33">
        <v>0.90883101851851855</v>
      </c>
      <c r="D1354" s="10">
        <v>101</v>
      </c>
      <c r="E1354" s="14">
        <v>1520337</v>
      </c>
      <c r="F1354" s="10" t="s">
        <v>157</v>
      </c>
      <c r="G1354" s="15">
        <v>200</v>
      </c>
      <c r="H1354" s="10" t="s">
        <v>253</v>
      </c>
      <c r="I1354" s="10" t="s">
        <v>7424</v>
      </c>
      <c r="J1354" s="34">
        <v>2610</v>
      </c>
      <c r="K1354" s="10">
        <v>4931766616</v>
      </c>
      <c r="L1354" s="10" t="s">
        <v>7788</v>
      </c>
      <c r="M1354" s="10"/>
      <c r="N1354" s="10"/>
    </row>
    <row r="1355" spans="1:14">
      <c r="A1355" s="32" t="s">
        <v>9058</v>
      </c>
      <c r="B1355" s="32" t="s">
        <v>9058</v>
      </c>
      <c r="C1355" s="33">
        <v>0.90903935185185192</v>
      </c>
      <c r="D1355" s="10">
        <v>101</v>
      </c>
      <c r="E1355" s="14">
        <v>1523321</v>
      </c>
      <c r="F1355" s="10" t="s">
        <v>159</v>
      </c>
      <c r="G1355" s="15">
        <v>216</v>
      </c>
      <c r="H1355" s="10" t="s">
        <v>253</v>
      </c>
      <c r="I1355" s="10" t="s">
        <v>7424</v>
      </c>
      <c r="J1355" s="34">
        <v>2535.84</v>
      </c>
      <c r="K1355" s="10">
        <v>4931766619</v>
      </c>
      <c r="L1355" s="10" t="s">
        <v>7788</v>
      </c>
      <c r="M1355" s="10"/>
      <c r="N1355" s="10"/>
    </row>
    <row r="1356" spans="1:14">
      <c r="A1356" s="32" t="s">
        <v>9058</v>
      </c>
      <c r="B1356" s="32" t="s">
        <v>9058</v>
      </c>
      <c r="C1356" s="33">
        <v>0.90939814814814823</v>
      </c>
      <c r="D1356" s="10">
        <v>101</v>
      </c>
      <c r="E1356" s="14">
        <v>1508197</v>
      </c>
      <c r="F1356" s="10" t="s">
        <v>126</v>
      </c>
      <c r="G1356" s="15">
        <v>200</v>
      </c>
      <c r="H1356" s="10" t="s">
        <v>253</v>
      </c>
      <c r="I1356" s="10" t="s">
        <v>7424</v>
      </c>
      <c r="J1356" s="34">
        <v>2470</v>
      </c>
      <c r="K1356" s="10">
        <v>4931766633</v>
      </c>
      <c r="L1356" s="10" t="s">
        <v>7788</v>
      </c>
      <c r="M1356" s="10"/>
      <c r="N1356" s="10"/>
    </row>
    <row r="1357" spans="1:14">
      <c r="A1357" s="32" t="s">
        <v>9058</v>
      </c>
      <c r="B1357" s="32" t="s">
        <v>9058</v>
      </c>
      <c r="C1357" s="33">
        <v>0.91188657407407403</v>
      </c>
      <c r="D1357" s="10">
        <v>101</v>
      </c>
      <c r="E1357" s="14">
        <v>1513249</v>
      </c>
      <c r="F1357" s="10" t="s">
        <v>130</v>
      </c>
      <c r="G1357" s="15">
        <v>240</v>
      </c>
      <c r="H1357" s="10" t="s">
        <v>253</v>
      </c>
      <c r="I1357" s="10" t="s">
        <v>7424</v>
      </c>
      <c r="J1357" s="34">
        <v>2676</v>
      </c>
      <c r="K1357" s="10">
        <v>4931766640</v>
      </c>
      <c r="L1357" s="10" t="s">
        <v>7788</v>
      </c>
      <c r="M1357" s="10"/>
      <c r="N1357" s="10"/>
    </row>
    <row r="1358" spans="1:14">
      <c r="A1358" s="32" t="s">
        <v>9058</v>
      </c>
      <c r="B1358" s="32" t="s">
        <v>9058</v>
      </c>
      <c r="C1358" s="33">
        <v>0.91230324074074076</v>
      </c>
      <c r="D1358" s="10">
        <v>101</v>
      </c>
      <c r="E1358" s="14">
        <v>1520337</v>
      </c>
      <c r="F1358" s="10" t="s">
        <v>157</v>
      </c>
      <c r="G1358" s="15">
        <v>200</v>
      </c>
      <c r="H1358" s="10" t="s">
        <v>253</v>
      </c>
      <c r="I1358" s="10" t="s">
        <v>7424</v>
      </c>
      <c r="J1358" s="34">
        <v>2610</v>
      </c>
      <c r="K1358" s="10">
        <v>4931766642</v>
      </c>
      <c r="L1358" s="10" t="s">
        <v>7788</v>
      </c>
      <c r="M1358" s="10"/>
      <c r="N1358" s="10"/>
    </row>
    <row r="1359" spans="1:14">
      <c r="A1359" s="32" t="s">
        <v>9058</v>
      </c>
      <c r="B1359" s="32" t="s">
        <v>9058</v>
      </c>
      <c r="C1359" s="33">
        <v>0.91241898148148148</v>
      </c>
      <c r="D1359" s="10">
        <v>101</v>
      </c>
      <c r="E1359" s="14">
        <v>1508197</v>
      </c>
      <c r="F1359" s="10" t="s">
        <v>126</v>
      </c>
      <c r="G1359" s="15">
        <v>200</v>
      </c>
      <c r="H1359" s="10" t="s">
        <v>253</v>
      </c>
      <c r="I1359" s="10" t="s">
        <v>7424</v>
      </c>
      <c r="J1359" s="34">
        <v>2470</v>
      </c>
      <c r="K1359" s="10">
        <v>4931766643</v>
      </c>
      <c r="L1359" s="10" t="s">
        <v>7788</v>
      </c>
      <c r="M1359" s="10"/>
      <c r="N1359" s="10"/>
    </row>
    <row r="1360" spans="1:14">
      <c r="A1360" s="32" t="s">
        <v>9058</v>
      </c>
      <c r="B1360" s="32" t="s">
        <v>9058</v>
      </c>
      <c r="C1360" s="33">
        <v>0.91280092592592599</v>
      </c>
      <c r="D1360" s="10">
        <v>101</v>
      </c>
      <c r="E1360" s="14">
        <v>1508197</v>
      </c>
      <c r="F1360" s="10" t="s">
        <v>126</v>
      </c>
      <c r="G1360" s="15">
        <v>200</v>
      </c>
      <c r="H1360" s="10" t="s">
        <v>253</v>
      </c>
      <c r="I1360" s="10" t="s">
        <v>7424</v>
      </c>
      <c r="J1360" s="34">
        <v>2470</v>
      </c>
      <c r="K1360" s="10">
        <v>4931766645</v>
      </c>
      <c r="L1360" s="10" t="s">
        <v>7788</v>
      </c>
      <c r="M1360" s="10"/>
      <c r="N1360" s="10"/>
    </row>
    <row r="1361" spans="1:14">
      <c r="A1361" s="32" t="s">
        <v>9058</v>
      </c>
      <c r="B1361" s="32" t="s">
        <v>9058</v>
      </c>
      <c r="C1361" s="33">
        <v>0.91959490740740746</v>
      </c>
      <c r="D1361" s="10">
        <v>101</v>
      </c>
      <c r="E1361" s="14">
        <v>1508197</v>
      </c>
      <c r="F1361" s="10" t="s">
        <v>126</v>
      </c>
      <c r="G1361" s="15">
        <v>200</v>
      </c>
      <c r="H1361" s="10" t="s">
        <v>253</v>
      </c>
      <c r="I1361" s="10" t="s">
        <v>7424</v>
      </c>
      <c r="J1361" s="34">
        <v>2470</v>
      </c>
      <c r="K1361" s="10">
        <v>4931766713</v>
      </c>
      <c r="L1361" s="10" t="s">
        <v>7788</v>
      </c>
      <c r="M1361" s="10"/>
      <c r="N1361" s="10"/>
    </row>
    <row r="1362" spans="1:14">
      <c r="A1362" s="32" t="s">
        <v>9058</v>
      </c>
      <c r="B1362" s="32" t="s">
        <v>9058</v>
      </c>
      <c r="C1362" s="33">
        <v>0.92822916666666666</v>
      </c>
      <c r="D1362" s="10">
        <v>101</v>
      </c>
      <c r="E1362" s="14">
        <v>1520337</v>
      </c>
      <c r="F1362" s="10" t="s">
        <v>157</v>
      </c>
      <c r="G1362" s="15">
        <v>200</v>
      </c>
      <c r="H1362" s="10" t="s">
        <v>253</v>
      </c>
      <c r="I1362" s="10" t="s">
        <v>7424</v>
      </c>
      <c r="J1362" s="34">
        <v>2610</v>
      </c>
      <c r="K1362" s="10">
        <v>4931766816</v>
      </c>
      <c r="L1362" s="10" t="s">
        <v>7788</v>
      </c>
      <c r="M1362" s="10"/>
      <c r="N1362" s="10"/>
    </row>
    <row r="1363" spans="1:14">
      <c r="A1363" s="32" t="s">
        <v>9058</v>
      </c>
      <c r="B1363" s="32" t="s">
        <v>9058</v>
      </c>
      <c r="C1363" s="33">
        <v>0.97201388888888884</v>
      </c>
      <c r="D1363" s="10">
        <v>101</v>
      </c>
      <c r="E1363" s="14">
        <v>1508197</v>
      </c>
      <c r="F1363" s="10" t="s">
        <v>126</v>
      </c>
      <c r="G1363" s="15">
        <v>200</v>
      </c>
      <c r="H1363" s="10" t="s">
        <v>253</v>
      </c>
      <c r="I1363" s="10" t="s">
        <v>7424</v>
      </c>
      <c r="J1363" s="34">
        <v>2470</v>
      </c>
      <c r="K1363" s="10">
        <v>4931767043</v>
      </c>
      <c r="L1363" s="10" t="s">
        <v>8732</v>
      </c>
      <c r="M1363" s="10"/>
      <c r="N1363" s="10"/>
    </row>
    <row r="1364" spans="1:14">
      <c r="A1364" s="32" t="s">
        <v>9058</v>
      </c>
      <c r="B1364" s="32" t="s">
        <v>9058</v>
      </c>
      <c r="C1364" s="33">
        <v>0.99824074074074076</v>
      </c>
      <c r="D1364" s="10">
        <v>101</v>
      </c>
      <c r="E1364" s="14">
        <v>1508197</v>
      </c>
      <c r="F1364" s="10" t="s">
        <v>126</v>
      </c>
      <c r="G1364" s="15">
        <v>200</v>
      </c>
      <c r="H1364" s="10" t="s">
        <v>253</v>
      </c>
      <c r="I1364" s="10" t="s">
        <v>7424</v>
      </c>
      <c r="J1364" s="34">
        <v>2470</v>
      </c>
      <c r="K1364" s="10">
        <v>4931767139</v>
      </c>
      <c r="L1364" s="10" t="s">
        <v>8732</v>
      </c>
      <c r="M1364" s="10"/>
      <c r="N1364" s="10"/>
    </row>
    <row r="1365" spans="1:14">
      <c r="A1365" s="32" t="s">
        <v>9058</v>
      </c>
      <c r="B1365" s="32" t="s">
        <v>9058</v>
      </c>
      <c r="C1365" s="33">
        <v>0.99832175925925926</v>
      </c>
      <c r="D1365" s="10">
        <v>101</v>
      </c>
      <c r="E1365" s="14">
        <v>1508197</v>
      </c>
      <c r="F1365" s="10" t="s">
        <v>126</v>
      </c>
      <c r="G1365" s="15">
        <v>200</v>
      </c>
      <c r="H1365" s="10" t="s">
        <v>253</v>
      </c>
      <c r="I1365" s="10" t="s">
        <v>7424</v>
      </c>
      <c r="J1365" s="34">
        <v>2470</v>
      </c>
      <c r="K1365" s="10">
        <v>4931767140</v>
      </c>
      <c r="L1365" s="10" t="s">
        <v>8732</v>
      </c>
      <c r="M1365" s="10"/>
      <c r="N1365" s="10"/>
    </row>
    <row r="1366" spans="1:14">
      <c r="A1366" s="32" t="s">
        <v>9058</v>
      </c>
      <c r="B1366" s="32" t="s">
        <v>9058</v>
      </c>
      <c r="C1366" s="33">
        <v>0.9983912037037036</v>
      </c>
      <c r="D1366" s="10">
        <v>101</v>
      </c>
      <c r="E1366" s="14">
        <v>1513249</v>
      </c>
      <c r="F1366" s="10" t="s">
        <v>130</v>
      </c>
      <c r="G1366" s="15">
        <v>240</v>
      </c>
      <c r="H1366" s="10" t="s">
        <v>253</v>
      </c>
      <c r="I1366" s="10" t="s">
        <v>7424</v>
      </c>
      <c r="J1366" s="34">
        <v>2676</v>
      </c>
      <c r="K1366" s="10">
        <v>4931767151</v>
      </c>
      <c r="L1366" s="10" t="s">
        <v>8732</v>
      </c>
      <c r="M1366" s="10"/>
      <c r="N1366" s="10"/>
    </row>
    <row r="1367" spans="1:14">
      <c r="A1367" s="32" t="s">
        <v>9058</v>
      </c>
      <c r="B1367" s="32" t="s">
        <v>9058</v>
      </c>
      <c r="C1367" s="33">
        <v>0.99844907407407402</v>
      </c>
      <c r="D1367" s="10">
        <v>101</v>
      </c>
      <c r="E1367" s="14">
        <v>1520337</v>
      </c>
      <c r="F1367" s="10" t="s">
        <v>157</v>
      </c>
      <c r="G1367" s="15">
        <v>200</v>
      </c>
      <c r="H1367" s="10" t="s">
        <v>253</v>
      </c>
      <c r="I1367" s="10" t="s">
        <v>7424</v>
      </c>
      <c r="J1367" s="34">
        <v>2610</v>
      </c>
      <c r="K1367" s="10">
        <v>4931767152</v>
      </c>
      <c r="L1367" s="10" t="s">
        <v>8732</v>
      </c>
      <c r="M1367" s="10"/>
      <c r="N1367" s="10"/>
    </row>
    <row r="1368" spans="1:14">
      <c r="A1368" s="32" t="s">
        <v>9058</v>
      </c>
      <c r="B1368" s="32" t="s">
        <v>9058</v>
      </c>
      <c r="C1368" s="33">
        <v>0.99851851851851858</v>
      </c>
      <c r="D1368" s="10">
        <v>101</v>
      </c>
      <c r="E1368" s="14">
        <v>1520337</v>
      </c>
      <c r="F1368" s="10" t="s">
        <v>157</v>
      </c>
      <c r="G1368" s="15">
        <v>200</v>
      </c>
      <c r="H1368" s="10" t="s">
        <v>253</v>
      </c>
      <c r="I1368" s="10" t="s">
        <v>7424</v>
      </c>
      <c r="J1368" s="34">
        <v>2610</v>
      </c>
      <c r="K1368" s="10">
        <v>4931767154</v>
      </c>
      <c r="L1368" s="10" t="s">
        <v>8732</v>
      </c>
      <c r="M1368" s="10"/>
      <c r="N1368" s="10"/>
    </row>
    <row r="1369" spans="1:14">
      <c r="A1369" s="32" t="s">
        <v>9058</v>
      </c>
      <c r="B1369" s="32" t="s">
        <v>9058</v>
      </c>
      <c r="C1369" s="33">
        <v>0.99858796296296293</v>
      </c>
      <c r="D1369" s="10">
        <v>101</v>
      </c>
      <c r="E1369" s="14">
        <v>1523321</v>
      </c>
      <c r="F1369" s="10" t="s">
        <v>159</v>
      </c>
      <c r="G1369" s="15">
        <v>216</v>
      </c>
      <c r="H1369" s="10" t="s">
        <v>253</v>
      </c>
      <c r="I1369" s="10" t="s">
        <v>7424</v>
      </c>
      <c r="J1369" s="34">
        <v>2535.84</v>
      </c>
      <c r="K1369" s="10">
        <v>4931767155</v>
      </c>
      <c r="L1369" s="10" t="s">
        <v>8732</v>
      </c>
      <c r="M1369" s="10"/>
      <c r="N1369" s="10"/>
    </row>
    <row r="1370" spans="1:14">
      <c r="A1370" s="32" t="s">
        <v>9058</v>
      </c>
      <c r="B1370" s="32" t="s">
        <v>9058</v>
      </c>
      <c r="C1370" s="33">
        <v>0.99864583333333334</v>
      </c>
      <c r="D1370" s="10">
        <v>101</v>
      </c>
      <c r="E1370" s="14">
        <v>1513604</v>
      </c>
      <c r="F1370" s="10" t="s">
        <v>131</v>
      </c>
      <c r="G1370" s="15">
        <v>168</v>
      </c>
      <c r="H1370" s="10" t="s">
        <v>253</v>
      </c>
      <c r="I1370" s="10" t="s">
        <v>7424</v>
      </c>
      <c r="J1370" s="34">
        <v>3301.2</v>
      </c>
      <c r="K1370" s="10">
        <v>4931767156</v>
      </c>
      <c r="L1370" s="10" t="s">
        <v>8732</v>
      </c>
      <c r="M1370" s="10"/>
      <c r="N1370" s="10"/>
    </row>
    <row r="1371" spans="1:14">
      <c r="A1371" s="32" t="s">
        <v>9078</v>
      </c>
      <c r="B1371" s="32" t="s">
        <v>9078</v>
      </c>
      <c r="C1371" s="33">
        <v>2.5648148148148146E-2</v>
      </c>
      <c r="D1371" s="10">
        <v>101</v>
      </c>
      <c r="E1371" s="14">
        <v>1516847</v>
      </c>
      <c r="F1371" s="10" t="s">
        <v>136</v>
      </c>
      <c r="G1371" s="15">
        <v>840</v>
      </c>
      <c r="H1371" s="10" t="s">
        <v>253</v>
      </c>
      <c r="I1371" s="10" t="s">
        <v>7424</v>
      </c>
      <c r="J1371" s="34">
        <v>15397.2</v>
      </c>
      <c r="K1371" s="10">
        <v>4931767320</v>
      </c>
      <c r="L1371" s="10" t="s">
        <v>8732</v>
      </c>
      <c r="M1371" s="10"/>
      <c r="N1371" s="10"/>
    </row>
    <row r="1372" spans="1:14">
      <c r="A1372" s="32" t="s">
        <v>9078</v>
      </c>
      <c r="B1372" s="32" t="s">
        <v>9078</v>
      </c>
      <c r="C1372" s="33">
        <v>8.4282407407407403E-2</v>
      </c>
      <c r="D1372" s="10">
        <v>101</v>
      </c>
      <c r="E1372" s="14">
        <v>1513604</v>
      </c>
      <c r="F1372" s="10" t="s">
        <v>131</v>
      </c>
      <c r="G1372" s="15">
        <v>168</v>
      </c>
      <c r="H1372" s="10" t="s">
        <v>253</v>
      </c>
      <c r="I1372" s="10" t="s">
        <v>7424</v>
      </c>
      <c r="J1372" s="34">
        <v>3301.2</v>
      </c>
      <c r="K1372" s="10">
        <v>4931767706</v>
      </c>
      <c r="L1372" s="10" t="s">
        <v>8732</v>
      </c>
      <c r="M1372" s="10"/>
      <c r="N1372" s="10"/>
    </row>
    <row r="1373" spans="1:14">
      <c r="A1373" s="32" t="s">
        <v>9078</v>
      </c>
      <c r="B1373" s="32" t="s">
        <v>9078</v>
      </c>
      <c r="C1373" s="33">
        <v>8.4363425925925925E-2</v>
      </c>
      <c r="D1373" s="10">
        <v>101</v>
      </c>
      <c r="E1373" s="14">
        <v>1513604</v>
      </c>
      <c r="F1373" s="10" t="s">
        <v>131</v>
      </c>
      <c r="G1373" s="15">
        <v>168</v>
      </c>
      <c r="H1373" s="10" t="s">
        <v>253</v>
      </c>
      <c r="I1373" s="10" t="s">
        <v>7424</v>
      </c>
      <c r="J1373" s="34">
        <v>3301.2</v>
      </c>
      <c r="K1373" s="10">
        <v>4931767707</v>
      </c>
      <c r="L1373" s="10" t="s">
        <v>8732</v>
      </c>
      <c r="M1373" s="10"/>
      <c r="N1373" s="10"/>
    </row>
    <row r="1374" spans="1:14">
      <c r="A1374" s="32" t="s">
        <v>9078</v>
      </c>
      <c r="B1374" s="32" t="s">
        <v>9078</v>
      </c>
      <c r="C1374" s="33">
        <v>8.4606481481481477E-2</v>
      </c>
      <c r="D1374" s="10">
        <v>101</v>
      </c>
      <c r="E1374" s="14">
        <v>1520337</v>
      </c>
      <c r="F1374" s="10" t="s">
        <v>157</v>
      </c>
      <c r="G1374" s="15">
        <v>200</v>
      </c>
      <c r="H1374" s="10" t="s">
        <v>253</v>
      </c>
      <c r="I1374" s="10" t="s">
        <v>7424</v>
      </c>
      <c r="J1374" s="34">
        <v>2610</v>
      </c>
      <c r="K1374" s="10">
        <v>4931767710</v>
      </c>
      <c r="L1374" s="10" t="s">
        <v>8732</v>
      </c>
      <c r="M1374" s="10"/>
      <c r="N1374" s="10"/>
    </row>
    <row r="1375" spans="1:14">
      <c r="A1375" s="32" t="s">
        <v>9078</v>
      </c>
      <c r="B1375" s="32" t="s">
        <v>9078</v>
      </c>
      <c r="C1375" s="33">
        <v>8.4675925925925932E-2</v>
      </c>
      <c r="D1375" s="10">
        <v>101</v>
      </c>
      <c r="E1375" s="14">
        <v>1520337</v>
      </c>
      <c r="F1375" s="10" t="s">
        <v>157</v>
      </c>
      <c r="G1375" s="15">
        <v>200</v>
      </c>
      <c r="H1375" s="10" t="s">
        <v>253</v>
      </c>
      <c r="I1375" s="10" t="s">
        <v>7424</v>
      </c>
      <c r="J1375" s="34">
        <v>2610</v>
      </c>
      <c r="K1375" s="10">
        <v>4931767712</v>
      </c>
      <c r="L1375" s="10" t="s">
        <v>8732</v>
      </c>
      <c r="M1375" s="10"/>
      <c r="N1375" s="10"/>
    </row>
    <row r="1376" spans="1:14">
      <c r="A1376" s="32" t="s">
        <v>9078</v>
      </c>
      <c r="B1376" s="32" t="s">
        <v>9078</v>
      </c>
      <c r="C1376" s="33">
        <v>8.4745370370370374E-2</v>
      </c>
      <c r="D1376" s="10">
        <v>101</v>
      </c>
      <c r="E1376" s="14">
        <v>1508197</v>
      </c>
      <c r="F1376" s="10" t="s">
        <v>126</v>
      </c>
      <c r="G1376" s="15">
        <v>200</v>
      </c>
      <c r="H1376" s="10" t="s">
        <v>253</v>
      </c>
      <c r="I1376" s="10" t="s">
        <v>7424</v>
      </c>
      <c r="J1376" s="34">
        <v>2470</v>
      </c>
      <c r="K1376" s="10">
        <v>4931767713</v>
      </c>
      <c r="L1376" s="10" t="s">
        <v>8732</v>
      </c>
      <c r="M1376" s="10"/>
      <c r="N1376" s="10"/>
    </row>
    <row r="1377" spans="1:14">
      <c r="A1377" s="32" t="s">
        <v>9078</v>
      </c>
      <c r="B1377" s="32" t="s">
        <v>9078</v>
      </c>
      <c r="C1377" s="33">
        <v>8.4814814814814801E-2</v>
      </c>
      <c r="D1377" s="10">
        <v>101</v>
      </c>
      <c r="E1377" s="14">
        <v>1508197</v>
      </c>
      <c r="F1377" s="10" t="s">
        <v>126</v>
      </c>
      <c r="G1377" s="15">
        <v>200</v>
      </c>
      <c r="H1377" s="10" t="s">
        <v>253</v>
      </c>
      <c r="I1377" s="10" t="s">
        <v>7424</v>
      </c>
      <c r="J1377" s="34">
        <v>2470</v>
      </c>
      <c r="K1377" s="10">
        <v>4931767715</v>
      </c>
      <c r="L1377" s="10" t="s">
        <v>8732</v>
      </c>
      <c r="M1377" s="10"/>
      <c r="N1377" s="10"/>
    </row>
    <row r="1378" spans="1:14">
      <c r="A1378" s="32" t="s">
        <v>9078</v>
      </c>
      <c r="B1378" s="32" t="s">
        <v>9078</v>
      </c>
      <c r="C1378" s="33">
        <v>0.14576388888888889</v>
      </c>
      <c r="D1378" s="10">
        <v>101</v>
      </c>
      <c r="E1378" s="14">
        <v>1516860</v>
      </c>
      <c r="F1378" s="10" t="s">
        <v>139</v>
      </c>
      <c r="G1378" s="15">
        <v>800</v>
      </c>
      <c r="H1378" s="10" t="s">
        <v>253</v>
      </c>
      <c r="I1378" s="10" t="s">
        <v>7424</v>
      </c>
      <c r="J1378" s="34">
        <v>15032</v>
      </c>
      <c r="K1378" s="10">
        <v>4931767953</v>
      </c>
      <c r="L1378" s="10" t="s">
        <v>8732</v>
      </c>
      <c r="M1378" s="10"/>
      <c r="N1378" s="10"/>
    </row>
    <row r="1379" spans="1:14">
      <c r="A1379" s="32" t="s">
        <v>9078</v>
      </c>
      <c r="B1379" s="32" t="s">
        <v>9078</v>
      </c>
      <c r="C1379" s="33">
        <v>0.18065972222222224</v>
      </c>
      <c r="D1379" s="10">
        <v>101</v>
      </c>
      <c r="E1379" s="14">
        <v>1508197</v>
      </c>
      <c r="F1379" s="10" t="s">
        <v>126</v>
      </c>
      <c r="G1379" s="15">
        <v>200</v>
      </c>
      <c r="H1379" s="10" t="s">
        <v>253</v>
      </c>
      <c r="I1379" s="10" t="s">
        <v>7424</v>
      </c>
      <c r="J1379" s="34">
        <v>2470</v>
      </c>
      <c r="K1379" s="10">
        <v>4931768197</v>
      </c>
      <c r="L1379" s="10" t="s">
        <v>8732</v>
      </c>
      <c r="M1379" s="10"/>
      <c r="N1379" s="10"/>
    </row>
    <row r="1380" spans="1:14">
      <c r="A1380" s="32" t="s">
        <v>9078</v>
      </c>
      <c r="B1380" s="32" t="s">
        <v>9078</v>
      </c>
      <c r="C1380" s="33">
        <v>0.18074074074074076</v>
      </c>
      <c r="D1380" s="10">
        <v>101</v>
      </c>
      <c r="E1380" s="14">
        <v>1508197</v>
      </c>
      <c r="F1380" s="10" t="s">
        <v>126</v>
      </c>
      <c r="G1380" s="15">
        <v>200</v>
      </c>
      <c r="H1380" s="10" t="s">
        <v>253</v>
      </c>
      <c r="I1380" s="10" t="s">
        <v>7424</v>
      </c>
      <c r="J1380" s="34">
        <v>2470</v>
      </c>
      <c r="K1380" s="10">
        <v>4931768198</v>
      </c>
      <c r="L1380" s="10" t="s">
        <v>8732</v>
      </c>
      <c r="M1380" s="10"/>
      <c r="N1380" s="10"/>
    </row>
    <row r="1381" spans="1:14">
      <c r="A1381" s="32" t="s">
        <v>9078</v>
      </c>
      <c r="B1381" s="32" t="s">
        <v>9078</v>
      </c>
      <c r="C1381" s="33">
        <v>0.18081018518518518</v>
      </c>
      <c r="D1381" s="10">
        <v>101</v>
      </c>
      <c r="E1381" s="14">
        <v>1520337</v>
      </c>
      <c r="F1381" s="10" t="s">
        <v>157</v>
      </c>
      <c r="G1381" s="15">
        <v>200</v>
      </c>
      <c r="H1381" s="10" t="s">
        <v>253</v>
      </c>
      <c r="I1381" s="10" t="s">
        <v>7424</v>
      </c>
      <c r="J1381" s="34">
        <v>2610</v>
      </c>
      <c r="K1381" s="10">
        <v>4931768199</v>
      </c>
      <c r="L1381" s="10" t="s">
        <v>8732</v>
      </c>
      <c r="M1381" s="10"/>
      <c r="N1381" s="10"/>
    </row>
    <row r="1382" spans="1:14">
      <c r="A1382" s="32" t="s">
        <v>9078</v>
      </c>
      <c r="B1382" s="32" t="s">
        <v>9078</v>
      </c>
      <c r="C1382" s="33">
        <v>0.18087962962962964</v>
      </c>
      <c r="D1382" s="10">
        <v>101</v>
      </c>
      <c r="E1382" s="14">
        <v>1520337</v>
      </c>
      <c r="F1382" s="10" t="s">
        <v>157</v>
      </c>
      <c r="G1382" s="15">
        <v>200</v>
      </c>
      <c r="H1382" s="10" t="s">
        <v>253</v>
      </c>
      <c r="I1382" s="10" t="s">
        <v>7424</v>
      </c>
      <c r="J1382" s="34">
        <v>2610</v>
      </c>
      <c r="K1382" s="10">
        <v>4931768200</v>
      </c>
      <c r="L1382" s="10" t="s">
        <v>8732</v>
      </c>
      <c r="M1382" s="10"/>
      <c r="N1382" s="10"/>
    </row>
    <row r="1383" spans="1:14">
      <c r="A1383" s="32" t="s">
        <v>9058</v>
      </c>
      <c r="B1383" s="32" t="s">
        <v>9078</v>
      </c>
      <c r="C1383" s="33">
        <v>0.18251157407407406</v>
      </c>
      <c r="D1383" s="10">
        <v>102</v>
      </c>
      <c r="E1383" s="14">
        <v>1520335</v>
      </c>
      <c r="F1383" s="10" t="s">
        <v>155</v>
      </c>
      <c r="G1383" s="15">
        <v>-600</v>
      </c>
      <c r="H1383" s="10" t="s">
        <v>253</v>
      </c>
      <c r="I1383" s="10" t="s">
        <v>7424</v>
      </c>
      <c r="J1383" s="34">
        <v>-9054</v>
      </c>
      <c r="K1383" s="10">
        <v>4931768208</v>
      </c>
      <c r="L1383" s="10" t="s">
        <v>8732</v>
      </c>
      <c r="M1383" s="10"/>
      <c r="N1383" s="10"/>
    </row>
    <row r="1384" spans="1:14">
      <c r="A1384" s="32" t="s">
        <v>9078</v>
      </c>
      <c r="B1384" s="32" t="s">
        <v>9078</v>
      </c>
      <c r="C1384" s="33">
        <v>0.20545138888888889</v>
      </c>
      <c r="D1384" s="10">
        <v>101</v>
      </c>
      <c r="E1384" s="14">
        <v>1516860</v>
      </c>
      <c r="F1384" s="10" t="s">
        <v>139</v>
      </c>
      <c r="G1384" s="15">
        <v>800</v>
      </c>
      <c r="H1384" s="10" t="s">
        <v>253</v>
      </c>
      <c r="I1384" s="10" t="s">
        <v>7424</v>
      </c>
      <c r="J1384" s="34">
        <v>15032</v>
      </c>
      <c r="K1384" s="10">
        <v>4931768376</v>
      </c>
      <c r="L1384" s="10" t="s">
        <v>8732</v>
      </c>
      <c r="M1384" s="10"/>
      <c r="N1384" s="10"/>
    </row>
    <row r="1385" spans="1:14">
      <c r="A1385" s="32" t="s">
        <v>9078</v>
      </c>
      <c r="B1385" s="32" t="s">
        <v>9078</v>
      </c>
      <c r="C1385" s="33">
        <v>0.20666666666666667</v>
      </c>
      <c r="D1385" s="10">
        <v>101</v>
      </c>
      <c r="E1385" s="14">
        <v>1508197</v>
      </c>
      <c r="F1385" s="10" t="s">
        <v>126</v>
      </c>
      <c r="G1385" s="15">
        <v>200</v>
      </c>
      <c r="H1385" s="10" t="s">
        <v>253</v>
      </c>
      <c r="I1385" s="10" t="s">
        <v>7424</v>
      </c>
      <c r="J1385" s="34">
        <v>2470</v>
      </c>
      <c r="K1385" s="10">
        <v>4931768393</v>
      </c>
      <c r="L1385" s="10" t="s">
        <v>8732</v>
      </c>
      <c r="M1385" s="10"/>
      <c r="N1385" s="10"/>
    </row>
    <row r="1386" spans="1:14">
      <c r="A1386" s="32" t="s">
        <v>9078</v>
      </c>
      <c r="B1386" s="32" t="s">
        <v>9078</v>
      </c>
      <c r="C1386" s="33">
        <v>0.20685185185185184</v>
      </c>
      <c r="D1386" s="10">
        <v>101</v>
      </c>
      <c r="E1386" s="14">
        <v>1520337</v>
      </c>
      <c r="F1386" s="10" t="s">
        <v>157</v>
      </c>
      <c r="G1386" s="15">
        <v>200</v>
      </c>
      <c r="H1386" s="10" t="s">
        <v>253</v>
      </c>
      <c r="I1386" s="10" t="s">
        <v>7424</v>
      </c>
      <c r="J1386" s="34">
        <v>2610</v>
      </c>
      <c r="K1386" s="10">
        <v>4931768395</v>
      </c>
      <c r="L1386" s="10" t="s">
        <v>8732</v>
      </c>
      <c r="M1386" s="10"/>
      <c r="N1386" s="10"/>
    </row>
    <row r="1387" spans="1:14">
      <c r="A1387" s="32" t="s">
        <v>9078</v>
      </c>
      <c r="B1387" s="32" t="s">
        <v>9078</v>
      </c>
      <c r="C1387" s="33">
        <v>0.20693287037037036</v>
      </c>
      <c r="D1387" s="10">
        <v>101</v>
      </c>
      <c r="E1387" s="14">
        <v>1520337</v>
      </c>
      <c r="F1387" s="10" t="s">
        <v>157</v>
      </c>
      <c r="G1387" s="15">
        <v>200</v>
      </c>
      <c r="H1387" s="10" t="s">
        <v>253</v>
      </c>
      <c r="I1387" s="10" t="s">
        <v>7424</v>
      </c>
      <c r="J1387" s="34">
        <v>2610</v>
      </c>
      <c r="K1387" s="10">
        <v>4931768396</v>
      </c>
      <c r="L1387" s="10" t="s">
        <v>8732</v>
      </c>
      <c r="M1387" s="10"/>
      <c r="N1387" s="10"/>
    </row>
    <row r="1388" spans="1:14">
      <c r="A1388" s="32" t="s">
        <v>9078</v>
      </c>
      <c r="B1388" s="32" t="s">
        <v>9078</v>
      </c>
      <c r="C1388" s="33">
        <v>0.20701388888888891</v>
      </c>
      <c r="D1388" s="10">
        <v>101</v>
      </c>
      <c r="E1388" s="14">
        <v>1513604</v>
      </c>
      <c r="F1388" s="10" t="s">
        <v>131</v>
      </c>
      <c r="G1388" s="15">
        <v>168</v>
      </c>
      <c r="H1388" s="10" t="s">
        <v>253</v>
      </c>
      <c r="I1388" s="10" t="s">
        <v>7424</v>
      </c>
      <c r="J1388" s="34">
        <v>3301.2</v>
      </c>
      <c r="K1388" s="10">
        <v>4931768398</v>
      </c>
      <c r="L1388" s="10" t="s">
        <v>8732</v>
      </c>
      <c r="M1388" s="10"/>
      <c r="N1388" s="10"/>
    </row>
    <row r="1389" spans="1:14">
      <c r="A1389" s="32" t="s">
        <v>9078</v>
      </c>
      <c r="B1389" s="32" t="s">
        <v>9078</v>
      </c>
      <c r="C1389" s="33">
        <v>0.20787037037037037</v>
      </c>
      <c r="D1389" s="10">
        <v>101</v>
      </c>
      <c r="E1389" s="14">
        <v>1520332</v>
      </c>
      <c r="F1389" s="10" t="s">
        <v>154</v>
      </c>
      <c r="G1389" s="15">
        <v>600</v>
      </c>
      <c r="H1389" s="10" t="s">
        <v>253</v>
      </c>
      <c r="I1389" s="10" t="s">
        <v>7424</v>
      </c>
      <c r="J1389" s="34">
        <v>9054</v>
      </c>
      <c r="K1389" s="10">
        <v>4931768402</v>
      </c>
      <c r="L1389" s="10" t="s">
        <v>8732</v>
      </c>
      <c r="M1389" s="10"/>
      <c r="N1389" s="10"/>
    </row>
    <row r="1390" spans="1:14">
      <c r="A1390" s="32" t="s">
        <v>9078</v>
      </c>
      <c r="B1390" s="32" t="s">
        <v>9078</v>
      </c>
      <c r="C1390" s="33">
        <v>0.20798611111111112</v>
      </c>
      <c r="D1390" s="10">
        <v>101</v>
      </c>
      <c r="E1390" s="14">
        <v>1520332</v>
      </c>
      <c r="F1390" s="10" t="s">
        <v>154</v>
      </c>
      <c r="G1390" s="15">
        <v>600</v>
      </c>
      <c r="H1390" s="10" t="s">
        <v>253</v>
      </c>
      <c r="I1390" s="10" t="s">
        <v>7424</v>
      </c>
      <c r="J1390" s="34">
        <v>9054</v>
      </c>
      <c r="K1390" s="10">
        <v>4931768404</v>
      </c>
      <c r="L1390" s="10" t="s">
        <v>8732</v>
      </c>
      <c r="M1390" s="10"/>
      <c r="N1390" s="10"/>
    </row>
    <row r="1391" spans="1:14">
      <c r="A1391" s="32" t="s">
        <v>9078</v>
      </c>
      <c r="B1391" s="32" t="s">
        <v>9078</v>
      </c>
      <c r="C1391" s="33">
        <v>0.20833333333333334</v>
      </c>
      <c r="D1391" s="10">
        <v>101</v>
      </c>
      <c r="E1391" s="14">
        <v>1516850</v>
      </c>
      <c r="F1391" s="10" t="s">
        <v>399</v>
      </c>
      <c r="G1391" s="15">
        <v>960</v>
      </c>
      <c r="H1391" s="10" t="s">
        <v>253</v>
      </c>
      <c r="I1391" s="10" t="s">
        <v>7424</v>
      </c>
      <c r="J1391" s="34">
        <v>18614.400000000001</v>
      </c>
      <c r="K1391" s="10">
        <v>4931768409</v>
      </c>
      <c r="L1391" s="10" t="s">
        <v>8732</v>
      </c>
      <c r="M1391" s="10"/>
      <c r="N1391" s="10"/>
    </row>
    <row r="1392" spans="1:14">
      <c r="A1392" s="32" t="s">
        <v>9078</v>
      </c>
      <c r="B1392" s="32" t="s">
        <v>9078</v>
      </c>
      <c r="C1392" s="33">
        <v>0.20898148148148146</v>
      </c>
      <c r="D1392" s="10">
        <v>101</v>
      </c>
      <c r="E1392" s="14">
        <v>1528799</v>
      </c>
      <c r="F1392" s="10" t="s">
        <v>161</v>
      </c>
      <c r="G1392" s="15">
        <v>490</v>
      </c>
      <c r="H1392" s="10" t="s">
        <v>253</v>
      </c>
      <c r="I1392" s="10" t="s">
        <v>7424</v>
      </c>
      <c r="J1392" s="34">
        <v>21903</v>
      </c>
      <c r="K1392" s="10">
        <v>4931768423</v>
      </c>
      <c r="L1392" s="10" t="s">
        <v>8732</v>
      </c>
      <c r="M1392" s="10"/>
      <c r="N1392" s="10"/>
    </row>
    <row r="1393" spans="1:14">
      <c r="A1393" s="32" t="s">
        <v>9078</v>
      </c>
      <c r="B1393" s="32" t="s">
        <v>9078</v>
      </c>
      <c r="C1393" s="33">
        <v>0.22137731481481482</v>
      </c>
      <c r="D1393" s="10">
        <v>101</v>
      </c>
      <c r="E1393" s="14">
        <v>1508197</v>
      </c>
      <c r="F1393" s="10" t="s">
        <v>126</v>
      </c>
      <c r="G1393" s="15">
        <v>200</v>
      </c>
      <c r="H1393" s="10" t="s">
        <v>253</v>
      </c>
      <c r="I1393" s="10" t="s">
        <v>7424</v>
      </c>
      <c r="J1393" s="34">
        <v>2470</v>
      </c>
      <c r="K1393" s="10">
        <v>4931768537</v>
      </c>
      <c r="L1393" s="10" t="s">
        <v>8732</v>
      </c>
      <c r="M1393" s="10"/>
      <c r="N1393" s="10"/>
    </row>
    <row r="1394" spans="1:14">
      <c r="A1394" s="32" t="s">
        <v>9078</v>
      </c>
      <c r="B1394" s="32" t="s">
        <v>9078</v>
      </c>
      <c r="C1394" s="33">
        <v>0.23957175925925925</v>
      </c>
      <c r="D1394" s="10">
        <v>101</v>
      </c>
      <c r="E1394" s="14">
        <v>1523321</v>
      </c>
      <c r="F1394" s="10" t="s">
        <v>159</v>
      </c>
      <c r="G1394" s="15">
        <v>216</v>
      </c>
      <c r="H1394" s="10" t="s">
        <v>253</v>
      </c>
      <c r="I1394" s="10" t="s">
        <v>7424</v>
      </c>
      <c r="J1394" s="34">
        <v>2535.84</v>
      </c>
      <c r="K1394" s="10">
        <v>4931768692</v>
      </c>
      <c r="L1394" s="10" t="s">
        <v>8732</v>
      </c>
      <c r="M1394" s="10"/>
      <c r="N1394" s="10"/>
    </row>
    <row r="1395" spans="1:14">
      <c r="A1395" s="32" t="s">
        <v>9078</v>
      </c>
      <c r="B1395" s="32" t="s">
        <v>9078</v>
      </c>
      <c r="C1395" s="33">
        <v>0.24008101851851851</v>
      </c>
      <c r="D1395" s="10">
        <v>101</v>
      </c>
      <c r="E1395" s="14">
        <v>1523321</v>
      </c>
      <c r="F1395" s="10" t="s">
        <v>159</v>
      </c>
      <c r="G1395" s="15">
        <v>216</v>
      </c>
      <c r="H1395" s="10" t="s">
        <v>253</v>
      </c>
      <c r="I1395" s="10" t="s">
        <v>7424</v>
      </c>
      <c r="J1395" s="34">
        <v>2535.84</v>
      </c>
      <c r="K1395" s="10">
        <v>4931768693</v>
      </c>
      <c r="L1395" s="10" t="s">
        <v>8732</v>
      </c>
      <c r="M1395" s="10"/>
      <c r="N1395" s="10"/>
    </row>
    <row r="1396" spans="1:14">
      <c r="A1396" s="32" t="s">
        <v>9078</v>
      </c>
      <c r="B1396" s="32" t="s">
        <v>9078</v>
      </c>
      <c r="C1396" s="33">
        <v>0.24224537037037039</v>
      </c>
      <c r="D1396" s="10">
        <v>101</v>
      </c>
      <c r="E1396" s="14">
        <v>1523321</v>
      </c>
      <c r="F1396" s="10" t="s">
        <v>159</v>
      </c>
      <c r="G1396" s="15">
        <v>216</v>
      </c>
      <c r="H1396" s="10" t="s">
        <v>253</v>
      </c>
      <c r="I1396" s="10" t="s">
        <v>7424</v>
      </c>
      <c r="J1396" s="34">
        <v>2535.84</v>
      </c>
      <c r="K1396" s="10">
        <v>4931768696</v>
      </c>
      <c r="L1396" s="10" t="s">
        <v>8732</v>
      </c>
      <c r="M1396" s="10"/>
      <c r="N1396" s="10"/>
    </row>
    <row r="1397" spans="1:14">
      <c r="A1397" s="32" t="s">
        <v>9078</v>
      </c>
      <c r="B1397" s="32" t="s">
        <v>9078</v>
      </c>
      <c r="C1397" s="33">
        <v>0.24274305555555556</v>
      </c>
      <c r="D1397" s="10">
        <v>101</v>
      </c>
      <c r="E1397" s="14">
        <v>1520337</v>
      </c>
      <c r="F1397" s="10" t="s">
        <v>157</v>
      </c>
      <c r="G1397" s="15">
        <v>200</v>
      </c>
      <c r="H1397" s="10" t="s">
        <v>253</v>
      </c>
      <c r="I1397" s="10" t="s">
        <v>7424</v>
      </c>
      <c r="J1397" s="34">
        <v>2610</v>
      </c>
      <c r="K1397" s="10">
        <v>4931768698</v>
      </c>
      <c r="L1397" s="10" t="s">
        <v>8732</v>
      </c>
      <c r="M1397" s="10"/>
      <c r="N1397" s="10"/>
    </row>
    <row r="1398" spans="1:14">
      <c r="A1398" s="32" t="s">
        <v>9078</v>
      </c>
      <c r="B1398" s="32" t="s">
        <v>9078</v>
      </c>
      <c r="C1398" s="33">
        <v>0.2471875</v>
      </c>
      <c r="D1398" s="10">
        <v>101</v>
      </c>
      <c r="E1398" s="14">
        <v>1513604</v>
      </c>
      <c r="F1398" s="10" t="s">
        <v>131</v>
      </c>
      <c r="G1398" s="15">
        <v>168</v>
      </c>
      <c r="H1398" s="10" t="s">
        <v>253</v>
      </c>
      <c r="I1398" s="10" t="s">
        <v>7424</v>
      </c>
      <c r="J1398" s="34">
        <v>3301.2</v>
      </c>
      <c r="K1398" s="10">
        <v>4931768707</v>
      </c>
      <c r="L1398" s="10" t="s">
        <v>8732</v>
      </c>
      <c r="M1398" s="10"/>
      <c r="N1398" s="10"/>
    </row>
    <row r="1399" spans="1:14">
      <c r="A1399" s="32" t="s">
        <v>9078</v>
      </c>
      <c r="B1399" s="32" t="s">
        <v>9078</v>
      </c>
      <c r="C1399" s="33">
        <v>0.36885416666666665</v>
      </c>
      <c r="D1399" s="10">
        <v>101</v>
      </c>
      <c r="E1399" s="14">
        <v>1516847</v>
      </c>
      <c r="F1399" s="10" t="s">
        <v>136</v>
      </c>
      <c r="G1399" s="15">
        <v>840</v>
      </c>
      <c r="H1399" s="10" t="s">
        <v>253</v>
      </c>
      <c r="I1399" s="10" t="s">
        <v>7424</v>
      </c>
      <c r="J1399" s="34">
        <v>15397.2</v>
      </c>
      <c r="K1399" s="10">
        <v>4931771553</v>
      </c>
      <c r="L1399" s="10" t="s">
        <v>8469</v>
      </c>
      <c r="M1399" s="10"/>
      <c r="N1399" s="10"/>
    </row>
    <row r="1400" spans="1:14">
      <c r="A1400" s="32" t="s">
        <v>9078</v>
      </c>
      <c r="B1400" s="32" t="s">
        <v>9078</v>
      </c>
      <c r="C1400" s="33">
        <v>0.3689236111111111</v>
      </c>
      <c r="D1400" s="10">
        <v>101</v>
      </c>
      <c r="E1400" s="14">
        <v>1516860</v>
      </c>
      <c r="F1400" s="10" t="s">
        <v>139</v>
      </c>
      <c r="G1400" s="15">
        <v>800</v>
      </c>
      <c r="H1400" s="10" t="s">
        <v>253</v>
      </c>
      <c r="I1400" s="10" t="s">
        <v>7424</v>
      </c>
      <c r="J1400" s="34">
        <v>15032</v>
      </c>
      <c r="K1400" s="10">
        <v>4931771554</v>
      </c>
      <c r="L1400" s="10" t="s">
        <v>8469</v>
      </c>
      <c r="M1400" s="10"/>
      <c r="N1400" s="10"/>
    </row>
    <row r="1401" spans="1:14">
      <c r="A1401" s="32" t="s">
        <v>9078</v>
      </c>
      <c r="B1401" s="32" t="s">
        <v>9078</v>
      </c>
      <c r="C1401" s="33">
        <v>0.39057870370370368</v>
      </c>
      <c r="D1401" s="10">
        <v>101</v>
      </c>
      <c r="E1401" s="14">
        <v>1508197</v>
      </c>
      <c r="F1401" s="10" t="s">
        <v>126</v>
      </c>
      <c r="G1401" s="15">
        <v>200</v>
      </c>
      <c r="H1401" s="10" t="s">
        <v>253</v>
      </c>
      <c r="I1401" s="10" t="s">
        <v>7424</v>
      </c>
      <c r="J1401" s="34">
        <v>2470</v>
      </c>
      <c r="K1401" s="10">
        <v>4931771904</v>
      </c>
      <c r="L1401" s="10" t="s">
        <v>8469</v>
      </c>
      <c r="M1401" s="10"/>
      <c r="N1401" s="10"/>
    </row>
    <row r="1402" spans="1:14">
      <c r="A1402" s="32" t="s">
        <v>9078</v>
      </c>
      <c r="B1402" s="32" t="s">
        <v>9078</v>
      </c>
      <c r="C1402" s="33">
        <v>0.39065972222222217</v>
      </c>
      <c r="D1402" s="10">
        <v>101</v>
      </c>
      <c r="E1402" s="14">
        <v>1508197</v>
      </c>
      <c r="F1402" s="10" t="s">
        <v>126</v>
      </c>
      <c r="G1402" s="15">
        <v>200</v>
      </c>
      <c r="H1402" s="10" t="s">
        <v>253</v>
      </c>
      <c r="I1402" s="10" t="s">
        <v>7424</v>
      </c>
      <c r="J1402" s="34">
        <v>2470</v>
      </c>
      <c r="K1402" s="10">
        <v>4931771906</v>
      </c>
      <c r="L1402" s="10" t="s">
        <v>8469</v>
      </c>
      <c r="M1402" s="10"/>
      <c r="N1402" s="10"/>
    </row>
    <row r="1403" spans="1:14">
      <c r="A1403" s="32" t="s">
        <v>9078</v>
      </c>
      <c r="B1403" s="32" t="s">
        <v>9078</v>
      </c>
      <c r="C1403" s="33">
        <v>0.39069444444444446</v>
      </c>
      <c r="D1403" s="10">
        <v>101</v>
      </c>
      <c r="E1403" s="14">
        <v>1508197</v>
      </c>
      <c r="F1403" s="10" t="s">
        <v>126</v>
      </c>
      <c r="G1403" s="15">
        <v>200</v>
      </c>
      <c r="H1403" s="10" t="s">
        <v>253</v>
      </c>
      <c r="I1403" s="10" t="s">
        <v>7424</v>
      </c>
      <c r="J1403" s="34">
        <v>2470</v>
      </c>
      <c r="K1403" s="10">
        <v>4931771908</v>
      </c>
      <c r="L1403" s="10" t="s">
        <v>8469</v>
      </c>
      <c r="M1403" s="10"/>
      <c r="N1403" s="10"/>
    </row>
    <row r="1404" spans="1:14">
      <c r="A1404" s="32" t="s">
        <v>9078</v>
      </c>
      <c r="B1404" s="32" t="s">
        <v>9078</v>
      </c>
      <c r="C1404" s="33">
        <v>0.39125000000000004</v>
      </c>
      <c r="D1404" s="10">
        <v>101</v>
      </c>
      <c r="E1404" s="14">
        <v>1508197</v>
      </c>
      <c r="F1404" s="10" t="s">
        <v>126</v>
      </c>
      <c r="G1404" s="15">
        <v>200</v>
      </c>
      <c r="H1404" s="10" t="s">
        <v>253</v>
      </c>
      <c r="I1404" s="10" t="s">
        <v>7424</v>
      </c>
      <c r="J1404" s="34">
        <v>2470</v>
      </c>
      <c r="K1404" s="10">
        <v>4931771914</v>
      </c>
      <c r="L1404" s="10" t="s">
        <v>8469</v>
      </c>
      <c r="M1404" s="10"/>
      <c r="N1404" s="10"/>
    </row>
    <row r="1405" spans="1:14">
      <c r="A1405" s="32" t="s">
        <v>9078</v>
      </c>
      <c r="B1405" s="32" t="s">
        <v>9078</v>
      </c>
      <c r="C1405" s="33">
        <v>0.39128472222222221</v>
      </c>
      <c r="D1405" s="10">
        <v>101</v>
      </c>
      <c r="E1405" s="14">
        <v>1508197</v>
      </c>
      <c r="F1405" s="10" t="s">
        <v>126</v>
      </c>
      <c r="G1405" s="15">
        <v>200</v>
      </c>
      <c r="H1405" s="10" t="s">
        <v>253</v>
      </c>
      <c r="I1405" s="10" t="s">
        <v>7424</v>
      </c>
      <c r="J1405" s="34">
        <v>2470</v>
      </c>
      <c r="K1405" s="10">
        <v>4931771916</v>
      </c>
      <c r="L1405" s="10" t="s">
        <v>8469</v>
      </c>
      <c r="M1405" s="10"/>
      <c r="N1405" s="10"/>
    </row>
    <row r="1406" spans="1:14">
      <c r="A1406" s="32" t="s">
        <v>9078</v>
      </c>
      <c r="B1406" s="32" t="s">
        <v>9078</v>
      </c>
      <c r="C1406" s="33">
        <v>0.3913194444444445</v>
      </c>
      <c r="D1406" s="10">
        <v>101</v>
      </c>
      <c r="E1406" s="14">
        <v>1508197</v>
      </c>
      <c r="F1406" s="10" t="s">
        <v>126</v>
      </c>
      <c r="G1406" s="15">
        <v>200</v>
      </c>
      <c r="H1406" s="10" t="s">
        <v>253</v>
      </c>
      <c r="I1406" s="10" t="s">
        <v>7424</v>
      </c>
      <c r="J1406" s="34">
        <v>2470</v>
      </c>
      <c r="K1406" s="10">
        <v>4931771917</v>
      </c>
      <c r="L1406" s="10" t="s">
        <v>8469</v>
      </c>
      <c r="M1406" s="10"/>
      <c r="N1406" s="10"/>
    </row>
    <row r="1407" spans="1:14">
      <c r="A1407" s="32" t="s">
        <v>9078</v>
      </c>
      <c r="B1407" s="32" t="s">
        <v>9078</v>
      </c>
      <c r="C1407" s="33">
        <v>0.39166666666666666</v>
      </c>
      <c r="D1407" s="10">
        <v>101</v>
      </c>
      <c r="E1407" s="14">
        <v>1520337</v>
      </c>
      <c r="F1407" s="10" t="s">
        <v>157</v>
      </c>
      <c r="G1407" s="15">
        <v>200</v>
      </c>
      <c r="H1407" s="10" t="s">
        <v>253</v>
      </c>
      <c r="I1407" s="10" t="s">
        <v>7424</v>
      </c>
      <c r="J1407" s="34">
        <v>2610</v>
      </c>
      <c r="K1407" s="10">
        <v>4931771920</v>
      </c>
      <c r="L1407" s="10" t="s">
        <v>8469</v>
      </c>
      <c r="M1407" s="10"/>
      <c r="N1407" s="10"/>
    </row>
    <row r="1408" spans="1:14">
      <c r="A1408" s="32" t="s">
        <v>9078</v>
      </c>
      <c r="B1408" s="32" t="s">
        <v>9078</v>
      </c>
      <c r="C1408" s="33">
        <v>0.39170138888888889</v>
      </c>
      <c r="D1408" s="10">
        <v>101</v>
      </c>
      <c r="E1408" s="14">
        <v>1520337</v>
      </c>
      <c r="F1408" s="10" t="s">
        <v>157</v>
      </c>
      <c r="G1408" s="15">
        <v>200</v>
      </c>
      <c r="H1408" s="10" t="s">
        <v>253</v>
      </c>
      <c r="I1408" s="10" t="s">
        <v>7424</v>
      </c>
      <c r="J1408" s="34">
        <v>2610</v>
      </c>
      <c r="K1408" s="10">
        <v>4931771922</v>
      </c>
      <c r="L1408" s="10" t="s">
        <v>8469</v>
      </c>
      <c r="M1408" s="10"/>
      <c r="N1408" s="10"/>
    </row>
    <row r="1409" spans="1:14">
      <c r="A1409" s="32" t="s">
        <v>9078</v>
      </c>
      <c r="B1409" s="32" t="s">
        <v>9078</v>
      </c>
      <c r="C1409" s="33">
        <v>0.39173611111111112</v>
      </c>
      <c r="D1409" s="10">
        <v>101</v>
      </c>
      <c r="E1409" s="14">
        <v>1520337</v>
      </c>
      <c r="F1409" s="10" t="s">
        <v>157</v>
      </c>
      <c r="G1409" s="15">
        <v>200</v>
      </c>
      <c r="H1409" s="10" t="s">
        <v>253</v>
      </c>
      <c r="I1409" s="10" t="s">
        <v>7424</v>
      </c>
      <c r="J1409" s="34">
        <v>2610</v>
      </c>
      <c r="K1409" s="10">
        <v>4931771923</v>
      </c>
      <c r="L1409" s="10" t="s">
        <v>8469</v>
      </c>
      <c r="M1409" s="10"/>
      <c r="N1409" s="10"/>
    </row>
    <row r="1410" spans="1:14">
      <c r="A1410" s="32" t="s">
        <v>9078</v>
      </c>
      <c r="B1410" s="32" t="s">
        <v>9078</v>
      </c>
      <c r="C1410" s="33">
        <v>0.39185185185185184</v>
      </c>
      <c r="D1410" s="10">
        <v>101</v>
      </c>
      <c r="E1410" s="14">
        <v>1520337</v>
      </c>
      <c r="F1410" s="10" t="s">
        <v>157</v>
      </c>
      <c r="G1410" s="15">
        <v>200</v>
      </c>
      <c r="H1410" s="10" t="s">
        <v>253</v>
      </c>
      <c r="I1410" s="10" t="s">
        <v>7424</v>
      </c>
      <c r="J1410" s="34">
        <v>2610</v>
      </c>
      <c r="K1410" s="10">
        <v>4931771924</v>
      </c>
      <c r="L1410" s="10" t="s">
        <v>8469</v>
      </c>
      <c r="M1410" s="10"/>
      <c r="N1410" s="10"/>
    </row>
    <row r="1411" spans="1:14">
      <c r="A1411" s="32" t="s">
        <v>9078</v>
      </c>
      <c r="B1411" s="32" t="s">
        <v>9078</v>
      </c>
      <c r="C1411" s="33">
        <v>0.39188657407407407</v>
      </c>
      <c r="D1411" s="10">
        <v>101</v>
      </c>
      <c r="E1411" s="14">
        <v>1520337</v>
      </c>
      <c r="F1411" s="10" t="s">
        <v>157</v>
      </c>
      <c r="G1411" s="15">
        <v>200</v>
      </c>
      <c r="H1411" s="10" t="s">
        <v>253</v>
      </c>
      <c r="I1411" s="10" t="s">
        <v>7424</v>
      </c>
      <c r="J1411" s="34">
        <v>2610</v>
      </c>
      <c r="K1411" s="10">
        <v>4931771925</v>
      </c>
      <c r="L1411" s="10" t="s">
        <v>8469</v>
      </c>
      <c r="M1411" s="10"/>
      <c r="N1411" s="10"/>
    </row>
    <row r="1412" spans="1:14">
      <c r="A1412" s="32" t="s">
        <v>9078</v>
      </c>
      <c r="B1412" s="32" t="s">
        <v>9078</v>
      </c>
      <c r="C1412" s="33">
        <v>0.3919212962962963</v>
      </c>
      <c r="D1412" s="10">
        <v>101</v>
      </c>
      <c r="E1412" s="14">
        <v>1520337</v>
      </c>
      <c r="F1412" s="10" t="s">
        <v>157</v>
      </c>
      <c r="G1412" s="15">
        <v>200</v>
      </c>
      <c r="H1412" s="10" t="s">
        <v>253</v>
      </c>
      <c r="I1412" s="10" t="s">
        <v>7424</v>
      </c>
      <c r="J1412" s="34">
        <v>2610</v>
      </c>
      <c r="K1412" s="10">
        <v>4931771926</v>
      </c>
      <c r="L1412" s="10" t="s">
        <v>8469</v>
      </c>
      <c r="M1412" s="10"/>
      <c r="N1412" s="10"/>
    </row>
    <row r="1413" spans="1:14">
      <c r="A1413" s="32" t="s">
        <v>9078</v>
      </c>
      <c r="B1413" s="32" t="s">
        <v>9078</v>
      </c>
      <c r="C1413" s="33">
        <v>0.39202546296296298</v>
      </c>
      <c r="D1413" s="10">
        <v>101</v>
      </c>
      <c r="E1413" s="14">
        <v>1513604</v>
      </c>
      <c r="F1413" s="10" t="s">
        <v>131</v>
      </c>
      <c r="G1413" s="15">
        <v>168</v>
      </c>
      <c r="H1413" s="10" t="s">
        <v>253</v>
      </c>
      <c r="I1413" s="10" t="s">
        <v>7424</v>
      </c>
      <c r="J1413" s="34">
        <v>3301.2</v>
      </c>
      <c r="K1413" s="10">
        <v>4931771930</v>
      </c>
      <c r="L1413" s="10" t="s">
        <v>8469</v>
      </c>
      <c r="M1413" s="10"/>
      <c r="N1413" s="10"/>
    </row>
    <row r="1414" spans="1:14">
      <c r="A1414" s="32" t="s">
        <v>9078</v>
      </c>
      <c r="B1414" s="32" t="s">
        <v>9078</v>
      </c>
      <c r="C1414" s="33">
        <v>0.39206018518518521</v>
      </c>
      <c r="D1414" s="10">
        <v>101</v>
      </c>
      <c r="E1414" s="14">
        <v>1513604</v>
      </c>
      <c r="F1414" s="10" t="s">
        <v>131</v>
      </c>
      <c r="G1414" s="15">
        <v>168</v>
      </c>
      <c r="H1414" s="10" t="s">
        <v>253</v>
      </c>
      <c r="I1414" s="10" t="s">
        <v>7424</v>
      </c>
      <c r="J1414" s="34">
        <v>3301.2</v>
      </c>
      <c r="K1414" s="10">
        <v>4931771931</v>
      </c>
      <c r="L1414" s="10" t="s">
        <v>8469</v>
      </c>
      <c r="M1414" s="10"/>
      <c r="N1414" s="10"/>
    </row>
    <row r="1415" spans="1:14">
      <c r="A1415" s="32" t="s">
        <v>9078</v>
      </c>
      <c r="B1415" s="32" t="s">
        <v>9078</v>
      </c>
      <c r="C1415" s="33">
        <v>0.47619212962962965</v>
      </c>
      <c r="D1415" s="10">
        <v>101</v>
      </c>
      <c r="E1415" s="14">
        <v>1516850</v>
      </c>
      <c r="F1415" s="10" t="s">
        <v>399</v>
      </c>
      <c r="G1415" s="15">
        <v>960</v>
      </c>
      <c r="H1415" s="10" t="s">
        <v>253</v>
      </c>
      <c r="I1415" s="10" t="s">
        <v>7424</v>
      </c>
      <c r="J1415" s="34">
        <v>18614.400000000001</v>
      </c>
      <c r="K1415" s="10">
        <v>4931772979</v>
      </c>
      <c r="L1415" s="10" t="s">
        <v>8469</v>
      </c>
      <c r="M1415" s="10"/>
      <c r="N1415" s="10"/>
    </row>
    <row r="1416" spans="1:14">
      <c r="A1416" s="32" t="s">
        <v>9078</v>
      </c>
      <c r="B1416" s="32" t="s">
        <v>9078</v>
      </c>
      <c r="C1416" s="33">
        <v>0.52954861111111107</v>
      </c>
      <c r="D1416" s="10">
        <v>101</v>
      </c>
      <c r="E1416" s="14">
        <v>1516860</v>
      </c>
      <c r="F1416" s="10" t="s">
        <v>139</v>
      </c>
      <c r="G1416" s="15">
        <v>800</v>
      </c>
      <c r="H1416" s="10" t="s">
        <v>253</v>
      </c>
      <c r="I1416" s="10" t="s">
        <v>7424</v>
      </c>
      <c r="J1416" s="34">
        <v>15032</v>
      </c>
      <c r="K1416" s="10">
        <v>4931773535</v>
      </c>
      <c r="L1416" s="10" t="s">
        <v>8469</v>
      </c>
      <c r="M1416" s="10"/>
      <c r="N1416" s="10"/>
    </row>
    <row r="1417" spans="1:14">
      <c r="A1417" s="32" t="s">
        <v>9078</v>
      </c>
      <c r="B1417" s="32" t="s">
        <v>9078</v>
      </c>
      <c r="C1417" s="33">
        <v>0.53289351851851852</v>
      </c>
      <c r="D1417" s="10">
        <v>101</v>
      </c>
      <c r="E1417" s="14">
        <v>1516860</v>
      </c>
      <c r="F1417" s="10" t="s">
        <v>139</v>
      </c>
      <c r="G1417" s="15">
        <v>800</v>
      </c>
      <c r="H1417" s="10" t="s">
        <v>253</v>
      </c>
      <c r="I1417" s="10" t="s">
        <v>7424</v>
      </c>
      <c r="J1417" s="34">
        <v>15032</v>
      </c>
      <c r="K1417" s="10">
        <v>4931773565</v>
      </c>
      <c r="L1417" s="10" t="s">
        <v>8469</v>
      </c>
      <c r="M1417" s="10"/>
      <c r="N1417" s="10"/>
    </row>
    <row r="1418" spans="1:14">
      <c r="A1418" s="32" t="s">
        <v>9078</v>
      </c>
      <c r="B1418" s="32" t="s">
        <v>9078</v>
      </c>
      <c r="C1418" s="33">
        <v>0.53320601851851845</v>
      </c>
      <c r="D1418" s="10">
        <v>101</v>
      </c>
      <c r="E1418" s="14">
        <v>1508197</v>
      </c>
      <c r="F1418" s="10" t="s">
        <v>126</v>
      </c>
      <c r="G1418" s="15">
        <v>200</v>
      </c>
      <c r="H1418" s="10" t="s">
        <v>253</v>
      </c>
      <c r="I1418" s="10" t="s">
        <v>7424</v>
      </c>
      <c r="J1418" s="34">
        <v>2470</v>
      </c>
      <c r="K1418" s="10">
        <v>4931773569</v>
      </c>
      <c r="L1418" s="10" t="s">
        <v>8469</v>
      </c>
      <c r="M1418" s="10"/>
      <c r="N1418" s="10"/>
    </row>
    <row r="1419" spans="1:14">
      <c r="A1419" s="32" t="s">
        <v>9078</v>
      </c>
      <c r="B1419" s="32" t="s">
        <v>9078</v>
      </c>
      <c r="C1419" s="33">
        <v>0.53361111111111115</v>
      </c>
      <c r="D1419" s="10">
        <v>101</v>
      </c>
      <c r="E1419" s="14">
        <v>1520337</v>
      </c>
      <c r="F1419" s="10" t="s">
        <v>157</v>
      </c>
      <c r="G1419" s="15">
        <v>200</v>
      </c>
      <c r="H1419" s="10" t="s">
        <v>253</v>
      </c>
      <c r="I1419" s="10" t="s">
        <v>7424</v>
      </c>
      <c r="J1419" s="34">
        <v>2610</v>
      </c>
      <c r="K1419" s="10">
        <v>4931773593</v>
      </c>
      <c r="L1419" s="10" t="s">
        <v>8469</v>
      </c>
      <c r="M1419" s="10"/>
      <c r="N1419" s="10"/>
    </row>
    <row r="1420" spans="1:14">
      <c r="A1420" s="32" t="s">
        <v>9078</v>
      </c>
      <c r="B1420" s="32" t="s">
        <v>9078</v>
      </c>
      <c r="C1420" s="33">
        <v>0.53364583333333326</v>
      </c>
      <c r="D1420" s="10">
        <v>101</v>
      </c>
      <c r="E1420" s="14">
        <v>1520337</v>
      </c>
      <c r="F1420" s="10" t="s">
        <v>157</v>
      </c>
      <c r="G1420" s="15">
        <v>200</v>
      </c>
      <c r="H1420" s="10" t="s">
        <v>253</v>
      </c>
      <c r="I1420" s="10" t="s">
        <v>7424</v>
      </c>
      <c r="J1420" s="34">
        <v>2610</v>
      </c>
      <c r="K1420" s="10">
        <v>4931773594</v>
      </c>
      <c r="L1420" s="10" t="s">
        <v>8469</v>
      </c>
      <c r="M1420" s="10"/>
      <c r="N1420" s="10"/>
    </row>
    <row r="1421" spans="1:14">
      <c r="A1421" s="32" t="s">
        <v>9078</v>
      </c>
      <c r="B1421" s="32" t="s">
        <v>9078</v>
      </c>
      <c r="C1421" s="33">
        <v>0.53380787037037036</v>
      </c>
      <c r="D1421" s="10">
        <v>101</v>
      </c>
      <c r="E1421" s="14">
        <v>1520337</v>
      </c>
      <c r="F1421" s="10" t="s">
        <v>157</v>
      </c>
      <c r="G1421" s="15">
        <v>200</v>
      </c>
      <c r="H1421" s="10" t="s">
        <v>253</v>
      </c>
      <c r="I1421" s="10" t="s">
        <v>7424</v>
      </c>
      <c r="J1421" s="34">
        <v>2610</v>
      </c>
      <c r="K1421" s="10">
        <v>4931773599</v>
      </c>
      <c r="L1421" s="10" t="s">
        <v>8469</v>
      </c>
      <c r="M1421" s="10"/>
      <c r="N1421" s="10"/>
    </row>
    <row r="1422" spans="1:14">
      <c r="A1422" s="32" t="s">
        <v>9078</v>
      </c>
      <c r="B1422" s="32" t="s">
        <v>9078</v>
      </c>
      <c r="C1422" s="33">
        <v>0.53384259259259259</v>
      </c>
      <c r="D1422" s="10">
        <v>101</v>
      </c>
      <c r="E1422" s="14">
        <v>1520337</v>
      </c>
      <c r="F1422" s="10" t="s">
        <v>157</v>
      </c>
      <c r="G1422" s="15">
        <v>200</v>
      </c>
      <c r="H1422" s="10" t="s">
        <v>253</v>
      </c>
      <c r="I1422" s="10" t="s">
        <v>7424</v>
      </c>
      <c r="J1422" s="34">
        <v>2610</v>
      </c>
      <c r="K1422" s="10">
        <v>4931773600</v>
      </c>
      <c r="L1422" s="10" t="s">
        <v>8469</v>
      </c>
      <c r="M1422" s="10"/>
      <c r="N1422" s="10"/>
    </row>
    <row r="1423" spans="1:14">
      <c r="A1423" s="32" t="s">
        <v>9078</v>
      </c>
      <c r="B1423" s="32" t="s">
        <v>9078</v>
      </c>
      <c r="C1423" s="33">
        <v>0.53431712962962963</v>
      </c>
      <c r="D1423" s="10">
        <v>101</v>
      </c>
      <c r="E1423" s="14">
        <v>1513604</v>
      </c>
      <c r="F1423" s="10" t="s">
        <v>131</v>
      </c>
      <c r="G1423" s="15">
        <v>168</v>
      </c>
      <c r="H1423" s="10" t="s">
        <v>253</v>
      </c>
      <c r="I1423" s="10" t="s">
        <v>7424</v>
      </c>
      <c r="J1423" s="34">
        <v>3301.2</v>
      </c>
      <c r="K1423" s="10">
        <v>4931773604</v>
      </c>
      <c r="L1423" s="10" t="s">
        <v>8469</v>
      </c>
      <c r="M1423" s="10"/>
      <c r="N1423" s="10"/>
    </row>
    <row r="1424" spans="1:14">
      <c r="A1424" s="32" t="s">
        <v>9078</v>
      </c>
      <c r="B1424" s="32" t="s">
        <v>9078</v>
      </c>
      <c r="C1424" s="33">
        <v>0.53435185185185186</v>
      </c>
      <c r="D1424" s="10">
        <v>101</v>
      </c>
      <c r="E1424" s="14">
        <v>1513604</v>
      </c>
      <c r="F1424" s="10" t="s">
        <v>131</v>
      </c>
      <c r="G1424" s="15">
        <v>168</v>
      </c>
      <c r="H1424" s="10" t="s">
        <v>253</v>
      </c>
      <c r="I1424" s="10" t="s">
        <v>7424</v>
      </c>
      <c r="J1424" s="34">
        <v>3301.2</v>
      </c>
      <c r="K1424" s="10">
        <v>4931773605</v>
      </c>
      <c r="L1424" s="10" t="s">
        <v>8469</v>
      </c>
      <c r="M1424" s="10"/>
      <c r="N1424" s="10"/>
    </row>
    <row r="1425" spans="1:14">
      <c r="A1425" s="32" t="s">
        <v>9078</v>
      </c>
      <c r="B1425" s="32" t="s">
        <v>9078</v>
      </c>
      <c r="C1425" s="33">
        <v>0.53559027777777779</v>
      </c>
      <c r="D1425" s="10">
        <v>101</v>
      </c>
      <c r="E1425" s="14">
        <v>1508197</v>
      </c>
      <c r="F1425" s="10" t="s">
        <v>126</v>
      </c>
      <c r="G1425" s="15">
        <v>200</v>
      </c>
      <c r="H1425" s="10" t="s">
        <v>253</v>
      </c>
      <c r="I1425" s="10" t="s">
        <v>7424</v>
      </c>
      <c r="J1425" s="34">
        <v>2470</v>
      </c>
      <c r="K1425" s="10">
        <v>4931773621</v>
      </c>
      <c r="L1425" s="10" t="s">
        <v>8469</v>
      </c>
      <c r="M1425" s="10"/>
      <c r="N1425" s="10"/>
    </row>
    <row r="1426" spans="1:14">
      <c r="A1426" s="32" t="s">
        <v>9078</v>
      </c>
      <c r="B1426" s="32" t="s">
        <v>9078</v>
      </c>
      <c r="C1426" s="33">
        <v>0.53562500000000002</v>
      </c>
      <c r="D1426" s="10">
        <v>101</v>
      </c>
      <c r="E1426" s="14">
        <v>1508197</v>
      </c>
      <c r="F1426" s="10" t="s">
        <v>126</v>
      </c>
      <c r="G1426" s="15">
        <v>200</v>
      </c>
      <c r="H1426" s="10" t="s">
        <v>253</v>
      </c>
      <c r="I1426" s="10" t="s">
        <v>7424</v>
      </c>
      <c r="J1426" s="34">
        <v>2470</v>
      </c>
      <c r="K1426" s="10">
        <v>4931773622</v>
      </c>
      <c r="L1426" s="10" t="s">
        <v>8469</v>
      </c>
      <c r="M1426" s="10"/>
      <c r="N1426" s="10"/>
    </row>
    <row r="1427" spans="1:14">
      <c r="A1427" s="32" t="s">
        <v>9078</v>
      </c>
      <c r="B1427" s="32" t="s">
        <v>9078</v>
      </c>
      <c r="C1427" s="33">
        <v>0.60482638888888884</v>
      </c>
      <c r="D1427" s="10">
        <v>101</v>
      </c>
      <c r="E1427" s="14">
        <v>1508197</v>
      </c>
      <c r="F1427" s="10" t="s">
        <v>126</v>
      </c>
      <c r="G1427" s="15">
        <v>200</v>
      </c>
      <c r="H1427" s="10" t="s">
        <v>253</v>
      </c>
      <c r="I1427" s="10" t="s">
        <v>7424</v>
      </c>
      <c r="J1427" s="34">
        <v>2470</v>
      </c>
      <c r="K1427" s="10">
        <v>4931775159</v>
      </c>
      <c r="L1427" s="10" t="s">
        <v>8469</v>
      </c>
      <c r="M1427" s="10"/>
      <c r="N1427" s="10"/>
    </row>
    <row r="1428" spans="1:14">
      <c r="A1428" s="32" t="s">
        <v>9078</v>
      </c>
      <c r="B1428" s="32" t="s">
        <v>9078</v>
      </c>
      <c r="C1428" s="33">
        <v>0.60760416666666661</v>
      </c>
      <c r="D1428" s="10">
        <v>101</v>
      </c>
      <c r="E1428" s="14">
        <v>1528799</v>
      </c>
      <c r="F1428" s="10" t="s">
        <v>161</v>
      </c>
      <c r="G1428" s="15">
        <v>270</v>
      </c>
      <c r="H1428" s="10" t="s">
        <v>253</v>
      </c>
      <c r="I1428" s="10" t="s">
        <v>7424</v>
      </c>
      <c r="J1428" s="34">
        <v>9744.2999999999993</v>
      </c>
      <c r="K1428" s="10">
        <v>4931775169</v>
      </c>
      <c r="L1428" s="10" t="s">
        <v>8469</v>
      </c>
      <c r="M1428" s="10"/>
      <c r="N1428" s="10"/>
    </row>
    <row r="1429" spans="1:14">
      <c r="A1429" s="32" t="s">
        <v>9078</v>
      </c>
      <c r="B1429" s="32" t="s">
        <v>9078</v>
      </c>
      <c r="C1429" s="33">
        <v>0.68824074074074071</v>
      </c>
      <c r="D1429" s="10">
        <v>101</v>
      </c>
      <c r="E1429" s="14">
        <v>1513604</v>
      </c>
      <c r="F1429" s="10" t="s">
        <v>131</v>
      </c>
      <c r="G1429" s="15">
        <v>168</v>
      </c>
      <c r="H1429" s="10" t="s">
        <v>253</v>
      </c>
      <c r="I1429" s="10" t="s">
        <v>7424</v>
      </c>
      <c r="J1429" s="34">
        <v>3301.2</v>
      </c>
      <c r="K1429" s="10">
        <v>4931776103</v>
      </c>
      <c r="L1429" s="10" t="s">
        <v>7788</v>
      </c>
      <c r="M1429" s="10"/>
      <c r="N1429" s="10"/>
    </row>
    <row r="1430" spans="1:14">
      <c r="A1430" s="32" t="s">
        <v>9078</v>
      </c>
      <c r="B1430" s="32" t="s">
        <v>9078</v>
      </c>
      <c r="C1430" s="33">
        <v>0.68885416666666666</v>
      </c>
      <c r="D1430" s="10">
        <v>101</v>
      </c>
      <c r="E1430" s="14">
        <v>1513604</v>
      </c>
      <c r="F1430" s="10" t="s">
        <v>131</v>
      </c>
      <c r="G1430" s="15">
        <v>168</v>
      </c>
      <c r="H1430" s="10" t="s">
        <v>253</v>
      </c>
      <c r="I1430" s="10" t="s">
        <v>7424</v>
      </c>
      <c r="J1430" s="34">
        <v>3301.2</v>
      </c>
      <c r="K1430" s="10">
        <v>4931776107</v>
      </c>
      <c r="L1430" s="10" t="s">
        <v>7788</v>
      </c>
      <c r="M1430" s="10"/>
      <c r="N1430" s="10"/>
    </row>
    <row r="1431" spans="1:14">
      <c r="A1431" s="32" t="s">
        <v>9078</v>
      </c>
      <c r="B1431" s="32" t="s">
        <v>9078</v>
      </c>
      <c r="C1431" s="33">
        <v>0.6908333333333333</v>
      </c>
      <c r="D1431" s="10">
        <v>101</v>
      </c>
      <c r="E1431" s="14">
        <v>1520337</v>
      </c>
      <c r="F1431" s="10" t="s">
        <v>157</v>
      </c>
      <c r="G1431" s="15">
        <v>200</v>
      </c>
      <c r="H1431" s="10" t="s">
        <v>253</v>
      </c>
      <c r="I1431" s="10" t="s">
        <v>7424</v>
      </c>
      <c r="J1431" s="34">
        <v>2610</v>
      </c>
      <c r="K1431" s="10">
        <v>4931776125</v>
      </c>
      <c r="L1431" s="10" t="s">
        <v>7788</v>
      </c>
      <c r="M1431" s="10"/>
      <c r="N1431" s="10"/>
    </row>
    <row r="1432" spans="1:14">
      <c r="A1432" s="32" t="s">
        <v>9078</v>
      </c>
      <c r="B1432" s="32" t="s">
        <v>9078</v>
      </c>
      <c r="C1432" s="33">
        <v>0.69134259259259256</v>
      </c>
      <c r="D1432" s="10">
        <v>101</v>
      </c>
      <c r="E1432" s="14">
        <v>1520337</v>
      </c>
      <c r="F1432" s="10" t="s">
        <v>157</v>
      </c>
      <c r="G1432" s="15">
        <v>200</v>
      </c>
      <c r="H1432" s="10" t="s">
        <v>253</v>
      </c>
      <c r="I1432" s="10" t="s">
        <v>7424</v>
      </c>
      <c r="J1432" s="34">
        <v>2610</v>
      </c>
      <c r="K1432" s="10">
        <v>4931776127</v>
      </c>
      <c r="L1432" s="10" t="s">
        <v>7788</v>
      </c>
      <c r="M1432" s="10"/>
      <c r="N1432" s="10"/>
    </row>
    <row r="1433" spans="1:14">
      <c r="A1433" s="32" t="s">
        <v>9078</v>
      </c>
      <c r="B1433" s="32" t="s">
        <v>9078</v>
      </c>
      <c r="C1433" s="33">
        <v>0.69518518518518524</v>
      </c>
      <c r="D1433" s="10">
        <v>101</v>
      </c>
      <c r="E1433" s="14">
        <v>1508197</v>
      </c>
      <c r="F1433" s="10" t="s">
        <v>126</v>
      </c>
      <c r="G1433" s="15">
        <v>200</v>
      </c>
      <c r="H1433" s="10" t="s">
        <v>253</v>
      </c>
      <c r="I1433" s="10" t="s">
        <v>7424</v>
      </c>
      <c r="J1433" s="34">
        <v>2470</v>
      </c>
      <c r="K1433" s="10">
        <v>4931776172</v>
      </c>
      <c r="L1433" s="10" t="s">
        <v>7788</v>
      </c>
      <c r="M1433" s="10"/>
      <c r="N1433" s="10"/>
    </row>
    <row r="1434" spans="1:14">
      <c r="A1434" s="32" t="s">
        <v>9078</v>
      </c>
      <c r="B1434" s="32" t="s">
        <v>9078</v>
      </c>
      <c r="C1434" s="33">
        <v>0.69609953703703698</v>
      </c>
      <c r="D1434" s="10">
        <v>101</v>
      </c>
      <c r="E1434" s="14">
        <v>1508197</v>
      </c>
      <c r="F1434" s="10" t="s">
        <v>126</v>
      </c>
      <c r="G1434" s="15">
        <v>200</v>
      </c>
      <c r="H1434" s="10" t="s">
        <v>253</v>
      </c>
      <c r="I1434" s="10" t="s">
        <v>7424</v>
      </c>
      <c r="J1434" s="34">
        <v>2470</v>
      </c>
      <c r="K1434" s="10">
        <v>4931776176</v>
      </c>
      <c r="L1434" s="10" t="s">
        <v>7788</v>
      </c>
      <c r="M1434" s="10"/>
      <c r="N1434" s="10"/>
    </row>
    <row r="1435" spans="1:14">
      <c r="A1435" s="32" t="s">
        <v>9078</v>
      </c>
      <c r="B1435" s="32" t="s">
        <v>9078</v>
      </c>
      <c r="C1435" s="33">
        <v>0.70177083333333334</v>
      </c>
      <c r="D1435" s="10">
        <v>101</v>
      </c>
      <c r="E1435" s="14">
        <v>1516860</v>
      </c>
      <c r="F1435" s="10" t="s">
        <v>139</v>
      </c>
      <c r="G1435" s="15">
        <v>800</v>
      </c>
      <c r="H1435" s="10" t="s">
        <v>253</v>
      </c>
      <c r="I1435" s="10" t="s">
        <v>7424</v>
      </c>
      <c r="J1435" s="34">
        <v>15032</v>
      </c>
      <c r="K1435" s="10">
        <v>4931776285</v>
      </c>
      <c r="L1435" s="10" t="s">
        <v>7788</v>
      </c>
      <c r="M1435" s="10"/>
      <c r="N1435" s="10"/>
    </row>
    <row r="1436" spans="1:14">
      <c r="A1436" s="32" t="s">
        <v>9078</v>
      </c>
      <c r="B1436" s="32" t="s">
        <v>9078</v>
      </c>
      <c r="C1436" s="33">
        <v>0.70186342592592599</v>
      </c>
      <c r="D1436" s="10">
        <v>101</v>
      </c>
      <c r="E1436" s="14">
        <v>1516860</v>
      </c>
      <c r="F1436" s="10" t="s">
        <v>139</v>
      </c>
      <c r="G1436" s="15">
        <v>800</v>
      </c>
      <c r="H1436" s="10" t="s">
        <v>253</v>
      </c>
      <c r="I1436" s="10" t="s">
        <v>7424</v>
      </c>
      <c r="J1436" s="34">
        <v>15032</v>
      </c>
      <c r="K1436" s="10">
        <v>4931776286</v>
      </c>
      <c r="L1436" s="10" t="s">
        <v>7788</v>
      </c>
      <c r="M1436" s="10"/>
      <c r="N1436" s="10"/>
    </row>
    <row r="1437" spans="1:14">
      <c r="A1437" s="32" t="s">
        <v>9078</v>
      </c>
      <c r="B1437" s="32" t="s">
        <v>9078</v>
      </c>
      <c r="C1437" s="33">
        <v>0.70299768518518524</v>
      </c>
      <c r="D1437" s="10">
        <v>101</v>
      </c>
      <c r="E1437" s="14">
        <v>1516847</v>
      </c>
      <c r="F1437" s="10" t="s">
        <v>136</v>
      </c>
      <c r="G1437" s="15">
        <v>840</v>
      </c>
      <c r="H1437" s="10" t="s">
        <v>253</v>
      </c>
      <c r="I1437" s="10" t="s">
        <v>7424</v>
      </c>
      <c r="J1437" s="34">
        <v>15397.2</v>
      </c>
      <c r="K1437" s="10">
        <v>4931776362</v>
      </c>
      <c r="L1437" s="10" t="s">
        <v>7788</v>
      </c>
      <c r="M1437" s="10"/>
      <c r="N1437" s="10"/>
    </row>
    <row r="1438" spans="1:14">
      <c r="A1438" s="32" t="s">
        <v>9078</v>
      </c>
      <c r="B1438" s="32" t="s">
        <v>9078</v>
      </c>
      <c r="C1438" s="33">
        <v>0.70547453703703711</v>
      </c>
      <c r="D1438" s="10">
        <v>101</v>
      </c>
      <c r="E1438" s="14">
        <v>1520335</v>
      </c>
      <c r="F1438" s="10" t="s">
        <v>155</v>
      </c>
      <c r="G1438" s="15">
        <v>600</v>
      </c>
      <c r="H1438" s="10" t="s">
        <v>253</v>
      </c>
      <c r="I1438" s="10" t="s">
        <v>7424</v>
      </c>
      <c r="J1438" s="34">
        <v>9054</v>
      </c>
      <c r="K1438" s="10">
        <v>4931776420</v>
      </c>
      <c r="L1438" s="10" t="s">
        <v>7788</v>
      </c>
      <c r="M1438" s="10"/>
      <c r="N1438" s="10"/>
    </row>
    <row r="1439" spans="1:14">
      <c r="A1439" s="32" t="s">
        <v>9078</v>
      </c>
      <c r="B1439" s="32" t="s">
        <v>9078</v>
      </c>
      <c r="C1439" s="33">
        <v>0.70865740740740746</v>
      </c>
      <c r="D1439" s="10">
        <v>101</v>
      </c>
      <c r="E1439" s="14">
        <v>1528799</v>
      </c>
      <c r="F1439" s="10" t="s">
        <v>161</v>
      </c>
      <c r="G1439" s="15">
        <v>504</v>
      </c>
      <c r="H1439" s="10" t="s">
        <v>253</v>
      </c>
      <c r="I1439" s="10" t="s">
        <v>7424</v>
      </c>
      <c r="J1439" s="34">
        <v>22528.799999999999</v>
      </c>
      <c r="K1439" s="10">
        <v>4931776459</v>
      </c>
      <c r="L1439" s="10" t="s">
        <v>7788</v>
      </c>
      <c r="M1439" s="10"/>
      <c r="N1439" s="10"/>
    </row>
    <row r="1440" spans="1:14">
      <c r="A1440" s="32" t="s">
        <v>9078</v>
      </c>
      <c r="B1440" s="32" t="s">
        <v>9078</v>
      </c>
      <c r="C1440" s="33">
        <v>0.84145833333333331</v>
      </c>
      <c r="D1440" s="10">
        <v>101</v>
      </c>
      <c r="E1440" s="14">
        <v>1513604</v>
      </c>
      <c r="F1440" s="10" t="s">
        <v>131</v>
      </c>
      <c r="G1440" s="15">
        <v>168</v>
      </c>
      <c r="H1440" s="10" t="s">
        <v>253</v>
      </c>
      <c r="I1440" s="10" t="s">
        <v>7424</v>
      </c>
      <c r="J1440" s="34">
        <v>3301.2</v>
      </c>
      <c r="K1440" s="10">
        <v>4931778353</v>
      </c>
      <c r="L1440" s="10" t="s">
        <v>7788</v>
      </c>
      <c r="M1440" s="10"/>
      <c r="N1440" s="10"/>
    </row>
    <row r="1441" spans="1:14">
      <c r="A1441" s="32" t="s">
        <v>9078</v>
      </c>
      <c r="B1441" s="32" t="s">
        <v>9078</v>
      </c>
      <c r="C1441" s="33">
        <v>0.84241898148148142</v>
      </c>
      <c r="D1441" s="10">
        <v>101</v>
      </c>
      <c r="E1441" s="14">
        <v>1513604</v>
      </c>
      <c r="F1441" s="10" t="s">
        <v>131</v>
      </c>
      <c r="G1441" s="15">
        <v>168</v>
      </c>
      <c r="H1441" s="10" t="s">
        <v>253</v>
      </c>
      <c r="I1441" s="10" t="s">
        <v>7424</v>
      </c>
      <c r="J1441" s="34">
        <v>3301.2</v>
      </c>
      <c r="K1441" s="10">
        <v>4931778357</v>
      </c>
      <c r="L1441" s="10" t="s">
        <v>7788</v>
      </c>
      <c r="M1441" s="10"/>
      <c r="N1441" s="10"/>
    </row>
    <row r="1442" spans="1:14">
      <c r="A1442" s="32" t="s">
        <v>9078</v>
      </c>
      <c r="B1442" s="32" t="s">
        <v>9078</v>
      </c>
      <c r="C1442" s="33">
        <v>0.84280092592592604</v>
      </c>
      <c r="D1442" s="10">
        <v>101</v>
      </c>
      <c r="E1442" s="14">
        <v>1508113</v>
      </c>
      <c r="F1442" s="10" t="s">
        <v>353</v>
      </c>
      <c r="G1442" s="15">
        <v>216</v>
      </c>
      <c r="H1442" s="10" t="s">
        <v>253</v>
      </c>
      <c r="I1442" s="10" t="s">
        <v>7424</v>
      </c>
      <c r="J1442" s="34">
        <v>6505.92</v>
      </c>
      <c r="K1442" s="10">
        <v>4931778359</v>
      </c>
      <c r="L1442" s="10" t="s">
        <v>7788</v>
      </c>
      <c r="M1442" s="10"/>
      <c r="N1442" s="10"/>
    </row>
    <row r="1443" spans="1:14">
      <c r="A1443" s="32" t="s">
        <v>9078</v>
      </c>
      <c r="B1443" s="32" t="s">
        <v>9078</v>
      </c>
      <c r="C1443" s="33">
        <v>0.84300925925925929</v>
      </c>
      <c r="D1443" s="10">
        <v>101</v>
      </c>
      <c r="E1443" s="14">
        <v>1520337</v>
      </c>
      <c r="F1443" s="10" t="s">
        <v>157</v>
      </c>
      <c r="G1443" s="15">
        <v>200</v>
      </c>
      <c r="H1443" s="10" t="s">
        <v>253</v>
      </c>
      <c r="I1443" s="10" t="s">
        <v>7424</v>
      </c>
      <c r="J1443" s="34">
        <v>2610</v>
      </c>
      <c r="K1443" s="10">
        <v>4931778361</v>
      </c>
      <c r="L1443" s="10" t="s">
        <v>7788</v>
      </c>
      <c r="M1443" s="10"/>
      <c r="N1443" s="10"/>
    </row>
    <row r="1444" spans="1:14">
      <c r="A1444" s="32" t="s">
        <v>9078</v>
      </c>
      <c r="B1444" s="32" t="s">
        <v>9078</v>
      </c>
      <c r="C1444" s="33">
        <v>0.84336805555555561</v>
      </c>
      <c r="D1444" s="10">
        <v>101</v>
      </c>
      <c r="E1444" s="14">
        <v>1520337</v>
      </c>
      <c r="F1444" s="10" t="s">
        <v>157</v>
      </c>
      <c r="G1444" s="15">
        <v>200</v>
      </c>
      <c r="H1444" s="10" t="s">
        <v>253</v>
      </c>
      <c r="I1444" s="10" t="s">
        <v>7424</v>
      </c>
      <c r="J1444" s="34">
        <v>2610</v>
      </c>
      <c r="K1444" s="10">
        <v>4931778366</v>
      </c>
      <c r="L1444" s="10" t="s">
        <v>7788</v>
      </c>
      <c r="M1444" s="10"/>
      <c r="N1444" s="10"/>
    </row>
    <row r="1445" spans="1:14">
      <c r="A1445" s="32" t="s">
        <v>9078</v>
      </c>
      <c r="B1445" s="32" t="s">
        <v>9078</v>
      </c>
      <c r="C1445" s="33">
        <v>0.84422453703703704</v>
      </c>
      <c r="D1445" s="10">
        <v>101</v>
      </c>
      <c r="E1445" s="14">
        <v>1520337</v>
      </c>
      <c r="F1445" s="10" t="s">
        <v>157</v>
      </c>
      <c r="G1445" s="15">
        <v>200</v>
      </c>
      <c r="H1445" s="10" t="s">
        <v>253</v>
      </c>
      <c r="I1445" s="10" t="s">
        <v>7424</v>
      </c>
      <c r="J1445" s="34">
        <v>2610</v>
      </c>
      <c r="K1445" s="10">
        <v>4931778371</v>
      </c>
      <c r="L1445" s="10" t="s">
        <v>7788</v>
      </c>
      <c r="M1445" s="10"/>
      <c r="N1445" s="10"/>
    </row>
    <row r="1446" spans="1:14">
      <c r="A1446" s="32" t="s">
        <v>9078</v>
      </c>
      <c r="B1446" s="32" t="s">
        <v>9078</v>
      </c>
      <c r="C1446" s="33">
        <v>0.8483680555555555</v>
      </c>
      <c r="D1446" s="10">
        <v>101</v>
      </c>
      <c r="E1446" s="14">
        <v>1508197</v>
      </c>
      <c r="F1446" s="10" t="s">
        <v>126</v>
      </c>
      <c r="G1446" s="15">
        <v>200</v>
      </c>
      <c r="H1446" s="10" t="s">
        <v>253</v>
      </c>
      <c r="I1446" s="10" t="s">
        <v>7424</v>
      </c>
      <c r="J1446" s="34">
        <v>2470</v>
      </c>
      <c r="K1446" s="10">
        <v>4931778399</v>
      </c>
      <c r="L1446" s="10" t="s">
        <v>7788</v>
      </c>
      <c r="M1446" s="10"/>
      <c r="N1446" s="10"/>
    </row>
    <row r="1447" spans="1:14">
      <c r="A1447" s="32" t="s">
        <v>9078</v>
      </c>
      <c r="B1447" s="32" t="s">
        <v>9078</v>
      </c>
      <c r="C1447" s="33">
        <v>0.84974537037037035</v>
      </c>
      <c r="D1447" s="10">
        <v>101</v>
      </c>
      <c r="E1447" s="14">
        <v>1520337</v>
      </c>
      <c r="F1447" s="10" t="s">
        <v>157</v>
      </c>
      <c r="G1447" s="15">
        <v>200</v>
      </c>
      <c r="H1447" s="10" t="s">
        <v>253</v>
      </c>
      <c r="I1447" s="10" t="s">
        <v>7424</v>
      </c>
      <c r="J1447" s="34">
        <v>2610</v>
      </c>
      <c r="K1447" s="10">
        <v>4931778411</v>
      </c>
      <c r="L1447" s="10" t="s">
        <v>7788</v>
      </c>
      <c r="M1447" s="10"/>
      <c r="N1447" s="10"/>
    </row>
    <row r="1448" spans="1:14">
      <c r="A1448" s="32" t="s">
        <v>9078</v>
      </c>
      <c r="B1448" s="32" t="s">
        <v>9078</v>
      </c>
      <c r="C1448" s="33">
        <v>0.85153935185185192</v>
      </c>
      <c r="D1448" s="10">
        <v>101</v>
      </c>
      <c r="E1448" s="14">
        <v>1520337</v>
      </c>
      <c r="F1448" s="10" t="s">
        <v>157</v>
      </c>
      <c r="G1448" s="15">
        <v>200</v>
      </c>
      <c r="H1448" s="10" t="s">
        <v>253</v>
      </c>
      <c r="I1448" s="10" t="s">
        <v>7424</v>
      </c>
      <c r="J1448" s="34">
        <v>2610</v>
      </c>
      <c r="K1448" s="10">
        <v>4931778433</v>
      </c>
      <c r="L1448" s="10" t="s">
        <v>7788</v>
      </c>
      <c r="M1448" s="10"/>
      <c r="N1448" s="10"/>
    </row>
    <row r="1449" spans="1:14">
      <c r="A1449" s="32" t="s">
        <v>9078</v>
      </c>
      <c r="B1449" s="32" t="s">
        <v>9078</v>
      </c>
      <c r="C1449" s="33">
        <v>0.85563657407407412</v>
      </c>
      <c r="D1449" s="10">
        <v>101</v>
      </c>
      <c r="E1449" s="14">
        <v>1516850</v>
      </c>
      <c r="F1449" s="10" t="s">
        <v>399</v>
      </c>
      <c r="G1449" s="15">
        <v>960</v>
      </c>
      <c r="H1449" s="10" t="s">
        <v>253</v>
      </c>
      <c r="I1449" s="10" t="s">
        <v>7424</v>
      </c>
      <c r="J1449" s="34">
        <v>18614.400000000001</v>
      </c>
      <c r="K1449" s="10">
        <v>4931778461</v>
      </c>
      <c r="L1449" s="10" t="s">
        <v>7788</v>
      </c>
      <c r="M1449" s="10"/>
      <c r="N1449" s="10"/>
    </row>
    <row r="1450" spans="1:14">
      <c r="A1450" s="32" t="s">
        <v>9078</v>
      </c>
      <c r="B1450" s="32" t="s">
        <v>9078</v>
      </c>
      <c r="C1450" s="33">
        <v>0.86670138888888892</v>
      </c>
      <c r="D1450" s="10">
        <v>101</v>
      </c>
      <c r="E1450" s="14">
        <v>1520332</v>
      </c>
      <c r="F1450" s="10" t="s">
        <v>154</v>
      </c>
      <c r="G1450" s="15">
        <v>600</v>
      </c>
      <c r="H1450" s="10" t="s">
        <v>253</v>
      </c>
      <c r="I1450" s="10" t="s">
        <v>7424</v>
      </c>
      <c r="J1450" s="34">
        <v>9054</v>
      </c>
      <c r="K1450" s="10">
        <v>4931778531</v>
      </c>
      <c r="L1450" s="10" t="s">
        <v>7788</v>
      </c>
      <c r="M1450" s="10"/>
      <c r="N1450" s="10"/>
    </row>
    <row r="1451" spans="1:14">
      <c r="A1451" s="32" t="s">
        <v>9078</v>
      </c>
      <c r="B1451" s="32" t="s">
        <v>9078</v>
      </c>
      <c r="C1451" s="33">
        <v>0.87774305555555554</v>
      </c>
      <c r="D1451" s="10">
        <v>101</v>
      </c>
      <c r="E1451" s="14">
        <v>1516860</v>
      </c>
      <c r="F1451" s="10" t="s">
        <v>139</v>
      </c>
      <c r="G1451" s="15">
        <v>800</v>
      </c>
      <c r="H1451" s="10" t="s">
        <v>253</v>
      </c>
      <c r="I1451" s="10" t="s">
        <v>7424</v>
      </c>
      <c r="J1451" s="34">
        <v>15032</v>
      </c>
      <c r="K1451" s="10">
        <v>4931778587</v>
      </c>
      <c r="L1451" s="10" t="s">
        <v>7788</v>
      </c>
      <c r="M1451" s="10"/>
      <c r="N1451" s="10"/>
    </row>
    <row r="1452" spans="1:14">
      <c r="A1452" s="32" t="s">
        <v>9078</v>
      </c>
      <c r="B1452" s="32" t="s">
        <v>9078</v>
      </c>
      <c r="C1452" s="33">
        <v>0.87778935185185192</v>
      </c>
      <c r="D1452" s="10">
        <v>101</v>
      </c>
      <c r="E1452" s="14">
        <v>1516847</v>
      </c>
      <c r="F1452" s="10" t="s">
        <v>136</v>
      </c>
      <c r="G1452" s="15">
        <v>840</v>
      </c>
      <c r="H1452" s="10" t="s">
        <v>253</v>
      </c>
      <c r="I1452" s="10" t="s">
        <v>7424</v>
      </c>
      <c r="J1452" s="34">
        <v>15397.2</v>
      </c>
      <c r="K1452" s="10">
        <v>4931778588</v>
      </c>
      <c r="L1452" s="10" t="s">
        <v>7788</v>
      </c>
      <c r="M1452" s="10"/>
      <c r="N1452" s="10"/>
    </row>
    <row r="1453" spans="1:14">
      <c r="A1453" s="32" t="s">
        <v>9078</v>
      </c>
      <c r="B1453" s="32" t="s">
        <v>9078</v>
      </c>
      <c r="C1453" s="33">
        <v>0.88146990740740738</v>
      </c>
      <c r="D1453" s="10">
        <v>101</v>
      </c>
      <c r="E1453" s="14">
        <v>1528799</v>
      </c>
      <c r="F1453" s="10" t="s">
        <v>161</v>
      </c>
      <c r="G1453" s="15">
        <v>412</v>
      </c>
      <c r="H1453" s="10" t="s">
        <v>253</v>
      </c>
      <c r="I1453" s="10" t="s">
        <v>7424</v>
      </c>
      <c r="J1453" s="34">
        <v>18416.400000000001</v>
      </c>
      <c r="K1453" s="10">
        <v>4931778649</v>
      </c>
      <c r="L1453" s="10" t="s">
        <v>7788</v>
      </c>
      <c r="M1453" s="10"/>
      <c r="N1453" s="10"/>
    </row>
    <row r="1454" spans="1:14">
      <c r="A1454" s="32" t="s">
        <v>9078</v>
      </c>
      <c r="B1454" s="32" t="s">
        <v>9078</v>
      </c>
      <c r="C1454" s="33">
        <v>0.90533564814814815</v>
      </c>
      <c r="D1454" s="10">
        <v>101</v>
      </c>
      <c r="E1454" s="14">
        <v>1516860</v>
      </c>
      <c r="F1454" s="10" t="s">
        <v>139</v>
      </c>
      <c r="G1454" s="15">
        <v>800</v>
      </c>
      <c r="H1454" s="10" t="s">
        <v>253</v>
      </c>
      <c r="I1454" s="10" t="s">
        <v>7424</v>
      </c>
      <c r="J1454" s="34">
        <v>15032</v>
      </c>
      <c r="K1454" s="10">
        <v>4931778902</v>
      </c>
      <c r="L1454" s="10" t="s">
        <v>7788</v>
      </c>
      <c r="M1454" s="10"/>
      <c r="N1454" s="10"/>
    </row>
    <row r="1455" spans="1:14">
      <c r="A1455" s="32" t="s">
        <v>9078</v>
      </c>
      <c r="B1455" s="32" t="s">
        <v>9078</v>
      </c>
      <c r="C1455" s="33">
        <v>0.92718750000000005</v>
      </c>
      <c r="D1455" s="10">
        <v>101</v>
      </c>
      <c r="E1455" s="14">
        <v>1508113</v>
      </c>
      <c r="F1455" s="10" t="s">
        <v>353</v>
      </c>
      <c r="G1455" s="15">
        <v>216</v>
      </c>
      <c r="H1455" s="10" t="s">
        <v>253</v>
      </c>
      <c r="I1455" s="10" t="s">
        <v>7424</v>
      </c>
      <c r="J1455" s="34">
        <v>6505.92</v>
      </c>
      <c r="K1455" s="10">
        <v>4931779061</v>
      </c>
      <c r="L1455" s="10" t="s">
        <v>7788</v>
      </c>
      <c r="M1455" s="10"/>
      <c r="N1455" s="10"/>
    </row>
    <row r="1456" spans="1:14">
      <c r="A1456" s="32" t="s">
        <v>9078</v>
      </c>
      <c r="B1456" s="32" t="s">
        <v>9078</v>
      </c>
      <c r="C1456" s="33">
        <v>0.92741898148148139</v>
      </c>
      <c r="D1456" s="10">
        <v>101</v>
      </c>
      <c r="E1456" s="14">
        <v>1508113</v>
      </c>
      <c r="F1456" s="10" t="s">
        <v>353</v>
      </c>
      <c r="G1456" s="15">
        <v>30</v>
      </c>
      <c r="H1456" s="10" t="s">
        <v>253</v>
      </c>
      <c r="I1456" s="10" t="s">
        <v>7424</v>
      </c>
      <c r="J1456" s="34">
        <v>903.6</v>
      </c>
      <c r="K1456" s="10">
        <v>4931779064</v>
      </c>
      <c r="L1456" s="10" t="s">
        <v>7788</v>
      </c>
      <c r="M1456" s="10"/>
      <c r="N1456" s="10"/>
    </row>
    <row r="1457" spans="1:14">
      <c r="A1457" s="32" t="s">
        <v>9078</v>
      </c>
      <c r="B1457" s="32" t="s">
        <v>9078</v>
      </c>
      <c r="C1457" s="33">
        <v>0.9290856481481482</v>
      </c>
      <c r="D1457" s="10">
        <v>101</v>
      </c>
      <c r="E1457" s="14">
        <v>1508197</v>
      </c>
      <c r="F1457" s="10" t="s">
        <v>126</v>
      </c>
      <c r="G1457" s="15">
        <v>200</v>
      </c>
      <c r="H1457" s="10" t="s">
        <v>253</v>
      </c>
      <c r="I1457" s="10" t="s">
        <v>7424</v>
      </c>
      <c r="J1457" s="34">
        <v>2470</v>
      </c>
      <c r="K1457" s="10">
        <v>4931779066</v>
      </c>
      <c r="L1457" s="10" t="s">
        <v>7788</v>
      </c>
      <c r="M1457" s="10"/>
      <c r="N1457" s="10"/>
    </row>
    <row r="1458" spans="1:14">
      <c r="A1458" s="32" t="s">
        <v>9078</v>
      </c>
      <c r="B1458" s="32" t="s">
        <v>9078</v>
      </c>
      <c r="C1458" s="33">
        <v>0.93401620370370375</v>
      </c>
      <c r="D1458" s="10">
        <v>101</v>
      </c>
      <c r="E1458" s="14">
        <v>1520337</v>
      </c>
      <c r="F1458" s="10" t="s">
        <v>157</v>
      </c>
      <c r="G1458" s="15">
        <v>200</v>
      </c>
      <c r="H1458" s="10" t="s">
        <v>253</v>
      </c>
      <c r="I1458" s="10" t="s">
        <v>7424</v>
      </c>
      <c r="J1458" s="34">
        <v>2610</v>
      </c>
      <c r="K1458" s="10">
        <v>4931779087</v>
      </c>
      <c r="L1458" s="10" t="s">
        <v>7788</v>
      </c>
      <c r="M1458" s="10"/>
      <c r="N1458" s="10"/>
    </row>
    <row r="1459" spans="1:14">
      <c r="A1459" s="32" t="s">
        <v>9078</v>
      </c>
      <c r="B1459" s="32" t="s">
        <v>9078</v>
      </c>
      <c r="C1459" s="33">
        <v>0.93412037037037043</v>
      </c>
      <c r="D1459" s="10">
        <v>101</v>
      </c>
      <c r="E1459" s="14">
        <v>1520337</v>
      </c>
      <c r="F1459" s="10" t="s">
        <v>157</v>
      </c>
      <c r="G1459" s="15">
        <v>200</v>
      </c>
      <c r="H1459" s="10" t="s">
        <v>253</v>
      </c>
      <c r="I1459" s="10" t="s">
        <v>7424</v>
      </c>
      <c r="J1459" s="34">
        <v>2610</v>
      </c>
      <c r="K1459" s="10">
        <v>4931779088</v>
      </c>
      <c r="L1459" s="10" t="s">
        <v>7788</v>
      </c>
      <c r="M1459" s="10"/>
      <c r="N1459" s="10"/>
    </row>
    <row r="1460" spans="1:14">
      <c r="A1460" s="32" t="s">
        <v>9117</v>
      </c>
      <c r="B1460" s="32" t="s">
        <v>9117</v>
      </c>
      <c r="C1460" s="33">
        <v>1.9618055555555555E-2</v>
      </c>
      <c r="D1460" s="10">
        <v>101</v>
      </c>
      <c r="E1460" s="14">
        <v>1508197</v>
      </c>
      <c r="F1460" s="10" t="s">
        <v>126</v>
      </c>
      <c r="G1460" s="15">
        <v>200</v>
      </c>
      <c r="H1460" s="10" t="s">
        <v>253</v>
      </c>
      <c r="I1460" s="10" t="s">
        <v>7424</v>
      </c>
      <c r="J1460" s="34">
        <v>2470</v>
      </c>
      <c r="K1460" s="10">
        <v>4931779554</v>
      </c>
      <c r="L1460" s="10" t="s">
        <v>8732</v>
      </c>
      <c r="M1460" s="10"/>
      <c r="N1460" s="10"/>
    </row>
    <row r="1461" spans="1:14">
      <c r="A1461" s="32" t="s">
        <v>9117</v>
      </c>
      <c r="B1461" s="32" t="s">
        <v>9117</v>
      </c>
      <c r="C1461" s="33">
        <v>1.9791666666666666E-2</v>
      </c>
      <c r="D1461" s="10">
        <v>101</v>
      </c>
      <c r="E1461" s="14">
        <v>1520337</v>
      </c>
      <c r="F1461" s="10" t="s">
        <v>157</v>
      </c>
      <c r="G1461" s="15">
        <v>200</v>
      </c>
      <c r="H1461" s="10" t="s">
        <v>253</v>
      </c>
      <c r="I1461" s="10" t="s">
        <v>7424</v>
      </c>
      <c r="J1461" s="34">
        <v>2610</v>
      </c>
      <c r="K1461" s="10">
        <v>4931779557</v>
      </c>
      <c r="L1461" s="10" t="s">
        <v>8732</v>
      </c>
      <c r="M1461" s="10"/>
      <c r="N1461" s="10"/>
    </row>
    <row r="1462" spans="1:14">
      <c r="A1462" s="32" t="s">
        <v>9117</v>
      </c>
      <c r="B1462" s="32" t="s">
        <v>9117</v>
      </c>
      <c r="C1462" s="33">
        <v>1.9849537037037037E-2</v>
      </c>
      <c r="D1462" s="10">
        <v>101</v>
      </c>
      <c r="E1462" s="14">
        <v>1520337</v>
      </c>
      <c r="F1462" s="10" t="s">
        <v>157</v>
      </c>
      <c r="G1462" s="15">
        <v>200</v>
      </c>
      <c r="H1462" s="10" t="s">
        <v>253</v>
      </c>
      <c r="I1462" s="10" t="s">
        <v>7424</v>
      </c>
      <c r="J1462" s="34">
        <v>2610</v>
      </c>
      <c r="K1462" s="10">
        <v>4931779558</v>
      </c>
      <c r="L1462" s="10" t="s">
        <v>8732</v>
      </c>
      <c r="M1462" s="10"/>
      <c r="N1462" s="10"/>
    </row>
    <row r="1463" spans="1:14">
      <c r="A1463" s="32" t="s">
        <v>9117</v>
      </c>
      <c r="B1463" s="32" t="s">
        <v>9117</v>
      </c>
      <c r="C1463" s="33">
        <v>2.0347222222222221E-2</v>
      </c>
      <c r="D1463" s="10">
        <v>101</v>
      </c>
      <c r="E1463" s="14">
        <v>1508113</v>
      </c>
      <c r="F1463" s="10" t="s">
        <v>353</v>
      </c>
      <c r="G1463" s="15">
        <v>216</v>
      </c>
      <c r="H1463" s="10" t="s">
        <v>253</v>
      </c>
      <c r="I1463" s="10" t="s">
        <v>7424</v>
      </c>
      <c r="J1463" s="34">
        <v>6505.92</v>
      </c>
      <c r="K1463" s="10">
        <v>4931779571</v>
      </c>
      <c r="L1463" s="10" t="s">
        <v>8732</v>
      </c>
      <c r="M1463" s="10"/>
      <c r="N1463" s="10"/>
    </row>
    <row r="1464" spans="1:14">
      <c r="A1464" s="32" t="s">
        <v>9117</v>
      </c>
      <c r="B1464" s="32" t="s">
        <v>9117</v>
      </c>
      <c r="C1464" s="33">
        <v>2.1168981481481483E-2</v>
      </c>
      <c r="D1464" s="10">
        <v>101</v>
      </c>
      <c r="E1464" s="14">
        <v>1516860</v>
      </c>
      <c r="F1464" s="10" t="s">
        <v>139</v>
      </c>
      <c r="G1464" s="15">
        <v>800</v>
      </c>
      <c r="H1464" s="10" t="s">
        <v>253</v>
      </c>
      <c r="I1464" s="10" t="s">
        <v>7424</v>
      </c>
      <c r="J1464" s="34">
        <v>15032</v>
      </c>
      <c r="K1464" s="10">
        <v>4931779576</v>
      </c>
      <c r="L1464" s="10" t="s">
        <v>8732</v>
      </c>
      <c r="M1464" s="10"/>
      <c r="N1464" s="10"/>
    </row>
    <row r="1465" spans="1:14">
      <c r="A1465" s="32" t="s">
        <v>9117</v>
      </c>
      <c r="B1465" s="32" t="s">
        <v>9117</v>
      </c>
      <c r="C1465" s="33">
        <v>2.1273148148148149E-2</v>
      </c>
      <c r="D1465" s="10">
        <v>101</v>
      </c>
      <c r="E1465" s="14">
        <v>1528799</v>
      </c>
      <c r="F1465" s="10" t="s">
        <v>161</v>
      </c>
      <c r="G1465" s="15">
        <v>504</v>
      </c>
      <c r="H1465" s="10" t="s">
        <v>253</v>
      </c>
      <c r="I1465" s="10" t="s">
        <v>7424</v>
      </c>
      <c r="J1465" s="34">
        <v>22528.799999999999</v>
      </c>
      <c r="K1465" s="10">
        <v>4931779577</v>
      </c>
      <c r="L1465" s="10" t="s">
        <v>8732</v>
      </c>
      <c r="M1465" s="10"/>
      <c r="N1465" s="10"/>
    </row>
    <row r="1466" spans="1:14">
      <c r="A1466" s="32" t="s">
        <v>9117</v>
      </c>
      <c r="B1466" s="32" t="s">
        <v>9117</v>
      </c>
      <c r="C1466" s="33">
        <v>8.1354166666666672E-2</v>
      </c>
      <c r="D1466" s="10">
        <v>101</v>
      </c>
      <c r="E1466" s="14">
        <v>1508197</v>
      </c>
      <c r="F1466" s="10" t="s">
        <v>126</v>
      </c>
      <c r="G1466" s="15">
        <v>200</v>
      </c>
      <c r="H1466" s="10" t="s">
        <v>253</v>
      </c>
      <c r="I1466" s="10" t="s">
        <v>7424</v>
      </c>
      <c r="J1466" s="34">
        <v>2470</v>
      </c>
      <c r="K1466" s="10">
        <v>4931779843</v>
      </c>
      <c r="L1466" s="10" t="s">
        <v>8732</v>
      </c>
      <c r="M1466" s="10"/>
      <c r="N1466" s="10"/>
    </row>
    <row r="1467" spans="1:14">
      <c r="A1467" s="32" t="s">
        <v>9117</v>
      </c>
      <c r="B1467" s="32" t="s">
        <v>9117</v>
      </c>
      <c r="C1467" s="33">
        <v>8.1562499999999996E-2</v>
      </c>
      <c r="D1467" s="10">
        <v>101</v>
      </c>
      <c r="E1467" s="14">
        <v>1520337</v>
      </c>
      <c r="F1467" s="10" t="s">
        <v>157</v>
      </c>
      <c r="G1467" s="15">
        <v>200</v>
      </c>
      <c r="H1467" s="10" t="s">
        <v>253</v>
      </c>
      <c r="I1467" s="10" t="s">
        <v>7424</v>
      </c>
      <c r="J1467" s="34">
        <v>2610</v>
      </c>
      <c r="K1467" s="10">
        <v>4931779846</v>
      </c>
      <c r="L1467" s="10" t="s">
        <v>8732</v>
      </c>
      <c r="M1467" s="10"/>
      <c r="N1467" s="10"/>
    </row>
    <row r="1468" spans="1:14">
      <c r="A1468" s="32" t="s">
        <v>9117</v>
      </c>
      <c r="B1468" s="32" t="s">
        <v>9117</v>
      </c>
      <c r="C1468" s="33">
        <v>8.1620370370370371E-2</v>
      </c>
      <c r="D1468" s="10">
        <v>101</v>
      </c>
      <c r="E1468" s="14">
        <v>1520337</v>
      </c>
      <c r="F1468" s="10" t="s">
        <v>157</v>
      </c>
      <c r="G1468" s="15">
        <v>200</v>
      </c>
      <c r="H1468" s="10" t="s">
        <v>253</v>
      </c>
      <c r="I1468" s="10" t="s">
        <v>7424</v>
      </c>
      <c r="J1468" s="34">
        <v>2610</v>
      </c>
      <c r="K1468" s="10">
        <v>4931779847</v>
      </c>
      <c r="L1468" s="10" t="s">
        <v>8732</v>
      </c>
      <c r="M1468" s="10"/>
      <c r="N1468" s="10"/>
    </row>
    <row r="1469" spans="1:14">
      <c r="A1469" s="32" t="s">
        <v>9117</v>
      </c>
      <c r="B1469" s="32" t="s">
        <v>9117</v>
      </c>
      <c r="C1469" s="33">
        <v>8.1689814814814812E-2</v>
      </c>
      <c r="D1469" s="10">
        <v>101</v>
      </c>
      <c r="E1469" s="14">
        <v>1508113</v>
      </c>
      <c r="F1469" s="10" t="s">
        <v>353</v>
      </c>
      <c r="G1469" s="15">
        <v>216</v>
      </c>
      <c r="H1469" s="10" t="s">
        <v>253</v>
      </c>
      <c r="I1469" s="10" t="s">
        <v>7424</v>
      </c>
      <c r="J1469" s="34">
        <v>6505.92</v>
      </c>
      <c r="K1469" s="10">
        <v>4931779849</v>
      </c>
      <c r="L1469" s="10" t="s">
        <v>8732</v>
      </c>
      <c r="M1469" s="10"/>
      <c r="N1469" s="10"/>
    </row>
    <row r="1470" spans="1:14">
      <c r="A1470" s="32" t="s">
        <v>9117</v>
      </c>
      <c r="B1470" s="32" t="s">
        <v>9117</v>
      </c>
      <c r="C1470" s="33">
        <v>0.1317824074074074</v>
      </c>
      <c r="D1470" s="10">
        <v>101</v>
      </c>
      <c r="E1470" s="14">
        <v>1508113</v>
      </c>
      <c r="F1470" s="10" t="s">
        <v>353</v>
      </c>
      <c r="G1470" s="15">
        <v>216</v>
      </c>
      <c r="H1470" s="10" t="s">
        <v>253</v>
      </c>
      <c r="I1470" s="10" t="s">
        <v>7424</v>
      </c>
      <c r="J1470" s="34">
        <v>6505.92</v>
      </c>
      <c r="K1470" s="10">
        <v>4931780060</v>
      </c>
      <c r="L1470" s="10" t="s">
        <v>8732</v>
      </c>
      <c r="M1470" s="10"/>
      <c r="N1470" s="10"/>
    </row>
    <row r="1471" spans="1:14">
      <c r="A1471" s="32" t="s">
        <v>9117</v>
      </c>
      <c r="B1471" s="32" t="s">
        <v>9117</v>
      </c>
      <c r="C1471" s="33">
        <v>0.13188657407407409</v>
      </c>
      <c r="D1471" s="10">
        <v>101</v>
      </c>
      <c r="E1471" s="14">
        <v>1520337</v>
      </c>
      <c r="F1471" s="10" t="s">
        <v>157</v>
      </c>
      <c r="G1471" s="15">
        <v>200</v>
      </c>
      <c r="H1471" s="10" t="s">
        <v>253</v>
      </c>
      <c r="I1471" s="10" t="s">
        <v>7424</v>
      </c>
      <c r="J1471" s="34">
        <v>2610</v>
      </c>
      <c r="K1471" s="10">
        <v>4931780061</v>
      </c>
      <c r="L1471" s="10" t="s">
        <v>8732</v>
      </c>
      <c r="M1471" s="10"/>
      <c r="N1471" s="10"/>
    </row>
    <row r="1472" spans="1:14">
      <c r="A1472" s="32" t="s">
        <v>9117</v>
      </c>
      <c r="B1472" s="32" t="s">
        <v>9117</v>
      </c>
      <c r="C1472" s="33">
        <v>0.13195601851851851</v>
      </c>
      <c r="D1472" s="10">
        <v>101</v>
      </c>
      <c r="E1472" s="14">
        <v>1520337</v>
      </c>
      <c r="F1472" s="10" t="s">
        <v>157</v>
      </c>
      <c r="G1472" s="15">
        <v>200</v>
      </c>
      <c r="H1472" s="10" t="s">
        <v>253</v>
      </c>
      <c r="I1472" s="10" t="s">
        <v>7424</v>
      </c>
      <c r="J1472" s="34">
        <v>2610</v>
      </c>
      <c r="K1472" s="10">
        <v>4931780062</v>
      </c>
      <c r="L1472" s="10" t="s">
        <v>8732</v>
      </c>
      <c r="M1472" s="10"/>
      <c r="N1472" s="10"/>
    </row>
    <row r="1473" spans="1:14">
      <c r="A1473" s="32" t="s">
        <v>9117</v>
      </c>
      <c r="B1473" s="32" t="s">
        <v>9117</v>
      </c>
      <c r="C1473" s="33">
        <v>0.13202546296296297</v>
      </c>
      <c r="D1473" s="10">
        <v>101</v>
      </c>
      <c r="E1473" s="14">
        <v>1508197</v>
      </c>
      <c r="F1473" s="10" t="s">
        <v>126</v>
      </c>
      <c r="G1473" s="15">
        <v>200</v>
      </c>
      <c r="H1473" s="10" t="s">
        <v>253</v>
      </c>
      <c r="I1473" s="10" t="s">
        <v>7424</v>
      </c>
      <c r="J1473" s="34">
        <v>2470</v>
      </c>
      <c r="K1473" s="10">
        <v>4931780063</v>
      </c>
      <c r="L1473" s="10" t="s">
        <v>8732</v>
      </c>
      <c r="M1473" s="10"/>
      <c r="N1473" s="10"/>
    </row>
    <row r="1474" spans="1:14">
      <c r="A1474" s="32" t="s">
        <v>9117</v>
      </c>
      <c r="B1474" s="32" t="s">
        <v>9117</v>
      </c>
      <c r="C1474" s="33">
        <v>0.13802083333333334</v>
      </c>
      <c r="D1474" s="10">
        <v>101</v>
      </c>
      <c r="E1474" s="14">
        <v>1516850</v>
      </c>
      <c r="F1474" s="10" t="s">
        <v>399</v>
      </c>
      <c r="G1474" s="15">
        <v>960</v>
      </c>
      <c r="H1474" s="10" t="s">
        <v>253</v>
      </c>
      <c r="I1474" s="10" t="s">
        <v>7424</v>
      </c>
      <c r="J1474" s="34">
        <v>18614.400000000001</v>
      </c>
      <c r="K1474" s="10">
        <v>4931780128</v>
      </c>
      <c r="L1474" s="10" t="s">
        <v>8732</v>
      </c>
      <c r="M1474" s="10"/>
      <c r="N1474" s="10"/>
    </row>
    <row r="1475" spans="1:14">
      <c r="A1475" s="32" t="s">
        <v>9117</v>
      </c>
      <c r="B1475" s="32" t="s">
        <v>9117</v>
      </c>
      <c r="C1475" s="33">
        <v>0.18791666666666665</v>
      </c>
      <c r="D1475" s="10">
        <v>101</v>
      </c>
      <c r="E1475" s="14">
        <v>1520337</v>
      </c>
      <c r="F1475" s="10" t="s">
        <v>157</v>
      </c>
      <c r="G1475" s="15">
        <v>200</v>
      </c>
      <c r="H1475" s="10" t="s">
        <v>253</v>
      </c>
      <c r="I1475" s="10" t="s">
        <v>7424</v>
      </c>
      <c r="J1475" s="34">
        <v>2610</v>
      </c>
      <c r="K1475" s="10">
        <v>4931780420</v>
      </c>
      <c r="L1475" s="10" t="s">
        <v>8732</v>
      </c>
      <c r="M1475" s="10"/>
      <c r="N1475" s="10"/>
    </row>
    <row r="1476" spans="1:14">
      <c r="A1476" s="32" t="s">
        <v>9117</v>
      </c>
      <c r="B1476" s="32" t="s">
        <v>9117</v>
      </c>
      <c r="C1476" s="33">
        <v>0.1879976851851852</v>
      </c>
      <c r="D1476" s="10">
        <v>101</v>
      </c>
      <c r="E1476" s="14">
        <v>1520337</v>
      </c>
      <c r="F1476" s="10" t="s">
        <v>157</v>
      </c>
      <c r="G1476" s="15">
        <v>200</v>
      </c>
      <c r="H1476" s="10" t="s">
        <v>253</v>
      </c>
      <c r="I1476" s="10" t="s">
        <v>7424</v>
      </c>
      <c r="J1476" s="34">
        <v>2610</v>
      </c>
      <c r="K1476" s="10">
        <v>4931780431</v>
      </c>
      <c r="L1476" s="10" t="s">
        <v>8732</v>
      </c>
      <c r="M1476" s="10"/>
      <c r="N1476" s="10"/>
    </row>
    <row r="1477" spans="1:14">
      <c r="A1477" s="32" t="s">
        <v>9117</v>
      </c>
      <c r="B1477" s="32" t="s">
        <v>9117</v>
      </c>
      <c r="C1477" s="33">
        <v>0.19164351851851849</v>
      </c>
      <c r="D1477" s="10">
        <v>101</v>
      </c>
      <c r="E1477" s="14">
        <v>1516860</v>
      </c>
      <c r="F1477" s="10" t="s">
        <v>139</v>
      </c>
      <c r="G1477" s="15">
        <v>800</v>
      </c>
      <c r="H1477" s="10" t="s">
        <v>253</v>
      </c>
      <c r="I1477" s="10" t="s">
        <v>7424</v>
      </c>
      <c r="J1477" s="34">
        <v>15032</v>
      </c>
      <c r="K1477" s="10">
        <v>4931780486</v>
      </c>
      <c r="L1477" s="10" t="s">
        <v>8732</v>
      </c>
      <c r="M1477" s="10"/>
      <c r="N1477" s="10"/>
    </row>
    <row r="1478" spans="1:14">
      <c r="A1478" s="32" t="s">
        <v>9117</v>
      </c>
      <c r="B1478" s="32" t="s">
        <v>9117</v>
      </c>
      <c r="C1478" s="33">
        <v>0.20940972222222221</v>
      </c>
      <c r="D1478" s="10">
        <v>101</v>
      </c>
      <c r="E1478" s="14">
        <v>1513604</v>
      </c>
      <c r="F1478" s="10" t="s">
        <v>131</v>
      </c>
      <c r="G1478" s="15">
        <v>168</v>
      </c>
      <c r="H1478" s="10" t="s">
        <v>253</v>
      </c>
      <c r="I1478" s="10" t="s">
        <v>7424</v>
      </c>
      <c r="J1478" s="34">
        <v>3301.2</v>
      </c>
      <c r="K1478" s="10">
        <v>4931780617</v>
      </c>
      <c r="L1478" s="10" t="s">
        <v>8732</v>
      </c>
      <c r="M1478" s="10"/>
      <c r="N1478" s="10"/>
    </row>
    <row r="1479" spans="1:14">
      <c r="A1479" s="32" t="s">
        <v>9117</v>
      </c>
      <c r="B1479" s="32" t="s">
        <v>9117</v>
      </c>
      <c r="C1479" s="33">
        <v>0.21002314814814815</v>
      </c>
      <c r="D1479" s="10">
        <v>101</v>
      </c>
      <c r="E1479" s="14">
        <v>1513604</v>
      </c>
      <c r="F1479" s="10" t="s">
        <v>131</v>
      </c>
      <c r="G1479" s="15">
        <v>168</v>
      </c>
      <c r="H1479" s="10" t="s">
        <v>253</v>
      </c>
      <c r="I1479" s="10" t="s">
        <v>7424</v>
      </c>
      <c r="J1479" s="34">
        <v>3301.2</v>
      </c>
      <c r="K1479" s="10">
        <v>4931780621</v>
      </c>
      <c r="L1479" s="10" t="s">
        <v>8732</v>
      </c>
      <c r="M1479" s="10"/>
      <c r="N1479" s="10"/>
    </row>
    <row r="1480" spans="1:14">
      <c r="A1480" s="32" t="s">
        <v>9117</v>
      </c>
      <c r="B1480" s="32" t="s">
        <v>9117</v>
      </c>
      <c r="C1480" s="33">
        <v>0.21821759259259257</v>
      </c>
      <c r="D1480" s="10">
        <v>101</v>
      </c>
      <c r="E1480" s="14">
        <v>1513604</v>
      </c>
      <c r="F1480" s="10" t="s">
        <v>131</v>
      </c>
      <c r="G1480" s="15">
        <v>168</v>
      </c>
      <c r="H1480" s="10" t="s">
        <v>253</v>
      </c>
      <c r="I1480" s="10" t="s">
        <v>7424</v>
      </c>
      <c r="J1480" s="34">
        <v>3301.2</v>
      </c>
      <c r="K1480" s="10">
        <v>4931780675</v>
      </c>
      <c r="L1480" s="10" t="s">
        <v>8732</v>
      </c>
      <c r="M1480" s="10"/>
      <c r="N1480" s="10"/>
    </row>
    <row r="1481" spans="1:14">
      <c r="A1481" s="32" t="s">
        <v>9117</v>
      </c>
      <c r="B1481" s="32" t="s">
        <v>9117</v>
      </c>
      <c r="C1481" s="33">
        <v>0.22232638888888889</v>
      </c>
      <c r="D1481" s="10">
        <v>101</v>
      </c>
      <c r="E1481" s="14">
        <v>1508197</v>
      </c>
      <c r="F1481" s="10" t="s">
        <v>126</v>
      </c>
      <c r="G1481" s="15">
        <v>200</v>
      </c>
      <c r="H1481" s="10" t="s">
        <v>253</v>
      </c>
      <c r="I1481" s="10" t="s">
        <v>7424</v>
      </c>
      <c r="J1481" s="34">
        <v>2470</v>
      </c>
      <c r="K1481" s="10">
        <v>4931780750</v>
      </c>
      <c r="L1481" s="10" t="s">
        <v>8732</v>
      </c>
      <c r="M1481" s="10"/>
      <c r="N1481" s="10"/>
    </row>
    <row r="1482" spans="1:14">
      <c r="A1482" s="32" t="s">
        <v>9117</v>
      </c>
      <c r="B1482" s="32" t="s">
        <v>9117</v>
      </c>
      <c r="C1482" s="33">
        <v>0.24539351851851854</v>
      </c>
      <c r="D1482" s="10">
        <v>101</v>
      </c>
      <c r="E1482" s="14">
        <v>1520337</v>
      </c>
      <c r="F1482" s="10" t="s">
        <v>157</v>
      </c>
      <c r="G1482" s="15">
        <v>200</v>
      </c>
      <c r="H1482" s="10" t="s">
        <v>253</v>
      </c>
      <c r="I1482" s="10" t="s">
        <v>7424</v>
      </c>
      <c r="J1482" s="34">
        <v>2610</v>
      </c>
      <c r="K1482" s="10">
        <v>4931780934</v>
      </c>
      <c r="L1482" s="10" t="s">
        <v>8732</v>
      </c>
      <c r="M1482" s="10"/>
      <c r="N1482" s="10"/>
    </row>
    <row r="1483" spans="1:14">
      <c r="A1483" s="32" t="s">
        <v>9117</v>
      </c>
      <c r="B1483" s="32" t="s">
        <v>9117</v>
      </c>
      <c r="C1483" s="33">
        <v>0.24545138888888887</v>
      </c>
      <c r="D1483" s="10">
        <v>101</v>
      </c>
      <c r="E1483" s="14">
        <v>1520337</v>
      </c>
      <c r="F1483" s="10" t="s">
        <v>157</v>
      </c>
      <c r="G1483" s="15">
        <v>200</v>
      </c>
      <c r="H1483" s="10" t="s">
        <v>253</v>
      </c>
      <c r="I1483" s="10" t="s">
        <v>7424</v>
      </c>
      <c r="J1483" s="34">
        <v>2610</v>
      </c>
      <c r="K1483" s="10">
        <v>4931780935</v>
      </c>
      <c r="L1483" s="10" t="s">
        <v>8732</v>
      </c>
      <c r="M1483" s="10"/>
      <c r="N1483" s="10"/>
    </row>
    <row r="1484" spans="1:14">
      <c r="A1484" s="32" t="s">
        <v>9117</v>
      </c>
      <c r="B1484" s="32" t="s">
        <v>9117</v>
      </c>
      <c r="C1484" s="33">
        <v>0.34836805555555556</v>
      </c>
      <c r="D1484" s="10">
        <v>101</v>
      </c>
      <c r="E1484" s="14">
        <v>1508197</v>
      </c>
      <c r="F1484" s="10" t="s">
        <v>126</v>
      </c>
      <c r="G1484" s="15">
        <v>200</v>
      </c>
      <c r="H1484" s="10" t="s">
        <v>253</v>
      </c>
      <c r="I1484" s="10" t="s">
        <v>7424</v>
      </c>
      <c r="J1484" s="34">
        <v>2470</v>
      </c>
      <c r="K1484" s="10">
        <v>4931782679</v>
      </c>
      <c r="L1484" s="10" t="s">
        <v>8469</v>
      </c>
      <c r="M1484" s="10"/>
      <c r="N1484" s="10"/>
    </row>
    <row r="1485" spans="1:14">
      <c r="A1485" s="32" t="s">
        <v>9117</v>
      </c>
      <c r="B1485" s="32" t="s">
        <v>9117</v>
      </c>
      <c r="C1485" s="33">
        <v>0.34840277777777778</v>
      </c>
      <c r="D1485" s="10">
        <v>101</v>
      </c>
      <c r="E1485" s="14">
        <v>1508197</v>
      </c>
      <c r="F1485" s="10" t="s">
        <v>126</v>
      </c>
      <c r="G1485" s="15">
        <v>200</v>
      </c>
      <c r="H1485" s="10" t="s">
        <v>253</v>
      </c>
      <c r="I1485" s="10" t="s">
        <v>7424</v>
      </c>
      <c r="J1485" s="34">
        <v>2470</v>
      </c>
      <c r="K1485" s="10">
        <v>4931782680</v>
      </c>
      <c r="L1485" s="10" t="s">
        <v>8469</v>
      </c>
      <c r="M1485" s="10"/>
      <c r="N1485" s="10"/>
    </row>
    <row r="1486" spans="1:14">
      <c r="A1486" s="32" t="s">
        <v>9117</v>
      </c>
      <c r="B1486" s="32" t="s">
        <v>9117</v>
      </c>
      <c r="C1486" s="33">
        <v>0.34892361111111114</v>
      </c>
      <c r="D1486" s="10">
        <v>101</v>
      </c>
      <c r="E1486" s="14">
        <v>1520337</v>
      </c>
      <c r="F1486" s="10" t="s">
        <v>157</v>
      </c>
      <c r="G1486" s="15">
        <v>200</v>
      </c>
      <c r="H1486" s="10" t="s">
        <v>253</v>
      </c>
      <c r="I1486" s="10" t="s">
        <v>7424</v>
      </c>
      <c r="J1486" s="34">
        <v>2610</v>
      </c>
      <c r="K1486" s="10">
        <v>4931782700</v>
      </c>
      <c r="L1486" s="10" t="s">
        <v>8469</v>
      </c>
      <c r="M1486" s="10"/>
      <c r="N1486" s="10"/>
    </row>
    <row r="1487" spans="1:14">
      <c r="A1487" s="32" t="s">
        <v>9117</v>
      </c>
      <c r="B1487" s="32" t="s">
        <v>9117</v>
      </c>
      <c r="C1487" s="33">
        <v>0.34895833333333331</v>
      </c>
      <c r="D1487" s="10">
        <v>101</v>
      </c>
      <c r="E1487" s="14">
        <v>1520337</v>
      </c>
      <c r="F1487" s="10" t="s">
        <v>157</v>
      </c>
      <c r="G1487" s="15">
        <v>200</v>
      </c>
      <c r="H1487" s="10" t="s">
        <v>253</v>
      </c>
      <c r="I1487" s="10" t="s">
        <v>7424</v>
      </c>
      <c r="J1487" s="34">
        <v>2610</v>
      </c>
      <c r="K1487" s="10">
        <v>4931782701</v>
      </c>
      <c r="L1487" s="10" t="s">
        <v>8469</v>
      </c>
      <c r="M1487" s="10"/>
      <c r="N1487" s="10"/>
    </row>
    <row r="1488" spans="1:14">
      <c r="A1488" s="32" t="s">
        <v>9117</v>
      </c>
      <c r="B1488" s="32" t="s">
        <v>9117</v>
      </c>
      <c r="C1488" s="33">
        <v>0.34903935185185181</v>
      </c>
      <c r="D1488" s="10">
        <v>101</v>
      </c>
      <c r="E1488" s="14">
        <v>1520337</v>
      </c>
      <c r="F1488" s="10" t="s">
        <v>157</v>
      </c>
      <c r="G1488" s="15">
        <v>200</v>
      </c>
      <c r="H1488" s="10" t="s">
        <v>253</v>
      </c>
      <c r="I1488" s="10" t="s">
        <v>7424</v>
      </c>
      <c r="J1488" s="34">
        <v>2610</v>
      </c>
      <c r="K1488" s="10">
        <v>4931782703</v>
      </c>
      <c r="L1488" s="10" t="s">
        <v>8469</v>
      </c>
      <c r="M1488" s="10"/>
      <c r="N1488" s="10"/>
    </row>
    <row r="1489" spans="1:14">
      <c r="A1489" s="32" t="s">
        <v>9117</v>
      </c>
      <c r="B1489" s="32" t="s">
        <v>9117</v>
      </c>
      <c r="C1489" s="33">
        <v>0.34907407407407409</v>
      </c>
      <c r="D1489" s="10">
        <v>101</v>
      </c>
      <c r="E1489" s="14">
        <v>1520337</v>
      </c>
      <c r="F1489" s="10" t="s">
        <v>157</v>
      </c>
      <c r="G1489" s="15">
        <v>200</v>
      </c>
      <c r="H1489" s="10" t="s">
        <v>253</v>
      </c>
      <c r="I1489" s="10" t="s">
        <v>7424</v>
      </c>
      <c r="J1489" s="34">
        <v>2610</v>
      </c>
      <c r="K1489" s="10">
        <v>4931782704</v>
      </c>
      <c r="L1489" s="10" t="s">
        <v>8469</v>
      </c>
      <c r="M1489" s="10"/>
      <c r="N1489" s="10"/>
    </row>
    <row r="1490" spans="1:14">
      <c r="A1490" s="32" t="s">
        <v>9117</v>
      </c>
      <c r="B1490" s="32" t="s">
        <v>9117</v>
      </c>
      <c r="C1490" s="33">
        <v>0.34915509259259259</v>
      </c>
      <c r="D1490" s="10">
        <v>101</v>
      </c>
      <c r="E1490" s="14">
        <v>1508113</v>
      </c>
      <c r="F1490" s="10" t="s">
        <v>353</v>
      </c>
      <c r="G1490" s="15">
        <v>216</v>
      </c>
      <c r="H1490" s="10" t="s">
        <v>253</v>
      </c>
      <c r="I1490" s="10" t="s">
        <v>7424</v>
      </c>
      <c r="J1490" s="34">
        <v>6505.92</v>
      </c>
      <c r="K1490" s="10">
        <v>4931782705</v>
      </c>
      <c r="L1490" s="10" t="s">
        <v>8469</v>
      </c>
      <c r="M1490" s="10"/>
      <c r="N1490" s="10"/>
    </row>
    <row r="1491" spans="1:14">
      <c r="A1491" s="32" t="s">
        <v>9117</v>
      </c>
      <c r="B1491" s="32" t="s">
        <v>9117</v>
      </c>
      <c r="C1491" s="33">
        <v>0.36108796296296292</v>
      </c>
      <c r="D1491" s="10">
        <v>101</v>
      </c>
      <c r="E1491" s="14">
        <v>1508197</v>
      </c>
      <c r="F1491" s="10" t="s">
        <v>126</v>
      </c>
      <c r="G1491" s="15">
        <v>200</v>
      </c>
      <c r="H1491" s="10" t="s">
        <v>253</v>
      </c>
      <c r="I1491" s="10" t="s">
        <v>7424</v>
      </c>
      <c r="J1491" s="34">
        <v>2470</v>
      </c>
      <c r="K1491" s="10">
        <v>4931782910</v>
      </c>
      <c r="L1491" s="10" t="s">
        <v>8469</v>
      </c>
      <c r="M1491" s="10"/>
      <c r="N1491" s="10"/>
    </row>
    <row r="1492" spans="1:14">
      <c r="A1492" s="32" t="s">
        <v>9117</v>
      </c>
      <c r="B1492" s="32" t="s">
        <v>9117</v>
      </c>
      <c r="C1492" s="33">
        <v>0.41444444444444445</v>
      </c>
      <c r="D1492" s="10">
        <v>101</v>
      </c>
      <c r="E1492" s="14">
        <v>1516860</v>
      </c>
      <c r="F1492" s="10" t="s">
        <v>139</v>
      </c>
      <c r="G1492" s="15">
        <v>800</v>
      </c>
      <c r="H1492" s="10" t="s">
        <v>253</v>
      </c>
      <c r="I1492" s="10" t="s">
        <v>7424</v>
      </c>
      <c r="J1492" s="34">
        <v>15032</v>
      </c>
      <c r="K1492" s="10">
        <v>4931783614</v>
      </c>
      <c r="L1492" s="10" t="s">
        <v>8469</v>
      </c>
      <c r="M1492" s="10"/>
      <c r="N1492" s="10"/>
    </row>
    <row r="1493" spans="1:14">
      <c r="A1493" s="32" t="s">
        <v>9117</v>
      </c>
      <c r="B1493" s="32" t="s">
        <v>9117</v>
      </c>
      <c r="C1493" s="33">
        <v>0.41487268518518516</v>
      </c>
      <c r="D1493" s="10">
        <v>101</v>
      </c>
      <c r="E1493" s="14">
        <v>1516847</v>
      </c>
      <c r="F1493" s="10" t="s">
        <v>136</v>
      </c>
      <c r="G1493" s="15">
        <v>840</v>
      </c>
      <c r="H1493" s="10" t="s">
        <v>253</v>
      </c>
      <c r="I1493" s="10" t="s">
        <v>7424</v>
      </c>
      <c r="J1493" s="34">
        <v>15397.2</v>
      </c>
      <c r="K1493" s="10">
        <v>4931783618</v>
      </c>
      <c r="L1493" s="10" t="s">
        <v>8469</v>
      </c>
      <c r="M1493" s="10"/>
      <c r="N1493" s="10"/>
    </row>
    <row r="1494" spans="1:14">
      <c r="A1494" s="32" t="s">
        <v>9117</v>
      </c>
      <c r="B1494" s="32" t="s">
        <v>9117</v>
      </c>
      <c r="C1494" s="33">
        <v>0.43239583333333331</v>
      </c>
      <c r="D1494" s="10">
        <v>101</v>
      </c>
      <c r="E1494" s="14">
        <v>1528799</v>
      </c>
      <c r="F1494" s="10" t="s">
        <v>161</v>
      </c>
      <c r="G1494" s="15">
        <v>504</v>
      </c>
      <c r="H1494" s="10" t="s">
        <v>253</v>
      </c>
      <c r="I1494" s="10" t="s">
        <v>7424</v>
      </c>
      <c r="J1494" s="34">
        <v>22528.799999999999</v>
      </c>
      <c r="K1494" s="10">
        <v>4931783857</v>
      </c>
      <c r="L1494" s="10" t="s">
        <v>8469</v>
      </c>
      <c r="M1494" s="10"/>
      <c r="N1494" s="10"/>
    </row>
    <row r="1495" spans="1:14">
      <c r="A1495" s="32" t="s">
        <v>9117</v>
      </c>
      <c r="B1495" s="32" t="s">
        <v>9117</v>
      </c>
      <c r="C1495" s="33">
        <v>0.43336805555555552</v>
      </c>
      <c r="D1495" s="10">
        <v>101</v>
      </c>
      <c r="E1495" s="14">
        <v>1516850</v>
      </c>
      <c r="F1495" s="10" t="s">
        <v>399</v>
      </c>
      <c r="G1495" s="15">
        <v>960</v>
      </c>
      <c r="H1495" s="10" t="s">
        <v>253</v>
      </c>
      <c r="I1495" s="10" t="s">
        <v>7424</v>
      </c>
      <c r="J1495" s="34">
        <v>18614.400000000001</v>
      </c>
      <c r="K1495" s="10">
        <v>4931783878</v>
      </c>
      <c r="L1495" s="10" t="s">
        <v>8469</v>
      </c>
      <c r="M1495" s="10"/>
      <c r="N1495" s="10"/>
    </row>
    <row r="1496" spans="1:14">
      <c r="A1496" s="32" t="s">
        <v>9117</v>
      </c>
      <c r="B1496" s="32" t="s">
        <v>9117</v>
      </c>
      <c r="C1496" s="33">
        <v>0.50263888888888886</v>
      </c>
      <c r="D1496" s="10">
        <v>101</v>
      </c>
      <c r="E1496" s="14">
        <v>1520337</v>
      </c>
      <c r="F1496" s="10" t="s">
        <v>157</v>
      </c>
      <c r="G1496" s="15">
        <v>200</v>
      </c>
      <c r="H1496" s="10" t="s">
        <v>253</v>
      </c>
      <c r="I1496" s="10" t="s">
        <v>7424</v>
      </c>
      <c r="J1496" s="34">
        <v>2610</v>
      </c>
      <c r="K1496" s="10">
        <v>4931784752</v>
      </c>
      <c r="L1496" s="10" t="s">
        <v>8469</v>
      </c>
      <c r="M1496" s="10"/>
      <c r="N1496" s="10"/>
    </row>
    <row r="1497" spans="1:14">
      <c r="A1497" s="32" t="s">
        <v>9117</v>
      </c>
      <c r="B1497" s="32" t="s">
        <v>9117</v>
      </c>
      <c r="C1497" s="33">
        <v>0.50268518518518512</v>
      </c>
      <c r="D1497" s="10">
        <v>101</v>
      </c>
      <c r="E1497" s="14">
        <v>1520337</v>
      </c>
      <c r="F1497" s="10" t="s">
        <v>157</v>
      </c>
      <c r="G1497" s="15">
        <v>200</v>
      </c>
      <c r="H1497" s="10" t="s">
        <v>253</v>
      </c>
      <c r="I1497" s="10" t="s">
        <v>7424</v>
      </c>
      <c r="J1497" s="34">
        <v>2610</v>
      </c>
      <c r="K1497" s="10">
        <v>4931784754</v>
      </c>
      <c r="L1497" s="10" t="s">
        <v>8469</v>
      </c>
      <c r="M1497" s="10"/>
      <c r="N1497" s="10"/>
    </row>
    <row r="1498" spans="1:14">
      <c r="A1498" s="32" t="s">
        <v>9117</v>
      </c>
      <c r="B1498" s="32" t="s">
        <v>9117</v>
      </c>
      <c r="C1498" s="33">
        <v>0.50283564814814818</v>
      </c>
      <c r="D1498" s="10">
        <v>101</v>
      </c>
      <c r="E1498" s="14">
        <v>1508197</v>
      </c>
      <c r="F1498" s="10" t="s">
        <v>126</v>
      </c>
      <c r="G1498" s="15">
        <v>200</v>
      </c>
      <c r="H1498" s="10" t="s">
        <v>253</v>
      </c>
      <c r="I1498" s="10" t="s">
        <v>7424</v>
      </c>
      <c r="J1498" s="34">
        <v>2470</v>
      </c>
      <c r="K1498" s="10">
        <v>4931784756</v>
      </c>
      <c r="L1498" s="10" t="s">
        <v>8469</v>
      </c>
      <c r="M1498" s="10"/>
      <c r="N1498" s="10"/>
    </row>
    <row r="1499" spans="1:14">
      <c r="A1499" s="32" t="s">
        <v>9117</v>
      </c>
      <c r="B1499" s="32" t="s">
        <v>9117</v>
      </c>
      <c r="C1499" s="33">
        <v>0.50288194444444445</v>
      </c>
      <c r="D1499" s="10">
        <v>101</v>
      </c>
      <c r="E1499" s="14">
        <v>1508197</v>
      </c>
      <c r="F1499" s="10" t="s">
        <v>126</v>
      </c>
      <c r="G1499" s="15">
        <v>200</v>
      </c>
      <c r="H1499" s="10" t="s">
        <v>253</v>
      </c>
      <c r="I1499" s="10" t="s">
        <v>7424</v>
      </c>
      <c r="J1499" s="34">
        <v>2470</v>
      </c>
      <c r="K1499" s="10">
        <v>4931784757</v>
      </c>
      <c r="L1499" s="10" t="s">
        <v>8469</v>
      </c>
      <c r="M1499" s="10"/>
      <c r="N1499" s="10"/>
    </row>
    <row r="1500" spans="1:14">
      <c r="A1500" s="32" t="s">
        <v>9117</v>
      </c>
      <c r="B1500" s="32" t="s">
        <v>9117</v>
      </c>
      <c r="C1500" s="33">
        <v>0.50361111111111112</v>
      </c>
      <c r="D1500" s="10">
        <v>101</v>
      </c>
      <c r="E1500" s="14">
        <v>1508175</v>
      </c>
      <c r="F1500" s="10" t="s">
        <v>8733</v>
      </c>
      <c r="G1500" s="15">
        <v>168</v>
      </c>
      <c r="H1500" s="10" t="s">
        <v>253</v>
      </c>
      <c r="I1500" s="10" t="s">
        <v>7424</v>
      </c>
      <c r="J1500" s="34">
        <v>3386.88</v>
      </c>
      <c r="K1500" s="10">
        <v>4931784767</v>
      </c>
      <c r="L1500" s="10" t="s">
        <v>8469</v>
      </c>
      <c r="M1500" s="10"/>
      <c r="N1500" s="10"/>
    </row>
    <row r="1501" spans="1:14">
      <c r="A1501" s="32" t="s">
        <v>9117</v>
      </c>
      <c r="B1501" s="32" t="s">
        <v>9117</v>
      </c>
      <c r="C1501" s="33">
        <v>0.50365740740740739</v>
      </c>
      <c r="D1501" s="10">
        <v>101</v>
      </c>
      <c r="E1501" s="14">
        <v>1508175</v>
      </c>
      <c r="F1501" s="10" t="s">
        <v>8733</v>
      </c>
      <c r="G1501" s="15">
        <v>168</v>
      </c>
      <c r="H1501" s="10" t="s">
        <v>253</v>
      </c>
      <c r="I1501" s="10" t="s">
        <v>7424</v>
      </c>
      <c r="J1501" s="34">
        <v>3386.88</v>
      </c>
      <c r="K1501" s="10">
        <v>4931784768</v>
      </c>
      <c r="L1501" s="10" t="s">
        <v>8469</v>
      </c>
      <c r="M1501" s="10"/>
      <c r="N1501" s="10"/>
    </row>
    <row r="1502" spans="1:14">
      <c r="A1502" s="32" t="s">
        <v>9117</v>
      </c>
      <c r="B1502" s="32" t="s">
        <v>9117</v>
      </c>
      <c r="C1502" s="33">
        <v>0.50388888888888894</v>
      </c>
      <c r="D1502" s="10">
        <v>101</v>
      </c>
      <c r="E1502" s="14">
        <v>1508113</v>
      </c>
      <c r="F1502" s="10" t="s">
        <v>353</v>
      </c>
      <c r="G1502" s="15">
        <v>216</v>
      </c>
      <c r="H1502" s="10" t="s">
        <v>253</v>
      </c>
      <c r="I1502" s="10" t="s">
        <v>7424</v>
      </c>
      <c r="J1502" s="34">
        <v>6505.92</v>
      </c>
      <c r="K1502" s="10">
        <v>4931784772</v>
      </c>
      <c r="L1502" s="10" t="s">
        <v>8469</v>
      </c>
      <c r="M1502" s="10"/>
      <c r="N1502" s="10"/>
    </row>
    <row r="1503" spans="1:14">
      <c r="A1503" s="32" t="s">
        <v>9117</v>
      </c>
      <c r="B1503" s="32" t="s">
        <v>9117</v>
      </c>
      <c r="C1503" s="33">
        <v>0.50410879629629635</v>
      </c>
      <c r="D1503" s="10">
        <v>101</v>
      </c>
      <c r="E1503" s="14">
        <v>1520337</v>
      </c>
      <c r="F1503" s="10" t="s">
        <v>157</v>
      </c>
      <c r="G1503" s="15">
        <v>200</v>
      </c>
      <c r="H1503" s="10" t="s">
        <v>253</v>
      </c>
      <c r="I1503" s="10" t="s">
        <v>7424</v>
      </c>
      <c r="J1503" s="34">
        <v>2610</v>
      </c>
      <c r="K1503" s="10">
        <v>4931784779</v>
      </c>
      <c r="L1503" s="10" t="s">
        <v>8469</v>
      </c>
      <c r="M1503" s="10"/>
      <c r="N1503" s="10"/>
    </row>
    <row r="1504" spans="1:14">
      <c r="A1504" s="32" t="s">
        <v>9117</v>
      </c>
      <c r="B1504" s="32" t="s">
        <v>9117</v>
      </c>
      <c r="C1504" s="33">
        <v>0.50415509259259261</v>
      </c>
      <c r="D1504" s="10">
        <v>101</v>
      </c>
      <c r="E1504" s="14">
        <v>1520337</v>
      </c>
      <c r="F1504" s="10" t="s">
        <v>157</v>
      </c>
      <c r="G1504" s="15">
        <v>200</v>
      </c>
      <c r="H1504" s="10" t="s">
        <v>253</v>
      </c>
      <c r="I1504" s="10" t="s">
        <v>7424</v>
      </c>
      <c r="J1504" s="34">
        <v>2610</v>
      </c>
      <c r="K1504" s="10">
        <v>4931784781</v>
      </c>
      <c r="L1504" s="10" t="s">
        <v>8469</v>
      </c>
      <c r="M1504" s="10"/>
      <c r="N1504" s="10"/>
    </row>
    <row r="1505" spans="1:14">
      <c r="A1505" s="32" t="s">
        <v>9117</v>
      </c>
      <c r="B1505" s="32" t="s">
        <v>9117</v>
      </c>
      <c r="C1505" s="33">
        <v>0.55668981481481483</v>
      </c>
      <c r="D1505" s="10">
        <v>101</v>
      </c>
      <c r="E1505" s="14">
        <v>1528799</v>
      </c>
      <c r="F1505" s="10" t="s">
        <v>161</v>
      </c>
      <c r="G1505" s="15">
        <v>504</v>
      </c>
      <c r="H1505" s="10" t="s">
        <v>253</v>
      </c>
      <c r="I1505" s="10" t="s">
        <v>7424</v>
      </c>
      <c r="J1505" s="34">
        <v>22528.799999999999</v>
      </c>
      <c r="K1505" s="10">
        <v>4931785784</v>
      </c>
      <c r="L1505" s="10" t="s">
        <v>8469</v>
      </c>
      <c r="M1505" s="10"/>
      <c r="N1505" s="10"/>
    </row>
    <row r="1506" spans="1:14">
      <c r="A1506" s="32" t="s">
        <v>9117</v>
      </c>
      <c r="B1506" s="32" t="s">
        <v>9117</v>
      </c>
      <c r="C1506" s="33">
        <v>0.59675925925925932</v>
      </c>
      <c r="D1506" s="10">
        <v>101</v>
      </c>
      <c r="E1506" s="14">
        <v>1520337</v>
      </c>
      <c r="F1506" s="10" t="s">
        <v>157</v>
      </c>
      <c r="G1506" s="15">
        <v>200</v>
      </c>
      <c r="H1506" s="10" t="s">
        <v>253</v>
      </c>
      <c r="I1506" s="10" t="s">
        <v>7424</v>
      </c>
      <c r="J1506" s="34">
        <v>2610</v>
      </c>
      <c r="K1506" s="10">
        <v>4931786848</v>
      </c>
      <c r="L1506" s="10" t="s">
        <v>8469</v>
      </c>
      <c r="M1506" s="10"/>
      <c r="N1506" s="10"/>
    </row>
    <row r="1507" spans="1:14">
      <c r="A1507" s="32" t="s">
        <v>9117</v>
      </c>
      <c r="B1507" s="32" t="s">
        <v>9117</v>
      </c>
      <c r="C1507" s="33">
        <v>0.59696759259259258</v>
      </c>
      <c r="D1507" s="10">
        <v>101</v>
      </c>
      <c r="E1507" s="14">
        <v>1508113</v>
      </c>
      <c r="F1507" s="10" t="s">
        <v>353</v>
      </c>
      <c r="G1507" s="15">
        <v>216</v>
      </c>
      <c r="H1507" s="10" t="s">
        <v>253</v>
      </c>
      <c r="I1507" s="10" t="s">
        <v>7424</v>
      </c>
      <c r="J1507" s="34">
        <v>6505.92</v>
      </c>
      <c r="K1507" s="10">
        <v>4931786851</v>
      </c>
      <c r="L1507" s="10" t="s">
        <v>8469</v>
      </c>
      <c r="M1507" s="10"/>
      <c r="N1507" s="10"/>
    </row>
    <row r="1508" spans="1:14">
      <c r="A1508" s="32" t="s">
        <v>9117</v>
      </c>
      <c r="B1508" s="32" t="s">
        <v>9117</v>
      </c>
      <c r="C1508" s="33">
        <v>0.59703703703703703</v>
      </c>
      <c r="D1508" s="10">
        <v>101</v>
      </c>
      <c r="E1508" s="14">
        <v>1508197</v>
      </c>
      <c r="F1508" s="10" t="s">
        <v>126</v>
      </c>
      <c r="G1508" s="15">
        <v>200</v>
      </c>
      <c r="H1508" s="10" t="s">
        <v>253</v>
      </c>
      <c r="I1508" s="10" t="s">
        <v>7424</v>
      </c>
      <c r="J1508" s="34">
        <v>2470</v>
      </c>
      <c r="K1508" s="10">
        <v>4931786852</v>
      </c>
      <c r="L1508" s="10" t="s">
        <v>8469</v>
      </c>
      <c r="M1508" s="10"/>
      <c r="N1508" s="10"/>
    </row>
    <row r="1509" spans="1:14">
      <c r="A1509" s="32" t="s">
        <v>9117</v>
      </c>
      <c r="B1509" s="32" t="s">
        <v>9117</v>
      </c>
      <c r="C1509" s="33">
        <v>0.67246527777777787</v>
      </c>
      <c r="D1509" s="10">
        <v>101</v>
      </c>
      <c r="E1509" s="14">
        <v>1508113</v>
      </c>
      <c r="F1509" s="10" t="s">
        <v>353</v>
      </c>
      <c r="G1509" s="15">
        <v>216</v>
      </c>
      <c r="H1509" s="10" t="s">
        <v>253</v>
      </c>
      <c r="I1509" s="10" t="s">
        <v>7424</v>
      </c>
      <c r="J1509" s="34">
        <v>6505.92</v>
      </c>
      <c r="K1509" s="10">
        <v>4931787788</v>
      </c>
      <c r="L1509" s="10" t="s">
        <v>7788</v>
      </c>
      <c r="M1509" s="10"/>
      <c r="N1509" s="10"/>
    </row>
    <row r="1510" spans="1:14">
      <c r="A1510" s="32" t="s">
        <v>9117</v>
      </c>
      <c r="B1510" s="32" t="s">
        <v>9117</v>
      </c>
      <c r="C1510" s="33">
        <v>0.67298611111111117</v>
      </c>
      <c r="D1510" s="10">
        <v>101</v>
      </c>
      <c r="E1510" s="14">
        <v>1520337</v>
      </c>
      <c r="F1510" s="10" t="s">
        <v>157</v>
      </c>
      <c r="G1510" s="15">
        <v>200</v>
      </c>
      <c r="H1510" s="10" t="s">
        <v>253</v>
      </c>
      <c r="I1510" s="10" t="s">
        <v>7424</v>
      </c>
      <c r="J1510" s="34">
        <v>2610</v>
      </c>
      <c r="K1510" s="10">
        <v>4931787815</v>
      </c>
      <c r="L1510" s="10" t="s">
        <v>7788</v>
      </c>
      <c r="M1510" s="10"/>
      <c r="N1510" s="10"/>
    </row>
    <row r="1511" spans="1:14">
      <c r="A1511" s="32" t="s">
        <v>9117</v>
      </c>
      <c r="B1511" s="32" t="s">
        <v>9117</v>
      </c>
      <c r="C1511" s="33">
        <v>0.67590277777777785</v>
      </c>
      <c r="D1511" s="10">
        <v>101</v>
      </c>
      <c r="E1511" s="14">
        <v>1520337</v>
      </c>
      <c r="F1511" s="10" t="s">
        <v>157</v>
      </c>
      <c r="G1511" s="15">
        <v>200</v>
      </c>
      <c r="H1511" s="10" t="s">
        <v>253</v>
      </c>
      <c r="I1511" s="10" t="s">
        <v>7424</v>
      </c>
      <c r="J1511" s="34">
        <v>2610</v>
      </c>
      <c r="K1511" s="10">
        <v>4931787848</v>
      </c>
      <c r="L1511" s="10" t="s">
        <v>7788</v>
      </c>
      <c r="M1511" s="10"/>
      <c r="N1511" s="10"/>
    </row>
    <row r="1512" spans="1:14">
      <c r="A1512" s="32" t="s">
        <v>9117</v>
      </c>
      <c r="B1512" s="32" t="s">
        <v>9117</v>
      </c>
      <c r="C1512" s="33">
        <v>0.67680555555555555</v>
      </c>
      <c r="D1512" s="10">
        <v>101</v>
      </c>
      <c r="E1512" s="14">
        <v>1511288</v>
      </c>
      <c r="F1512" s="10" t="s">
        <v>388</v>
      </c>
      <c r="G1512" s="15">
        <v>240</v>
      </c>
      <c r="H1512" s="10" t="s">
        <v>253</v>
      </c>
      <c r="I1512" s="10" t="s">
        <v>7424</v>
      </c>
      <c r="J1512" s="34">
        <v>2496</v>
      </c>
      <c r="K1512" s="10">
        <v>4931787850</v>
      </c>
      <c r="L1512" s="10" t="s">
        <v>7788</v>
      </c>
      <c r="M1512" s="10"/>
      <c r="N1512" s="10"/>
    </row>
    <row r="1513" spans="1:14">
      <c r="A1513" s="32" t="s">
        <v>9117</v>
      </c>
      <c r="B1513" s="32" t="s">
        <v>9117</v>
      </c>
      <c r="C1513" s="33">
        <v>0.67767361111111113</v>
      </c>
      <c r="D1513" s="10">
        <v>101</v>
      </c>
      <c r="E1513" s="14">
        <v>1508197</v>
      </c>
      <c r="F1513" s="10" t="s">
        <v>126</v>
      </c>
      <c r="G1513" s="15">
        <v>200</v>
      </c>
      <c r="H1513" s="10" t="s">
        <v>253</v>
      </c>
      <c r="I1513" s="10" t="s">
        <v>7424</v>
      </c>
      <c r="J1513" s="34">
        <v>2470</v>
      </c>
      <c r="K1513" s="10">
        <v>4931787876</v>
      </c>
      <c r="L1513" s="10" t="s">
        <v>7788</v>
      </c>
      <c r="M1513" s="10"/>
      <c r="N1513" s="10"/>
    </row>
    <row r="1514" spans="1:14">
      <c r="A1514" s="32" t="s">
        <v>9117</v>
      </c>
      <c r="B1514" s="32" t="s">
        <v>9117</v>
      </c>
      <c r="C1514" s="33">
        <v>0.70943287037037039</v>
      </c>
      <c r="D1514" s="10">
        <v>101</v>
      </c>
      <c r="E1514" s="14">
        <v>1520337</v>
      </c>
      <c r="F1514" s="10" t="s">
        <v>157</v>
      </c>
      <c r="G1514" s="15">
        <v>200</v>
      </c>
      <c r="H1514" s="10" t="s">
        <v>253</v>
      </c>
      <c r="I1514" s="10" t="s">
        <v>7424</v>
      </c>
      <c r="J1514" s="34">
        <v>2610</v>
      </c>
      <c r="K1514" s="10">
        <v>4931788423</v>
      </c>
      <c r="L1514" s="10" t="s">
        <v>7788</v>
      </c>
      <c r="M1514" s="10"/>
      <c r="N1514" s="10"/>
    </row>
    <row r="1515" spans="1:14">
      <c r="A1515" s="32" t="s">
        <v>9117</v>
      </c>
      <c r="B1515" s="32" t="s">
        <v>9117</v>
      </c>
      <c r="C1515" s="33">
        <v>0.71206018518518521</v>
      </c>
      <c r="D1515" s="10">
        <v>101</v>
      </c>
      <c r="E1515" s="14">
        <v>1508197</v>
      </c>
      <c r="F1515" s="10" t="s">
        <v>126</v>
      </c>
      <c r="G1515" s="15">
        <v>200</v>
      </c>
      <c r="H1515" s="10" t="s">
        <v>253</v>
      </c>
      <c r="I1515" s="10" t="s">
        <v>7424</v>
      </c>
      <c r="J1515" s="34">
        <v>2470</v>
      </c>
      <c r="K1515" s="10">
        <v>4931788476</v>
      </c>
      <c r="L1515" s="10" t="s">
        <v>7788</v>
      </c>
      <c r="M1515" s="10"/>
      <c r="N1515" s="10"/>
    </row>
    <row r="1516" spans="1:14">
      <c r="A1516" s="32" t="s">
        <v>9117</v>
      </c>
      <c r="B1516" s="32" t="s">
        <v>9117</v>
      </c>
      <c r="C1516" s="33">
        <v>0.71321759259259254</v>
      </c>
      <c r="D1516" s="10">
        <v>101</v>
      </c>
      <c r="E1516" s="14">
        <v>1528799</v>
      </c>
      <c r="F1516" s="10" t="s">
        <v>161</v>
      </c>
      <c r="G1516" s="15">
        <v>504</v>
      </c>
      <c r="H1516" s="10" t="s">
        <v>253</v>
      </c>
      <c r="I1516" s="10" t="s">
        <v>7424</v>
      </c>
      <c r="J1516" s="34">
        <v>22528.799999999999</v>
      </c>
      <c r="K1516" s="10">
        <v>4931788509</v>
      </c>
      <c r="L1516" s="10" t="s">
        <v>7788</v>
      </c>
      <c r="M1516" s="10"/>
      <c r="N1516" s="10"/>
    </row>
    <row r="1517" spans="1:14">
      <c r="A1517" s="32" t="s">
        <v>9117</v>
      </c>
      <c r="B1517" s="32" t="s">
        <v>9117</v>
      </c>
      <c r="C1517" s="33">
        <v>0.71400462962962974</v>
      </c>
      <c r="D1517" s="10">
        <v>101</v>
      </c>
      <c r="E1517" s="14">
        <v>1516860</v>
      </c>
      <c r="F1517" s="10" t="s">
        <v>139</v>
      </c>
      <c r="G1517" s="15">
        <v>800</v>
      </c>
      <c r="H1517" s="10" t="s">
        <v>253</v>
      </c>
      <c r="I1517" s="10" t="s">
        <v>7424</v>
      </c>
      <c r="J1517" s="34">
        <v>15032</v>
      </c>
      <c r="K1517" s="10">
        <v>4931788516</v>
      </c>
      <c r="L1517" s="10" t="s">
        <v>7788</v>
      </c>
      <c r="M1517" s="10"/>
      <c r="N1517" s="10"/>
    </row>
    <row r="1518" spans="1:14">
      <c r="A1518" s="32" t="s">
        <v>9117</v>
      </c>
      <c r="B1518" s="32" t="s">
        <v>9117</v>
      </c>
      <c r="C1518" s="33">
        <v>0.74446759259259254</v>
      </c>
      <c r="D1518" s="10">
        <v>101</v>
      </c>
      <c r="E1518" s="14">
        <v>1516850</v>
      </c>
      <c r="F1518" s="10" t="s">
        <v>399</v>
      </c>
      <c r="G1518" s="15">
        <v>960</v>
      </c>
      <c r="H1518" s="10" t="s">
        <v>253</v>
      </c>
      <c r="I1518" s="10" t="s">
        <v>7424</v>
      </c>
      <c r="J1518" s="34">
        <v>18614.400000000001</v>
      </c>
      <c r="K1518" s="10">
        <v>4931789059</v>
      </c>
      <c r="L1518" s="10" t="s">
        <v>7788</v>
      </c>
      <c r="M1518" s="10"/>
      <c r="N1518" s="10"/>
    </row>
    <row r="1519" spans="1:14">
      <c r="A1519" s="32" t="s">
        <v>9117</v>
      </c>
      <c r="B1519" s="32" t="s">
        <v>9117</v>
      </c>
      <c r="C1519" s="33">
        <v>0.74767361111111119</v>
      </c>
      <c r="D1519" s="10">
        <v>101</v>
      </c>
      <c r="E1519" s="14">
        <v>1516847</v>
      </c>
      <c r="F1519" s="10" t="s">
        <v>136</v>
      </c>
      <c r="G1519" s="15">
        <v>840</v>
      </c>
      <c r="H1519" s="10" t="s">
        <v>253</v>
      </c>
      <c r="I1519" s="10" t="s">
        <v>7424</v>
      </c>
      <c r="J1519" s="34">
        <v>15397.2</v>
      </c>
      <c r="K1519" s="10">
        <v>4931789113</v>
      </c>
      <c r="L1519" s="10" t="s">
        <v>7788</v>
      </c>
      <c r="M1519" s="10"/>
      <c r="N1519" s="10"/>
    </row>
    <row r="1520" spans="1:14">
      <c r="A1520" s="32" t="s">
        <v>9117</v>
      </c>
      <c r="B1520" s="32" t="s">
        <v>9117</v>
      </c>
      <c r="C1520" s="33">
        <v>0.88619212962962957</v>
      </c>
      <c r="D1520" s="10">
        <v>101</v>
      </c>
      <c r="E1520" s="14">
        <v>1520337</v>
      </c>
      <c r="F1520" s="10" t="s">
        <v>157</v>
      </c>
      <c r="G1520" s="15">
        <v>200</v>
      </c>
      <c r="H1520" s="10" t="s">
        <v>253</v>
      </c>
      <c r="I1520" s="10" t="s">
        <v>7424</v>
      </c>
      <c r="J1520" s="34">
        <v>2610</v>
      </c>
      <c r="K1520" s="10">
        <v>4931789843</v>
      </c>
      <c r="L1520" s="10" t="s">
        <v>7788</v>
      </c>
      <c r="M1520" s="10"/>
      <c r="N1520" s="10"/>
    </row>
    <row r="1521" spans="1:14">
      <c r="A1521" s="32" t="s">
        <v>9117</v>
      </c>
      <c r="B1521" s="32" t="s">
        <v>9117</v>
      </c>
      <c r="C1521" s="33">
        <v>0.8872106481481481</v>
      </c>
      <c r="D1521" s="10">
        <v>101</v>
      </c>
      <c r="E1521" s="14">
        <v>1508113</v>
      </c>
      <c r="F1521" s="10" t="s">
        <v>353</v>
      </c>
      <c r="G1521" s="15">
        <v>216</v>
      </c>
      <c r="H1521" s="10" t="s">
        <v>253</v>
      </c>
      <c r="I1521" s="10" t="s">
        <v>7424</v>
      </c>
      <c r="J1521" s="34">
        <v>6505.92</v>
      </c>
      <c r="K1521" s="10">
        <v>4931789855</v>
      </c>
      <c r="L1521" s="10" t="s">
        <v>7788</v>
      </c>
      <c r="M1521" s="10"/>
      <c r="N1521" s="10"/>
    </row>
    <row r="1522" spans="1:14">
      <c r="A1522" s="32" t="s">
        <v>9117</v>
      </c>
      <c r="B1522" s="32" t="s">
        <v>9117</v>
      </c>
      <c r="C1522" s="33">
        <v>0.88792824074074073</v>
      </c>
      <c r="D1522" s="10">
        <v>101</v>
      </c>
      <c r="E1522" s="14">
        <v>1508175</v>
      </c>
      <c r="F1522" s="10" t="s">
        <v>8733</v>
      </c>
      <c r="G1522" s="15">
        <v>168</v>
      </c>
      <c r="H1522" s="10" t="s">
        <v>253</v>
      </c>
      <c r="I1522" s="10" t="s">
        <v>7424</v>
      </c>
      <c r="J1522" s="34">
        <v>3386.88</v>
      </c>
      <c r="K1522" s="10">
        <v>4931789865</v>
      </c>
      <c r="L1522" s="10" t="s">
        <v>7788</v>
      </c>
      <c r="M1522" s="10"/>
      <c r="N1522" s="10"/>
    </row>
    <row r="1523" spans="1:14">
      <c r="A1523" s="32" t="s">
        <v>9117</v>
      </c>
      <c r="B1523" s="32" t="s">
        <v>9117</v>
      </c>
      <c r="C1523" s="33">
        <v>0.88799768518518529</v>
      </c>
      <c r="D1523" s="10">
        <v>101</v>
      </c>
      <c r="E1523" s="14">
        <v>1508175</v>
      </c>
      <c r="F1523" s="10" t="s">
        <v>8733</v>
      </c>
      <c r="G1523" s="15">
        <v>168</v>
      </c>
      <c r="H1523" s="10" t="s">
        <v>253</v>
      </c>
      <c r="I1523" s="10" t="s">
        <v>7424</v>
      </c>
      <c r="J1523" s="34">
        <v>3386.88</v>
      </c>
      <c r="K1523" s="10">
        <v>4931789866</v>
      </c>
      <c r="L1523" s="10" t="s">
        <v>7788</v>
      </c>
      <c r="M1523" s="10"/>
      <c r="N1523" s="10"/>
    </row>
    <row r="1524" spans="1:14">
      <c r="A1524" s="32" t="s">
        <v>9117</v>
      </c>
      <c r="B1524" s="32" t="s">
        <v>9117</v>
      </c>
      <c r="C1524" s="33">
        <v>0.88883101851851853</v>
      </c>
      <c r="D1524" s="10">
        <v>101</v>
      </c>
      <c r="E1524" s="14">
        <v>1520337</v>
      </c>
      <c r="F1524" s="10" t="s">
        <v>157</v>
      </c>
      <c r="G1524" s="15">
        <v>200</v>
      </c>
      <c r="H1524" s="10" t="s">
        <v>253</v>
      </c>
      <c r="I1524" s="10" t="s">
        <v>7424</v>
      </c>
      <c r="J1524" s="34">
        <v>2610</v>
      </c>
      <c r="K1524" s="10">
        <v>4931789884</v>
      </c>
      <c r="L1524" s="10" t="s">
        <v>7788</v>
      </c>
      <c r="M1524" s="10"/>
      <c r="N1524" s="10"/>
    </row>
    <row r="1525" spans="1:14">
      <c r="A1525" s="32" t="s">
        <v>9117</v>
      </c>
      <c r="B1525" s="32" t="s">
        <v>9117</v>
      </c>
      <c r="C1525" s="33">
        <v>0.88975694444444453</v>
      </c>
      <c r="D1525" s="10">
        <v>101</v>
      </c>
      <c r="E1525" s="14">
        <v>1511288</v>
      </c>
      <c r="F1525" s="10" t="s">
        <v>388</v>
      </c>
      <c r="G1525" s="15">
        <v>240</v>
      </c>
      <c r="H1525" s="10" t="s">
        <v>253</v>
      </c>
      <c r="I1525" s="10" t="s">
        <v>7424</v>
      </c>
      <c r="J1525" s="34">
        <v>2496</v>
      </c>
      <c r="K1525" s="10">
        <v>4931789887</v>
      </c>
      <c r="L1525" s="10" t="s">
        <v>7788</v>
      </c>
      <c r="M1525" s="10"/>
      <c r="N1525" s="10"/>
    </row>
    <row r="1526" spans="1:14">
      <c r="A1526" s="32" t="s">
        <v>9117</v>
      </c>
      <c r="B1526" s="32" t="s">
        <v>9117</v>
      </c>
      <c r="C1526" s="33">
        <v>0.89457175925925936</v>
      </c>
      <c r="D1526" s="10">
        <v>101</v>
      </c>
      <c r="E1526" s="14">
        <v>1511288</v>
      </c>
      <c r="F1526" s="10" t="s">
        <v>388</v>
      </c>
      <c r="G1526" s="15">
        <v>60</v>
      </c>
      <c r="H1526" s="10" t="s">
        <v>253</v>
      </c>
      <c r="I1526" s="10" t="s">
        <v>7424</v>
      </c>
      <c r="J1526" s="34">
        <v>624</v>
      </c>
      <c r="K1526" s="10">
        <v>4931789918</v>
      </c>
      <c r="L1526" s="10" t="s">
        <v>7788</v>
      </c>
      <c r="M1526" s="10"/>
      <c r="N1526" s="10"/>
    </row>
    <row r="1527" spans="1:14">
      <c r="A1527" s="32" t="s">
        <v>9117</v>
      </c>
      <c r="B1527" s="32" t="s">
        <v>9117</v>
      </c>
      <c r="C1527" s="33">
        <v>0.91879629629629633</v>
      </c>
      <c r="D1527" s="10">
        <v>101</v>
      </c>
      <c r="E1527" s="14">
        <v>1508134</v>
      </c>
      <c r="F1527" s="10" t="s">
        <v>357</v>
      </c>
      <c r="G1527" s="15">
        <v>1200</v>
      </c>
      <c r="H1527" s="10" t="s">
        <v>253</v>
      </c>
      <c r="I1527" s="10" t="s">
        <v>7424</v>
      </c>
      <c r="J1527" s="34">
        <v>9768</v>
      </c>
      <c r="K1527" s="10">
        <v>4931790050</v>
      </c>
      <c r="L1527" s="10" t="s">
        <v>7788</v>
      </c>
      <c r="M1527" s="10"/>
      <c r="N1527" s="10"/>
    </row>
    <row r="1528" spans="1:14">
      <c r="A1528" s="32" t="s">
        <v>9117</v>
      </c>
      <c r="B1528" s="32" t="s">
        <v>9117</v>
      </c>
      <c r="C1528" s="33">
        <v>0.9254282407407407</v>
      </c>
      <c r="D1528" s="10">
        <v>101</v>
      </c>
      <c r="E1528" s="14">
        <v>1520337</v>
      </c>
      <c r="F1528" s="10" t="s">
        <v>157</v>
      </c>
      <c r="G1528" s="15">
        <v>200</v>
      </c>
      <c r="H1528" s="10" t="s">
        <v>253</v>
      </c>
      <c r="I1528" s="10" t="s">
        <v>7424</v>
      </c>
      <c r="J1528" s="34">
        <v>2610</v>
      </c>
      <c r="K1528" s="10">
        <v>4931790099</v>
      </c>
      <c r="L1528" s="10" t="s">
        <v>7788</v>
      </c>
      <c r="M1528" s="10"/>
      <c r="N1528" s="10"/>
    </row>
    <row r="1529" spans="1:14">
      <c r="A1529" s="32" t="s">
        <v>9143</v>
      </c>
      <c r="B1529" s="32" t="s">
        <v>9143</v>
      </c>
      <c r="C1529" s="33">
        <v>5.6273148148148149E-2</v>
      </c>
      <c r="D1529" s="10">
        <v>101</v>
      </c>
      <c r="E1529" s="14">
        <v>1508175</v>
      </c>
      <c r="F1529" s="10" t="s">
        <v>8733</v>
      </c>
      <c r="G1529" s="15">
        <v>168</v>
      </c>
      <c r="H1529" s="10" t="s">
        <v>253</v>
      </c>
      <c r="I1529" s="10" t="s">
        <v>7424</v>
      </c>
      <c r="J1529" s="34">
        <v>3386.88</v>
      </c>
      <c r="K1529" s="10">
        <v>4931790636</v>
      </c>
      <c r="L1529" s="10" t="s">
        <v>8732</v>
      </c>
      <c r="M1529" s="10"/>
      <c r="N1529" s="10"/>
    </row>
    <row r="1530" spans="1:14">
      <c r="A1530" s="32" t="s">
        <v>9143</v>
      </c>
      <c r="B1530" s="32" t="s">
        <v>9143</v>
      </c>
      <c r="C1530" s="33">
        <v>5.6412037037037038E-2</v>
      </c>
      <c r="D1530" s="10">
        <v>101</v>
      </c>
      <c r="E1530" s="14">
        <v>1508175</v>
      </c>
      <c r="F1530" s="10" t="s">
        <v>8733</v>
      </c>
      <c r="G1530" s="15">
        <v>168</v>
      </c>
      <c r="H1530" s="10" t="s">
        <v>253</v>
      </c>
      <c r="I1530" s="10" t="s">
        <v>7424</v>
      </c>
      <c r="J1530" s="34">
        <v>3386.88</v>
      </c>
      <c r="K1530" s="10">
        <v>4931790637</v>
      </c>
      <c r="L1530" s="10" t="s">
        <v>8732</v>
      </c>
      <c r="M1530" s="10"/>
      <c r="N1530" s="10"/>
    </row>
    <row r="1531" spans="1:14">
      <c r="A1531" s="32" t="s">
        <v>9143</v>
      </c>
      <c r="B1531" s="32" t="s">
        <v>9143</v>
      </c>
      <c r="C1531" s="33">
        <v>5.6469907407407406E-2</v>
      </c>
      <c r="D1531" s="10">
        <v>101</v>
      </c>
      <c r="E1531" s="14">
        <v>1508113</v>
      </c>
      <c r="F1531" s="10" t="s">
        <v>353</v>
      </c>
      <c r="G1531" s="15">
        <v>216</v>
      </c>
      <c r="H1531" s="10" t="s">
        <v>253</v>
      </c>
      <c r="I1531" s="10" t="s">
        <v>7424</v>
      </c>
      <c r="J1531" s="34">
        <v>6505.92</v>
      </c>
      <c r="K1531" s="10">
        <v>4931790638</v>
      </c>
      <c r="L1531" s="10" t="s">
        <v>8732</v>
      </c>
      <c r="M1531" s="10"/>
      <c r="N1531" s="10"/>
    </row>
    <row r="1532" spans="1:14">
      <c r="A1532" s="32" t="s">
        <v>9143</v>
      </c>
      <c r="B1532" s="32" t="s">
        <v>9143</v>
      </c>
      <c r="C1532" s="33">
        <v>5.6469907407407406E-2</v>
      </c>
      <c r="D1532" s="10">
        <v>101</v>
      </c>
      <c r="E1532" s="14">
        <v>1516850</v>
      </c>
      <c r="F1532" s="10" t="s">
        <v>399</v>
      </c>
      <c r="G1532" s="15">
        <v>960</v>
      </c>
      <c r="H1532" s="10" t="s">
        <v>253</v>
      </c>
      <c r="I1532" s="10" t="s">
        <v>7424</v>
      </c>
      <c r="J1532" s="34">
        <v>18614.400000000001</v>
      </c>
      <c r="K1532" s="10">
        <v>4931790639</v>
      </c>
      <c r="L1532" s="10" t="s">
        <v>8732</v>
      </c>
      <c r="M1532" s="10"/>
      <c r="N1532" s="10"/>
    </row>
    <row r="1533" spans="1:14">
      <c r="A1533" s="32" t="s">
        <v>9143</v>
      </c>
      <c r="B1533" s="32" t="s">
        <v>9143</v>
      </c>
      <c r="C1533" s="33">
        <v>5.6574074074074075E-2</v>
      </c>
      <c r="D1533" s="10">
        <v>101</v>
      </c>
      <c r="E1533" s="14">
        <v>1508113</v>
      </c>
      <c r="F1533" s="10" t="s">
        <v>353</v>
      </c>
      <c r="G1533" s="15">
        <v>216</v>
      </c>
      <c r="H1533" s="10" t="s">
        <v>253</v>
      </c>
      <c r="I1533" s="10" t="s">
        <v>7424</v>
      </c>
      <c r="J1533" s="34">
        <v>6505.92</v>
      </c>
      <c r="K1533" s="10">
        <v>4931790640</v>
      </c>
      <c r="L1533" s="10" t="s">
        <v>8732</v>
      </c>
      <c r="M1533" s="10"/>
      <c r="N1533" s="10"/>
    </row>
    <row r="1534" spans="1:14">
      <c r="A1534" s="32" t="s">
        <v>9143</v>
      </c>
      <c r="B1534" s="32" t="s">
        <v>9143</v>
      </c>
      <c r="C1534" s="33">
        <v>5.6631944444444443E-2</v>
      </c>
      <c r="D1534" s="10">
        <v>101</v>
      </c>
      <c r="E1534" s="14">
        <v>1520337</v>
      </c>
      <c r="F1534" s="10" t="s">
        <v>157</v>
      </c>
      <c r="G1534" s="15">
        <v>200</v>
      </c>
      <c r="H1534" s="10" t="s">
        <v>253</v>
      </c>
      <c r="I1534" s="10" t="s">
        <v>7424</v>
      </c>
      <c r="J1534" s="34">
        <v>2610</v>
      </c>
      <c r="K1534" s="10">
        <v>4931790641</v>
      </c>
      <c r="L1534" s="10" t="s">
        <v>8732</v>
      </c>
      <c r="M1534" s="10"/>
      <c r="N1534" s="10"/>
    </row>
    <row r="1535" spans="1:14">
      <c r="A1535" s="32" t="s">
        <v>9143</v>
      </c>
      <c r="B1535" s="32" t="s">
        <v>9143</v>
      </c>
      <c r="C1535" s="33">
        <v>5.6701388888888891E-2</v>
      </c>
      <c r="D1535" s="10">
        <v>101</v>
      </c>
      <c r="E1535" s="14">
        <v>1520337</v>
      </c>
      <c r="F1535" s="10" t="s">
        <v>157</v>
      </c>
      <c r="G1535" s="15">
        <v>200</v>
      </c>
      <c r="H1535" s="10" t="s">
        <v>253</v>
      </c>
      <c r="I1535" s="10" t="s">
        <v>7424</v>
      </c>
      <c r="J1535" s="34">
        <v>2610</v>
      </c>
      <c r="K1535" s="10">
        <v>4931790642</v>
      </c>
      <c r="L1535" s="10" t="s">
        <v>8732</v>
      </c>
      <c r="M1535" s="10"/>
      <c r="N1535" s="10"/>
    </row>
    <row r="1536" spans="1:14">
      <c r="A1536" s="32" t="s">
        <v>9143</v>
      </c>
      <c r="B1536" s="32" t="s">
        <v>9143</v>
      </c>
      <c r="C1536" s="33">
        <v>5.6759259259259259E-2</v>
      </c>
      <c r="D1536" s="10">
        <v>101</v>
      </c>
      <c r="E1536" s="14">
        <v>1520337</v>
      </c>
      <c r="F1536" s="10" t="s">
        <v>157</v>
      </c>
      <c r="G1536" s="15">
        <v>200</v>
      </c>
      <c r="H1536" s="10" t="s">
        <v>253</v>
      </c>
      <c r="I1536" s="10" t="s">
        <v>7424</v>
      </c>
      <c r="J1536" s="34">
        <v>2610</v>
      </c>
      <c r="K1536" s="10">
        <v>4931790643</v>
      </c>
      <c r="L1536" s="10" t="s">
        <v>8732</v>
      </c>
      <c r="M1536" s="10"/>
      <c r="N1536" s="10"/>
    </row>
    <row r="1537" spans="1:14">
      <c r="A1537" s="32" t="s">
        <v>9143</v>
      </c>
      <c r="B1537" s="32" t="s">
        <v>9143</v>
      </c>
      <c r="C1537" s="33">
        <v>5.6828703703703708E-2</v>
      </c>
      <c r="D1537" s="10">
        <v>101</v>
      </c>
      <c r="E1537" s="14">
        <v>1520337</v>
      </c>
      <c r="F1537" s="10" t="s">
        <v>157</v>
      </c>
      <c r="G1537" s="15">
        <v>200</v>
      </c>
      <c r="H1537" s="10" t="s">
        <v>253</v>
      </c>
      <c r="I1537" s="10" t="s">
        <v>7424</v>
      </c>
      <c r="J1537" s="34">
        <v>2610</v>
      </c>
      <c r="K1537" s="10">
        <v>4931790644</v>
      </c>
      <c r="L1537" s="10" t="s">
        <v>8732</v>
      </c>
      <c r="M1537" s="10"/>
      <c r="N1537" s="10"/>
    </row>
    <row r="1538" spans="1:14">
      <c r="A1538" s="32" t="s">
        <v>9143</v>
      </c>
      <c r="B1538" s="32" t="s">
        <v>9143</v>
      </c>
      <c r="C1538" s="33">
        <v>5.8020833333333334E-2</v>
      </c>
      <c r="D1538" s="10">
        <v>101</v>
      </c>
      <c r="E1538" s="14">
        <v>1516847</v>
      </c>
      <c r="F1538" s="10" t="s">
        <v>136</v>
      </c>
      <c r="G1538" s="15">
        <v>840</v>
      </c>
      <c r="H1538" s="10" t="s">
        <v>253</v>
      </c>
      <c r="I1538" s="10" t="s">
        <v>7424</v>
      </c>
      <c r="J1538" s="34">
        <v>15397.2</v>
      </c>
      <c r="K1538" s="10">
        <v>4931790646</v>
      </c>
      <c r="L1538" s="10" t="s">
        <v>8732</v>
      </c>
      <c r="M1538" s="10"/>
      <c r="N1538" s="10"/>
    </row>
    <row r="1539" spans="1:14">
      <c r="A1539" s="32" t="s">
        <v>9143</v>
      </c>
      <c r="B1539" s="32" t="s">
        <v>9143</v>
      </c>
      <c r="C1539" s="33">
        <v>6.1203703703703705E-2</v>
      </c>
      <c r="D1539" s="10">
        <v>101</v>
      </c>
      <c r="E1539" s="14">
        <v>1516860</v>
      </c>
      <c r="F1539" s="10" t="s">
        <v>139</v>
      </c>
      <c r="G1539" s="15">
        <v>800</v>
      </c>
      <c r="H1539" s="10" t="s">
        <v>253</v>
      </c>
      <c r="I1539" s="10" t="s">
        <v>7424</v>
      </c>
      <c r="J1539" s="34">
        <v>15032</v>
      </c>
      <c r="K1539" s="10">
        <v>4931790662</v>
      </c>
      <c r="L1539" s="10" t="s">
        <v>8732</v>
      </c>
      <c r="M1539" s="10"/>
      <c r="N1539" s="10"/>
    </row>
    <row r="1540" spans="1:14">
      <c r="A1540" s="32" t="s">
        <v>9143</v>
      </c>
      <c r="B1540" s="32" t="s">
        <v>9143</v>
      </c>
      <c r="C1540" s="33">
        <v>6.1585648148148153E-2</v>
      </c>
      <c r="D1540" s="10">
        <v>101</v>
      </c>
      <c r="E1540" s="14">
        <v>1508113</v>
      </c>
      <c r="F1540" s="10" t="s">
        <v>353</v>
      </c>
      <c r="G1540" s="15">
        <v>216</v>
      </c>
      <c r="H1540" s="10" t="s">
        <v>253</v>
      </c>
      <c r="I1540" s="10" t="s">
        <v>7424</v>
      </c>
      <c r="J1540" s="34">
        <v>6505.92</v>
      </c>
      <c r="K1540" s="10">
        <v>4931790665</v>
      </c>
      <c r="L1540" s="10" t="s">
        <v>8732</v>
      </c>
      <c r="M1540" s="10"/>
      <c r="N1540" s="10"/>
    </row>
    <row r="1541" spans="1:14">
      <c r="A1541" s="32" t="s">
        <v>9143</v>
      </c>
      <c r="B1541" s="32" t="s">
        <v>9143</v>
      </c>
      <c r="C1541" s="33">
        <v>0.12949074074074074</v>
      </c>
      <c r="D1541" s="10">
        <v>101</v>
      </c>
      <c r="E1541" s="14">
        <v>1508197</v>
      </c>
      <c r="F1541" s="10" t="s">
        <v>126</v>
      </c>
      <c r="G1541" s="15">
        <v>200</v>
      </c>
      <c r="H1541" s="10" t="s">
        <v>253</v>
      </c>
      <c r="I1541" s="10" t="s">
        <v>7424</v>
      </c>
      <c r="J1541" s="34">
        <v>2470</v>
      </c>
      <c r="K1541" s="10">
        <v>4931791111</v>
      </c>
      <c r="L1541" s="10" t="s">
        <v>8732</v>
      </c>
      <c r="M1541" s="10"/>
      <c r="N1541" s="10"/>
    </row>
    <row r="1542" spans="1:14">
      <c r="A1542" s="32" t="s">
        <v>9143</v>
      </c>
      <c r="B1542" s="32" t="s">
        <v>9143</v>
      </c>
      <c r="C1542" s="33">
        <v>0.12958333333333333</v>
      </c>
      <c r="D1542" s="10">
        <v>101</v>
      </c>
      <c r="E1542" s="14">
        <v>1508197</v>
      </c>
      <c r="F1542" s="10" t="s">
        <v>126</v>
      </c>
      <c r="G1542" s="15">
        <v>200</v>
      </c>
      <c r="H1542" s="10" t="s">
        <v>253</v>
      </c>
      <c r="I1542" s="10" t="s">
        <v>7424</v>
      </c>
      <c r="J1542" s="34">
        <v>2470</v>
      </c>
      <c r="K1542" s="10">
        <v>4931791113</v>
      </c>
      <c r="L1542" s="10" t="s">
        <v>8732</v>
      </c>
      <c r="M1542" s="10"/>
      <c r="N1542" s="10"/>
    </row>
    <row r="1543" spans="1:14">
      <c r="A1543" s="32" t="s">
        <v>9143</v>
      </c>
      <c r="B1543" s="32" t="s">
        <v>9143</v>
      </c>
      <c r="C1543" s="33">
        <v>0.12964120370370372</v>
      </c>
      <c r="D1543" s="10">
        <v>101</v>
      </c>
      <c r="E1543" s="14">
        <v>1508197</v>
      </c>
      <c r="F1543" s="10" t="s">
        <v>126</v>
      </c>
      <c r="G1543" s="15">
        <v>200</v>
      </c>
      <c r="H1543" s="10" t="s">
        <v>253</v>
      </c>
      <c r="I1543" s="10" t="s">
        <v>7424</v>
      </c>
      <c r="J1543" s="34">
        <v>2470</v>
      </c>
      <c r="K1543" s="10">
        <v>4931791117</v>
      </c>
      <c r="L1543" s="10" t="s">
        <v>8732</v>
      </c>
      <c r="M1543" s="10"/>
      <c r="N1543" s="10"/>
    </row>
    <row r="1544" spans="1:14">
      <c r="A1544" s="32" t="s">
        <v>9143</v>
      </c>
      <c r="B1544" s="32" t="s">
        <v>9143</v>
      </c>
      <c r="C1544" s="33">
        <v>0.18090277777777777</v>
      </c>
      <c r="D1544" s="10">
        <v>101</v>
      </c>
      <c r="E1544" s="14">
        <v>1508175</v>
      </c>
      <c r="F1544" s="10" t="s">
        <v>8733</v>
      </c>
      <c r="G1544" s="15">
        <v>168</v>
      </c>
      <c r="H1544" s="10" t="s">
        <v>253</v>
      </c>
      <c r="I1544" s="10" t="s">
        <v>7424</v>
      </c>
      <c r="J1544" s="34">
        <v>3386.88</v>
      </c>
      <c r="K1544" s="10">
        <v>4931791360</v>
      </c>
      <c r="L1544" s="10" t="s">
        <v>8732</v>
      </c>
      <c r="M1544" s="10"/>
      <c r="N1544" s="10"/>
    </row>
    <row r="1545" spans="1:14">
      <c r="A1545" s="32" t="s">
        <v>9143</v>
      </c>
      <c r="B1545" s="32" t="s">
        <v>9143</v>
      </c>
      <c r="C1545" s="33">
        <v>0.18103009259259259</v>
      </c>
      <c r="D1545" s="10">
        <v>101</v>
      </c>
      <c r="E1545" s="14">
        <v>1508175</v>
      </c>
      <c r="F1545" s="10" t="s">
        <v>8733</v>
      </c>
      <c r="G1545" s="15">
        <v>168</v>
      </c>
      <c r="H1545" s="10" t="s">
        <v>253</v>
      </c>
      <c r="I1545" s="10" t="s">
        <v>7424</v>
      </c>
      <c r="J1545" s="34">
        <v>3386.88</v>
      </c>
      <c r="K1545" s="10">
        <v>4931791371</v>
      </c>
      <c r="L1545" s="10" t="s">
        <v>8732</v>
      </c>
      <c r="M1545" s="10"/>
      <c r="N1545" s="10"/>
    </row>
    <row r="1546" spans="1:14">
      <c r="A1546" s="32" t="s">
        <v>9143</v>
      </c>
      <c r="B1546" s="32" t="s">
        <v>9143</v>
      </c>
      <c r="C1546" s="33">
        <v>0.18121527777777779</v>
      </c>
      <c r="D1546" s="10">
        <v>101</v>
      </c>
      <c r="E1546" s="14">
        <v>1511288</v>
      </c>
      <c r="F1546" s="10" t="s">
        <v>388</v>
      </c>
      <c r="G1546" s="15">
        <v>240</v>
      </c>
      <c r="H1546" s="10" t="s">
        <v>253</v>
      </c>
      <c r="I1546" s="10" t="s">
        <v>7424</v>
      </c>
      <c r="J1546" s="34">
        <v>2496</v>
      </c>
      <c r="K1546" s="10">
        <v>4931791373</v>
      </c>
      <c r="L1546" s="10" t="s">
        <v>8732</v>
      </c>
      <c r="M1546" s="10"/>
      <c r="N1546" s="10"/>
    </row>
    <row r="1547" spans="1:14">
      <c r="A1547" s="32" t="s">
        <v>9143</v>
      </c>
      <c r="B1547" s="32" t="s">
        <v>9143</v>
      </c>
      <c r="C1547" s="33">
        <v>0.18136574074074074</v>
      </c>
      <c r="D1547" s="10">
        <v>101</v>
      </c>
      <c r="E1547" s="14">
        <v>1520337</v>
      </c>
      <c r="F1547" s="10" t="s">
        <v>157</v>
      </c>
      <c r="G1547" s="15">
        <v>200</v>
      </c>
      <c r="H1547" s="10" t="s">
        <v>253</v>
      </c>
      <c r="I1547" s="10" t="s">
        <v>7424</v>
      </c>
      <c r="J1547" s="34">
        <v>2610</v>
      </c>
      <c r="K1547" s="10">
        <v>4931791375</v>
      </c>
      <c r="L1547" s="10" t="s">
        <v>8732</v>
      </c>
      <c r="M1547" s="10"/>
      <c r="N1547" s="10"/>
    </row>
    <row r="1548" spans="1:14">
      <c r="A1548" s="32" t="s">
        <v>9143</v>
      </c>
      <c r="B1548" s="32" t="s">
        <v>9143</v>
      </c>
      <c r="C1548" s="33">
        <v>0.18144675925925927</v>
      </c>
      <c r="D1548" s="10">
        <v>101</v>
      </c>
      <c r="E1548" s="14">
        <v>1520337</v>
      </c>
      <c r="F1548" s="10" t="s">
        <v>157</v>
      </c>
      <c r="G1548" s="15">
        <v>200</v>
      </c>
      <c r="H1548" s="10" t="s">
        <v>253</v>
      </c>
      <c r="I1548" s="10" t="s">
        <v>7424</v>
      </c>
      <c r="J1548" s="34">
        <v>2610</v>
      </c>
      <c r="K1548" s="10">
        <v>4931791376</v>
      </c>
      <c r="L1548" s="10" t="s">
        <v>8732</v>
      </c>
      <c r="M1548" s="10"/>
      <c r="N1548" s="10"/>
    </row>
    <row r="1549" spans="1:14">
      <c r="A1549" s="32" t="s">
        <v>9143</v>
      </c>
      <c r="B1549" s="32" t="s">
        <v>9143</v>
      </c>
      <c r="C1549" s="33">
        <v>0.18151620370370369</v>
      </c>
      <c r="D1549" s="10">
        <v>101</v>
      </c>
      <c r="E1549" s="14">
        <v>1508113</v>
      </c>
      <c r="F1549" s="10" t="s">
        <v>353</v>
      </c>
      <c r="G1549" s="15">
        <v>216</v>
      </c>
      <c r="H1549" s="10" t="s">
        <v>253</v>
      </c>
      <c r="I1549" s="10" t="s">
        <v>7424</v>
      </c>
      <c r="J1549" s="34">
        <v>6505.92</v>
      </c>
      <c r="K1549" s="10">
        <v>4931791377</v>
      </c>
      <c r="L1549" s="10" t="s">
        <v>8732</v>
      </c>
      <c r="M1549" s="10"/>
      <c r="N1549" s="10"/>
    </row>
    <row r="1550" spans="1:14">
      <c r="A1550" s="32" t="s">
        <v>9143</v>
      </c>
      <c r="B1550" s="32" t="s">
        <v>9143</v>
      </c>
      <c r="C1550" s="33">
        <v>0.18159722222222222</v>
      </c>
      <c r="D1550" s="10">
        <v>101</v>
      </c>
      <c r="E1550" s="14">
        <v>1511288</v>
      </c>
      <c r="F1550" s="10" t="s">
        <v>388</v>
      </c>
      <c r="G1550" s="15">
        <v>240</v>
      </c>
      <c r="H1550" s="10" t="s">
        <v>253</v>
      </c>
      <c r="I1550" s="10" t="s">
        <v>7424</v>
      </c>
      <c r="J1550" s="34">
        <v>2496</v>
      </c>
      <c r="K1550" s="10">
        <v>4931791378</v>
      </c>
      <c r="L1550" s="10" t="s">
        <v>8732</v>
      </c>
      <c r="M1550" s="10"/>
      <c r="N1550" s="10"/>
    </row>
    <row r="1551" spans="1:14">
      <c r="A1551" s="32" t="s">
        <v>9143</v>
      </c>
      <c r="B1551" s="32" t="s">
        <v>9143</v>
      </c>
      <c r="C1551" s="33">
        <v>0.21349537037037036</v>
      </c>
      <c r="D1551" s="10">
        <v>101</v>
      </c>
      <c r="E1551" s="14">
        <v>1508197</v>
      </c>
      <c r="F1551" s="10" t="s">
        <v>126</v>
      </c>
      <c r="G1551" s="15">
        <v>200</v>
      </c>
      <c r="H1551" s="10" t="s">
        <v>253</v>
      </c>
      <c r="I1551" s="10" t="s">
        <v>7424</v>
      </c>
      <c r="J1551" s="34">
        <v>2470</v>
      </c>
      <c r="K1551" s="10">
        <v>4931791661</v>
      </c>
      <c r="L1551" s="10" t="s">
        <v>8732</v>
      </c>
      <c r="M1551" s="10"/>
      <c r="N1551" s="10"/>
    </row>
    <row r="1552" spans="1:14">
      <c r="A1552" s="32" t="s">
        <v>9143</v>
      </c>
      <c r="B1552" s="32" t="s">
        <v>9143</v>
      </c>
      <c r="C1552" s="33">
        <v>0.21365740740740743</v>
      </c>
      <c r="D1552" s="10">
        <v>101</v>
      </c>
      <c r="E1552" s="14">
        <v>1508113</v>
      </c>
      <c r="F1552" s="10" t="s">
        <v>353</v>
      </c>
      <c r="G1552" s="15">
        <v>216</v>
      </c>
      <c r="H1552" s="10" t="s">
        <v>253</v>
      </c>
      <c r="I1552" s="10" t="s">
        <v>7424</v>
      </c>
      <c r="J1552" s="34">
        <v>6505.92</v>
      </c>
      <c r="K1552" s="10">
        <v>4931791664</v>
      </c>
      <c r="L1552" s="10" t="s">
        <v>8732</v>
      </c>
      <c r="M1552" s="10"/>
      <c r="N1552" s="10"/>
    </row>
    <row r="1553" spans="1:14">
      <c r="A1553" s="32" t="s">
        <v>9143</v>
      </c>
      <c r="B1553" s="32" t="s">
        <v>9143</v>
      </c>
      <c r="C1553" s="33">
        <v>0.21840277777777775</v>
      </c>
      <c r="D1553" s="10">
        <v>101</v>
      </c>
      <c r="E1553" s="14">
        <v>1516847</v>
      </c>
      <c r="F1553" s="10" t="s">
        <v>136</v>
      </c>
      <c r="G1553" s="15">
        <v>840</v>
      </c>
      <c r="H1553" s="10" t="s">
        <v>253</v>
      </c>
      <c r="I1553" s="10" t="s">
        <v>7424</v>
      </c>
      <c r="J1553" s="34">
        <v>15397.2</v>
      </c>
      <c r="K1553" s="10">
        <v>4931791710</v>
      </c>
      <c r="L1553" s="10" t="s">
        <v>8732</v>
      </c>
      <c r="M1553" s="10"/>
      <c r="N1553" s="10"/>
    </row>
    <row r="1554" spans="1:14">
      <c r="A1554" s="32" t="s">
        <v>9143</v>
      </c>
      <c r="B1554" s="32" t="s">
        <v>9143</v>
      </c>
      <c r="C1554" s="33">
        <v>0.22325231481481481</v>
      </c>
      <c r="D1554" s="10">
        <v>101</v>
      </c>
      <c r="E1554" s="14">
        <v>1511288</v>
      </c>
      <c r="F1554" s="10" t="s">
        <v>388</v>
      </c>
      <c r="G1554" s="15">
        <v>240</v>
      </c>
      <c r="H1554" s="10" t="s">
        <v>253</v>
      </c>
      <c r="I1554" s="10" t="s">
        <v>7424</v>
      </c>
      <c r="J1554" s="34">
        <v>2496</v>
      </c>
      <c r="K1554" s="10">
        <v>4931791724</v>
      </c>
      <c r="L1554" s="10" t="s">
        <v>8732</v>
      </c>
      <c r="M1554" s="10"/>
      <c r="N1554" s="10"/>
    </row>
    <row r="1555" spans="1:14">
      <c r="A1555" s="32" t="s">
        <v>9143</v>
      </c>
      <c r="B1555" s="32" t="s">
        <v>9143</v>
      </c>
      <c r="C1555" s="33">
        <v>0.34357638888888892</v>
      </c>
      <c r="D1555" s="10">
        <v>101</v>
      </c>
      <c r="E1555" s="14">
        <v>1516860</v>
      </c>
      <c r="F1555" s="10" t="s">
        <v>139</v>
      </c>
      <c r="G1555" s="15">
        <v>800</v>
      </c>
      <c r="H1555" s="10" t="s">
        <v>253</v>
      </c>
      <c r="I1555" s="10" t="s">
        <v>7424</v>
      </c>
      <c r="J1555" s="34">
        <v>15032</v>
      </c>
      <c r="K1555" s="10">
        <v>4931793499</v>
      </c>
      <c r="L1555" s="10" t="s">
        <v>8469</v>
      </c>
      <c r="M1555" s="10"/>
      <c r="N1555" s="10"/>
    </row>
    <row r="1556" spans="1:14">
      <c r="A1556" s="32" t="s">
        <v>9143</v>
      </c>
      <c r="B1556" s="32" t="s">
        <v>9143</v>
      </c>
      <c r="C1556" s="33">
        <v>0.3446643518518519</v>
      </c>
      <c r="D1556" s="10">
        <v>101</v>
      </c>
      <c r="E1556" s="14">
        <v>1516850</v>
      </c>
      <c r="F1556" s="10" t="s">
        <v>399</v>
      </c>
      <c r="G1556" s="15">
        <v>960</v>
      </c>
      <c r="H1556" s="10" t="s">
        <v>253</v>
      </c>
      <c r="I1556" s="10" t="s">
        <v>7424</v>
      </c>
      <c r="J1556" s="34">
        <v>18614.400000000001</v>
      </c>
      <c r="K1556" s="10">
        <v>4931793521</v>
      </c>
      <c r="L1556" s="10" t="s">
        <v>8469</v>
      </c>
      <c r="M1556" s="10"/>
      <c r="N1556" s="10"/>
    </row>
    <row r="1557" spans="1:14">
      <c r="A1557" s="32" t="s">
        <v>9143</v>
      </c>
      <c r="B1557" s="32" t="s">
        <v>9143</v>
      </c>
      <c r="C1557" s="33">
        <v>0.34546296296296292</v>
      </c>
      <c r="D1557" s="10">
        <v>101</v>
      </c>
      <c r="E1557" s="14">
        <v>1528799</v>
      </c>
      <c r="F1557" s="10" t="s">
        <v>161</v>
      </c>
      <c r="G1557" s="15">
        <v>504</v>
      </c>
      <c r="H1557" s="10" t="s">
        <v>253</v>
      </c>
      <c r="I1557" s="10" t="s">
        <v>7424</v>
      </c>
      <c r="J1557" s="34">
        <v>22528.799999999999</v>
      </c>
      <c r="K1557" s="10">
        <v>4931793531</v>
      </c>
      <c r="L1557" s="10" t="s">
        <v>8469</v>
      </c>
      <c r="M1557" s="10"/>
      <c r="N1557" s="10"/>
    </row>
    <row r="1558" spans="1:14">
      <c r="A1558" s="32" t="s">
        <v>9143</v>
      </c>
      <c r="B1558" s="32" t="s">
        <v>9143</v>
      </c>
      <c r="C1558" s="33">
        <v>0.40449074074074076</v>
      </c>
      <c r="D1558" s="10">
        <v>101</v>
      </c>
      <c r="E1558" s="14">
        <v>1508197</v>
      </c>
      <c r="F1558" s="10" t="s">
        <v>126</v>
      </c>
      <c r="G1558" s="15">
        <v>200</v>
      </c>
      <c r="H1558" s="10" t="s">
        <v>253</v>
      </c>
      <c r="I1558" s="10" t="s">
        <v>7424</v>
      </c>
      <c r="J1558" s="34">
        <v>2470</v>
      </c>
      <c r="K1558" s="10">
        <v>4931794323</v>
      </c>
      <c r="L1558" s="10" t="s">
        <v>8469</v>
      </c>
      <c r="M1558" s="10"/>
      <c r="N1558" s="10"/>
    </row>
    <row r="1559" spans="1:14">
      <c r="A1559" s="32" t="s">
        <v>9143</v>
      </c>
      <c r="B1559" s="32" t="s">
        <v>9143</v>
      </c>
      <c r="C1559" s="33">
        <v>0.40454861111111112</v>
      </c>
      <c r="D1559" s="10">
        <v>101</v>
      </c>
      <c r="E1559" s="14">
        <v>1508197</v>
      </c>
      <c r="F1559" s="10" t="s">
        <v>126</v>
      </c>
      <c r="G1559" s="15">
        <v>200</v>
      </c>
      <c r="H1559" s="10" t="s">
        <v>253</v>
      </c>
      <c r="I1559" s="10" t="s">
        <v>7424</v>
      </c>
      <c r="J1559" s="34">
        <v>2470</v>
      </c>
      <c r="K1559" s="10">
        <v>4931794324</v>
      </c>
      <c r="L1559" s="10" t="s">
        <v>8469</v>
      </c>
      <c r="M1559" s="10"/>
      <c r="N1559" s="10"/>
    </row>
    <row r="1560" spans="1:14">
      <c r="A1560" s="32" t="s">
        <v>9143</v>
      </c>
      <c r="B1560" s="32" t="s">
        <v>9143</v>
      </c>
      <c r="C1560" s="33">
        <v>0.40484953703703702</v>
      </c>
      <c r="D1560" s="10">
        <v>101</v>
      </c>
      <c r="E1560" s="14">
        <v>1511288</v>
      </c>
      <c r="F1560" s="10" t="s">
        <v>388</v>
      </c>
      <c r="G1560" s="15">
        <v>240</v>
      </c>
      <c r="H1560" s="10" t="s">
        <v>253</v>
      </c>
      <c r="I1560" s="10" t="s">
        <v>7424</v>
      </c>
      <c r="J1560" s="34">
        <v>2496</v>
      </c>
      <c r="K1560" s="10">
        <v>4931794329</v>
      </c>
      <c r="L1560" s="10" t="s">
        <v>8469</v>
      </c>
      <c r="M1560" s="10"/>
      <c r="N1560" s="10"/>
    </row>
    <row r="1561" spans="1:14">
      <c r="A1561" s="32" t="s">
        <v>9143</v>
      </c>
      <c r="B1561" s="32" t="s">
        <v>9143</v>
      </c>
      <c r="C1561" s="33">
        <v>0.40489583333333329</v>
      </c>
      <c r="D1561" s="10">
        <v>101</v>
      </c>
      <c r="E1561" s="14">
        <v>1511288</v>
      </c>
      <c r="F1561" s="10" t="s">
        <v>388</v>
      </c>
      <c r="G1561" s="15">
        <v>240</v>
      </c>
      <c r="H1561" s="10" t="s">
        <v>253</v>
      </c>
      <c r="I1561" s="10" t="s">
        <v>7424</v>
      </c>
      <c r="J1561" s="34">
        <v>2496</v>
      </c>
      <c r="K1561" s="10">
        <v>4931794330</v>
      </c>
      <c r="L1561" s="10" t="s">
        <v>8469</v>
      </c>
      <c r="M1561" s="10"/>
      <c r="N1561" s="10"/>
    </row>
    <row r="1562" spans="1:14">
      <c r="A1562" s="32" t="s">
        <v>9143</v>
      </c>
      <c r="B1562" s="32" t="s">
        <v>9143</v>
      </c>
      <c r="C1562" s="33">
        <v>0.40502314814814816</v>
      </c>
      <c r="D1562" s="10">
        <v>101</v>
      </c>
      <c r="E1562" s="14">
        <v>1520337</v>
      </c>
      <c r="F1562" s="10" t="s">
        <v>157</v>
      </c>
      <c r="G1562" s="15">
        <v>200</v>
      </c>
      <c r="H1562" s="10" t="s">
        <v>253</v>
      </c>
      <c r="I1562" s="10" t="s">
        <v>7424</v>
      </c>
      <c r="J1562" s="34">
        <v>2610</v>
      </c>
      <c r="K1562" s="10">
        <v>4931794331</v>
      </c>
      <c r="L1562" s="10" t="s">
        <v>8469</v>
      </c>
      <c r="M1562" s="10"/>
      <c r="N1562" s="10"/>
    </row>
    <row r="1563" spans="1:14">
      <c r="A1563" s="32" t="s">
        <v>9143</v>
      </c>
      <c r="B1563" s="32" t="s">
        <v>9143</v>
      </c>
      <c r="C1563" s="33">
        <v>0.40505787037037039</v>
      </c>
      <c r="D1563" s="10">
        <v>101</v>
      </c>
      <c r="E1563" s="14">
        <v>1520337</v>
      </c>
      <c r="F1563" s="10" t="s">
        <v>157</v>
      </c>
      <c r="G1563" s="15">
        <v>200</v>
      </c>
      <c r="H1563" s="10" t="s">
        <v>253</v>
      </c>
      <c r="I1563" s="10" t="s">
        <v>7424</v>
      </c>
      <c r="J1563" s="34">
        <v>2610</v>
      </c>
      <c r="K1563" s="10">
        <v>4931794332</v>
      </c>
      <c r="L1563" s="10" t="s">
        <v>8469</v>
      </c>
      <c r="M1563" s="10"/>
      <c r="N1563" s="10"/>
    </row>
    <row r="1564" spans="1:14">
      <c r="A1564" s="32" t="s">
        <v>9143</v>
      </c>
      <c r="B1564" s="32" t="s">
        <v>9143</v>
      </c>
      <c r="C1564" s="33">
        <v>0.40517361111111111</v>
      </c>
      <c r="D1564" s="10">
        <v>101</v>
      </c>
      <c r="E1564" s="14">
        <v>1508113</v>
      </c>
      <c r="F1564" s="10" t="s">
        <v>353</v>
      </c>
      <c r="G1564" s="15">
        <v>216</v>
      </c>
      <c r="H1564" s="10" t="s">
        <v>253</v>
      </c>
      <c r="I1564" s="10" t="s">
        <v>7424</v>
      </c>
      <c r="J1564" s="34">
        <v>6505.92</v>
      </c>
      <c r="K1564" s="10">
        <v>4931794334</v>
      </c>
      <c r="L1564" s="10" t="s">
        <v>8469</v>
      </c>
      <c r="M1564" s="10"/>
      <c r="N1564" s="10"/>
    </row>
    <row r="1565" spans="1:14">
      <c r="A1565" s="32" t="s">
        <v>9143</v>
      </c>
      <c r="B1565" s="32" t="s">
        <v>9143</v>
      </c>
      <c r="C1565" s="33">
        <v>0.40521990740740743</v>
      </c>
      <c r="D1565" s="10">
        <v>101</v>
      </c>
      <c r="E1565" s="14">
        <v>1508113</v>
      </c>
      <c r="F1565" s="10" t="s">
        <v>353</v>
      </c>
      <c r="G1565" s="15">
        <v>216</v>
      </c>
      <c r="H1565" s="10" t="s">
        <v>253</v>
      </c>
      <c r="I1565" s="10" t="s">
        <v>7424</v>
      </c>
      <c r="J1565" s="34">
        <v>6505.92</v>
      </c>
      <c r="K1565" s="10">
        <v>4931794335</v>
      </c>
      <c r="L1565" s="10" t="s">
        <v>8469</v>
      </c>
      <c r="M1565" s="10"/>
      <c r="N1565" s="10"/>
    </row>
    <row r="1566" spans="1:14">
      <c r="A1566" s="32" t="s">
        <v>9143</v>
      </c>
      <c r="B1566" s="32" t="s">
        <v>9143</v>
      </c>
      <c r="C1566" s="33">
        <v>0.40543981481481484</v>
      </c>
      <c r="D1566" s="10">
        <v>101</v>
      </c>
      <c r="E1566" s="14">
        <v>1508175</v>
      </c>
      <c r="F1566" s="10" t="s">
        <v>8733</v>
      </c>
      <c r="G1566" s="15">
        <v>168</v>
      </c>
      <c r="H1566" s="10" t="s">
        <v>253</v>
      </c>
      <c r="I1566" s="10" t="s">
        <v>7424</v>
      </c>
      <c r="J1566" s="34">
        <v>3386.88</v>
      </c>
      <c r="K1566" s="10">
        <v>4931794336</v>
      </c>
      <c r="L1566" s="10" t="s">
        <v>8469</v>
      </c>
      <c r="M1566" s="10"/>
      <c r="N1566" s="10"/>
    </row>
    <row r="1567" spans="1:14">
      <c r="A1567" s="32" t="s">
        <v>9143</v>
      </c>
      <c r="B1567" s="32" t="s">
        <v>9143</v>
      </c>
      <c r="C1567" s="33">
        <v>0.40546296296296297</v>
      </c>
      <c r="D1567" s="10">
        <v>101</v>
      </c>
      <c r="E1567" s="14">
        <v>1508175</v>
      </c>
      <c r="F1567" s="10" t="s">
        <v>8733</v>
      </c>
      <c r="G1567" s="15">
        <v>168</v>
      </c>
      <c r="H1567" s="10" t="s">
        <v>253</v>
      </c>
      <c r="I1567" s="10" t="s">
        <v>7424</v>
      </c>
      <c r="J1567" s="34">
        <v>3386.88</v>
      </c>
      <c r="K1567" s="10">
        <v>4931794337</v>
      </c>
      <c r="L1567" s="10" t="s">
        <v>8469</v>
      </c>
      <c r="M1567" s="10"/>
      <c r="N1567" s="10"/>
    </row>
    <row r="1568" spans="1:14">
      <c r="A1568" s="32" t="s">
        <v>9143</v>
      </c>
      <c r="B1568" s="32" t="s">
        <v>9143</v>
      </c>
      <c r="C1568" s="33">
        <v>0.40806712962962965</v>
      </c>
      <c r="D1568" s="10">
        <v>101</v>
      </c>
      <c r="E1568" s="14">
        <v>1508134</v>
      </c>
      <c r="F1568" s="10" t="s">
        <v>357</v>
      </c>
      <c r="G1568" s="15">
        <v>1200</v>
      </c>
      <c r="H1568" s="10" t="s">
        <v>253</v>
      </c>
      <c r="I1568" s="10" t="s">
        <v>7424</v>
      </c>
      <c r="J1568" s="34">
        <v>9768</v>
      </c>
      <c r="K1568" s="10">
        <v>4931794424</v>
      </c>
      <c r="L1568" s="10" t="s">
        <v>8469</v>
      </c>
      <c r="M1568" s="10"/>
      <c r="N1568" s="10"/>
    </row>
    <row r="1569" spans="1:14">
      <c r="A1569" s="32" t="s">
        <v>9143</v>
      </c>
      <c r="B1569" s="32" t="s">
        <v>9143</v>
      </c>
      <c r="C1569" s="33">
        <v>0.40862268518518513</v>
      </c>
      <c r="D1569" s="10">
        <v>101</v>
      </c>
      <c r="E1569" s="14">
        <v>1511288</v>
      </c>
      <c r="F1569" s="10" t="s">
        <v>388</v>
      </c>
      <c r="G1569" s="15">
        <v>240</v>
      </c>
      <c r="H1569" s="10" t="s">
        <v>253</v>
      </c>
      <c r="I1569" s="10" t="s">
        <v>7424</v>
      </c>
      <c r="J1569" s="34">
        <v>2496</v>
      </c>
      <c r="K1569" s="10">
        <v>4931794438</v>
      </c>
      <c r="L1569" s="10" t="s">
        <v>8469</v>
      </c>
      <c r="M1569" s="10"/>
      <c r="N1569" s="10"/>
    </row>
    <row r="1570" spans="1:14">
      <c r="A1570" s="32" t="s">
        <v>9143</v>
      </c>
      <c r="B1570" s="32" t="s">
        <v>9143</v>
      </c>
      <c r="C1570" s="33">
        <v>0.40866898148148145</v>
      </c>
      <c r="D1570" s="10">
        <v>101</v>
      </c>
      <c r="E1570" s="14">
        <v>1511288</v>
      </c>
      <c r="F1570" s="10" t="s">
        <v>388</v>
      </c>
      <c r="G1570" s="15">
        <v>240</v>
      </c>
      <c r="H1570" s="10" t="s">
        <v>253</v>
      </c>
      <c r="I1570" s="10" t="s">
        <v>7424</v>
      </c>
      <c r="J1570" s="34">
        <v>2496</v>
      </c>
      <c r="K1570" s="10">
        <v>4931794439</v>
      </c>
      <c r="L1570" s="10" t="s">
        <v>8469</v>
      </c>
      <c r="M1570" s="10"/>
      <c r="N1570" s="10"/>
    </row>
    <row r="1571" spans="1:14">
      <c r="A1571" s="32" t="s">
        <v>9143</v>
      </c>
      <c r="B1571" s="32" t="s">
        <v>9143</v>
      </c>
      <c r="C1571" s="33">
        <v>0.40894675925925927</v>
      </c>
      <c r="D1571" s="10">
        <v>101</v>
      </c>
      <c r="E1571" s="14">
        <v>1520337</v>
      </c>
      <c r="F1571" s="10" t="s">
        <v>157</v>
      </c>
      <c r="G1571" s="15">
        <v>200</v>
      </c>
      <c r="H1571" s="10" t="s">
        <v>253</v>
      </c>
      <c r="I1571" s="10" t="s">
        <v>7424</v>
      </c>
      <c r="J1571" s="34">
        <v>2610</v>
      </c>
      <c r="K1571" s="10">
        <v>4931794445</v>
      </c>
      <c r="L1571" s="10" t="s">
        <v>8469</v>
      </c>
      <c r="M1571" s="10"/>
      <c r="N1571" s="10"/>
    </row>
    <row r="1572" spans="1:14">
      <c r="A1572" s="32" t="s">
        <v>9143</v>
      </c>
      <c r="B1572" s="32" t="s">
        <v>9143</v>
      </c>
      <c r="C1572" s="33">
        <v>0.40910879629629626</v>
      </c>
      <c r="D1572" s="10">
        <v>101</v>
      </c>
      <c r="E1572" s="14">
        <v>1508175</v>
      </c>
      <c r="F1572" s="10" t="s">
        <v>8733</v>
      </c>
      <c r="G1572" s="15">
        <v>168</v>
      </c>
      <c r="H1572" s="10" t="s">
        <v>253</v>
      </c>
      <c r="I1572" s="10" t="s">
        <v>7424</v>
      </c>
      <c r="J1572" s="34">
        <v>3386.88</v>
      </c>
      <c r="K1572" s="10">
        <v>4931794446</v>
      </c>
      <c r="L1572" s="10" t="s">
        <v>8469</v>
      </c>
      <c r="M1572" s="10"/>
      <c r="N1572" s="10"/>
    </row>
    <row r="1573" spans="1:14">
      <c r="A1573" s="32" t="s">
        <v>9143</v>
      </c>
      <c r="B1573" s="32" t="s">
        <v>9143</v>
      </c>
      <c r="C1573" s="33">
        <v>0.40914351851851855</v>
      </c>
      <c r="D1573" s="10">
        <v>101</v>
      </c>
      <c r="E1573" s="14">
        <v>1508175</v>
      </c>
      <c r="F1573" s="10" t="s">
        <v>8733</v>
      </c>
      <c r="G1573" s="15">
        <v>168</v>
      </c>
      <c r="H1573" s="10" t="s">
        <v>253</v>
      </c>
      <c r="I1573" s="10" t="s">
        <v>7424</v>
      </c>
      <c r="J1573" s="34">
        <v>3386.88</v>
      </c>
      <c r="K1573" s="10">
        <v>4931794448</v>
      </c>
      <c r="L1573" s="10" t="s">
        <v>8469</v>
      </c>
      <c r="M1573" s="10"/>
      <c r="N1573" s="10"/>
    </row>
    <row r="1574" spans="1:14">
      <c r="A1574" s="32" t="s">
        <v>9143</v>
      </c>
      <c r="B1574" s="32" t="s">
        <v>9143</v>
      </c>
      <c r="C1574" s="33">
        <v>0.42216435185185186</v>
      </c>
      <c r="D1574" s="10">
        <v>101</v>
      </c>
      <c r="E1574" s="14">
        <v>1528799</v>
      </c>
      <c r="F1574" s="10" t="s">
        <v>161</v>
      </c>
      <c r="G1574" s="15">
        <v>308</v>
      </c>
      <c r="H1574" s="10" t="s">
        <v>253</v>
      </c>
      <c r="I1574" s="10" t="s">
        <v>7424</v>
      </c>
      <c r="J1574" s="34">
        <v>13767.6</v>
      </c>
      <c r="K1574" s="10">
        <v>4931794622</v>
      </c>
      <c r="L1574" s="10" t="s">
        <v>8469</v>
      </c>
      <c r="M1574" s="10"/>
      <c r="N1574" s="10"/>
    </row>
    <row r="1575" spans="1:14">
      <c r="A1575" s="32" t="s">
        <v>9143</v>
      </c>
      <c r="B1575" s="32" t="s">
        <v>9143</v>
      </c>
      <c r="C1575" s="33">
        <v>0.42223379629629632</v>
      </c>
      <c r="D1575" s="10">
        <v>101</v>
      </c>
      <c r="E1575" s="14">
        <v>1528799</v>
      </c>
      <c r="F1575" s="10" t="s">
        <v>161</v>
      </c>
      <c r="G1575" s="15">
        <v>126</v>
      </c>
      <c r="H1575" s="10" t="s">
        <v>253</v>
      </c>
      <c r="I1575" s="10" t="s">
        <v>7424</v>
      </c>
      <c r="J1575" s="34">
        <v>5632.2</v>
      </c>
      <c r="K1575" s="10">
        <v>4931794624</v>
      </c>
      <c r="L1575" s="10" t="s">
        <v>8469</v>
      </c>
      <c r="M1575" s="10"/>
      <c r="N1575" s="10"/>
    </row>
    <row r="1576" spans="1:14">
      <c r="A1576" s="32" t="s">
        <v>9143</v>
      </c>
      <c r="B1576" s="32" t="s">
        <v>9143</v>
      </c>
      <c r="C1576" s="33">
        <v>0.53184027777777776</v>
      </c>
      <c r="D1576" s="10">
        <v>101</v>
      </c>
      <c r="E1576" s="14">
        <v>1520337</v>
      </c>
      <c r="F1576" s="10" t="s">
        <v>157</v>
      </c>
      <c r="G1576" s="15">
        <v>200</v>
      </c>
      <c r="H1576" s="10" t="s">
        <v>253</v>
      </c>
      <c r="I1576" s="10" t="s">
        <v>7424</v>
      </c>
      <c r="J1576" s="34">
        <v>2610</v>
      </c>
      <c r="K1576" s="10">
        <v>4931795666</v>
      </c>
      <c r="L1576" s="10" t="s">
        <v>8469</v>
      </c>
      <c r="M1576" s="10"/>
      <c r="N1576" s="10"/>
    </row>
    <row r="1577" spans="1:14">
      <c r="A1577" s="32" t="s">
        <v>9143</v>
      </c>
      <c r="B1577" s="32" t="s">
        <v>9143</v>
      </c>
      <c r="C1577" s="33">
        <v>0.53189814814814818</v>
      </c>
      <c r="D1577" s="10">
        <v>101</v>
      </c>
      <c r="E1577" s="14">
        <v>1520337</v>
      </c>
      <c r="F1577" s="10" t="s">
        <v>157</v>
      </c>
      <c r="G1577" s="15">
        <v>200</v>
      </c>
      <c r="H1577" s="10" t="s">
        <v>253</v>
      </c>
      <c r="I1577" s="10" t="s">
        <v>7424</v>
      </c>
      <c r="J1577" s="34">
        <v>2610</v>
      </c>
      <c r="K1577" s="10">
        <v>4931795667</v>
      </c>
      <c r="L1577" s="10" t="s">
        <v>8469</v>
      </c>
      <c r="M1577" s="10"/>
      <c r="N1577" s="10"/>
    </row>
    <row r="1578" spans="1:14">
      <c r="A1578" s="32" t="s">
        <v>9143</v>
      </c>
      <c r="B1578" s="32" t="s">
        <v>9143</v>
      </c>
      <c r="C1578" s="33">
        <v>0.53208333333333335</v>
      </c>
      <c r="D1578" s="10">
        <v>101</v>
      </c>
      <c r="E1578" s="14">
        <v>1508175</v>
      </c>
      <c r="F1578" s="10" t="s">
        <v>8733</v>
      </c>
      <c r="G1578" s="15">
        <v>168</v>
      </c>
      <c r="H1578" s="10" t="s">
        <v>253</v>
      </c>
      <c r="I1578" s="10" t="s">
        <v>7424</v>
      </c>
      <c r="J1578" s="34">
        <v>3386.88</v>
      </c>
      <c r="K1578" s="10">
        <v>4931795669</v>
      </c>
      <c r="L1578" s="10" t="s">
        <v>8469</v>
      </c>
      <c r="M1578" s="10"/>
      <c r="N1578" s="10"/>
    </row>
    <row r="1579" spans="1:14">
      <c r="A1579" s="32" t="s">
        <v>9143</v>
      </c>
      <c r="B1579" s="32" t="s">
        <v>9143</v>
      </c>
      <c r="C1579" s="33">
        <v>0.53228009259259257</v>
      </c>
      <c r="D1579" s="10">
        <v>101</v>
      </c>
      <c r="E1579" s="14">
        <v>1508113</v>
      </c>
      <c r="F1579" s="10" t="s">
        <v>353</v>
      </c>
      <c r="G1579" s="15">
        <v>216</v>
      </c>
      <c r="H1579" s="10" t="s">
        <v>253</v>
      </c>
      <c r="I1579" s="10" t="s">
        <v>7424</v>
      </c>
      <c r="J1579" s="34">
        <v>6505.92</v>
      </c>
      <c r="K1579" s="10">
        <v>4931795672</v>
      </c>
      <c r="L1579" s="10" t="s">
        <v>8469</v>
      </c>
      <c r="M1579" s="10"/>
      <c r="N1579" s="10"/>
    </row>
    <row r="1580" spans="1:14">
      <c r="A1580" s="32" t="s">
        <v>9143</v>
      </c>
      <c r="B1580" s="32" t="s">
        <v>9143</v>
      </c>
      <c r="C1580" s="33">
        <v>0.5323148148148148</v>
      </c>
      <c r="D1580" s="10">
        <v>101</v>
      </c>
      <c r="E1580" s="14">
        <v>1508113</v>
      </c>
      <c r="F1580" s="10" t="s">
        <v>353</v>
      </c>
      <c r="G1580" s="15">
        <v>216</v>
      </c>
      <c r="H1580" s="10" t="s">
        <v>253</v>
      </c>
      <c r="I1580" s="10" t="s">
        <v>7424</v>
      </c>
      <c r="J1580" s="34">
        <v>6505.92</v>
      </c>
      <c r="K1580" s="10">
        <v>4931795673</v>
      </c>
      <c r="L1580" s="10" t="s">
        <v>8469</v>
      </c>
      <c r="M1580" s="10"/>
      <c r="N1580" s="10"/>
    </row>
    <row r="1581" spans="1:14">
      <c r="A1581" s="32" t="s">
        <v>9143</v>
      </c>
      <c r="B1581" s="32" t="s">
        <v>9143</v>
      </c>
      <c r="C1581" s="33">
        <v>0.5325347222222222</v>
      </c>
      <c r="D1581" s="10">
        <v>101</v>
      </c>
      <c r="E1581" s="14">
        <v>1508197</v>
      </c>
      <c r="F1581" s="10" t="s">
        <v>126</v>
      </c>
      <c r="G1581" s="15">
        <v>200</v>
      </c>
      <c r="H1581" s="10" t="s">
        <v>253</v>
      </c>
      <c r="I1581" s="10" t="s">
        <v>7424</v>
      </c>
      <c r="J1581" s="34">
        <v>2470</v>
      </c>
      <c r="K1581" s="10">
        <v>4931795675</v>
      </c>
      <c r="L1581" s="10" t="s">
        <v>8469</v>
      </c>
      <c r="M1581" s="10"/>
      <c r="N1581" s="10"/>
    </row>
    <row r="1582" spans="1:14">
      <c r="A1582" s="32" t="s">
        <v>9143</v>
      </c>
      <c r="B1582" s="32" t="s">
        <v>9143</v>
      </c>
      <c r="C1582" s="33">
        <v>0.53256944444444443</v>
      </c>
      <c r="D1582" s="10">
        <v>101</v>
      </c>
      <c r="E1582" s="14">
        <v>1508197</v>
      </c>
      <c r="F1582" s="10" t="s">
        <v>126</v>
      </c>
      <c r="G1582" s="15">
        <v>200</v>
      </c>
      <c r="H1582" s="10" t="s">
        <v>253</v>
      </c>
      <c r="I1582" s="10" t="s">
        <v>7424</v>
      </c>
      <c r="J1582" s="34">
        <v>2470</v>
      </c>
      <c r="K1582" s="10">
        <v>4931795676</v>
      </c>
      <c r="L1582" s="10" t="s">
        <v>8469</v>
      </c>
      <c r="M1582" s="10"/>
      <c r="N1582" s="10"/>
    </row>
    <row r="1583" spans="1:14">
      <c r="A1583" s="32" t="s">
        <v>9143</v>
      </c>
      <c r="B1583" s="32" t="s">
        <v>9143</v>
      </c>
      <c r="C1583" s="33">
        <v>0.5360300925925926</v>
      </c>
      <c r="D1583" s="10">
        <v>101</v>
      </c>
      <c r="E1583" s="14">
        <v>1516860</v>
      </c>
      <c r="F1583" s="10" t="s">
        <v>139</v>
      </c>
      <c r="G1583" s="15">
        <v>800</v>
      </c>
      <c r="H1583" s="10" t="s">
        <v>253</v>
      </c>
      <c r="I1583" s="10" t="s">
        <v>7424</v>
      </c>
      <c r="J1583" s="34">
        <v>15032</v>
      </c>
      <c r="K1583" s="10">
        <v>4931795710</v>
      </c>
      <c r="L1583" s="10" t="s">
        <v>8469</v>
      </c>
      <c r="M1583" s="10"/>
      <c r="N1583" s="10"/>
    </row>
    <row r="1584" spans="1:14">
      <c r="A1584" s="32" t="s">
        <v>9143</v>
      </c>
      <c r="B1584" s="32" t="s">
        <v>9143</v>
      </c>
      <c r="C1584" s="33">
        <v>0.5385416666666667</v>
      </c>
      <c r="D1584" s="10">
        <v>101</v>
      </c>
      <c r="E1584" s="14">
        <v>1516847</v>
      </c>
      <c r="F1584" s="10" t="s">
        <v>136</v>
      </c>
      <c r="G1584" s="15">
        <v>840</v>
      </c>
      <c r="H1584" s="10" t="s">
        <v>253</v>
      </c>
      <c r="I1584" s="10" t="s">
        <v>7424</v>
      </c>
      <c r="J1584" s="34">
        <v>15397.2</v>
      </c>
      <c r="K1584" s="10">
        <v>4931795731</v>
      </c>
      <c r="L1584" s="10" t="s">
        <v>8469</v>
      </c>
      <c r="M1584" s="10"/>
      <c r="N1584" s="10"/>
    </row>
    <row r="1585" spans="1:14">
      <c r="A1585" s="32" t="s">
        <v>9143</v>
      </c>
      <c r="B1585" s="32" t="s">
        <v>9143</v>
      </c>
      <c r="C1585" s="33">
        <v>0.55530092592592595</v>
      </c>
      <c r="D1585" s="10">
        <v>101</v>
      </c>
      <c r="E1585" s="14">
        <v>1516850</v>
      </c>
      <c r="F1585" s="10" t="s">
        <v>399</v>
      </c>
      <c r="G1585" s="15">
        <v>960</v>
      </c>
      <c r="H1585" s="10" t="s">
        <v>253</v>
      </c>
      <c r="I1585" s="10" t="s">
        <v>7424</v>
      </c>
      <c r="J1585" s="34">
        <v>18614.400000000001</v>
      </c>
      <c r="K1585" s="10">
        <v>4931795944</v>
      </c>
      <c r="L1585" s="10" t="s">
        <v>8469</v>
      </c>
      <c r="M1585" s="10"/>
      <c r="N1585" s="10"/>
    </row>
    <row r="1586" spans="1:14">
      <c r="A1586" s="32" t="s">
        <v>9143</v>
      </c>
      <c r="B1586" s="32" t="s">
        <v>9143</v>
      </c>
      <c r="C1586" s="33">
        <v>0.55578703703703702</v>
      </c>
      <c r="D1586" s="10">
        <v>102</v>
      </c>
      <c r="E1586" s="14">
        <v>1528799</v>
      </c>
      <c r="F1586" s="10" t="s">
        <v>161</v>
      </c>
      <c r="G1586" s="15">
        <v>-126</v>
      </c>
      <c r="H1586" s="10" t="s">
        <v>253</v>
      </c>
      <c r="I1586" s="10" t="s">
        <v>7424</v>
      </c>
      <c r="J1586" s="34">
        <v>-5632.2</v>
      </c>
      <c r="K1586" s="10">
        <v>4931795947</v>
      </c>
      <c r="L1586" s="10" t="s">
        <v>8469</v>
      </c>
      <c r="M1586" s="10"/>
      <c r="N1586" s="10"/>
    </row>
    <row r="1587" spans="1:14">
      <c r="A1587" s="32" t="s">
        <v>9143</v>
      </c>
      <c r="B1587" s="32" t="s">
        <v>9143</v>
      </c>
      <c r="C1587" s="33">
        <v>0.55703703703703711</v>
      </c>
      <c r="D1587" s="10">
        <v>101</v>
      </c>
      <c r="E1587" s="14">
        <v>1528799</v>
      </c>
      <c r="F1587" s="10" t="s">
        <v>161</v>
      </c>
      <c r="G1587" s="15">
        <v>108</v>
      </c>
      <c r="H1587" s="10" t="s">
        <v>253</v>
      </c>
      <c r="I1587" s="10" t="s">
        <v>7424</v>
      </c>
      <c r="J1587" s="34">
        <v>4827.6000000000004</v>
      </c>
      <c r="K1587" s="10">
        <v>4931795950</v>
      </c>
      <c r="L1587" s="10" t="s">
        <v>8469</v>
      </c>
      <c r="M1587" s="10"/>
      <c r="N1587" s="10"/>
    </row>
    <row r="1588" spans="1:14">
      <c r="A1588" s="32" t="s">
        <v>9143</v>
      </c>
      <c r="B1588" s="32" t="s">
        <v>9143</v>
      </c>
      <c r="C1588" s="33">
        <v>0.58480324074074075</v>
      </c>
      <c r="D1588" s="10">
        <v>101</v>
      </c>
      <c r="E1588" s="14">
        <v>1511288</v>
      </c>
      <c r="F1588" s="10" t="s">
        <v>388</v>
      </c>
      <c r="G1588" s="15">
        <v>240</v>
      </c>
      <c r="H1588" s="10" t="s">
        <v>253</v>
      </c>
      <c r="I1588" s="10" t="s">
        <v>7424</v>
      </c>
      <c r="J1588" s="34">
        <v>2496</v>
      </c>
      <c r="K1588" s="10">
        <v>4931796573</v>
      </c>
      <c r="L1588" s="10" t="s">
        <v>8469</v>
      </c>
      <c r="M1588" s="10"/>
      <c r="N1588" s="10"/>
    </row>
    <row r="1589" spans="1:14">
      <c r="A1589" s="32" t="s">
        <v>9143</v>
      </c>
      <c r="B1589" s="32" t="s">
        <v>9143</v>
      </c>
      <c r="C1589" s="33">
        <v>0.58484953703703701</v>
      </c>
      <c r="D1589" s="10">
        <v>101</v>
      </c>
      <c r="E1589" s="14">
        <v>1511288</v>
      </c>
      <c r="F1589" s="10" t="s">
        <v>388</v>
      </c>
      <c r="G1589" s="15">
        <v>240</v>
      </c>
      <c r="H1589" s="10" t="s">
        <v>253</v>
      </c>
      <c r="I1589" s="10" t="s">
        <v>7424</v>
      </c>
      <c r="J1589" s="34">
        <v>2496</v>
      </c>
      <c r="K1589" s="10">
        <v>4931796575</v>
      </c>
      <c r="L1589" s="10" t="s">
        <v>8469</v>
      </c>
      <c r="M1589" s="10"/>
      <c r="N1589" s="10"/>
    </row>
    <row r="1590" spans="1:14">
      <c r="A1590" s="32" t="s">
        <v>9143</v>
      </c>
      <c r="B1590" s="32" t="s">
        <v>9143</v>
      </c>
      <c r="C1590" s="33">
        <v>0.58488425925925924</v>
      </c>
      <c r="D1590" s="10">
        <v>101</v>
      </c>
      <c r="E1590" s="14">
        <v>1511288</v>
      </c>
      <c r="F1590" s="10" t="s">
        <v>388</v>
      </c>
      <c r="G1590" s="15">
        <v>240</v>
      </c>
      <c r="H1590" s="10" t="s">
        <v>253</v>
      </c>
      <c r="I1590" s="10" t="s">
        <v>7424</v>
      </c>
      <c r="J1590" s="34">
        <v>2496</v>
      </c>
      <c r="K1590" s="10">
        <v>4931796576</v>
      </c>
      <c r="L1590" s="10" t="s">
        <v>8469</v>
      </c>
      <c r="M1590" s="10"/>
      <c r="N1590" s="10"/>
    </row>
    <row r="1591" spans="1:14">
      <c r="A1591" s="32" t="s">
        <v>9143</v>
      </c>
      <c r="B1591" s="32" t="s">
        <v>9143</v>
      </c>
      <c r="C1591" s="33">
        <v>0.66740740740740734</v>
      </c>
      <c r="D1591" s="10">
        <v>101</v>
      </c>
      <c r="E1591" s="14">
        <v>1508175</v>
      </c>
      <c r="F1591" s="10" t="s">
        <v>8733</v>
      </c>
      <c r="G1591" s="15">
        <v>168</v>
      </c>
      <c r="H1591" s="10" t="s">
        <v>253</v>
      </c>
      <c r="I1591" s="10" t="s">
        <v>7424</v>
      </c>
      <c r="J1591" s="34">
        <v>3386.88</v>
      </c>
      <c r="K1591" s="10">
        <v>4931797330</v>
      </c>
      <c r="L1591" s="10" t="s">
        <v>7788</v>
      </c>
      <c r="M1591" s="10"/>
      <c r="N1591" s="10"/>
    </row>
    <row r="1592" spans="1:14">
      <c r="A1592" s="32" t="s">
        <v>9143</v>
      </c>
      <c r="B1592" s="32" t="s">
        <v>9143</v>
      </c>
      <c r="C1592" s="33">
        <v>0.66800925925925936</v>
      </c>
      <c r="D1592" s="10">
        <v>101</v>
      </c>
      <c r="E1592" s="14">
        <v>1508113</v>
      </c>
      <c r="F1592" s="10" t="s">
        <v>353</v>
      </c>
      <c r="G1592" s="15">
        <v>216</v>
      </c>
      <c r="H1592" s="10" t="s">
        <v>253</v>
      </c>
      <c r="I1592" s="10" t="s">
        <v>7424</v>
      </c>
      <c r="J1592" s="34">
        <v>6505.92</v>
      </c>
      <c r="K1592" s="10">
        <v>4931797340</v>
      </c>
      <c r="L1592" s="10" t="s">
        <v>7788</v>
      </c>
      <c r="M1592" s="10"/>
      <c r="N1592" s="10"/>
    </row>
    <row r="1593" spans="1:14">
      <c r="A1593" s="32" t="s">
        <v>9143</v>
      </c>
      <c r="B1593" s="32" t="s">
        <v>9143</v>
      </c>
      <c r="C1593" s="33">
        <v>0.66928240740740741</v>
      </c>
      <c r="D1593" s="10">
        <v>101</v>
      </c>
      <c r="E1593" s="14">
        <v>1513249</v>
      </c>
      <c r="F1593" s="10" t="s">
        <v>130</v>
      </c>
      <c r="G1593" s="15">
        <v>240</v>
      </c>
      <c r="H1593" s="10" t="s">
        <v>253</v>
      </c>
      <c r="I1593" s="10" t="s">
        <v>7424</v>
      </c>
      <c r="J1593" s="34">
        <v>2676</v>
      </c>
      <c r="K1593" s="10">
        <v>4931797385</v>
      </c>
      <c r="L1593" s="10" t="s">
        <v>7788</v>
      </c>
      <c r="M1593" s="10"/>
      <c r="N1593" s="10"/>
    </row>
    <row r="1594" spans="1:14">
      <c r="A1594" s="32" t="s">
        <v>9143</v>
      </c>
      <c r="B1594" s="32" t="s">
        <v>9143</v>
      </c>
      <c r="C1594" s="33">
        <v>0.66995370370370377</v>
      </c>
      <c r="D1594" s="10">
        <v>101</v>
      </c>
      <c r="E1594" s="14">
        <v>1511288</v>
      </c>
      <c r="F1594" s="10" t="s">
        <v>388</v>
      </c>
      <c r="G1594" s="15">
        <v>240</v>
      </c>
      <c r="H1594" s="10" t="s">
        <v>253</v>
      </c>
      <c r="I1594" s="10" t="s">
        <v>7424</v>
      </c>
      <c r="J1594" s="34">
        <v>2496</v>
      </c>
      <c r="K1594" s="10">
        <v>4931797390</v>
      </c>
      <c r="L1594" s="10" t="s">
        <v>7788</v>
      </c>
      <c r="M1594" s="10"/>
      <c r="N1594" s="10"/>
    </row>
    <row r="1595" spans="1:14">
      <c r="A1595" s="32" t="s">
        <v>9143</v>
      </c>
      <c r="B1595" s="32" t="s">
        <v>9143</v>
      </c>
      <c r="C1595" s="33">
        <v>0.67062499999999992</v>
      </c>
      <c r="D1595" s="10">
        <v>101</v>
      </c>
      <c r="E1595" s="14">
        <v>1511288</v>
      </c>
      <c r="F1595" s="10" t="s">
        <v>388</v>
      </c>
      <c r="G1595" s="15">
        <v>240</v>
      </c>
      <c r="H1595" s="10" t="s">
        <v>253</v>
      </c>
      <c r="I1595" s="10" t="s">
        <v>7424</v>
      </c>
      <c r="J1595" s="34">
        <v>2496</v>
      </c>
      <c r="K1595" s="10">
        <v>4931797405</v>
      </c>
      <c r="L1595" s="10" t="s">
        <v>7788</v>
      </c>
      <c r="M1595" s="10"/>
      <c r="N1595" s="10"/>
    </row>
    <row r="1596" spans="1:14">
      <c r="A1596" s="32" t="s">
        <v>9143</v>
      </c>
      <c r="B1596" s="32" t="s">
        <v>9143</v>
      </c>
      <c r="C1596" s="33">
        <v>0.67317129629629635</v>
      </c>
      <c r="D1596" s="10">
        <v>101</v>
      </c>
      <c r="E1596" s="14">
        <v>1508197</v>
      </c>
      <c r="F1596" s="10" t="s">
        <v>126</v>
      </c>
      <c r="G1596" s="15">
        <v>200</v>
      </c>
      <c r="H1596" s="10" t="s">
        <v>253</v>
      </c>
      <c r="I1596" s="10" t="s">
        <v>7424</v>
      </c>
      <c r="J1596" s="34">
        <v>2470</v>
      </c>
      <c r="K1596" s="10">
        <v>4931797448</v>
      </c>
      <c r="L1596" s="10" t="s">
        <v>7788</v>
      </c>
      <c r="M1596" s="10"/>
      <c r="N1596" s="10"/>
    </row>
    <row r="1597" spans="1:14">
      <c r="A1597" s="32" t="s">
        <v>9143</v>
      </c>
      <c r="B1597" s="32" t="s">
        <v>9143</v>
      </c>
      <c r="C1597" s="33">
        <v>0.72267361111111106</v>
      </c>
      <c r="D1597" s="10">
        <v>101</v>
      </c>
      <c r="E1597" s="14">
        <v>1508113</v>
      </c>
      <c r="F1597" s="10" t="s">
        <v>353</v>
      </c>
      <c r="G1597" s="15">
        <v>216</v>
      </c>
      <c r="H1597" s="10" t="s">
        <v>253</v>
      </c>
      <c r="I1597" s="10" t="s">
        <v>7424</v>
      </c>
      <c r="J1597" s="34">
        <v>6505.92</v>
      </c>
      <c r="K1597" s="10">
        <v>4931797929</v>
      </c>
      <c r="L1597" s="10" t="s">
        <v>7788</v>
      </c>
      <c r="M1597" s="10"/>
      <c r="N1597" s="10"/>
    </row>
    <row r="1598" spans="1:14">
      <c r="A1598" s="32" t="s">
        <v>9143</v>
      </c>
      <c r="B1598" s="32" t="s">
        <v>9143</v>
      </c>
      <c r="C1598" s="33">
        <v>0.72392361111111114</v>
      </c>
      <c r="D1598" s="10">
        <v>101</v>
      </c>
      <c r="E1598" s="14">
        <v>1508197</v>
      </c>
      <c r="F1598" s="10" t="s">
        <v>126</v>
      </c>
      <c r="G1598" s="15">
        <v>200</v>
      </c>
      <c r="H1598" s="10" t="s">
        <v>253</v>
      </c>
      <c r="I1598" s="10" t="s">
        <v>7424</v>
      </c>
      <c r="J1598" s="34">
        <v>2470</v>
      </c>
      <c r="K1598" s="10">
        <v>4931797946</v>
      </c>
      <c r="L1598" s="10" t="s">
        <v>7788</v>
      </c>
      <c r="M1598" s="10"/>
      <c r="N1598" s="10"/>
    </row>
    <row r="1599" spans="1:14">
      <c r="A1599" s="32" t="s">
        <v>9143</v>
      </c>
      <c r="B1599" s="32" t="s">
        <v>9143</v>
      </c>
      <c r="C1599" s="33">
        <v>0.72506944444444443</v>
      </c>
      <c r="D1599" s="10">
        <v>101</v>
      </c>
      <c r="E1599" s="14">
        <v>1520337</v>
      </c>
      <c r="F1599" s="10" t="s">
        <v>157</v>
      </c>
      <c r="G1599" s="15">
        <v>200</v>
      </c>
      <c r="H1599" s="10" t="s">
        <v>253</v>
      </c>
      <c r="I1599" s="10" t="s">
        <v>7424</v>
      </c>
      <c r="J1599" s="34">
        <v>2610</v>
      </c>
      <c r="K1599" s="10">
        <v>4931797966</v>
      </c>
      <c r="L1599" s="10" t="s">
        <v>7788</v>
      </c>
      <c r="M1599" s="10"/>
      <c r="N1599" s="10"/>
    </row>
    <row r="1600" spans="1:14">
      <c r="A1600" s="32" t="s">
        <v>9143</v>
      </c>
      <c r="B1600" s="32" t="s">
        <v>9143</v>
      </c>
      <c r="C1600" s="33">
        <v>0.7257986111111111</v>
      </c>
      <c r="D1600" s="10">
        <v>101</v>
      </c>
      <c r="E1600" s="14">
        <v>1511288</v>
      </c>
      <c r="F1600" s="10" t="s">
        <v>388</v>
      </c>
      <c r="G1600" s="15">
        <v>240</v>
      </c>
      <c r="H1600" s="10" t="s">
        <v>253</v>
      </c>
      <c r="I1600" s="10" t="s">
        <v>7424</v>
      </c>
      <c r="J1600" s="34">
        <v>2496</v>
      </c>
      <c r="K1600" s="10">
        <v>4931797972</v>
      </c>
      <c r="L1600" s="10" t="s">
        <v>7788</v>
      </c>
      <c r="M1600" s="10"/>
      <c r="N1600" s="10"/>
    </row>
    <row r="1601" spans="1:14">
      <c r="A1601" s="32" t="s">
        <v>9143</v>
      </c>
      <c r="B1601" s="32" t="s">
        <v>9143</v>
      </c>
      <c r="C1601" s="33">
        <v>0.7718518518518519</v>
      </c>
      <c r="D1601" s="10">
        <v>101</v>
      </c>
      <c r="E1601" s="14">
        <v>1516847</v>
      </c>
      <c r="F1601" s="10" t="s">
        <v>136</v>
      </c>
      <c r="G1601" s="15">
        <v>840</v>
      </c>
      <c r="H1601" s="10" t="s">
        <v>253</v>
      </c>
      <c r="I1601" s="10" t="s">
        <v>7424</v>
      </c>
      <c r="J1601" s="34">
        <v>15397.2</v>
      </c>
      <c r="K1601" s="10">
        <v>4931798300</v>
      </c>
      <c r="L1601" s="10" t="s">
        <v>7788</v>
      </c>
      <c r="M1601" s="10"/>
      <c r="N1601" s="10"/>
    </row>
    <row r="1602" spans="1:14">
      <c r="A1602" s="32" t="s">
        <v>9143</v>
      </c>
      <c r="B1602" s="32" t="s">
        <v>9143</v>
      </c>
      <c r="C1602" s="33">
        <v>0.77190972222222232</v>
      </c>
      <c r="D1602" s="10">
        <v>101</v>
      </c>
      <c r="E1602" s="14">
        <v>1516860</v>
      </c>
      <c r="F1602" s="10" t="s">
        <v>139</v>
      </c>
      <c r="G1602" s="15">
        <v>800</v>
      </c>
      <c r="H1602" s="10" t="s">
        <v>253</v>
      </c>
      <c r="I1602" s="10" t="s">
        <v>7424</v>
      </c>
      <c r="J1602" s="34">
        <v>15032</v>
      </c>
      <c r="K1602" s="10">
        <v>4931798301</v>
      </c>
      <c r="L1602" s="10" t="s">
        <v>7788</v>
      </c>
      <c r="M1602" s="10"/>
      <c r="N1602" s="10"/>
    </row>
    <row r="1603" spans="1:14">
      <c r="A1603" s="32" t="s">
        <v>9143</v>
      </c>
      <c r="B1603" s="32" t="s">
        <v>9143</v>
      </c>
      <c r="C1603" s="33">
        <v>0.77195601851851858</v>
      </c>
      <c r="D1603" s="10">
        <v>101</v>
      </c>
      <c r="E1603" s="14">
        <v>1508134</v>
      </c>
      <c r="F1603" s="10" t="s">
        <v>357</v>
      </c>
      <c r="G1603" s="15">
        <v>1200</v>
      </c>
      <c r="H1603" s="10" t="s">
        <v>253</v>
      </c>
      <c r="I1603" s="10" t="s">
        <v>7424</v>
      </c>
      <c r="J1603" s="34">
        <v>9768</v>
      </c>
      <c r="K1603" s="10">
        <v>4931798302</v>
      </c>
      <c r="L1603" s="10" t="s">
        <v>7788</v>
      </c>
      <c r="M1603" s="10"/>
      <c r="N1603" s="10"/>
    </row>
    <row r="1604" spans="1:14">
      <c r="A1604" s="32" t="s">
        <v>9143</v>
      </c>
      <c r="B1604" s="32" t="s">
        <v>9143</v>
      </c>
      <c r="C1604" s="33">
        <v>0.84125000000000005</v>
      </c>
      <c r="D1604" s="10">
        <v>101</v>
      </c>
      <c r="E1604" s="14">
        <v>1508175</v>
      </c>
      <c r="F1604" s="10" t="s">
        <v>8733</v>
      </c>
      <c r="G1604" s="15">
        <v>168</v>
      </c>
      <c r="H1604" s="10" t="s">
        <v>253</v>
      </c>
      <c r="I1604" s="10" t="s">
        <v>7424</v>
      </c>
      <c r="J1604" s="34">
        <v>3386.88</v>
      </c>
      <c r="K1604" s="10">
        <v>4931799473</v>
      </c>
      <c r="L1604" s="10" t="s">
        <v>7788</v>
      </c>
      <c r="M1604" s="10"/>
      <c r="N1604" s="10"/>
    </row>
    <row r="1605" spans="1:14">
      <c r="A1605" s="32" t="s">
        <v>9143</v>
      </c>
      <c r="B1605" s="32" t="s">
        <v>9143</v>
      </c>
      <c r="C1605" s="33">
        <v>0.84135416666666663</v>
      </c>
      <c r="D1605" s="10">
        <v>101</v>
      </c>
      <c r="E1605" s="14">
        <v>1508175</v>
      </c>
      <c r="F1605" s="10" t="s">
        <v>8733</v>
      </c>
      <c r="G1605" s="15">
        <v>168</v>
      </c>
      <c r="H1605" s="10" t="s">
        <v>253</v>
      </c>
      <c r="I1605" s="10" t="s">
        <v>7424</v>
      </c>
      <c r="J1605" s="34">
        <v>3386.88</v>
      </c>
      <c r="K1605" s="10">
        <v>4931799475</v>
      </c>
      <c r="L1605" s="10" t="s">
        <v>7788</v>
      </c>
      <c r="M1605" s="10"/>
      <c r="N1605" s="10"/>
    </row>
    <row r="1606" spans="1:14">
      <c r="A1606" s="32" t="s">
        <v>9143</v>
      </c>
      <c r="B1606" s="32" t="s">
        <v>9143</v>
      </c>
      <c r="C1606" s="33">
        <v>0.84332175925925934</v>
      </c>
      <c r="D1606" s="10">
        <v>101</v>
      </c>
      <c r="E1606" s="14">
        <v>1508113</v>
      </c>
      <c r="F1606" s="10" t="s">
        <v>353</v>
      </c>
      <c r="G1606" s="15">
        <v>216</v>
      </c>
      <c r="H1606" s="10" t="s">
        <v>253</v>
      </c>
      <c r="I1606" s="10" t="s">
        <v>7424</v>
      </c>
      <c r="J1606" s="34">
        <v>6505.92</v>
      </c>
      <c r="K1606" s="10">
        <v>4931799480</v>
      </c>
      <c r="L1606" s="10" t="s">
        <v>7788</v>
      </c>
      <c r="M1606" s="10"/>
      <c r="N1606" s="10"/>
    </row>
    <row r="1607" spans="1:14">
      <c r="A1607" s="32" t="s">
        <v>9143</v>
      </c>
      <c r="B1607" s="32" t="s">
        <v>9143</v>
      </c>
      <c r="C1607" s="33">
        <v>0.84402777777777782</v>
      </c>
      <c r="D1607" s="10">
        <v>101</v>
      </c>
      <c r="E1607" s="14">
        <v>1513249</v>
      </c>
      <c r="F1607" s="10" t="s">
        <v>130</v>
      </c>
      <c r="G1607" s="15">
        <v>240</v>
      </c>
      <c r="H1607" s="10" t="s">
        <v>253</v>
      </c>
      <c r="I1607" s="10" t="s">
        <v>7424</v>
      </c>
      <c r="J1607" s="34">
        <v>2676</v>
      </c>
      <c r="K1607" s="10">
        <v>4931799492</v>
      </c>
      <c r="L1607" s="10" t="s">
        <v>7788</v>
      </c>
      <c r="M1607" s="10"/>
      <c r="N1607" s="10"/>
    </row>
    <row r="1608" spans="1:14">
      <c r="A1608" s="32" t="s">
        <v>9143</v>
      </c>
      <c r="B1608" s="32" t="s">
        <v>9143</v>
      </c>
      <c r="C1608" s="33">
        <v>0.8442708333333333</v>
      </c>
      <c r="D1608" s="10">
        <v>101</v>
      </c>
      <c r="E1608" s="14">
        <v>1508113</v>
      </c>
      <c r="F1608" s="10" t="s">
        <v>353</v>
      </c>
      <c r="G1608" s="15">
        <v>216</v>
      </c>
      <c r="H1608" s="10" t="s">
        <v>253</v>
      </c>
      <c r="I1608" s="10" t="s">
        <v>7424</v>
      </c>
      <c r="J1608" s="34">
        <v>6505.92</v>
      </c>
      <c r="K1608" s="10">
        <v>4931799493</v>
      </c>
      <c r="L1608" s="10" t="s">
        <v>7788</v>
      </c>
      <c r="M1608" s="10"/>
      <c r="N1608" s="10"/>
    </row>
    <row r="1609" spans="1:14">
      <c r="A1609" s="32" t="s">
        <v>9143</v>
      </c>
      <c r="B1609" s="32" t="s">
        <v>9143</v>
      </c>
      <c r="C1609" s="33">
        <v>0.84447916666666656</v>
      </c>
      <c r="D1609" s="10">
        <v>101</v>
      </c>
      <c r="E1609" s="14">
        <v>1511288</v>
      </c>
      <c r="F1609" s="10" t="s">
        <v>388</v>
      </c>
      <c r="G1609" s="15">
        <v>240</v>
      </c>
      <c r="H1609" s="10" t="s">
        <v>253</v>
      </c>
      <c r="I1609" s="10" t="s">
        <v>7424</v>
      </c>
      <c r="J1609" s="34">
        <v>2496</v>
      </c>
      <c r="K1609" s="10">
        <v>4931799499</v>
      </c>
      <c r="L1609" s="10" t="s">
        <v>7788</v>
      </c>
      <c r="M1609" s="10"/>
      <c r="N1609" s="10"/>
    </row>
    <row r="1610" spans="1:14">
      <c r="A1610" s="32" t="s">
        <v>9143</v>
      </c>
      <c r="B1610" s="32" t="s">
        <v>9143</v>
      </c>
      <c r="C1610" s="33">
        <v>0.84461805555555547</v>
      </c>
      <c r="D1610" s="10">
        <v>101</v>
      </c>
      <c r="E1610" s="14">
        <v>1520337</v>
      </c>
      <c r="F1610" s="10" t="s">
        <v>157</v>
      </c>
      <c r="G1610" s="15">
        <v>200</v>
      </c>
      <c r="H1610" s="10" t="s">
        <v>253</v>
      </c>
      <c r="I1610" s="10" t="s">
        <v>7424</v>
      </c>
      <c r="J1610" s="34">
        <v>2610</v>
      </c>
      <c r="K1610" s="10">
        <v>4931799502</v>
      </c>
      <c r="L1610" s="10" t="s">
        <v>7788</v>
      </c>
      <c r="M1610" s="10"/>
      <c r="N1610" s="10"/>
    </row>
    <row r="1611" spans="1:14">
      <c r="A1611" s="32" t="s">
        <v>9143</v>
      </c>
      <c r="B1611" s="32" t="s">
        <v>9143</v>
      </c>
      <c r="C1611" s="33">
        <v>0.84525462962962961</v>
      </c>
      <c r="D1611" s="10">
        <v>101</v>
      </c>
      <c r="E1611" s="14">
        <v>1520337</v>
      </c>
      <c r="F1611" s="10" t="s">
        <v>157</v>
      </c>
      <c r="G1611" s="15">
        <v>200</v>
      </c>
      <c r="H1611" s="10" t="s">
        <v>253</v>
      </c>
      <c r="I1611" s="10" t="s">
        <v>7424</v>
      </c>
      <c r="J1611" s="34">
        <v>2610</v>
      </c>
      <c r="K1611" s="10">
        <v>4931799503</v>
      </c>
      <c r="L1611" s="10" t="s">
        <v>7788</v>
      </c>
      <c r="M1611" s="10"/>
      <c r="N1611" s="10"/>
    </row>
    <row r="1612" spans="1:14">
      <c r="A1612" s="32" t="s">
        <v>9143</v>
      </c>
      <c r="B1612" s="32" t="s">
        <v>9143</v>
      </c>
      <c r="C1612" s="33">
        <v>0.8459606481481482</v>
      </c>
      <c r="D1612" s="10">
        <v>101</v>
      </c>
      <c r="E1612" s="14">
        <v>1508197</v>
      </c>
      <c r="F1612" s="10" t="s">
        <v>126</v>
      </c>
      <c r="G1612" s="15">
        <v>200</v>
      </c>
      <c r="H1612" s="10" t="s">
        <v>253</v>
      </c>
      <c r="I1612" s="10" t="s">
        <v>7424</v>
      </c>
      <c r="J1612" s="34">
        <v>2470</v>
      </c>
      <c r="K1612" s="10">
        <v>4931799505</v>
      </c>
      <c r="L1612" s="10" t="s">
        <v>7788</v>
      </c>
      <c r="M1612" s="10"/>
      <c r="N1612" s="10"/>
    </row>
    <row r="1613" spans="1:14">
      <c r="A1613" s="32" t="s">
        <v>9143</v>
      </c>
      <c r="B1613" s="32" t="s">
        <v>9143</v>
      </c>
      <c r="C1613" s="33">
        <v>0.84637731481481471</v>
      </c>
      <c r="D1613" s="10">
        <v>101</v>
      </c>
      <c r="E1613" s="14">
        <v>1511288</v>
      </c>
      <c r="F1613" s="10" t="s">
        <v>388</v>
      </c>
      <c r="G1613" s="15">
        <v>240</v>
      </c>
      <c r="H1613" s="10" t="s">
        <v>253</v>
      </c>
      <c r="I1613" s="10" t="s">
        <v>7424</v>
      </c>
      <c r="J1613" s="34">
        <v>2496</v>
      </c>
      <c r="K1613" s="10">
        <v>4931799506</v>
      </c>
      <c r="L1613" s="10" t="s">
        <v>7788</v>
      </c>
      <c r="M1613" s="10"/>
      <c r="N1613" s="10"/>
    </row>
    <row r="1614" spans="1:14">
      <c r="A1614" s="32" t="s">
        <v>9143</v>
      </c>
      <c r="B1614" s="32" t="s">
        <v>9143</v>
      </c>
      <c r="C1614" s="33">
        <v>0.84722222222222221</v>
      </c>
      <c r="D1614" s="10">
        <v>101</v>
      </c>
      <c r="E1614" s="14">
        <v>1508197</v>
      </c>
      <c r="F1614" s="10" t="s">
        <v>126</v>
      </c>
      <c r="G1614" s="15">
        <v>200</v>
      </c>
      <c r="H1614" s="10" t="s">
        <v>253</v>
      </c>
      <c r="I1614" s="10" t="s">
        <v>7424</v>
      </c>
      <c r="J1614" s="34">
        <v>2470</v>
      </c>
      <c r="K1614" s="10">
        <v>4931799510</v>
      </c>
      <c r="L1614" s="10" t="s">
        <v>7788</v>
      </c>
      <c r="M1614" s="10"/>
      <c r="N1614" s="10"/>
    </row>
    <row r="1615" spans="1:14">
      <c r="A1615" s="32" t="s">
        <v>9143</v>
      </c>
      <c r="B1615" s="32" t="s">
        <v>9143</v>
      </c>
      <c r="C1615" s="33">
        <v>0.85039351851851841</v>
      </c>
      <c r="D1615" s="10">
        <v>101</v>
      </c>
      <c r="E1615" s="14">
        <v>1508134</v>
      </c>
      <c r="F1615" s="10" t="s">
        <v>357</v>
      </c>
      <c r="G1615" s="15">
        <v>308</v>
      </c>
      <c r="H1615" s="10" t="s">
        <v>253</v>
      </c>
      <c r="I1615" s="10" t="s">
        <v>7424</v>
      </c>
      <c r="J1615" s="34">
        <v>2507.12</v>
      </c>
      <c r="K1615" s="10">
        <v>4931799523</v>
      </c>
      <c r="L1615" s="10" t="s">
        <v>7788</v>
      </c>
      <c r="M1615" s="10"/>
      <c r="N1615" s="10"/>
    </row>
    <row r="1616" spans="1:14">
      <c r="A1616" s="32" t="s">
        <v>9143</v>
      </c>
      <c r="B1616" s="32" t="s">
        <v>9143</v>
      </c>
      <c r="C1616" s="33">
        <v>0.88578703703703709</v>
      </c>
      <c r="D1616" s="10">
        <v>101</v>
      </c>
      <c r="E1616" s="14">
        <v>1516850</v>
      </c>
      <c r="F1616" s="10" t="s">
        <v>399</v>
      </c>
      <c r="G1616" s="15">
        <v>960</v>
      </c>
      <c r="H1616" s="10" t="s">
        <v>253</v>
      </c>
      <c r="I1616" s="10" t="s">
        <v>7424</v>
      </c>
      <c r="J1616" s="34">
        <v>18614.400000000001</v>
      </c>
      <c r="K1616" s="10">
        <v>4931799751</v>
      </c>
      <c r="L1616" s="10" t="s">
        <v>7788</v>
      </c>
      <c r="M1616" s="10"/>
      <c r="N1616" s="10"/>
    </row>
    <row r="1617" spans="1:14">
      <c r="A1617" s="32" t="s">
        <v>9143</v>
      </c>
      <c r="B1617" s="32" t="s">
        <v>9143</v>
      </c>
      <c r="C1617" s="33">
        <v>0.92495370370370367</v>
      </c>
      <c r="D1617" s="10">
        <v>101</v>
      </c>
      <c r="E1617" s="14">
        <v>1511288</v>
      </c>
      <c r="F1617" s="10" t="s">
        <v>388</v>
      </c>
      <c r="G1617" s="15">
        <v>240</v>
      </c>
      <c r="H1617" s="10" t="s">
        <v>253</v>
      </c>
      <c r="I1617" s="10" t="s">
        <v>7424</v>
      </c>
      <c r="J1617" s="34">
        <v>2496</v>
      </c>
      <c r="K1617" s="10">
        <v>4931800136</v>
      </c>
      <c r="L1617" s="10" t="s">
        <v>7788</v>
      </c>
      <c r="M1617" s="10"/>
      <c r="N1617" s="10"/>
    </row>
    <row r="1618" spans="1:14">
      <c r="A1618" s="32" t="s">
        <v>9143</v>
      </c>
      <c r="B1618" s="32" t="s">
        <v>9143</v>
      </c>
      <c r="C1618" s="33">
        <v>0.9266550925925926</v>
      </c>
      <c r="D1618" s="10">
        <v>101</v>
      </c>
      <c r="E1618" s="14">
        <v>1508175</v>
      </c>
      <c r="F1618" s="10" t="s">
        <v>8733</v>
      </c>
      <c r="G1618" s="15">
        <v>168</v>
      </c>
      <c r="H1618" s="10" t="s">
        <v>253</v>
      </c>
      <c r="I1618" s="10" t="s">
        <v>7424</v>
      </c>
      <c r="J1618" s="34">
        <v>3386.88</v>
      </c>
      <c r="K1618" s="10">
        <v>4931800155</v>
      </c>
      <c r="L1618" s="10" t="s">
        <v>7788</v>
      </c>
      <c r="M1618" s="10"/>
      <c r="N1618" s="10"/>
    </row>
    <row r="1619" spans="1:14">
      <c r="A1619" s="32" t="s">
        <v>9143</v>
      </c>
      <c r="B1619" s="32" t="s">
        <v>9143</v>
      </c>
      <c r="C1619" s="33">
        <v>0.92685185185185182</v>
      </c>
      <c r="D1619" s="10">
        <v>101</v>
      </c>
      <c r="E1619" s="14">
        <v>1508175</v>
      </c>
      <c r="F1619" s="10" t="s">
        <v>8733</v>
      </c>
      <c r="G1619" s="15">
        <v>168</v>
      </c>
      <c r="H1619" s="10" t="s">
        <v>253</v>
      </c>
      <c r="I1619" s="10" t="s">
        <v>7424</v>
      </c>
      <c r="J1619" s="34">
        <v>3386.88</v>
      </c>
      <c r="K1619" s="10">
        <v>4931800156</v>
      </c>
      <c r="L1619" s="10" t="s">
        <v>7788</v>
      </c>
      <c r="M1619" s="10"/>
      <c r="N1619" s="10"/>
    </row>
    <row r="1620" spans="1:14">
      <c r="A1620" s="32" t="s">
        <v>9143</v>
      </c>
      <c r="B1620" s="32" t="s">
        <v>9143</v>
      </c>
      <c r="C1620" s="33">
        <v>0.92793981481481491</v>
      </c>
      <c r="D1620" s="10">
        <v>101</v>
      </c>
      <c r="E1620" s="14">
        <v>1520337</v>
      </c>
      <c r="F1620" s="10" t="s">
        <v>157</v>
      </c>
      <c r="G1620" s="15">
        <v>200</v>
      </c>
      <c r="H1620" s="10" t="s">
        <v>253</v>
      </c>
      <c r="I1620" s="10" t="s">
        <v>7424</v>
      </c>
      <c r="J1620" s="34">
        <v>2610</v>
      </c>
      <c r="K1620" s="10">
        <v>4931800159</v>
      </c>
      <c r="L1620" s="10" t="s">
        <v>7788</v>
      </c>
      <c r="M1620" s="10"/>
      <c r="N1620" s="10"/>
    </row>
    <row r="1621" spans="1:14">
      <c r="A1621" s="32" t="s">
        <v>9143</v>
      </c>
      <c r="B1621" s="32" t="s">
        <v>9143</v>
      </c>
      <c r="C1621" s="33">
        <v>0.92868055555555562</v>
      </c>
      <c r="D1621" s="10">
        <v>101</v>
      </c>
      <c r="E1621" s="14">
        <v>1513249</v>
      </c>
      <c r="F1621" s="10" t="s">
        <v>130</v>
      </c>
      <c r="G1621" s="15">
        <v>240</v>
      </c>
      <c r="H1621" s="10" t="s">
        <v>253</v>
      </c>
      <c r="I1621" s="10" t="s">
        <v>7424</v>
      </c>
      <c r="J1621" s="34">
        <v>2676</v>
      </c>
      <c r="K1621" s="10">
        <v>4931800163</v>
      </c>
      <c r="L1621" s="10" t="s">
        <v>7788</v>
      </c>
      <c r="M1621" s="10"/>
      <c r="N1621" s="10"/>
    </row>
    <row r="1622" spans="1:14">
      <c r="A1622" s="32" t="s">
        <v>9143</v>
      </c>
      <c r="B1622" s="32" t="s">
        <v>9143</v>
      </c>
      <c r="C1622" s="33">
        <v>0.92982638888888891</v>
      </c>
      <c r="D1622" s="10">
        <v>101</v>
      </c>
      <c r="E1622" s="14">
        <v>1511288</v>
      </c>
      <c r="F1622" s="10" t="s">
        <v>388</v>
      </c>
      <c r="G1622" s="15">
        <v>240</v>
      </c>
      <c r="H1622" s="10" t="s">
        <v>253</v>
      </c>
      <c r="I1622" s="10" t="s">
        <v>7424</v>
      </c>
      <c r="J1622" s="34">
        <v>2496</v>
      </c>
      <c r="K1622" s="10">
        <v>4931800167</v>
      </c>
      <c r="L1622" s="10" t="s">
        <v>7788</v>
      </c>
      <c r="M1622" s="10"/>
      <c r="N1622" s="10"/>
    </row>
    <row r="1623" spans="1:14">
      <c r="A1623" s="32" t="s">
        <v>9143</v>
      </c>
      <c r="B1623" s="32" t="s">
        <v>9143</v>
      </c>
      <c r="C1623" s="33">
        <v>0.93170138888888887</v>
      </c>
      <c r="D1623" s="10">
        <v>101</v>
      </c>
      <c r="E1623" s="14">
        <v>1508197</v>
      </c>
      <c r="F1623" s="10" t="s">
        <v>126</v>
      </c>
      <c r="G1623" s="15">
        <v>200</v>
      </c>
      <c r="H1623" s="10" t="s">
        <v>253</v>
      </c>
      <c r="I1623" s="10" t="s">
        <v>7424</v>
      </c>
      <c r="J1623" s="34">
        <v>2470</v>
      </c>
      <c r="K1623" s="10">
        <v>4931800185</v>
      </c>
      <c r="L1623" s="10" t="s">
        <v>7788</v>
      </c>
      <c r="M1623" s="10"/>
      <c r="N1623" s="10"/>
    </row>
    <row r="1624" spans="1:14">
      <c r="A1624" s="32" t="s">
        <v>9176</v>
      </c>
      <c r="B1624" s="32" t="s">
        <v>9176</v>
      </c>
      <c r="C1624" s="33">
        <v>4.8483796296296296E-2</v>
      </c>
      <c r="D1624" s="10">
        <v>101</v>
      </c>
      <c r="E1624" s="14">
        <v>1508197</v>
      </c>
      <c r="F1624" s="10" t="s">
        <v>126</v>
      </c>
      <c r="G1624" s="15">
        <v>200</v>
      </c>
      <c r="H1624" s="10" t="s">
        <v>253</v>
      </c>
      <c r="I1624" s="10" t="s">
        <v>7424</v>
      </c>
      <c r="J1624" s="34">
        <v>2470</v>
      </c>
      <c r="K1624" s="10">
        <v>4931800641</v>
      </c>
      <c r="L1624" s="10" t="s">
        <v>8732</v>
      </c>
      <c r="M1624" s="10"/>
      <c r="N1624" s="10"/>
    </row>
    <row r="1625" spans="1:14">
      <c r="A1625" s="32" t="s">
        <v>9176</v>
      </c>
      <c r="B1625" s="32" t="s">
        <v>9176</v>
      </c>
      <c r="C1625" s="33">
        <v>4.8726851851851855E-2</v>
      </c>
      <c r="D1625" s="10">
        <v>101</v>
      </c>
      <c r="E1625" s="14">
        <v>1508197</v>
      </c>
      <c r="F1625" s="10" t="s">
        <v>126</v>
      </c>
      <c r="G1625" s="15">
        <v>200</v>
      </c>
      <c r="H1625" s="10" t="s">
        <v>253</v>
      </c>
      <c r="I1625" s="10" t="s">
        <v>7424</v>
      </c>
      <c r="J1625" s="34">
        <v>2470</v>
      </c>
      <c r="K1625" s="10">
        <v>4931800644</v>
      </c>
      <c r="L1625" s="10" t="s">
        <v>8732</v>
      </c>
      <c r="M1625" s="10"/>
      <c r="N1625" s="10"/>
    </row>
    <row r="1626" spans="1:14">
      <c r="A1626" s="32" t="s">
        <v>9176</v>
      </c>
      <c r="B1626" s="32" t="s">
        <v>9176</v>
      </c>
      <c r="C1626" s="33">
        <v>4.8923611111111105E-2</v>
      </c>
      <c r="D1626" s="10">
        <v>101</v>
      </c>
      <c r="E1626" s="14">
        <v>1511288</v>
      </c>
      <c r="F1626" s="10" t="s">
        <v>388</v>
      </c>
      <c r="G1626" s="15">
        <v>240</v>
      </c>
      <c r="H1626" s="10" t="s">
        <v>253</v>
      </c>
      <c r="I1626" s="10" t="s">
        <v>7424</v>
      </c>
      <c r="J1626" s="34">
        <v>2496</v>
      </c>
      <c r="K1626" s="10">
        <v>4931800648</v>
      </c>
      <c r="L1626" s="10" t="s">
        <v>8732</v>
      </c>
      <c r="M1626" s="10"/>
      <c r="N1626" s="10"/>
    </row>
    <row r="1627" spans="1:14">
      <c r="A1627" s="32" t="s">
        <v>9176</v>
      </c>
      <c r="B1627" s="32" t="s">
        <v>9176</v>
      </c>
      <c r="C1627" s="33">
        <v>4.9155092592592597E-2</v>
      </c>
      <c r="D1627" s="10">
        <v>101</v>
      </c>
      <c r="E1627" s="14">
        <v>1511288</v>
      </c>
      <c r="F1627" s="10" t="s">
        <v>388</v>
      </c>
      <c r="G1627" s="15">
        <v>240</v>
      </c>
      <c r="H1627" s="10" t="s">
        <v>253</v>
      </c>
      <c r="I1627" s="10" t="s">
        <v>7424</v>
      </c>
      <c r="J1627" s="34">
        <v>2496</v>
      </c>
      <c r="K1627" s="10">
        <v>4931800650</v>
      </c>
      <c r="L1627" s="10" t="s">
        <v>8732</v>
      </c>
      <c r="M1627" s="10"/>
      <c r="N1627" s="10"/>
    </row>
    <row r="1628" spans="1:14">
      <c r="A1628" s="32" t="s">
        <v>9176</v>
      </c>
      <c r="B1628" s="32" t="s">
        <v>9176</v>
      </c>
      <c r="C1628" s="33">
        <v>4.9305555555555554E-2</v>
      </c>
      <c r="D1628" s="10">
        <v>101</v>
      </c>
      <c r="E1628" s="14">
        <v>1511288</v>
      </c>
      <c r="F1628" s="10" t="s">
        <v>388</v>
      </c>
      <c r="G1628" s="15">
        <v>240</v>
      </c>
      <c r="H1628" s="10" t="s">
        <v>253</v>
      </c>
      <c r="I1628" s="10" t="s">
        <v>7424</v>
      </c>
      <c r="J1628" s="34">
        <v>2496</v>
      </c>
      <c r="K1628" s="10">
        <v>4931800653</v>
      </c>
      <c r="L1628" s="10" t="s">
        <v>8732</v>
      </c>
      <c r="M1628" s="10"/>
      <c r="N1628" s="10"/>
    </row>
    <row r="1629" spans="1:14">
      <c r="A1629" s="32" t="s">
        <v>9176</v>
      </c>
      <c r="B1629" s="32" t="s">
        <v>9176</v>
      </c>
      <c r="C1629" s="33">
        <v>4.943287037037037E-2</v>
      </c>
      <c r="D1629" s="10">
        <v>101</v>
      </c>
      <c r="E1629" s="14">
        <v>1511288</v>
      </c>
      <c r="F1629" s="10" t="s">
        <v>388</v>
      </c>
      <c r="G1629" s="15">
        <v>240</v>
      </c>
      <c r="H1629" s="10" t="s">
        <v>253</v>
      </c>
      <c r="I1629" s="10" t="s">
        <v>7424</v>
      </c>
      <c r="J1629" s="34">
        <v>2496</v>
      </c>
      <c r="K1629" s="10">
        <v>4931800656</v>
      </c>
      <c r="L1629" s="10" t="s">
        <v>8732</v>
      </c>
      <c r="M1629" s="10"/>
      <c r="N1629" s="10"/>
    </row>
    <row r="1630" spans="1:14">
      <c r="A1630" s="32" t="s">
        <v>9176</v>
      </c>
      <c r="B1630" s="32" t="s">
        <v>9176</v>
      </c>
      <c r="C1630" s="33">
        <v>4.9999999999999996E-2</v>
      </c>
      <c r="D1630" s="10">
        <v>101</v>
      </c>
      <c r="E1630" s="14">
        <v>1513249</v>
      </c>
      <c r="F1630" s="10" t="s">
        <v>130</v>
      </c>
      <c r="G1630" s="15">
        <v>240</v>
      </c>
      <c r="H1630" s="10" t="s">
        <v>253</v>
      </c>
      <c r="I1630" s="10" t="s">
        <v>7424</v>
      </c>
      <c r="J1630" s="34">
        <v>2676</v>
      </c>
      <c r="K1630" s="10">
        <v>4931800667</v>
      </c>
      <c r="L1630" s="10" t="s">
        <v>8732</v>
      </c>
      <c r="M1630" s="10"/>
      <c r="N1630" s="10"/>
    </row>
    <row r="1631" spans="1:14">
      <c r="A1631" s="32" t="s">
        <v>9176</v>
      </c>
      <c r="B1631" s="32" t="s">
        <v>9176</v>
      </c>
      <c r="C1631" s="33">
        <v>5.0150462962962966E-2</v>
      </c>
      <c r="D1631" s="10">
        <v>101</v>
      </c>
      <c r="E1631" s="14">
        <v>1520337</v>
      </c>
      <c r="F1631" s="10" t="s">
        <v>157</v>
      </c>
      <c r="G1631" s="15">
        <v>200</v>
      </c>
      <c r="H1631" s="10" t="s">
        <v>253</v>
      </c>
      <c r="I1631" s="10" t="s">
        <v>7424</v>
      </c>
      <c r="J1631" s="34">
        <v>2610</v>
      </c>
      <c r="K1631" s="10">
        <v>4931800669</v>
      </c>
      <c r="L1631" s="10" t="s">
        <v>8732</v>
      </c>
      <c r="M1631" s="10"/>
      <c r="N1631" s="10"/>
    </row>
    <row r="1632" spans="1:14">
      <c r="A1632" s="32" t="s">
        <v>9176</v>
      </c>
      <c r="B1632" s="32" t="s">
        <v>9176</v>
      </c>
      <c r="C1632" s="33">
        <v>5.0312500000000003E-2</v>
      </c>
      <c r="D1632" s="10">
        <v>101</v>
      </c>
      <c r="E1632" s="14">
        <v>1520337</v>
      </c>
      <c r="F1632" s="10" t="s">
        <v>157</v>
      </c>
      <c r="G1632" s="15">
        <v>200</v>
      </c>
      <c r="H1632" s="10" t="s">
        <v>253</v>
      </c>
      <c r="I1632" s="10" t="s">
        <v>7424</v>
      </c>
      <c r="J1632" s="34">
        <v>2610</v>
      </c>
      <c r="K1632" s="10">
        <v>4931800672</v>
      </c>
      <c r="L1632" s="10" t="s">
        <v>8732</v>
      </c>
      <c r="M1632" s="10"/>
      <c r="N1632" s="10"/>
    </row>
    <row r="1633" spans="1:14">
      <c r="A1633" s="32" t="s">
        <v>9176</v>
      </c>
      <c r="B1633" s="32" t="s">
        <v>9176</v>
      </c>
      <c r="C1633" s="33">
        <v>5.0509259259259254E-2</v>
      </c>
      <c r="D1633" s="10">
        <v>101</v>
      </c>
      <c r="E1633" s="14">
        <v>1508113</v>
      </c>
      <c r="F1633" s="10" t="s">
        <v>353</v>
      </c>
      <c r="G1633" s="15">
        <v>216</v>
      </c>
      <c r="H1633" s="10" t="s">
        <v>253</v>
      </c>
      <c r="I1633" s="10" t="s">
        <v>7424</v>
      </c>
      <c r="J1633" s="34">
        <v>6505.92</v>
      </c>
      <c r="K1633" s="10">
        <v>4931800674</v>
      </c>
      <c r="L1633" s="10" t="s">
        <v>8732</v>
      </c>
      <c r="M1633" s="10"/>
      <c r="N1633" s="10"/>
    </row>
    <row r="1634" spans="1:14">
      <c r="A1634" s="32" t="s">
        <v>9176</v>
      </c>
      <c r="B1634" s="32" t="s">
        <v>9176</v>
      </c>
      <c r="C1634" s="33">
        <v>0.10244212962962962</v>
      </c>
      <c r="D1634" s="10">
        <v>101</v>
      </c>
      <c r="E1634" s="14">
        <v>1513249</v>
      </c>
      <c r="F1634" s="10" t="s">
        <v>130</v>
      </c>
      <c r="G1634" s="15">
        <v>240</v>
      </c>
      <c r="H1634" s="10" t="s">
        <v>253</v>
      </c>
      <c r="I1634" s="10" t="s">
        <v>7424</v>
      </c>
      <c r="J1634" s="34">
        <v>2676</v>
      </c>
      <c r="K1634" s="10">
        <v>4931800828</v>
      </c>
      <c r="L1634" s="10" t="s">
        <v>8732</v>
      </c>
      <c r="M1634" s="10"/>
      <c r="N1634" s="10"/>
    </row>
    <row r="1635" spans="1:14">
      <c r="A1635" s="32" t="s">
        <v>9176</v>
      </c>
      <c r="B1635" s="32" t="s">
        <v>9176</v>
      </c>
      <c r="C1635" s="33">
        <v>0.10259259259259258</v>
      </c>
      <c r="D1635" s="10">
        <v>101</v>
      </c>
      <c r="E1635" s="14">
        <v>1520337</v>
      </c>
      <c r="F1635" s="10" t="s">
        <v>157</v>
      </c>
      <c r="G1635" s="15">
        <v>200</v>
      </c>
      <c r="H1635" s="10" t="s">
        <v>253</v>
      </c>
      <c r="I1635" s="10" t="s">
        <v>7424</v>
      </c>
      <c r="J1635" s="34">
        <v>2610</v>
      </c>
      <c r="K1635" s="10">
        <v>4931800829</v>
      </c>
      <c r="L1635" s="10" t="s">
        <v>8732</v>
      </c>
      <c r="M1635" s="10"/>
      <c r="N1635" s="10"/>
    </row>
    <row r="1636" spans="1:14">
      <c r="A1636" s="32" t="s">
        <v>9176</v>
      </c>
      <c r="B1636" s="32" t="s">
        <v>9176</v>
      </c>
      <c r="C1636" s="33">
        <v>0.13335648148148146</v>
      </c>
      <c r="D1636" s="10">
        <v>101</v>
      </c>
      <c r="E1636" s="14">
        <v>1508175</v>
      </c>
      <c r="F1636" s="10" t="s">
        <v>8733</v>
      </c>
      <c r="G1636" s="15">
        <v>168</v>
      </c>
      <c r="H1636" s="10" t="s">
        <v>253</v>
      </c>
      <c r="I1636" s="10" t="s">
        <v>7424</v>
      </c>
      <c r="J1636" s="34">
        <v>3386.88</v>
      </c>
      <c r="K1636" s="10">
        <v>4931800966</v>
      </c>
      <c r="L1636" s="10" t="s">
        <v>8732</v>
      </c>
      <c r="M1636" s="10"/>
      <c r="N1636" s="10"/>
    </row>
    <row r="1637" spans="1:14">
      <c r="A1637" s="32" t="s">
        <v>9176</v>
      </c>
      <c r="B1637" s="32" t="s">
        <v>9176</v>
      </c>
      <c r="C1637" s="33">
        <v>0.13403935185185187</v>
      </c>
      <c r="D1637" s="10">
        <v>101</v>
      </c>
      <c r="E1637" s="14">
        <v>1508175</v>
      </c>
      <c r="F1637" s="10" t="s">
        <v>8733</v>
      </c>
      <c r="G1637" s="15">
        <v>168</v>
      </c>
      <c r="H1637" s="10" t="s">
        <v>253</v>
      </c>
      <c r="I1637" s="10" t="s">
        <v>7424</v>
      </c>
      <c r="J1637" s="34">
        <v>3386.88</v>
      </c>
      <c r="K1637" s="10">
        <v>4931800973</v>
      </c>
      <c r="L1637" s="10" t="s">
        <v>8732</v>
      </c>
      <c r="M1637" s="10"/>
      <c r="N1637" s="10"/>
    </row>
    <row r="1638" spans="1:14">
      <c r="A1638" s="32" t="s">
        <v>9176</v>
      </c>
      <c r="B1638" s="32" t="s">
        <v>9176</v>
      </c>
      <c r="C1638" s="33">
        <v>0.13760416666666667</v>
      </c>
      <c r="D1638" s="10">
        <v>101</v>
      </c>
      <c r="E1638" s="14">
        <v>1511288</v>
      </c>
      <c r="F1638" s="10" t="s">
        <v>388</v>
      </c>
      <c r="G1638" s="15">
        <v>240</v>
      </c>
      <c r="H1638" s="10" t="s">
        <v>253</v>
      </c>
      <c r="I1638" s="10" t="s">
        <v>7424</v>
      </c>
      <c r="J1638" s="34">
        <v>2496</v>
      </c>
      <c r="K1638" s="10">
        <v>4931800983</v>
      </c>
      <c r="L1638" s="10" t="s">
        <v>8732</v>
      </c>
      <c r="M1638" s="10"/>
      <c r="N1638" s="10"/>
    </row>
    <row r="1639" spans="1:14">
      <c r="A1639" s="32" t="s">
        <v>9176</v>
      </c>
      <c r="B1639" s="32" t="s">
        <v>9176</v>
      </c>
      <c r="C1639" s="33">
        <v>0.16163194444444443</v>
      </c>
      <c r="D1639" s="10">
        <v>101</v>
      </c>
      <c r="E1639" s="14">
        <v>1520337</v>
      </c>
      <c r="F1639" s="10" t="s">
        <v>157</v>
      </c>
      <c r="G1639" s="15">
        <v>200</v>
      </c>
      <c r="H1639" s="10" t="s">
        <v>253</v>
      </c>
      <c r="I1639" s="10" t="s">
        <v>7424</v>
      </c>
      <c r="J1639" s="34">
        <v>2610</v>
      </c>
      <c r="K1639" s="10">
        <v>4931801135</v>
      </c>
      <c r="L1639" s="10" t="s">
        <v>8732</v>
      </c>
      <c r="M1639" s="10"/>
      <c r="N1639" s="10"/>
    </row>
    <row r="1640" spans="1:14">
      <c r="A1640" s="32" t="s">
        <v>9176</v>
      </c>
      <c r="B1640" s="32" t="s">
        <v>9176</v>
      </c>
      <c r="C1640" s="33">
        <v>0.17371527777777776</v>
      </c>
      <c r="D1640" s="10">
        <v>101</v>
      </c>
      <c r="E1640" s="14">
        <v>1516860</v>
      </c>
      <c r="F1640" s="10" t="s">
        <v>139</v>
      </c>
      <c r="G1640" s="15">
        <v>800</v>
      </c>
      <c r="H1640" s="10" t="s">
        <v>253</v>
      </c>
      <c r="I1640" s="10" t="s">
        <v>7424</v>
      </c>
      <c r="J1640" s="34">
        <v>15032</v>
      </c>
      <c r="K1640" s="10">
        <v>4931801161</v>
      </c>
      <c r="L1640" s="10" t="s">
        <v>8732</v>
      </c>
      <c r="M1640" s="10"/>
      <c r="N1640" s="10"/>
    </row>
    <row r="1641" spans="1:14">
      <c r="A1641" s="32" t="s">
        <v>9176</v>
      </c>
      <c r="B1641" s="32" t="s">
        <v>9176</v>
      </c>
      <c r="C1641" s="33">
        <v>0.17825231481481482</v>
      </c>
      <c r="D1641" s="10">
        <v>101</v>
      </c>
      <c r="E1641" s="14">
        <v>1508197</v>
      </c>
      <c r="F1641" s="10" t="s">
        <v>126</v>
      </c>
      <c r="G1641" s="15">
        <v>200</v>
      </c>
      <c r="H1641" s="10" t="s">
        <v>253</v>
      </c>
      <c r="I1641" s="10" t="s">
        <v>7424</v>
      </c>
      <c r="J1641" s="34">
        <v>2470</v>
      </c>
      <c r="K1641" s="10">
        <v>4931801219</v>
      </c>
      <c r="L1641" s="10" t="s">
        <v>8732</v>
      </c>
      <c r="M1641" s="10"/>
      <c r="N1641" s="10"/>
    </row>
    <row r="1642" spans="1:14">
      <c r="A1642" s="32" t="s">
        <v>9176</v>
      </c>
      <c r="B1642" s="32" t="s">
        <v>9176</v>
      </c>
      <c r="C1642" s="33">
        <v>0.18335648148148151</v>
      </c>
      <c r="D1642" s="10">
        <v>101</v>
      </c>
      <c r="E1642" s="14">
        <v>1516850</v>
      </c>
      <c r="F1642" s="10" t="s">
        <v>399</v>
      </c>
      <c r="G1642" s="15">
        <v>960</v>
      </c>
      <c r="H1642" s="10" t="s">
        <v>253</v>
      </c>
      <c r="I1642" s="10" t="s">
        <v>7424</v>
      </c>
      <c r="J1642" s="34">
        <v>18614.400000000001</v>
      </c>
      <c r="K1642" s="10">
        <v>4931801254</v>
      </c>
      <c r="L1642" s="10" t="s">
        <v>8732</v>
      </c>
      <c r="M1642" s="10"/>
      <c r="N1642" s="10"/>
    </row>
    <row r="1643" spans="1:14">
      <c r="A1643" s="32" t="s">
        <v>9176</v>
      </c>
      <c r="B1643" s="32" t="s">
        <v>9176</v>
      </c>
      <c r="C1643" s="33">
        <v>0.22864583333333333</v>
      </c>
      <c r="D1643" s="10">
        <v>101</v>
      </c>
      <c r="E1643" s="14">
        <v>1511288</v>
      </c>
      <c r="F1643" s="10" t="s">
        <v>388</v>
      </c>
      <c r="G1643" s="15">
        <v>240</v>
      </c>
      <c r="H1643" s="10" t="s">
        <v>253</v>
      </c>
      <c r="I1643" s="10" t="s">
        <v>7424</v>
      </c>
      <c r="J1643" s="34">
        <v>2496</v>
      </c>
      <c r="K1643" s="10">
        <v>4931801614</v>
      </c>
      <c r="L1643" s="10" t="s">
        <v>8732</v>
      </c>
      <c r="M1643" s="10"/>
      <c r="N1643" s="10"/>
    </row>
    <row r="1644" spans="1:14">
      <c r="A1644" s="32" t="s">
        <v>9176</v>
      </c>
      <c r="B1644" s="32" t="s">
        <v>9176</v>
      </c>
      <c r="C1644" s="33">
        <v>0.22891203703703702</v>
      </c>
      <c r="D1644" s="10">
        <v>101</v>
      </c>
      <c r="E1644" s="14">
        <v>1513249</v>
      </c>
      <c r="F1644" s="10" t="s">
        <v>130</v>
      </c>
      <c r="G1644" s="15">
        <v>240</v>
      </c>
      <c r="H1644" s="10" t="s">
        <v>253</v>
      </c>
      <c r="I1644" s="10" t="s">
        <v>7424</v>
      </c>
      <c r="J1644" s="34">
        <v>2676</v>
      </c>
      <c r="K1644" s="10">
        <v>4931801618</v>
      </c>
      <c r="L1644" s="10" t="s">
        <v>8732</v>
      </c>
      <c r="M1644" s="10"/>
      <c r="N1644" s="10"/>
    </row>
    <row r="1645" spans="1:14">
      <c r="A1645" s="32" t="s">
        <v>9176</v>
      </c>
      <c r="B1645" s="32" t="s">
        <v>9176</v>
      </c>
      <c r="C1645" s="33">
        <v>0.22903935185185187</v>
      </c>
      <c r="D1645" s="10">
        <v>101</v>
      </c>
      <c r="E1645" s="14">
        <v>1520337</v>
      </c>
      <c r="F1645" s="10" t="s">
        <v>157</v>
      </c>
      <c r="G1645" s="15">
        <v>200</v>
      </c>
      <c r="H1645" s="10" t="s">
        <v>253</v>
      </c>
      <c r="I1645" s="10" t="s">
        <v>7424</v>
      </c>
      <c r="J1645" s="34">
        <v>2610</v>
      </c>
      <c r="K1645" s="10">
        <v>4931801619</v>
      </c>
      <c r="L1645" s="10" t="s">
        <v>8732</v>
      </c>
      <c r="M1645" s="10"/>
      <c r="N1645" s="10"/>
    </row>
    <row r="1646" spans="1:14">
      <c r="A1646" s="32" t="s">
        <v>9176</v>
      </c>
      <c r="B1646" s="32" t="s">
        <v>9176</v>
      </c>
      <c r="C1646" s="33">
        <v>0.24572916666666667</v>
      </c>
      <c r="D1646" s="10">
        <v>101</v>
      </c>
      <c r="E1646" s="14">
        <v>1511288</v>
      </c>
      <c r="F1646" s="10" t="s">
        <v>388</v>
      </c>
      <c r="G1646" s="15">
        <v>240</v>
      </c>
      <c r="H1646" s="10" t="s">
        <v>253</v>
      </c>
      <c r="I1646" s="10" t="s">
        <v>7424</v>
      </c>
      <c r="J1646" s="34">
        <v>2496</v>
      </c>
      <c r="K1646" s="10">
        <v>4931801748</v>
      </c>
      <c r="L1646" s="10" t="s">
        <v>8732</v>
      </c>
      <c r="M1646" s="10"/>
      <c r="N1646" s="10"/>
    </row>
    <row r="1647" spans="1:14">
      <c r="A1647" s="32" t="s">
        <v>9176</v>
      </c>
      <c r="B1647" s="32" t="s">
        <v>9176</v>
      </c>
      <c r="C1647" s="33">
        <v>0.24591435185185184</v>
      </c>
      <c r="D1647" s="10">
        <v>101</v>
      </c>
      <c r="E1647" s="14">
        <v>1508175</v>
      </c>
      <c r="F1647" s="10" t="s">
        <v>8733</v>
      </c>
      <c r="G1647" s="15">
        <v>168</v>
      </c>
      <c r="H1647" s="10" t="s">
        <v>253</v>
      </c>
      <c r="I1647" s="10" t="s">
        <v>7424</v>
      </c>
      <c r="J1647" s="34">
        <v>3386.88</v>
      </c>
      <c r="K1647" s="10">
        <v>4931801749</v>
      </c>
      <c r="L1647" s="10" t="s">
        <v>8732</v>
      </c>
      <c r="M1647" s="10"/>
      <c r="N1647" s="10"/>
    </row>
    <row r="1648" spans="1:14">
      <c r="A1648" s="32" t="s">
        <v>9176</v>
      </c>
      <c r="B1648" s="32" t="s">
        <v>9176</v>
      </c>
      <c r="C1648" s="33">
        <v>0.2464814814814815</v>
      </c>
      <c r="D1648" s="10">
        <v>101</v>
      </c>
      <c r="E1648" s="14">
        <v>1508175</v>
      </c>
      <c r="F1648" s="10" t="s">
        <v>8733</v>
      </c>
      <c r="G1648" s="15">
        <v>168</v>
      </c>
      <c r="H1648" s="10" t="s">
        <v>253</v>
      </c>
      <c r="I1648" s="10" t="s">
        <v>7424</v>
      </c>
      <c r="J1648" s="34">
        <v>3386.88</v>
      </c>
      <c r="K1648" s="10">
        <v>4931801753</v>
      </c>
      <c r="L1648" s="10" t="s">
        <v>8732</v>
      </c>
      <c r="M1648" s="10"/>
      <c r="N1648" s="10"/>
    </row>
    <row r="1649" spans="1:14">
      <c r="A1649" s="32" t="s">
        <v>9176</v>
      </c>
      <c r="B1649" s="32" t="s">
        <v>9176</v>
      </c>
      <c r="C1649" s="33">
        <v>0.25182870370370369</v>
      </c>
      <c r="D1649" s="10">
        <v>101</v>
      </c>
      <c r="E1649" s="14">
        <v>1508113</v>
      </c>
      <c r="F1649" s="10" t="s">
        <v>353</v>
      </c>
      <c r="G1649" s="15">
        <v>216</v>
      </c>
      <c r="H1649" s="10" t="s">
        <v>253</v>
      </c>
      <c r="I1649" s="10" t="s">
        <v>7424</v>
      </c>
      <c r="J1649" s="34">
        <v>6505.92</v>
      </c>
      <c r="K1649" s="10">
        <v>4931801775</v>
      </c>
      <c r="L1649" s="10" t="s">
        <v>8732</v>
      </c>
      <c r="M1649" s="10"/>
      <c r="N1649" s="10"/>
    </row>
    <row r="1650" spans="1:14">
      <c r="A1650" s="32" t="s">
        <v>9176</v>
      </c>
      <c r="B1650" s="32" t="s">
        <v>9176</v>
      </c>
      <c r="C1650" s="33">
        <v>0.25216435185185188</v>
      </c>
      <c r="D1650" s="10">
        <v>101</v>
      </c>
      <c r="E1650" s="14">
        <v>1508113</v>
      </c>
      <c r="F1650" s="10" t="s">
        <v>353</v>
      </c>
      <c r="G1650" s="15">
        <v>216</v>
      </c>
      <c r="H1650" s="10" t="s">
        <v>253</v>
      </c>
      <c r="I1650" s="10" t="s">
        <v>7424</v>
      </c>
      <c r="J1650" s="34">
        <v>6505.92</v>
      </c>
      <c r="K1650" s="10">
        <v>4931801776</v>
      </c>
      <c r="L1650" s="10" t="s">
        <v>8732</v>
      </c>
      <c r="M1650" s="10"/>
      <c r="N1650" s="10"/>
    </row>
    <row r="1651" spans="1:14">
      <c r="A1651" s="32" t="s">
        <v>9176</v>
      </c>
      <c r="B1651" s="32" t="s">
        <v>9176</v>
      </c>
      <c r="C1651" s="33">
        <v>0.2525810185185185</v>
      </c>
      <c r="D1651" s="10">
        <v>101</v>
      </c>
      <c r="E1651" s="14">
        <v>1508113</v>
      </c>
      <c r="F1651" s="10" t="s">
        <v>353</v>
      </c>
      <c r="G1651" s="15">
        <v>216</v>
      </c>
      <c r="H1651" s="10" t="s">
        <v>253</v>
      </c>
      <c r="I1651" s="10" t="s">
        <v>7424</v>
      </c>
      <c r="J1651" s="34">
        <v>6505.92</v>
      </c>
      <c r="K1651" s="10">
        <v>4931801777</v>
      </c>
      <c r="L1651" s="10" t="s">
        <v>8732</v>
      </c>
      <c r="M1651" s="10"/>
      <c r="N1651" s="10"/>
    </row>
    <row r="1652" spans="1:14">
      <c r="A1652" s="32" t="s">
        <v>9176</v>
      </c>
      <c r="B1652" s="32" t="s">
        <v>9176</v>
      </c>
      <c r="C1652" s="33">
        <v>0.40548611111111116</v>
      </c>
      <c r="D1652" s="10">
        <v>101</v>
      </c>
      <c r="E1652" s="14">
        <v>1508197</v>
      </c>
      <c r="F1652" s="10" t="s">
        <v>126</v>
      </c>
      <c r="G1652" s="15">
        <v>200</v>
      </c>
      <c r="H1652" s="10" t="s">
        <v>253</v>
      </c>
      <c r="I1652" s="10" t="s">
        <v>7424</v>
      </c>
      <c r="J1652" s="34">
        <v>2470</v>
      </c>
      <c r="K1652" s="10">
        <v>4931804283</v>
      </c>
      <c r="L1652" s="10" t="s">
        <v>8469</v>
      </c>
      <c r="M1652" s="10"/>
      <c r="N1652" s="10"/>
    </row>
    <row r="1653" spans="1:14">
      <c r="A1653" s="32" t="s">
        <v>9176</v>
      </c>
      <c r="B1653" s="32" t="s">
        <v>9176</v>
      </c>
      <c r="C1653" s="33">
        <v>0.40560185185185182</v>
      </c>
      <c r="D1653" s="10">
        <v>101</v>
      </c>
      <c r="E1653" s="14">
        <v>1508197</v>
      </c>
      <c r="F1653" s="10" t="s">
        <v>126</v>
      </c>
      <c r="G1653" s="15">
        <v>200</v>
      </c>
      <c r="H1653" s="10" t="s">
        <v>253</v>
      </c>
      <c r="I1653" s="10" t="s">
        <v>7424</v>
      </c>
      <c r="J1653" s="34">
        <v>2470</v>
      </c>
      <c r="K1653" s="10">
        <v>4931804285</v>
      </c>
      <c r="L1653" s="10" t="s">
        <v>8469</v>
      </c>
      <c r="M1653" s="10"/>
      <c r="N1653" s="10"/>
    </row>
    <row r="1654" spans="1:14">
      <c r="A1654" s="32" t="s">
        <v>9176</v>
      </c>
      <c r="B1654" s="32" t="s">
        <v>9176</v>
      </c>
      <c r="C1654" s="33">
        <v>0.40563657407407411</v>
      </c>
      <c r="D1654" s="10">
        <v>101</v>
      </c>
      <c r="E1654" s="14">
        <v>1508197</v>
      </c>
      <c r="F1654" s="10" t="s">
        <v>126</v>
      </c>
      <c r="G1654" s="15">
        <v>200</v>
      </c>
      <c r="H1654" s="10" t="s">
        <v>253</v>
      </c>
      <c r="I1654" s="10" t="s">
        <v>7424</v>
      </c>
      <c r="J1654" s="34">
        <v>2470</v>
      </c>
      <c r="K1654" s="10">
        <v>4931804287</v>
      </c>
      <c r="L1654" s="10" t="s">
        <v>8469</v>
      </c>
      <c r="M1654" s="10"/>
      <c r="N1654" s="10"/>
    </row>
    <row r="1655" spans="1:14">
      <c r="A1655" s="32" t="s">
        <v>9176</v>
      </c>
      <c r="B1655" s="32" t="s">
        <v>9176</v>
      </c>
      <c r="C1655" s="33">
        <v>0.40583333333333332</v>
      </c>
      <c r="D1655" s="10">
        <v>101</v>
      </c>
      <c r="E1655" s="14">
        <v>1511288</v>
      </c>
      <c r="F1655" s="10" t="s">
        <v>388</v>
      </c>
      <c r="G1655" s="15">
        <v>240</v>
      </c>
      <c r="H1655" s="10" t="s">
        <v>253</v>
      </c>
      <c r="I1655" s="10" t="s">
        <v>7424</v>
      </c>
      <c r="J1655" s="34">
        <v>2496</v>
      </c>
      <c r="K1655" s="10">
        <v>4931804289</v>
      </c>
      <c r="L1655" s="10" t="s">
        <v>8469</v>
      </c>
      <c r="M1655" s="10"/>
      <c r="N1655" s="10"/>
    </row>
    <row r="1656" spans="1:14">
      <c r="A1656" s="32" t="s">
        <v>9176</v>
      </c>
      <c r="B1656" s="32" t="s">
        <v>9176</v>
      </c>
      <c r="C1656" s="33">
        <v>0.40585648148148151</v>
      </c>
      <c r="D1656" s="10">
        <v>101</v>
      </c>
      <c r="E1656" s="14">
        <v>1511288</v>
      </c>
      <c r="F1656" s="10" t="s">
        <v>388</v>
      </c>
      <c r="G1656" s="15">
        <v>240</v>
      </c>
      <c r="H1656" s="10" t="s">
        <v>253</v>
      </c>
      <c r="I1656" s="10" t="s">
        <v>7424</v>
      </c>
      <c r="J1656" s="34">
        <v>2496</v>
      </c>
      <c r="K1656" s="10">
        <v>4931804290</v>
      </c>
      <c r="L1656" s="10" t="s">
        <v>8469</v>
      </c>
      <c r="M1656" s="10"/>
      <c r="N1656" s="10"/>
    </row>
    <row r="1657" spans="1:14">
      <c r="A1657" s="32" t="s">
        <v>9176</v>
      </c>
      <c r="B1657" s="32" t="s">
        <v>9176</v>
      </c>
      <c r="C1657" s="33">
        <v>0.40596064814814814</v>
      </c>
      <c r="D1657" s="10">
        <v>101</v>
      </c>
      <c r="E1657" s="14">
        <v>1511288</v>
      </c>
      <c r="F1657" s="10" t="s">
        <v>388</v>
      </c>
      <c r="G1657" s="15">
        <v>240</v>
      </c>
      <c r="H1657" s="10" t="s">
        <v>253</v>
      </c>
      <c r="I1657" s="10" t="s">
        <v>7424</v>
      </c>
      <c r="J1657" s="34">
        <v>2496</v>
      </c>
      <c r="K1657" s="10">
        <v>4931804291</v>
      </c>
      <c r="L1657" s="10" t="s">
        <v>8469</v>
      </c>
      <c r="M1657" s="10"/>
      <c r="N1657" s="10"/>
    </row>
    <row r="1658" spans="1:14">
      <c r="A1658" s="32" t="s">
        <v>9176</v>
      </c>
      <c r="B1658" s="32" t="s">
        <v>9176</v>
      </c>
      <c r="C1658" s="33">
        <v>0.40598379629629627</v>
      </c>
      <c r="D1658" s="10">
        <v>101</v>
      </c>
      <c r="E1658" s="14">
        <v>1511288</v>
      </c>
      <c r="F1658" s="10" t="s">
        <v>388</v>
      </c>
      <c r="G1658" s="15">
        <v>240</v>
      </c>
      <c r="H1658" s="10" t="s">
        <v>253</v>
      </c>
      <c r="I1658" s="10" t="s">
        <v>7424</v>
      </c>
      <c r="J1658" s="34">
        <v>2496</v>
      </c>
      <c r="K1658" s="10">
        <v>4931804292</v>
      </c>
      <c r="L1658" s="10" t="s">
        <v>8469</v>
      </c>
      <c r="M1658" s="10"/>
      <c r="N1658" s="10"/>
    </row>
    <row r="1659" spans="1:14">
      <c r="A1659" s="32" t="s">
        <v>9176</v>
      </c>
      <c r="B1659" s="32" t="s">
        <v>9176</v>
      </c>
      <c r="C1659" s="33">
        <v>0.40609953703703705</v>
      </c>
      <c r="D1659" s="10">
        <v>101</v>
      </c>
      <c r="E1659" s="14">
        <v>1513249</v>
      </c>
      <c r="F1659" s="10" t="s">
        <v>130</v>
      </c>
      <c r="G1659" s="15">
        <v>240</v>
      </c>
      <c r="H1659" s="10" t="s">
        <v>253</v>
      </c>
      <c r="I1659" s="10" t="s">
        <v>7424</v>
      </c>
      <c r="J1659" s="34">
        <v>2676</v>
      </c>
      <c r="K1659" s="10">
        <v>4931804293</v>
      </c>
      <c r="L1659" s="10" t="s">
        <v>8469</v>
      </c>
      <c r="M1659" s="10"/>
      <c r="N1659" s="10"/>
    </row>
    <row r="1660" spans="1:14">
      <c r="A1660" s="32" t="s">
        <v>9176</v>
      </c>
      <c r="B1660" s="32" t="s">
        <v>9176</v>
      </c>
      <c r="C1660" s="33">
        <v>0.40615740740740741</v>
      </c>
      <c r="D1660" s="10">
        <v>101</v>
      </c>
      <c r="E1660" s="14">
        <v>1513249</v>
      </c>
      <c r="F1660" s="10" t="s">
        <v>130</v>
      </c>
      <c r="G1660" s="15">
        <v>240</v>
      </c>
      <c r="H1660" s="10" t="s">
        <v>253</v>
      </c>
      <c r="I1660" s="10" t="s">
        <v>7424</v>
      </c>
      <c r="J1660" s="34">
        <v>2676</v>
      </c>
      <c r="K1660" s="10">
        <v>4931804296</v>
      </c>
      <c r="L1660" s="10" t="s">
        <v>8469</v>
      </c>
      <c r="M1660" s="10"/>
      <c r="N1660" s="10"/>
    </row>
    <row r="1661" spans="1:14">
      <c r="A1661" s="32" t="s">
        <v>9176</v>
      </c>
      <c r="B1661" s="32" t="s">
        <v>9176</v>
      </c>
      <c r="C1661" s="33">
        <v>0.40623842592592596</v>
      </c>
      <c r="D1661" s="10">
        <v>101</v>
      </c>
      <c r="E1661" s="14">
        <v>1508113</v>
      </c>
      <c r="F1661" s="10" t="s">
        <v>353</v>
      </c>
      <c r="G1661" s="15">
        <v>216</v>
      </c>
      <c r="H1661" s="10" t="s">
        <v>253</v>
      </c>
      <c r="I1661" s="10" t="s">
        <v>7424</v>
      </c>
      <c r="J1661" s="34">
        <v>6505.92</v>
      </c>
      <c r="K1661" s="10">
        <v>4931804297</v>
      </c>
      <c r="L1661" s="10" t="s">
        <v>8469</v>
      </c>
      <c r="M1661" s="10"/>
      <c r="N1661" s="10"/>
    </row>
    <row r="1662" spans="1:14">
      <c r="A1662" s="32" t="s">
        <v>9176</v>
      </c>
      <c r="B1662" s="32" t="s">
        <v>9176</v>
      </c>
      <c r="C1662" s="33">
        <v>0.40628472222222217</v>
      </c>
      <c r="D1662" s="10">
        <v>101</v>
      </c>
      <c r="E1662" s="14">
        <v>1508113</v>
      </c>
      <c r="F1662" s="10" t="s">
        <v>353</v>
      </c>
      <c r="G1662" s="15">
        <v>216</v>
      </c>
      <c r="H1662" s="10" t="s">
        <v>253</v>
      </c>
      <c r="I1662" s="10" t="s">
        <v>7424</v>
      </c>
      <c r="J1662" s="34">
        <v>6505.92</v>
      </c>
      <c r="K1662" s="10">
        <v>4931804298</v>
      </c>
      <c r="L1662" s="10" t="s">
        <v>8469</v>
      </c>
      <c r="M1662" s="10"/>
      <c r="N1662" s="10"/>
    </row>
    <row r="1663" spans="1:14">
      <c r="A1663" s="32" t="s">
        <v>9176</v>
      </c>
      <c r="B1663" s="32" t="s">
        <v>9176</v>
      </c>
      <c r="C1663" s="33">
        <v>0.40637731481481482</v>
      </c>
      <c r="D1663" s="10">
        <v>101</v>
      </c>
      <c r="E1663" s="14">
        <v>1508175</v>
      </c>
      <c r="F1663" s="10" t="s">
        <v>8733</v>
      </c>
      <c r="G1663" s="15">
        <v>168</v>
      </c>
      <c r="H1663" s="10" t="s">
        <v>253</v>
      </c>
      <c r="I1663" s="10" t="s">
        <v>7424</v>
      </c>
      <c r="J1663" s="34">
        <v>3386.88</v>
      </c>
      <c r="K1663" s="10">
        <v>4931804299</v>
      </c>
      <c r="L1663" s="10" t="s">
        <v>8469</v>
      </c>
      <c r="M1663" s="10"/>
      <c r="N1663" s="10"/>
    </row>
    <row r="1664" spans="1:14">
      <c r="A1664" s="32" t="s">
        <v>9176</v>
      </c>
      <c r="B1664" s="32" t="s">
        <v>9176</v>
      </c>
      <c r="C1664" s="33">
        <v>0.40641203703703704</v>
      </c>
      <c r="D1664" s="10">
        <v>101</v>
      </c>
      <c r="E1664" s="14">
        <v>1508175</v>
      </c>
      <c r="F1664" s="10" t="s">
        <v>8733</v>
      </c>
      <c r="G1664" s="15">
        <v>168</v>
      </c>
      <c r="H1664" s="10" t="s">
        <v>253</v>
      </c>
      <c r="I1664" s="10" t="s">
        <v>7424</v>
      </c>
      <c r="J1664" s="34">
        <v>3386.88</v>
      </c>
      <c r="K1664" s="10">
        <v>4931804300</v>
      </c>
      <c r="L1664" s="10" t="s">
        <v>8469</v>
      </c>
      <c r="M1664" s="10"/>
      <c r="N1664" s="10"/>
    </row>
    <row r="1665" spans="1:14">
      <c r="A1665" s="32" t="s">
        <v>9176</v>
      </c>
      <c r="B1665" s="32" t="s">
        <v>9176</v>
      </c>
      <c r="C1665" s="33">
        <v>0.48291666666666666</v>
      </c>
      <c r="D1665" s="10">
        <v>101</v>
      </c>
      <c r="E1665" s="14">
        <v>1508197</v>
      </c>
      <c r="F1665" s="10" t="s">
        <v>126</v>
      </c>
      <c r="G1665" s="15">
        <v>200</v>
      </c>
      <c r="H1665" s="10" t="s">
        <v>253</v>
      </c>
      <c r="I1665" s="10" t="s">
        <v>7424</v>
      </c>
      <c r="J1665" s="34">
        <v>2470</v>
      </c>
      <c r="K1665" s="10">
        <v>4931805198</v>
      </c>
      <c r="L1665" s="10" t="s">
        <v>8469</v>
      </c>
      <c r="M1665" s="10"/>
      <c r="N1665" s="10"/>
    </row>
    <row r="1666" spans="1:14">
      <c r="A1666" s="32" t="s">
        <v>9176</v>
      </c>
      <c r="B1666" s="32" t="s">
        <v>9176</v>
      </c>
      <c r="C1666" s="33">
        <v>0.48302083333333329</v>
      </c>
      <c r="D1666" s="10">
        <v>101</v>
      </c>
      <c r="E1666" s="14">
        <v>1511288</v>
      </c>
      <c r="F1666" s="10" t="s">
        <v>388</v>
      </c>
      <c r="G1666" s="15">
        <v>240</v>
      </c>
      <c r="H1666" s="10" t="s">
        <v>253</v>
      </c>
      <c r="I1666" s="10" t="s">
        <v>7424</v>
      </c>
      <c r="J1666" s="34">
        <v>2496</v>
      </c>
      <c r="K1666" s="10">
        <v>4931805200</v>
      </c>
      <c r="L1666" s="10" t="s">
        <v>8469</v>
      </c>
      <c r="M1666" s="10"/>
      <c r="N1666" s="10"/>
    </row>
    <row r="1667" spans="1:14">
      <c r="A1667" s="32" t="s">
        <v>9176</v>
      </c>
      <c r="B1667" s="32" t="s">
        <v>9176</v>
      </c>
      <c r="C1667" s="33">
        <v>0.48317129629629635</v>
      </c>
      <c r="D1667" s="10">
        <v>101</v>
      </c>
      <c r="E1667" s="14">
        <v>1511288</v>
      </c>
      <c r="F1667" s="10" t="s">
        <v>388</v>
      </c>
      <c r="G1667" s="15">
        <v>240</v>
      </c>
      <c r="H1667" s="10" t="s">
        <v>253</v>
      </c>
      <c r="I1667" s="10" t="s">
        <v>7424</v>
      </c>
      <c r="J1667" s="34">
        <v>2496</v>
      </c>
      <c r="K1667" s="10">
        <v>4931805203</v>
      </c>
      <c r="L1667" s="10" t="s">
        <v>8469</v>
      </c>
      <c r="M1667" s="10"/>
      <c r="N1667" s="10"/>
    </row>
    <row r="1668" spans="1:14">
      <c r="A1668" s="32" t="s">
        <v>9176</v>
      </c>
      <c r="B1668" s="32" t="s">
        <v>9176</v>
      </c>
      <c r="C1668" s="33">
        <v>0.48339120370370375</v>
      </c>
      <c r="D1668" s="10">
        <v>101</v>
      </c>
      <c r="E1668" s="14">
        <v>1508113</v>
      </c>
      <c r="F1668" s="10" t="s">
        <v>353</v>
      </c>
      <c r="G1668" s="15">
        <v>216</v>
      </c>
      <c r="H1668" s="10" t="s">
        <v>253</v>
      </c>
      <c r="I1668" s="10" t="s">
        <v>7424</v>
      </c>
      <c r="J1668" s="34">
        <v>6505.92</v>
      </c>
      <c r="K1668" s="10">
        <v>4931805207</v>
      </c>
      <c r="L1668" s="10" t="s">
        <v>8469</v>
      </c>
      <c r="M1668" s="10"/>
      <c r="N1668" s="10"/>
    </row>
    <row r="1669" spans="1:14">
      <c r="A1669" s="32" t="s">
        <v>9176</v>
      </c>
      <c r="B1669" s="32" t="s">
        <v>9176</v>
      </c>
      <c r="C1669" s="33">
        <v>0.4834606481481481</v>
      </c>
      <c r="D1669" s="10">
        <v>101</v>
      </c>
      <c r="E1669" s="14">
        <v>1508175</v>
      </c>
      <c r="F1669" s="10" t="s">
        <v>8733</v>
      </c>
      <c r="G1669" s="15">
        <v>168</v>
      </c>
      <c r="H1669" s="10" t="s">
        <v>253</v>
      </c>
      <c r="I1669" s="10" t="s">
        <v>7424</v>
      </c>
      <c r="J1669" s="34">
        <v>3386.88</v>
      </c>
      <c r="K1669" s="10">
        <v>4931805208</v>
      </c>
      <c r="L1669" s="10" t="s">
        <v>8469</v>
      </c>
      <c r="M1669" s="10"/>
      <c r="N1669" s="10"/>
    </row>
    <row r="1670" spans="1:14">
      <c r="A1670" s="32" t="s">
        <v>9176</v>
      </c>
      <c r="B1670" s="32" t="s">
        <v>9176</v>
      </c>
      <c r="C1670" s="33">
        <v>0.48731481481481481</v>
      </c>
      <c r="D1670" s="10">
        <v>101</v>
      </c>
      <c r="E1670" s="14">
        <v>1513249</v>
      </c>
      <c r="F1670" s="10" t="s">
        <v>130</v>
      </c>
      <c r="G1670" s="15">
        <v>240</v>
      </c>
      <c r="H1670" s="10" t="s">
        <v>253</v>
      </c>
      <c r="I1670" s="10" t="s">
        <v>7424</v>
      </c>
      <c r="J1670" s="34">
        <v>2676</v>
      </c>
      <c r="K1670" s="10">
        <v>4931805234</v>
      </c>
      <c r="L1670" s="10" t="s">
        <v>8469</v>
      </c>
      <c r="M1670" s="10"/>
      <c r="N1670" s="10"/>
    </row>
    <row r="1671" spans="1:14">
      <c r="A1671" s="32" t="s">
        <v>9176</v>
      </c>
      <c r="B1671" s="32" t="s">
        <v>9176</v>
      </c>
      <c r="C1671" s="33">
        <v>0.55368055555555562</v>
      </c>
      <c r="D1671" s="10">
        <v>101</v>
      </c>
      <c r="E1671" s="14">
        <v>1508113</v>
      </c>
      <c r="F1671" s="10" t="s">
        <v>353</v>
      </c>
      <c r="G1671" s="15">
        <v>216</v>
      </c>
      <c r="H1671" s="10" t="s">
        <v>253</v>
      </c>
      <c r="I1671" s="10" t="s">
        <v>7424</v>
      </c>
      <c r="J1671" s="34">
        <v>6505.92</v>
      </c>
      <c r="K1671" s="10">
        <v>4931806955</v>
      </c>
      <c r="L1671" s="10" t="s">
        <v>8469</v>
      </c>
      <c r="M1671" s="10"/>
      <c r="N1671" s="10"/>
    </row>
    <row r="1672" spans="1:14">
      <c r="A1672" s="32" t="s">
        <v>9176</v>
      </c>
      <c r="B1672" s="32" t="s">
        <v>9176</v>
      </c>
      <c r="C1672" s="33">
        <v>0.55381944444444442</v>
      </c>
      <c r="D1672" s="10">
        <v>101</v>
      </c>
      <c r="E1672" s="14">
        <v>1513249</v>
      </c>
      <c r="F1672" s="10" t="s">
        <v>130</v>
      </c>
      <c r="G1672" s="15">
        <v>240</v>
      </c>
      <c r="H1672" s="10" t="s">
        <v>253</v>
      </c>
      <c r="I1672" s="10" t="s">
        <v>7424</v>
      </c>
      <c r="J1672" s="34">
        <v>2676</v>
      </c>
      <c r="K1672" s="10">
        <v>4931806956</v>
      </c>
      <c r="L1672" s="10" t="s">
        <v>8469</v>
      </c>
      <c r="M1672" s="10"/>
      <c r="N1672" s="10"/>
    </row>
    <row r="1673" spans="1:14">
      <c r="A1673" s="32" t="s">
        <v>9176</v>
      </c>
      <c r="B1673" s="32" t="s">
        <v>9176</v>
      </c>
      <c r="C1673" s="33">
        <v>0.55421296296296296</v>
      </c>
      <c r="D1673" s="10">
        <v>101</v>
      </c>
      <c r="E1673" s="14">
        <v>1508175</v>
      </c>
      <c r="F1673" s="10" t="s">
        <v>8733</v>
      </c>
      <c r="G1673" s="15">
        <v>168</v>
      </c>
      <c r="H1673" s="10" t="s">
        <v>253</v>
      </c>
      <c r="I1673" s="10" t="s">
        <v>7424</v>
      </c>
      <c r="J1673" s="34">
        <v>3386.88</v>
      </c>
      <c r="K1673" s="10">
        <v>4931806958</v>
      </c>
      <c r="L1673" s="10" t="s">
        <v>8469</v>
      </c>
      <c r="M1673" s="10"/>
      <c r="N1673" s="10"/>
    </row>
    <row r="1674" spans="1:14">
      <c r="A1674" s="32" t="s">
        <v>9176</v>
      </c>
      <c r="B1674" s="32" t="s">
        <v>9176</v>
      </c>
      <c r="C1674" s="33">
        <v>0.55434027777777783</v>
      </c>
      <c r="D1674" s="10">
        <v>101</v>
      </c>
      <c r="E1674" s="14">
        <v>1508197</v>
      </c>
      <c r="F1674" s="10" t="s">
        <v>126</v>
      </c>
      <c r="G1674" s="15">
        <v>200</v>
      </c>
      <c r="H1674" s="10" t="s">
        <v>253</v>
      </c>
      <c r="I1674" s="10" t="s">
        <v>7424</v>
      </c>
      <c r="J1674" s="34">
        <v>2470</v>
      </c>
      <c r="K1674" s="10">
        <v>4931806959</v>
      </c>
      <c r="L1674" s="10" t="s">
        <v>8469</v>
      </c>
      <c r="M1674" s="10"/>
      <c r="N1674" s="10"/>
    </row>
    <row r="1675" spans="1:14">
      <c r="A1675" s="32" t="s">
        <v>9176</v>
      </c>
      <c r="B1675" s="32" t="s">
        <v>9176</v>
      </c>
      <c r="C1675" s="33">
        <v>0.55476851851851849</v>
      </c>
      <c r="D1675" s="10">
        <v>101</v>
      </c>
      <c r="E1675" s="14">
        <v>1511288</v>
      </c>
      <c r="F1675" s="10" t="s">
        <v>388</v>
      </c>
      <c r="G1675" s="15">
        <v>240</v>
      </c>
      <c r="H1675" s="10" t="s">
        <v>253</v>
      </c>
      <c r="I1675" s="10" t="s">
        <v>7424</v>
      </c>
      <c r="J1675" s="34">
        <v>2496</v>
      </c>
      <c r="K1675" s="10">
        <v>4931806982</v>
      </c>
      <c r="L1675" s="10" t="s">
        <v>8469</v>
      </c>
      <c r="M1675" s="10"/>
      <c r="N1675" s="10"/>
    </row>
    <row r="1676" spans="1:14">
      <c r="A1676" s="32" t="s">
        <v>9176</v>
      </c>
      <c r="B1676" s="32" t="s">
        <v>9176</v>
      </c>
      <c r="C1676" s="33">
        <v>0.55493055555555559</v>
      </c>
      <c r="D1676" s="10">
        <v>101</v>
      </c>
      <c r="E1676" s="14">
        <v>1508113</v>
      </c>
      <c r="F1676" s="10" t="s">
        <v>353</v>
      </c>
      <c r="G1676" s="15">
        <v>216</v>
      </c>
      <c r="H1676" s="10" t="s">
        <v>253</v>
      </c>
      <c r="I1676" s="10" t="s">
        <v>7424</v>
      </c>
      <c r="J1676" s="34">
        <v>6505.92</v>
      </c>
      <c r="K1676" s="10">
        <v>4931806983</v>
      </c>
      <c r="L1676" s="10" t="s">
        <v>8469</v>
      </c>
      <c r="M1676" s="10"/>
      <c r="N1676" s="10"/>
    </row>
    <row r="1677" spans="1:14">
      <c r="A1677" s="32" t="s">
        <v>9176</v>
      </c>
      <c r="B1677" s="32" t="s">
        <v>9176</v>
      </c>
      <c r="C1677" s="33">
        <v>0.56956018518518514</v>
      </c>
      <c r="D1677" s="10">
        <v>101</v>
      </c>
      <c r="E1677" s="14">
        <v>1516860</v>
      </c>
      <c r="F1677" s="10" t="s">
        <v>139</v>
      </c>
      <c r="G1677" s="15">
        <v>800</v>
      </c>
      <c r="H1677" s="10" t="s">
        <v>253</v>
      </c>
      <c r="I1677" s="10" t="s">
        <v>7424</v>
      </c>
      <c r="J1677" s="34">
        <v>15032</v>
      </c>
      <c r="K1677" s="10">
        <v>4931807084</v>
      </c>
      <c r="L1677" s="10" t="s">
        <v>8469</v>
      </c>
      <c r="M1677" s="10"/>
      <c r="N1677" s="10"/>
    </row>
    <row r="1678" spans="1:14">
      <c r="A1678" s="32" t="s">
        <v>9176</v>
      </c>
      <c r="B1678" s="32" t="s">
        <v>9176</v>
      </c>
      <c r="C1678" s="33">
        <v>0.59944444444444445</v>
      </c>
      <c r="D1678" s="10">
        <v>101</v>
      </c>
      <c r="E1678" s="14">
        <v>1508197</v>
      </c>
      <c r="F1678" s="10" t="s">
        <v>126</v>
      </c>
      <c r="G1678" s="15">
        <v>200</v>
      </c>
      <c r="H1678" s="10" t="s">
        <v>253</v>
      </c>
      <c r="I1678" s="10" t="s">
        <v>7424</v>
      </c>
      <c r="J1678" s="34">
        <v>2470</v>
      </c>
      <c r="K1678" s="10">
        <v>4931807382</v>
      </c>
      <c r="L1678" s="10" t="s">
        <v>8469</v>
      </c>
      <c r="M1678" s="10"/>
      <c r="N1678" s="10"/>
    </row>
    <row r="1679" spans="1:14">
      <c r="A1679" s="32" t="s">
        <v>9176</v>
      </c>
      <c r="B1679" s="32" t="s">
        <v>9176</v>
      </c>
      <c r="C1679" s="33">
        <v>0.61052083333333329</v>
      </c>
      <c r="D1679" s="10">
        <v>101</v>
      </c>
      <c r="E1679" s="14">
        <v>1513249</v>
      </c>
      <c r="F1679" s="10" t="s">
        <v>130</v>
      </c>
      <c r="G1679" s="15">
        <v>240</v>
      </c>
      <c r="H1679" s="10" t="s">
        <v>253</v>
      </c>
      <c r="I1679" s="10" t="s">
        <v>7424</v>
      </c>
      <c r="J1679" s="34">
        <v>2676</v>
      </c>
      <c r="K1679" s="10">
        <v>4931807420</v>
      </c>
      <c r="L1679" s="10" t="s">
        <v>8469</v>
      </c>
      <c r="M1679" s="10"/>
      <c r="N1679" s="10"/>
    </row>
    <row r="1680" spans="1:14">
      <c r="A1680" s="32" t="s">
        <v>9176</v>
      </c>
      <c r="B1680" s="32" t="s">
        <v>9176</v>
      </c>
      <c r="C1680" s="33">
        <v>0.68736111111111109</v>
      </c>
      <c r="D1680" s="10">
        <v>101</v>
      </c>
      <c r="E1680" s="14">
        <v>1508175</v>
      </c>
      <c r="F1680" s="10" t="s">
        <v>8733</v>
      </c>
      <c r="G1680" s="15">
        <v>168</v>
      </c>
      <c r="H1680" s="10" t="s">
        <v>253</v>
      </c>
      <c r="I1680" s="10" t="s">
        <v>7424</v>
      </c>
      <c r="J1680" s="34">
        <v>3386.88</v>
      </c>
      <c r="K1680" s="10">
        <v>4931807642</v>
      </c>
      <c r="L1680" s="10" t="s">
        <v>7788</v>
      </c>
      <c r="M1680" s="10"/>
      <c r="N1680" s="10"/>
    </row>
    <row r="1681" spans="1:14">
      <c r="A1681" s="32" t="s">
        <v>9176</v>
      </c>
      <c r="B1681" s="32" t="s">
        <v>9176</v>
      </c>
      <c r="C1681" s="33">
        <v>0.68833333333333335</v>
      </c>
      <c r="D1681" s="10">
        <v>101</v>
      </c>
      <c r="E1681" s="14">
        <v>1508113</v>
      </c>
      <c r="F1681" s="10" t="s">
        <v>353</v>
      </c>
      <c r="G1681" s="15">
        <v>216</v>
      </c>
      <c r="H1681" s="10" t="s">
        <v>253</v>
      </c>
      <c r="I1681" s="10" t="s">
        <v>7424</v>
      </c>
      <c r="J1681" s="34">
        <v>6505.92</v>
      </c>
      <c r="K1681" s="10">
        <v>4931807652</v>
      </c>
      <c r="L1681" s="10" t="s">
        <v>7788</v>
      </c>
      <c r="M1681" s="10"/>
      <c r="N1681" s="10"/>
    </row>
    <row r="1682" spans="1:14">
      <c r="A1682" s="32" t="s">
        <v>9176</v>
      </c>
      <c r="B1682" s="32" t="s">
        <v>9176</v>
      </c>
      <c r="C1682" s="33">
        <v>0.68894675925925919</v>
      </c>
      <c r="D1682" s="10">
        <v>101</v>
      </c>
      <c r="E1682" s="14">
        <v>1513249</v>
      </c>
      <c r="F1682" s="10" t="s">
        <v>130</v>
      </c>
      <c r="G1682" s="15">
        <v>240</v>
      </c>
      <c r="H1682" s="10" t="s">
        <v>253</v>
      </c>
      <c r="I1682" s="10" t="s">
        <v>7424</v>
      </c>
      <c r="J1682" s="34">
        <v>2676</v>
      </c>
      <c r="K1682" s="10">
        <v>4931807659</v>
      </c>
      <c r="L1682" s="10" t="s">
        <v>7788</v>
      </c>
      <c r="M1682" s="10"/>
      <c r="N1682" s="10"/>
    </row>
    <row r="1683" spans="1:14">
      <c r="A1683" s="32" t="s">
        <v>9176</v>
      </c>
      <c r="B1683" s="32" t="s">
        <v>9176</v>
      </c>
      <c r="C1683" s="33">
        <v>0.68958333333333333</v>
      </c>
      <c r="D1683" s="10">
        <v>101</v>
      </c>
      <c r="E1683" s="14">
        <v>1511288</v>
      </c>
      <c r="F1683" s="10" t="s">
        <v>388</v>
      </c>
      <c r="G1683" s="15">
        <v>240</v>
      </c>
      <c r="H1683" s="10" t="s">
        <v>253</v>
      </c>
      <c r="I1683" s="10" t="s">
        <v>7424</v>
      </c>
      <c r="J1683" s="34">
        <v>2496</v>
      </c>
      <c r="K1683" s="10">
        <v>4931807660</v>
      </c>
      <c r="L1683" s="10" t="s">
        <v>7788</v>
      </c>
      <c r="M1683" s="10"/>
      <c r="N1683" s="10"/>
    </row>
    <row r="1684" spans="1:14">
      <c r="A1684" s="32" t="s">
        <v>9176</v>
      </c>
      <c r="B1684" s="32" t="s">
        <v>9176</v>
      </c>
      <c r="C1684" s="33">
        <v>0.69038194444444445</v>
      </c>
      <c r="D1684" s="10">
        <v>101</v>
      </c>
      <c r="E1684" s="14">
        <v>1511288</v>
      </c>
      <c r="F1684" s="10" t="s">
        <v>388</v>
      </c>
      <c r="G1684" s="15">
        <v>240</v>
      </c>
      <c r="H1684" s="10" t="s">
        <v>253</v>
      </c>
      <c r="I1684" s="10" t="s">
        <v>7424</v>
      </c>
      <c r="J1684" s="34">
        <v>2496</v>
      </c>
      <c r="K1684" s="10">
        <v>4931807672</v>
      </c>
      <c r="L1684" s="10" t="s">
        <v>7788</v>
      </c>
      <c r="M1684" s="10"/>
      <c r="N1684" s="10"/>
    </row>
    <row r="1685" spans="1:14">
      <c r="A1685" s="32" t="s">
        <v>9176</v>
      </c>
      <c r="B1685" s="32" t="s">
        <v>9176</v>
      </c>
      <c r="C1685" s="33">
        <v>0.69296296296296289</v>
      </c>
      <c r="D1685" s="10">
        <v>101</v>
      </c>
      <c r="E1685" s="14">
        <v>1508197</v>
      </c>
      <c r="F1685" s="10" t="s">
        <v>126</v>
      </c>
      <c r="G1685" s="15">
        <v>200</v>
      </c>
      <c r="H1685" s="10" t="s">
        <v>253</v>
      </c>
      <c r="I1685" s="10" t="s">
        <v>7424</v>
      </c>
      <c r="J1685" s="34">
        <v>2470</v>
      </c>
      <c r="K1685" s="10">
        <v>4931807676</v>
      </c>
      <c r="L1685" s="10" t="s">
        <v>7788</v>
      </c>
      <c r="M1685" s="10"/>
      <c r="N1685" s="10"/>
    </row>
    <row r="1686" spans="1:14">
      <c r="A1686" s="32" t="s">
        <v>9176</v>
      </c>
      <c r="B1686" s="32" t="s">
        <v>9176</v>
      </c>
      <c r="C1686" s="33">
        <v>0.69390046296296293</v>
      </c>
      <c r="D1686" s="10">
        <v>101</v>
      </c>
      <c r="E1686" s="14">
        <v>1508175</v>
      </c>
      <c r="F1686" s="10" t="s">
        <v>8733</v>
      </c>
      <c r="G1686" s="15">
        <v>168</v>
      </c>
      <c r="H1686" s="10" t="s">
        <v>253</v>
      </c>
      <c r="I1686" s="10" t="s">
        <v>7424</v>
      </c>
      <c r="J1686" s="34">
        <v>3386.88</v>
      </c>
      <c r="K1686" s="10">
        <v>4931807678</v>
      </c>
      <c r="L1686" s="10" t="s">
        <v>7788</v>
      </c>
      <c r="M1686" s="10"/>
      <c r="N1686" s="10"/>
    </row>
    <row r="1687" spans="1:14">
      <c r="A1687" s="32" t="s">
        <v>9176</v>
      </c>
      <c r="B1687" s="32" t="s">
        <v>9176</v>
      </c>
      <c r="C1687" s="33">
        <v>0.70706018518518521</v>
      </c>
      <c r="D1687" s="10">
        <v>101</v>
      </c>
      <c r="E1687" s="14">
        <v>1516860</v>
      </c>
      <c r="F1687" s="10" t="s">
        <v>139</v>
      </c>
      <c r="G1687" s="15">
        <v>800</v>
      </c>
      <c r="H1687" s="10" t="s">
        <v>253</v>
      </c>
      <c r="I1687" s="10" t="s">
        <v>7424</v>
      </c>
      <c r="J1687" s="34">
        <v>15032</v>
      </c>
      <c r="K1687" s="10">
        <v>4931807728</v>
      </c>
      <c r="L1687" s="10" t="s">
        <v>8732</v>
      </c>
      <c r="M1687" s="10"/>
      <c r="N1687" s="10"/>
    </row>
    <row r="1688" spans="1:14">
      <c r="A1688" s="32" t="s">
        <v>9176</v>
      </c>
      <c r="B1688" s="32" t="s">
        <v>9176</v>
      </c>
      <c r="C1688" s="33">
        <v>0.77736111111111106</v>
      </c>
      <c r="D1688" s="10">
        <v>101</v>
      </c>
      <c r="E1688" s="14">
        <v>1516879</v>
      </c>
      <c r="F1688" s="10" t="s">
        <v>146</v>
      </c>
      <c r="G1688" s="15">
        <v>840</v>
      </c>
      <c r="H1688" s="10" t="s">
        <v>253</v>
      </c>
      <c r="I1688" s="10" t="s">
        <v>7424</v>
      </c>
      <c r="J1688" s="34">
        <v>15682.8</v>
      </c>
      <c r="K1688" s="10">
        <v>4931808039</v>
      </c>
      <c r="L1688" s="10" t="s">
        <v>8732</v>
      </c>
      <c r="M1688" s="10"/>
      <c r="N1688" s="10"/>
    </row>
    <row r="1689" spans="1:14">
      <c r="A1689" s="32" t="s">
        <v>9176</v>
      </c>
      <c r="B1689" s="32" t="s">
        <v>9176</v>
      </c>
      <c r="C1689" s="33">
        <v>0.77765046296296303</v>
      </c>
      <c r="D1689" s="10">
        <v>101</v>
      </c>
      <c r="E1689" s="14">
        <v>1516860</v>
      </c>
      <c r="F1689" s="10" t="s">
        <v>139</v>
      </c>
      <c r="G1689" s="15">
        <v>800</v>
      </c>
      <c r="H1689" s="10" t="s">
        <v>253</v>
      </c>
      <c r="I1689" s="10" t="s">
        <v>7424</v>
      </c>
      <c r="J1689" s="34">
        <v>15032</v>
      </c>
      <c r="K1689" s="10">
        <v>4931808040</v>
      </c>
      <c r="L1689" s="10" t="s">
        <v>8732</v>
      </c>
      <c r="M1689" s="10"/>
      <c r="N1689" s="10"/>
    </row>
    <row r="1690" spans="1:14">
      <c r="A1690" s="32" t="s">
        <v>9176</v>
      </c>
      <c r="B1690" s="32" t="s">
        <v>9176</v>
      </c>
      <c r="C1690" s="33">
        <v>0.83472222222222225</v>
      </c>
      <c r="D1690" s="10">
        <v>101</v>
      </c>
      <c r="E1690" s="14">
        <v>1508113</v>
      </c>
      <c r="F1690" s="10" t="s">
        <v>353</v>
      </c>
      <c r="G1690" s="15">
        <v>216</v>
      </c>
      <c r="H1690" s="10" t="s">
        <v>253</v>
      </c>
      <c r="I1690" s="10" t="s">
        <v>7424</v>
      </c>
      <c r="J1690" s="34">
        <v>6505.92</v>
      </c>
      <c r="K1690" s="10">
        <v>4931808153</v>
      </c>
      <c r="L1690" s="10" t="s">
        <v>7788</v>
      </c>
      <c r="M1690" s="10"/>
      <c r="N1690" s="10"/>
    </row>
    <row r="1691" spans="1:14">
      <c r="A1691" s="32" t="s">
        <v>9176</v>
      </c>
      <c r="B1691" s="32" t="s">
        <v>9176</v>
      </c>
      <c r="C1691" s="33">
        <v>0.83589120370370373</v>
      </c>
      <c r="D1691" s="10">
        <v>101</v>
      </c>
      <c r="E1691" s="14">
        <v>1513249</v>
      </c>
      <c r="F1691" s="10" t="s">
        <v>130</v>
      </c>
      <c r="G1691" s="15">
        <v>240</v>
      </c>
      <c r="H1691" s="10" t="s">
        <v>253</v>
      </c>
      <c r="I1691" s="10" t="s">
        <v>7424</v>
      </c>
      <c r="J1691" s="34">
        <v>2676</v>
      </c>
      <c r="K1691" s="10">
        <v>4931808155</v>
      </c>
      <c r="L1691" s="10" t="s">
        <v>7788</v>
      </c>
      <c r="M1691" s="10"/>
      <c r="N1691" s="10"/>
    </row>
    <row r="1692" spans="1:14">
      <c r="A1692" s="32" t="s">
        <v>9176</v>
      </c>
      <c r="B1692" s="32" t="s">
        <v>9176</v>
      </c>
      <c r="C1692" s="33">
        <v>0.83673611111111112</v>
      </c>
      <c r="D1692" s="10">
        <v>101</v>
      </c>
      <c r="E1692" s="14">
        <v>1511288</v>
      </c>
      <c r="F1692" s="10" t="s">
        <v>388</v>
      </c>
      <c r="G1692" s="15">
        <v>240</v>
      </c>
      <c r="H1692" s="10" t="s">
        <v>253</v>
      </c>
      <c r="I1692" s="10" t="s">
        <v>7424</v>
      </c>
      <c r="J1692" s="34">
        <v>2496</v>
      </c>
      <c r="K1692" s="10">
        <v>4931808158</v>
      </c>
      <c r="L1692" s="10" t="s">
        <v>7788</v>
      </c>
      <c r="M1692" s="10"/>
      <c r="N1692" s="10"/>
    </row>
    <row r="1693" spans="1:14">
      <c r="A1693" s="32" t="s">
        <v>9176</v>
      </c>
      <c r="B1693" s="32" t="s">
        <v>9176</v>
      </c>
      <c r="C1693" s="33">
        <v>0.83767361111111116</v>
      </c>
      <c r="D1693" s="10">
        <v>101</v>
      </c>
      <c r="E1693" s="14">
        <v>1508113</v>
      </c>
      <c r="F1693" s="10" t="s">
        <v>353</v>
      </c>
      <c r="G1693" s="15">
        <v>216</v>
      </c>
      <c r="H1693" s="10" t="s">
        <v>253</v>
      </c>
      <c r="I1693" s="10" t="s">
        <v>7424</v>
      </c>
      <c r="J1693" s="34">
        <v>6505.92</v>
      </c>
      <c r="K1693" s="10">
        <v>4931808160</v>
      </c>
      <c r="L1693" s="10" t="s">
        <v>7788</v>
      </c>
      <c r="M1693" s="10"/>
      <c r="N1693" s="10"/>
    </row>
    <row r="1694" spans="1:14">
      <c r="A1694" s="32" t="s">
        <v>9176</v>
      </c>
      <c r="B1694" s="32" t="s">
        <v>9176</v>
      </c>
      <c r="C1694" s="33">
        <v>0.83787037037037038</v>
      </c>
      <c r="D1694" s="10">
        <v>101</v>
      </c>
      <c r="E1694" s="14">
        <v>1508197</v>
      </c>
      <c r="F1694" s="10" t="s">
        <v>126</v>
      </c>
      <c r="G1694" s="15">
        <v>200</v>
      </c>
      <c r="H1694" s="10" t="s">
        <v>253</v>
      </c>
      <c r="I1694" s="10" t="s">
        <v>7424</v>
      </c>
      <c r="J1694" s="34">
        <v>2470</v>
      </c>
      <c r="K1694" s="10">
        <v>4931808161</v>
      </c>
      <c r="L1694" s="10" t="s">
        <v>7788</v>
      </c>
      <c r="M1694" s="10"/>
      <c r="N1694" s="10"/>
    </row>
    <row r="1695" spans="1:14">
      <c r="A1695" s="32" t="s">
        <v>9176</v>
      </c>
      <c r="B1695" s="32" t="s">
        <v>9176</v>
      </c>
      <c r="C1695" s="33">
        <v>0.85086805555555556</v>
      </c>
      <c r="D1695" s="10">
        <v>101</v>
      </c>
      <c r="E1695" s="14">
        <v>1511288</v>
      </c>
      <c r="F1695" s="10" t="s">
        <v>388</v>
      </c>
      <c r="G1695" s="15">
        <v>240</v>
      </c>
      <c r="H1695" s="10" t="s">
        <v>253</v>
      </c>
      <c r="I1695" s="10" t="s">
        <v>7424</v>
      </c>
      <c r="J1695" s="34">
        <v>2496</v>
      </c>
      <c r="K1695" s="10">
        <v>4931808234</v>
      </c>
      <c r="L1695" s="10" t="s">
        <v>7788</v>
      </c>
      <c r="M1695" s="10"/>
      <c r="N1695" s="10"/>
    </row>
    <row r="1696" spans="1:14">
      <c r="A1696" s="32" t="s">
        <v>9176</v>
      </c>
      <c r="B1696" s="32" t="s">
        <v>9176</v>
      </c>
      <c r="C1696" s="33">
        <v>0.85103009259259255</v>
      </c>
      <c r="D1696" s="10">
        <v>101</v>
      </c>
      <c r="E1696" s="14">
        <v>1511288</v>
      </c>
      <c r="F1696" s="10" t="s">
        <v>388</v>
      </c>
      <c r="G1696" s="15">
        <v>240</v>
      </c>
      <c r="H1696" s="10" t="s">
        <v>253</v>
      </c>
      <c r="I1696" s="10" t="s">
        <v>7424</v>
      </c>
      <c r="J1696" s="34">
        <v>2496</v>
      </c>
      <c r="K1696" s="10">
        <v>4931808237</v>
      </c>
      <c r="L1696" s="10" t="s">
        <v>7788</v>
      </c>
      <c r="M1696" s="10"/>
      <c r="N1696" s="10"/>
    </row>
    <row r="1697" spans="1:14">
      <c r="A1697" s="32" t="s">
        <v>9176</v>
      </c>
      <c r="B1697" s="32" t="s">
        <v>9176</v>
      </c>
      <c r="C1697" s="33">
        <v>0.85252314814814811</v>
      </c>
      <c r="D1697" s="10">
        <v>101</v>
      </c>
      <c r="E1697" s="14">
        <v>1508197</v>
      </c>
      <c r="F1697" s="10" t="s">
        <v>126</v>
      </c>
      <c r="G1697" s="15">
        <v>200</v>
      </c>
      <c r="H1697" s="10" t="s">
        <v>253</v>
      </c>
      <c r="I1697" s="10" t="s">
        <v>7424</v>
      </c>
      <c r="J1697" s="34">
        <v>2470</v>
      </c>
      <c r="K1697" s="10">
        <v>4931808245</v>
      </c>
      <c r="L1697" s="10" t="s">
        <v>7788</v>
      </c>
      <c r="M1697" s="10"/>
      <c r="N1697" s="10"/>
    </row>
    <row r="1698" spans="1:14">
      <c r="A1698" s="32" t="s">
        <v>9176</v>
      </c>
      <c r="B1698" s="32" t="s">
        <v>9176</v>
      </c>
      <c r="C1698" s="33">
        <v>0.85335648148148147</v>
      </c>
      <c r="D1698" s="10">
        <v>101</v>
      </c>
      <c r="E1698" s="14">
        <v>1513249</v>
      </c>
      <c r="F1698" s="10" t="s">
        <v>130</v>
      </c>
      <c r="G1698" s="15">
        <v>240</v>
      </c>
      <c r="H1698" s="10" t="s">
        <v>253</v>
      </c>
      <c r="I1698" s="10" t="s">
        <v>7424</v>
      </c>
      <c r="J1698" s="34">
        <v>2676</v>
      </c>
      <c r="K1698" s="10">
        <v>4931808251</v>
      </c>
      <c r="L1698" s="10" t="s">
        <v>7788</v>
      </c>
      <c r="M1698" s="10"/>
      <c r="N1698" s="10"/>
    </row>
    <row r="1699" spans="1:14">
      <c r="A1699" s="32" t="s">
        <v>9176</v>
      </c>
      <c r="B1699" s="32" t="s">
        <v>9176</v>
      </c>
      <c r="C1699" s="33">
        <v>0.86402777777777784</v>
      </c>
      <c r="D1699" s="10">
        <v>101</v>
      </c>
      <c r="E1699" s="14">
        <v>1511288</v>
      </c>
      <c r="F1699" s="10" t="s">
        <v>388</v>
      </c>
      <c r="G1699" s="15">
        <v>240</v>
      </c>
      <c r="H1699" s="10" t="s">
        <v>253</v>
      </c>
      <c r="I1699" s="10" t="s">
        <v>7424</v>
      </c>
      <c r="J1699" s="34">
        <v>2496</v>
      </c>
      <c r="K1699" s="10">
        <v>4931808281</v>
      </c>
      <c r="L1699" s="10" t="s">
        <v>7788</v>
      </c>
      <c r="M1699" s="10"/>
      <c r="N1699" s="10"/>
    </row>
    <row r="1700" spans="1:14">
      <c r="A1700" s="32" t="s">
        <v>9176</v>
      </c>
      <c r="B1700" s="32" t="s">
        <v>9176</v>
      </c>
      <c r="C1700" s="33">
        <v>0.90791666666666659</v>
      </c>
      <c r="D1700" s="10">
        <v>101</v>
      </c>
      <c r="E1700" s="14">
        <v>1516860</v>
      </c>
      <c r="F1700" s="10" t="s">
        <v>139</v>
      </c>
      <c r="G1700" s="15">
        <v>800</v>
      </c>
      <c r="H1700" s="10" t="s">
        <v>253</v>
      </c>
      <c r="I1700" s="10" t="s">
        <v>7424</v>
      </c>
      <c r="J1700" s="34">
        <v>15032</v>
      </c>
      <c r="K1700" s="10">
        <v>4931808460</v>
      </c>
      <c r="L1700" s="10" t="s">
        <v>8732</v>
      </c>
      <c r="M1700" s="10"/>
      <c r="N1700" s="10"/>
    </row>
    <row r="1701" spans="1:14">
      <c r="A1701" s="32" t="s">
        <v>9176</v>
      </c>
      <c r="B1701" s="32" t="s">
        <v>9176</v>
      </c>
      <c r="C1701" s="33">
        <v>0.91979166666666667</v>
      </c>
      <c r="D1701" s="10">
        <v>101</v>
      </c>
      <c r="E1701" s="14">
        <v>1508197</v>
      </c>
      <c r="F1701" s="10" t="s">
        <v>126</v>
      </c>
      <c r="G1701" s="15">
        <v>200</v>
      </c>
      <c r="H1701" s="10" t="s">
        <v>253</v>
      </c>
      <c r="I1701" s="10" t="s">
        <v>7424</v>
      </c>
      <c r="J1701" s="34">
        <v>2470</v>
      </c>
      <c r="K1701" s="10">
        <v>4931808547</v>
      </c>
      <c r="L1701" s="10" t="s">
        <v>8732</v>
      </c>
      <c r="M1701" s="10"/>
      <c r="N1701" s="10"/>
    </row>
    <row r="1702" spans="1:14">
      <c r="A1702" s="32" t="s">
        <v>9176</v>
      </c>
      <c r="B1702" s="32" t="s">
        <v>9176</v>
      </c>
      <c r="C1702" s="33">
        <v>0.92133101851851851</v>
      </c>
      <c r="D1702" s="10">
        <v>101</v>
      </c>
      <c r="E1702" s="14">
        <v>1511288</v>
      </c>
      <c r="F1702" s="10" t="s">
        <v>388</v>
      </c>
      <c r="G1702" s="15">
        <v>240</v>
      </c>
      <c r="H1702" s="10" t="s">
        <v>253</v>
      </c>
      <c r="I1702" s="10" t="s">
        <v>7424</v>
      </c>
      <c r="J1702" s="34">
        <v>2496</v>
      </c>
      <c r="K1702" s="10">
        <v>4931808554</v>
      </c>
      <c r="L1702" s="10" t="s">
        <v>8732</v>
      </c>
      <c r="M1702" s="10"/>
      <c r="N1702" s="10"/>
    </row>
    <row r="1703" spans="1:14">
      <c r="A1703" s="32" t="s">
        <v>9188</v>
      </c>
      <c r="B1703" s="32" t="s">
        <v>9188</v>
      </c>
      <c r="C1703" s="33">
        <v>0.12357638888888889</v>
      </c>
      <c r="D1703" s="10">
        <v>101</v>
      </c>
      <c r="E1703" s="14">
        <v>1513249</v>
      </c>
      <c r="F1703" s="10" t="s">
        <v>130</v>
      </c>
      <c r="G1703" s="15">
        <v>240</v>
      </c>
      <c r="H1703" s="10" t="s">
        <v>253</v>
      </c>
      <c r="I1703" s="10" t="s">
        <v>7424</v>
      </c>
      <c r="J1703" s="34">
        <v>2676</v>
      </c>
      <c r="K1703" s="10">
        <v>4931810766</v>
      </c>
      <c r="L1703" s="10" t="s">
        <v>8469</v>
      </c>
      <c r="M1703" s="10"/>
      <c r="N1703" s="10"/>
    </row>
    <row r="1704" spans="1:14">
      <c r="A1704" s="32" t="s">
        <v>9188</v>
      </c>
      <c r="B1704" s="32" t="s">
        <v>9188</v>
      </c>
      <c r="C1704" s="33">
        <v>0.12365740740740742</v>
      </c>
      <c r="D1704" s="10">
        <v>101</v>
      </c>
      <c r="E1704" s="14">
        <v>1520337</v>
      </c>
      <c r="F1704" s="10" t="s">
        <v>157</v>
      </c>
      <c r="G1704" s="15">
        <v>200</v>
      </c>
      <c r="H1704" s="10" t="s">
        <v>253</v>
      </c>
      <c r="I1704" s="10" t="s">
        <v>7424</v>
      </c>
      <c r="J1704" s="34">
        <v>2610</v>
      </c>
      <c r="K1704" s="10">
        <v>4931810767</v>
      </c>
      <c r="L1704" s="10" t="s">
        <v>8469</v>
      </c>
      <c r="M1704" s="10"/>
      <c r="N1704" s="10"/>
    </row>
    <row r="1705" spans="1:14">
      <c r="A1705" s="32" t="s">
        <v>9188</v>
      </c>
      <c r="B1705" s="32" t="s">
        <v>9188</v>
      </c>
      <c r="C1705" s="33">
        <v>0.12369212962962962</v>
      </c>
      <c r="D1705" s="10">
        <v>101</v>
      </c>
      <c r="E1705" s="14">
        <v>1520337</v>
      </c>
      <c r="F1705" s="10" t="s">
        <v>157</v>
      </c>
      <c r="G1705" s="15">
        <v>200</v>
      </c>
      <c r="H1705" s="10" t="s">
        <v>253</v>
      </c>
      <c r="I1705" s="10" t="s">
        <v>7424</v>
      </c>
      <c r="J1705" s="34">
        <v>2610</v>
      </c>
      <c r="K1705" s="10">
        <v>4931810768</v>
      </c>
      <c r="L1705" s="10" t="s">
        <v>8469</v>
      </c>
      <c r="M1705" s="10"/>
      <c r="N1705" s="10"/>
    </row>
    <row r="1706" spans="1:14">
      <c r="A1706" s="32" t="s">
        <v>9188</v>
      </c>
      <c r="B1706" s="32" t="s">
        <v>9188</v>
      </c>
      <c r="C1706" s="33">
        <v>0.12379629629629629</v>
      </c>
      <c r="D1706" s="10">
        <v>101</v>
      </c>
      <c r="E1706" s="14">
        <v>1512282</v>
      </c>
      <c r="F1706" s="10" t="s">
        <v>389</v>
      </c>
      <c r="G1706" s="15">
        <v>216</v>
      </c>
      <c r="H1706" s="10" t="s">
        <v>253</v>
      </c>
      <c r="I1706" s="10" t="s">
        <v>7424</v>
      </c>
      <c r="J1706" s="34">
        <v>2892.24</v>
      </c>
      <c r="K1706" s="10">
        <v>4931810769</v>
      </c>
      <c r="L1706" s="10" t="s">
        <v>8469</v>
      </c>
      <c r="M1706" s="10"/>
      <c r="N1706" s="10"/>
    </row>
    <row r="1707" spans="1:14">
      <c r="A1707" s="32" t="s">
        <v>9188</v>
      </c>
      <c r="B1707" s="32" t="s">
        <v>9188</v>
      </c>
      <c r="C1707" s="33">
        <v>0.12386574074074075</v>
      </c>
      <c r="D1707" s="10">
        <v>101</v>
      </c>
      <c r="E1707" s="14">
        <v>1513604</v>
      </c>
      <c r="F1707" s="10" t="s">
        <v>131</v>
      </c>
      <c r="G1707" s="15">
        <v>168</v>
      </c>
      <c r="H1707" s="10" t="s">
        <v>253</v>
      </c>
      <c r="I1707" s="10" t="s">
        <v>7424</v>
      </c>
      <c r="J1707" s="34">
        <v>3301.2</v>
      </c>
      <c r="K1707" s="10">
        <v>4931810770</v>
      </c>
      <c r="L1707" s="10" t="s">
        <v>8469</v>
      </c>
      <c r="M1707" s="10"/>
      <c r="N1707" s="10"/>
    </row>
    <row r="1708" spans="1:14">
      <c r="A1708" s="32" t="s">
        <v>9188</v>
      </c>
      <c r="B1708" s="32" t="s">
        <v>9188</v>
      </c>
      <c r="C1708" s="33">
        <v>0.12388888888888888</v>
      </c>
      <c r="D1708" s="10">
        <v>101</v>
      </c>
      <c r="E1708" s="14">
        <v>1513604</v>
      </c>
      <c r="F1708" s="10" t="s">
        <v>131</v>
      </c>
      <c r="G1708" s="15">
        <v>168</v>
      </c>
      <c r="H1708" s="10" t="s">
        <v>253</v>
      </c>
      <c r="I1708" s="10" t="s">
        <v>7424</v>
      </c>
      <c r="J1708" s="34">
        <v>3301.2</v>
      </c>
      <c r="K1708" s="10">
        <v>4931810771</v>
      </c>
      <c r="L1708" s="10" t="s">
        <v>8469</v>
      </c>
      <c r="M1708" s="10"/>
      <c r="N1708" s="10"/>
    </row>
    <row r="1709" spans="1:14">
      <c r="A1709" s="32" t="s">
        <v>9188</v>
      </c>
      <c r="B1709" s="32" t="s">
        <v>9188</v>
      </c>
      <c r="C1709" s="33">
        <v>0.16207175925925926</v>
      </c>
      <c r="D1709" s="10">
        <v>101</v>
      </c>
      <c r="E1709" s="14">
        <v>1516860</v>
      </c>
      <c r="F1709" s="10" t="s">
        <v>139</v>
      </c>
      <c r="G1709" s="15">
        <v>800</v>
      </c>
      <c r="H1709" s="10" t="s">
        <v>253</v>
      </c>
      <c r="I1709" s="10" t="s">
        <v>7424</v>
      </c>
      <c r="J1709" s="34">
        <v>15032</v>
      </c>
      <c r="K1709" s="10">
        <v>4931810845</v>
      </c>
      <c r="L1709" s="10" t="s">
        <v>8469</v>
      </c>
      <c r="M1709" s="10"/>
      <c r="N1709" s="10"/>
    </row>
    <row r="1710" spans="1:14">
      <c r="A1710" s="32" t="s">
        <v>9188</v>
      </c>
      <c r="B1710" s="32" t="s">
        <v>9188</v>
      </c>
      <c r="C1710" s="33">
        <v>0.16214120370370369</v>
      </c>
      <c r="D1710" s="10">
        <v>101</v>
      </c>
      <c r="E1710" s="14">
        <v>1516860</v>
      </c>
      <c r="F1710" s="10" t="s">
        <v>139</v>
      </c>
      <c r="G1710" s="15">
        <v>800</v>
      </c>
      <c r="H1710" s="10" t="s">
        <v>253</v>
      </c>
      <c r="I1710" s="10" t="s">
        <v>7424</v>
      </c>
      <c r="J1710" s="34">
        <v>15032</v>
      </c>
      <c r="K1710" s="10">
        <v>4931810846</v>
      </c>
      <c r="L1710" s="10" t="s">
        <v>8469</v>
      </c>
      <c r="M1710" s="10"/>
      <c r="N1710" s="10"/>
    </row>
    <row r="1711" spans="1:14">
      <c r="A1711" s="32" t="s">
        <v>9188</v>
      </c>
      <c r="B1711" s="32" t="s">
        <v>9188</v>
      </c>
      <c r="C1711" s="33">
        <v>0.19575231481481481</v>
      </c>
      <c r="D1711" s="10">
        <v>101</v>
      </c>
      <c r="E1711" s="14">
        <v>1512282</v>
      </c>
      <c r="F1711" s="10" t="s">
        <v>389</v>
      </c>
      <c r="G1711" s="15">
        <v>216</v>
      </c>
      <c r="H1711" s="10" t="s">
        <v>253</v>
      </c>
      <c r="I1711" s="10" t="s">
        <v>7424</v>
      </c>
      <c r="J1711" s="34">
        <v>2892.24</v>
      </c>
      <c r="K1711" s="10">
        <v>4931810934</v>
      </c>
      <c r="L1711" s="10" t="s">
        <v>8469</v>
      </c>
      <c r="M1711" s="10"/>
      <c r="N1711" s="10"/>
    </row>
    <row r="1712" spans="1:14">
      <c r="A1712" s="32" t="s">
        <v>9188</v>
      </c>
      <c r="B1712" s="32" t="s">
        <v>9188</v>
      </c>
      <c r="C1712" s="33">
        <v>0.19591435185185188</v>
      </c>
      <c r="D1712" s="10">
        <v>101</v>
      </c>
      <c r="E1712" s="14">
        <v>1520337</v>
      </c>
      <c r="F1712" s="10" t="s">
        <v>157</v>
      </c>
      <c r="G1712" s="15">
        <v>200</v>
      </c>
      <c r="H1712" s="10" t="s">
        <v>253</v>
      </c>
      <c r="I1712" s="10" t="s">
        <v>7424</v>
      </c>
      <c r="J1712" s="34">
        <v>2610</v>
      </c>
      <c r="K1712" s="10">
        <v>4931810937</v>
      </c>
      <c r="L1712" s="10" t="s">
        <v>8469</v>
      </c>
      <c r="M1712" s="10"/>
      <c r="N1712" s="10"/>
    </row>
    <row r="1713" spans="1:14">
      <c r="A1713" s="32" t="s">
        <v>9188</v>
      </c>
      <c r="B1713" s="32" t="s">
        <v>9188</v>
      </c>
      <c r="C1713" s="33">
        <v>0.19594907407407405</v>
      </c>
      <c r="D1713" s="10">
        <v>101</v>
      </c>
      <c r="E1713" s="14">
        <v>1520337</v>
      </c>
      <c r="F1713" s="10" t="s">
        <v>157</v>
      </c>
      <c r="G1713" s="15">
        <v>200</v>
      </c>
      <c r="H1713" s="10" t="s">
        <v>253</v>
      </c>
      <c r="I1713" s="10" t="s">
        <v>7424</v>
      </c>
      <c r="J1713" s="34">
        <v>2610</v>
      </c>
      <c r="K1713" s="10">
        <v>4931810938</v>
      </c>
      <c r="L1713" s="10" t="s">
        <v>8469</v>
      </c>
      <c r="M1713" s="10"/>
      <c r="N1713" s="10"/>
    </row>
    <row r="1714" spans="1:14">
      <c r="A1714" s="32" t="s">
        <v>9188</v>
      </c>
      <c r="B1714" s="32" t="s">
        <v>9188</v>
      </c>
      <c r="C1714" s="33">
        <v>0.19605324074074074</v>
      </c>
      <c r="D1714" s="10">
        <v>101</v>
      </c>
      <c r="E1714" s="14">
        <v>1513249</v>
      </c>
      <c r="F1714" s="10" t="s">
        <v>130</v>
      </c>
      <c r="G1714" s="15">
        <v>240</v>
      </c>
      <c r="H1714" s="10" t="s">
        <v>253</v>
      </c>
      <c r="I1714" s="10" t="s">
        <v>7424</v>
      </c>
      <c r="J1714" s="34">
        <v>2676</v>
      </c>
      <c r="K1714" s="10">
        <v>4931810939</v>
      </c>
      <c r="L1714" s="10" t="s">
        <v>8469</v>
      </c>
      <c r="M1714" s="10"/>
      <c r="N1714" s="10"/>
    </row>
    <row r="1715" spans="1:14">
      <c r="A1715" s="32" t="s">
        <v>9188</v>
      </c>
      <c r="B1715" s="32" t="s">
        <v>9188</v>
      </c>
      <c r="C1715" s="33">
        <v>0.19616898148148146</v>
      </c>
      <c r="D1715" s="10">
        <v>101</v>
      </c>
      <c r="E1715" s="14">
        <v>1513249</v>
      </c>
      <c r="F1715" s="10" t="s">
        <v>130</v>
      </c>
      <c r="G1715" s="15">
        <v>240</v>
      </c>
      <c r="H1715" s="10" t="s">
        <v>253</v>
      </c>
      <c r="I1715" s="10" t="s">
        <v>7424</v>
      </c>
      <c r="J1715" s="34">
        <v>2676</v>
      </c>
      <c r="K1715" s="10">
        <v>4931810940</v>
      </c>
      <c r="L1715" s="10" t="s">
        <v>8469</v>
      </c>
      <c r="M1715" s="10"/>
      <c r="N1715" s="10"/>
    </row>
    <row r="1716" spans="1:14">
      <c r="A1716" s="32" t="s">
        <v>9188</v>
      </c>
      <c r="B1716" s="32" t="s">
        <v>9188</v>
      </c>
      <c r="C1716" s="33">
        <v>0.19633101851851853</v>
      </c>
      <c r="D1716" s="10">
        <v>101</v>
      </c>
      <c r="E1716" s="14">
        <v>1511288</v>
      </c>
      <c r="F1716" s="10" t="s">
        <v>388</v>
      </c>
      <c r="G1716" s="15">
        <v>240</v>
      </c>
      <c r="H1716" s="10" t="s">
        <v>253</v>
      </c>
      <c r="I1716" s="10" t="s">
        <v>7424</v>
      </c>
      <c r="J1716" s="34">
        <v>2496</v>
      </c>
      <c r="K1716" s="10">
        <v>4931810943</v>
      </c>
      <c r="L1716" s="10" t="s">
        <v>8469</v>
      </c>
      <c r="M1716" s="10"/>
      <c r="N1716" s="10"/>
    </row>
    <row r="1717" spans="1:14">
      <c r="A1717" s="32" t="s">
        <v>9188</v>
      </c>
      <c r="B1717" s="32" t="s">
        <v>9188</v>
      </c>
      <c r="C1717" s="33">
        <v>0.19642361111111109</v>
      </c>
      <c r="D1717" s="10">
        <v>101</v>
      </c>
      <c r="E1717" s="14">
        <v>1511288</v>
      </c>
      <c r="F1717" s="10" t="s">
        <v>388</v>
      </c>
      <c r="G1717" s="15">
        <v>240</v>
      </c>
      <c r="H1717" s="10" t="s">
        <v>253</v>
      </c>
      <c r="I1717" s="10" t="s">
        <v>7424</v>
      </c>
      <c r="J1717" s="34">
        <v>2496</v>
      </c>
      <c r="K1717" s="10">
        <v>4931810945</v>
      </c>
      <c r="L1717" s="10" t="s">
        <v>8469</v>
      </c>
      <c r="M1717" s="10"/>
      <c r="N1717" s="10"/>
    </row>
    <row r="1718" spans="1:14">
      <c r="A1718" s="32" t="s">
        <v>9188</v>
      </c>
      <c r="B1718" s="32" t="s">
        <v>9188</v>
      </c>
      <c r="C1718" s="33">
        <v>0.19652777777777777</v>
      </c>
      <c r="D1718" s="10">
        <v>101</v>
      </c>
      <c r="E1718" s="14">
        <v>1511288</v>
      </c>
      <c r="F1718" s="10" t="s">
        <v>388</v>
      </c>
      <c r="G1718" s="15">
        <v>240</v>
      </c>
      <c r="H1718" s="10" t="s">
        <v>253</v>
      </c>
      <c r="I1718" s="10" t="s">
        <v>7424</v>
      </c>
      <c r="J1718" s="34">
        <v>2496</v>
      </c>
      <c r="K1718" s="10">
        <v>4931810946</v>
      </c>
      <c r="L1718" s="10" t="s">
        <v>8469</v>
      </c>
      <c r="M1718" s="10"/>
      <c r="N1718" s="10"/>
    </row>
    <row r="1719" spans="1:14">
      <c r="A1719" s="32" t="s">
        <v>9188</v>
      </c>
      <c r="B1719" s="32" t="s">
        <v>9188</v>
      </c>
      <c r="C1719" s="33">
        <v>0.1965740740740741</v>
      </c>
      <c r="D1719" s="10">
        <v>101</v>
      </c>
      <c r="E1719" s="14">
        <v>1511288</v>
      </c>
      <c r="F1719" s="10" t="s">
        <v>388</v>
      </c>
      <c r="G1719" s="15">
        <v>240</v>
      </c>
      <c r="H1719" s="10" t="s">
        <v>253</v>
      </c>
      <c r="I1719" s="10" t="s">
        <v>7424</v>
      </c>
      <c r="J1719" s="34">
        <v>2496</v>
      </c>
      <c r="K1719" s="10">
        <v>4931810947</v>
      </c>
      <c r="L1719" s="10" t="s">
        <v>8469</v>
      </c>
      <c r="M1719" s="10"/>
      <c r="N1719" s="10"/>
    </row>
    <row r="1720" spans="1:14">
      <c r="A1720" s="32" t="s">
        <v>9188</v>
      </c>
      <c r="B1720" s="32" t="s">
        <v>9188</v>
      </c>
      <c r="C1720" s="33">
        <v>0.19665509259259259</v>
      </c>
      <c r="D1720" s="10">
        <v>101</v>
      </c>
      <c r="E1720" s="14">
        <v>1511288</v>
      </c>
      <c r="F1720" s="10" t="s">
        <v>388</v>
      </c>
      <c r="G1720" s="15">
        <v>240</v>
      </c>
      <c r="H1720" s="10" t="s">
        <v>253</v>
      </c>
      <c r="I1720" s="10" t="s">
        <v>7424</v>
      </c>
      <c r="J1720" s="34">
        <v>2496</v>
      </c>
      <c r="K1720" s="10">
        <v>4931810949</v>
      </c>
      <c r="L1720" s="10" t="s">
        <v>8469</v>
      </c>
      <c r="M1720" s="10"/>
      <c r="N1720" s="10"/>
    </row>
    <row r="1721" spans="1:14">
      <c r="A1721" s="32" t="s">
        <v>9188</v>
      </c>
      <c r="B1721" s="32" t="s">
        <v>9188</v>
      </c>
      <c r="C1721" s="33">
        <v>0.19721064814814815</v>
      </c>
      <c r="D1721" s="10">
        <v>101</v>
      </c>
      <c r="E1721" s="14">
        <v>1511288</v>
      </c>
      <c r="F1721" s="10" t="s">
        <v>388</v>
      </c>
      <c r="G1721" s="15">
        <v>240</v>
      </c>
      <c r="H1721" s="10" t="s">
        <v>253</v>
      </c>
      <c r="I1721" s="10" t="s">
        <v>7424</v>
      </c>
      <c r="J1721" s="34">
        <v>2496</v>
      </c>
      <c r="K1721" s="10">
        <v>4931810952</v>
      </c>
      <c r="L1721" s="10" t="s">
        <v>8469</v>
      </c>
      <c r="M1721" s="10"/>
      <c r="N1721" s="10"/>
    </row>
    <row r="1722" spans="1:14">
      <c r="A1722" s="32" t="s">
        <v>9188</v>
      </c>
      <c r="B1722" s="32" t="s">
        <v>9188</v>
      </c>
      <c r="C1722" s="33">
        <v>0.19729166666666667</v>
      </c>
      <c r="D1722" s="10">
        <v>101</v>
      </c>
      <c r="E1722" s="14">
        <v>1513604</v>
      </c>
      <c r="F1722" s="10" t="s">
        <v>131</v>
      </c>
      <c r="G1722" s="15">
        <v>168</v>
      </c>
      <c r="H1722" s="10" t="s">
        <v>253</v>
      </c>
      <c r="I1722" s="10" t="s">
        <v>7424</v>
      </c>
      <c r="J1722" s="34">
        <v>3301.2</v>
      </c>
      <c r="K1722" s="10">
        <v>4931810953</v>
      </c>
      <c r="L1722" s="10" t="s">
        <v>8469</v>
      </c>
      <c r="M1722" s="10"/>
      <c r="N1722" s="10"/>
    </row>
    <row r="1723" spans="1:14">
      <c r="A1723" s="32" t="s">
        <v>9188</v>
      </c>
      <c r="B1723" s="32" t="s">
        <v>9188</v>
      </c>
      <c r="C1723" s="33">
        <v>0.1973263888888889</v>
      </c>
      <c r="D1723" s="10">
        <v>101</v>
      </c>
      <c r="E1723" s="14">
        <v>1513604</v>
      </c>
      <c r="F1723" s="10" t="s">
        <v>131</v>
      </c>
      <c r="G1723" s="15">
        <v>168</v>
      </c>
      <c r="H1723" s="10" t="s">
        <v>253</v>
      </c>
      <c r="I1723" s="10" t="s">
        <v>7424</v>
      </c>
      <c r="J1723" s="34">
        <v>3301.2</v>
      </c>
      <c r="K1723" s="10">
        <v>4931810954</v>
      </c>
      <c r="L1723" s="10" t="s">
        <v>8469</v>
      </c>
      <c r="M1723" s="10"/>
      <c r="N1723" s="10"/>
    </row>
    <row r="1724" spans="1:14">
      <c r="A1724" s="32" t="s">
        <v>9188</v>
      </c>
      <c r="B1724" s="32" t="s">
        <v>9188</v>
      </c>
      <c r="C1724" s="33">
        <v>0.25158564814814816</v>
      </c>
      <c r="D1724" s="10">
        <v>101</v>
      </c>
      <c r="E1724" s="14">
        <v>1512282</v>
      </c>
      <c r="F1724" s="10" t="s">
        <v>389</v>
      </c>
      <c r="G1724" s="15">
        <v>216</v>
      </c>
      <c r="H1724" s="10" t="s">
        <v>253</v>
      </c>
      <c r="I1724" s="10" t="s">
        <v>7424</v>
      </c>
      <c r="J1724" s="34">
        <v>2892.24</v>
      </c>
      <c r="K1724" s="10">
        <v>4931811154</v>
      </c>
      <c r="L1724" s="10" t="s">
        <v>8469</v>
      </c>
      <c r="M1724" s="10"/>
      <c r="N1724" s="10"/>
    </row>
    <row r="1725" spans="1:14">
      <c r="A1725" s="32" t="s">
        <v>9188</v>
      </c>
      <c r="B1725" s="32" t="s">
        <v>9188</v>
      </c>
      <c r="C1725" s="33">
        <v>0.36090277777777779</v>
      </c>
      <c r="D1725" s="10">
        <v>101</v>
      </c>
      <c r="E1725" s="14">
        <v>1513249</v>
      </c>
      <c r="F1725" s="10" t="s">
        <v>130</v>
      </c>
      <c r="G1725" s="15">
        <v>240</v>
      </c>
      <c r="H1725" s="10" t="s">
        <v>253</v>
      </c>
      <c r="I1725" s="10" t="s">
        <v>7424</v>
      </c>
      <c r="J1725" s="34">
        <v>2676</v>
      </c>
      <c r="K1725" s="10">
        <v>4931811694</v>
      </c>
      <c r="L1725" s="10" t="s">
        <v>7788</v>
      </c>
      <c r="M1725" s="10"/>
      <c r="N1725" s="10"/>
    </row>
    <row r="1726" spans="1:14">
      <c r="A1726" s="32" t="s">
        <v>9188</v>
      </c>
      <c r="B1726" s="32" t="s">
        <v>9188</v>
      </c>
      <c r="C1726" s="33">
        <v>0.36125000000000002</v>
      </c>
      <c r="D1726" s="10">
        <v>101</v>
      </c>
      <c r="E1726" s="14">
        <v>1520337</v>
      </c>
      <c r="F1726" s="10" t="s">
        <v>157</v>
      </c>
      <c r="G1726" s="15">
        <v>200</v>
      </c>
      <c r="H1726" s="10" t="s">
        <v>253</v>
      </c>
      <c r="I1726" s="10" t="s">
        <v>7424</v>
      </c>
      <c r="J1726" s="34">
        <v>2610</v>
      </c>
      <c r="K1726" s="10">
        <v>4931811697</v>
      </c>
      <c r="L1726" s="10" t="s">
        <v>7788</v>
      </c>
      <c r="M1726" s="10"/>
      <c r="N1726" s="10"/>
    </row>
    <row r="1727" spans="1:14">
      <c r="A1727" s="32" t="s">
        <v>9188</v>
      </c>
      <c r="B1727" s="32" t="s">
        <v>9188</v>
      </c>
      <c r="C1727" s="33">
        <v>0.36145833333333338</v>
      </c>
      <c r="D1727" s="10">
        <v>101</v>
      </c>
      <c r="E1727" s="14">
        <v>1512282</v>
      </c>
      <c r="F1727" s="10" t="s">
        <v>389</v>
      </c>
      <c r="G1727" s="15">
        <v>216</v>
      </c>
      <c r="H1727" s="10" t="s">
        <v>253</v>
      </c>
      <c r="I1727" s="10" t="s">
        <v>7424</v>
      </c>
      <c r="J1727" s="34">
        <v>2892.24</v>
      </c>
      <c r="K1727" s="10">
        <v>4931811699</v>
      </c>
      <c r="L1727" s="10" t="s">
        <v>7788</v>
      </c>
      <c r="M1727" s="10"/>
      <c r="N1727" s="10"/>
    </row>
    <row r="1728" spans="1:14">
      <c r="A1728" s="32" t="s">
        <v>9188</v>
      </c>
      <c r="B1728" s="32" t="s">
        <v>9188</v>
      </c>
      <c r="C1728" s="33">
        <v>0.36226851851851855</v>
      </c>
      <c r="D1728" s="10">
        <v>101</v>
      </c>
      <c r="E1728" s="14">
        <v>1512282</v>
      </c>
      <c r="F1728" s="10" t="s">
        <v>389</v>
      </c>
      <c r="G1728" s="15">
        <v>216</v>
      </c>
      <c r="H1728" s="10" t="s">
        <v>253</v>
      </c>
      <c r="I1728" s="10" t="s">
        <v>7424</v>
      </c>
      <c r="J1728" s="34">
        <v>2892.24</v>
      </c>
      <c r="K1728" s="10">
        <v>4931811700</v>
      </c>
      <c r="L1728" s="10" t="s">
        <v>7788</v>
      </c>
      <c r="M1728" s="10"/>
      <c r="N1728" s="10"/>
    </row>
    <row r="1729" spans="1:14">
      <c r="A1729" s="32" t="s">
        <v>9188</v>
      </c>
      <c r="B1729" s="32" t="s">
        <v>9188</v>
      </c>
      <c r="C1729" s="33">
        <v>0.36274305555555553</v>
      </c>
      <c r="D1729" s="10">
        <v>101</v>
      </c>
      <c r="E1729" s="14">
        <v>1513604</v>
      </c>
      <c r="F1729" s="10" t="s">
        <v>131</v>
      </c>
      <c r="G1729" s="15">
        <v>168</v>
      </c>
      <c r="H1729" s="10" t="s">
        <v>253</v>
      </c>
      <c r="I1729" s="10" t="s">
        <v>7424</v>
      </c>
      <c r="J1729" s="34">
        <v>3301.2</v>
      </c>
      <c r="K1729" s="10">
        <v>4931811721</v>
      </c>
      <c r="L1729" s="10" t="s">
        <v>7788</v>
      </c>
      <c r="M1729" s="10"/>
      <c r="N1729" s="10"/>
    </row>
    <row r="1730" spans="1:14">
      <c r="A1730" s="32" t="s">
        <v>9188</v>
      </c>
      <c r="B1730" s="32" t="s">
        <v>9188</v>
      </c>
      <c r="C1730" s="33">
        <v>0.36300925925925925</v>
      </c>
      <c r="D1730" s="10">
        <v>101</v>
      </c>
      <c r="E1730" s="14">
        <v>1513604</v>
      </c>
      <c r="F1730" s="10" t="s">
        <v>131</v>
      </c>
      <c r="G1730" s="15">
        <v>168</v>
      </c>
      <c r="H1730" s="10" t="s">
        <v>253</v>
      </c>
      <c r="I1730" s="10" t="s">
        <v>7424</v>
      </c>
      <c r="J1730" s="34">
        <v>3301.2</v>
      </c>
      <c r="K1730" s="10">
        <v>4931811722</v>
      </c>
      <c r="L1730" s="10" t="s">
        <v>7788</v>
      </c>
      <c r="M1730" s="10"/>
      <c r="N1730" s="10"/>
    </row>
    <row r="1731" spans="1:14">
      <c r="A1731" s="32" t="s">
        <v>9188</v>
      </c>
      <c r="B1731" s="32" t="s">
        <v>9188</v>
      </c>
      <c r="C1731" s="33">
        <v>0.36436342592592591</v>
      </c>
      <c r="D1731" s="10">
        <v>101</v>
      </c>
      <c r="E1731" s="14">
        <v>1513249</v>
      </c>
      <c r="F1731" s="10" t="s">
        <v>130</v>
      </c>
      <c r="G1731" s="15">
        <v>240</v>
      </c>
      <c r="H1731" s="10" t="s">
        <v>253</v>
      </c>
      <c r="I1731" s="10" t="s">
        <v>7424</v>
      </c>
      <c r="J1731" s="34">
        <v>2676</v>
      </c>
      <c r="K1731" s="10">
        <v>4931811735</v>
      </c>
      <c r="L1731" s="10" t="s">
        <v>7788</v>
      </c>
      <c r="M1731" s="10"/>
      <c r="N1731" s="10"/>
    </row>
    <row r="1732" spans="1:14">
      <c r="A1732" s="32" t="s">
        <v>9188</v>
      </c>
      <c r="B1732" s="32" t="s">
        <v>9188</v>
      </c>
      <c r="C1732" s="33">
        <v>0.36778935185185185</v>
      </c>
      <c r="D1732" s="10">
        <v>101</v>
      </c>
      <c r="E1732" s="14">
        <v>1511288</v>
      </c>
      <c r="F1732" s="10" t="s">
        <v>388</v>
      </c>
      <c r="G1732" s="15">
        <v>240</v>
      </c>
      <c r="H1732" s="10" t="s">
        <v>253</v>
      </c>
      <c r="I1732" s="10" t="s">
        <v>7424</v>
      </c>
      <c r="J1732" s="34">
        <v>2496</v>
      </c>
      <c r="K1732" s="10">
        <v>4931811774</v>
      </c>
      <c r="L1732" s="10" t="s">
        <v>7788</v>
      </c>
      <c r="M1732" s="10"/>
      <c r="N1732" s="10"/>
    </row>
    <row r="1733" spans="1:14">
      <c r="A1733" s="32" t="s">
        <v>9188</v>
      </c>
      <c r="B1733" s="32" t="s">
        <v>9188</v>
      </c>
      <c r="C1733" s="33">
        <v>0.39789351851851856</v>
      </c>
      <c r="D1733" s="10">
        <v>101</v>
      </c>
      <c r="E1733" s="14">
        <v>1516860</v>
      </c>
      <c r="F1733" s="10" t="s">
        <v>139</v>
      </c>
      <c r="G1733" s="15">
        <v>800</v>
      </c>
      <c r="H1733" s="10" t="s">
        <v>253</v>
      </c>
      <c r="I1733" s="10" t="s">
        <v>7424</v>
      </c>
      <c r="J1733" s="34">
        <v>15032</v>
      </c>
      <c r="K1733" s="10">
        <v>4931812215</v>
      </c>
      <c r="L1733" s="10" t="s">
        <v>7788</v>
      </c>
      <c r="M1733" s="10"/>
      <c r="N1733" s="10"/>
    </row>
    <row r="1734" spans="1:14">
      <c r="A1734" s="32" t="s">
        <v>9188</v>
      </c>
      <c r="B1734" s="32" t="s">
        <v>9188</v>
      </c>
      <c r="C1734" s="33">
        <v>0.39805555555555555</v>
      </c>
      <c r="D1734" s="10">
        <v>101</v>
      </c>
      <c r="E1734" s="14">
        <v>1516860</v>
      </c>
      <c r="F1734" s="10" t="s">
        <v>139</v>
      </c>
      <c r="G1734" s="15">
        <v>800</v>
      </c>
      <c r="H1734" s="10" t="s">
        <v>253</v>
      </c>
      <c r="I1734" s="10" t="s">
        <v>7424</v>
      </c>
      <c r="J1734" s="34">
        <v>15032</v>
      </c>
      <c r="K1734" s="10">
        <v>4931812218</v>
      </c>
      <c r="L1734" s="10" t="s">
        <v>7788</v>
      </c>
      <c r="M1734" s="10"/>
      <c r="N1734" s="10"/>
    </row>
    <row r="1735" spans="1:14">
      <c r="A1735" s="32" t="s">
        <v>9188</v>
      </c>
      <c r="B1735" s="32" t="s">
        <v>9188</v>
      </c>
      <c r="C1735" s="33">
        <v>0.48743055555555559</v>
      </c>
      <c r="D1735" s="10">
        <v>101</v>
      </c>
      <c r="E1735" s="14">
        <v>1513604</v>
      </c>
      <c r="F1735" s="10" t="s">
        <v>131</v>
      </c>
      <c r="G1735" s="15">
        <v>168</v>
      </c>
      <c r="H1735" s="10" t="s">
        <v>253</v>
      </c>
      <c r="I1735" s="10" t="s">
        <v>7424</v>
      </c>
      <c r="J1735" s="34">
        <v>3301.2</v>
      </c>
      <c r="K1735" s="10">
        <v>4931813155</v>
      </c>
      <c r="L1735" s="10" t="s">
        <v>7788</v>
      </c>
      <c r="M1735" s="10"/>
      <c r="N1735" s="10"/>
    </row>
    <row r="1736" spans="1:14">
      <c r="A1736" s="32" t="s">
        <v>9188</v>
      </c>
      <c r="B1736" s="32" t="s">
        <v>9188</v>
      </c>
      <c r="C1736" s="33">
        <v>0.48797453703703703</v>
      </c>
      <c r="D1736" s="10">
        <v>101</v>
      </c>
      <c r="E1736" s="14">
        <v>1520337</v>
      </c>
      <c r="F1736" s="10" t="s">
        <v>157</v>
      </c>
      <c r="G1736" s="15">
        <v>200</v>
      </c>
      <c r="H1736" s="10" t="s">
        <v>253</v>
      </c>
      <c r="I1736" s="10" t="s">
        <v>7424</v>
      </c>
      <c r="J1736" s="34">
        <v>2610</v>
      </c>
      <c r="K1736" s="10">
        <v>4931813158</v>
      </c>
      <c r="L1736" s="10" t="s">
        <v>7788</v>
      </c>
      <c r="M1736" s="10"/>
      <c r="N1736" s="10"/>
    </row>
    <row r="1737" spans="1:14">
      <c r="A1737" s="32" t="s">
        <v>9188</v>
      </c>
      <c r="B1737" s="32" t="s">
        <v>9188</v>
      </c>
      <c r="C1737" s="33">
        <v>0.48888888888888887</v>
      </c>
      <c r="D1737" s="10">
        <v>101</v>
      </c>
      <c r="E1737" s="14">
        <v>1508197</v>
      </c>
      <c r="F1737" s="10" t="s">
        <v>126</v>
      </c>
      <c r="G1737" s="15">
        <v>200</v>
      </c>
      <c r="H1737" s="10" t="s">
        <v>253</v>
      </c>
      <c r="I1737" s="10" t="s">
        <v>7424</v>
      </c>
      <c r="J1737" s="34">
        <v>2470</v>
      </c>
      <c r="K1737" s="10">
        <v>4931813167</v>
      </c>
      <c r="L1737" s="10" t="s">
        <v>7788</v>
      </c>
      <c r="M1737" s="10"/>
      <c r="N1737" s="10"/>
    </row>
    <row r="1738" spans="1:14">
      <c r="A1738" s="32" t="s">
        <v>9188</v>
      </c>
      <c r="B1738" s="32" t="s">
        <v>9188</v>
      </c>
      <c r="C1738" s="33">
        <v>0.49026620370370372</v>
      </c>
      <c r="D1738" s="10">
        <v>101</v>
      </c>
      <c r="E1738" s="14">
        <v>1513249</v>
      </c>
      <c r="F1738" s="10" t="s">
        <v>130</v>
      </c>
      <c r="G1738" s="15">
        <v>240</v>
      </c>
      <c r="H1738" s="10" t="s">
        <v>253</v>
      </c>
      <c r="I1738" s="10" t="s">
        <v>7424</v>
      </c>
      <c r="J1738" s="34">
        <v>2676</v>
      </c>
      <c r="K1738" s="10">
        <v>4931813177</v>
      </c>
      <c r="L1738" s="10" t="s">
        <v>7788</v>
      </c>
      <c r="M1738" s="10"/>
      <c r="N1738" s="10"/>
    </row>
    <row r="1739" spans="1:14">
      <c r="A1739" s="32" t="s">
        <v>9188</v>
      </c>
      <c r="B1739" s="32" t="s">
        <v>9188</v>
      </c>
      <c r="C1739" s="33">
        <v>0.49060185185185184</v>
      </c>
      <c r="D1739" s="10">
        <v>101</v>
      </c>
      <c r="E1739" s="14">
        <v>1520337</v>
      </c>
      <c r="F1739" s="10" t="s">
        <v>157</v>
      </c>
      <c r="G1739" s="15">
        <v>200</v>
      </c>
      <c r="H1739" s="10" t="s">
        <v>253</v>
      </c>
      <c r="I1739" s="10" t="s">
        <v>7424</v>
      </c>
      <c r="J1739" s="34">
        <v>2610</v>
      </c>
      <c r="K1739" s="10">
        <v>4931813178</v>
      </c>
      <c r="L1739" s="10" t="s">
        <v>7788</v>
      </c>
      <c r="M1739" s="10"/>
      <c r="N1739" s="10"/>
    </row>
    <row r="1740" spans="1:14">
      <c r="A1740" s="32" t="s">
        <v>9188</v>
      </c>
      <c r="B1740" s="32" t="s">
        <v>9188</v>
      </c>
      <c r="C1740" s="33">
        <v>0.49130787037037038</v>
      </c>
      <c r="D1740" s="10">
        <v>101</v>
      </c>
      <c r="E1740" s="14">
        <v>1512282</v>
      </c>
      <c r="F1740" s="10" t="s">
        <v>389</v>
      </c>
      <c r="G1740" s="15">
        <v>216</v>
      </c>
      <c r="H1740" s="10" t="s">
        <v>253</v>
      </c>
      <c r="I1740" s="10" t="s">
        <v>7424</v>
      </c>
      <c r="J1740" s="34">
        <v>2892.24</v>
      </c>
      <c r="K1740" s="10">
        <v>4931813192</v>
      </c>
      <c r="L1740" s="10" t="s">
        <v>7788</v>
      </c>
      <c r="M1740" s="10"/>
      <c r="N1740" s="10"/>
    </row>
    <row r="1741" spans="1:14">
      <c r="A1741" s="32" t="s">
        <v>9188</v>
      </c>
      <c r="B1741" s="32" t="s">
        <v>9188</v>
      </c>
      <c r="C1741" s="33">
        <v>0.49172453703703706</v>
      </c>
      <c r="D1741" s="10">
        <v>101</v>
      </c>
      <c r="E1741" s="14">
        <v>1511288</v>
      </c>
      <c r="F1741" s="10" t="s">
        <v>388</v>
      </c>
      <c r="G1741" s="15">
        <v>240</v>
      </c>
      <c r="H1741" s="10" t="s">
        <v>253</v>
      </c>
      <c r="I1741" s="10" t="s">
        <v>7424</v>
      </c>
      <c r="J1741" s="34">
        <v>2496</v>
      </c>
      <c r="K1741" s="10">
        <v>4931813197</v>
      </c>
      <c r="L1741" s="10" t="s">
        <v>7788</v>
      </c>
      <c r="M1741" s="10"/>
      <c r="N1741" s="10"/>
    </row>
    <row r="1742" spans="1:14">
      <c r="A1742" s="32" t="s">
        <v>9188</v>
      </c>
      <c r="B1742" s="32" t="s">
        <v>9188</v>
      </c>
      <c r="C1742" s="33">
        <v>0.49201388888888892</v>
      </c>
      <c r="D1742" s="10">
        <v>101</v>
      </c>
      <c r="E1742" s="14">
        <v>1508197</v>
      </c>
      <c r="F1742" s="10" t="s">
        <v>126</v>
      </c>
      <c r="G1742" s="15">
        <v>200</v>
      </c>
      <c r="H1742" s="10" t="s">
        <v>253</v>
      </c>
      <c r="I1742" s="10" t="s">
        <v>7424</v>
      </c>
      <c r="J1742" s="34">
        <v>2470</v>
      </c>
      <c r="K1742" s="10">
        <v>4931813206</v>
      </c>
      <c r="L1742" s="10" t="s">
        <v>7788</v>
      </c>
      <c r="M1742" s="10"/>
      <c r="N1742" s="10"/>
    </row>
    <row r="1743" spans="1:14">
      <c r="A1743" s="32" t="s">
        <v>9188</v>
      </c>
      <c r="B1743" s="32" t="s">
        <v>9188</v>
      </c>
      <c r="C1743" s="33">
        <v>0.49278935185185185</v>
      </c>
      <c r="D1743" s="10">
        <v>101</v>
      </c>
      <c r="E1743" s="14">
        <v>1513604</v>
      </c>
      <c r="F1743" s="10" t="s">
        <v>131</v>
      </c>
      <c r="G1743" s="15">
        <v>168</v>
      </c>
      <c r="H1743" s="10" t="s">
        <v>253</v>
      </c>
      <c r="I1743" s="10" t="s">
        <v>7424</v>
      </c>
      <c r="J1743" s="34">
        <v>3301.2</v>
      </c>
      <c r="K1743" s="10">
        <v>4931813217</v>
      </c>
      <c r="L1743" s="10" t="s">
        <v>7788</v>
      </c>
      <c r="M1743" s="10"/>
      <c r="N1743" s="10"/>
    </row>
    <row r="1744" spans="1:14">
      <c r="A1744" s="32" t="s">
        <v>9188</v>
      </c>
      <c r="B1744" s="32" t="s">
        <v>9188</v>
      </c>
      <c r="C1744" s="33">
        <v>0.52986111111111112</v>
      </c>
      <c r="D1744" s="10">
        <v>101</v>
      </c>
      <c r="E1744" s="14">
        <v>1516860</v>
      </c>
      <c r="F1744" s="10" t="s">
        <v>139</v>
      </c>
      <c r="G1744" s="15">
        <v>800</v>
      </c>
      <c r="H1744" s="10" t="s">
        <v>253</v>
      </c>
      <c r="I1744" s="10" t="s">
        <v>7424</v>
      </c>
      <c r="J1744" s="34">
        <v>15032</v>
      </c>
      <c r="K1744" s="10">
        <v>4931813680</v>
      </c>
      <c r="L1744" s="10" t="s">
        <v>7788</v>
      </c>
      <c r="M1744" s="10"/>
      <c r="N1744" s="10"/>
    </row>
    <row r="1745" spans="1:14">
      <c r="A1745" s="32" t="s">
        <v>9188</v>
      </c>
      <c r="B1745" s="32" t="s">
        <v>9188</v>
      </c>
      <c r="C1745" s="33">
        <v>0.52991898148148142</v>
      </c>
      <c r="D1745" s="10">
        <v>101</v>
      </c>
      <c r="E1745" s="14">
        <v>1516860</v>
      </c>
      <c r="F1745" s="10" t="s">
        <v>139</v>
      </c>
      <c r="G1745" s="15">
        <v>800</v>
      </c>
      <c r="H1745" s="10" t="s">
        <v>253</v>
      </c>
      <c r="I1745" s="10" t="s">
        <v>7424</v>
      </c>
      <c r="J1745" s="34">
        <v>15032</v>
      </c>
      <c r="K1745" s="10">
        <v>4931813701</v>
      </c>
      <c r="L1745" s="10" t="s">
        <v>7788</v>
      </c>
      <c r="M1745" s="10"/>
      <c r="N1745" s="10"/>
    </row>
    <row r="1746" spans="1:14">
      <c r="A1746" s="32" t="s">
        <v>9188</v>
      </c>
      <c r="B1746" s="32" t="s">
        <v>9188</v>
      </c>
      <c r="C1746" s="33">
        <v>0.53069444444444447</v>
      </c>
      <c r="D1746" s="10">
        <v>101</v>
      </c>
      <c r="E1746" s="14">
        <v>1508120</v>
      </c>
      <c r="F1746" s="10" t="s">
        <v>9216</v>
      </c>
      <c r="G1746" s="15">
        <v>240</v>
      </c>
      <c r="H1746" s="10" t="s">
        <v>253</v>
      </c>
      <c r="I1746" s="10" t="s">
        <v>7424</v>
      </c>
      <c r="J1746" s="34">
        <v>2872.8</v>
      </c>
      <c r="K1746" s="10">
        <v>4931813708</v>
      </c>
      <c r="L1746" s="10" t="s">
        <v>7788</v>
      </c>
      <c r="M1746" s="10"/>
      <c r="N1746" s="10"/>
    </row>
    <row r="1747" spans="1:14">
      <c r="A1747" s="32" t="s">
        <v>9188</v>
      </c>
      <c r="B1747" s="32" t="s">
        <v>9188</v>
      </c>
      <c r="C1747" s="33">
        <v>0.53130787037037031</v>
      </c>
      <c r="D1747" s="10">
        <v>101</v>
      </c>
      <c r="E1747" s="14">
        <v>1520337</v>
      </c>
      <c r="F1747" s="10" t="s">
        <v>157</v>
      </c>
      <c r="G1747" s="15">
        <v>200</v>
      </c>
      <c r="H1747" s="10" t="s">
        <v>253</v>
      </c>
      <c r="I1747" s="10" t="s">
        <v>7424</v>
      </c>
      <c r="J1747" s="34">
        <v>2610</v>
      </c>
      <c r="K1747" s="10">
        <v>4931813714</v>
      </c>
      <c r="L1747" s="10" t="s">
        <v>7788</v>
      </c>
      <c r="M1747" s="10"/>
      <c r="N1747" s="10"/>
    </row>
    <row r="1748" spans="1:14">
      <c r="A1748" s="32" t="s">
        <v>9188</v>
      </c>
      <c r="B1748" s="32" t="s">
        <v>9188</v>
      </c>
      <c r="C1748" s="33">
        <v>0.555150462962963</v>
      </c>
      <c r="D1748" s="10">
        <v>101</v>
      </c>
      <c r="E1748" s="14">
        <v>1520337</v>
      </c>
      <c r="F1748" s="10" t="s">
        <v>157</v>
      </c>
      <c r="G1748" s="15">
        <v>200</v>
      </c>
      <c r="H1748" s="10" t="s">
        <v>253</v>
      </c>
      <c r="I1748" s="10" t="s">
        <v>7424</v>
      </c>
      <c r="J1748" s="34">
        <v>2610</v>
      </c>
      <c r="K1748" s="10">
        <v>4931814409</v>
      </c>
      <c r="L1748" s="10" t="s">
        <v>7788</v>
      </c>
      <c r="M1748" s="10"/>
      <c r="N1748" s="10"/>
    </row>
    <row r="1749" spans="1:14">
      <c r="A1749" s="32" t="s">
        <v>9188</v>
      </c>
      <c r="B1749" s="32" t="s">
        <v>9188</v>
      </c>
      <c r="C1749" s="33">
        <v>0.5553703703703704</v>
      </c>
      <c r="D1749" s="10">
        <v>101</v>
      </c>
      <c r="E1749" s="14">
        <v>1513604</v>
      </c>
      <c r="F1749" s="10" t="s">
        <v>131</v>
      </c>
      <c r="G1749" s="15">
        <v>168</v>
      </c>
      <c r="H1749" s="10" t="s">
        <v>253</v>
      </c>
      <c r="I1749" s="10" t="s">
        <v>7424</v>
      </c>
      <c r="J1749" s="34">
        <v>3301.2</v>
      </c>
      <c r="K1749" s="10">
        <v>4931814411</v>
      </c>
      <c r="L1749" s="10" t="s">
        <v>7788</v>
      </c>
      <c r="M1749" s="10"/>
      <c r="N1749" s="10"/>
    </row>
    <row r="1750" spans="1:14">
      <c r="A1750" s="32" t="s">
        <v>9188</v>
      </c>
      <c r="B1750" s="32" t="s">
        <v>9188</v>
      </c>
      <c r="C1750" s="33">
        <v>0.55563657407407407</v>
      </c>
      <c r="D1750" s="10">
        <v>101</v>
      </c>
      <c r="E1750" s="14">
        <v>1513604</v>
      </c>
      <c r="F1750" s="10" t="s">
        <v>131</v>
      </c>
      <c r="G1750" s="15">
        <v>168</v>
      </c>
      <c r="H1750" s="10" t="s">
        <v>253</v>
      </c>
      <c r="I1750" s="10" t="s">
        <v>7424</v>
      </c>
      <c r="J1750" s="34">
        <v>3301.2</v>
      </c>
      <c r="K1750" s="10">
        <v>4931814414</v>
      </c>
      <c r="L1750" s="10" t="s">
        <v>7788</v>
      </c>
      <c r="M1750" s="10"/>
      <c r="N1750" s="10"/>
    </row>
    <row r="1751" spans="1:14">
      <c r="A1751" s="32" t="s">
        <v>9078</v>
      </c>
      <c r="B1751" s="32" t="s">
        <v>9188</v>
      </c>
      <c r="C1751" s="33">
        <v>0.55758101851851849</v>
      </c>
      <c r="D1751" s="10">
        <v>102</v>
      </c>
      <c r="E1751" s="14">
        <v>1528799</v>
      </c>
      <c r="F1751" s="10" t="s">
        <v>161</v>
      </c>
      <c r="G1751" s="15">
        <v>-270</v>
      </c>
      <c r="H1751" s="10" t="s">
        <v>253</v>
      </c>
      <c r="I1751" s="10" t="s">
        <v>7424</v>
      </c>
      <c r="J1751" s="34">
        <v>-9744.2999999999993</v>
      </c>
      <c r="K1751" s="10">
        <v>4931814426</v>
      </c>
      <c r="L1751" s="10" t="s">
        <v>7788</v>
      </c>
      <c r="M1751" s="10"/>
      <c r="N1751" s="10"/>
    </row>
    <row r="1752" spans="1:14">
      <c r="A1752" s="32" t="s">
        <v>9188</v>
      </c>
      <c r="B1752" s="32" t="s">
        <v>9188</v>
      </c>
      <c r="C1752" s="33">
        <v>0.56731481481481483</v>
      </c>
      <c r="D1752" s="10">
        <v>101</v>
      </c>
      <c r="E1752" s="14">
        <v>1516879</v>
      </c>
      <c r="F1752" s="10" t="s">
        <v>146</v>
      </c>
      <c r="G1752" s="15">
        <v>840</v>
      </c>
      <c r="H1752" s="10" t="s">
        <v>253</v>
      </c>
      <c r="I1752" s="10" t="s">
        <v>7424</v>
      </c>
      <c r="J1752" s="34">
        <v>15682.8</v>
      </c>
      <c r="K1752" s="10">
        <v>4931814522</v>
      </c>
      <c r="L1752" s="10" t="s">
        <v>7788</v>
      </c>
      <c r="M1752" s="10"/>
      <c r="N1752" s="10"/>
    </row>
    <row r="1753" spans="1:14">
      <c r="A1753" s="32" t="s">
        <v>9188</v>
      </c>
      <c r="B1753" s="32" t="s">
        <v>9188</v>
      </c>
      <c r="C1753" s="33">
        <v>0.57391203703703708</v>
      </c>
      <c r="D1753" s="10">
        <v>101</v>
      </c>
      <c r="E1753" s="14">
        <v>1508197</v>
      </c>
      <c r="F1753" s="10" t="s">
        <v>126</v>
      </c>
      <c r="G1753" s="15">
        <v>200</v>
      </c>
      <c r="H1753" s="10" t="s">
        <v>253</v>
      </c>
      <c r="I1753" s="10" t="s">
        <v>7424</v>
      </c>
      <c r="J1753" s="34">
        <v>2470</v>
      </c>
      <c r="K1753" s="10">
        <v>4931814566</v>
      </c>
      <c r="L1753" s="10" t="s">
        <v>7788</v>
      </c>
      <c r="M1753" s="10"/>
      <c r="N1753" s="10"/>
    </row>
    <row r="1754" spans="1:14">
      <c r="A1754" s="32" t="s">
        <v>9188</v>
      </c>
      <c r="B1754" s="32" t="s">
        <v>9188</v>
      </c>
      <c r="C1754" s="33">
        <v>0.58847222222222217</v>
      </c>
      <c r="D1754" s="10">
        <v>101</v>
      </c>
      <c r="E1754" s="14">
        <v>1512282</v>
      </c>
      <c r="F1754" s="10" t="s">
        <v>389</v>
      </c>
      <c r="G1754" s="15">
        <v>216</v>
      </c>
      <c r="H1754" s="10" t="s">
        <v>253</v>
      </c>
      <c r="I1754" s="10" t="s">
        <v>7424</v>
      </c>
      <c r="J1754" s="34">
        <v>2892.24</v>
      </c>
      <c r="K1754" s="10">
        <v>4931814700</v>
      </c>
      <c r="L1754" s="10" t="s">
        <v>7788</v>
      </c>
      <c r="M1754" s="10"/>
      <c r="N1754" s="10"/>
    </row>
    <row r="1755" spans="1:14">
      <c r="A1755" s="32" t="s">
        <v>9188</v>
      </c>
      <c r="B1755" s="32" t="s">
        <v>9188</v>
      </c>
      <c r="C1755" s="33">
        <v>0.61141203703703706</v>
      </c>
      <c r="D1755" s="10">
        <v>101</v>
      </c>
      <c r="E1755" s="14">
        <v>1508120</v>
      </c>
      <c r="F1755" s="10" t="s">
        <v>9216</v>
      </c>
      <c r="G1755" s="15">
        <v>240</v>
      </c>
      <c r="H1755" s="10" t="s">
        <v>253</v>
      </c>
      <c r="I1755" s="10" t="s">
        <v>7424</v>
      </c>
      <c r="J1755" s="34">
        <v>2872.8</v>
      </c>
      <c r="K1755" s="10">
        <v>4931814977</v>
      </c>
      <c r="L1755" s="10" t="s">
        <v>8732</v>
      </c>
      <c r="M1755" s="10"/>
      <c r="N1755" s="10"/>
    </row>
    <row r="1756" spans="1:14">
      <c r="A1756" s="32" t="s">
        <v>9188</v>
      </c>
      <c r="B1756" s="32" t="s">
        <v>9188</v>
      </c>
      <c r="C1756" s="33">
        <v>0.68811342592592595</v>
      </c>
      <c r="D1756" s="10">
        <v>101</v>
      </c>
      <c r="E1756" s="14">
        <v>1528799</v>
      </c>
      <c r="F1756" s="10" t="s">
        <v>161</v>
      </c>
      <c r="G1756" s="15">
        <v>174</v>
      </c>
      <c r="H1756" s="10" t="s">
        <v>253</v>
      </c>
      <c r="I1756" s="10" t="s">
        <v>7424</v>
      </c>
      <c r="J1756" s="34">
        <v>6279.66</v>
      </c>
      <c r="K1756" s="10">
        <v>4931815936</v>
      </c>
      <c r="L1756" s="10" t="s">
        <v>8732</v>
      </c>
      <c r="M1756" s="10"/>
      <c r="N1756" s="10"/>
    </row>
    <row r="1757" spans="1:14">
      <c r="A1757" s="32" t="s">
        <v>9188</v>
      </c>
      <c r="B1757" s="32" t="s">
        <v>9188</v>
      </c>
      <c r="C1757" s="33">
        <v>0.70157407407407402</v>
      </c>
      <c r="D1757" s="10">
        <v>101</v>
      </c>
      <c r="E1757" s="14">
        <v>1513604</v>
      </c>
      <c r="F1757" s="10" t="s">
        <v>131</v>
      </c>
      <c r="G1757" s="15">
        <v>168</v>
      </c>
      <c r="H1757" s="10" t="s">
        <v>253</v>
      </c>
      <c r="I1757" s="10" t="s">
        <v>7424</v>
      </c>
      <c r="J1757" s="34">
        <v>3301.2</v>
      </c>
      <c r="K1757" s="10">
        <v>4931816092</v>
      </c>
      <c r="L1757" s="10" t="s">
        <v>8732</v>
      </c>
      <c r="M1757" s="10"/>
      <c r="N1757" s="10"/>
    </row>
    <row r="1758" spans="1:14">
      <c r="A1758" s="32" t="s">
        <v>9188</v>
      </c>
      <c r="B1758" s="32" t="s">
        <v>9188</v>
      </c>
      <c r="C1758" s="33">
        <v>0.70166666666666666</v>
      </c>
      <c r="D1758" s="10">
        <v>101</v>
      </c>
      <c r="E1758" s="14">
        <v>1513604</v>
      </c>
      <c r="F1758" s="10" t="s">
        <v>131</v>
      </c>
      <c r="G1758" s="15">
        <v>168</v>
      </c>
      <c r="H1758" s="10" t="s">
        <v>253</v>
      </c>
      <c r="I1758" s="10" t="s">
        <v>7424</v>
      </c>
      <c r="J1758" s="34">
        <v>3301.2</v>
      </c>
      <c r="K1758" s="10">
        <v>4931816093</v>
      </c>
      <c r="L1758" s="10" t="s">
        <v>8732</v>
      </c>
      <c r="M1758" s="10"/>
      <c r="N1758" s="10"/>
    </row>
    <row r="1759" spans="1:14">
      <c r="A1759" s="32" t="s">
        <v>9188</v>
      </c>
      <c r="B1759" s="32" t="s">
        <v>9188</v>
      </c>
      <c r="C1759" s="33">
        <v>0.7056365740740741</v>
      </c>
      <c r="D1759" s="10">
        <v>101</v>
      </c>
      <c r="E1759" s="14">
        <v>1520337</v>
      </c>
      <c r="F1759" s="10" t="s">
        <v>157</v>
      </c>
      <c r="G1759" s="15">
        <v>200</v>
      </c>
      <c r="H1759" s="10" t="s">
        <v>253</v>
      </c>
      <c r="I1759" s="10" t="s">
        <v>7424</v>
      </c>
      <c r="J1759" s="34">
        <v>2610</v>
      </c>
      <c r="K1759" s="10">
        <v>4931816189</v>
      </c>
      <c r="L1759" s="10" t="s">
        <v>8732</v>
      </c>
      <c r="M1759" s="10"/>
      <c r="N1759" s="10"/>
    </row>
    <row r="1760" spans="1:14">
      <c r="A1760" s="32" t="s">
        <v>9188</v>
      </c>
      <c r="B1760" s="32" t="s">
        <v>9188</v>
      </c>
      <c r="C1760" s="33">
        <v>0.70571759259259259</v>
      </c>
      <c r="D1760" s="10">
        <v>101</v>
      </c>
      <c r="E1760" s="14">
        <v>1520337</v>
      </c>
      <c r="F1760" s="10" t="s">
        <v>157</v>
      </c>
      <c r="G1760" s="15">
        <v>200</v>
      </c>
      <c r="H1760" s="10" t="s">
        <v>253</v>
      </c>
      <c r="I1760" s="10" t="s">
        <v>7424</v>
      </c>
      <c r="J1760" s="34">
        <v>2610</v>
      </c>
      <c r="K1760" s="10">
        <v>4931816190</v>
      </c>
      <c r="L1760" s="10" t="s">
        <v>8732</v>
      </c>
      <c r="M1760" s="10"/>
      <c r="N1760" s="10"/>
    </row>
    <row r="1761" spans="1:14">
      <c r="A1761" s="32" t="s">
        <v>9188</v>
      </c>
      <c r="B1761" s="32" t="s">
        <v>9188</v>
      </c>
      <c r="C1761" s="33">
        <v>0.70579861111111108</v>
      </c>
      <c r="D1761" s="10">
        <v>101</v>
      </c>
      <c r="E1761" s="14">
        <v>1512282</v>
      </c>
      <c r="F1761" s="10" t="s">
        <v>389</v>
      </c>
      <c r="G1761" s="15">
        <v>216</v>
      </c>
      <c r="H1761" s="10" t="s">
        <v>253</v>
      </c>
      <c r="I1761" s="10" t="s">
        <v>7424</v>
      </c>
      <c r="J1761" s="34">
        <v>2892.24</v>
      </c>
      <c r="K1761" s="10">
        <v>4931816192</v>
      </c>
      <c r="L1761" s="10" t="s">
        <v>8732</v>
      </c>
      <c r="M1761" s="10"/>
      <c r="N1761" s="10"/>
    </row>
    <row r="1762" spans="1:14">
      <c r="A1762" s="32" t="s">
        <v>9188</v>
      </c>
      <c r="B1762" s="32" t="s">
        <v>9188</v>
      </c>
      <c r="C1762" s="33">
        <v>0.70586805555555554</v>
      </c>
      <c r="D1762" s="10">
        <v>101</v>
      </c>
      <c r="E1762" s="14">
        <v>1512282</v>
      </c>
      <c r="F1762" s="10" t="s">
        <v>389</v>
      </c>
      <c r="G1762" s="15">
        <v>216</v>
      </c>
      <c r="H1762" s="10" t="s">
        <v>253</v>
      </c>
      <c r="I1762" s="10" t="s">
        <v>7424</v>
      </c>
      <c r="J1762" s="34">
        <v>2892.24</v>
      </c>
      <c r="K1762" s="10">
        <v>4931816193</v>
      </c>
      <c r="L1762" s="10" t="s">
        <v>8732</v>
      </c>
      <c r="M1762" s="10"/>
      <c r="N1762" s="10"/>
    </row>
    <row r="1763" spans="1:14">
      <c r="A1763" s="32" t="s">
        <v>9188</v>
      </c>
      <c r="B1763" s="32" t="s">
        <v>9188</v>
      </c>
      <c r="C1763" s="33">
        <v>0.71650462962962969</v>
      </c>
      <c r="D1763" s="10">
        <v>101</v>
      </c>
      <c r="E1763" s="14">
        <v>1528798</v>
      </c>
      <c r="F1763" s="10" t="s">
        <v>160</v>
      </c>
      <c r="G1763" s="15">
        <v>263</v>
      </c>
      <c r="H1763" s="10" t="s">
        <v>253</v>
      </c>
      <c r="I1763" s="10" t="s">
        <v>7424</v>
      </c>
      <c r="J1763" s="34">
        <v>11479.95</v>
      </c>
      <c r="K1763" s="10">
        <v>4931816492</v>
      </c>
      <c r="L1763" s="10" t="s">
        <v>8732</v>
      </c>
      <c r="M1763" s="10"/>
      <c r="N1763" s="10"/>
    </row>
    <row r="1764" spans="1:14">
      <c r="A1764" s="32" t="s">
        <v>9188</v>
      </c>
      <c r="B1764" s="32" t="s">
        <v>9188</v>
      </c>
      <c r="C1764" s="33">
        <v>0.72635416666666675</v>
      </c>
      <c r="D1764" s="10">
        <v>101</v>
      </c>
      <c r="E1764" s="14">
        <v>1508197</v>
      </c>
      <c r="F1764" s="10" t="s">
        <v>126</v>
      </c>
      <c r="G1764" s="15">
        <v>200</v>
      </c>
      <c r="H1764" s="10" t="s">
        <v>253</v>
      </c>
      <c r="I1764" s="10" t="s">
        <v>7424</v>
      </c>
      <c r="J1764" s="34">
        <v>2470</v>
      </c>
      <c r="K1764" s="10">
        <v>4931816648</v>
      </c>
      <c r="L1764" s="10" t="s">
        <v>8732</v>
      </c>
      <c r="M1764" s="10"/>
      <c r="N1764" s="10"/>
    </row>
    <row r="1765" spans="1:14">
      <c r="A1765" s="32" t="s">
        <v>9188</v>
      </c>
      <c r="B1765" s="32" t="s">
        <v>9188</v>
      </c>
      <c r="C1765" s="33">
        <v>0.72670138888888891</v>
      </c>
      <c r="D1765" s="10">
        <v>101</v>
      </c>
      <c r="E1765" s="14">
        <v>1508197</v>
      </c>
      <c r="F1765" s="10" t="s">
        <v>126</v>
      </c>
      <c r="G1765" s="15">
        <v>200</v>
      </c>
      <c r="H1765" s="10" t="s">
        <v>253</v>
      </c>
      <c r="I1765" s="10" t="s">
        <v>7424</v>
      </c>
      <c r="J1765" s="34">
        <v>2470</v>
      </c>
      <c r="K1765" s="10">
        <v>4931816651</v>
      </c>
      <c r="L1765" s="10" t="s">
        <v>8732</v>
      </c>
      <c r="M1765" s="10"/>
      <c r="N1765" s="10"/>
    </row>
    <row r="1766" spans="1:14">
      <c r="A1766" s="32" t="s">
        <v>9188</v>
      </c>
      <c r="B1766" s="32" t="s">
        <v>9188</v>
      </c>
      <c r="C1766" s="33">
        <v>0.72677083333333325</v>
      </c>
      <c r="D1766" s="10">
        <v>101</v>
      </c>
      <c r="E1766" s="14">
        <v>1508120</v>
      </c>
      <c r="F1766" s="10" t="s">
        <v>9216</v>
      </c>
      <c r="G1766" s="15">
        <v>240</v>
      </c>
      <c r="H1766" s="10" t="s">
        <v>253</v>
      </c>
      <c r="I1766" s="10" t="s">
        <v>7424</v>
      </c>
      <c r="J1766" s="34">
        <v>2872.8</v>
      </c>
      <c r="K1766" s="10">
        <v>4931816652</v>
      </c>
      <c r="L1766" s="10" t="s">
        <v>8732</v>
      </c>
      <c r="M1766" s="10"/>
      <c r="N1766" s="10"/>
    </row>
    <row r="1767" spans="1:14">
      <c r="A1767" s="32" t="s">
        <v>9188</v>
      </c>
      <c r="B1767" s="32" t="s">
        <v>9188</v>
      </c>
      <c r="C1767" s="33">
        <v>0.72684027777777782</v>
      </c>
      <c r="D1767" s="10">
        <v>101</v>
      </c>
      <c r="E1767" s="14">
        <v>1508120</v>
      </c>
      <c r="F1767" s="10" t="s">
        <v>9216</v>
      </c>
      <c r="G1767" s="15">
        <v>240</v>
      </c>
      <c r="H1767" s="10" t="s">
        <v>253</v>
      </c>
      <c r="I1767" s="10" t="s">
        <v>7424</v>
      </c>
      <c r="J1767" s="34">
        <v>2872.8</v>
      </c>
      <c r="K1767" s="10">
        <v>4931816654</v>
      </c>
      <c r="L1767" s="10" t="s">
        <v>8732</v>
      </c>
      <c r="M1767" s="10"/>
      <c r="N1767" s="10"/>
    </row>
    <row r="1768" spans="1:14">
      <c r="A1768" s="32" t="s">
        <v>9188</v>
      </c>
      <c r="B1768" s="32" t="s">
        <v>9188</v>
      </c>
      <c r="C1768" s="33">
        <v>0.72988425925925926</v>
      </c>
      <c r="D1768" s="10">
        <v>101</v>
      </c>
      <c r="E1768" s="14">
        <v>1516860</v>
      </c>
      <c r="F1768" s="10" t="s">
        <v>139</v>
      </c>
      <c r="G1768" s="15">
        <v>800</v>
      </c>
      <c r="H1768" s="10" t="s">
        <v>253</v>
      </c>
      <c r="I1768" s="10" t="s">
        <v>7424</v>
      </c>
      <c r="J1768" s="34">
        <v>15032</v>
      </c>
      <c r="K1768" s="10">
        <v>4931816686</v>
      </c>
      <c r="L1768" s="10" t="s">
        <v>8732</v>
      </c>
      <c r="M1768" s="10"/>
      <c r="N1768" s="10"/>
    </row>
    <row r="1769" spans="1:14">
      <c r="A1769" s="32" t="s">
        <v>9188</v>
      </c>
      <c r="B1769" s="32" t="s">
        <v>9188</v>
      </c>
      <c r="C1769" s="33">
        <v>0.72994212962962957</v>
      </c>
      <c r="D1769" s="10">
        <v>101</v>
      </c>
      <c r="E1769" s="14">
        <v>1516860</v>
      </c>
      <c r="F1769" s="10" t="s">
        <v>139</v>
      </c>
      <c r="G1769" s="15">
        <v>800</v>
      </c>
      <c r="H1769" s="10" t="s">
        <v>253</v>
      </c>
      <c r="I1769" s="10" t="s">
        <v>7424</v>
      </c>
      <c r="J1769" s="34">
        <v>15032</v>
      </c>
      <c r="K1769" s="10">
        <v>4931816687</v>
      </c>
      <c r="L1769" s="10" t="s">
        <v>8732</v>
      </c>
      <c r="M1769" s="10"/>
      <c r="N1769" s="10"/>
    </row>
    <row r="1770" spans="1:14">
      <c r="A1770" s="32" t="s">
        <v>9188</v>
      </c>
      <c r="B1770" s="32" t="s">
        <v>9188</v>
      </c>
      <c r="C1770" s="33">
        <v>0.74722222222222223</v>
      </c>
      <c r="D1770" s="10">
        <v>101</v>
      </c>
      <c r="E1770" s="14">
        <v>1512282</v>
      </c>
      <c r="F1770" s="10" t="s">
        <v>389</v>
      </c>
      <c r="G1770" s="15">
        <v>216</v>
      </c>
      <c r="H1770" s="10" t="s">
        <v>253</v>
      </c>
      <c r="I1770" s="10" t="s">
        <v>7424</v>
      </c>
      <c r="J1770" s="34">
        <v>2892.24</v>
      </c>
      <c r="K1770" s="10">
        <v>4931816887</v>
      </c>
      <c r="L1770" s="10" t="s">
        <v>8732</v>
      </c>
      <c r="M1770" s="10"/>
      <c r="N1770" s="10"/>
    </row>
    <row r="1771" spans="1:14">
      <c r="A1771" s="32" t="s">
        <v>9188</v>
      </c>
      <c r="B1771" s="32" t="s">
        <v>9188</v>
      </c>
      <c r="C1771" s="33">
        <v>0.75612268518518511</v>
      </c>
      <c r="D1771" s="10">
        <v>101</v>
      </c>
      <c r="E1771" s="14">
        <v>1513604</v>
      </c>
      <c r="F1771" s="10" t="s">
        <v>131</v>
      </c>
      <c r="G1771" s="15">
        <v>10</v>
      </c>
      <c r="H1771" s="10" t="s">
        <v>253</v>
      </c>
      <c r="I1771" s="10" t="s">
        <v>7424</v>
      </c>
      <c r="J1771" s="34">
        <v>196.5</v>
      </c>
      <c r="K1771" s="10">
        <v>4931816998</v>
      </c>
      <c r="L1771" s="10" t="s">
        <v>8732</v>
      </c>
      <c r="M1771" s="10"/>
      <c r="N1771" s="10"/>
    </row>
    <row r="1772" spans="1:14">
      <c r="A1772" s="32" t="s">
        <v>9188</v>
      </c>
      <c r="B1772" s="32" t="s">
        <v>9188</v>
      </c>
      <c r="C1772" s="33">
        <v>0.75659722222222225</v>
      </c>
      <c r="D1772" s="10">
        <v>101</v>
      </c>
      <c r="E1772" s="14">
        <v>1508120</v>
      </c>
      <c r="F1772" s="10" t="s">
        <v>9216</v>
      </c>
      <c r="G1772" s="15">
        <v>56</v>
      </c>
      <c r="H1772" s="10" t="s">
        <v>253</v>
      </c>
      <c r="I1772" s="10" t="s">
        <v>7424</v>
      </c>
      <c r="J1772" s="34">
        <v>670.32</v>
      </c>
      <c r="K1772" s="10">
        <v>4931817003</v>
      </c>
      <c r="L1772" s="10" t="s">
        <v>8732</v>
      </c>
      <c r="M1772" s="10"/>
      <c r="N1772" s="10"/>
    </row>
    <row r="1773" spans="1:14">
      <c r="A1773" s="32" t="s">
        <v>9188</v>
      </c>
      <c r="B1773" s="32" t="s">
        <v>9188</v>
      </c>
      <c r="C1773" s="33">
        <v>0.7996064814814815</v>
      </c>
      <c r="D1773" s="10">
        <v>101</v>
      </c>
      <c r="E1773" s="14">
        <v>1508197</v>
      </c>
      <c r="F1773" s="10" t="s">
        <v>126</v>
      </c>
      <c r="G1773" s="15">
        <v>200</v>
      </c>
      <c r="H1773" s="10" t="s">
        <v>253</v>
      </c>
      <c r="I1773" s="10" t="s">
        <v>7424</v>
      </c>
      <c r="J1773" s="34">
        <v>2470</v>
      </c>
      <c r="K1773" s="10">
        <v>4931817220</v>
      </c>
      <c r="L1773" s="10" t="s">
        <v>8732</v>
      </c>
      <c r="M1773" s="10"/>
      <c r="N1773" s="10"/>
    </row>
    <row r="1774" spans="1:14">
      <c r="A1774" s="32" t="s">
        <v>9188</v>
      </c>
      <c r="B1774" s="32" t="s">
        <v>9188</v>
      </c>
      <c r="C1774" s="33">
        <v>0.7996875</v>
      </c>
      <c r="D1774" s="10">
        <v>101</v>
      </c>
      <c r="E1774" s="14">
        <v>1513604</v>
      </c>
      <c r="F1774" s="10" t="s">
        <v>131</v>
      </c>
      <c r="G1774" s="15">
        <v>168</v>
      </c>
      <c r="H1774" s="10" t="s">
        <v>253</v>
      </c>
      <c r="I1774" s="10" t="s">
        <v>7424</v>
      </c>
      <c r="J1774" s="34">
        <v>3301.2</v>
      </c>
      <c r="K1774" s="10">
        <v>4931817682</v>
      </c>
      <c r="L1774" s="10" t="s">
        <v>8732</v>
      </c>
      <c r="M1774" s="10"/>
      <c r="N1774" s="10"/>
    </row>
    <row r="1775" spans="1:14">
      <c r="A1775" s="32" t="s">
        <v>9188</v>
      </c>
      <c r="B1775" s="32" t="s">
        <v>9188</v>
      </c>
      <c r="C1775" s="33">
        <v>0.79976851851851849</v>
      </c>
      <c r="D1775" s="10">
        <v>101</v>
      </c>
      <c r="E1775" s="14">
        <v>1513604</v>
      </c>
      <c r="F1775" s="10" t="s">
        <v>131</v>
      </c>
      <c r="G1775" s="15">
        <v>168</v>
      </c>
      <c r="H1775" s="10" t="s">
        <v>253</v>
      </c>
      <c r="I1775" s="10" t="s">
        <v>7424</v>
      </c>
      <c r="J1775" s="34">
        <v>3301.2</v>
      </c>
      <c r="K1775" s="10">
        <v>4931817684</v>
      </c>
      <c r="L1775" s="10" t="s">
        <v>8732</v>
      </c>
      <c r="M1775" s="10"/>
      <c r="N1775" s="10"/>
    </row>
    <row r="1776" spans="1:14">
      <c r="A1776" s="32" t="s">
        <v>9188</v>
      </c>
      <c r="B1776" s="32" t="s">
        <v>9188</v>
      </c>
      <c r="C1776" s="33">
        <v>0.79993055555555559</v>
      </c>
      <c r="D1776" s="10">
        <v>101</v>
      </c>
      <c r="E1776" s="14">
        <v>1512282</v>
      </c>
      <c r="F1776" s="10" t="s">
        <v>389</v>
      </c>
      <c r="G1776" s="15">
        <v>216</v>
      </c>
      <c r="H1776" s="10" t="s">
        <v>253</v>
      </c>
      <c r="I1776" s="10" t="s">
        <v>7424</v>
      </c>
      <c r="J1776" s="34">
        <v>2892.24</v>
      </c>
      <c r="K1776" s="10">
        <v>4931817688</v>
      </c>
      <c r="L1776" s="10" t="s">
        <v>8732</v>
      </c>
      <c r="M1776" s="10"/>
      <c r="N1776" s="10"/>
    </row>
    <row r="1777" spans="1:14">
      <c r="A1777" s="32" t="s">
        <v>9188</v>
      </c>
      <c r="B1777" s="32" t="s">
        <v>9188</v>
      </c>
      <c r="C1777" s="33">
        <v>0.84313657407407405</v>
      </c>
      <c r="D1777" s="10">
        <v>101</v>
      </c>
      <c r="E1777" s="14">
        <v>1520337</v>
      </c>
      <c r="F1777" s="10" t="s">
        <v>157</v>
      </c>
      <c r="G1777" s="15">
        <v>200</v>
      </c>
      <c r="H1777" s="10" t="s">
        <v>253</v>
      </c>
      <c r="I1777" s="10" t="s">
        <v>7424</v>
      </c>
      <c r="J1777" s="34">
        <v>2610</v>
      </c>
      <c r="K1777" s="10">
        <v>4931818107</v>
      </c>
      <c r="L1777" s="10" t="s">
        <v>8732</v>
      </c>
      <c r="M1777" s="10"/>
      <c r="N1777" s="10"/>
    </row>
    <row r="1778" spans="1:14">
      <c r="A1778" s="32" t="s">
        <v>9188</v>
      </c>
      <c r="B1778" s="32" t="s">
        <v>9188</v>
      </c>
      <c r="C1778" s="33">
        <v>0.84325231481481477</v>
      </c>
      <c r="D1778" s="10">
        <v>101</v>
      </c>
      <c r="E1778" s="14">
        <v>1508120</v>
      </c>
      <c r="F1778" s="10" t="s">
        <v>9216</v>
      </c>
      <c r="G1778" s="15">
        <v>240</v>
      </c>
      <c r="H1778" s="10" t="s">
        <v>253</v>
      </c>
      <c r="I1778" s="10" t="s">
        <v>7424</v>
      </c>
      <c r="J1778" s="34">
        <v>2872.8</v>
      </c>
      <c r="K1778" s="10">
        <v>4931818108</v>
      </c>
      <c r="L1778" s="10" t="s">
        <v>8732</v>
      </c>
      <c r="M1778" s="10"/>
      <c r="N1778" s="10"/>
    </row>
    <row r="1779" spans="1:14">
      <c r="A1779" s="32" t="s">
        <v>9188</v>
      </c>
      <c r="B1779" s="32" t="s">
        <v>9188</v>
      </c>
      <c r="C1779" s="33">
        <v>0.86804398148148154</v>
      </c>
      <c r="D1779" s="10">
        <v>101</v>
      </c>
      <c r="E1779" s="14">
        <v>1508120</v>
      </c>
      <c r="F1779" s="10" t="s">
        <v>9216</v>
      </c>
      <c r="G1779" s="15">
        <v>240</v>
      </c>
      <c r="H1779" s="10" t="s">
        <v>253</v>
      </c>
      <c r="I1779" s="10" t="s">
        <v>7424</v>
      </c>
      <c r="J1779" s="34">
        <v>2872.8</v>
      </c>
      <c r="K1779" s="10">
        <v>4931818302</v>
      </c>
      <c r="L1779" s="10" t="s">
        <v>8732</v>
      </c>
      <c r="M1779" s="10"/>
      <c r="N1779" s="10"/>
    </row>
    <row r="1780" spans="1:14">
      <c r="A1780" s="32" t="s">
        <v>9188</v>
      </c>
      <c r="B1780" s="32" t="s">
        <v>9188</v>
      </c>
      <c r="C1780" s="33">
        <v>0.86856481481481485</v>
      </c>
      <c r="D1780" s="10">
        <v>101</v>
      </c>
      <c r="E1780" s="14">
        <v>1508197</v>
      </c>
      <c r="F1780" s="10" t="s">
        <v>126</v>
      </c>
      <c r="G1780" s="15">
        <v>200</v>
      </c>
      <c r="H1780" s="10" t="s">
        <v>253</v>
      </c>
      <c r="I1780" s="10" t="s">
        <v>7424</v>
      </c>
      <c r="J1780" s="34">
        <v>2470</v>
      </c>
      <c r="K1780" s="10">
        <v>4931818308</v>
      </c>
      <c r="L1780" s="10" t="s">
        <v>8732</v>
      </c>
      <c r="M1780" s="10"/>
      <c r="N1780" s="10"/>
    </row>
    <row r="1781" spans="1:14">
      <c r="A1781" s="32" t="s">
        <v>9188</v>
      </c>
      <c r="B1781" s="32" t="s">
        <v>9188</v>
      </c>
      <c r="C1781" s="33">
        <v>0.87755787037037036</v>
      </c>
      <c r="D1781" s="10">
        <v>101</v>
      </c>
      <c r="E1781" s="14">
        <v>1516847</v>
      </c>
      <c r="F1781" s="10" t="s">
        <v>136</v>
      </c>
      <c r="G1781" s="15">
        <v>840</v>
      </c>
      <c r="H1781" s="10" t="s">
        <v>253</v>
      </c>
      <c r="I1781" s="10" t="s">
        <v>7424</v>
      </c>
      <c r="J1781" s="34">
        <v>15397.2</v>
      </c>
      <c r="K1781" s="10">
        <v>4931818381</v>
      </c>
      <c r="L1781" s="10" t="s">
        <v>8732</v>
      </c>
      <c r="M1781" s="10"/>
      <c r="N1781" s="10"/>
    </row>
    <row r="1782" spans="1:14">
      <c r="A1782" s="32" t="s">
        <v>9188</v>
      </c>
      <c r="B1782" s="32" t="s">
        <v>9188</v>
      </c>
      <c r="C1782" s="33">
        <v>0.89809027777777783</v>
      </c>
      <c r="D1782" s="10">
        <v>101</v>
      </c>
      <c r="E1782" s="14">
        <v>1508197</v>
      </c>
      <c r="F1782" s="10" t="s">
        <v>126</v>
      </c>
      <c r="G1782" s="15">
        <v>200</v>
      </c>
      <c r="H1782" s="10" t="s">
        <v>253</v>
      </c>
      <c r="I1782" s="10" t="s">
        <v>7424</v>
      </c>
      <c r="J1782" s="34">
        <v>2470</v>
      </c>
      <c r="K1782" s="10">
        <v>4931818549</v>
      </c>
      <c r="L1782" s="10" t="s">
        <v>8732</v>
      </c>
      <c r="M1782" s="10"/>
      <c r="N1782" s="10"/>
    </row>
    <row r="1783" spans="1:14">
      <c r="A1783" s="32" t="s">
        <v>9188</v>
      </c>
      <c r="B1783" s="32" t="s">
        <v>9188</v>
      </c>
      <c r="C1783" s="33">
        <v>0.9040625000000001</v>
      </c>
      <c r="D1783" s="10">
        <v>101</v>
      </c>
      <c r="E1783" s="14">
        <v>1508120</v>
      </c>
      <c r="F1783" s="10" t="s">
        <v>9216</v>
      </c>
      <c r="G1783" s="15">
        <v>240</v>
      </c>
      <c r="H1783" s="10" t="s">
        <v>253</v>
      </c>
      <c r="I1783" s="10" t="s">
        <v>7424</v>
      </c>
      <c r="J1783" s="34">
        <v>2872.8</v>
      </c>
      <c r="K1783" s="10">
        <v>4931818574</v>
      </c>
      <c r="L1783" s="10" t="s">
        <v>8732</v>
      </c>
      <c r="M1783" s="10"/>
      <c r="N1783" s="10"/>
    </row>
    <row r="1784" spans="1:14">
      <c r="A1784" s="32" t="s">
        <v>9188</v>
      </c>
      <c r="B1784" s="32" t="s">
        <v>9188</v>
      </c>
      <c r="C1784" s="33">
        <v>0.90413194444444445</v>
      </c>
      <c r="D1784" s="10">
        <v>101</v>
      </c>
      <c r="E1784" s="14">
        <v>1520337</v>
      </c>
      <c r="F1784" s="10" t="s">
        <v>157</v>
      </c>
      <c r="G1784" s="15">
        <v>200</v>
      </c>
      <c r="H1784" s="10" t="s">
        <v>253</v>
      </c>
      <c r="I1784" s="10" t="s">
        <v>7424</v>
      </c>
      <c r="J1784" s="34">
        <v>2610</v>
      </c>
      <c r="K1784" s="10">
        <v>4931818575</v>
      </c>
      <c r="L1784" s="10" t="s">
        <v>8732</v>
      </c>
      <c r="M1784" s="10"/>
      <c r="N1784" s="10"/>
    </row>
    <row r="1785" spans="1:14">
      <c r="A1785" s="32" t="s">
        <v>9188</v>
      </c>
      <c r="B1785" s="32" t="s">
        <v>9188</v>
      </c>
      <c r="C1785" s="33">
        <v>0.90418981481481486</v>
      </c>
      <c r="D1785" s="10">
        <v>101</v>
      </c>
      <c r="E1785" s="14">
        <v>1513604</v>
      </c>
      <c r="F1785" s="10" t="s">
        <v>131</v>
      </c>
      <c r="G1785" s="15">
        <v>168</v>
      </c>
      <c r="H1785" s="10" t="s">
        <v>253</v>
      </c>
      <c r="I1785" s="10" t="s">
        <v>7424</v>
      </c>
      <c r="J1785" s="34">
        <v>3301.2</v>
      </c>
      <c r="K1785" s="10">
        <v>4931818576</v>
      </c>
      <c r="L1785" s="10" t="s">
        <v>8732</v>
      </c>
      <c r="M1785" s="10"/>
      <c r="N1785" s="10"/>
    </row>
    <row r="1786" spans="1:14">
      <c r="A1786" s="32" t="s">
        <v>9188</v>
      </c>
      <c r="B1786" s="32" t="s">
        <v>9188</v>
      </c>
      <c r="C1786" s="33">
        <v>0.90425925925925921</v>
      </c>
      <c r="D1786" s="10">
        <v>101</v>
      </c>
      <c r="E1786" s="14">
        <v>1513604</v>
      </c>
      <c r="F1786" s="10" t="s">
        <v>131</v>
      </c>
      <c r="G1786" s="15">
        <v>168</v>
      </c>
      <c r="H1786" s="10" t="s">
        <v>253</v>
      </c>
      <c r="I1786" s="10" t="s">
        <v>7424</v>
      </c>
      <c r="J1786" s="34">
        <v>3301.2</v>
      </c>
      <c r="K1786" s="10">
        <v>4931818577</v>
      </c>
      <c r="L1786" s="10" t="s">
        <v>8732</v>
      </c>
      <c r="M1786" s="10"/>
      <c r="N1786" s="10"/>
    </row>
    <row r="1787" spans="1:14">
      <c r="A1787" s="32" t="s">
        <v>9188</v>
      </c>
      <c r="B1787" s="32" t="s">
        <v>9188</v>
      </c>
      <c r="C1787" s="33">
        <v>0.90929398148148144</v>
      </c>
      <c r="D1787" s="10">
        <v>101</v>
      </c>
      <c r="E1787" s="14">
        <v>1516860</v>
      </c>
      <c r="F1787" s="10" t="s">
        <v>139</v>
      </c>
      <c r="G1787" s="15">
        <v>800</v>
      </c>
      <c r="H1787" s="10" t="s">
        <v>253</v>
      </c>
      <c r="I1787" s="10" t="s">
        <v>7424</v>
      </c>
      <c r="J1787" s="34">
        <v>15032</v>
      </c>
      <c r="K1787" s="10">
        <v>4931818600</v>
      </c>
      <c r="L1787" s="10" t="s">
        <v>8732</v>
      </c>
      <c r="M1787" s="10"/>
      <c r="N1787" s="10"/>
    </row>
    <row r="1788" spans="1:14">
      <c r="A1788" s="32" t="s">
        <v>9188</v>
      </c>
      <c r="B1788" s="32" t="s">
        <v>9188</v>
      </c>
      <c r="C1788" s="33">
        <v>0.9129976851851852</v>
      </c>
      <c r="D1788" s="10">
        <v>101</v>
      </c>
      <c r="E1788" s="14">
        <v>1516879</v>
      </c>
      <c r="F1788" s="10" t="s">
        <v>146</v>
      </c>
      <c r="G1788" s="15">
        <v>840</v>
      </c>
      <c r="H1788" s="10" t="s">
        <v>253</v>
      </c>
      <c r="I1788" s="10" t="s">
        <v>7424</v>
      </c>
      <c r="J1788" s="34">
        <v>15682.8</v>
      </c>
      <c r="K1788" s="10">
        <v>4931818634</v>
      </c>
      <c r="L1788" s="10" t="s">
        <v>8732</v>
      </c>
      <c r="M1788" s="10"/>
      <c r="N1788" s="10"/>
    </row>
    <row r="1789" spans="1:14">
      <c r="A1789" s="32" t="s">
        <v>9188</v>
      </c>
      <c r="B1789" s="32" t="s">
        <v>9188</v>
      </c>
      <c r="C1789" s="33">
        <v>0.93206018518518519</v>
      </c>
      <c r="D1789" s="10">
        <v>101</v>
      </c>
      <c r="E1789" s="14">
        <v>1512282</v>
      </c>
      <c r="F1789" s="10" t="s">
        <v>389</v>
      </c>
      <c r="G1789" s="15">
        <v>216</v>
      </c>
      <c r="H1789" s="10" t="s">
        <v>253</v>
      </c>
      <c r="I1789" s="10" t="s">
        <v>7424</v>
      </c>
      <c r="J1789" s="34">
        <v>2892.24</v>
      </c>
      <c r="K1789" s="10">
        <v>4931818725</v>
      </c>
      <c r="L1789" s="10" t="s">
        <v>8732</v>
      </c>
      <c r="M1789" s="10"/>
      <c r="N1789" s="10"/>
    </row>
    <row r="1790" spans="1:14">
      <c r="A1790" s="32" t="s">
        <v>9188</v>
      </c>
      <c r="B1790" s="32" t="s">
        <v>9188</v>
      </c>
      <c r="C1790" s="33">
        <v>0.93296296296296299</v>
      </c>
      <c r="D1790" s="10">
        <v>101</v>
      </c>
      <c r="E1790" s="14">
        <v>1513249</v>
      </c>
      <c r="F1790" s="10" t="s">
        <v>130</v>
      </c>
      <c r="G1790" s="15">
        <v>240</v>
      </c>
      <c r="H1790" s="10" t="s">
        <v>253</v>
      </c>
      <c r="I1790" s="10" t="s">
        <v>7424</v>
      </c>
      <c r="J1790" s="34">
        <v>2676</v>
      </c>
      <c r="K1790" s="10">
        <v>4931818727</v>
      </c>
      <c r="L1790" s="10" t="s">
        <v>8732</v>
      </c>
      <c r="M1790" s="10"/>
      <c r="N1790" s="10"/>
    </row>
    <row r="1791" spans="1:14">
      <c r="A1791" s="32" t="s">
        <v>9188</v>
      </c>
      <c r="B1791" s="32" t="s">
        <v>9188</v>
      </c>
      <c r="C1791" s="33">
        <v>0.93343750000000003</v>
      </c>
      <c r="D1791" s="10">
        <v>101</v>
      </c>
      <c r="E1791" s="14">
        <v>1513249</v>
      </c>
      <c r="F1791" s="10" t="s">
        <v>130</v>
      </c>
      <c r="G1791" s="15">
        <v>240</v>
      </c>
      <c r="H1791" s="10" t="s">
        <v>253</v>
      </c>
      <c r="I1791" s="10" t="s">
        <v>7424</v>
      </c>
      <c r="J1791" s="34">
        <v>2676</v>
      </c>
      <c r="K1791" s="10">
        <v>4931818728</v>
      </c>
      <c r="L1791" s="10" t="s">
        <v>8732</v>
      </c>
      <c r="M1791" s="10"/>
      <c r="N1791" s="10"/>
    </row>
    <row r="1792" spans="1:14">
      <c r="A1792" s="32" t="s">
        <v>9188</v>
      </c>
      <c r="B1792" s="32" t="s">
        <v>9188</v>
      </c>
      <c r="C1792" s="33">
        <v>0.93648148148148147</v>
      </c>
      <c r="D1792" s="10">
        <v>101</v>
      </c>
      <c r="E1792" s="14">
        <v>1512282</v>
      </c>
      <c r="F1792" s="10" t="s">
        <v>389</v>
      </c>
      <c r="G1792" s="15">
        <v>123</v>
      </c>
      <c r="H1792" s="10" t="s">
        <v>253</v>
      </c>
      <c r="I1792" s="10" t="s">
        <v>7424</v>
      </c>
      <c r="J1792" s="34">
        <v>1646.97</v>
      </c>
      <c r="K1792" s="10">
        <v>4931818766</v>
      </c>
      <c r="L1792" s="10" t="s">
        <v>8732</v>
      </c>
      <c r="M1792" s="10"/>
      <c r="N1792" s="10"/>
    </row>
    <row r="1793" spans="1:14">
      <c r="A1793" s="32" t="s">
        <v>9214</v>
      </c>
      <c r="B1793" s="32" t="s">
        <v>9214</v>
      </c>
      <c r="C1793" s="33">
        <v>7.7523148148148147E-2</v>
      </c>
      <c r="D1793" s="10">
        <v>101</v>
      </c>
      <c r="E1793" s="14">
        <v>1516860</v>
      </c>
      <c r="F1793" s="10" t="s">
        <v>139</v>
      </c>
      <c r="G1793" s="15">
        <v>800</v>
      </c>
      <c r="H1793" s="10" t="s">
        <v>253</v>
      </c>
      <c r="I1793" s="10" t="s">
        <v>7424</v>
      </c>
      <c r="J1793" s="34">
        <v>15032</v>
      </c>
      <c r="K1793" s="10">
        <v>4931819448</v>
      </c>
      <c r="L1793" s="10" t="s">
        <v>8469</v>
      </c>
      <c r="M1793" s="10"/>
      <c r="N1793" s="10"/>
    </row>
    <row r="1794" spans="1:14">
      <c r="A1794" s="32" t="s">
        <v>9214</v>
      </c>
      <c r="B1794" s="32" t="s">
        <v>9214</v>
      </c>
      <c r="C1794" s="33">
        <v>0.10584490740740742</v>
      </c>
      <c r="D1794" s="10">
        <v>101</v>
      </c>
      <c r="E1794" s="14">
        <v>1508197</v>
      </c>
      <c r="F1794" s="10" t="s">
        <v>126</v>
      </c>
      <c r="G1794" s="15">
        <v>200</v>
      </c>
      <c r="H1794" s="10" t="s">
        <v>253</v>
      </c>
      <c r="I1794" s="10" t="s">
        <v>7424</v>
      </c>
      <c r="J1794" s="34">
        <v>2470</v>
      </c>
      <c r="K1794" s="10">
        <v>4931819581</v>
      </c>
      <c r="L1794" s="10" t="s">
        <v>8469</v>
      </c>
      <c r="M1794" s="10"/>
      <c r="N1794" s="10"/>
    </row>
    <row r="1795" spans="1:14">
      <c r="A1795" s="32" t="s">
        <v>9214</v>
      </c>
      <c r="B1795" s="32" t="s">
        <v>9214</v>
      </c>
      <c r="C1795" s="33">
        <v>0.10590277777777778</v>
      </c>
      <c r="D1795" s="10">
        <v>101</v>
      </c>
      <c r="E1795" s="14">
        <v>1508197</v>
      </c>
      <c r="F1795" s="10" t="s">
        <v>126</v>
      </c>
      <c r="G1795" s="15">
        <v>200</v>
      </c>
      <c r="H1795" s="10" t="s">
        <v>253</v>
      </c>
      <c r="I1795" s="10" t="s">
        <v>7424</v>
      </c>
      <c r="J1795" s="34">
        <v>2470</v>
      </c>
      <c r="K1795" s="10">
        <v>4931819583</v>
      </c>
      <c r="L1795" s="10" t="s">
        <v>8469</v>
      </c>
      <c r="M1795" s="10"/>
      <c r="N1795" s="10"/>
    </row>
    <row r="1796" spans="1:14">
      <c r="A1796" s="32" t="s">
        <v>9214</v>
      </c>
      <c r="B1796" s="32" t="s">
        <v>9214</v>
      </c>
      <c r="C1796" s="33">
        <v>0.10594907407407407</v>
      </c>
      <c r="D1796" s="10">
        <v>101</v>
      </c>
      <c r="E1796" s="14">
        <v>1508197</v>
      </c>
      <c r="F1796" s="10" t="s">
        <v>126</v>
      </c>
      <c r="G1796" s="15">
        <v>200</v>
      </c>
      <c r="H1796" s="10" t="s">
        <v>253</v>
      </c>
      <c r="I1796" s="10" t="s">
        <v>7424</v>
      </c>
      <c r="J1796" s="34">
        <v>2470</v>
      </c>
      <c r="K1796" s="10">
        <v>4931819584</v>
      </c>
      <c r="L1796" s="10" t="s">
        <v>8469</v>
      </c>
      <c r="M1796" s="10"/>
      <c r="N1796" s="10"/>
    </row>
    <row r="1797" spans="1:14">
      <c r="A1797" s="32" t="s">
        <v>9214</v>
      </c>
      <c r="B1797" s="32" t="s">
        <v>9214</v>
      </c>
      <c r="C1797" s="33">
        <v>0.10616898148148148</v>
      </c>
      <c r="D1797" s="10">
        <v>101</v>
      </c>
      <c r="E1797" s="14">
        <v>1508120</v>
      </c>
      <c r="F1797" s="10" t="s">
        <v>9216</v>
      </c>
      <c r="G1797" s="15">
        <v>240</v>
      </c>
      <c r="H1797" s="10" t="s">
        <v>253</v>
      </c>
      <c r="I1797" s="10" t="s">
        <v>7424</v>
      </c>
      <c r="J1797" s="34">
        <v>2872.8</v>
      </c>
      <c r="K1797" s="10">
        <v>4931819589</v>
      </c>
      <c r="L1797" s="10" t="s">
        <v>8469</v>
      </c>
      <c r="M1797" s="10"/>
      <c r="N1797" s="10"/>
    </row>
    <row r="1798" spans="1:14">
      <c r="A1798" s="32" t="s">
        <v>9214</v>
      </c>
      <c r="B1798" s="32" t="s">
        <v>9214</v>
      </c>
      <c r="C1798" s="33">
        <v>0.10633101851851852</v>
      </c>
      <c r="D1798" s="10">
        <v>101</v>
      </c>
      <c r="E1798" s="14">
        <v>1508120</v>
      </c>
      <c r="F1798" s="10" t="s">
        <v>9216</v>
      </c>
      <c r="G1798" s="15">
        <v>240</v>
      </c>
      <c r="H1798" s="10" t="s">
        <v>253</v>
      </c>
      <c r="I1798" s="10" t="s">
        <v>7424</v>
      </c>
      <c r="J1798" s="34">
        <v>2872.8</v>
      </c>
      <c r="K1798" s="10">
        <v>4931819602</v>
      </c>
      <c r="L1798" s="10" t="s">
        <v>8469</v>
      </c>
      <c r="M1798" s="10"/>
      <c r="N1798" s="10"/>
    </row>
    <row r="1799" spans="1:14">
      <c r="A1799" s="32" t="s">
        <v>9214</v>
      </c>
      <c r="B1799" s="32" t="s">
        <v>9214</v>
      </c>
      <c r="C1799" s="33">
        <v>0.10635416666666668</v>
      </c>
      <c r="D1799" s="10">
        <v>101</v>
      </c>
      <c r="E1799" s="14">
        <v>1508120</v>
      </c>
      <c r="F1799" s="10" t="s">
        <v>9216</v>
      </c>
      <c r="G1799" s="15">
        <v>240</v>
      </c>
      <c r="H1799" s="10" t="s">
        <v>253</v>
      </c>
      <c r="I1799" s="10" t="s">
        <v>7424</v>
      </c>
      <c r="J1799" s="34">
        <v>2872.8</v>
      </c>
      <c r="K1799" s="10">
        <v>4931819604</v>
      </c>
      <c r="L1799" s="10" t="s">
        <v>8469</v>
      </c>
      <c r="M1799" s="10"/>
      <c r="N1799" s="10"/>
    </row>
    <row r="1800" spans="1:14">
      <c r="A1800" s="32" t="s">
        <v>9214</v>
      </c>
      <c r="B1800" s="32" t="s">
        <v>9214</v>
      </c>
      <c r="C1800" s="33">
        <v>0.10644675925925927</v>
      </c>
      <c r="D1800" s="10">
        <v>101</v>
      </c>
      <c r="E1800" s="14">
        <v>1520329</v>
      </c>
      <c r="F1800" s="10" t="s">
        <v>152</v>
      </c>
      <c r="G1800" s="15">
        <v>168</v>
      </c>
      <c r="H1800" s="10" t="s">
        <v>253</v>
      </c>
      <c r="I1800" s="10" t="s">
        <v>7424</v>
      </c>
      <c r="J1800" s="34">
        <v>2829.12</v>
      </c>
      <c r="K1800" s="10">
        <v>4931819606</v>
      </c>
      <c r="L1800" s="10" t="s">
        <v>8469</v>
      </c>
      <c r="M1800" s="10"/>
      <c r="N1800" s="10"/>
    </row>
    <row r="1801" spans="1:14">
      <c r="A1801" s="32" t="s">
        <v>9214</v>
      </c>
      <c r="B1801" s="32" t="s">
        <v>9214</v>
      </c>
      <c r="C1801" s="33">
        <v>0.10648148148148147</v>
      </c>
      <c r="D1801" s="10">
        <v>101</v>
      </c>
      <c r="E1801" s="14">
        <v>1520329</v>
      </c>
      <c r="F1801" s="10" t="s">
        <v>152</v>
      </c>
      <c r="G1801" s="15">
        <v>168</v>
      </c>
      <c r="H1801" s="10" t="s">
        <v>253</v>
      </c>
      <c r="I1801" s="10" t="s">
        <v>7424</v>
      </c>
      <c r="J1801" s="34">
        <v>2829.12</v>
      </c>
      <c r="K1801" s="10">
        <v>4931819608</v>
      </c>
      <c r="L1801" s="10" t="s">
        <v>8469</v>
      </c>
      <c r="M1801" s="10"/>
      <c r="N1801" s="10"/>
    </row>
    <row r="1802" spans="1:14">
      <c r="A1802" s="32" t="s">
        <v>9214</v>
      </c>
      <c r="B1802" s="32" t="s">
        <v>9214</v>
      </c>
      <c r="C1802" s="33">
        <v>0.10653935185185186</v>
      </c>
      <c r="D1802" s="10">
        <v>101</v>
      </c>
      <c r="E1802" s="14">
        <v>1520329</v>
      </c>
      <c r="F1802" s="10" t="s">
        <v>152</v>
      </c>
      <c r="G1802" s="15">
        <v>168</v>
      </c>
      <c r="H1802" s="10" t="s">
        <v>253</v>
      </c>
      <c r="I1802" s="10" t="s">
        <v>7424</v>
      </c>
      <c r="J1802" s="34">
        <v>2829.12</v>
      </c>
      <c r="K1802" s="10">
        <v>4931819609</v>
      </c>
      <c r="L1802" s="10" t="s">
        <v>8469</v>
      </c>
      <c r="M1802" s="10"/>
      <c r="N1802" s="10"/>
    </row>
    <row r="1803" spans="1:14">
      <c r="A1803" s="32" t="s">
        <v>9214</v>
      </c>
      <c r="B1803" s="32" t="s">
        <v>9214</v>
      </c>
      <c r="C1803" s="33">
        <v>0.10671296296296295</v>
      </c>
      <c r="D1803" s="10">
        <v>101</v>
      </c>
      <c r="E1803" s="14">
        <v>1520337</v>
      </c>
      <c r="F1803" s="10" t="s">
        <v>157</v>
      </c>
      <c r="G1803" s="15">
        <v>200</v>
      </c>
      <c r="H1803" s="10" t="s">
        <v>253</v>
      </c>
      <c r="I1803" s="10" t="s">
        <v>7424</v>
      </c>
      <c r="J1803" s="34">
        <v>2610</v>
      </c>
      <c r="K1803" s="10">
        <v>4931819611</v>
      </c>
      <c r="L1803" s="10" t="s">
        <v>8469</v>
      </c>
      <c r="M1803" s="10"/>
      <c r="N1803" s="10"/>
    </row>
    <row r="1804" spans="1:14">
      <c r="A1804" s="32" t="s">
        <v>9214</v>
      </c>
      <c r="B1804" s="32" t="s">
        <v>9214</v>
      </c>
      <c r="C1804" s="33">
        <v>0.10677083333333333</v>
      </c>
      <c r="D1804" s="10">
        <v>101</v>
      </c>
      <c r="E1804" s="14">
        <v>1520337</v>
      </c>
      <c r="F1804" s="10" t="s">
        <v>157</v>
      </c>
      <c r="G1804" s="15">
        <v>200</v>
      </c>
      <c r="H1804" s="10" t="s">
        <v>253</v>
      </c>
      <c r="I1804" s="10" t="s">
        <v>7424</v>
      </c>
      <c r="J1804" s="34">
        <v>2610</v>
      </c>
      <c r="K1804" s="10">
        <v>4931819612</v>
      </c>
      <c r="L1804" s="10" t="s">
        <v>8469</v>
      </c>
      <c r="M1804" s="10"/>
      <c r="N1804" s="10"/>
    </row>
    <row r="1805" spans="1:14">
      <c r="A1805" s="32" t="s">
        <v>9214</v>
      </c>
      <c r="B1805" s="32" t="s">
        <v>9214</v>
      </c>
      <c r="C1805" s="33">
        <v>0.10680555555555556</v>
      </c>
      <c r="D1805" s="10">
        <v>101</v>
      </c>
      <c r="E1805" s="14">
        <v>1520337</v>
      </c>
      <c r="F1805" s="10" t="s">
        <v>157</v>
      </c>
      <c r="G1805" s="15">
        <v>200</v>
      </c>
      <c r="H1805" s="10" t="s">
        <v>253</v>
      </c>
      <c r="I1805" s="10" t="s">
        <v>7424</v>
      </c>
      <c r="J1805" s="34">
        <v>2610</v>
      </c>
      <c r="K1805" s="10">
        <v>4931819614</v>
      </c>
      <c r="L1805" s="10" t="s">
        <v>8469</v>
      </c>
      <c r="M1805" s="10"/>
      <c r="N1805" s="10"/>
    </row>
    <row r="1806" spans="1:14">
      <c r="A1806" s="32" t="s">
        <v>9214</v>
      </c>
      <c r="B1806" s="32" t="s">
        <v>9214</v>
      </c>
      <c r="C1806" s="33">
        <v>0.10688657407407408</v>
      </c>
      <c r="D1806" s="10">
        <v>101</v>
      </c>
      <c r="E1806" s="14">
        <v>1513604</v>
      </c>
      <c r="F1806" s="10" t="s">
        <v>131</v>
      </c>
      <c r="G1806" s="15">
        <v>168</v>
      </c>
      <c r="H1806" s="10" t="s">
        <v>253</v>
      </c>
      <c r="I1806" s="10" t="s">
        <v>7424</v>
      </c>
      <c r="J1806" s="34">
        <v>3301.2</v>
      </c>
      <c r="K1806" s="10">
        <v>4931819615</v>
      </c>
      <c r="L1806" s="10" t="s">
        <v>8469</v>
      </c>
      <c r="M1806" s="10"/>
      <c r="N1806" s="10"/>
    </row>
    <row r="1807" spans="1:14">
      <c r="A1807" s="32" t="s">
        <v>9214</v>
      </c>
      <c r="B1807" s="32" t="s">
        <v>9214</v>
      </c>
      <c r="C1807" s="33">
        <v>0.10696759259259259</v>
      </c>
      <c r="D1807" s="10">
        <v>101</v>
      </c>
      <c r="E1807" s="14">
        <v>1513604</v>
      </c>
      <c r="F1807" s="10" t="s">
        <v>131</v>
      </c>
      <c r="G1807" s="15">
        <v>168</v>
      </c>
      <c r="H1807" s="10" t="s">
        <v>253</v>
      </c>
      <c r="I1807" s="10" t="s">
        <v>7424</v>
      </c>
      <c r="J1807" s="34">
        <v>3301.2</v>
      </c>
      <c r="K1807" s="10">
        <v>4931819617</v>
      </c>
      <c r="L1807" s="10" t="s">
        <v>8469</v>
      </c>
      <c r="M1807" s="10"/>
      <c r="N1807" s="10"/>
    </row>
    <row r="1808" spans="1:14">
      <c r="A1808" s="32" t="s">
        <v>9214</v>
      </c>
      <c r="B1808" s="32" t="s">
        <v>9214</v>
      </c>
      <c r="C1808" s="33">
        <v>0.10701388888888889</v>
      </c>
      <c r="D1808" s="10">
        <v>101</v>
      </c>
      <c r="E1808" s="14">
        <v>1513604</v>
      </c>
      <c r="F1808" s="10" t="s">
        <v>131</v>
      </c>
      <c r="G1808" s="15">
        <v>168</v>
      </c>
      <c r="H1808" s="10" t="s">
        <v>253</v>
      </c>
      <c r="I1808" s="10" t="s">
        <v>7424</v>
      </c>
      <c r="J1808" s="34">
        <v>3301.2</v>
      </c>
      <c r="K1808" s="10">
        <v>4931819618</v>
      </c>
      <c r="L1808" s="10" t="s">
        <v>8469</v>
      </c>
      <c r="M1808" s="10"/>
      <c r="N1808" s="10"/>
    </row>
    <row r="1809" spans="1:14">
      <c r="A1809" s="32" t="s">
        <v>9214</v>
      </c>
      <c r="B1809" s="32" t="s">
        <v>9214</v>
      </c>
      <c r="C1809" s="33">
        <v>0.10704861111111112</v>
      </c>
      <c r="D1809" s="10">
        <v>101</v>
      </c>
      <c r="E1809" s="14">
        <v>1513604</v>
      </c>
      <c r="F1809" s="10" t="s">
        <v>131</v>
      </c>
      <c r="G1809" s="15">
        <v>168</v>
      </c>
      <c r="H1809" s="10" t="s">
        <v>253</v>
      </c>
      <c r="I1809" s="10" t="s">
        <v>7424</v>
      </c>
      <c r="J1809" s="34">
        <v>3301.2</v>
      </c>
      <c r="K1809" s="10">
        <v>4931819619</v>
      </c>
      <c r="L1809" s="10" t="s">
        <v>8469</v>
      </c>
      <c r="M1809" s="10"/>
      <c r="N1809" s="10"/>
    </row>
    <row r="1810" spans="1:14">
      <c r="A1810" s="32" t="s">
        <v>9214</v>
      </c>
      <c r="B1810" s="32" t="s">
        <v>9214</v>
      </c>
      <c r="C1810" s="33">
        <v>0.17817129629629627</v>
      </c>
      <c r="D1810" s="10">
        <v>101</v>
      </c>
      <c r="E1810" s="14">
        <v>1516860</v>
      </c>
      <c r="F1810" s="10" t="s">
        <v>139</v>
      </c>
      <c r="G1810" s="15">
        <v>800</v>
      </c>
      <c r="H1810" s="10" t="s">
        <v>253</v>
      </c>
      <c r="I1810" s="10" t="s">
        <v>7424</v>
      </c>
      <c r="J1810" s="34">
        <v>15032</v>
      </c>
      <c r="K1810" s="10">
        <v>4931819977</v>
      </c>
      <c r="L1810" s="10" t="s">
        <v>8469</v>
      </c>
      <c r="M1810" s="10"/>
      <c r="N1810" s="10"/>
    </row>
    <row r="1811" spans="1:14">
      <c r="A1811" s="32" t="s">
        <v>9214</v>
      </c>
      <c r="B1811" s="32" t="s">
        <v>9214</v>
      </c>
      <c r="C1811" s="33">
        <v>0.18012731481481481</v>
      </c>
      <c r="D1811" s="10">
        <v>101</v>
      </c>
      <c r="E1811" s="14">
        <v>1508197</v>
      </c>
      <c r="F1811" s="10" t="s">
        <v>126</v>
      </c>
      <c r="G1811" s="15">
        <v>200</v>
      </c>
      <c r="H1811" s="10" t="s">
        <v>253</v>
      </c>
      <c r="I1811" s="10" t="s">
        <v>7424</v>
      </c>
      <c r="J1811" s="34">
        <v>2470</v>
      </c>
      <c r="K1811" s="10">
        <v>4931819981</v>
      </c>
      <c r="L1811" s="10" t="s">
        <v>8469</v>
      </c>
      <c r="M1811" s="10"/>
      <c r="N1811" s="10"/>
    </row>
    <row r="1812" spans="1:14">
      <c r="A1812" s="32" t="s">
        <v>9214</v>
      </c>
      <c r="B1812" s="32" t="s">
        <v>9214</v>
      </c>
      <c r="C1812" s="33">
        <v>0.18015046296296297</v>
      </c>
      <c r="D1812" s="10">
        <v>101</v>
      </c>
      <c r="E1812" s="14">
        <v>1508197</v>
      </c>
      <c r="F1812" s="10" t="s">
        <v>126</v>
      </c>
      <c r="G1812" s="15">
        <v>200</v>
      </c>
      <c r="H1812" s="10" t="s">
        <v>253</v>
      </c>
      <c r="I1812" s="10" t="s">
        <v>7424</v>
      </c>
      <c r="J1812" s="34">
        <v>2470</v>
      </c>
      <c r="K1812" s="10">
        <v>4931819982</v>
      </c>
      <c r="L1812" s="10" t="s">
        <v>8469</v>
      </c>
      <c r="M1812" s="10"/>
      <c r="N1812" s="10"/>
    </row>
    <row r="1813" spans="1:14">
      <c r="A1813" s="32" t="s">
        <v>9214</v>
      </c>
      <c r="B1813" s="32" t="s">
        <v>9214</v>
      </c>
      <c r="C1813" s="33">
        <v>0.18024305555555556</v>
      </c>
      <c r="D1813" s="10">
        <v>101</v>
      </c>
      <c r="E1813" s="14">
        <v>1508120</v>
      </c>
      <c r="F1813" s="10" t="s">
        <v>9216</v>
      </c>
      <c r="G1813" s="15">
        <v>240</v>
      </c>
      <c r="H1813" s="10" t="s">
        <v>253</v>
      </c>
      <c r="I1813" s="10" t="s">
        <v>7424</v>
      </c>
      <c r="J1813" s="34">
        <v>2872.8</v>
      </c>
      <c r="K1813" s="10">
        <v>4931819983</v>
      </c>
      <c r="L1813" s="10" t="s">
        <v>8469</v>
      </c>
      <c r="M1813" s="10"/>
      <c r="N1813" s="10"/>
    </row>
    <row r="1814" spans="1:14">
      <c r="A1814" s="32" t="s">
        <v>9214</v>
      </c>
      <c r="B1814" s="32" t="s">
        <v>9214</v>
      </c>
      <c r="C1814" s="33">
        <v>0.18031249999999999</v>
      </c>
      <c r="D1814" s="10">
        <v>101</v>
      </c>
      <c r="E1814" s="14">
        <v>1508120</v>
      </c>
      <c r="F1814" s="10" t="s">
        <v>9216</v>
      </c>
      <c r="G1814" s="15">
        <v>240</v>
      </c>
      <c r="H1814" s="10" t="s">
        <v>253</v>
      </c>
      <c r="I1814" s="10" t="s">
        <v>7424</v>
      </c>
      <c r="J1814" s="34">
        <v>2872.8</v>
      </c>
      <c r="K1814" s="10">
        <v>4931819984</v>
      </c>
      <c r="L1814" s="10" t="s">
        <v>8469</v>
      </c>
      <c r="M1814" s="10"/>
      <c r="N1814" s="10"/>
    </row>
    <row r="1815" spans="1:14">
      <c r="A1815" s="32" t="s">
        <v>9214</v>
      </c>
      <c r="B1815" s="32" t="s">
        <v>9214</v>
      </c>
      <c r="C1815" s="33">
        <v>0.1804513888888889</v>
      </c>
      <c r="D1815" s="10">
        <v>101</v>
      </c>
      <c r="E1815" s="14">
        <v>1520329</v>
      </c>
      <c r="F1815" s="10" t="s">
        <v>152</v>
      </c>
      <c r="G1815" s="15">
        <v>168</v>
      </c>
      <c r="H1815" s="10" t="s">
        <v>253</v>
      </c>
      <c r="I1815" s="10" t="s">
        <v>7424</v>
      </c>
      <c r="J1815" s="34">
        <v>2829.12</v>
      </c>
      <c r="K1815" s="10">
        <v>4931819986</v>
      </c>
      <c r="L1815" s="10" t="s">
        <v>8469</v>
      </c>
      <c r="M1815" s="10"/>
      <c r="N1815" s="10"/>
    </row>
    <row r="1816" spans="1:14">
      <c r="A1816" s="32" t="s">
        <v>9214</v>
      </c>
      <c r="B1816" s="32" t="s">
        <v>9214</v>
      </c>
      <c r="C1816" s="33">
        <v>0.18048611111111112</v>
      </c>
      <c r="D1816" s="10">
        <v>101</v>
      </c>
      <c r="E1816" s="14">
        <v>1520329</v>
      </c>
      <c r="F1816" s="10" t="s">
        <v>152</v>
      </c>
      <c r="G1816" s="15">
        <v>168</v>
      </c>
      <c r="H1816" s="10" t="s">
        <v>253</v>
      </c>
      <c r="I1816" s="10" t="s">
        <v>7424</v>
      </c>
      <c r="J1816" s="34">
        <v>2829.12</v>
      </c>
      <c r="K1816" s="10">
        <v>4931819987</v>
      </c>
      <c r="L1816" s="10" t="s">
        <v>8469</v>
      </c>
      <c r="M1816" s="10"/>
      <c r="N1816" s="10"/>
    </row>
    <row r="1817" spans="1:14">
      <c r="A1817" s="32" t="s">
        <v>9214</v>
      </c>
      <c r="B1817" s="32" t="s">
        <v>9214</v>
      </c>
      <c r="C1817" s="33">
        <v>0.18057870370370369</v>
      </c>
      <c r="D1817" s="10">
        <v>101</v>
      </c>
      <c r="E1817" s="14">
        <v>1520337</v>
      </c>
      <c r="F1817" s="10" t="s">
        <v>157</v>
      </c>
      <c r="G1817" s="15">
        <v>200</v>
      </c>
      <c r="H1817" s="10" t="s">
        <v>253</v>
      </c>
      <c r="I1817" s="10" t="s">
        <v>7424</v>
      </c>
      <c r="J1817" s="34">
        <v>2610</v>
      </c>
      <c r="K1817" s="10">
        <v>4931819988</v>
      </c>
      <c r="L1817" s="10" t="s">
        <v>8469</v>
      </c>
      <c r="M1817" s="10"/>
      <c r="N1817" s="10"/>
    </row>
    <row r="1818" spans="1:14">
      <c r="A1818" s="32" t="s">
        <v>9214</v>
      </c>
      <c r="B1818" s="32" t="s">
        <v>9214</v>
      </c>
      <c r="C1818" s="33">
        <v>0.18061342592592591</v>
      </c>
      <c r="D1818" s="10">
        <v>101</v>
      </c>
      <c r="E1818" s="14">
        <v>1520337</v>
      </c>
      <c r="F1818" s="10" t="s">
        <v>157</v>
      </c>
      <c r="G1818" s="15">
        <v>200</v>
      </c>
      <c r="H1818" s="10" t="s">
        <v>253</v>
      </c>
      <c r="I1818" s="10" t="s">
        <v>7424</v>
      </c>
      <c r="J1818" s="34">
        <v>2610</v>
      </c>
      <c r="K1818" s="10">
        <v>4931819989</v>
      </c>
      <c r="L1818" s="10" t="s">
        <v>8469</v>
      </c>
      <c r="M1818" s="10"/>
      <c r="N1818" s="10"/>
    </row>
    <row r="1819" spans="1:14">
      <c r="A1819" s="32" t="s">
        <v>9214</v>
      </c>
      <c r="B1819" s="32" t="s">
        <v>9214</v>
      </c>
      <c r="C1819" s="33">
        <v>0.18091435185185187</v>
      </c>
      <c r="D1819" s="10">
        <v>101</v>
      </c>
      <c r="E1819" s="14">
        <v>1513604</v>
      </c>
      <c r="F1819" s="10" t="s">
        <v>131</v>
      </c>
      <c r="G1819" s="15">
        <v>168</v>
      </c>
      <c r="H1819" s="10" t="s">
        <v>253</v>
      </c>
      <c r="I1819" s="10" t="s">
        <v>7424</v>
      </c>
      <c r="J1819" s="34">
        <v>3301.2</v>
      </c>
      <c r="K1819" s="10">
        <v>4931820002</v>
      </c>
      <c r="L1819" s="10" t="s">
        <v>8469</v>
      </c>
      <c r="M1819" s="10"/>
      <c r="N1819" s="10"/>
    </row>
    <row r="1820" spans="1:14">
      <c r="A1820" s="32" t="s">
        <v>9214</v>
      </c>
      <c r="B1820" s="32" t="s">
        <v>9214</v>
      </c>
      <c r="C1820" s="33">
        <v>0.20042824074074073</v>
      </c>
      <c r="D1820" s="10">
        <v>101</v>
      </c>
      <c r="E1820" s="14">
        <v>1516847</v>
      </c>
      <c r="F1820" s="10" t="s">
        <v>136</v>
      </c>
      <c r="G1820" s="15">
        <v>840</v>
      </c>
      <c r="H1820" s="10" t="s">
        <v>253</v>
      </c>
      <c r="I1820" s="10" t="s">
        <v>7424</v>
      </c>
      <c r="J1820" s="34">
        <v>15397.2</v>
      </c>
      <c r="K1820" s="10">
        <v>4931820107</v>
      </c>
      <c r="L1820" s="10" t="s">
        <v>8469</v>
      </c>
      <c r="M1820" s="10"/>
      <c r="N1820" s="10"/>
    </row>
    <row r="1821" spans="1:14">
      <c r="A1821" s="32" t="s">
        <v>9214</v>
      </c>
      <c r="B1821" s="32" t="s">
        <v>9214</v>
      </c>
      <c r="C1821" s="33">
        <v>0.22837962962962963</v>
      </c>
      <c r="D1821" s="10">
        <v>101</v>
      </c>
      <c r="E1821" s="14">
        <v>1516879</v>
      </c>
      <c r="F1821" s="10" t="s">
        <v>146</v>
      </c>
      <c r="G1821" s="15">
        <v>840</v>
      </c>
      <c r="H1821" s="10" t="s">
        <v>253</v>
      </c>
      <c r="I1821" s="10" t="s">
        <v>7424</v>
      </c>
      <c r="J1821" s="34">
        <v>15682.8</v>
      </c>
      <c r="K1821" s="10">
        <v>4931820255</v>
      </c>
      <c r="L1821" s="10" t="s">
        <v>8469</v>
      </c>
      <c r="M1821" s="10"/>
      <c r="N1821" s="10"/>
    </row>
    <row r="1822" spans="1:14">
      <c r="A1822" s="32" t="s">
        <v>9214</v>
      </c>
      <c r="B1822" s="32" t="s">
        <v>9214</v>
      </c>
      <c r="C1822" s="33">
        <v>0.23732638888888888</v>
      </c>
      <c r="D1822" s="10">
        <v>101</v>
      </c>
      <c r="E1822" s="14">
        <v>1520329</v>
      </c>
      <c r="F1822" s="10" t="s">
        <v>152</v>
      </c>
      <c r="G1822" s="15">
        <v>168</v>
      </c>
      <c r="H1822" s="10" t="s">
        <v>253</v>
      </c>
      <c r="I1822" s="10" t="s">
        <v>7424</v>
      </c>
      <c r="J1822" s="34">
        <v>2829.12</v>
      </c>
      <c r="K1822" s="10">
        <v>4931820299</v>
      </c>
      <c r="L1822" s="10" t="s">
        <v>8469</v>
      </c>
      <c r="M1822" s="10"/>
      <c r="N1822" s="10"/>
    </row>
    <row r="1823" spans="1:14">
      <c r="A1823" s="32" t="s">
        <v>9214</v>
      </c>
      <c r="B1823" s="32" t="s">
        <v>9214</v>
      </c>
      <c r="C1823" s="33">
        <v>0.24062500000000001</v>
      </c>
      <c r="D1823" s="10">
        <v>101</v>
      </c>
      <c r="E1823" s="14">
        <v>1508197</v>
      </c>
      <c r="F1823" s="10" t="s">
        <v>126</v>
      </c>
      <c r="G1823" s="15">
        <v>200</v>
      </c>
      <c r="H1823" s="10" t="s">
        <v>253</v>
      </c>
      <c r="I1823" s="10" t="s">
        <v>7424</v>
      </c>
      <c r="J1823" s="34">
        <v>2470</v>
      </c>
      <c r="K1823" s="10">
        <v>4931820345</v>
      </c>
      <c r="L1823" s="10" t="s">
        <v>8469</v>
      </c>
      <c r="M1823" s="10"/>
      <c r="N1823" s="10"/>
    </row>
    <row r="1824" spans="1:14">
      <c r="A1824" s="32" t="s">
        <v>9214</v>
      </c>
      <c r="B1824" s="32" t="s">
        <v>9214</v>
      </c>
      <c r="C1824" s="33">
        <v>0.32230324074074074</v>
      </c>
      <c r="D1824" s="10">
        <v>101</v>
      </c>
      <c r="E1824" s="14">
        <v>1520329</v>
      </c>
      <c r="F1824" s="10" t="s">
        <v>152</v>
      </c>
      <c r="G1824" s="15">
        <v>168</v>
      </c>
      <c r="H1824" s="10" t="s">
        <v>253</v>
      </c>
      <c r="I1824" s="10" t="s">
        <v>7424</v>
      </c>
      <c r="J1824" s="34">
        <v>2829.12</v>
      </c>
      <c r="K1824" s="10">
        <v>4931821618</v>
      </c>
      <c r="L1824" s="10" t="s">
        <v>7788</v>
      </c>
      <c r="M1824" s="10"/>
      <c r="N1824" s="10"/>
    </row>
    <row r="1825" spans="1:14">
      <c r="A1825" s="32" t="s">
        <v>9214</v>
      </c>
      <c r="B1825" s="32" t="s">
        <v>9214</v>
      </c>
      <c r="C1825" s="33">
        <v>0.32575231481481481</v>
      </c>
      <c r="D1825" s="10">
        <v>101</v>
      </c>
      <c r="E1825" s="14">
        <v>1508120</v>
      </c>
      <c r="F1825" s="10" t="s">
        <v>9216</v>
      </c>
      <c r="G1825" s="15">
        <v>240</v>
      </c>
      <c r="H1825" s="10" t="s">
        <v>253</v>
      </c>
      <c r="I1825" s="10" t="s">
        <v>7424</v>
      </c>
      <c r="J1825" s="34">
        <v>2872.8</v>
      </c>
      <c r="K1825" s="10">
        <v>4931821646</v>
      </c>
      <c r="L1825" s="10" t="s">
        <v>7788</v>
      </c>
      <c r="M1825" s="10"/>
      <c r="N1825" s="10"/>
    </row>
    <row r="1826" spans="1:14">
      <c r="A1826" s="32" t="s">
        <v>9214</v>
      </c>
      <c r="B1826" s="32" t="s">
        <v>9214</v>
      </c>
      <c r="C1826" s="33">
        <v>0.32589120370370367</v>
      </c>
      <c r="D1826" s="10">
        <v>101</v>
      </c>
      <c r="E1826" s="14">
        <v>1508197</v>
      </c>
      <c r="F1826" s="10" t="s">
        <v>126</v>
      </c>
      <c r="G1826" s="15">
        <v>200</v>
      </c>
      <c r="H1826" s="10" t="s">
        <v>253</v>
      </c>
      <c r="I1826" s="10" t="s">
        <v>7424</v>
      </c>
      <c r="J1826" s="34">
        <v>2470</v>
      </c>
      <c r="K1826" s="10">
        <v>4931821651</v>
      </c>
      <c r="L1826" s="10" t="s">
        <v>7788</v>
      </c>
      <c r="M1826" s="10"/>
      <c r="N1826" s="10"/>
    </row>
    <row r="1827" spans="1:14">
      <c r="A1827" s="32" t="s">
        <v>9214</v>
      </c>
      <c r="B1827" s="32" t="s">
        <v>9214</v>
      </c>
      <c r="C1827" s="33">
        <v>0.32685185185185184</v>
      </c>
      <c r="D1827" s="10">
        <v>101</v>
      </c>
      <c r="E1827" s="14">
        <v>1508120</v>
      </c>
      <c r="F1827" s="10" t="s">
        <v>9216</v>
      </c>
      <c r="G1827" s="15">
        <v>240</v>
      </c>
      <c r="H1827" s="10" t="s">
        <v>253</v>
      </c>
      <c r="I1827" s="10" t="s">
        <v>7424</v>
      </c>
      <c r="J1827" s="34">
        <v>2872.8</v>
      </c>
      <c r="K1827" s="10">
        <v>4931821670</v>
      </c>
      <c r="L1827" s="10" t="s">
        <v>7788</v>
      </c>
      <c r="M1827" s="10"/>
      <c r="N1827" s="10"/>
    </row>
    <row r="1828" spans="1:14">
      <c r="A1828" s="32" t="s">
        <v>9214</v>
      </c>
      <c r="B1828" s="32" t="s">
        <v>9214</v>
      </c>
      <c r="C1828" s="33">
        <v>0.33682870370370371</v>
      </c>
      <c r="D1828" s="10">
        <v>101</v>
      </c>
      <c r="E1828" s="14">
        <v>1508197</v>
      </c>
      <c r="F1828" s="10" t="s">
        <v>126</v>
      </c>
      <c r="G1828" s="15">
        <v>200</v>
      </c>
      <c r="H1828" s="10" t="s">
        <v>253</v>
      </c>
      <c r="I1828" s="10" t="s">
        <v>7424</v>
      </c>
      <c r="J1828" s="34">
        <v>2470</v>
      </c>
      <c r="K1828" s="10">
        <v>4931821753</v>
      </c>
      <c r="L1828" s="10" t="s">
        <v>7788</v>
      </c>
      <c r="M1828" s="10"/>
      <c r="N1828" s="10"/>
    </row>
    <row r="1829" spans="1:14">
      <c r="A1829" s="32" t="s">
        <v>9214</v>
      </c>
      <c r="B1829" s="32" t="s">
        <v>9214</v>
      </c>
      <c r="C1829" s="33">
        <v>0.49612268518518521</v>
      </c>
      <c r="D1829" s="10">
        <v>101</v>
      </c>
      <c r="E1829" s="14">
        <v>1513604</v>
      </c>
      <c r="F1829" s="10" t="s">
        <v>131</v>
      </c>
      <c r="G1829" s="15">
        <v>168</v>
      </c>
      <c r="H1829" s="10" t="s">
        <v>253</v>
      </c>
      <c r="I1829" s="10" t="s">
        <v>7424</v>
      </c>
      <c r="J1829" s="34">
        <v>3301.2</v>
      </c>
      <c r="K1829" s="10">
        <v>4931823847</v>
      </c>
      <c r="L1829" s="10" t="s">
        <v>7788</v>
      </c>
      <c r="M1829" s="10"/>
      <c r="N1829" s="10"/>
    </row>
    <row r="1830" spans="1:14">
      <c r="A1830" s="32" t="s">
        <v>9214</v>
      </c>
      <c r="B1830" s="32" t="s">
        <v>9214</v>
      </c>
      <c r="C1830" s="33">
        <v>0.49664351851851851</v>
      </c>
      <c r="D1830" s="10">
        <v>101</v>
      </c>
      <c r="E1830" s="14">
        <v>1520329</v>
      </c>
      <c r="F1830" s="10" t="s">
        <v>152</v>
      </c>
      <c r="G1830" s="15">
        <v>168</v>
      </c>
      <c r="H1830" s="10" t="s">
        <v>253</v>
      </c>
      <c r="I1830" s="10" t="s">
        <v>7424</v>
      </c>
      <c r="J1830" s="34">
        <v>2829.12</v>
      </c>
      <c r="K1830" s="10">
        <v>4931823898</v>
      </c>
      <c r="L1830" s="10" t="s">
        <v>7788</v>
      </c>
      <c r="M1830" s="10"/>
      <c r="N1830" s="10"/>
    </row>
    <row r="1831" spans="1:14">
      <c r="A1831" s="32" t="s">
        <v>9214</v>
      </c>
      <c r="B1831" s="32" t="s">
        <v>9214</v>
      </c>
      <c r="C1831" s="33">
        <v>0.49684027777777778</v>
      </c>
      <c r="D1831" s="10">
        <v>101</v>
      </c>
      <c r="E1831" s="14">
        <v>1520329</v>
      </c>
      <c r="F1831" s="10" t="s">
        <v>152</v>
      </c>
      <c r="G1831" s="15">
        <v>168</v>
      </c>
      <c r="H1831" s="10" t="s">
        <v>253</v>
      </c>
      <c r="I1831" s="10" t="s">
        <v>7424</v>
      </c>
      <c r="J1831" s="34">
        <v>2829.12</v>
      </c>
      <c r="K1831" s="10">
        <v>4931823900</v>
      </c>
      <c r="L1831" s="10" t="s">
        <v>7788</v>
      </c>
      <c r="M1831" s="10"/>
      <c r="N1831" s="10"/>
    </row>
    <row r="1832" spans="1:14">
      <c r="A1832" s="32" t="s">
        <v>9214</v>
      </c>
      <c r="B1832" s="32" t="s">
        <v>9214</v>
      </c>
      <c r="C1832" s="33">
        <v>0.49737268518518518</v>
      </c>
      <c r="D1832" s="10">
        <v>101</v>
      </c>
      <c r="E1832" s="14">
        <v>1508197</v>
      </c>
      <c r="F1832" s="10" t="s">
        <v>126</v>
      </c>
      <c r="G1832" s="15">
        <v>200</v>
      </c>
      <c r="H1832" s="10" t="s">
        <v>253</v>
      </c>
      <c r="I1832" s="10" t="s">
        <v>7424</v>
      </c>
      <c r="J1832" s="34">
        <v>2470</v>
      </c>
      <c r="K1832" s="10">
        <v>4931823905</v>
      </c>
      <c r="L1832" s="10" t="s">
        <v>7788</v>
      </c>
      <c r="M1832" s="10"/>
      <c r="N1832" s="10"/>
    </row>
    <row r="1833" spans="1:14">
      <c r="A1833" s="32" t="s">
        <v>9214</v>
      </c>
      <c r="B1833" s="32" t="s">
        <v>9214</v>
      </c>
      <c r="C1833" s="33">
        <v>0.49774305555555554</v>
      </c>
      <c r="D1833" s="10">
        <v>101</v>
      </c>
      <c r="E1833" s="14">
        <v>1520337</v>
      </c>
      <c r="F1833" s="10" t="s">
        <v>157</v>
      </c>
      <c r="G1833" s="15">
        <v>200</v>
      </c>
      <c r="H1833" s="10" t="s">
        <v>253</v>
      </c>
      <c r="I1833" s="10" t="s">
        <v>7424</v>
      </c>
      <c r="J1833" s="34">
        <v>2610</v>
      </c>
      <c r="K1833" s="10">
        <v>4931823908</v>
      </c>
      <c r="L1833" s="10" t="s">
        <v>7788</v>
      </c>
      <c r="M1833" s="10"/>
      <c r="N1833" s="10"/>
    </row>
    <row r="1834" spans="1:14">
      <c r="A1834" s="32" t="s">
        <v>9214</v>
      </c>
      <c r="B1834" s="32" t="s">
        <v>9214</v>
      </c>
      <c r="C1834" s="33">
        <v>0.49798611111111107</v>
      </c>
      <c r="D1834" s="10">
        <v>101</v>
      </c>
      <c r="E1834" s="14">
        <v>1508197</v>
      </c>
      <c r="F1834" s="10" t="s">
        <v>126</v>
      </c>
      <c r="G1834" s="15">
        <v>200</v>
      </c>
      <c r="H1834" s="10" t="s">
        <v>253</v>
      </c>
      <c r="I1834" s="10" t="s">
        <v>7424</v>
      </c>
      <c r="J1834" s="34">
        <v>2470</v>
      </c>
      <c r="K1834" s="10">
        <v>4931823921</v>
      </c>
      <c r="L1834" s="10" t="s">
        <v>7788</v>
      </c>
      <c r="M1834" s="10"/>
      <c r="N1834" s="10"/>
    </row>
    <row r="1835" spans="1:14">
      <c r="A1835" s="32" t="s">
        <v>9214</v>
      </c>
      <c r="B1835" s="32" t="s">
        <v>9214</v>
      </c>
      <c r="C1835" s="33">
        <v>0.4984837962962963</v>
      </c>
      <c r="D1835" s="10">
        <v>101</v>
      </c>
      <c r="E1835" s="14">
        <v>1520337</v>
      </c>
      <c r="F1835" s="10" t="s">
        <v>157</v>
      </c>
      <c r="G1835" s="15">
        <v>200</v>
      </c>
      <c r="H1835" s="10" t="s">
        <v>253</v>
      </c>
      <c r="I1835" s="10" t="s">
        <v>7424</v>
      </c>
      <c r="J1835" s="34">
        <v>2610</v>
      </c>
      <c r="K1835" s="10">
        <v>4931823924</v>
      </c>
      <c r="L1835" s="10" t="s">
        <v>7788</v>
      </c>
      <c r="M1835" s="10"/>
      <c r="N1835" s="10"/>
    </row>
    <row r="1836" spans="1:14">
      <c r="A1836" s="32" t="s">
        <v>9214</v>
      </c>
      <c r="B1836" s="32" t="s">
        <v>9214</v>
      </c>
      <c r="C1836" s="33">
        <v>0.49913194444444442</v>
      </c>
      <c r="D1836" s="10">
        <v>101</v>
      </c>
      <c r="E1836" s="14">
        <v>1508120</v>
      </c>
      <c r="F1836" s="10" t="s">
        <v>9216</v>
      </c>
      <c r="G1836" s="15">
        <v>240</v>
      </c>
      <c r="H1836" s="10" t="s">
        <v>253</v>
      </c>
      <c r="I1836" s="10" t="s">
        <v>7424</v>
      </c>
      <c r="J1836" s="34">
        <v>2872.8</v>
      </c>
      <c r="K1836" s="10">
        <v>4931823928</v>
      </c>
      <c r="L1836" s="10" t="s">
        <v>7788</v>
      </c>
      <c r="M1836" s="10"/>
      <c r="N1836" s="10"/>
    </row>
    <row r="1837" spans="1:14">
      <c r="A1837" s="32" t="s">
        <v>9214</v>
      </c>
      <c r="B1837" s="32" t="s">
        <v>9214</v>
      </c>
      <c r="C1837" s="33">
        <v>0.49987268518518518</v>
      </c>
      <c r="D1837" s="10">
        <v>101</v>
      </c>
      <c r="E1837" s="14">
        <v>1508197</v>
      </c>
      <c r="F1837" s="10" t="s">
        <v>126</v>
      </c>
      <c r="G1837" s="15">
        <v>200</v>
      </c>
      <c r="H1837" s="10" t="s">
        <v>253</v>
      </c>
      <c r="I1837" s="10" t="s">
        <v>7424</v>
      </c>
      <c r="J1837" s="34">
        <v>2470</v>
      </c>
      <c r="K1837" s="10">
        <v>4931823943</v>
      </c>
      <c r="L1837" s="10" t="s">
        <v>7788</v>
      </c>
      <c r="M1837" s="10"/>
      <c r="N1837" s="10"/>
    </row>
    <row r="1838" spans="1:14">
      <c r="A1838" s="32" t="s">
        <v>9214</v>
      </c>
      <c r="B1838" s="32" t="s">
        <v>9214</v>
      </c>
      <c r="C1838" s="33">
        <v>0.5</v>
      </c>
      <c r="D1838" s="10">
        <v>101</v>
      </c>
      <c r="E1838" s="14">
        <v>1508197</v>
      </c>
      <c r="F1838" s="10" t="s">
        <v>126</v>
      </c>
      <c r="G1838" s="15">
        <v>200</v>
      </c>
      <c r="H1838" s="10" t="s">
        <v>253</v>
      </c>
      <c r="I1838" s="10" t="s">
        <v>7424</v>
      </c>
      <c r="J1838" s="34">
        <v>2470</v>
      </c>
      <c r="K1838" s="10">
        <v>4931823949</v>
      </c>
      <c r="L1838" s="10" t="s">
        <v>7788</v>
      </c>
      <c r="M1838" s="10"/>
      <c r="N1838" s="10"/>
    </row>
    <row r="1839" spans="1:14">
      <c r="A1839" s="32" t="s">
        <v>9214</v>
      </c>
      <c r="B1839" s="32" t="s">
        <v>9214</v>
      </c>
      <c r="C1839" s="33">
        <v>0.5090972222222222</v>
      </c>
      <c r="D1839" s="10">
        <v>101</v>
      </c>
      <c r="E1839" s="14">
        <v>1516847</v>
      </c>
      <c r="F1839" s="10" t="s">
        <v>136</v>
      </c>
      <c r="G1839" s="15">
        <v>840</v>
      </c>
      <c r="H1839" s="10" t="s">
        <v>253</v>
      </c>
      <c r="I1839" s="10" t="s">
        <v>7424</v>
      </c>
      <c r="J1839" s="34">
        <v>15397.2</v>
      </c>
      <c r="K1839" s="10">
        <v>4931824070</v>
      </c>
      <c r="L1839" s="10" t="s">
        <v>7788</v>
      </c>
      <c r="M1839" s="10"/>
      <c r="N1839" s="10"/>
    </row>
    <row r="1840" spans="1:14">
      <c r="A1840" s="32" t="s">
        <v>9214</v>
      </c>
      <c r="B1840" s="32" t="s">
        <v>9214</v>
      </c>
      <c r="C1840" s="33">
        <v>0.53431712962962963</v>
      </c>
      <c r="D1840" s="10">
        <v>101</v>
      </c>
      <c r="E1840" s="14">
        <v>1520329</v>
      </c>
      <c r="F1840" s="10" t="s">
        <v>152</v>
      </c>
      <c r="G1840" s="15">
        <v>168</v>
      </c>
      <c r="H1840" s="10" t="s">
        <v>253</v>
      </c>
      <c r="I1840" s="10" t="s">
        <v>7424</v>
      </c>
      <c r="J1840" s="34">
        <v>2829.12</v>
      </c>
      <c r="K1840" s="10">
        <v>4931824352</v>
      </c>
      <c r="L1840" s="10" t="s">
        <v>7788</v>
      </c>
      <c r="M1840" s="10"/>
      <c r="N1840" s="10"/>
    </row>
    <row r="1841" spans="1:14">
      <c r="A1841" s="32" t="s">
        <v>9214</v>
      </c>
      <c r="B1841" s="32" t="s">
        <v>9214</v>
      </c>
      <c r="C1841" s="33">
        <v>0.53467592592592594</v>
      </c>
      <c r="D1841" s="10">
        <v>101</v>
      </c>
      <c r="E1841" s="14">
        <v>1508197</v>
      </c>
      <c r="F1841" s="10" t="s">
        <v>126</v>
      </c>
      <c r="G1841" s="15">
        <v>200</v>
      </c>
      <c r="H1841" s="10" t="s">
        <v>253</v>
      </c>
      <c r="I1841" s="10" t="s">
        <v>7424</v>
      </c>
      <c r="J1841" s="34">
        <v>2470</v>
      </c>
      <c r="K1841" s="10">
        <v>4931824355</v>
      </c>
      <c r="L1841" s="10" t="s">
        <v>7788</v>
      </c>
      <c r="M1841" s="10"/>
      <c r="N1841" s="10"/>
    </row>
    <row r="1842" spans="1:14">
      <c r="A1842" s="32" t="s">
        <v>9214</v>
      </c>
      <c r="B1842" s="32" t="s">
        <v>9214</v>
      </c>
      <c r="C1842" s="33">
        <v>0.53501157407407407</v>
      </c>
      <c r="D1842" s="10">
        <v>101</v>
      </c>
      <c r="E1842" s="14">
        <v>1513604</v>
      </c>
      <c r="F1842" s="10" t="s">
        <v>131</v>
      </c>
      <c r="G1842" s="15">
        <v>168</v>
      </c>
      <c r="H1842" s="10" t="s">
        <v>253</v>
      </c>
      <c r="I1842" s="10" t="s">
        <v>7424</v>
      </c>
      <c r="J1842" s="34">
        <v>3301.2</v>
      </c>
      <c r="K1842" s="10">
        <v>4931824363</v>
      </c>
      <c r="L1842" s="10" t="s">
        <v>7788</v>
      </c>
      <c r="M1842" s="10"/>
      <c r="N1842" s="10"/>
    </row>
    <row r="1843" spans="1:14">
      <c r="A1843" s="32" t="s">
        <v>9214</v>
      </c>
      <c r="B1843" s="32" t="s">
        <v>9214</v>
      </c>
      <c r="C1843" s="33">
        <v>0.5360300925925926</v>
      </c>
      <c r="D1843" s="10">
        <v>101</v>
      </c>
      <c r="E1843" s="14">
        <v>1508120</v>
      </c>
      <c r="F1843" s="10" t="s">
        <v>9216</v>
      </c>
      <c r="G1843" s="15">
        <v>240</v>
      </c>
      <c r="H1843" s="10" t="s">
        <v>253</v>
      </c>
      <c r="I1843" s="10" t="s">
        <v>7424</v>
      </c>
      <c r="J1843" s="34">
        <v>2872.8</v>
      </c>
      <c r="K1843" s="10">
        <v>4931824383</v>
      </c>
      <c r="L1843" s="10" t="s">
        <v>7788</v>
      </c>
      <c r="M1843" s="10"/>
      <c r="N1843" s="10"/>
    </row>
    <row r="1844" spans="1:14">
      <c r="A1844" s="32" t="s">
        <v>9214</v>
      </c>
      <c r="B1844" s="32" t="s">
        <v>9214</v>
      </c>
      <c r="C1844" s="33">
        <v>0.54368055555555561</v>
      </c>
      <c r="D1844" s="10">
        <v>101</v>
      </c>
      <c r="E1844" s="14">
        <v>1508197</v>
      </c>
      <c r="F1844" s="10" t="s">
        <v>126</v>
      </c>
      <c r="G1844" s="15">
        <v>200</v>
      </c>
      <c r="H1844" s="10" t="s">
        <v>253</v>
      </c>
      <c r="I1844" s="10" t="s">
        <v>7424</v>
      </c>
      <c r="J1844" s="34">
        <v>2470</v>
      </c>
      <c r="K1844" s="10">
        <v>4931824460</v>
      </c>
      <c r="L1844" s="10" t="s">
        <v>7788</v>
      </c>
      <c r="M1844" s="10"/>
      <c r="N1844" s="10"/>
    </row>
    <row r="1845" spans="1:14">
      <c r="A1845" s="32" t="s">
        <v>9214</v>
      </c>
      <c r="B1845" s="32" t="s">
        <v>9214</v>
      </c>
      <c r="C1845" s="33">
        <v>0.55380787037037038</v>
      </c>
      <c r="D1845" s="10">
        <v>101</v>
      </c>
      <c r="E1845" s="14">
        <v>1516879</v>
      </c>
      <c r="F1845" s="10" t="s">
        <v>146</v>
      </c>
      <c r="G1845" s="15">
        <v>840</v>
      </c>
      <c r="H1845" s="10" t="s">
        <v>253</v>
      </c>
      <c r="I1845" s="10" t="s">
        <v>7424</v>
      </c>
      <c r="J1845" s="34">
        <v>15682.8</v>
      </c>
      <c r="K1845" s="10">
        <v>4931825215</v>
      </c>
      <c r="L1845" s="10" t="s">
        <v>7788</v>
      </c>
      <c r="M1845" s="10"/>
      <c r="N1845" s="10"/>
    </row>
    <row r="1846" spans="1:14">
      <c r="A1846" s="32" t="s">
        <v>9214</v>
      </c>
      <c r="B1846" s="32" t="s">
        <v>9214</v>
      </c>
      <c r="C1846" s="33">
        <v>0.57626157407407408</v>
      </c>
      <c r="D1846" s="10">
        <v>101</v>
      </c>
      <c r="E1846" s="14">
        <v>1516860</v>
      </c>
      <c r="F1846" s="10" t="s">
        <v>139</v>
      </c>
      <c r="G1846" s="15">
        <v>800</v>
      </c>
      <c r="H1846" s="10" t="s">
        <v>253</v>
      </c>
      <c r="I1846" s="10" t="s">
        <v>7424</v>
      </c>
      <c r="J1846" s="34">
        <v>15032</v>
      </c>
      <c r="K1846" s="10">
        <v>4931825638</v>
      </c>
      <c r="L1846" s="10" t="s">
        <v>7788</v>
      </c>
      <c r="M1846" s="10"/>
      <c r="N1846" s="10"/>
    </row>
    <row r="1847" spans="1:14">
      <c r="A1847" s="32" t="s">
        <v>9214</v>
      </c>
      <c r="B1847" s="32" t="s">
        <v>9214</v>
      </c>
      <c r="C1847" s="33">
        <v>0.5799305555555555</v>
      </c>
      <c r="D1847" s="10">
        <v>101</v>
      </c>
      <c r="E1847" s="14">
        <v>1516860</v>
      </c>
      <c r="F1847" s="10" t="s">
        <v>139</v>
      </c>
      <c r="G1847" s="15">
        <v>800</v>
      </c>
      <c r="H1847" s="10" t="s">
        <v>253</v>
      </c>
      <c r="I1847" s="10" t="s">
        <v>7424</v>
      </c>
      <c r="J1847" s="34">
        <v>15032</v>
      </c>
      <c r="K1847" s="10">
        <v>4931825679</v>
      </c>
      <c r="L1847" s="10" t="s">
        <v>7788</v>
      </c>
      <c r="M1847" s="10"/>
      <c r="N1847" s="10"/>
    </row>
    <row r="1848" spans="1:14">
      <c r="A1848" s="32" t="s">
        <v>9214</v>
      </c>
      <c r="B1848" s="32" t="s">
        <v>9214</v>
      </c>
      <c r="C1848" s="33">
        <v>0.58001157407407411</v>
      </c>
      <c r="D1848" s="10">
        <v>101</v>
      </c>
      <c r="E1848" s="14">
        <v>1516860</v>
      </c>
      <c r="F1848" s="10" t="s">
        <v>139</v>
      </c>
      <c r="G1848" s="15">
        <v>800</v>
      </c>
      <c r="H1848" s="10" t="s">
        <v>253</v>
      </c>
      <c r="I1848" s="10" t="s">
        <v>7424</v>
      </c>
      <c r="J1848" s="34">
        <v>15032</v>
      </c>
      <c r="K1848" s="10">
        <v>4931825680</v>
      </c>
      <c r="L1848" s="10" t="s">
        <v>7788</v>
      </c>
      <c r="M1848" s="10"/>
      <c r="N1848" s="10"/>
    </row>
    <row r="1849" spans="1:14">
      <c r="A1849" s="32" t="s">
        <v>9214</v>
      </c>
      <c r="B1849" s="32" t="s">
        <v>9214</v>
      </c>
      <c r="C1849" s="33">
        <v>0.58732638888888888</v>
      </c>
      <c r="D1849" s="10">
        <v>101</v>
      </c>
      <c r="E1849" s="14">
        <v>1520329</v>
      </c>
      <c r="F1849" s="10" t="s">
        <v>152</v>
      </c>
      <c r="G1849" s="15">
        <v>168</v>
      </c>
      <c r="H1849" s="10" t="s">
        <v>253</v>
      </c>
      <c r="I1849" s="10" t="s">
        <v>7424</v>
      </c>
      <c r="J1849" s="34">
        <v>2829.12</v>
      </c>
      <c r="K1849" s="10">
        <v>4931825812</v>
      </c>
      <c r="L1849" s="10" t="s">
        <v>7788</v>
      </c>
      <c r="M1849" s="10"/>
      <c r="N1849" s="10"/>
    </row>
    <row r="1850" spans="1:14">
      <c r="A1850" s="32" t="s">
        <v>9214</v>
      </c>
      <c r="B1850" s="32" t="s">
        <v>9214</v>
      </c>
      <c r="C1850" s="33">
        <v>0.58754629629629629</v>
      </c>
      <c r="D1850" s="10">
        <v>101</v>
      </c>
      <c r="E1850" s="14">
        <v>1520337</v>
      </c>
      <c r="F1850" s="10" t="s">
        <v>157</v>
      </c>
      <c r="G1850" s="15">
        <v>200</v>
      </c>
      <c r="H1850" s="10" t="s">
        <v>253</v>
      </c>
      <c r="I1850" s="10" t="s">
        <v>7424</v>
      </c>
      <c r="J1850" s="34">
        <v>2610</v>
      </c>
      <c r="K1850" s="10">
        <v>4931825816</v>
      </c>
      <c r="L1850" s="10" t="s">
        <v>7788</v>
      </c>
      <c r="M1850" s="10"/>
      <c r="N1850" s="10"/>
    </row>
    <row r="1851" spans="1:14">
      <c r="A1851" s="32" t="s">
        <v>9214</v>
      </c>
      <c r="B1851" s="32" t="s">
        <v>9214</v>
      </c>
      <c r="C1851" s="33">
        <v>0.58980324074074075</v>
      </c>
      <c r="D1851" s="10">
        <v>101</v>
      </c>
      <c r="E1851" s="14">
        <v>1508197</v>
      </c>
      <c r="F1851" s="10" t="s">
        <v>126</v>
      </c>
      <c r="G1851" s="15">
        <v>200</v>
      </c>
      <c r="H1851" s="10" t="s">
        <v>253</v>
      </c>
      <c r="I1851" s="10" t="s">
        <v>7424</v>
      </c>
      <c r="J1851" s="34">
        <v>2470</v>
      </c>
      <c r="K1851" s="10">
        <v>4931825852</v>
      </c>
      <c r="L1851" s="10" t="s">
        <v>7788</v>
      </c>
      <c r="M1851" s="10"/>
      <c r="N1851" s="10"/>
    </row>
    <row r="1852" spans="1:14">
      <c r="A1852" s="32" t="s">
        <v>9214</v>
      </c>
      <c r="B1852" s="32" t="s">
        <v>9214</v>
      </c>
      <c r="C1852" s="33">
        <v>0.69300925925925927</v>
      </c>
      <c r="D1852" s="10">
        <v>101</v>
      </c>
      <c r="E1852" s="14">
        <v>1516847</v>
      </c>
      <c r="F1852" s="10" t="s">
        <v>136</v>
      </c>
      <c r="G1852" s="15">
        <v>840</v>
      </c>
      <c r="H1852" s="10" t="s">
        <v>253</v>
      </c>
      <c r="I1852" s="10" t="s">
        <v>7424</v>
      </c>
      <c r="J1852" s="34">
        <v>15397.2</v>
      </c>
      <c r="K1852" s="10">
        <v>4931827033</v>
      </c>
      <c r="L1852" s="10" t="s">
        <v>8732</v>
      </c>
      <c r="M1852" s="10"/>
      <c r="N1852" s="10"/>
    </row>
    <row r="1853" spans="1:14">
      <c r="A1853" s="32" t="s">
        <v>9214</v>
      </c>
      <c r="B1853" s="32" t="s">
        <v>9214</v>
      </c>
      <c r="C1853" s="33">
        <v>0.69549768518518518</v>
      </c>
      <c r="D1853" s="10">
        <v>101</v>
      </c>
      <c r="E1853" s="14">
        <v>1513604</v>
      </c>
      <c r="F1853" s="10" t="s">
        <v>131</v>
      </c>
      <c r="G1853" s="15">
        <v>168</v>
      </c>
      <c r="H1853" s="10" t="s">
        <v>253</v>
      </c>
      <c r="I1853" s="10" t="s">
        <v>7424</v>
      </c>
      <c r="J1853" s="34">
        <v>3301.2</v>
      </c>
      <c r="K1853" s="10">
        <v>4931827063</v>
      </c>
      <c r="L1853" s="10" t="s">
        <v>8732</v>
      </c>
      <c r="M1853" s="10"/>
      <c r="N1853" s="10"/>
    </row>
    <row r="1854" spans="1:14">
      <c r="A1854" s="32" t="s">
        <v>9214</v>
      </c>
      <c r="B1854" s="32" t="s">
        <v>9214</v>
      </c>
      <c r="C1854" s="33">
        <v>0.6956134259259259</v>
      </c>
      <c r="D1854" s="10">
        <v>101</v>
      </c>
      <c r="E1854" s="14">
        <v>1508197</v>
      </c>
      <c r="F1854" s="10" t="s">
        <v>126</v>
      </c>
      <c r="G1854" s="15">
        <v>200</v>
      </c>
      <c r="H1854" s="10" t="s">
        <v>253</v>
      </c>
      <c r="I1854" s="10" t="s">
        <v>7424</v>
      </c>
      <c r="J1854" s="34">
        <v>2470</v>
      </c>
      <c r="K1854" s="10">
        <v>4931827065</v>
      </c>
      <c r="L1854" s="10" t="s">
        <v>8732</v>
      </c>
      <c r="M1854" s="10"/>
      <c r="N1854" s="10"/>
    </row>
    <row r="1855" spans="1:14">
      <c r="A1855" s="32" t="s">
        <v>9214</v>
      </c>
      <c r="B1855" s="32" t="s">
        <v>9214</v>
      </c>
      <c r="C1855" s="33">
        <v>0.69572916666666673</v>
      </c>
      <c r="D1855" s="10">
        <v>101</v>
      </c>
      <c r="E1855" s="14">
        <v>1520337</v>
      </c>
      <c r="F1855" s="10" t="s">
        <v>157</v>
      </c>
      <c r="G1855" s="15">
        <v>200</v>
      </c>
      <c r="H1855" s="10" t="s">
        <v>253</v>
      </c>
      <c r="I1855" s="10" t="s">
        <v>7424</v>
      </c>
      <c r="J1855" s="34">
        <v>2610</v>
      </c>
      <c r="K1855" s="10">
        <v>4931827066</v>
      </c>
      <c r="L1855" s="10" t="s">
        <v>8732</v>
      </c>
      <c r="M1855" s="10"/>
      <c r="N1855" s="10"/>
    </row>
    <row r="1856" spans="1:14">
      <c r="A1856" s="32" t="s">
        <v>9214</v>
      </c>
      <c r="B1856" s="32" t="s">
        <v>9214</v>
      </c>
      <c r="C1856" s="33">
        <v>0.69582175925925915</v>
      </c>
      <c r="D1856" s="10">
        <v>101</v>
      </c>
      <c r="E1856" s="14">
        <v>1520329</v>
      </c>
      <c r="F1856" s="10" t="s">
        <v>152</v>
      </c>
      <c r="G1856" s="15">
        <v>168</v>
      </c>
      <c r="H1856" s="10" t="s">
        <v>253</v>
      </c>
      <c r="I1856" s="10" t="s">
        <v>7424</v>
      </c>
      <c r="J1856" s="34">
        <v>2829.12</v>
      </c>
      <c r="K1856" s="10">
        <v>4931827068</v>
      </c>
      <c r="L1856" s="10" t="s">
        <v>8732</v>
      </c>
      <c r="M1856" s="10"/>
      <c r="N1856" s="10"/>
    </row>
    <row r="1857" spans="1:14">
      <c r="A1857" s="32" t="s">
        <v>9214</v>
      </c>
      <c r="B1857" s="32" t="s">
        <v>9214</v>
      </c>
      <c r="C1857" s="33">
        <v>0.69589120370370372</v>
      </c>
      <c r="D1857" s="10">
        <v>101</v>
      </c>
      <c r="E1857" s="14">
        <v>1508120</v>
      </c>
      <c r="F1857" s="10" t="s">
        <v>9216</v>
      </c>
      <c r="G1857" s="15">
        <v>240</v>
      </c>
      <c r="H1857" s="10" t="s">
        <v>253</v>
      </c>
      <c r="I1857" s="10" t="s">
        <v>7424</v>
      </c>
      <c r="J1857" s="34">
        <v>2872.8</v>
      </c>
      <c r="K1857" s="10">
        <v>4931827069</v>
      </c>
      <c r="L1857" s="10" t="s">
        <v>8732</v>
      </c>
      <c r="M1857" s="10"/>
      <c r="N1857" s="10"/>
    </row>
    <row r="1858" spans="1:14">
      <c r="A1858" s="32" t="s">
        <v>9214</v>
      </c>
      <c r="B1858" s="32" t="s">
        <v>9214</v>
      </c>
      <c r="C1858" s="33">
        <v>0.69596064814814806</v>
      </c>
      <c r="D1858" s="10">
        <v>101</v>
      </c>
      <c r="E1858" s="14">
        <v>1508120</v>
      </c>
      <c r="F1858" s="10" t="s">
        <v>9216</v>
      </c>
      <c r="G1858" s="15">
        <v>240</v>
      </c>
      <c r="H1858" s="10" t="s">
        <v>253</v>
      </c>
      <c r="I1858" s="10" t="s">
        <v>7424</v>
      </c>
      <c r="J1858" s="34">
        <v>2872.8</v>
      </c>
      <c r="K1858" s="10">
        <v>4931827070</v>
      </c>
      <c r="L1858" s="10" t="s">
        <v>8732</v>
      </c>
      <c r="M1858" s="10"/>
      <c r="N1858" s="10"/>
    </row>
    <row r="1859" spans="1:14">
      <c r="A1859" s="32" t="s">
        <v>9214</v>
      </c>
      <c r="B1859" s="32" t="s">
        <v>9214</v>
      </c>
      <c r="C1859" s="33">
        <v>0.71339120370370368</v>
      </c>
      <c r="D1859" s="10">
        <v>101</v>
      </c>
      <c r="E1859" s="14">
        <v>1513604</v>
      </c>
      <c r="F1859" s="10" t="s">
        <v>131</v>
      </c>
      <c r="G1859" s="15">
        <v>168</v>
      </c>
      <c r="H1859" s="10" t="s">
        <v>253</v>
      </c>
      <c r="I1859" s="10" t="s">
        <v>7424</v>
      </c>
      <c r="J1859" s="34">
        <v>3301.2</v>
      </c>
      <c r="K1859" s="10">
        <v>4931827401</v>
      </c>
      <c r="L1859" s="10" t="s">
        <v>8732</v>
      </c>
      <c r="M1859" s="10"/>
      <c r="N1859" s="10"/>
    </row>
    <row r="1860" spans="1:14">
      <c r="A1860" s="32" t="s">
        <v>9214</v>
      </c>
      <c r="B1860" s="32" t="s">
        <v>9214</v>
      </c>
      <c r="C1860" s="33">
        <v>0.76129629629629625</v>
      </c>
      <c r="D1860" s="10">
        <v>101</v>
      </c>
      <c r="E1860" s="14">
        <v>1508197</v>
      </c>
      <c r="F1860" s="10" t="s">
        <v>126</v>
      </c>
      <c r="G1860" s="15">
        <v>200</v>
      </c>
      <c r="H1860" s="10" t="s">
        <v>253</v>
      </c>
      <c r="I1860" s="10" t="s">
        <v>7424</v>
      </c>
      <c r="J1860" s="34">
        <v>2470</v>
      </c>
      <c r="K1860" s="10">
        <v>4931828193</v>
      </c>
      <c r="L1860" s="10" t="s">
        <v>8732</v>
      </c>
      <c r="M1860" s="10"/>
      <c r="N1860" s="10"/>
    </row>
    <row r="1861" spans="1:14">
      <c r="A1861" s="32" t="s">
        <v>9214</v>
      </c>
      <c r="B1861" s="32" t="s">
        <v>9214</v>
      </c>
      <c r="C1861" s="33">
        <v>0.76142361111111112</v>
      </c>
      <c r="D1861" s="10">
        <v>101</v>
      </c>
      <c r="E1861" s="14">
        <v>1520337</v>
      </c>
      <c r="F1861" s="10" t="s">
        <v>157</v>
      </c>
      <c r="G1861" s="15">
        <v>200</v>
      </c>
      <c r="H1861" s="10" t="s">
        <v>253</v>
      </c>
      <c r="I1861" s="10" t="s">
        <v>7424</v>
      </c>
      <c r="J1861" s="34">
        <v>2610</v>
      </c>
      <c r="K1861" s="10">
        <v>4931828197</v>
      </c>
      <c r="L1861" s="10" t="s">
        <v>8732</v>
      </c>
      <c r="M1861" s="10"/>
      <c r="N1861" s="10"/>
    </row>
    <row r="1862" spans="1:14">
      <c r="A1862" s="32" t="s">
        <v>9214</v>
      </c>
      <c r="B1862" s="32" t="s">
        <v>9214</v>
      </c>
      <c r="C1862" s="33">
        <v>0.76146990740740739</v>
      </c>
      <c r="D1862" s="10">
        <v>101</v>
      </c>
      <c r="E1862" s="14">
        <v>1520337</v>
      </c>
      <c r="F1862" s="10" t="s">
        <v>157</v>
      </c>
      <c r="G1862" s="15">
        <v>200</v>
      </c>
      <c r="H1862" s="10" t="s">
        <v>253</v>
      </c>
      <c r="I1862" s="10" t="s">
        <v>7424</v>
      </c>
      <c r="J1862" s="34">
        <v>2610</v>
      </c>
      <c r="K1862" s="10">
        <v>4931828198</v>
      </c>
      <c r="L1862" s="10" t="s">
        <v>8732</v>
      </c>
      <c r="M1862" s="10"/>
      <c r="N1862" s="10"/>
    </row>
    <row r="1863" spans="1:14">
      <c r="A1863" s="32" t="s">
        <v>9214</v>
      </c>
      <c r="B1863" s="32" t="s">
        <v>9214</v>
      </c>
      <c r="C1863" s="33">
        <v>0.76155092592592588</v>
      </c>
      <c r="D1863" s="10">
        <v>101</v>
      </c>
      <c r="E1863" s="14">
        <v>1520329</v>
      </c>
      <c r="F1863" s="10" t="s">
        <v>152</v>
      </c>
      <c r="G1863" s="15">
        <v>168</v>
      </c>
      <c r="H1863" s="10" t="s">
        <v>253</v>
      </c>
      <c r="I1863" s="10" t="s">
        <v>7424</v>
      </c>
      <c r="J1863" s="34">
        <v>2829.12</v>
      </c>
      <c r="K1863" s="10">
        <v>4931828199</v>
      </c>
      <c r="L1863" s="10" t="s">
        <v>8732</v>
      </c>
      <c r="M1863" s="10"/>
      <c r="N1863" s="10"/>
    </row>
    <row r="1864" spans="1:14">
      <c r="A1864" s="32" t="s">
        <v>9214</v>
      </c>
      <c r="B1864" s="32" t="s">
        <v>9214</v>
      </c>
      <c r="C1864" s="33">
        <v>0.7616087962962963</v>
      </c>
      <c r="D1864" s="10">
        <v>101</v>
      </c>
      <c r="E1864" s="14">
        <v>1508120</v>
      </c>
      <c r="F1864" s="10" t="s">
        <v>9216</v>
      </c>
      <c r="G1864" s="15">
        <v>240</v>
      </c>
      <c r="H1864" s="10" t="s">
        <v>253</v>
      </c>
      <c r="I1864" s="10" t="s">
        <v>7424</v>
      </c>
      <c r="J1864" s="34">
        <v>2872.8</v>
      </c>
      <c r="K1864" s="10">
        <v>4931828200</v>
      </c>
      <c r="L1864" s="10" t="s">
        <v>8732</v>
      </c>
      <c r="M1864" s="10"/>
      <c r="N1864" s="10"/>
    </row>
    <row r="1865" spans="1:14">
      <c r="A1865" s="32" t="s">
        <v>9214</v>
      </c>
      <c r="B1865" s="32" t="s">
        <v>9214</v>
      </c>
      <c r="C1865" s="33">
        <v>0.76444444444444448</v>
      </c>
      <c r="D1865" s="10">
        <v>101</v>
      </c>
      <c r="E1865" s="14">
        <v>1508120</v>
      </c>
      <c r="F1865" s="10" t="s">
        <v>9216</v>
      </c>
      <c r="G1865" s="15">
        <v>240</v>
      </c>
      <c r="H1865" s="10" t="s">
        <v>253</v>
      </c>
      <c r="I1865" s="10" t="s">
        <v>7424</v>
      </c>
      <c r="J1865" s="34">
        <v>2872.8</v>
      </c>
      <c r="K1865" s="10">
        <v>4931828216</v>
      </c>
      <c r="L1865" s="10" t="s">
        <v>8732</v>
      </c>
      <c r="M1865" s="10"/>
      <c r="N1865" s="10"/>
    </row>
    <row r="1866" spans="1:14">
      <c r="A1866" s="32" t="s">
        <v>9214</v>
      </c>
      <c r="B1866" s="32" t="s">
        <v>9214</v>
      </c>
      <c r="C1866" s="33">
        <v>0.76951388888888894</v>
      </c>
      <c r="D1866" s="10">
        <v>101</v>
      </c>
      <c r="E1866" s="14">
        <v>1513604</v>
      </c>
      <c r="F1866" s="10" t="s">
        <v>131</v>
      </c>
      <c r="G1866" s="15">
        <v>168</v>
      </c>
      <c r="H1866" s="10" t="s">
        <v>253</v>
      </c>
      <c r="I1866" s="10" t="s">
        <v>7424</v>
      </c>
      <c r="J1866" s="34">
        <v>3301.2</v>
      </c>
      <c r="K1866" s="10">
        <v>4931828247</v>
      </c>
      <c r="L1866" s="10" t="s">
        <v>8732</v>
      </c>
      <c r="M1866" s="10"/>
      <c r="N1866" s="10"/>
    </row>
    <row r="1867" spans="1:14">
      <c r="A1867" s="32" t="s">
        <v>9214</v>
      </c>
      <c r="B1867" s="32" t="s">
        <v>9214</v>
      </c>
      <c r="C1867" s="33">
        <v>0.79722222222222217</v>
      </c>
      <c r="D1867" s="10">
        <v>101</v>
      </c>
      <c r="E1867" s="14">
        <v>1520329</v>
      </c>
      <c r="F1867" s="10" t="s">
        <v>152</v>
      </c>
      <c r="G1867" s="15">
        <v>168</v>
      </c>
      <c r="H1867" s="10" t="s">
        <v>253</v>
      </c>
      <c r="I1867" s="10" t="s">
        <v>7424</v>
      </c>
      <c r="J1867" s="34">
        <v>2829.12</v>
      </c>
      <c r="K1867" s="10">
        <v>4931828429</v>
      </c>
      <c r="L1867" s="10" t="s">
        <v>8732</v>
      </c>
      <c r="M1867" s="10"/>
      <c r="N1867" s="10"/>
    </row>
    <row r="1868" spans="1:14">
      <c r="A1868" s="32" t="s">
        <v>9214</v>
      </c>
      <c r="B1868" s="32" t="s">
        <v>9214</v>
      </c>
      <c r="C1868" s="33">
        <v>0.80125000000000002</v>
      </c>
      <c r="D1868" s="10">
        <v>101</v>
      </c>
      <c r="E1868" s="14">
        <v>1508197</v>
      </c>
      <c r="F1868" s="10" t="s">
        <v>126</v>
      </c>
      <c r="G1868" s="15">
        <v>200</v>
      </c>
      <c r="H1868" s="10" t="s">
        <v>253</v>
      </c>
      <c r="I1868" s="10" t="s">
        <v>7424</v>
      </c>
      <c r="J1868" s="34">
        <v>2470</v>
      </c>
      <c r="K1868" s="10">
        <v>4931828815</v>
      </c>
      <c r="L1868" s="10" t="s">
        <v>8732</v>
      </c>
      <c r="M1868" s="10"/>
      <c r="N1868" s="10"/>
    </row>
    <row r="1869" spans="1:14">
      <c r="A1869" s="32" t="s">
        <v>9214</v>
      </c>
      <c r="B1869" s="32" t="s">
        <v>9214</v>
      </c>
      <c r="C1869" s="33">
        <v>0.80129629629629628</v>
      </c>
      <c r="D1869" s="10">
        <v>101</v>
      </c>
      <c r="E1869" s="14">
        <v>1508197</v>
      </c>
      <c r="F1869" s="10" t="s">
        <v>126</v>
      </c>
      <c r="G1869" s="15">
        <v>200</v>
      </c>
      <c r="H1869" s="10" t="s">
        <v>253</v>
      </c>
      <c r="I1869" s="10" t="s">
        <v>7424</v>
      </c>
      <c r="J1869" s="34">
        <v>2470</v>
      </c>
      <c r="K1869" s="10">
        <v>4931828816</v>
      </c>
      <c r="L1869" s="10" t="s">
        <v>8732</v>
      </c>
      <c r="M1869" s="10"/>
      <c r="N1869" s="10"/>
    </row>
    <row r="1870" spans="1:14">
      <c r="A1870" s="32" t="s">
        <v>9214</v>
      </c>
      <c r="B1870" s="32" t="s">
        <v>9214</v>
      </c>
      <c r="C1870" s="33">
        <v>0.80491898148148155</v>
      </c>
      <c r="D1870" s="10">
        <v>101</v>
      </c>
      <c r="E1870" s="14">
        <v>1516879</v>
      </c>
      <c r="F1870" s="10" t="s">
        <v>146</v>
      </c>
      <c r="G1870" s="15">
        <v>572</v>
      </c>
      <c r="H1870" s="10" t="s">
        <v>253</v>
      </c>
      <c r="I1870" s="10" t="s">
        <v>7424</v>
      </c>
      <c r="J1870" s="34">
        <v>10679.24</v>
      </c>
      <c r="K1870" s="10">
        <v>4931829000</v>
      </c>
      <c r="L1870" s="10" t="s">
        <v>8732</v>
      </c>
      <c r="M1870" s="10"/>
      <c r="N1870" s="10"/>
    </row>
    <row r="1871" spans="1:14">
      <c r="A1871" s="32" t="s">
        <v>9214</v>
      </c>
      <c r="B1871" s="32" t="s">
        <v>9214</v>
      </c>
      <c r="C1871" s="33">
        <v>0.80601851851851858</v>
      </c>
      <c r="D1871" s="10">
        <v>101</v>
      </c>
      <c r="E1871" s="14">
        <v>1513604</v>
      </c>
      <c r="F1871" s="10" t="s">
        <v>131</v>
      </c>
      <c r="G1871" s="15">
        <v>168</v>
      </c>
      <c r="H1871" s="10" t="s">
        <v>253</v>
      </c>
      <c r="I1871" s="10" t="s">
        <v>7424</v>
      </c>
      <c r="J1871" s="34">
        <v>3301.2</v>
      </c>
      <c r="K1871" s="10">
        <v>4931829002</v>
      </c>
      <c r="L1871" s="10" t="s">
        <v>8732</v>
      </c>
      <c r="M1871" s="10"/>
      <c r="N1871" s="10"/>
    </row>
    <row r="1872" spans="1:14">
      <c r="A1872" s="32" t="s">
        <v>9214</v>
      </c>
      <c r="B1872" s="32" t="s">
        <v>9214</v>
      </c>
      <c r="C1872" s="33">
        <v>0.83289351851851856</v>
      </c>
      <c r="D1872" s="10">
        <v>101</v>
      </c>
      <c r="E1872" s="14">
        <v>1520337</v>
      </c>
      <c r="F1872" s="10" t="s">
        <v>157</v>
      </c>
      <c r="G1872" s="15">
        <v>200</v>
      </c>
      <c r="H1872" s="10" t="s">
        <v>253</v>
      </c>
      <c r="I1872" s="10" t="s">
        <v>7424</v>
      </c>
      <c r="J1872" s="34">
        <v>2610</v>
      </c>
      <c r="K1872" s="10">
        <v>4931829134</v>
      </c>
      <c r="L1872" s="10" t="s">
        <v>8732</v>
      </c>
      <c r="M1872" s="10"/>
      <c r="N1872" s="10"/>
    </row>
    <row r="1873" spans="1:14">
      <c r="A1873" s="32" t="s">
        <v>9214</v>
      </c>
      <c r="B1873" s="32" t="s">
        <v>9214</v>
      </c>
      <c r="C1873" s="33">
        <v>0.83313657407407404</v>
      </c>
      <c r="D1873" s="10">
        <v>101</v>
      </c>
      <c r="E1873" s="14">
        <v>1513604</v>
      </c>
      <c r="F1873" s="10" t="s">
        <v>131</v>
      </c>
      <c r="G1873" s="15">
        <v>168</v>
      </c>
      <c r="H1873" s="10" t="s">
        <v>253</v>
      </c>
      <c r="I1873" s="10" t="s">
        <v>7424</v>
      </c>
      <c r="J1873" s="34">
        <v>3301.2</v>
      </c>
      <c r="K1873" s="10">
        <v>4931829135</v>
      </c>
      <c r="L1873" s="10" t="s">
        <v>8732</v>
      </c>
      <c r="M1873" s="10"/>
      <c r="N1873" s="10"/>
    </row>
    <row r="1874" spans="1:14">
      <c r="A1874" s="32" t="s">
        <v>9214</v>
      </c>
      <c r="B1874" s="32" t="s">
        <v>9214</v>
      </c>
      <c r="C1874" s="33">
        <v>0.84400462962962963</v>
      </c>
      <c r="D1874" s="10">
        <v>101</v>
      </c>
      <c r="E1874" s="14">
        <v>1508197</v>
      </c>
      <c r="F1874" s="10" t="s">
        <v>126</v>
      </c>
      <c r="G1874" s="15">
        <v>200</v>
      </c>
      <c r="H1874" s="10" t="s">
        <v>253</v>
      </c>
      <c r="I1874" s="10" t="s">
        <v>7424</v>
      </c>
      <c r="J1874" s="34">
        <v>2470</v>
      </c>
      <c r="K1874" s="10">
        <v>4931829167</v>
      </c>
      <c r="L1874" s="10" t="s">
        <v>8732</v>
      </c>
      <c r="M1874" s="10"/>
      <c r="N1874" s="10"/>
    </row>
    <row r="1875" spans="1:14">
      <c r="A1875" s="32" t="s">
        <v>9214</v>
      </c>
      <c r="B1875" s="32" t="s">
        <v>9214</v>
      </c>
      <c r="C1875" s="33">
        <v>0.87456018518518519</v>
      </c>
      <c r="D1875" s="10">
        <v>101</v>
      </c>
      <c r="E1875" s="14">
        <v>1520329</v>
      </c>
      <c r="F1875" s="10" t="s">
        <v>152</v>
      </c>
      <c r="G1875" s="15">
        <v>168</v>
      </c>
      <c r="H1875" s="10" t="s">
        <v>253</v>
      </c>
      <c r="I1875" s="10" t="s">
        <v>7424</v>
      </c>
      <c r="J1875" s="34">
        <v>2829.12</v>
      </c>
      <c r="K1875" s="10">
        <v>4931829413</v>
      </c>
      <c r="L1875" s="10" t="s">
        <v>8732</v>
      </c>
      <c r="M1875" s="10"/>
      <c r="N1875" s="10"/>
    </row>
    <row r="1876" spans="1:14">
      <c r="A1876" s="32" t="s">
        <v>9214</v>
      </c>
      <c r="B1876" s="32" t="s">
        <v>9214</v>
      </c>
      <c r="C1876" s="33">
        <v>0.87534722222222217</v>
      </c>
      <c r="D1876" s="10">
        <v>102</v>
      </c>
      <c r="E1876" s="14">
        <v>1516879</v>
      </c>
      <c r="F1876" s="10" t="s">
        <v>146</v>
      </c>
      <c r="G1876" s="15">
        <v>-572</v>
      </c>
      <c r="H1876" s="10" t="s">
        <v>253</v>
      </c>
      <c r="I1876" s="10" t="s">
        <v>7424</v>
      </c>
      <c r="J1876" s="34">
        <v>-10679.24</v>
      </c>
      <c r="K1876" s="10">
        <v>4931829414</v>
      </c>
      <c r="L1876" s="10" t="s">
        <v>8732</v>
      </c>
      <c r="M1876" s="10"/>
      <c r="N1876" s="10"/>
    </row>
    <row r="1877" spans="1:14">
      <c r="A1877" s="32" t="s">
        <v>9214</v>
      </c>
      <c r="B1877" s="32" t="s">
        <v>9214</v>
      </c>
      <c r="C1877" s="33">
        <v>0.87701388888888887</v>
      </c>
      <c r="D1877" s="10">
        <v>101</v>
      </c>
      <c r="E1877" s="14">
        <v>1520337</v>
      </c>
      <c r="F1877" s="10" t="s">
        <v>157</v>
      </c>
      <c r="G1877" s="15">
        <v>200</v>
      </c>
      <c r="H1877" s="10" t="s">
        <v>253</v>
      </c>
      <c r="I1877" s="10" t="s">
        <v>7424</v>
      </c>
      <c r="J1877" s="34">
        <v>2610</v>
      </c>
      <c r="K1877" s="10">
        <v>4931829419</v>
      </c>
      <c r="L1877" s="10" t="s">
        <v>8732</v>
      </c>
      <c r="M1877" s="10"/>
      <c r="N1877" s="10"/>
    </row>
    <row r="1878" spans="1:14">
      <c r="A1878" s="32" t="s">
        <v>9214</v>
      </c>
      <c r="B1878" s="32" t="s">
        <v>9214</v>
      </c>
      <c r="C1878" s="33">
        <v>0.8874305555555555</v>
      </c>
      <c r="D1878" s="10">
        <v>101</v>
      </c>
      <c r="E1878" s="14">
        <v>1516879</v>
      </c>
      <c r="F1878" s="10" t="s">
        <v>146</v>
      </c>
      <c r="G1878" s="15">
        <v>554</v>
      </c>
      <c r="H1878" s="10" t="s">
        <v>253</v>
      </c>
      <c r="I1878" s="10" t="s">
        <v>7424</v>
      </c>
      <c r="J1878" s="34">
        <v>10343.18</v>
      </c>
      <c r="K1878" s="10">
        <v>4931829510</v>
      </c>
      <c r="L1878" s="10" t="s">
        <v>8732</v>
      </c>
      <c r="M1878" s="10"/>
      <c r="N1878" s="10"/>
    </row>
    <row r="1879" spans="1:14">
      <c r="A1879" s="32" t="s">
        <v>9214</v>
      </c>
      <c r="B1879" s="32" t="s">
        <v>9214</v>
      </c>
      <c r="C1879" s="33">
        <v>0.9078587962962964</v>
      </c>
      <c r="D1879" s="10">
        <v>101</v>
      </c>
      <c r="E1879" s="14">
        <v>1516847</v>
      </c>
      <c r="F1879" s="10" t="s">
        <v>136</v>
      </c>
      <c r="G1879" s="15">
        <v>840</v>
      </c>
      <c r="H1879" s="10" t="s">
        <v>253</v>
      </c>
      <c r="I1879" s="10" t="s">
        <v>7424</v>
      </c>
      <c r="J1879" s="34">
        <v>15397.2</v>
      </c>
      <c r="K1879" s="10">
        <v>4931829615</v>
      </c>
      <c r="L1879" s="10" t="s">
        <v>8732</v>
      </c>
      <c r="M1879" s="10"/>
      <c r="N1879" s="10"/>
    </row>
    <row r="1880" spans="1:14">
      <c r="A1880" s="32" t="s">
        <v>9214</v>
      </c>
      <c r="B1880" s="32" t="s">
        <v>9214</v>
      </c>
      <c r="C1880" s="33">
        <v>0.91109953703703705</v>
      </c>
      <c r="D1880" s="10">
        <v>101</v>
      </c>
      <c r="E1880" s="14">
        <v>1516860</v>
      </c>
      <c r="F1880" s="10" t="s">
        <v>139</v>
      </c>
      <c r="G1880" s="15">
        <v>800</v>
      </c>
      <c r="H1880" s="10" t="s">
        <v>253</v>
      </c>
      <c r="I1880" s="10" t="s">
        <v>7424</v>
      </c>
      <c r="J1880" s="34">
        <v>15032</v>
      </c>
      <c r="K1880" s="10">
        <v>4931829655</v>
      </c>
      <c r="L1880" s="10" t="s">
        <v>8732</v>
      </c>
      <c r="M1880" s="10"/>
      <c r="N1880" s="10"/>
    </row>
    <row r="1881" spans="1:14">
      <c r="A1881" s="32" t="s">
        <v>9214</v>
      </c>
      <c r="B1881" s="32" t="s">
        <v>9214</v>
      </c>
      <c r="C1881" s="33">
        <v>0.91123842592592597</v>
      </c>
      <c r="D1881" s="10">
        <v>101</v>
      </c>
      <c r="E1881" s="14">
        <v>1513604</v>
      </c>
      <c r="F1881" s="10" t="s">
        <v>131</v>
      </c>
      <c r="G1881" s="15">
        <v>168</v>
      </c>
      <c r="H1881" s="10" t="s">
        <v>253</v>
      </c>
      <c r="I1881" s="10" t="s">
        <v>7424</v>
      </c>
      <c r="J1881" s="34">
        <v>3301.2</v>
      </c>
      <c r="K1881" s="10">
        <v>4931829657</v>
      </c>
      <c r="L1881" s="10" t="s">
        <v>8732</v>
      </c>
      <c r="M1881" s="10"/>
      <c r="N1881" s="10"/>
    </row>
    <row r="1882" spans="1:14">
      <c r="A1882" s="32" t="s">
        <v>9214</v>
      </c>
      <c r="B1882" s="32" t="s">
        <v>9214</v>
      </c>
      <c r="C1882" s="33">
        <v>0.91128472222222223</v>
      </c>
      <c r="D1882" s="10">
        <v>101</v>
      </c>
      <c r="E1882" s="14">
        <v>1508197</v>
      </c>
      <c r="F1882" s="10" t="s">
        <v>126</v>
      </c>
      <c r="G1882" s="15">
        <v>200</v>
      </c>
      <c r="H1882" s="10" t="s">
        <v>253</v>
      </c>
      <c r="I1882" s="10" t="s">
        <v>7424</v>
      </c>
      <c r="J1882" s="34">
        <v>2470</v>
      </c>
      <c r="K1882" s="10">
        <v>4931829658</v>
      </c>
      <c r="L1882" s="10" t="s">
        <v>8732</v>
      </c>
      <c r="M1882" s="10"/>
      <c r="N1882" s="10"/>
    </row>
    <row r="1883" spans="1:14">
      <c r="A1883" s="32" t="s">
        <v>9214</v>
      </c>
      <c r="B1883" s="32" t="s">
        <v>9214</v>
      </c>
      <c r="C1883" s="33">
        <v>0.93486111111111114</v>
      </c>
      <c r="D1883" s="10">
        <v>101</v>
      </c>
      <c r="E1883" s="14">
        <v>1520331</v>
      </c>
      <c r="F1883" s="10" t="s">
        <v>153</v>
      </c>
      <c r="G1883" s="15">
        <v>168</v>
      </c>
      <c r="H1883" s="10" t="s">
        <v>253</v>
      </c>
      <c r="I1883" s="10" t="s">
        <v>7424</v>
      </c>
      <c r="J1883" s="34">
        <v>2829.12</v>
      </c>
      <c r="K1883" s="10">
        <v>4931829788</v>
      </c>
      <c r="L1883" s="10" t="s">
        <v>8732</v>
      </c>
      <c r="M1883" s="10"/>
      <c r="N1883" s="10"/>
    </row>
    <row r="1884" spans="1:14">
      <c r="A1884" s="32" t="s">
        <v>9253</v>
      </c>
      <c r="B1884" s="32" t="s">
        <v>9253</v>
      </c>
      <c r="C1884" s="33">
        <v>3.5682870370370372E-2</v>
      </c>
      <c r="D1884" s="10">
        <v>101</v>
      </c>
      <c r="E1884" s="14">
        <v>1520337</v>
      </c>
      <c r="F1884" s="10" t="s">
        <v>157</v>
      </c>
      <c r="G1884" s="15">
        <v>200</v>
      </c>
      <c r="H1884" s="10" t="s">
        <v>253</v>
      </c>
      <c r="I1884" s="10" t="s">
        <v>7424</v>
      </c>
      <c r="J1884" s="34">
        <v>2610</v>
      </c>
      <c r="K1884" s="10">
        <v>4931830470</v>
      </c>
      <c r="L1884" s="10" t="s">
        <v>8469</v>
      </c>
      <c r="M1884" s="10"/>
      <c r="N1884" s="10"/>
    </row>
    <row r="1885" spans="1:14">
      <c r="A1885" s="32" t="s">
        <v>9253</v>
      </c>
      <c r="B1885" s="32" t="s">
        <v>9253</v>
      </c>
      <c r="C1885" s="33">
        <v>3.5729166666666666E-2</v>
      </c>
      <c r="D1885" s="10">
        <v>101</v>
      </c>
      <c r="E1885" s="14">
        <v>1520337</v>
      </c>
      <c r="F1885" s="10" t="s">
        <v>157</v>
      </c>
      <c r="G1885" s="15">
        <v>200</v>
      </c>
      <c r="H1885" s="10" t="s">
        <v>253</v>
      </c>
      <c r="I1885" s="10" t="s">
        <v>7424</v>
      </c>
      <c r="J1885" s="34">
        <v>2610</v>
      </c>
      <c r="K1885" s="10">
        <v>4931830471</v>
      </c>
      <c r="L1885" s="10" t="s">
        <v>8469</v>
      </c>
      <c r="M1885" s="10"/>
      <c r="N1885" s="10"/>
    </row>
    <row r="1886" spans="1:14">
      <c r="A1886" s="32" t="s">
        <v>9253</v>
      </c>
      <c r="B1886" s="32" t="s">
        <v>9253</v>
      </c>
      <c r="C1886" s="33">
        <v>3.5856481481481482E-2</v>
      </c>
      <c r="D1886" s="10">
        <v>101</v>
      </c>
      <c r="E1886" s="14">
        <v>1520331</v>
      </c>
      <c r="F1886" s="10" t="s">
        <v>153</v>
      </c>
      <c r="G1886" s="15">
        <v>168</v>
      </c>
      <c r="H1886" s="10" t="s">
        <v>253</v>
      </c>
      <c r="I1886" s="10" t="s">
        <v>7424</v>
      </c>
      <c r="J1886" s="34">
        <v>2829.12</v>
      </c>
      <c r="K1886" s="10">
        <v>4931830472</v>
      </c>
      <c r="L1886" s="10" t="s">
        <v>8469</v>
      </c>
      <c r="M1886" s="10"/>
      <c r="N1886" s="10"/>
    </row>
    <row r="1887" spans="1:14">
      <c r="A1887" s="32" t="s">
        <v>9253</v>
      </c>
      <c r="B1887" s="32" t="s">
        <v>9253</v>
      </c>
      <c r="C1887" s="33">
        <v>3.6018518518518519E-2</v>
      </c>
      <c r="D1887" s="10">
        <v>101</v>
      </c>
      <c r="E1887" s="14">
        <v>1508197</v>
      </c>
      <c r="F1887" s="10" t="s">
        <v>126</v>
      </c>
      <c r="G1887" s="15">
        <v>200</v>
      </c>
      <c r="H1887" s="10" t="s">
        <v>253</v>
      </c>
      <c r="I1887" s="10" t="s">
        <v>7424</v>
      </c>
      <c r="J1887" s="34">
        <v>2470</v>
      </c>
      <c r="K1887" s="10">
        <v>4931830473</v>
      </c>
      <c r="L1887" s="10" t="s">
        <v>8469</v>
      </c>
      <c r="M1887" s="10"/>
      <c r="N1887" s="10"/>
    </row>
    <row r="1888" spans="1:14">
      <c r="A1888" s="32" t="s">
        <v>9253</v>
      </c>
      <c r="B1888" s="32" t="s">
        <v>9253</v>
      </c>
      <c r="C1888" s="33">
        <v>3.605324074074074E-2</v>
      </c>
      <c r="D1888" s="10">
        <v>101</v>
      </c>
      <c r="E1888" s="14">
        <v>1508197</v>
      </c>
      <c r="F1888" s="10" t="s">
        <v>126</v>
      </c>
      <c r="G1888" s="15">
        <v>200</v>
      </c>
      <c r="H1888" s="10" t="s">
        <v>253</v>
      </c>
      <c r="I1888" s="10" t="s">
        <v>7424</v>
      </c>
      <c r="J1888" s="34">
        <v>2470</v>
      </c>
      <c r="K1888" s="10">
        <v>4931830474</v>
      </c>
      <c r="L1888" s="10" t="s">
        <v>8469</v>
      </c>
      <c r="M1888" s="10"/>
      <c r="N1888" s="10"/>
    </row>
    <row r="1889" spans="1:14">
      <c r="A1889" s="32" t="s">
        <v>9253</v>
      </c>
      <c r="B1889" s="32" t="s">
        <v>9253</v>
      </c>
      <c r="C1889" s="33">
        <v>3.6157407407407409E-2</v>
      </c>
      <c r="D1889" s="10">
        <v>101</v>
      </c>
      <c r="E1889" s="14">
        <v>1513604</v>
      </c>
      <c r="F1889" s="10" t="s">
        <v>131</v>
      </c>
      <c r="G1889" s="15">
        <v>168</v>
      </c>
      <c r="H1889" s="10" t="s">
        <v>253</v>
      </c>
      <c r="I1889" s="10" t="s">
        <v>7424</v>
      </c>
      <c r="J1889" s="34">
        <v>3301.2</v>
      </c>
      <c r="K1889" s="10">
        <v>4931830475</v>
      </c>
      <c r="L1889" s="10" t="s">
        <v>8469</v>
      </c>
      <c r="M1889" s="10"/>
      <c r="N1889" s="10"/>
    </row>
    <row r="1890" spans="1:14">
      <c r="A1890" s="32" t="s">
        <v>9253</v>
      </c>
      <c r="B1890" s="32" t="s">
        <v>9253</v>
      </c>
      <c r="C1890" s="33">
        <v>3.619212962962963E-2</v>
      </c>
      <c r="D1890" s="10">
        <v>101</v>
      </c>
      <c r="E1890" s="14">
        <v>1513604</v>
      </c>
      <c r="F1890" s="10" t="s">
        <v>131</v>
      </c>
      <c r="G1890" s="15">
        <v>168</v>
      </c>
      <c r="H1890" s="10" t="s">
        <v>253</v>
      </c>
      <c r="I1890" s="10" t="s">
        <v>7424</v>
      </c>
      <c r="J1890" s="34">
        <v>3301.2</v>
      </c>
      <c r="K1890" s="10">
        <v>4931830476</v>
      </c>
      <c r="L1890" s="10" t="s">
        <v>8469</v>
      </c>
      <c r="M1890" s="10"/>
      <c r="N1890" s="10"/>
    </row>
    <row r="1891" spans="1:14">
      <c r="A1891" s="32" t="s">
        <v>9253</v>
      </c>
      <c r="B1891" s="32" t="s">
        <v>9253</v>
      </c>
      <c r="C1891" s="33">
        <v>7.1469907407407399E-2</v>
      </c>
      <c r="D1891" s="10">
        <v>101</v>
      </c>
      <c r="E1891" s="14">
        <v>1516860</v>
      </c>
      <c r="F1891" s="10" t="s">
        <v>139</v>
      </c>
      <c r="G1891" s="15">
        <v>800</v>
      </c>
      <c r="H1891" s="10" t="s">
        <v>253</v>
      </c>
      <c r="I1891" s="10" t="s">
        <v>7424</v>
      </c>
      <c r="J1891" s="34">
        <v>15032</v>
      </c>
      <c r="K1891" s="10">
        <v>4931830663</v>
      </c>
      <c r="L1891" s="10" t="s">
        <v>8469</v>
      </c>
      <c r="M1891" s="10"/>
      <c r="N1891" s="10"/>
    </row>
    <row r="1892" spans="1:14">
      <c r="A1892" s="32" t="s">
        <v>9253</v>
      </c>
      <c r="B1892" s="32" t="s">
        <v>9253</v>
      </c>
      <c r="C1892" s="33">
        <v>7.1527777777777787E-2</v>
      </c>
      <c r="D1892" s="10">
        <v>101</v>
      </c>
      <c r="E1892" s="14">
        <v>1516860</v>
      </c>
      <c r="F1892" s="10" t="s">
        <v>139</v>
      </c>
      <c r="G1892" s="15">
        <v>800</v>
      </c>
      <c r="H1892" s="10" t="s">
        <v>253</v>
      </c>
      <c r="I1892" s="10" t="s">
        <v>7424</v>
      </c>
      <c r="J1892" s="34">
        <v>15032</v>
      </c>
      <c r="K1892" s="10">
        <v>4931830664</v>
      </c>
      <c r="L1892" s="10" t="s">
        <v>8469</v>
      </c>
      <c r="M1892" s="10"/>
      <c r="N1892" s="10"/>
    </row>
    <row r="1893" spans="1:14">
      <c r="A1893" s="32" t="s">
        <v>9253</v>
      </c>
      <c r="B1893" s="32" t="s">
        <v>9253</v>
      </c>
      <c r="C1893" s="33">
        <v>0.11868055555555555</v>
      </c>
      <c r="D1893" s="10">
        <v>101</v>
      </c>
      <c r="E1893" s="14">
        <v>1516847</v>
      </c>
      <c r="F1893" s="10" t="s">
        <v>136</v>
      </c>
      <c r="G1893" s="15">
        <v>840</v>
      </c>
      <c r="H1893" s="10" t="s">
        <v>253</v>
      </c>
      <c r="I1893" s="10" t="s">
        <v>7424</v>
      </c>
      <c r="J1893" s="34">
        <v>15397.2</v>
      </c>
      <c r="K1893" s="10">
        <v>4931830877</v>
      </c>
      <c r="L1893" s="10" t="s">
        <v>8469</v>
      </c>
      <c r="M1893" s="10"/>
      <c r="N1893" s="10"/>
    </row>
    <row r="1894" spans="1:14">
      <c r="A1894" s="32" t="s">
        <v>9253</v>
      </c>
      <c r="B1894" s="32" t="s">
        <v>9253</v>
      </c>
      <c r="C1894" s="33">
        <v>0.19826388888888888</v>
      </c>
      <c r="D1894" s="10">
        <v>101</v>
      </c>
      <c r="E1894" s="14">
        <v>1520331</v>
      </c>
      <c r="F1894" s="10" t="s">
        <v>153</v>
      </c>
      <c r="G1894" s="15">
        <v>168</v>
      </c>
      <c r="H1894" s="10" t="s">
        <v>253</v>
      </c>
      <c r="I1894" s="10" t="s">
        <v>7424</v>
      </c>
      <c r="J1894" s="34">
        <v>2829.12</v>
      </c>
      <c r="K1894" s="10">
        <v>4931831323</v>
      </c>
      <c r="L1894" s="10" t="s">
        <v>8469</v>
      </c>
      <c r="M1894" s="10"/>
      <c r="N1894" s="10"/>
    </row>
    <row r="1895" spans="1:14">
      <c r="A1895" s="32" t="s">
        <v>9253</v>
      </c>
      <c r="B1895" s="32" t="s">
        <v>9253</v>
      </c>
      <c r="C1895" s="33">
        <v>0.19837962962962963</v>
      </c>
      <c r="D1895" s="10">
        <v>101</v>
      </c>
      <c r="E1895" s="14">
        <v>1520337</v>
      </c>
      <c r="F1895" s="10" t="s">
        <v>157</v>
      </c>
      <c r="G1895" s="15">
        <v>200</v>
      </c>
      <c r="H1895" s="10" t="s">
        <v>253</v>
      </c>
      <c r="I1895" s="10" t="s">
        <v>7424</v>
      </c>
      <c r="J1895" s="34">
        <v>2610</v>
      </c>
      <c r="K1895" s="10">
        <v>4931831324</v>
      </c>
      <c r="L1895" s="10" t="s">
        <v>8469</v>
      </c>
      <c r="M1895" s="10"/>
      <c r="N1895" s="10"/>
    </row>
    <row r="1896" spans="1:14">
      <c r="A1896" s="32" t="s">
        <v>9253</v>
      </c>
      <c r="B1896" s="32" t="s">
        <v>9253</v>
      </c>
      <c r="C1896" s="33">
        <v>0.19843750000000002</v>
      </c>
      <c r="D1896" s="10">
        <v>101</v>
      </c>
      <c r="E1896" s="14">
        <v>1520337</v>
      </c>
      <c r="F1896" s="10" t="s">
        <v>157</v>
      </c>
      <c r="G1896" s="15">
        <v>200</v>
      </c>
      <c r="H1896" s="10" t="s">
        <v>253</v>
      </c>
      <c r="I1896" s="10" t="s">
        <v>7424</v>
      </c>
      <c r="J1896" s="34">
        <v>2610</v>
      </c>
      <c r="K1896" s="10">
        <v>4931831325</v>
      </c>
      <c r="L1896" s="10" t="s">
        <v>8469</v>
      </c>
      <c r="M1896" s="10"/>
      <c r="N1896" s="10"/>
    </row>
    <row r="1897" spans="1:14">
      <c r="A1897" s="32" t="s">
        <v>9253</v>
      </c>
      <c r="B1897" s="32" t="s">
        <v>9253</v>
      </c>
      <c r="C1897" s="33">
        <v>0.19855324074074074</v>
      </c>
      <c r="D1897" s="10">
        <v>101</v>
      </c>
      <c r="E1897" s="14">
        <v>1508197</v>
      </c>
      <c r="F1897" s="10" t="s">
        <v>126</v>
      </c>
      <c r="G1897" s="15">
        <v>200</v>
      </c>
      <c r="H1897" s="10" t="s">
        <v>253</v>
      </c>
      <c r="I1897" s="10" t="s">
        <v>7424</v>
      </c>
      <c r="J1897" s="34">
        <v>2470</v>
      </c>
      <c r="K1897" s="10">
        <v>4931831326</v>
      </c>
      <c r="L1897" s="10" t="s">
        <v>8469</v>
      </c>
      <c r="M1897" s="10"/>
      <c r="N1897" s="10"/>
    </row>
    <row r="1898" spans="1:14">
      <c r="A1898" s="32" t="s">
        <v>9253</v>
      </c>
      <c r="B1898" s="32" t="s">
        <v>9253</v>
      </c>
      <c r="C1898" s="33">
        <v>0.19859953703703703</v>
      </c>
      <c r="D1898" s="10">
        <v>101</v>
      </c>
      <c r="E1898" s="14">
        <v>1508197</v>
      </c>
      <c r="F1898" s="10" t="s">
        <v>126</v>
      </c>
      <c r="G1898" s="15">
        <v>200</v>
      </c>
      <c r="H1898" s="10" t="s">
        <v>253</v>
      </c>
      <c r="I1898" s="10" t="s">
        <v>7424</v>
      </c>
      <c r="J1898" s="34">
        <v>2470</v>
      </c>
      <c r="K1898" s="10">
        <v>4931831327</v>
      </c>
      <c r="L1898" s="10" t="s">
        <v>8469</v>
      </c>
      <c r="M1898" s="10"/>
      <c r="N1898" s="10"/>
    </row>
    <row r="1899" spans="1:14">
      <c r="A1899" s="32" t="s">
        <v>9253</v>
      </c>
      <c r="B1899" s="32" t="s">
        <v>9253</v>
      </c>
      <c r="C1899" s="33">
        <v>0.19868055555555555</v>
      </c>
      <c r="D1899" s="10">
        <v>101</v>
      </c>
      <c r="E1899" s="14">
        <v>1513604</v>
      </c>
      <c r="F1899" s="10" t="s">
        <v>131</v>
      </c>
      <c r="G1899" s="15">
        <v>168</v>
      </c>
      <c r="H1899" s="10" t="s">
        <v>253</v>
      </c>
      <c r="I1899" s="10" t="s">
        <v>7424</v>
      </c>
      <c r="J1899" s="34">
        <v>3301.2</v>
      </c>
      <c r="K1899" s="10">
        <v>4931831329</v>
      </c>
      <c r="L1899" s="10" t="s">
        <v>8469</v>
      </c>
      <c r="M1899" s="10"/>
      <c r="N1899" s="10"/>
    </row>
    <row r="1900" spans="1:14">
      <c r="A1900" s="32" t="s">
        <v>9253</v>
      </c>
      <c r="B1900" s="32" t="s">
        <v>9253</v>
      </c>
      <c r="C1900" s="33">
        <v>0.19872685185185182</v>
      </c>
      <c r="D1900" s="10">
        <v>101</v>
      </c>
      <c r="E1900" s="14">
        <v>1513604</v>
      </c>
      <c r="F1900" s="10" t="s">
        <v>131</v>
      </c>
      <c r="G1900" s="15">
        <v>168</v>
      </c>
      <c r="H1900" s="10" t="s">
        <v>253</v>
      </c>
      <c r="I1900" s="10" t="s">
        <v>7424</v>
      </c>
      <c r="J1900" s="34">
        <v>3301.2</v>
      </c>
      <c r="K1900" s="10">
        <v>4931831330</v>
      </c>
      <c r="L1900" s="10" t="s">
        <v>8469</v>
      </c>
      <c r="M1900" s="10"/>
      <c r="N1900" s="10"/>
    </row>
    <row r="1901" spans="1:14">
      <c r="A1901" s="32" t="s">
        <v>9253</v>
      </c>
      <c r="B1901" s="32" t="s">
        <v>9253</v>
      </c>
      <c r="C1901" s="33">
        <v>0.20818287037037039</v>
      </c>
      <c r="D1901" s="10">
        <v>101</v>
      </c>
      <c r="E1901" s="14">
        <v>1520331</v>
      </c>
      <c r="F1901" s="10" t="s">
        <v>153</v>
      </c>
      <c r="G1901" s="15">
        <v>168</v>
      </c>
      <c r="H1901" s="10" t="s">
        <v>253</v>
      </c>
      <c r="I1901" s="10" t="s">
        <v>7424</v>
      </c>
      <c r="J1901" s="34">
        <v>2829.12</v>
      </c>
      <c r="K1901" s="10">
        <v>4931831454</v>
      </c>
      <c r="L1901" s="10" t="s">
        <v>8469</v>
      </c>
      <c r="M1901" s="10"/>
      <c r="N1901" s="10"/>
    </row>
    <row r="1902" spans="1:14">
      <c r="A1902" s="32" t="s">
        <v>9253</v>
      </c>
      <c r="B1902" s="32" t="s">
        <v>9253</v>
      </c>
      <c r="C1902" s="33">
        <v>0.20821759259259257</v>
      </c>
      <c r="D1902" s="10">
        <v>101</v>
      </c>
      <c r="E1902" s="14">
        <v>1520331</v>
      </c>
      <c r="F1902" s="10" t="s">
        <v>153</v>
      </c>
      <c r="G1902" s="15">
        <v>168</v>
      </c>
      <c r="H1902" s="10" t="s">
        <v>253</v>
      </c>
      <c r="I1902" s="10" t="s">
        <v>7424</v>
      </c>
      <c r="J1902" s="34">
        <v>2829.12</v>
      </c>
      <c r="K1902" s="10">
        <v>4931831455</v>
      </c>
      <c r="L1902" s="10" t="s">
        <v>8469</v>
      </c>
      <c r="M1902" s="10"/>
      <c r="N1902" s="10"/>
    </row>
    <row r="1903" spans="1:14">
      <c r="A1903" s="32" t="s">
        <v>9253</v>
      </c>
      <c r="B1903" s="32" t="s">
        <v>9253</v>
      </c>
      <c r="C1903" s="33">
        <v>0.20928240740740742</v>
      </c>
      <c r="D1903" s="10">
        <v>101</v>
      </c>
      <c r="E1903" s="14">
        <v>1513604</v>
      </c>
      <c r="F1903" s="10" t="s">
        <v>131</v>
      </c>
      <c r="G1903" s="15">
        <v>168</v>
      </c>
      <c r="H1903" s="10" t="s">
        <v>253</v>
      </c>
      <c r="I1903" s="10" t="s">
        <v>7424</v>
      </c>
      <c r="J1903" s="34">
        <v>3301.2</v>
      </c>
      <c r="K1903" s="10">
        <v>4931831464</v>
      </c>
      <c r="L1903" s="10" t="s">
        <v>8469</v>
      </c>
      <c r="M1903" s="10"/>
      <c r="N1903" s="10"/>
    </row>
    <row r="1904" spans="1:14">
      <c r="A1904" s="32" t="s">
        <v>9253</v>
      </c>
      <c r="B1904" s="32" t="s">
        <v>9253</v>
      </c>
      <c r="C1904" s="33">
        <v>0.2492361111111111</v>
      </c>
      <c r="D1904" s="10">
        <v>101</v>
      </c>
      <c r="E1904" s="14">
        <v>1508197</v>
      </c>
      <c r="F1904" s="10" t="s">
        <v>126</v>
      </c>
      <c r="G1904" s="15">
        <v>200</v>
      </c>
      <c r="H1904" s="10" t="s">
        <v>253</v>
      </c>
      <c r="I1904" s="10" t="s">
        <v>7424</v>
      </c>
      <c r="J1904" s="34">
        <v>2470</v>
      </c>
      <c r="K1904" s="10">
        <v>4931831783</v>
      </c>
      <c r="L1904" s="10" t="s">
        <v>8469</v>
      </c>
      <c r="M1904" s="10"/>
      <c r="N1904" s="10"/>
    </row>
    <row r="1905" spans="1:14">
      <c r="A1905" s="32" t="s">
        <v>9253</v>
      </c>
      <c r="B1905" s="32" t="s">
        <v>9253</v>
      </c>
      <c r="C1905" s="33">
        <v>0.36402777777777778</v>
      </c>
      <c r="D1905" s="10">
        <v>101</v>
      </c>
      <c r="E1905" s="14">
        <v>1513604</v>
      </c>
      <c r="F1905" s="10" t="s">
        <v>131</v>
      </c>
      <c r="G1905" s="15">
        <v>168</v>
      </c>
      <c r="H1905" s="10" t="s">
        <v>253</v>
      </c>
      <c r="I1905" s="10" t="s">
        <v>7424</v>
      </c>
      <c r="J1905" s="34">
        <v>3301.2</v>
      </c>
      <c r="K1905" s="10">
        <v>4931834391</v>
      </c>
      <c r="L1905" s="10" t="s">
        <v>7788</v>
      </c>
      <c r="M1905" s="10"/>
      <c r="N1905" s="10"/>
    </row>
    <row r="1906" spans="1:14">
      <c r="A1906" s="32" t="s">
        <v>9253</v>
      </c>
      <c r="B1906" s="32" t="s">
        <v>9253</v>
      </c>
      <c r="C1906" s="33">
        <v>0.36449074074074073</v>
      </c>
      <c r="D1906" s="10">
        <v>101</v>
      </c>
      <c r="E1906" s="14">
        <v>1508197</v>
      </c>
      <c r="F1906" s="10" t="s">
        <v>126</v>
      </c>
      <c r="G1906" s="15">
        <v>200</v>
      </c>
      <c r="H1906" s="10" t="s">
        <v>253</v>
      </c>
      <c r="I1906" s="10" t="s">
        <v>7424</v>
      </c>
      <c r="J1906" s="34">
        <v>2470</v>
      </c>
      <c r="K1906" s="10">
        <v>4931834396</v>
      </c>
      <c r="L1906" s="10" t="s">
        <v>7788</v>
      </c>
      <c r="M1906" s="10"/>
      <c r="N1906" s="10"/>
    </row>
    <row r="1907" spans="1:14">
      <c r="A1907" s="32" t="s">
        <v>9253</v>
      </c>
      <c r="B1907" s="32" t="s">
        <v>9253</v>
      </c>
      <c r="C1907" s="33">
        <v>0.3651388888888889</v>
      </c>
      <c r="D1907" s="10">
        <v>101</v>
      </c>
      <c r="E1907" s="14">
        <v>1520337</v>
      </c>
      <c r="F1907" s="10" t="s">
        <v>157</v>
      </c>
      <c r="G1907" s="15">
        <v>200</v>
      </c>
      <c r="H1907" s="10" t="s">
        <v>253</v>
      </c>
      <c r="I1907" s="10" t="s">
        <v>7424</v>
      </c>
      <c r="J1907" s="34">
        <v>2610</v>
      </c>
      <c r="K1907" s="10">
        <v>4931834411</v>
      </c>
      <c r="L1907" s="10" t="s">
        <v>7788</v>
      </c>
      <c r="M1907" s="10"/>
      <c r="N1907" s="10"/>
    </row>
    <row r="1908" spans="1:14">
      <c r="A1908" s="32" t="s">
        <v>9253</v>
      </c>
      <c r="B1908" s="32" t="s">
        <v>9253</v>
      </c>
      <c r="C1908" s="33">
        <v>0.36534722222222221</v>
      </c>
      <c r="D1908" s="10">
        <v>101</v>
      </c>
      <c r="E1908" s="14">
        <v>1520337</v>
      </c>
      <c r="F1908" s="10" t="s">
        <v>157</v>
      </c>
      <c r="G1908" s="15">
        <v>200</v>
      </c>
      <c r="H1908" s="10" t="s">
        <v>253</v>
      </c>
      <c r="I1908" s="10" t="s">
        <v>7424</v>
      </c>
      <c r="J1908" s="34">
        <v>2610</v>
      </c>
      <c r="K1908" s="10">
        <v>4931834413</v>
      </c>
      <c r="L1908" s="10" t="s">
        <v>7788</v>
      </c>
      <c r="M1908" s="10"/>
      <c r="N1908" s="10"/>
    </row>
    <row r="1909" spans="1:14">
      <c r="A1909" s="32" t="s">
        <v>9253</v>
      </c>
      <c r="B1909" s="32" t="s">
        <v>9253</v>
      </c>
      <c r="C1909" s="33">
        <v>0.3658912037037037</v>
      </c>
      <c r="D1909" s="10">
        <v>101</v>
      </c>
      <c r="E1909" s="14">
        <v>1520331</v>
      </c>
      <c r="F1909" s="10" t="s">
        <v>153</v>
      </c>
      <c r="G1909" s="15">
        <v>168</v>
      </c>
      <c r="H1909" s="10" t="s">
        <v>253</v>
      </c>
      <c r="I1909" s="10" t="s">
        <v>7424</v>
      </c>
      <c r="J1909" s="34">
        <v>2829.12</v>
      </c>
      <c r="K1909" s="10">
        <v>4931834417</v>
      </c>
      <c r="L1909" s="10" t="s">
        <v>7788</v>
      </c>
      <c r="M1909" s="10"/>
      <c r="N1909" s="10"/>
    </row>
    <row r="1910" spans="1:14">
      <c r="A1910" s="32" t="s">
        <v>9253</v>
      </c>
      <c r="B1910" s="32" t="s">
        <v>9253</v>
      </c>
      <c r="C1910" s="33">
        <v>0.3662731481481481</v>
      </c>
      <c r="D1910" s="10">
        <v>101</v>
      </c>
      <c r="E1910" s="14">
        <v>1520331</v>
      </c>
      <c r="F1910" s="10" t="s">
        <v>153</v>
      </c>
      <c r="G1910" s="15">
        <v>168</v>
      </c>
      <c r="H1910" s="10" t="s">
        <v>253</v>
      </c>
      <c r="I1910" s="10" t="s">
        <v>7424</v>
      </c>
      <c r="J1910" s="34">
        <v>2829.12</v>
      </c>
      <c r="K1910" s="10">
        <v>4931834420</v>
      </c>
      <c r="L1910" s="10" t="s">
        <v>7788</v>
      </c>
      <c r="M1910" s="10"/>
      <c r="N1910" s="10"/>
    </row>
    <row r="1911" spans="1:14">
      <c r="A1911" s="32" t="s">
        <v>9253</v>
      </c>
      <c r="B1911" s="32" t="s">
        <v>9253</v>
      </c>
      <c r="C1911" s="33">
        <v>0.50289351851851849</v>
      </c>
      <c r="D1911" s="10">
        <v>101</v>
      </c>
      <c r="E1911" s="14">
        <v>1520331</v>
      </c>
      <c r="F1911" s="10" t="s">
        <v>153</v>
      </c>
      <c r="G1911" s="15">
        <v>168</v>
      </c>
      <c r="H1911" s="10" t="s">
        <v>253</v>
      </c>
      <c r="I1911" s="10" t="s">
        <v>7424</v>
      </c>
      <c r="J1911" s="34">
        <v>2829.12</v>
      </c>
      <c r="K1911" s="10">
        <v>4931836167</v>
      </c>
      <c r="L1911" s="10" t="s">
        <v>7788</v>
      </c>
      <c r="M1911" s="10"/>
      <c r="N1911" s="10"/>
    </row>
    <row r="1912" spans="1:14">
      <c r="A1912" s="32" t="s">
        <v>9253</v>
      </c>
      <c r="B1912" s="32" t="s">
        <v>9253</v>
      </c>
      <c r="C1912" s="33">
        <v>0.50484953703703705</v>
      </c>
      <c r="D1912" s="10">
        <v>101</v>
      </c>
      <c r="E1912" s="14">
        <v>1508197</v>
      </c>
      <c r="F1912" s="10" t="s">
        <v>126</v>
      </c>
      <c r="G1912" s="15">
        <v>200</v>
      </c>
      <c r="H1912" s="10" t="s">
        <v>253</v>
      </c>
      <c r="I1912" s="10" t="s">
        <v>7424</v>
      </c>
      <c r="J1912" s="34">
        <v>2470</v>
      </c>
      <c r="K1912" s="10">
        <v>4931836205</v>
      </c>
      <c r="L1912" s="10" t="s">
        <v>7788</v>
      </c>
      <c r="M1912" s="10"/>
      <c r="N1912" s="10"/>
    </row>
    <row r="1913" spans="1:14">
      <c r="A1913" s="32" t="s">
        <v>9253</v>
      </c>
      <c r="B1913" s="32" t="s">
        <v>9253</v>
      </c>
      <c r="C1913" s="33">
        <v>0.50498842592592597</v>
      </c>
      <c r="D1913" s="10">
        <v>101</v>
      </c>
      <c r="E1913" s="14">
        <v>1508197</v>
      </c>
      <c r="F1913" s="10" t="s">
        <v>126</v>
      </c>
      <c r="G1913" s="15">
        <v>200</v>
      </c>
      <c r="H1913" s="10" t="s">
        <v>253</v>
      </c>
      <c r="I1913" s="10" t="s">
        <v>7424</v>
      </c>
      <c r="J1913" s="34">
        <v>2470</v>
      </c>
      <c r="K1913" s="10">
        <v>4931836209</v>
      </c>
      <c r="L1913" s="10" t="s">
        <v>7788</v>
      </c>
      <c r="M1913" s="10"/>
      <c r="N1913" s="10"/>
    </row>
    <row r="1914" spans="1:14">
      <c r="A1914" s="32" t="s">
        <v>9253</v>
      </c>
      <c r="B1914" s="32" t="s">
        <v>9253</v>
      </c>
      <c r="C1914" s="33">
        <v>0.50556712962962969</v>
      </c>
      <c r="D1914" s="10">
        <v>101</v>
      </c>
      <c r="E1914" s="14">
        <v>1520337</v>
      </c>
      <c r="F1914" s="10" t="s">
        <v>157</v>
      </c>
      <c r="G1914" s="15">
        <v>200</v>
      </c>
      <c r="H1914" s="10" t="s">
        <v>253</v>
      </c>
      <c r="I1914" s="10" t="s">
        <v>7424</v>
      </c>
      <c r="J1914" s="34">
        <v>2610</v>
      </c>
      <c r="K1914" s="10">
        <v>4931836216</v>
      </c>
      <c r="L1914" s="10" t="s">
        <v>7788</v>
      </c>
      <c r="M1914" s="10"/>
      <c r="N1914" s="10"/>
    </row>
    <row r="1915" spans="1:14">
      <c r="A1915" s="32" t="s">
        <v>9253</v>
      </c>
      <c r="B1915" s="32" t="s">
        <v>9253</v>
      </c>
      <c r="C1915" s="33">
        <v>0.507349537037037</v>
      </c>
      <c r="D1915" s="10">
        <v>101</v>
      </c>
      <c r="E1915" s="14">
        <v>1508120</v>
      </c>
      <c r="F1915" s="10" t="s">
        <v>9216</v>
      </c>
      <c r="G1915" s="15">
        <v>240</v>
      </c>
      <c r="H1915" s="10" t="s">
        <v>253</v>
      </c>
      <c r="I1915" s="10" t="s">
        <v>7424</v>
      </c>
      <c r="J1915" s="34">
        <v>2872.8</v>
      </c>
      <c r="K1915" s="10">
        <v>4931836251</v>
      </c>
      <c r="L1915" s="10" t="s">
        <v>7788</v>
      </c>
      <c r="M1915" s="10"/>
      <c r="N1915" s="10"/>
    </row>
    <row r="1916" spans="1:14">
      <c r="A1916" s="32" t="s">
        <v>9253</v>
      </c>
      <c r="B1916" s="32" t="s">
        <v>9253</v>
      </c>
      <c r="C1916" s="33">
        <v>0.50780092592592596</v>
      </c>
      <c r="D1916" s="10">
        <v>101</v>
      </c>
      <c r="E1916" s="14">
        <v>1516847</v>
      </c>
      <c r="F1916" s="10" t="s">
        <v>136</v>
      </c>
      <c r="G1916" s="15">
        <v>840</v>
      </c>
      <c r="H1916" s="10" t="s">
        <v>253</v>
      </c>
      <c r="I1916" s="10" t="s">
        <v>7424</v>
      </c>
      <c r="J1916" s="34">
        <v>15397.2</v>
      </c>
      <c r="K1916" s="10">
        <v>4931836258</v>
      </c>
      <c r="L1916" s="10" t="s">
        <v>7788</v>
      </c>
      <c r="M1916" s="10"/>
      <c r="N1916" s="10"/>
    </row>
    <row r="1917" spans="1:14">
      <c r="A1917" s="32" t="s">
        <v>9253</v>
      </c>
      <c r="B1917" s="32" t="s">
        <v>9253</v>
      </c>
      <c r="C1917" s="33">
        <v>0.5088773148148148</v>
      </c>
      <c r="D1917" s="10">
        <v>101</v>
      </c>
      <c r="E1917" s="14">
        <v>1516860</v>
      </c>
      <c r="F1917" s="10" t="s">
        <v>139</v>
      </c>
      <c r="G1917" s="15">
        <v>800</v>
      </c>
      <c r="H1917" s="10" t="s">
        <v>253</v>
      </c>
      <c r="I1917" s="10" t="s">
        <v>7424</v>
      </c>
      <c r="J1917" s="34">
        <v>15032</v>
      </c>
      <c r="K1917" s="10">
        <v>4931836293</v>
      </c>
      <c r="L1917" s="10" t="s">
        <v>7788</v>
      </c>
      <c r="M1917" s="10"/>
      <c r="N1917" s="10"/>
    </row>
    <row r="1918" spans="1:14">
      <c r="A1918" s="32" t="s">
        <v>9253</v>
      </c>
      <c r="B1918" s="32" t="s">
        <v>9253</v>
      </c>
      <c r="C1918" s="33">
        <v>0.50895833333333329</v>
      </c>
      <c r="D1918" s="10">
        <v>101</v>
      </c>
      <c r="E1918" s="14">
        <v>1516860</v>
      </c>
      <c r="F1918" s="10" t="s">
        <v>139</v>
      </c>
      <c r="G1918" s="15">
        <v>800</v>
      </c>
      <c r="H1918" s="10" t="s">
        <v>253</v>
      </c>
      <c r="I1918" s="10" t="s">
        <v>7424</v>
      </c>
      <c r="J1918" s="34">
        <v>15032</v>
      </c>
      <c r="K1918" s="10">
        <v>4931836296</v>
      </c>
      <c r="L1918" s="10" t="s">
        <v>7788</v>
      </c>
      <c r="M1918" s="10"/>
      <c r="N1918" s="10"/>
    </row>
    <row r="1919" spans="1:14">
      <c r="A1919" s="32" t="s">
        <v>9253</v>
      </c>
      <c r="B1919" s="32" t="s">
        <v>9253</v>
      </c>
      <c r="C1919" s="33">
        <v>0.50960648148148147</v>
      </c>
      <c r="D1919" s="10">
        <v>101</v>
      </c>
      <c r="E1919" s="14">
        <v>1516837</v>
      </c>
      <c r="F1919" s="10" t="s">
        <v>132</v>
      </c>
      <c r="G1919" s="15">
        <v>840</v>
      </c>
      <c r="H1919" s="10" t="s">
        <v>253</v>
      </c>
      <c r="I1919" s="10" t="s">
        <v>7424</v>
      </c>
      <c r="J1919" s="34">
        <v>15624</v>
      </c>
      <c r="K1919" s="10">
        <v>4931836301</v>
      </c>
      <c r="L1919" s="10" t="s">
        <v>7788</v>
      </c>
      <c r="M1919" s="10"/>
      <c r="N1919" s="10"/>
    </row>
    <row r="1920" spans="1:14">
      <c r="A1920" s="32" t="s">
        <v>9253</v>
      </c>
      <c r="B1920" s="32" t="s">
        <v>9253</v>
      </c>
      <c r="C1920" s="33">
        <v>0.51004629629629628</v>
      </c>
      <c r="D1920" s="10">
        <v>101</v>
      </c>
      <c r="E1920" s="14">
        <v>1516850</v>
      </c>
      <c r="F1920" s="10" t="s">
        <v>399</v>
      </c>
      <c r="G1920" s="15">
        <v>960</v>
      </c>
      <c r="H1920" s="10" t="s">
        <v>253</v>
      </c>
      <c r="I1920" s="10" t="s">
        <v>7424</v>
      </c>
      <c r="J1920" s="34">
        <v>18614.400000000001</v>
      </c>
      <c r="K1920" s="10">
        <v>4931836310</v>
      </c>
      <c r="L1920" s="10" t="s">
        <v>7788</v>
      </c>
      <c r="M1920" s="10"/>
      <c r="N1920" s="10"/>
    </row>
    <row r="1921" spans="1:14">
      <c r="A1921" s="32" t="s">
        <v>9253</v>
      </c>
      <c r="B1921" s="32" t="s">
        <v>9253</v>
      </c>
      <c r="C1921" s="33">
        <v>0.51031250000000006</v>
      </c>
      <c r="D1921" s="10">
        <v>101</v>
      </c>
      <c r="E1921" s="14">
        <v>1516847</v>
      </c>
      <c r="F1921" s="10" t="s">
        <v>136</v>
      </c>
      <c r="G1921" s="15">
        <v>840</v>
      </c>
      <c r="H1921" s="10" t="s">
        <v>253</v>
      </c>
      <c r="I1921" s="10" t="s">
        <v>7424</v>
      </c>
      <c r="J1921" s="34">
        <v>15397.2</v>
      </c>
      <c r="K1921" s="10">
        <v>4931836323</v>
      </c>
      <c r="L1921" s="10" t="s">
        <v>7788</v>
      </c>
      <c r="M1921" s="10"/>
      <c r="N1921" s="10"/>
    </row>
    <row r="1922" spans="1:14">
      <c r="A1922" s="32" t="s">
        <v>9253</v>
      </c>
      <c r="B1922" s="32" t="s">
        <v>9253</v>
      </c>
      <c r="C1922" s="33">
        <v>0.54407407407407404</v>
      </c>
      <c r="D1922" s="10">
        <v>101</v>
      </c>
      <c r="E1922" s="14">
        <v>1513604</v>
      </c>
      <c r="F1922" s="10" t="s">
        <v>131</v>
      </c>
      <c r="G1922" s="15">
        <v>168</v>
      </c>
      <c r="H1922" s="10" t="s">
        <v>253</v>
      </c>
      <c r="I1922" s="10" t="s">
        <v>7424</v>
      </c>
      <c r="J1922" s="34">
        <v>3301.2</v>
      </c>
      <c r="K1922" s="10">
        <v>4931836678</v>
      </c>
      <c r="L1922" s="10" t="s">
        <v>7788</v>
      </c>
      <c r="M1922" s="10"/>
      <c r="N1922" s="10"/>
    </row>
    <row r="1923" spans="1:14">
      <c r="A1923" s="32" t="s">
        <v>9253</v>
      </c>
      <c r="B1923" s="32" t="s">
        <v>9253</v>
      </c>
      <c r="C1923" s="33">
        <v>0.54423611111111114</v>
      </c>
      <c r="D1923" s="10">
        <v>101</v>
      </c>
      <c r="E1923" s="14">
        <v>1513604</v>
      </c>
      <c r="F1923" s="10" t="s">
        <v>131</v>
      </c>
      <c r="G1923" s="15">
        <v>168</v>
      </c>
      <c r="H1923" s="10" t="s">
        <v>253</v>
      </c>
      <c r="I1923" s="10" t="s">
        <v>7424</v>
      </c>
      <c r="J1923" s="34">
        <v>3301.2</v>
      </c>
      <c r="K1923" s="10">
        <v>4931836679</v>
      </c>
      <c r="L1923" s="10" t="s">
        <v>7788</v>
      </c>
      <c r="M1923" s="10"/>
      <c r="N1923" s="10"/>
    </row>
    <row r="1924" spans="1:14">
      <c r="A1924" s="32" t="s">
        <v>9253</v>
      </c>
      <c r="B1924" s="32" t="s">
        <v>9253</v>
      </c>
      <c r="C1924" s="33">
        <v>0.54480324074074071</v>
      </c>
      <c r="D1924" s="10">
        <v>101</v>
      </c>
      <c r="E1924" s="14">
        <v>1519634</v>
      </c>
      <c r="F1924" s="10" t="s">
        <v>149</v>
      </c>
      <c r="G1924" s="15">
        <v>400</v>
      </c>
      <c r="H1924" s="10" t="s">
        <v>253</v>
      </c>
      <c r="I1924" s="10" t="s">
        <v>7424</v>
      </c>
      <c r="J1924" s="34">
        <v>10536</v>
      </c>
      <c r="K1924" s="10">
        <v>4931836713</v>
      </c>
      <c r="L1924" s="10" t="s">
        <v>7788</v>
      </c>
      <c r="M1924" s="10"/>
      <c r="N1924" s="10"/>
    </row>
    <row r="1925" spans="1:14">
      <c r="A1925" s="32" t="s">
        <v>9253</v>
      </c>
      <c r="B1925" s="32" t="s">
        <v>9253</v>
      </c>
      <c r="C1925" s="33">
        <v>0.54651620370370368</v>
      </c>
      <c r="D1925" s="10">
        <v>101</v>
      </c>
      <c r="E1925" s="14">
        <v>1520337</v>
      </c>
      <c r="F1925" s="10" t="s">
        <v>157</v>
      </c>
      <c r="G1925" s="15">
        <v>200</v>
      </c>
      <c r="H1925" s="10" t="s">
        <v>253</v>
      </c>
      <c r="I1925" s="10" t="s">
        <v>7424</v>
      </c>
      <c r="J1925" s="34">
        <v>2610</v>
      </c>
      <c r="K1925" s="10">
        <v>4931836719</v>
      </c>
      <c r="L1925" s="10" t="s">
        <v>7788</v>
      </c>
      <c r="M1925" s="10"/>
      <c r="N1925" s="10"/>
    </row>
    <row r="1926" spans="1:14">
      <c r="A1926" s="32" t="s">
        <v>9253</v>
      </c>
      <c r="B1926" s="32" t="s">
        <v>9253</v>
      </c>
      <c r="C1926" s="33">
        <v>0.54688657407407404</v>
      </c>
      <c r="D1926" s="10">
        <v>101</v>
      </c>
      <c r="E1926" s="14">
        <v>1520331</v>
      </c>
      <c r="F1926" s="10" t="s">
        <v>153</v>
      </c>
      <c r="G1926" s="15">
        <v>168</v>
      </c>
      <c r="H1926" s="10" t="s">
        <v>253</v>
      </c>
      <c r="I1926" s="10" t="s">
        <v>7424</v>
      </c>
      <c r="J1926" s="34">
        <v>2829.12</v>
      </c>
      <c r="K1926" s="10">
        <v>4931836812</v>
      </c>
      <c r="L1926" s="10" t="s">
        <v>7788</v>
      </c>
      <c r="M1926" s="10"/>
      <c r="N1926" s="10"/>
    </row>
    <row r="1927" spans="1:14">
      <c r="A1927" s="32" t="s">
        <v>9253</v>
      </c>
      <c r="B1927" s="32" t="s">
        <v>9253</v>
      </c>
      <c r="C1927" s="33">
        <v>0.54729166666666662</v>
      </c>
      <c r="D1927" s="10">
        <v>101</v>
      </c>
      <c r="E1927" s="14">
        <v>1508120</v>
      </c>
      <c r="F1927" s="10" t="s">
        <v>9216</v>
      </c>
      <c r="G1927" s="15">
        <v>240</v>
      </c>
      <c r="H1927" s="10" t="s">
        <v>253</v>
      </c>
      <c r="I1927" s="10" t="s">
        <v>7424</v>
      </c>
      <c r="J1927" s="34">
        <v>2872.8</v>
      </c>
      <c r="K1927" s="10">
        <v>4931836815</v>
      </c>
      <c r="L1927" s="10" t="s">
        <v>7788</v>
      </c>
      <c r="M1927" s="10"/>
      <c r="N1927" s="10"/>
    </row>
    <row r="1928" spans="1:14">
      <c r="A1928" s="32" t="s">
        <v>9253</v>
      </c>
      <c r="B1928" s="32" t="s">
        <v>9253</v>
      </c>
      <c r="C1928" s="33">
        <v>0.5801736111111111</v>
      </c>
      <c r="D1928" s="10">
        <v>101</v>
      </c>
      <c r="E1928" s="14">
        <v>1513604</v>
      </c>
      <c r="F1928" s="10" t="s">
        <v>131</v>
      </c>
      <c r="G1928" s="15">
        <v>168</v>
      </c>
      <c r="H1928" s="10" t="s">
        <v>253</v>
      </c>
      <c r="I1928" s="10" t="s">
        <v>7424</v>
      </c>
      <c r="J1928" s="34">
        <v>3301.2</v>
      </c>
      <c r="K1928" s="10">
        <v>4931837739</v>
      </c>
      <c r="L1928" s="10" t="s">
        <v>7788</v>
      </c>
      <c r="M1928" s="10"/>
      <c r="N1928" s="10"/>
    </row>
    <row r="1929" spans="1:14">
      <c r="A1929" s="32" t="s">
        <v>9253</v>
      </c>
      <c r="B1929" s="32" t="s">
        <v>9253</v>
      </c>
      <c r="C1929" s="33">
        <v>0.5803935185185185</v>
      </c>
      <c r="D1929" s="10">
        <v>101</v>
      </c>
      <c r="E1929" s="14">
        <v>1513604</v>
      </c>
      <c r="F1929" s="10" t="s">
        <v>131</v>
      </c>
      <c r="G1929" s="15">
        <v>168</v>
      </c>
      <c r="H1929" s="10" t="s">
        <v>253</v>
      </c>
      <c r="I1929" s="10" t="s">
        <v>7424</v>
      </c>
      <c r="J1929" s="34">
        <v>3301.2</v>
      </c>
      <c r="K1929" s="10">
        <v>4931837746</v>
      </c>
      <c r="L1929" s="10" t="s">
        <v>7788</v>
      </c>
      <c r="M1929" s="10"/>
      <c r="N1929" s="10"/>
    </row>
    <row r="1930" spans="1:14">
      <c r="A1930" s="32" t="s">
        <v>9253</v>
      </c>
      <c r="B1930" s="32" t="s">
        <v>9253</v>
      </c>
      <c r="C1930" s="33">
        <v>0.58172453703703708</v>
      </c>
      <c r="D1930" s="10">
        <v>101</v>
      </c>
      <c r="E1930" s="14">
        <v>1508197</v>
      </c>
      <c r="F1930" s="10" t="s">
        <v>126</v>
      </c>
      <c r="G1930" s="15">
        <v>200</v>
      </c>
      <c r="H1930" s="10" t="s">
        <v>253</v>
      </c>
      <c r="I1930" s="10" t="s">
        <v>7424</v>
      </c>
      <c r="J1930" s="34">
        <v>2470</v>
      </c>
      <c r="K1930" s="10">
        <v>4931837766</v>
      </c>
      <c r="L1930" s="10" t="s">
        <v>7788</v>
      </c>
      <c r="M1930" s="10"/>
      <c r="N1930" s="10"/>
    </row>
    <row r="1931" spans="1:14">
      <c r="A1931" s="32" t="s">
        <v>9253</v>
      </c>
      <c r="B1931" s="32" t="s">
        <v>9253</v>
      </c>
      <c r="C1931" s="33">
        <v>0.74145833333333344</v>
      </c>
      <c r="D1931" s="10">
        <v>101</v>
      </c>
      <c r="E1931" s="14">
        <v>1513604</v>
      </c>
      <c r="F1931" s="10" t="s">
        <v>131</v>
      </c>
      <c r="G1931" s="15">
        <v>168</v>
      </c>
      <c r="H1931" s="10" t="s">
        <v>253</v>
      </c>
      <c r="I1931" s="10" t="s">
        <v>7424</v>
      </c>
      <c r="J1931" s="34">
        <v>3301.2</v>
      </c>
      <c r="K1931" s="10">
        <v>4931840201</v>
      </c>
      <c r="L1931" s="10" t="s">
        <v>8732</v>
      </c>
      <c r="M1931" s="10"/>
      <c r="N1931" s="10"/>
    </row>
    <row r="1932" spans="1:14">
      <c r="A1932" s="32" t="s">
        <v>9253</v>
      </c>
      <c r="B1932" s="32" t="s">
        <v>9253</v>
      </c>
      <c r="C1932" s="33">
        <v>0.7415046296296296</v>
      </c>
      <c r="D1932" s="10">
        <v>101</v>
      </c>
      <c r="E1932" s="14">
        <v>1513604</v>
      </c>
      <c r="F1932" s="10" t="s">
        <v>131</v>
      </c>
      <c r="G1932" s="15">
        <v>168</v>
      </c>
      <c r="H1932" s="10" t="s">
        <v>253</v>
      </c>
      <c r="I1932" s="10" t="s">
        <v>7424</v>
      </c>
      <c r="J1932" s="34">
        <v>3301.2</v>
      </c>
      <c r="K1932" s="10">
        <v>4931840203</v>
      </c>
      <c r="L1932" s="10" t="s">
        <v>8732</v>
      </c>
      <c r="M1932" s="10"/>
      <c r="N1932" s="10"/>
    </row>
    <row r="1933" spans="1:14">
      <c r="A1933" s="32" t="s">
        <v>9253</v>
      </c>
      <c r="B1933" s="32" t="s">
        <v>9253</v>
      </c>
      <c r="C1933" s="33">
        <v>0.74162037037037043</v>
      </c>
      <c r="D1933" s="10">
        <v>101</v>
      </c>
      <c r="E1933" s="14">
        <v>1508197</v>
      </c>
      <c r="F1933" s="10" t="s">
        <v>126</v>
      </c>
      <c r="G1933" s="15">
        <v>200</v>
      </c>
      <c r="H1933" s="10" t="s">
        <v>253</v>
      </c>
      <c r="I1933" s="10" t="s">
        <v>7424</v>
      </c>
      <c r="J1933" s="34">
        <v>2470</v>
      </c>
      <c r="K1933" s="10">
        <v>4931840204</v>
      </c>
      <c r="L1933" s="10" t="s">
        <v>8732</v>
      </c>
      <c r="M1933" s="10"/>
      <c r="N1933" s="10"/>
    </row>
    <row r="1934" spans="1:14">
      <c r="A1934" s="32" t="s">
        <v>9253</v>
      </c>
      <c r="B1934" s="32" t="s">
        <v>9253</v>
      </c>
      <c r="C1934" s="33">
        <v>0.74171296296296296</v>
      </c>
      <c r="D1934" s="10">
        <v>101</v>
      </c>
      <c r="E1934" s="14">
        <v>1520337</v>
      </c>
      <c r="F1934" s="10" t="s">
        <v>157</v>
      </c>
      <c r="G1934" s="15">
        <v>200</v>
      </c>
      <c r="H1934" s="10" t="s">
        <v>253</v>
      </c>
      <c r="I1934" s="10" t="s">
        <v>7424</v>
      </c>
      <c r="J1934" s="34">
        <v>2610</v>
      </c>
      <c r="K1934" s="10">
        <v>4931840208</v>
      </c>
      <c r="L1934" s="10" t="s">
        <v>8732</v>
      </c>
      <c r="M1934" s="10"/>
      <c r="N1934" s="10"/>
    </row>
    <row r="1935" spans="1:14">
      <c r="A1935" s="32" t="s">
        <v>9253</v>
      </c>
      <c r="B1935" s="32" t="s">
        <v>9253</v>
      </c>
      <c r="C1935" s="33">
        <v>0.74179398148148146</v>
      </c>
      <c r="D1935" s="10">
        <v>101</v>
      </c>
      <c r="E1935" s="14">
        <v>1520331</v>
      </c>
      <c r="F1935" s="10" t="s">
        <v>153</v>
      </c>
      <c r="G1935" s="15">
        <v>168</v>
      </c>
      <c r="H1935" s="10" t="s">
        <v>253</v>
      </c>
      <c r="I1935" s="10" t="s">
        <v>7424</v>
      </c>
      <c r="J1935" s="34">
        <v>2829.12</v>
      </c>
      <c r="K1935" s="10">
        <v>4931840211</v>
      </c>
      <c r="L1935" s="10" t="s">
        <v>8732</v>
      </c>
      <c r="M1935" s="10"/>
      <c r="N1935" s="10"/>
    </row>
    <row r="1936" spans="1:14">
      <c r="A1936" s="32" t="s">
        <v>9253</v>
      </c>
      <c r="B1936" s="32" t="s">
        <v>9253</v>
      </c>
      <c r="C1936" s="33">
        <v>0.74184027777777783</v>
      </c>
      <c r="D1936" s="10">
        <v>101</v>
      </c>
      <c r="E1936" s="14">
        <v>1520331</v>
      </c>
      <c r="F1936" s="10" t="s">
        <v>153</v>
      </c>
      <c r="G1936" s="15">
        <v>168</v>
      </c>
      <c r="H1936" s="10" t="s">
        <v>253</v>
      </c>
      <c r="I1936" s="10" t="s">
        <v>7424</v>
      </c>
      <c r="J1936" s="34">
        <v>2829.12</v>
      </c>
      <c r="K1936" s="10">
        <v>4931840212</v>
      </c>
      <c r="L1936" s="10" t="s">
        <v>8732</v>
      </c>
      <c r="M1936" s="10"/>
      <c r="N1936" s="10"/>
    </row>
    <row r="1937" spans="1:14">
      <c r="A1937" s="32" t="s">
        <v>9253</v>
      </c>
      <c r="B1937" s="32" t="s">
        <v>9253</v>
      </c>
      <c r="C1937" s="33">
        <v>0.74192129629629633</v>
      </c>
      <c r="D1937" s="10">
        <v>101</v>
      </c>
      <c r="E1937" s="14">
        <v>1508120</v>
      </c>
      <c r="F1937" s="10" t="s">
        <v>9216</v>
      </c>
      <c r="G1937" s="15">
        <v>240</v>
      </c>
      <c r="H1937" s="10" t="s">
        <v>253</v>
      </c>
      <c r="I1937" s="10" t="s">
        <v>7424</v>
      </c>
      <c r="J1937" s="34">
        <v>2872.8</v>
      </c>
      <c r="K1937" s="10">
        <v>4931840214</v>
      </c>
      <c r="L1937" s="10" t="s">
        <v>8732</v>
      </c>
      <c r="M1937" s="10"/>
      <c r="N1937" s="10"/>
    </row>
    <row r="1938" spans="1:14">
      <c r="A1938" s="32" t="s">
        <v>9253</v>
      </c>
      <c r="B1938" s="32" t="s">
        <v>9253</v>
      </c>
      <c r="C1938" s="33">
        <v>0.74202546296296301</v>
      </c>
      <c r="D1938" s="10">
        <v>101</v>
      </c>
      <c r="E1938" s="14">
        <v>1508120</v>
      </c>
      <c r="F1938" s="10" t="s">
        <v>9216</v>
      </c>
      <c r="G1938" s="15">
        <v>240</v>
      </c>
      <c r="H1938" s="10" t="s">
        <v>253</v>
      </c>
      <c r="I1938" s="10" t="s">
        <v>7424</v>
      </c>
      <c r="J1938" s="34">
        <v>2872.8</v>
      </c>
      <c r="K1938" s="10">
        <v>4931840216</v>
      </c>
      <c r="L1938" s="10" t="s">
        <v>8732</v>
      </c>
      <c r="M1938" s="10"/>
      <c r="N1938" s="10"/>
    </row>
    <row r="1939" spans="1:14">
      <c r="A1939" s="32" t="s">
        <v>9253</v>
      </c>
      <c r="B1939" s="32" t="s">
        <v>9253</v>
      </c>
      <c r="C1939" s="33">
        <v>0.74206018518518524</v>
      </c>
      <c r="D1939" s="10">
        <v>101</v>
      </c>
      <c r="E1939" s="14">
        <v>1508120</v>
      </c>
      <c r="F1939" s="10" t="s">
        <v>9216</v>
      </c>
      <c r="G1939" s="15">
        <v>240</v>
      </c>
      <c r="H1939" s="10" t="s">
        <v>253</v>
      </c>
      <c r="I1939" s="10" t="s">
        <v>7424</v>
      </c>
      <c r="J1939" s="34">
        <v>2872.8</v>
      </c>
      <c r="K1939" s="10">
        <v>4931840217</v>
      </c>
      <c r="L1939" s="10" t="s">
        <v>8732</v>
      </c>
      <c r="M1939" s="10"/>
      <c r="N1939" s="10"/>
    </row>
    <row r="1940" spans="1:14">
      <c r="A1940" s="32" t="s">
        <v>9253</v>
      </c>
      <c r="B1940" s="32" t="s">
        <v>9253</v>
      </c>
      <c r="C1940" s="33">
        <v>0.77359953703703699</v>
      </c>
      <c r="D1940" s="10">
        <v>101</v>
      </c>
      <c r="E1940" s="14">
        <v>1508197</v>
      </c>
      <c r="F1940" s="10" t="s">
        <v>126</v>
      </c>
      <c r="G1940" s="15">
        <v>200</v>
      </c>
      <c r="H1940" s="10" t="s">
        <v>253</v>
      </c>
      <c r="I1940" s="10" t="s">
        <v>7424</v>
      </c>
      <c r="J1940" s="34">
        <v>2470</v>
      </c>
      <c r="K1940" s="10">
        <v>4931840490</v>
      </c>
      <c r="L1940" s="10" t="s">
        <v>8732</v>
      </c>
      <c r="M1940" s="10"/>
      <c r="N1940" s="10"/>
    </row>
    <row r="1941" spans="1:14">
      <c r="A1941" s="32" t="s">
        <v>9253</v>
      </c>
      <c r="B1941" s="32" t="s">
        <v>9253</v>
      </c>
      <c r="C1941" s="33">
        <v>0.77363425925925933</v>
      </c>
      <c r="D1941" s="10">
        <v>101</v>
      </c>
      <c r="E1941" s="14">
        <v>1520337</v>
      </c>
      <c r="F1941" s="10" t="s">
        <v>157</v>
      </c>
      <c r="G1941" s="15">
        <v>200</v>
      </c>
      <c r="H1941" s="10" t="s">
        <v>253</v>
      </c>
      <c r="I1941" s="10" t="s">
        <v>7424</v>
      </c>
      <c r="J1941" s="34">
        <v>2610</v>
      </c>
      <c r="K1941" s="10">
        <v>4931840501</v>
      </c>
      <c r="L1941" s="10" t="s">
        <v>8732</v>
      </c>
      <c r="M1941" s="10"/>
      <c r="N1941" s="10"/>
    </row>
    <row r="1942" spans="1:14">
      <c r="A1942" s="32" t="s">
        <v>9253</v>
      </c>
      <c r="B1942" s="32" t="s">
        <v>9253</v>
      </c>
      <c r="C1942" s="33">
        <v>0.77454861111111117</v>
      </c>
      <c r="D1942" s="10">
        <v>101</v>
      </c>
      <c r="E1942" s="14">
        <v>1516850</v>
      </c>
      <c r="F1942" s="10" t="s">
        <v>399</v>
      </c>
      <c r="G1942" s="15">
        <v>960</v>
      </c>
      <c r="H1942" s="10" t="s">
        <v>253</v>
      </c>
      <c r="I1942" s="10" t="s">
        <v>7424</v>
      </c>
      <c r="J1942" s="34">
        <v>18614.400000000001</v>
      </c>
      <c r="K1942" s="10">
        <v>4931840505</v>
      </c>
      <c r="L1942" s="10" t="s">
        <v>8732</v>
      </c>
      <c r="M1942" s="10"/>
      <c r="N1942" s="10"/>
    </row>
    <row r="1943" spans="1:14">
      <c r="A1943" s="32" t="s">
        <v>9253</v>
      </c>
      <c r="B1943" s="32" t="s">
        <v>9253</v>
      </c>
      <c r="C1943" s="33">
        <v>0.9226388888888889</v>
      </c>
      <c r="D1943" s="10">
        <v>101</v>
      </c>
      <c r="E1943" s="14">
        <v>1516860</v>
      </c>
      <c r="F1943" s="10" t="s">
        <v>139</v>
      </c>
      <c r="G1943" s="15">
        <v>800</v>
      </c>
      <c r="H1943" s="10" t="s">
        <v>253</v>
      </c>
      <c r="I1943" s="10" t="s">
        <v>7424</v>
      </c>
      <c r="J1943" s="34">
        <v>15032</v>
      </c>
      <c r="K1943" s="10">
        <v>4931841476</v>
      </c>
      <c r="L1943" s="10" t="s">
        <v>8732</v>
      </c>
      <c r="M1943" s="10"/>
      <c r="N1943" s="10"/>
    </row>
    <row r="1944" spans="1:14">
      <c r="A1944" s="32" t="s">
        <v>9253</v>
      </c>
      <c r="B1944" s="32" t="s">
        <v>9253</v>
      </c>
      <c r="C1944" s="33">
        <v>0.92343750000000002</v>
      </c>
      <c r="D1944" s="10">
        <v>101</v>
      </c>
      <c r="E1944" s="14">
        <v>1516847</v>
      </c>
      <c r="F1944" s="10" t="s">
        <v>136</v>
      </c>
      <c r="G1944" s="15">
        <v>840</v>
      </c>
      <c r="H1944" s="10" t="s">
        <v>253</v>
      </c>
      <c r="I1944" s="10" t="s">
        <v>7424</v>
      </c>
      <c r="J1944" s="34">
        <v>15397.2</v>
      </c>
      <c r="K1944" s="10">
        <v>4931841485</v>
      </c>
      <c r="L1944" s="10" t="s">
        <v>8732</v>
      </c>
      <c r="M1944" s="10"/>
      <c r="N1944" s="10"/>
    </row>
    <row r="1945" spans="1:14">
      <c r="A1945" s="32" t="s">
        <v>9253</v>
      </c>
      <c r="B1945" s="32" t="s">
        <v>9253</v>
      </c>
      <c r="C1945" s="33">
        <v>0.92787037037037035</v>
      </c>
      <c r="D1945" s="10">
        <v>101</v>
      </c>
      <c r="E1945" s="14">
        <v>1513604</v>
      </c>
      <c r="F1945" s="10" t="s">
        <v>131</v>
      </c>
      <c r="G1945" s="15">
        <v>168</v>
      </c>
      <c r="H1945" s="10" t="s">
        <v>253</v>
      </c>
      <c r="I1945" s="10" t="s">
        <v>7424</v>
      </c>
      <c r="J1945" s="34">
        <v>3301.2</v>
      </c>
      <c r="K1945" s="10">
        <v>4931841539</v>
      </c>
      <c r="L1945" s="10" t="s">
        <v>8732</v>
      </c>
      <c r="M1945" s="10"/>
      <c r="N1945" s="10"/>
    </row>
    <row r="1946" spans="1:14">
      <c r="A1946" s="32" t="s">
        <v>9253</v>
      </c>
      <c r="B1946" s="32" t="s">
        <v>9253</v>
      </c>
      <c r="C1946" s="33">
        <v>0.93001157407407409</v>
      </c>
      <c r="D1946" s="10">
        <v>101</v>
      </c>
      <c r="E1946" s="14">
        <v>1508120</v>
      </c>
      <c r="F1946" s="10" t="s">
        <v>9216</v>
      </c>
      <c r="G1946" s="15">
        <v>240</v>
      </c>
      <c r="H1946" s="10" t="s">
        <v>253</v>
      </c>
      <c r="I1946" s="10" t="s">
        <v>7424</v>
      </c>
      <c r="J1946" s="34">
        <v>2872.8</v>
      </c>
      <c r="K1946" s="10">
        <v>4931841556</v>
      </c>
      <c r="L1946" s="10" t="s">
        <v>8732</v>
      </c>
      <c r="M1946" s="10"/>
      <c r="N1946" s="10"/>
    </row>
    <row r="1947" spans="1:14">
      <c r="A1947" s="32" t="s">
        <v>9253</v>
      </c>
      <c r="B1947" s="32" t="s">
        <v>9253</v>
      </c>
      <c r="C1947" s="33">
        <v>0.93011574074074066</v>
      </c>
      <c r="D1947" s="10">
        <v>101</v>
      </c>
      <c r="E1947" s="14">
        <v>1520331</v>
      </c>
      <c r="F1947" s="10" t="s">
        <v>153</v>
      </c>
      <c r="G1947" s="15">
        <v>168</v>
      </c>
      <c r="H1947" s="10" t="s">
        <v>253</v>
      </c>
      <c r="I1947" s="10" t="s">
        <v>7424</v>
      </c>
      <c r="J1947" s="34">
        <v>2829.12</v>
      </c>
      <c r="K1947" s="10">
        <v>4931841558</v>
      </c>
      <c r="L1947" s="10" t="s">
        <v>8732</v>
      </c>
      <c r="M1947" s="10"/>
      <c r="N1947" s="10"/>
    </row>
    <row r="1948" spans="1:14">
      <c r="A1948" s="32" t="s">
        <v>9253</v>
      </c>
      <c r="B1948" s="32" t="s">
        <v>9253</v>
      </c>
      <c r="C1948" s="33">
        <v>0.93418981481481478</v>
      </c>
      <c r="D1948" s="10">
        <v>101</v>
      </c>
      <c r="E1948" s="14">
        <v>1508142</v>
      </c>
      <c r="F1948" s="10" t="s">
        <v>358</v>
      </c>
      <c r="G1948" s="15">
        <v>192</v>
      </c>
      <c r="H1948" s="10" t="s">
        <v>253</v>
      </c>
      <c r="I1948" s="10" t="s">
        <v>7424</v>
      </c>
      <c r="J1948" s="34">
        <v>3436.8</v>
      </c>
      <c r="K1948" s="10">
        <v>4931841563</v>
      </c>
      <c r="L1948" s="10" t="s">
        <v>8732</v>
      </c>
      <c r="M1948" s="10"/>
      <c r="N1948" s="10"/>
    </row>
    <row r="1949" spans="1:14">
      <c r="A1949" s="32" t="s">
        <v>9253</v>
      </c>
      <c r="B1949" s="32" t="s">
        <v>9253</v>
      </c>
      <c r="C1949" s="33">
        <v>0.93424768518518519</v>
      </c>
      <c r="D1949" s="10">
        <v>101</v>
      </c>
      <c r="E1949" s="14">
        <v>1508120</v>
      </c>
      <c r="F1949" s="10" t="s">
        <v>9216</v>
      </c>
      <c r="G1949" s="15">
        <v>240</v>
      </c>
      <c r="H1949" s="10" t="s">
        <v>253</v>
      </c>
      <c r="I1949" s="10" t="s">
        <v>7424</v>
      </c>
      <c r="J1949" s="34">
        <v>2872.8</v>
      </c>
      <c r="K1949" s="10">
        <v>4931841564</v>
      </c>
      <c r="L1949" s="10" t="s">
        <v>8732</v>
      </c>
      <c r="M1949" s="10"/>
      <c r="N1949" s="10"/>
    </row>
    <row r="1950" spans="1:14">
      <c r="A1950" s="32" t="s">
        <v>9284</v>
      </c>
      <c r="B1950" s="32" t="s">
        <v>9284</v>
      </c>
      <c r="C1950" s="33">
        <v>9.9074074074074082E-3</v>
      </c>
      <c r="D1950" s="10">
        <v>101</v>
      </c>
      <c r="E1950" s="14">
        <v>1508120</v>
      </c>
      <c r="F1950" s="10" t="s">
        <v>9216</v>
      </c>
      <c r="G1950" s="15">
        <v>240</v>
      </c>
      <c r="H1950" s="10" t="s">
        <v>253</v>
      </c>
      <c r="I1950" s="10" t="s">
        <v>7424</v>
      </c>
      <c r="J1950" s="34">
        <v>2872.8</v>
      </c>
      <c r="K1950" s="10">
        <v>4931841932</v>
      </c>
      <c r="L1950" s="10" t="s">
        <v>8469</v>
      </c>
      <c r="M1950" s="10"/>
      <c r="N1950" s="10"/>
    </row>
    <row r="1951" spans="1:14">
      <c r="A1951" s="32" t="s">
        <v>9284</v>
      </c>
      <c r="B1951" s="32" t="s">
        <v>9284</v>
      </c>
      <c r="C1951" s="33">
        <v>6.2337962962962963E-2</v>
      </c>
      <c r="D1951" s="10">
        <v>101</v>
      </c>
      <c r="E1951" s="14">
        <v>1516860</v>
      </c>
      <c r="F1951" s="10" t="s">
        <v>139</v>
      </c>
      <c r="G1951" s="15">
        <v>800</v>
      </c>
      <c r="H1951" s="10" t="s">
        <v>253</v>
      </c>
      <c r="I1951" s="10" t="s">
        <v>7424</v>
      </c>
      <c r="J1951" s="34">
        <v>15032</v>
      </c>
      <c r="K1951" s="10">
        <v>4931842240</v>
      </c>
      <c r="L1951" s="10" t="s">
        <v>8469</v>
      </c>
      <c r="M1951" s="10"/>
      <c r="N1951" s="10"/>
    </row>
    <row r="1952" spans="1:14">
      <c r="A1952" s="32" t="s">
        <v>9284</v>
      </c>
      <c r="B1952" s="32" t="s">
        <v>9284</v>
      </c>
      <c r="C1952" s="33">
        <v>6.2384259259259257E-2</v>
      </c>
      <c r="D1952" s="10">
        <v>101</v>
      </c>
      <c r="E1952" s="14">
        <v>1516847</v>
      </c>
      <c r="F1952" s="10" t="s">
        <v>136</v>
      </c>
      <c r="G1952" s="15">
        <v>840</v>
      </c>
      <c r="H1952" s="10" t="s">
        <v>253</v>
      </c>
      <c r="I1952" s="10" t="s">
        <v>7424</v>
      </c>
      <c r="J1952" s="34">
        <v>15397.2</v>
      </c>
      <c r="K1952" s="10">
        <v>4931842242</v>
      </c>
      <c r="L1952" s="10" t="s">
        <v>8469</v>
      </c>
      <c r="M1952" s="10"/>
      <c r="N1952" s="10"/>
    </row>
    <row r="1953" spans="1:14">
      <c r="A1953" s="32" t="s">
        <v>9284</v>
      </c>
      <c r="B1953" s="32" t="s">
        <v>9284</v>
      </c>
      <c r="C1953" s="33">
        <v>6.3900462962962964E-2</v>
      </c>
      <c r="D1953" s="10">
        <v>101</v>
      </c>
      <c r="E1953" s="14">
        <v>1516837</v>
      </c>
      <c r="F1953" s="10" t="s">
        <v>132</v>
      </c>
      <c r="G1953" s="15">
        <v>840</v>
      </c>
      <c r="H1953" s="10" t="s">
        <v>253</v>
      </c>
      <c r="I1953" s="10" t="s">
        <v>7424</v>
      </c>
      <c r="J1953" s="34">
        <v>15624</v>
      </c>
      <c r="K1953" s="10">
        <v>4931842250</v>
      </c>
      <c r="L1953" s="10" t="s">
        <v>8469</v>
      </c>
      <c r="M1953" s="10"/>
      <c r="N1953" s="10"/>
    </row>
    <row r="1954" spans="1:14">
      <c r="A1954" s="32" t="s">
        <v>9284</v>
      </c>
      <c r="B1954" s="32" t="s">
        <v>9284</v>
      </c>
      <c r="C1954" s="33">
        <v>0.10504629629629629</v>
      </c>
      <c r="D1954" s="10">
        <v>101</v>
      </c>
      <c r="E1954" s="14">
        <v>1508142</v>
      </c>
      <c r="F1954" s="10" t="s">
        <v>358</v>
      </c>
      <c r="G1954" s="15">
        <v>192</v>
      </c>
      <c r="H1954" s="10" t="s">
        <v>253</v>
      </c>
      <c r="I1954" s="10" t="s">
        <v>7424</v>
      </c>
      <c r="J1954" s="34">
        <v>3436.8</v>
      </c>
      <c r="K1954" s="10">
        <v>4931842459</v>
      </c>
      <c r="L1954" s="10" t="s">
        <v>8469</v>
      </c>
      <c r="M1954" s="10"/>
      <c r="N1954" s="10"/>
    </row>
    <row r="1955" spans="1:14">
      <c r="A1955" s="32" t="s">
        <v>9284</v>
      </c>
      <c r="B1955" s="32" t="s">
        <v>9284</v>
      </c>
      <c r="C1955" s="33">
        <v>0.10510416666666667</v>
      </c>
      <c r="D1955" s="10">
        <v>101</v>
      </c>
      <c r="E1955" s="14">
        <v>1508142</v>
      </c>
      <c r="F1955" s="10" t="s">
        <v>358</v>
      </c>
      <c r="G1955" s="15">
        <v>192</v>
      </c>
      <c r="H1955" s="10" t="s">
        <v>253</v>
      </c>
      <c r="I1955" s="10" t="s">
        <v>7424</v>
      </c>
      <c r="J1955" s="34">
        <v>3436.8</v>
      </c>
      <c r="K1955" s="10">
        <v>4931842460</v>
      </c>
      <c r="L1955" s="10" t="s">
        <v>8469</v>
      </c>
      <c r="M1955" s="10"/>
      <c r="N1955" s="10"/>
    </row>
    <row r="1956" spans="1:14">
      <c r="A1956" s="32" t="s">
        <v>9284</v>
      </c>
      <c r="B1956" s="32" t="s">
        <v>9284</v>
      </c>
      <c r="C1956" s="33">
        <v>0.10518518518518517</v>
      </c>
      <c r="D1956" s="10">
        <v>101</v>
      </c>
      <c r="E1956" s="14">
        <v>1520331</v>
      </c>
      <c r="F1956" s="10" t="s">
        <v>153</v>
      </c>
      <c r="G1956" s="15">
        <v>168</v>
      </c>
      <c r="H1956" s="10" t="s">
        <v>253</v>
      </c>
      <c r="I1956" s="10" t="s">
        <v>7424</v>
      </c>
      <c r="J1956" s="34">
        <v>2829.12</v>
      </c>
      <c r="K1956" s="10">
        <v>4931842462</v>
      </c>
      <c r="L1956" s="10" t="s">
        <v>8469</v>
      </c>
      <c r="M1956" s="10"/>
      <c r="N1956" s="10"/>
    </row>
    <row r="1957" spans="1:14">
      <c r="A1957" s="32" t="s">
        <v>9284</v>
      </c>
      <c r="B1957" s="32" t="s">
        <v>9284</v>
      </c>
      <c r="C1957" s="33">
        <v>0.1052199074074074</v>
      </c>
      <c r="D1957" s="10">
        <v>101</v>
      </c>
      <c r="E1957" s="14">
        <v>1520331</v>
      </c>
      <c r="F1957" s="10" t="s">
        <v>153</v>
      </c>
      <c r="G1957" s="15">
        <v>168</v>
      </c>
      <c r="H1957" s="10" t="s">
        <v>253</v>
      </c>
      <c r="I1957" s="10" t="s">
        <v>7424</v>
      </c>
      <c r="J1957" s="34">
        <v>2829.12</v>
      </c>
      <c r="K1957" s="10">
        <v>4931842463</v>
      </c>
      <c r="L1957" s="10" t="s">
        <v>8469</v>
      </c>
      <c r="M1957" s="10"/>
      <c r="N1957" s="10"/>
    </row>
    <row r="1958" spans="1:14">
      <c r="A1958" s="32" t="s">
        <v>9284</v>
      </c>
      <c r="B1958" s="32" t="s">
        <v>9284</v>
      </c>
      <c r="C1958" s="33">
        <v>0.10531249999999999</v>
      </c>
      <c r="D1958" s="10">
        <v>101</v>
      </c>
      <c r="E1958" s="14">
        <v>1508197</v>
      </c>
      <c r="F1958" s="10" t="s">
        <v>126</v>
      </c>
      <c r="G1958" s="15">
        <v>200</v>
      </c>
      <c r="H1958" s="10" t="s">
        <v>253</v>
      </c>
      <c r="I1958" s="10" t="s">
        <v>7424</v>
      </c>
      <c r="J1958" s="34">
        <v>2470</v>
      </c>
      <c r="K1958" s="10">
        <v>4931842464</v>
      </c>
      <c r="L1958" s="10" t="s">
        <v>8469</v>
      </c>
      <c r="M1958" s="10"/>
      <c r="N1958" s="10"/>
    </row>
    <row r="1959" spans="1:14">
      <c r="A1959" s="32" t="s">
        <v>9284</v>
      </c>
      <c r="B1959" s="32" t="s">
        <v>9284</v>
      </c>
      <c r="C1959" s="33">
        <v>0.10534722222222222</v>
      </c>
      <c r="D1959" s="10">
        <v>101</v>
      </c>
      <c r="E1959" s="14">
        <v>1508197</v>
      </c>
      <c r="F1959" s="10" t="s">
        <v>126</v>
      </c>
      <c r="G1959" s="15">
        <v>200</v>
      </c>
      <c r="H1959" s="10" t="s">
        <v>253</v>
      </c>
      <c r="I1959" s="10" t="s">
        <v>7424</v>
      </c>
      <c r="J1959" s="34">
        <v>2470</v>
      </c>
      <c r="K1959" s="10">
        <v>4931842466</v>
      </c>
      <c r="L1959" s="10" t="s">
        <v>8469</v>
      </c>
      <c r="M1959" s="10"/>
      <c r="N1959" s="10"/>
    </row>
    <row r="1960" spans="1:14">
      <c r="A1960" s="32" t="s">
        <v>9284</v>
      </c>
      <c r="B1960" s="32" t="s">
        <v>9284</v>
      </c>
      <c r="C1960" s="33">
        <v>0.10541666666666667</v>
      </c>
      <c r="D1960" s="10">
        <v>101</v>
      </c>
      <c r="E1960" s="14">
        <v>1519634</v>
      </c>
      <c r="F1960" s="10" t="s">
        <v>149</v>
      </c>
      <c r="G1960" s="15">
        <v>400</v>
      </c>
      <c r="H1960" s="10" t="s">
        <v>253</v>
      </c>
      <c r="I1960" s="10" t="s">
        <v>7424</v>
      </c>
      <c r="J1960" s="34">
        <v>10536</v>
      </c>
      <c r="K1960" s="10">
        <v>4931842468</v>
      </c>
      <c r="L1960" s="10" t="s">
        <v>8469</v>
      </c>
      <c r="M1960" s="10"/>
      <c r="N1960" s="10"/>
    </row>
    <row r="1961" spans="1:14">
      <c r="A1961" s="32" t="s">
        <v>9284</v>
      </c>
      <c r="B1961" s="32" t="s">
        <v>9284</v>
      </c>
      <c r="C1961" s="33">
        <v>0.10554398148148147</v>
      </c>
      <c r="D1961" s="10">
        <v>101</v>
      </c>
      <c r="E1961" s="14">
        <v>1513604</v>
      </c>
      <c r="F1961" s="10" t="s">
        <v>131</v>
      </c>
      <c r="G1961" s="15">
        <v>168</v>
      </c>
      <c r="H1961" s="10" t="s">
        <v>253</v>
      </c>
      <c r="I1961" s="10" t="s">
        <v>7424</v>
      </c>
      <c r="J1961" s="34">
        <v>3301.2</v>
      </c>
      <c r="K1961" s="10">
        <v>4931842469</v>
      </c>
      <c r="L1961" s="10" t="s">
        <v>8469</v>
      </c>
      <c r="M1961" s="10"/>
      <c r="N1961" s="10"/>
    </row>
    <row r="1962" spans="1:14">
      <c r="A1962" s="32" t="s">
        <v>9284</v>
      </c>
      <c r="B1962" s="32" t="s">
        <v>9284</v>
      </c>
      <c r="C1962" s="33">
        <v>0.10556712962962962</v>
      </c>
      <c r="D1962" s="10">
        <v>101</v>
      </c>
      <c r="E1962" s="14">
        <v>1513604</v>
      </c>
      <c r="F1962" s="10" t="s">
        <v>131</v>
      </c>
      <c r="G1962" s="15">
        <v>168</v>
      </c>
      <c r="H1962" s="10" t="s">
        <v>253</v>
      </c>
      <c r="I1962" s="10" t="s">
        <v>7424</v>
      </c>
      <c r="J1962" s="34">
        <v>3301.2</v>
      </c>
      <c r="K1962" s="10">
        <v>4931842470</v>
      </c>
      <c r="L1962" s="10" t="s">
        <v>8469</v>
      </c>
      <c r="M1962" s="10"/>
      <c r="N1962" s="10"/>
    </row>
    <row r="1963" spans="1:14">
      <c r="A1963" s="32" t="s">
        <v>9284</v>
      </c>
      <c r="B1963" s="32" t="s">
        <v>9284</v>
      </c>
      <c r="C1963" s="33">
        <v>0.11520833333333334</v>
      </c>
      <c r="D1963" s="10">
        <v>101</v>
      </c>
      <c r="E1963" s="14">
        <v>1513604</v>
      </c>
      <c r="F1963" s="10" t="s">
        <v>131</v>
      </c>
      <c r="G1963" s="15">
        <v>168</v>
      </c>
      <c r="H1963" s="10" t="s">
        <v>253</v>
      </c>
      <c r="I1963" s="10" t="s">
        <v>7424</v>
      </c>
      <c r="J1963" s="34">
        <v>3301.2</v>
      </c>
      <c r="K1963" s="10">
        <v>4931842510</v>
      </c>
      <c r="L1963" s="10" t="s">
        <v>8469</v>
      </c>
      <c r="M1963" s="10"/>
      <c r="N1963" s="10"/>
    </row>
    <row r="1964" spans="1:14">
      <c r="A1964" s="32" t="s">
        <v>9284</v>
      </c>
      <c r="B1964" s="32" t="s">
        <v>9284</v>
      </c>
      <c r="C1964" s="33">
        <v>0.11527777777777777</v>
      </c>
      <c r="D1964" s="10">
        <v>101</v>
      </c>
      <c r="E1964" s="14">
        <v>1508197</v>
      </c>
      <c r="F1964" s="10" t="s">
        <v>126</v>
      </c>
      <c r="G1964" s="15">
        <v>200</v>
      </c>
      <c r="H1964" s="10" t="s">
        <v>253</v>
      </c>
      <c r="I1964" s="10" t="s">
        <v>7424</v>
      </c>
      <c r="J1964" s="34">
        <v>2470</v>
      </c>
      <c r="K1964" s="10">
        <v>4931842511</v>
      </c>
      <c r="L1964" s="10" t="s">
        <v>8469</v>
      </c>
      <c r="M1964" s="10"/>
      <c r="N1964" s="10"/>
    </row>
    <row r="1965" spans="1:14">
      <c r="A1965" s="32" t="s">
        <v>9284</v>
      </c>
      <c r="B1965" s="32" t="s">
        <v>9284</v>
      </c>
      <c r="C1965" s="33">
        <v>0.1153125</v>
      </c>
      <c r="D1965" s="10">
        <v>101</v>
      </c>
      <c r="E1965" s="14">
        <v>1520331</v>
      </c>
      <c r="F1965" s="10" t="s">
        <v>153</v>
      </c>
      <c r="G1965" s="15">
        <v>168</v>
      </c>
      <c r="H1965" s="10" t="s">
        <v>253</v>
      </c>
      <c r="I1965" s="10" t="s">
        <v>7424</v>
      </c>
      <c r="J1965" s="34">
        <v>2829.12</v>
      </c>
      <c r="K1965" s="10">
        <v>4931842512</v>
      </c>
      <c r="L1965" s="10" t="s">
        <v>8469</v>
      </c>
      <c r="M1965" s="10"/>
      <c r="N1965" s="10"/>
    </row>
    <row r="1966" spans="1:14">
      <c r="A1966" s="32" t="s">
        <v>9284</v>
      </c>
      <c r="B1966" s="32" t="s">
        <v>9284</v>
      </c>
      <c r="C1966" s="33">
        <v>0.11549768518518518</v>
      </c>
      <c r="D1966" s="10">
        <v>101</v>
      </c>
      <c r="E1966" s="14">
        <v>1508142</v>
      </c>
      <c r="F1966" s="10" t="s">
        <v>358</v>
      </c>
      <c r="G1966" s="15">
        <v>192</v>
      </c>
      <c r="H1966" s="10" t="s">
        <v>253</v>
      </c>
      <c r="I1966" s="10" t="s">
        <v>7424</v>
      </c>
      <c r="J1966" s="34">
        <v>3436.8</v>
      </c>
      <c r="K1966" s="10">
        <v>4931842513</v>
      </c>
      <c r="L1966" s="10" t="s">
        <v>8469</v>
      </c>
      <c r="M1966" s="10"/>
      <c r="N1966" s="10"/>
    </row>
    <row r="1967" spans="1:14">
      <c r="A1967" s="32" t="s">
        <v>9284</v>
      </c>
      <c r="B1967" s="32" t="s">
        <v>9284</v>
      </c>
      <c r="C1967" s="33">
        <v>0.12234953703703703</v>
      </c>
      <c r="D1967" s="10">
        <v>101</v>
      </c>
      <c r="E1967" s="14">
        <v>1508113</v>
      </c>
      <c r="F1967" s="10" t="s">
        <v>353</v>
      </c>
      <c r="G1967" s="15">
        <v>21</v>
      </c>
      <c r="H1967" s="10" t="s">
        <v>253</v>
      </c>
      <c r="I1967" s="10" t="s">
        <v>7424</v>
      </c>
      <c r="J1967" s="34">
        <v>632.52</v>
      </c>
      <c r="K1967" s="10">
        <v>4931842521</v>
      </c>
      <c r="L1967" s="10" t="s">
        <v>8469</v>
      </c>
      <c r="M1967" s="10"/>
      <c r="N1967" s="10"/>
    </row>
    <row r="1968" spans="1:14">
      <c r="A1968" s="32" t="s">
        <v>9284</v>
      </c>
      <c r="B1968" s="32" t="s">
        <v>9284</v>
      </c>
      <c r="C1968" s="33">
        <v>0.13418981481481482</v>
      </c>
      <c r="D1968" s="10">
        <v>101</v>
      </c>
      <c r="E1968" s="14">
        <v>1520336</v>
      </c>
      <c r="F1968" s="10" t="s">
        <v>156</v>
      </c>
      <c r="G1968" s="15">
        <v>66</v>
      </c>
      <c r="H1968" s="10" t="s">
        <v>253</v>
      </c>
      <c r="I1968" s="10" t="s">
        <v>7424</v>
      </c>
      <c r="J1968" s="34">
        <v>911.46</v>
      </c>
      <c r="K1968" s="10">
        <v>4931842621</v>
      </c>
      <c r="L1968" s="10" t="s">
        <v>8469</v>
      </c>
      <c r="M1968" s="10"/>
      <c r="N1968" s="10"/>
    </row>
    <row r="1969" spans="1:14">
      <c r="A1969" s="32" t="s">
        <v>9284</v>
      </c>
      <c r="B1969" s="32" t="s">
        <v>9284</v>
      </c>
      <c r="C1969" s="33">
        <v>0.13954861111111111</v>
      </c>
      <c r="D1969" s="10">
        <v>101</v>
      </c>
      <c r="E1969" s="14">
        <v>1516850</v>
      </c>
      <c r="F1969" s="10" t="s">
        <v>399</v>
      </c>
      <c r="G1969" s="15">
        <v>960</v>
      </c>
      <c r="H1969" s="10" t="s">
        <v>253</v>
      </c>
      <c r="I1969" s="10" t="s">
        <v>7424</v>
      </c>
      <c r="J1969" s="34">
        <v>18614.400000000001</v>
      </c>
      <c r="K1969" s="10">
        <v>4931842644</v>
      </c>
      <c r="L1969" s="10" t="s">
        <v>8469</v>
      </c>
      <c r="M1969" s="10"/>
      <c r="N1969" s="10"/>
    </row>
    <row r="1970" spans="1:14">
      <c r="A1970" s="32" t="s">
        <v>9284</v>
      </c>
      <c r="B1970" s="32" t="s">
        <v>9284</v>
      </c>
      <c r="C1970" s="33">
        <v>0.16488425925925926</v>
      </c>
      <c r="D1970" s="10">
        <v>102</v>
      </c>
      <c r="E1970" s="14">
        <v>1513604</v>
      </c>
      <c r="F1970" s="10" t="s">
        <v>131</v>
      </c>
      <c r="G1970" s="15">
        <v>-168</v>
      </c>
      <c r="H1970" s="10" t="s">
        <v>253</v>
      </c>
      <c r="I1970" s="10" t="s">
        <v>7424</v>
      </c>
      <c r="J1970" s="34">
        <v>-3301.2</v>
      </c>
      <c r="K1970" s="10">
        <v>4931842829</v>
      </c>
      <c r="L1970" s="10" t="s">
        <v>8469</v>
      </c>
      <c r="M1970" s="10"/>
      <c r="N1970" s="10"/>
    </row>
    <row r="1971" spans="1:14">
      <c r="A1971" s="32" t="s">
        <v>9284</v>
      </c>
      <c r="B1971" s="32" t="s">
        <v>9284</v>
      </c>
      <c r="C1971" s="33">
        <v>0.16510416666666666</v>
      </c>
      <c r="D1971" s="10">
        <v>102</v>
      </c>
      <c r="E1971" s="14">
        <v>1513604</v>
      </c>
      <c r="F1971" s="10" t="s">
        <v>131</v>
      </c>
      <c r="G1971" s="15">
        <v>-168</v>
      </c>
      <c r="H1971" s="10" t="s">
        <v>253</v>
      </c>
      <c r="I1971" s="10" t="s">
        <v>7424</v>
      </c>
      <c r="J1971" s="34">
        <v>-3301.2</v>
      </c>
      <c r="K1971" s="10">
        <v>4931842830</v>
      </c>
      <c r="L1971" s="10" t="s">
        <v>8469</v>
      </c>
      <c r="M1971" s="10"/>
      <c r="N1971" s="10"/>
    </row>
    <row r="1972" spans="1:14">
      <c r="A1972" s="32" t="s">
        <v>9284</v>
      </c>
      <c r="B1972" s="32" t="s">
        <v>9284</v>
      </c>
      <c r="C1972" s="33">
        <v>0.16527777777777777</v>
      </c>
      <c r="D1972" s="10">
        <v>102</v>
      </c>
      <c r="E1972" s="14">
        <v>1513604</v>
      </c>
      <c r="F1972" s="10" t="s">
        <v>131</v>
      </c>
      <c r="G1972" s="15">
        <v>-168</v>
      </c>
      <c r="H1972" s="10" t="s">
        <v>253</v>
      </c>
      <c r="I1972" s="10" t="s">
        <v>7424</v>
      </c>
      <c r="J1972" s="34">
        <v>-3301.2</v>
      </c>
      <c r="K1972" s="10">
        <v>4931842842</v>
      </c>
      <c r="L1972" s="10" t="s">
        <v>8469</v>
      </c>
      <c r="M1972" s="10"/>
      <c r="N1972" s="10"/>
    </row>
    <row r="1973" spans="1:14">
      <c r="A1973" s="32" t="s">
        <v>9284</v>
      </c>
      <c r="B1973" s="32" t="s">
        <v>9284</v>
      </c>
      <c r="C1973" s="33">
        <v>0.16692129629629629</v>
      </c>
      <c r="D1973" s="10">
        <v>101</v>
      </c>
      <c r="E1973" s="14">
        <v>1513604</v>
      </c>
      <c r="F1973" s="10" t="s">
        <v>131</v>
      </c>
      <c r="G1973" s="15">
        <v>27</v>
      </c>
      <c r="H1973" s="10" t="s">
        <v>253</v>
      </c>
      <c r="I1973" s="10" t="s">
        <v>7424</v>
      </c>
      <c r="J1973" s="34">
        <v>530.54999999999995</v>
      </c>
      <c r="K1973" s="10">
        <v>4931842853</v>
      </c>
      <c r="L1973" s="10" t="s">
        <v>8469</v>
      </c>
      <c r="M1973" s="10"/>
      <c r="N1973" s="10"/>
    </row>
    <row r="1974" spans="1:14">
      <c r="A1974" s="32" t="s">
        <v>9284</v>
      </c>
      <c r="B1974" s="32" t="s">
        <v>9284</v>
      </c>
      <c r="C1974" s="33">
        <v>0.21799768518518517</v>
      </c>
      <c r="D1974" s="10">
        <v>101</v>
      </c>
      <c r="E1974" s="14">
        <v>1508142</v>
      </c>
      <c r="F1974" s="10" t="s">
        <v>358</v>
      </c>
      <c r="G1974" s="15">
        <v>192</v>
      </c>
      <c r="H1974" s="10" t="s">
        <v>253</v>
      </c>
      <c r="I1974" s="10" t="s">
        <v>7424</v>
      </c>
      <c r="J1974" s="34">
        <v>3436.8</v>
      </c>
      <c r="K1974" s="10">
        <v>4931843138</v>
      </c>
      <c r="L1974" s="10" t="s">
        <v>8469</v>
      </c>
      <c r="M1974" s="10"/>
      <c r="N1974" s="10"/>
    </row>
    <row r="1975" spans="1:14">
      <c r="A1975" s="32" t="s">
        <v>9284</v>
      </c>
      <c r="B1975" s="32" t="s">
        <v>9284</v>
      </c>
      <c r="C1975" s="33">
        <v>0.21806712962962962</v>
      </c>
      <c r="D1975" s="10">
        <v>101</v>
      </c>
      <c r="E1975" s="14">
        <v>1520331</v>
      </c>
      <c r="F1975" s="10" t="s">
        <v>153</v>
      </c>
      <c r="G1975" s="15">
        <v>168</v>
      </c>
      <c r="H1975" s="10" t="s">
        <v>253</v>
      </c>
      <c r="I1975" s="10" t="s">
        <v>7424</v>
      </c>
      <c r="J1975" s="34">
        <v>2829.12</v>
      </c>
      <c r="K1975" s="10">
        <v>4931843139</v>
      </c>
      <c r="L1975" s="10" t="s">
        <v>8469</v>
      </c>
      <c r="M1975" s="10"/>
      <c r="N1975" s="10"/>
    </row>
    <row r="1976" spans="1:14">
      <c r="A1976" s="32" t="s">
        <v>9284</v>
      </c>
      <c r="B1976" s="32" t="s">
        <v>9284</v>
      </c>
      <c r="C1976" s="33">
        <v>0.21829861111111112</v>
      </c>
      <c r="D1976" s="10">
        <v>101</v>
      </c>
      <c r="E1976" s="14">
        <v>1508197</v>
      </c>
      <c r="F1976" s="10" t="s">
        <v>126</v>
      </c>
      <c r="G1976" s="15">
        <v>200</v>
      </c>
      <c r="H1976" s="10" t="s">
        <v>253</v>
      </c>
      <c r="I1976" s="10" t="s">
        <v>7424</v>
      </c>
      <c r="J1976" s="34">
        <v>2470</v>
      </c>
      <c r="K1976" s="10">
        <v>4931843152</v>
      </c>
      <c r="L1976" s="10" t="s">
        <v>8469</v>
      </c>
      <c r="M1976" s="10"/>
      <c r="N1976" s="10"/>
    </row>
    <row r="1977" spans="1:14">
      <c r="A1977" s="32" t="s">
        <v>9284</v>
      </c>
      <c r="B1977" s="32" t="s">
        <v>9284</v>
      </c>
      <c r="C1977" s="33">
        <v>0.21842592592592591</v>
      </c>
      <c r="D1977" s="10">
        <v>101</v>
      </c>
      <c r="E1977" s="14">
        <v>1508197</v>
      </c>
      <c r="F1977" s="10" t="s">
        <v>126</v>
      </c>
      <c r="G1977" s="15">
        <v>200</v>
      </c>
      <c r="H1977" s="10" t="s">
        <v>253</v>
      </c>
      <c r="I1977" s="10" t="s">
        <v>7424</v>
      </c>
      <c r="J1977" s="34">
        <v>2470</v>
      </c>
      <c r="K1977" s="10">
        <v>4931843153</v>
      </c>
      <c r="L1977" s="10" t="s">
        <v>8469</v>
      </c>
      <c r="M1977" s="10"/>
      <c r="N1977" s="10"/>
    </row>
    <row r="1978" spans="1:14">
      <c r="A1978" s="32" t="s">
        <v>9284</v>
      </c>
      <c r="B1978" s="32" t="s">
        <v>9284</v>
      </c>
      <c r="C1978" s="33">
        <v>0.32818287037037036</v>
      </c>
      <c r="D1978" s="10">
        <v>101</v>
      </c>
      <c r="E1978" s="14">
        <v>1513604</v>
      </c>
      <c r="F1978" s="10" t="s">
        <v>131</v>
      </c>
      <c r="G1978" s="15">
        <v>168</v>
      </c>
      <c r="H1978" s="10" t="s">
        <v>253</v>
      </c>
      <c r="I1978" s="10" t="s">
        <v>7424</v>
      </c>
      <c r="J1978" s="34">
        <v>3301.2</v>
      </c>
      <c r="K1978" s="10">
        <v>4931845121</v>
      </c>
      <c r="L1978" s="10" t="s">
        <v>7788</v>
      </c>
      <c r="M1978" s="10"/>
      <c r="N1978" s="10"/>
    </row>
    <row r="1979" spans="1:14">
      <c r="A1979" s="32" t="s">
        <v>9284</v>
      </c>
      <c r="B1979" s="32" t="s">
        <v>9284</v>
      </c>
      <c r="C1979" s="33">
        <v>0.32869212962962963</v>
      </c>
      <c r="D1979" s="10">
        <v>101</v>
      </c>
      <c r="E1979" s="14">
        <v>1513604</v>
      </c>
      <c r="F1979" s="10" t="s">
        <v>131</v>
      </c>
      <c r="G1979" s="15">
        <v>168</v>
      </c>
      <c r="H1979" s="10" t="s">
        <v>253</v>
      </c>
      <c r="I1979" s="10" t="s">
        <v>7424</v>
      </c>
      <c r="J1979" s="34">
        <v>3301.2</v>
      </c>
      <c r="K1979" s="10">
        <v>4931845124</v>
      </c>
      <c r="L1979" s="10" t="s">
        <v>7788</v>
      </c>
      <c r="M1979" s="10"/>
      <c r="N1979" s="10"/>
    </row>
    <row r="1980" spans="1:14">
      <c r="A1980" s="32" t="s">
        <v>9284</v>
      </c>
      <c r="B1980" s="32" t="s">
        <v>9284</v>
      </c>
      <c r="C1980" s="33">
        <v>0.32918981481481485</v>
      </c>
      <c r="D1980" s="10">
        <v>101</v>
      </c>
      <c r="E1980" s="14">
        <v>1508113</v>
      </c>
      <c r="F1980" s="10" t="s">
        <v>353</v>
      </c>
      <c r="G1980" s="15">
        <v>216</v>
      </c>
      <c r="H1980" s="10" t="s">
        <v>253</v>
      </c>
      <c r="I1980" s="10" t="s">
        <v>7424</v>
      </c>
      <c r="J1980" s="34">
        <v>6505.92</v>
      </c>
      <c r="K1980" s="10">
        <v>4931845125</v>
      </c>
      <c r="L1980" s="10" t="s">
        <v>7788</v>
      </c>
      <c r="M1980" s="10"/>
      <c r="N1980" s="10"/>
    </row>
    <row r="1981" spans="1:14">
      <c r="A1981" s="32" t="s">
        <v>9284</v>
      </c>
      <c r="B1981" s="32" t="s">
        <v>9284</v>
      </c>
      <c r="C1981" s="33">
        <v>0.32978009259259261</v>
      </c>
      <c r="D1981" s="10">
        <v>101</v>
      </c>
      <c r="E1981" s="14">
        <v>1508197</v>
      </c>
      <c r="F1981" s="10" t="s">
        <v>126</v>
      </c>
      <c r="G1981" s="15">
        <v>200</v>
      </c>
      <c r="H1981" s="10" t="s">
        <v>253</v>
      </c>
      <c r="I1981" s="10" t="s">
        <v>7424</v>
      </c>
      <c r="J1981" s="34">
        <v>2470</v>
      </c>
      <c r="K1981" s="10">
        <v>4931845129</v>
      </c>
      <c r="L1981" s="10" t="s">
        <v>7788</v>
      </c>
      <c r="M1981" s="10"/>
      <c r="N1981" s="10"/>
    </row>
    <row r="1982" spans="1:14">
      <c r="A1982" s="32" t="s">
        <v>9284</v>
      </c>
      <c r="B1982" s="32" t="s">
        <v>9284</v>
      </c>
      <c r="C1982" s="33">
        <v>0.33018518518518519</v>
      </c>
      <c r="D1982" s="10">
        <v>101</v>
      </c>
      <c r="E1982" s="14">
        <v>1520331</v>
      </c>
      <c r="F1982" s="10" t="s">
        <v>153</v>
      </c>
      <c r="G1982" s="15">
        <v>168</v>
      </c>
      <c r="H1982" s="10" t="s">
        <v>253</v>
      </c>
      <c r="I1982" s="10" t="s">
        <v>7424</v>
      </c>
      <c r="J1982" s="34">
        <v>2829.12</v>
      </c>
      <c r="K1982" s="10">
        <v>4931845131</v>
      </c>
      <c r="L1982" s="10" t="s">
        <v>7788</v>
      </c>
      <c r="M1982" s="10"/>
      <c r="N1982" s="10"/>
    </row>
    <row r="1983" spans="1:14">
      <c r="A1983" s="32" t="s">
        <v>9284</v>
      </c>
      <c r="B1983" s="32" t="s">
        <v>9284</v>
      </c>
      <c r="C1983" s="33">
        <v>0.3304050925925926</v>
      </c>
      <c r="D1983" s="10">
        <v>101</v>
      </c>
      <c r="E1983" s="14">
        <v>1520331</v>
      </c>
      <c r="F1983" s="10" t="s">
        <v>153</v>
      </c>
      <c r="G1983" s="15">
        <v>168</v>
      </c>
      <c r="H1983" s="10" t="s">
        <v>253</v>
      </c>
      <c r="I1983" s="10" t="s">
        <v>7424</v>
      </c>
      <c r="J1983" s="34">
        <v>2829.12</v>
      </c>
      <c r="K1983" s="10">
        <v>4931845133</v>
      </c>
      <c r="L1983" s="10" t="s">
        <v>7788</v>
      </c>
      <c r="M1983" s="10"/>
      <c r="N1983" s="10"/>
    </row>
    <row r="1984" spans="1:14">
      <c r="A1984" s="32" t="s">
        <v>9284</v>
      </c>
      <c r="B1984" s="32" t="s">
        <v>9284</v>
      </c>
      <c r="C1984" s="33">
        <v>0.33271990740740742</v>
      </c>
      <c r="D1984" s="10">
        <v>101</v>
      </c>
      <c r="E1984" s="14">
        <v>1508120</v>
      </c>
      <c r="F1984" s="10" t="s">
        <v>9216</v>
      </c>
      <c r="G1984" s="15">
        <v>240</v>
      </c>
      <c r="H1984" s="10" t="s">
        <v>253</v>
      </c>
      <c r="I1984" s="10" t="s">
        <v>7424</v>
      </c>
      <c r="J1984" s="34">
        <v>2872.8</v>
      </c>
      <c r="K1984" s="10">
        <v>4931845139</v>
      </c>
      <c r="L1984" s="10" t="s">
        <v>7788</v>
      </c>
      <c r="M1984" s="10"/>
      <c r="N1984" s="10"/>
    </row>
    <row r="1985" spans="1:14">
      <c r="A1985" s="32" t="s">
        <v>9284</v>
      </c>
      <c r="B1985" s="32" t="s">
        <v>9284</v>
      </c>
      <c r="C1985" s="33">
        <v>0.33640046296296294</v>
      </c>
      <c r="D1985" s="10">
        <v>101</v>
      </c>
      <c r="E1985" s="14">
        <v>1508142</v>
      </c>
      <c r="F1985" s="10" t="s">
        <v>358</v>
      </c>
      <c r="G1985" s="15">
        <v>192</v>
      </c>
      <c r="H1985" s="10" t="s">
        <v>253</v>
      </c>
      <c r="I1985" s="10" t="s">
        <v>7424</v>
      </c>
      <c r="J1985" s="34">
        <v>3436.8</v>
      </c>
      <c r="K1985" s="10">
        <v>4931845191</v>
      </c>
      <c r="L1985" s="10" t="s">
        <v>7788</v>
      </c>
      <c r="M1985" s="10"/>
      <c r="N1985" s="10"/>
    </row>
    <row r="1986" spans="1:14">
      <c r="A1986" s="32" t="s">
        <v>9284</v>
      </c>
      <c r="B1986" s="32" t="s">
        <v>9284</v>
      </c>
      <c r="C1986" s="33">
        <v>0.4152777777777778</v>
      </c>
      <c r="D1986" s="10">
        <v>101</v>
      </c>
      <c r="E1986" s="14">
        <v>1516847</v>
      </c>
      <c r="F1986" s="10" t="s">
        <v>136</v>
      </c>
      <c r="G1986" s="15">
        <v>840</v>
      </c>
      <c r="H1986" s="10" t="s">
        <v>253</v>
      </c>
      <c r="I1986" s="10" t="s">
        <v>7424</v>
      </c>
      <c r="J1986" s="34">
        <v>15397.2</v>
      </c>
      <c r="K1986" s="10">
        <v>4931846313</v>
      </c>
      <c r="L1986" s="10" t="s">
        <v>7788</v>
      </c>
      <c r="M1986" s="10"/>
      <c r="N1986" s="10"/>
    </row>
    <row r="1987" spans="1:14">
      <c r="A1987" s="32" t="s">
        <v>9284</v>
      </c>
      <c r="B1987" s="32" t="s">
        <v>9284</v>
      </c>
      <c r="C1987" s="33">
        <v>0.41628472222222218</v>
      </c>
      <c r="D1987" s="10">
        <v>101</v>
      </c>
      <c r="E1987" s="14">
        <v>1516860</v>
      </c>
      <c r="F1987" s="10" t="s">
        <v>139</v>
      </c>
      <c r="G1987" s="15">
        <v>800</v>
      </c>
      <c r="H1987" s="10" t="s">
        <v>253</v>
      </c>
      <c r="I1987" s="10" t="s">
        <v>7424</v>
      </c>
      <c r="J1987" s="34">
        <v>15032</v>
      </c>
      <c r="K1987" s="10">
        <v>4931846323</v>
      </c>
      <c r="L1987" s="10" t="s">
        <v>7788</v>
      </c>
      <c r="M1987" s="10"/>
      <c r="N1987" s="10"/>
    </row>
    <row r="1988" spans="1:14">
      <c r="A1988" s="32" t="s">
        <v>9284</v>
      </c>
      <c r="B1988" s="32" t="s">
        <v>9284</v>
      </c>
      <c r="C1988" s="33">
        <v>0.41671296296296295</v>
      </c>
      <c r="D1988" s="10">
        <v>101</v>
      </c>
      <c r="E1988" s="14">
        <v>1516850</v>
      </c>
      <c r="F1988" s="10" t="s">
        <v>399</v>
      </c>
      <c r="G1988" s="15">
        <v>960</v>
      </c>
      <c r="H1988" s="10" t="s">
        <v>253</v>
      </c>
      <c r="I1988" s="10" t="s">
        <v>7424</v>
      </c>
      <c r="J1988" s="34">
        <v>18614.400000000001</v>
      </c>
      <c r="K1988" s="10">
        <v>4931846325</v>
      </c>
      <c r="L1988" s="10" t="s">
        <v>7788</v>
      </c>
      <c r="M1988" s="10"/>
      <c r="N1988" s="10"/>
    </row>
    <row r="1989" spans="1:14">
      <c r="A1989" s="32" t="s">
        <v>9284</v>
      </c>
      <c r="B1989" s="32" t="s">
        <v>9284</v>
      </c>
      <c r="C1989" s="33">
        <v>0.50513888888888892</v>
      </c>
      <c r="D1989" s="10">
        <v>101</v>
      </c>
      <c r="E1989" s="14">
        <v>1516837</v>
      </c>
      <c r="F1989" s="10" t="s">
        <v>132</v>
      </c>
      <c r="G1989" s="15">
        <v>690</v>
      </c>
      <c r="H1989" s="10" t="s">
        <v>253</v>
      </c>
      <c r="I1989" s="10" t="s">
        <v>7424</v>
      </c>
      <c r="J1989" s="34">
        <v>12834</v>
      </c>
      <c r="K1989" s="10">
        <v>4931847370</v>
      </c>
      <c r="L1989" s="10" t="s">
        <v>7788</v>
      </c>
      <c r="M1989" s="10"/>
      <c r="N1989" s="10"/>
    </row>
    <row r="1990" spans="1:14">
      <c r="A1990" s="32" t="s">
        <v>9284</v>
      </c>
      <c r="B1990" s="32" t="s">
        <v>9284</v>
      </c>
      <c r="C1990" s="33">
        <v>0.50928240740740738</v>
      </c>
      <c r="D1990" s="10">
        <v>101</v>
      </c>
      <c r="E1990" s="14">
        <v>1508197</v>
      </c>
      <c r="F1990" s="10" t="s">
        <v>126</v>
      </c>
      <c r="G1990" s="15">
        <v>200</v>
      </c>
      <c r="H1990" s="10" t="s">
        <v>253</v>
      </c>
      <c r="I1990" s="10" t="s">
        <v>7424</v>
      </c>
      <c r="J1990" s="34">
        <v>2470</v>
      </c>
      <c r="K1990" s="10">
        <v>4931847466</v>
      </c>
      <c r="L1990" s="10" t="s">
        <v>7788</v>
      </c>
      <c r="M1990" s="10"/>
      <c r="N1990" s="10"/>
    </row>
    <row r="1991" spans="1:14">
      <c r="A1991" s="32" t="s">
        <v>9284</v>
      </c>
      <c r="B1991" s="32" t="s">
        <v>9284</v>
      </c>
      <c r="C1991" s="33">
        <v>0.5102430555555556</v>
      </c>
      <c r="D1991" s="10">
        <v>101</v>
      </c>
      <c r="E1991" s="14">
        <v>1513604</v>
      </c>
      <c r="F1991" s="10" t="s">
        <v>131</v>
      </c>
      <c r="G1991" s="15">
        <v>168</v>
      </c>
      <c r="H1991" s="10" t="s">
        <v>253</v>
      </c>
      <c r="I1991" s="10" t="s">
        <v>7424</v>
      </c>
      <c r="J1991" s="34">
        <v>3301.2</v>
      </c>
      <c r="K1991" s="10">
        <v>4931847482</v>
      </c>
      <c r="L1991" s="10" t="s">
        <v>7788</v>
      </c>
      <c r="M1991" s="10"/>
      <c r="N1991" s="10"/>
    </row>
    <row r="1992" spans="1:14">
      <c r="A1992" s="32" t="s">
        <v>9284</v>
      </c>
      <c r="B1992" s="32" t="s">
        <v>9284</v>
      </c>
      <c r="C1992" s="33">
        <v>0.51065972222222222</v>
      </c>
      <c r="D1992" s="10">
        <v>101</v>
      </c>
      <c r="E1992" s="14">
        <v>1508197</v>
      </c>
      <c r="F1992" s="10" t="s">
        <v>126</v>
      </c>
      <c r="G1992" s="15">
        <v>200</v>
      </c>
      <c r="H1992" s="10" t="s">
        <v>253</v>
      </c>
      <c r="I1992" s="10" t="s">
        <v>7424</v>
      </c>
      <c r="J1992" s="34">
        <v>2470</v>
      </c>
      <c r="K1992" s="10">
        <v>4931847484</v>
      </c>
      <c r="L1992" s="10" t="s">
        <v>7788</v>
      </c>
      <c r="M1992" s="10"/>
      <c r="N1992" s="10"/>
    </row>
    <row r="1993" spans="1:14">
      <c r="A1993" s="32" t="s">
        <v>9284</v>
      </c>
      <c r="B1993" s="32" t="s">
        <v>9284</v>
      </c>
      <c r="C1993" s="33">
        <v>0.51081018518518517</v>
      </c>
      <c r="D1993" s="10">
        <v>101</v>
      </c>
      <c r="E1993" s="14">
        <v>1520331</v>
      </c>
      <c r="F1993" s="10" t="s">
        <v>153</v>
      </c>
      <c r="G1993" s="15">
        <v>168</v>
      </c>
      <c r="H1993" s="10" t="s">
        <v>253</v>
      </c>
      <c r="I1993" s="10" t="s">
        <v>7424</v>
      </c>
      <c r="J1993" s="34">
        <v>2829.12</v>
      </c>
      <c r="K1993" s="10">
        <v>4931847485</v>
      </c>
      <c r="L1993" s="10" t="s">
        <v>7788</v>
      </c>
      <c r="M1993" s="10"/>
      <c r="N1993" s="10"/>
    </row>
    <row r="1994" spans="1:14">
      <c r="A1994" s="32" t="s">
        <v>9284</v>
      </c>
      <c r="B1994" s="32" t="s">
        <v>9284</v>
      </c>
      <c r="C1994" s="33">
        <v>0.51273148148148151</v>
      </c>
      <c r="D1994" s="10">
        <v>101</v>
      </c>
      <c r="E1994" s="14">
        <v>1513604</v>
      </c>
      <c r="F1994" s="10" t="s">
        <v>131</v>
      </c>
      <c r="G1994" s="15">
        <v>168</v>
      </c>
      <c r="H1994" s="10" t="s">
        <v>253</v>
      </c>
      <c r="I1994" s="10" t="s">
        <v>7424</v>
      </c>
      <c r="J1994" s="34">
        <v>3301.2</v>
      </c>
      <c r="K1994" s="10">
        <v>4931847504</v>
      </c>
      <c r="L1994" s="10" t="s">
        <v>7788</v>
      </c>
      <c r="M1994" s="10"/>
      <c r="N1994" s="10"/>
    </row>
    <row r="1995" spans="1:14">
      <c r="A1995" s="32" t="s">
        <v>9284</v>
      </c>
      <c r="B1995" s="32" t="s">
        <v>9284</v>
      </c>
      <c r="C1995" s="33">
        <v>0.51435185185185184</v>
      </c>
      <c r="D1995" s="10">
        <v>101</v>
      </c>
      <c r="E1995" s="14">
        <v>1508142</v>
      </c>
      <c r="F1995" s="10" t="s">
        <v>358</v>
      </c>
      <c r="G1995" s="15">
        <v>192</v>
      </c>
      <c r="H1995" s="10" t="s">
        <v>253</v>
      </c>
      <c r="I1995" s="10" t="s">
        <v>7424</v>
      </c>
      <c r="J1995" s="34">
        <v>3436.8</v>
      </c>
      <c r="K1995" s="10">
        <v>4931847538</v>
      </c>
      <c r="L1995" s="10" t="s">
        <v>7788</v>
      </c>
      <c r="M1995" s="10"/>
      <c r="N1995" s="10"/>
    </row>
    <row r="1996" spans="1:14">
      <c r="A1996" s="32" t="s">
        <v>9284</v>
      </c>
      <c r="B1996" s="32" t="s">
        <v>9284</v>
      </c>
      <c r="C1996" s="33">
        <v>0.51543981481481482</v>
      </c>
      <c r="D1996" s="10">
        <v>101</v>
      </c>
      <c r="E1996" s="14">
        <v>1508120</v>
      </c>
      <c r="F1996" s="10" t="s">
        <v>9216</v>
      </c>
      <c r="G1996" s="15">
        <v>240</v>
      </c>
      <c r="H1996" s="10" t="s">
        <v>253</v>
      </c>
      <c r="I1996" s="10" t="s">
        <v>7424</v>
      </c>
      <c r="J1996" s="34">
        <v>2872.8</v>
      </c>
      <c r="K1996" s="10">
        <v>4931847556</v>
      </c>
      <c r="L1996" s="10" t="s">
        <v>7788</v>
      </c>
      <c r="M1996" s="10"/>
      <c r="N1996" s="10"/>
    </row>
    <row r="1997" spans="1:14">
      <c r="A1997" s="32" t="s">
        <v>9284</v>
      </c>
      <c r="B1997" s="32" t="s">
        <v>9284</v>
      </c>
      <c r="C1997" s="33">
        <v>0.51554398148148151</v>
      </c>
      <c r="D1997" s="10">
        <v>101</v>
      </c>
      <c r="E1997" s="14">
        <v>1508120</v>
      </c>
      <c r="F1997" s="10" t="s">
        <v>9216</v>
      </c>
      <c r="G1997" s="15">
        <v>240</v>
      </c>
      <c r="H1997" s="10" t="s">
        <v>253</v>
      </c>
      <c r="I1997" s="10" t="s">
        <v>7424</v>
      </c>
      <c r="J1997" s="34">
        <v>2872.8</v>
      </c>
      <c r="K1997" s="10">
        <v>4931847573</v>
      </c>
      <c r="L1997" s="10" t="s">
        <v>7788</v>
      </c>
      <c r="M1997" s="10"/>
      <c r="N1997" s="10"/>
    </row>
    <row r="1998" spans="1:14">
      <c r="A1998" s="32" t="s">
        <v>9284</v>
      </c>
      <c r="B1998" s="32" t="s">
        <v>9284</v>
      </c>
      <c r="C1998" s="33">
        <v>0.51571759259259264</v>
      </c>
      <c r="D1998" s="10">
        <v>101</v>
      </c>
      <c r="E1998" s="14">
        <v>1508120</v>
      </c>
      <c r="F1998" s="10" t="s">
        <v>9216</v>
      </c>
      <c r="G1998" s="15">
        <v>240</v>
      </c>
      <c r="H1998" s="10" t="s">
        <v>253</v>
      </c>
      <c r="I1998" s="10" t="s">
        <v>7424</v>
      </c>
      <c r="J1998" s="34">
        <v>2872.8</v>
      </c>
      <c r="K1998" s="10">
        <v>4931847576</v>
      </c>
      <c r="L1998" s="10" t="s">
        <v>7788</v>
      </c>
      <c r="M1998" s="10"/>
      <c r="N1998" s="10"/>
    </row>
    <row r="1999" spans="1:14">
      <c r="A1999" s="32" t="s">
        <v>9284</v>
      </c>
      <c r="B1999" s="32" t="s">
        <v>9284</v>
      </c>
      <c r="C1999" s="33">
        <v>0.54059027777777779</v>
      </c>
      <c r="D1999" s="10">
        <v>101</v>
      </c>
      <c r="E1999" s="14">
        <v>1508142</v>
      </c>
      <c r="F1999" s="10" t="s">
        <v>358</v>
      </c>
      <c r="G1999" s="15">
        <v>192</v>
      </c>
      <c r="H1999" s="10" t="s">
        <v>253</v>
      </c>
      <c r="I1999" s="10" t="s">
        <v>7424</v>
      </c>
      <c r="J1999" s="34">
        <v>3436.8</v>
      </c>
      <c r="K1999" s="10">
        <v>4931847840</v>
      </c>
      <c r="L1999" s="10" t="s">
        <v>7788</v>
      </c>
      <c r="M1999" s="10"/>
      <c r="N1999" s="10"/>
    </row>
    <row r="2000" spans="1:14">
      <c r="A2000" s="32" t="s">
        <v>9284</v>
      </c>
      <c r="B2000" s="32" t="s">
        <v>9284</v>
      </c>
      <c r="C2000" s="33">
        <v>0.5420949074074074</v>
      </c>
      <c r="D2000" s="10">
        <v>101</v>
      </c>
      <c r="E2000" s="14">
        <v>1508142</v>
      </c>
      <c r="F2000" s="10" t="s">
        <v>358</v>
      </c>
      <c r="G2000" s="15">
        <v>192</v>
      </c>
      <c r="H2000" s="10" t="s">
        <v>253</v>
      </c>
      <c r="I2000" s="10" t="s">
        <v>7424</v>
      </c>
      <c r="J2000" s="34">
        <v>3436.8</v>
      </c>
      <c r="K2000" s="10">
        <v>4931847858</v>
      </c>
      <c r="L2000" s="10" t="s">
        <v>7788</v>
      </c>
      <c r="M2000" s="10"/>
      <c r="N2000" s="10"/>
    </row>
    <row r="2001" spans="1:14">
      <c r="A2001" s="32" t="s">
        <v>9284</v>
      </c>
      <c r="B2001" s="32" t="s">
        <v>9284</v>
      </c>
      <c r="C2001" s="33">
        <v>0.54531249999999998</v>
      </c>
      <c r="D2001" s="10">
        <v>101</v>
      </c>
      <c r="E2001" s="14">
        <v>1519634</v>
      </c>
      <c r="F2001" s="10" t="s">
        <v>149</v>
      </c>
      <c r="G2001" s="15">
        <v>400</v>
      </c>
      <c r="H2001" s="10" t="s">
        <v>253</v>
      </c>
      <c r="I2001" s="10" t="s">
        <v>7424</v>
      </c>
      <c r="J2001" s="34">
        <v>10536</v>
      </c>
      <c r="K2001" s="10">
        <v>4931847897</v>
      </c>
      <c r="L2001" s="10" t="s">
        <v>7788</v>
      </c>
      <c r="M2001" s="10"/>
      <c r="N2001" s="10"/>
    </row>
    <row r="2002" spans="1:14">
      <c r="A2002" s="32" t="s">
        <v>9284</v>
      </c>
      <c r="B2002" s="32" t="s">
        <v>9284</v>
      </c>
      <c r="C2002" s="33">
        <v>0.54614583333333333</v>
      </c>
      <c r="D2002" s="10">
        <v>101</v>
      </c>
      <c r="E2002" s="14">
        <v>1520331</v>
      </c>
      <c r="F2002" s="10" t="s">
        <v>153</v>
      </c>
      <c r="G2002" s="15">
        <v>168</v>
      </c>
      <c r="H2002" s="10" t="s">
        <v>253</v>
      </c>
      <c r="I2002" s="10" t="s">
        <v>7424</v>
      </c>
      <c r="J2002" s="34">
        <v>2829.12</v>
      </c>
      <c r="K2002" s="10">
        <v>4931847909</v>
      </c>
      <c r="L2002" s="10" t="s">
        <v>7788</v>
      </c>
      <c r="M2002" s="10"/>
      <c r="N2002" s="10"/>
    </row>
    <row r="2003" spans="1:14">
      <c r="A2003" s="32" t="s">
        <v>9284</v>
      </c>
      <c r="B2003" s="32" t="s">
        <v>9284</v>
      </c>
      <c r="C2003" s="33">
        <v>0.58307870370370374</v>
      </c>
      <c r="D2003" s="10">
        <v>101</v>
      </c>
      <c r="E2003" s="14">
        <v>1508142</v>
      </c>
      <c r="F2003" s="10" t="s">
        <v>358</v>
      </c>
      <c r="G2003" s="15">
        <v>192</v>
      </c>
      <c r="H2003" s="10" t="s">
        <v>253</v>
      </c>
      <c r="I2003" s="10" t="s">
        <v>7424</v>
      </c>
      <c r="J2003" s="34">
        <v>3436.8</v>
      </c>
      <c r="K2003" s="10">
        <v>4931848434</v>
      </c>
      <c r="L2003" s="10" t="s">
        <v>7788</v>
      </c>
      <c r="M2003" s="10"/>
      <c r="N2003" s="10"/>
    </row>
    <row r="2004" spans="1:14">
      <c r="A2004" s="32" t="s">
        <v>9284</v>
      </c>
      <c r="B2004" s="32" t="s">
        <v>9284</v>
      </c>
      <c r="C2004" s="33">
        <v>0.5930671296296296</v>
      </c>
      <c r="D2004" s="10">
        <v>101</v>
      </c>
      <c r="E2004" s="14">
        <v>1516847</v>
      </c>
      <c r="F2004" s="10" t="s">
        <v>136</v>
      </c>
      <c r="G2004" s="15">
        <v>840</v>
      </c>
      <c r="H2004" s="10" t="s">
        <v>253</v>
      </c>
      <c r="I2004" s="10" t="s">
        <v>7424</v>
      </c>
      <c r="J2004" s="34">
        <v>15397.2</v>
      </c>
      <c r="K2004" s="10">
        <v>4931848583</v>
      </c>
      <c r="L2004" s="10" t="s">
        <v>7788</v>
      </c>
      <c r="M2004" s="10"/>
      <c r="N2004" s="10"/>
    </row>
    <row r="2005" spans="1:14">
      <c r="A2005" s="32" t="s">
        <v>9284</v>
      </c>
      <c r="B2005" s="32" t="s">
        <v>9284</v>
      </c>
      <c r="C2005" s="33">
        <v>0.593287037037037</v>
      </c>
      <c r="D2005" s="10">
        <v>101</v>
      </c>
      <c r="E2005" s="14">
        <v>1516860</v>
      </c>
      <c r="F2005" s="10" t="s">
        <v>139</v>
      </c>
      <c r="G2005" s="15">
        <v>800</v>
      </c>
      <c r="H2005" s="10" t="s">
        <v>253</v>
      </c>
      <c r="I2005" s="10" t="s">
        <v>7424</v>
      </c>
      <c r="J2005" s="34">
        <v>15032</v>
      </c>
      <c r="K2005" s="10">
        <v>4931848587</v>
      </c>
      <c r="L2005" s="10" t="s">
        <v>7788</v>
      </c>
      <c r="M2005" s="10"/>
      <c r="N2005" s="10"/>
    </row>
    <row r="2006" spans="1:14">
      <c r="A2006" s="32" t="s">
        <v>9284</v>
      </c>
      <c r="B2006" s="32" t="s">
        <v>9284</v>
      </c>
      <c r="C2006" s="33">
        <v>0.59422453703703704</v>
      </c>
      <c r="D2006" s="10">
        <v>101</v>
      </c>
      <c r="E2006" s="14">
        <v>1516860</v>
      </c>
      <c r="F2006" s="10" t="s">
        <v>139</v>
      </c>
      <c r="G2006" s="15">
        <v>800</v>
      </c>
      <c r="H2006" s="10" t="s">
        <v>253</v>
      </c>
      <c r="I2006" s="10" t="s">
        <v>7424</v>
      </c>
      <c r="J2006" s="34">
        <v>15032</v>
      </c>
      <c r="K2006" s="10">
        <v>4931848610</v>
      </c>
      <c r="L2006" s="10" t="s">
        <v>7788</v>
      </c>
      <c r="M2006" s="10"/>
      <c r="N2006" s="10"/>
    </row>
    <row r="2007" spans="1:14">
      <c r="A2007" s="32" t="s">
        <v>9284</v>
      </c>
      <c r="B2007" s="32" t="s">
        <v>9284</v>
      </c>
      <c r="C2007" s="33">
        <v>0.7179282407407408</v>
      </c>
      <c r="D2007" s="10">
        <v>101</v>
      </c>
      <c r="E2007" s="14">
        <v>1508197</v>
      </c>
      <c r="F2007" s="10" t="s">
        <v>126</v>
      </c>
      <c r="G2007" s="15">
        <v>200</v>
      </c>
      <c r="H2007" s="10" t="s">
        <v>253</v>
      </c>
      <c r="I2007" s="10" t="s">
        <v>7424</v>
      </c>
      <c r="J2007" s="34">
        <v>2470</v>
      </c>
      <c r="K2007" s="10">
        <v>4931850393</v>
      </c>
      <c r="L2007" s="10" t="s">
        <v>8732</v>
      </c>
      <c r="M2007" s="10"/>
      <c r="N2007" s="10"/>
    </row>
    <row r="2008" spans="1:14">
      <c r="A2008" s="32" t="s">
        <v>9284</v>
      </c>
      <c r="B2008" s="32" t="s">
        <v>9284</v>
      </c>
      <c r="C2008" s="33">
        <v>0.79715277777777782</v>
      </c>
      <c r="D2008" s="10">
        <v>101</v>
      </c>
      <c r="E2008" s="14">
        <v>1516860</v>
      </c>
      <c r="F2008" s="10" t="s">
        <v>139</v>
      </c>
      <c r="G2008" s="15">
        <v>800</v>
      </c>
      <c r="H2008" s="10" t="s">
        <v>253</v>
      </c>
      <c r="I2008" s="10" t="s">
        <v>7424</v>
      </c>
      <c r="J2008" s="34">
        <v>15032</v>
      </c>
      <c r="K2008" s="10">
        <v>4931851774</v>
      </c>
      <c r="L2008" s="10" t="s">
        <v>8732</v>
      </c>
      <c r="M2008" s="10"/>
      <c r="N2008" s="10"/>
    </row>
    <row r="2009" spans="1:14">
      <c r="A2009" s="32" t="s">
        <v>9284</v>
      </c>
      <c r="B2009" s="32" t="s">
        <v>9284</v>
      </c>
      <c r="C2009" s="33">
        <v>0.80106481481481484</v>
      </c>
      <c r="D2009" s="10">
        <v>101</v>
      </c>
      <c r="E2009" s="14">
        <v>1516847</v>
      </c>
      <c r="F2009" s="10" t="s">
        <v>136</v>
      </c>
      <c r="G2009" s="15">
        <v>840</v>
      </c>
      <c r="H2009" s="10" t="s">
        <v>253</v>
      </c>
      <c r="I2009" s="10" t="s">
        <v>7424</v>
      </c>
      <c r="J2009" s="34">
        <v>15397.2</v>
      </c>
      <c r="K2009" s="10">
        <v>4931851780</v>
      </c>
      <c r="L2009" s="10" t="s">
        <v>8732</v>
      </c>
      <c r="M2009" s="10"/>
      <c r="N2009" s="10"/>
    </row>
    <row r="2010" spans="1:14">
      <c r="A2010" s="32" t="s">
        <v>9284</v>
      </c>
      <c r="B2010" s="32" t="s">
        <v>9284</v>
      </c>
      <c r="C2010" s="33">
        <v>0.80995370370370379</v>
      </c>
      <c r="D2010" s="10">
        <v>101</v>
      </c>
      <c r="E2010" s="14">
        <v>1519634</v>
      </c>
      <c r="F2010" s="10" t="s">
        <v>149</v>
      </c>
      <c r="G2010" s="15">
        <v>300</v>
      </c>
      <c r="H2010" s="10" t="s">
        <v>253</v>
      </c>
      <c r="I2010" s="10" t="s">
        <v>7424</v>
      </c>
      <c r="J2010" s="34">
        <v>7902</v>
      </c>
      <c r="K2010" s="10">
        <v>4931852022</v>
      </c>
      <c r="L2010" s="10" t="s">
        <v>8732</v>
      </c>
      <c r="M2010" s="10"/>
      <c r="N2010" s="10"/>
    </row>
    <row r="2011" spans="1:14">
      <c r="A2011" s="32" t="s">
        <v>9284</v>
      </c>
      <c r="B2011" s="32" t="s">
        <v>9284</v>
      </c>
      <c r="C2011" s="33">
        <v>0.8102893518518518</v>
      </c>
      <c r="D2011" s="10">
        <v>101</v>
      </c>
      <c r="E2011" s="14">
        <v>1508197</v>
      </c>
      <c r="F2011" s="10" t="s">
        <v>126</v>
      </c>
      <c r="G2011" s="15">
        <v>200</v>
      </c>
      <c r="H2011" s="10" t="s">
        <v>253</v>
      </c>
      <c r="I2011" s="10" t="s">
        <v>7424</v>
      </c>
      <c r="J2011" s="34">
        <v>2470</v>
      </c>
      <c r="K2011" s="10">
        <v>4931852024</v>
      </c>
      <c r="L2011" s="10" t="s">
        <v>8732</v>
      </c>
      <c r="M2011" s="10"/>
      <c r="N2011" s="10"/>
    </row>
    <row r="2012" spans="1:14">
      <c r="A2012" s="32" t="s">
        <v>9284</v>
      </c>
      <c r="B2012" s="32" t="s">
        <v>9284</v>
      </c>
      <c r="C2012" s="33">
        <v>0.81159722222222219</v>
      </c>
      <c r="D2012" s="10">
        <v>101</v>
      </c>
      <c r="E2012" s="14">
        <v>1508142</v>
      </c>
      <c r="F2012" s="10" t="s">
        <v>358</v>
      </c>
      <c r="G2012" s="15">
        <v>192</v>
      </c>
      <c r="H2012" s="10" t="s">
        <v>253</v>
      </c>
      <c r="I2012" s="10" t="s">
        <v>7424</v>
      </c>
      <c r="J2012" s="34">
        <v>3436.8</v>
      </c>
      <c r="K2012" s="10">
        <v>4931852033</v>
      </c>
      <c r="L2012" s="10" t="s">
        <v>8732</v>
      </c>
      <c r="M2012" s="10"/>
      <c r="N2012" s="10"/>
    </row>
    <row r="2013" spans="1:14">
      <c r="A2013" s="32" t="s">
        <v>9284</v>
      </c>
      <c r="B2013" s="32" t="s">
        <v>9284</v>
      </c>
      <c r="C2013" s="33">
        <v>0.81178240740740737</v>
      </c>
      <c r="D2013" s="10">
        <v>101</v>
      </c>
      <c r="E2013" s="14">
        <v>1508142</v>
      </c>
      <c r="F2013" s="10" t="s">
        <v>358</v>
      </c>
      <c r="G2013" s="15">
        <v>192</v>
      </c>
      <c r="H2013" s="10" t="s">
        <v>253</v>
      </c>
      <c r="I2013" s="10" t="s">
        <v>7424</v>
      </c>
      <c r="J2013" s="34">
        <v>3436.8</v>
      </c>
      <c r="K2013" s="10">
        <v>4931852035</v>
      </c>
      <c r="L2013" s="10" t="s">
        <v>8732</v>
      </c>
      <c r="M2013" s="10"/>
      <c r="N2013" s="10"/>
    </row>
    <row r="2014" spans="1:14">
      <c r="A2014" s="32" t="s">
        <v>9284</v>
      </c>
      <c r="B2014" s="32" t="s">
        <v>9284</v>
      </c>
      <c r="C2014" s="33">
        <v>0.8118981481481482</v>
      </c>
      <c r="D2014" s="10">
        <v>101</v>
      </c>
      <c r="E2014" s="14">
        <v>1508142</v>
      </c>
      <c r="F2014" s="10" t="s">
        <v>358</v>
      </c>
      <c r="G2014" s="15">
        <v>192</v>
      </c>
      <c r="H2014" s="10" t="s">
        <v>253</v>
      </c>
      <c r="I2014" s="10" t="s">
        <v>7424</v>
      </c>
      <c r="J2014" s="34">
        <v>3436.8</v>
      </c>
      <c r="K2014" s="10">
        <v>4931852037</v>
      </c>
      <c r="L2014" s="10" t="s">
        <v>8732</v>
      </c>
      <c r="M2014" s="10"/>
      <c r="N2014" s="10"/>
    </row>
    <row r="2015" spans="1:14">
      <c r="A2015" s="32" t="s">
        <v>9284</v>
      </c>
      <c r="B2015" s="32" t="s">
        <v>9284</v>
      </c>
      <c r="C2015" s="33">
        <v>0.81320601851851848</v>
      </c>
      <c r="D2015" s="10">
        <v>101</v>
      </c>
      <c r="E2015" s="14">
        <v>1508142</v>
      </c>
      <c r="F2015" s="10" t="s">
        <v>358</v>
      </c>
      <c r="G2015" s="15">
        <v>192</v>
      </c>
      <c r="H2015" s="10" t="s">
        <v>253</v>
      </c>
      <c r="I2015" s="10" t="s">
        <v>7424</v>
      </c>
      <c r="J2015" s="34">
        <v>3436.8</v>
      </c>
      <c r="K2015" s="10">
        <v>4931852043</v>
      </c>
      <c r="L2015" s="10" t="s">
        <v>8732</v>
      </c>
      <c r="M2015" s="10"/>
      <c r="N2015" s="10"/>
    </row>
    <row r="2016" spans="1:14">
      <c r="A2016" s="32" t="s">
        <v>9284</v>
      </c>
      <c r="B2016" s="32" t="s">
        <v>9284</v>
      </c>
      <c r="C2016" s="33">
        <v>0.86609953703703713</v>
      </c>
      <c r="D2016" s="10">
        <v>102</v>
      </c>
      <c r="E2016" s="14">
        <v>1519634</v>
      </c>
      <c r="F2016" s="10" t="s">
        <v>149</v>
      </c>
      <c r="G2016" s="15">
        <v>-300</v>
      </c>
      <c r="H2016" s="10" t="s">
        <v>253</v>
      </c>
      <c r="I2016" s="10" t="s">
        <v>7424</v>
      </c>
      <c r="J2016" s="34">
        <v>-7902</v>
      </c>
      <c r="K2016" s="10">
        <v>4931852373</v>
      </c>
      <c r="L2016" s="10" t="s">
        <v>8732</v>
      </c>
      <c r="M2016" s="10"/>
      <c r="N2016" s="10"/>
    </row>
    <row r="2017" spans="1:14">
      <c r="A2017" s="32" t="s">
        <v>9284</v>
      </c>
      <c r="B2017" s="32" t="s">
        <v>9284</v>
      </c>
      <c r="C2017" s="33">
        <v>0.86980324074074078</v>
      </c>
      <c r="D2017" s="10">
        <v>101</v>
      </c>
      <c r="E2017" s="14">
        <v>1508197</v>
      </c>
      <c r="F2017" s="10" t="s">
        <v>126</v>
      </c>
      <c r="G2017" s="15">
        <v>200</v>
      </c>
      <c r="H2017" s="10" t="s">
        <v>253</v>
      </c>
      <c r="I2017" s="10" t="s">
        <v>7424</v>
      </c>
      <c r="J2017" s="34">
        <v>2470</v>
      </c>
      <c r="K2017" s="10">
        <v>4931852436</v>
      </c>
      <c r="L2017" s="10" t="s">
        <v>8732</v>
      </c>
      <c r="M2017" s="10"/>
      <c r="N2017" s="10"/>
    </row>
    <row r="2018" spans="1:14">
      <c r="A2018" s="32" t="s">
        <v>9284</v>
      </c>
      <c r="B2018" s="32" t="s">
        <v>9284</v>
      </c>
      <c r="C2018" s="33">
        <v>0.88473379629629623</v>
      </c>
      <c r="D2018" s="10">
        <v>101</v>
      </c>
      <c r="E2018" s="14">
        <v>1516860</v>
      </c>
      <c r="F2018" s="10" t="s">
        <v>139</v>
      </c>
      <c r="G2018" s="15">
        <v>800</v>
      </c>
      <c r="H2018" s="10" t="s">
        <v>253</v>
      </c>
      <c r="I2018" s="10" t="s">
        <v>7424</v>
      </c>
      <c r="J2018" s="34">
        <v>15032</v>
      </c>
      <c r="K2018" s="10">
        <v>4931852489</v>
      </c>
      <c r="L2018" s="10" t="s">
        <v>8732</v>
      </c>
      <c r="M2018" s="10"/>
      <c r="N2018" s="10"/>
    </row>
    <row r="2019" spans="1:14">
      <c r="A2019" s="32" t="s">
        <v>9284</v>
      </c>
      <c r="B2019" s="32" t="s">
        <v>9284</v>
      </c>
      <c r="C2019" s="33">
        <v>0.89512731481481478</v>
      </c>
      <c r="D2019" s="10">
        <v>101</v>
      </c>
      <c r="E2019" s="14">
        <v>1519634</v>
      </c>
      <c r="F2019" s="10" t="s">
        <v>149</v>
      </c>
      <c r="G2019" s="15">
        <v>400</v>
      </c>
      <c r="H2019" s="10" t="s">
        <v>253</v>
      </c>
      <c r="I2019" s="10" t="s">
        <v>7424</v>
      </c>
      <c r="J2019" s="34">
        <v>10536</v>
      </c>
      <c r="K2019" s="10">
        <v>4931852566</v>
      </c>
      <c r="L2019" s="10" t="s">
        <v>8732</v>
      </c>
      <c r="M2019" s="10"/>
      <c r="N2019" s="10"/>
    </row>
    <row r="2020" spans="1:14">
      <c r="A2020" s="32" t="s">
        <v>9284</v>
      </c>
      <c r="B2020" s="32" t="s">
        <v>9284</v>
      </c>
      <c r="C2020" s="33">
        <v>0.90144675925925932</v>
      </c>
      <c r="D2020" s="10">
        <v>101</v>
      </c>
      <c r="E2020" s="14">
        <v>1508134</v>
      </c>
      <c r="F2020" s="10" t="s">
        <v>357</v>
      </c>
      <c r="G2020" s="15">
        <v>1200</v>
      </c>
      <c r="H2020" s="10" t="s">
        <v>253</v>
      </c>
      <c r="I2020" s="10" t="s">
        <v>7424</v>
      </c>
      <c r="J2020" s="34">
        <v>9768</v>
      </c>
      <c r="K2020" s="10">
        <v>4931852627</v>
      </c>
      <c r="L2020" s="10" t="s">
        <v>8732</v>
      </c>
      <c r="M2020" s="10"/>
      <c r="N2020" s="10"/>
    </row>
    <row r="2021" spans="1:14">
      <c r="A2021" s="32" t="s">
        <v>9284</v>
      </c>
      <c r="B2021" s="32" t="s">
        <v>9284</v>
      </c>
      <c r="C2021" s="33">
        <v>0.90909722222222233</v>
      </c>
      <c r="D2021" s="10">
        <v>101</v>
      </c>
      <c r="E2021" s="14">
        <v>1508197</v>
      </c>
      <c r="F2021" s="10" t="s">
        <v>126</v>
      </c>
      <c r="G2021" s="15">
        <v>200</v>
      </c>
      <c r="H2021" s="10" t="s">
        <v>253</v>
      </c>
      <c r="I2021" s="10" t="s">
        <v>7424</v>
      </c>
      <c r="J2021" s="34">
        <v>2470</v>
      </c>
      <c r="K2021" s="10">
        <v>4931852681</v>
      </c>
      <c r="L2021" s="10" t="s">
        <v>8732</v>
      </c>
      <c r="M2021" s="10"/>
      <c r="N2021" s="10"/>
    </row>
    <row r="2022" spans="1:14">
      <c r="A2022" s="32" t="s">
        <v>9284</v>
      </c>
      <c r="B2022" s="32" t="s">
        <v>9284</v>
      </c>
      <c r="C2022" s="33">
        <v>0.91019675925925936</v>
      </c>
      <c r="D2022" s="10">
        <v>101</v>
      </c>
      <c r="E2022" s="14">
        <v>1516860</v>
      </c>
      <c r="F2022" s="10" t="s">
        <v>139</v>
      </c>
      <c r="G2022" s="15">
        <v>800</v>
      </c>
      <c r="H2022" s="10" t="s">
        <v>253</v>
      </c>
      <c r="I2022" s="10" t="s">
        <v>7424</v>
      </c>
      <c r="J2022" s="34">
        <v>15032</v>
      </c>
      <c r="K2022" s="10">
        <v>4931852686</v>
      </c>
      <c r="L2022" s="10" t="s">
        <v>8732</v>
      </c>
      <c r="M2022" s="10"/>
      <c r="N2022" s="10"/>
    </row>
    <row r="2023" spans="1:14">
      <c r="A2023" s="32" t="s">
        <v>9284</v>
      </c>
      <c r="B2023" s="32" t="s">
        <v>9284</v>
      </c>
      <c r="C2023" s="33">
        <v>0.91097222222222218</v>
      </c>
      <c r="D2023" s="10">
        <v>101</v>
      </c>
      <c r="E2023" s="14">
        <v>1516837</v>
      </c>
      <c r="F2023" s="10" t="s">
        <v>132</v>
      </c>
      <c r="G2023" s="15">
        <v>840</v>
      </c>
      <c r="H2023" s="10" t="s">
        <v>253</v>
      </c>
      <c r="I2023" s="10" t="s">
        <v>7424</v>
      </c>
      <c r="J2023" s="34">
        <v>15624</v>
      </c>
      <c r="K2023" s="10">
        <v>4931852680</v>
      </c>
      <c r="L2023" s="10" t="s">
        <v>8732</v>
      </c>
      <c r="M2023" s="10"/>
      <c r="N2023" s="10"/>
    </row>
    <row r="2024" spans="1:14">
      <c r="A2024" s="32" t="s">
        <v>9284</v>
      </c>
      <c r="B2024" s="32" t="s">
        <v>9284</v>
      </c>
      <c r="C2024" s="33">
        <v>0.91576388888888882</v>
      </c>
      <c r="D2024" s="10">
        <v>102</v>
      </c>
      <c r="E2024" s="14">
        <v>1516837</v>
      </c>
      <c r="F2024" s="10" t="s">
        <v>132</v>
      </c>
      <c r="G2024" s="15">
        <v>-840</v>
      </c>
      <c r="H2024" s="10" t="s">
        <v>253</v>
      </c>
      <c r="I2024" s="10" t="s">
        <v>7424</v>
      </c>
      <c r="J2024" s="34">
        <v>-15624</v>
      </c>
      <c r="K2024" s="10">
        <v>4931852741</v>
      </c>
      <c r="L2024" s="10" t="s">
        <v>8732</v>
      </c>
      <c r="M2024" s="10"/>
      <c r="N2024" s="10"/>
    </row>
    <row r="2025" spans="1:14">
      <c r="A2025" s="32" t="s">
        <v>9309</v>
      </c>
      <c r="B2025" s="32" t="s">
        <v>9309</v>
      </c>
      <c r="C2025" s="33">
        <v>3.138888888888889E-2</v>
      </c>
      <c r="D2025" s="10">
        <v>101</v>
      </c>
      <c r="E2025" s="14">
        <v>1516847</v>
      </c>
      <c r="F2025" s="10" t="s">
        <v>136</v>
      </c>
      <c r="G2025" s="15">
        <v>840</v>
      </c>
      <c r="H2025" s="10" t="s">
        <v>253</v>
      </c>
      <c r="I2025" s="10" t="s">
        <v>7424</v>
      </c>
      <c r="J2025" s="34">
        <v>15397.2</v>
      </c>
      <c r="K2025" s="10">
        <v>4931853316</v>
      </c>
      <c r="L2025" s="10" t="s">
        <v>8469</v>
      </c>
      <c r="M2025" s="10"/>
      <c r="N2025" s="10"/>
    </row>
    <row r="2026" spans="1:14">
      <c r="A2026" s="32" t="s">
        <v>9309</v>
      </c>
      <c r="B2026" s="32" t="s">
        <v>9309</v>
      </c>
      <c r="C2026" s="33">
        <v>9.3159722222222227E-2</v>
      </c>
      <c r="D2026" s="10">
        <v>101</v>
      </c>
      <c r="E2026" s="14">
        <v>1516860</v>
      </c>
      <c r="F2026" s="10" t="s">
        <v>139</v>
      </c>
      <c r="G2026" s="15">
        <v>800</v>
      </c>
      <c r="H2026" s="10" t="s">
        <v>253</v>
      </c>
      <c r="I2026" s="10" t="s">
        <v>7424</v>
      </c>
      <c r="J2026" s="34">
        <v>15032</v>
      </c>
      <c r="K2026" s="10">
        <v>4931853670</v>
      </c>
      <c r="L2026" s="10" t="s">
        <v>8469</v>
      </c>
      <c r="M2026" s="10"/>
      <c r="N2026" s="10"/>
    </row>
    <row r="2027" spans="1:14">
      <c r="A2027" s="32" t="s">
        <v>9309</v>
      </c>
      <c r="B2027" s="32" t="s">
        <v>9309</v>
      </c>
      <c r="C2027" s="33">
        <v>9.4583333333333339E-2</v>
      </c>
      <c r="D2027" s="10">
        <v>101</v>
      </c>
      <c r="E2027" s="14">
        <v>1516850</v>
      </c>
      <c r="F2027" s="10" t="s">
        <v>399</v>
      </c>
      <c r="G2027" s="15">
        <v>960</v>
      </c>
      <c r="H2027" s="10" t="s">
        <v>253</v>
      </c>
      <c r="I2027" s="10" t="s">
        <v>7424</v>
      </c>
      <c r="J2027" s="34">
        <v>18614.400000000001</v>
      </c>
      <c r="K2027" s="10">
        <v>4931853539</v>
      </c>
      <c r="L2027" s="10" t="s">
        <v>8469</v>
      </c>
      <c r="M2027" s="10"/>
      <c r="N2027" s="10"/>
    </row>
    <row r="2028" spans="1:14">
      <c r="A2028" s="32" t="s">
        <v>9309</v>
      </c>
      <c r="B2028" s="32" t="s">
        <v>9309</v>
      </c>
      <c r="C2028" s="33">
        <v>0.16585648148148149</v>
      </c>
      <c r="D2028" s="10">
        <v>101</v>
      </c>
      <c r="E2028" s="14">
        <v>1508197</v>
      </c>
      <c r="F2028" s="10" t="s">
        <v>126</v>
      </c>
      <c r="G2028" s="15">
        <v>200</v>
      </c>
      <c r="H2028" s="10" t="s">
        <v>253</v>
      </c>
      <c r="I2028" s="10" t="s">
        <v>7424</v>
      </c>
      <c r="J2028" s="34">
        <v>2470</v>
      </c>
      <c r="K2028" s="10">
        <v>4931853964</v>
      </c>
      <c r="L2028" s="10" t="s">
        <v>8469</v>
      </c>
      <c r="M2028" s="10"/>
      <c r="N2028" s="10"/>
    </row>
    <row r="2029" spans="1:14">
      <c r="A2029" s="32" t="s">
        <v>9309</v>
      </c>
      <c r="B2029" s="32" t="s">
        <v>9309</v>
      </c>
      <c r="C2029" s="33">
        <v>0.16591435185185185</v>
      </c>
      <c r="D2029" s="10">
        <v>101</v>
      </c>
      <c r="E2029" s="14">
        <v>1508197</v>
      </c>
      <c r="F2029" s="10" t="s">
        <v>126</v>
      </c>
      <c r="G2029" s="15">
        <v>200</v>
      </c>
      <c r="H2029" s="10" t="s">
        <v>253</v>
      </c>
      <c r="I2029" s="10" t="s">
        <v>7424</v>
      </c>
      <c r="J2029" s="34">
        <v>2470</v>
      </c>
      <c r="K2029" s="10">
        <v>4931853965</v>
      </c>
      <c r="L2029" s="10" t="s">
        <v>8469</v>
      </c>
      <c r="M2029" s="10"/>
      <c r="N2029" s="10"/>
    </row>
    <row r="2030" spans="1:14">
      <c r="A2030" s="32" t="s">
        <v>9309</v>
      </c>
      <c r="B2030" s="32" t="s">
        <v>9309</v>
      </c>
      <c r="C2030" s="33">
        <v>0.16593749999999999</v>
      </c>
      <c r="D2030" s="10">
        <v>101</v>
      </c>
      <c r="E2030" s="14">
        <v>1508197</v>
      </c>
      <c r="F2030" s="10" t="s">
        <v>126</v>
      </c>
      <c r="G2030" s="15">
        <v>200</v>
      </c>
      <c r="H2030" s="10" t="s">
        <v>253</v>
      </c>
      <c r="I2030" s="10" t="s">
        <v>7424</v>
      </c>
      <c r="J2030" s="34">
        <v>2470</v>
      </c>
      <c r="K2030" s="10">
        <v>4931853966</v>
      </c>
      <c r="L2030" s="10" t="s">
        <v>8469</v>
      </c>
      <c r="M2030" s="10"/>
      <c r="N2030" s="10"/>
    </row>
    <row r="2031" spans="1:14">
      <c r="A2031" s="32" t="s">
        <v>9309</v>
      </c>
      <c r="B2031" s="32" t="s">
        <v>9309</v>
      </c>
      <c r="C2031" s="33">
        <v>0.1663425925925926</v>
      </c>
      <c r="D2031" s="10">
        <v>101</v>
      </c>
      <c r="E2031" s="14">
        <v>1513604</v>
      </c>
      <c r="F2031" s="10" t="s">
        <v>131</v>
      </c>
      <c r="G2031" s="15">
        <v>168</v>
      </c>
      <c r="H2031" s="10" t="s">
        <v>253</v>
      </c>
      <c r="I2031" s="10" t="s">
        <v>7424</v>
      </c>
      <c r="J2031" s="34">
        <v>3301.2</v>
      </c>
      <c r="K2031" s="10">
        <v>4931853967</v>
      </c>
      <c r="L2031" s="10" t="s">
        <v>8469</v>
      </c>
      <c r="M2031" s="10"/>
      <c r="N2031" s="10"/>
    </row>
    <row r="2032" spans="1:14">
      <c r="A2032" s="32" t="s">
        <v>9309</v>
      </c>
      <c r="B2032" s="32" t="s">
        <v>9309</v>
      </c>
      <c r="C2032" s="33">
        <v>0.16657407407407407</v>
      </c>
      <c r="D2032" s="10">
        <v>101</v>
      </c>
      <c r="E2032" s="14">
        <v>1513604</v>
      </c>
      <c r="F2032" s="10" t="s">
        <v>131</v>
      </c>
      <c r="G2032" s="15">
        <v>168</v>
      </c>
      <c r="H2032" s="10" t="s">
        <v>253</v>
      </c>
      <c r="I2032" s="10" t="s">
        <v>7424</v>
      </c>
      <c r="J2032" s="34">
        <v>3301.2</v>
      </c>
      <c r="K2032" s="10">
        <v>4931853971</v>
      </c>
      <c r="L2032" s="10" t="s">
        <v>8469</v>
      </c>
      <c r="M2032" s="10"/>
      <c r="N2032" s="10"/>
    </row>
    <row r="2033" spans="1:14">
      <c r="A2033" s="32" t="s">
        <v>9309</v>
      </c>
      <c r="B2033" s="32" t="s">
        <v>9309</v>
      </c>
      <c r="C2033" s="33">
        <v>0.1666087962962963</v>
      </c>
      <c r="D2033" s="10">
        <v>101</v>
      </c>
      <c r="E2033" s="14">
        <v>1513604</v>
      </c>
      <c r="F2033" s="10" t="s">
        <v>131</v>
      </c>
      <c r="G2033" s="15">
        <v>168</v>
      </c>
      <c r="H2033" s="10" t="s">
        <v>253</v>
      </c>
      <c r="I2033" s="10" t="s">
        <v>7424</v>
      </c>
      <c r="J2033" s="34">
        <v>3301.2</v>
      </c>
      <c r="K2033" s="10">
        <v>4931853972</v>
      </c>
      <c r="L2033" s="10" t="s">
        <v>8469</v>
      </c>
      <c r="M2033" s="10"/>
      <c r="N2033" s="10"/>
    </row>
    <row r="2034" spans="1:14">
      <c r="A2034" s="32" t="s">
        <v>9309</v>
      </c>
      <c r="B2034" s="32" t="s">
        <v>9309</v>
      </c>
      <c r="C2034" s="33">
        <v>0.16773148148148151</v>
      </c>
      <c r="D2034" s="10">
        <v>101</v>
      </c>
      <c r="E2034" s="14">
        <v>1513604</v>
      </c>
      <c r="F2034" s="10" t="s">
        <v>131</v>
      </c>
      <c r="G2034" s="15">
        <v>168</v>
      </c>
      <c r="H2034" s="10" t="s">
        <v>253</v>
      </c>
      <c r="I2034" s="10" t="s">
        <v>7424</v>
      </c>
      <c r="J2034" s="34">
        <v>3301.2</v>
      </c>
      <c r="K2034" s="10">
        <v>4931853976</v>
      </c>
      <c r="L2034" s="10" t="s">
        <v>8469</v>
      </c>
      <c r="M2034" s="10"/>
      <c r="N2034" s="10"/>
    </row>
    <row r="2035" spans="1:14">
      <c r="A2035" s="32" t="s">
        <v>9309</v>
      </c>
      <c r="B2035" s="32" t="s">
        <v>9309</v>
      </c>
      <c r="C2035" s="33">
        <v>0.16853009259259258</v>
      </c>
      <c r="D2035" s="10">
        <v>101</v>
      </c>
      <c r="E2035" s="14">
        <v>1513604</v>
      </c>
      <c r="F2035" s="10" t="s">
        <v>131</v>
      </c>
      <c r="G2035" s="15">
        <v>168</v>
      </c>
      <c r="H2035" s="10" t="s">
        <v>253</v>
      </c>
      <c r="I2035" s="10" t="s">
        <v>7424</v>
      </c>
      <c r="J2035" s="34">
        <v>3301.2</v>
      </c>
      <c r="K2035" s="10">
        <v>4931853978</v>
      </c>
      <c r="L2035" s="10" t="s">
        <v>8469</v>
      </c>
      <c r="M2035" s="10"/>
      <c r="N2035" s="10"/>
    </row>
    <row r="2036" spans="1:14">
      <c r="A2036" s="32" t="s">
        <v>9309</v>
      </c>
      <c r="B2036" s="32" t="s">
        <v>9309</v>
      </c>
      <c r="C2036" s="33">
        <v>0.16869212962962962</v>
      </c>
      <c r="D2036" s="10">
        <v>101</v>
      </c>
      <c r="E2036" s="14">
        <v>1513604</v>
      </c>
      <c r="F2036" s="10" t="s">
        <v>131</v>
      </c>
      <c r="G2036" s="15">
        <v>168</v>
      </c>
      <c r="H2036" s="10" t="s">
        <v>253</v>
      </c>
      <c r="I2036" s="10" t="s">
        <v>7424</v>
      </c>
      <c r="J2036" s="34">
        <v>3301.2</v>
      </c>
      <c r="K2036" s="10">
        <v>4931853980</v>
      </c>
      <c r="L2036" s="10" t="s">
        <v>8469</v>
      </c>
      <c r="M2036" s="10"/>
      <c r="N2036" s="10"/>
    </row>
    <row r="2037" spans="1:14">
      <c r="A2037" s="32" t="s">
        <v>9309</v>
      </c>
      <c r="B2037" s="32" t="s">
        <v>9309</v>
      </c>
      <c r="C2037" s="33">
        <v>0.16907407407407407</v>
      </c>
      <c r="D2037" s="10">
        <v>101</v>
      </c>
      <c r="E2037" s="14">
        <v>1513604</v>
      </c>
      <c r="F2037" s="10" t="s">
        <v>131</v>
      </c>
      <c r="G2037" s="15">
        <v>168</v>
      </c>
      <c r="H2037" s="10" t="s">
        <v>253</v>
      </c>
      <c r="I2037" s="10" t="s">
        <v>7424</v>
      </c>
      <c r="J2037" s="34">
        <v>3301.2</v>
      </c>
      <c r="K2037" s="10">
        <v>4931853984</v>
      </c>
      <c r="L2037" s="10" t="s">
        <v>8469</v>
      </c>
      <c r="M2037" s="10"/>
      <c r="N2037" s="10"/>
    </row>
    <row r="2038" spans="1:14">
      <c r="A2038" s="32" t="s">
        <v>9284</v>
      </c>
      <c r="B2038" s="32" t="s">
        <v>9309</v>
      </c>
      <c r="C2038" s="33">
        <v>0.22171296296296295</v>
      </c>
      <c r="D2038" s="10">
        <v>102</v>
      </c>
      <c r="E2038" s="14">
        <v>1508142</v>
      </c>
      <c r="F2038" s="10" t="s">
        <v>358</v>
      </c>
      <c r="G2038" s="15">
        <v>-192</v>
      </c>
      <c r="H2038" s="10" t="s">
        <v>253</v>
      </c>
      <c r="I2038" s="10" t="s">
        <v>7424</v>
      </c>
      <c r="J2038" s="34">
        <v>-3436.8</v>
      </c>
      <c r="K2038" s="10">
        <v>4931854264</v>
      </c>
      <c r="L2038" s="10" t="s">
        <v>8469</v>
      </c>
      <c r="M2038" s="10"/>
      <c r="N2038" s="10"/>
    </row>
    <row r="2039" spans="1:14">
      <c r="A2039" s="32" t="s">
        <v>9309</v>
      </c>
      <c r="B2039" s="32" t="s">
        <v>9309</v>
      </c>
      <c r="C2039" s="33">
        <v>0.22596064814814817</v>
      </c>
      <c r="D2039" s="10">
        <v>101</v>
      </c>
      <c r="E2039" s="14">
        <v>1516847</v>
      </c>
      <c r="F2039" s="10" t="s">
        <v>136</v>
      </c>
      <c r="G2039" s="15">
        <v>840</v>
      </c>
      <c r="H2039" s="10" t="s">
        <v>253</v>
      </c>
      <c r="I2039" s="10" t="s">
        <v>7424</v>
      </c>
      <c r="J2039" s="34">
        <v>15397.2</v>
      </c>
      <c r="K2039" s="10">
        <v>4931854375</v>
      </c>
      <c r="L2039" s="10" t="s">
        <v>8469</v>
      </c>
      <c r="M2039" s="10"/>
      <c r="N2039" s="10"/>
    </row>
    <row r="2040" spans="1:14">
      <c r="A2040" s="32" t="s">
        <v>9309</v>
      </c>
      <c r="B2040" s="32" t="s">
        <v>9309</v>
      </c>
      <c r="C2040" s="33">
        <v>0.23362268518518517</v>
      </c>
      <c r="D2040" s="10">
        <v>101</v>
      </c>
      <c r="E2040" s="14">
        <v>1513604</v>
      </c>
      <c r="F2040" s="10" t="s">
        <v>131</v>
      </c>
      <c r="G2040" s="15">
        <v>168</v>
      </c>
      <c r="H2040" s="10" t="s">
        <v>253</v>
      </c>
      <c r="I2040" s="10" t="s">
        <v>7424</v>
      </c>
      <c r="J2040" s="34">
        <v>3301.2</v>
      </c>
      <c r="K2040" s="10">
        <v>4931854440</v>
      </c>
      <c r="L2040" s="10" t="s">
        <v>8469</v>
      </c>
      <c r="M2040" s="10"/>
      <c r="N2040" s="10"/>
    </row>
    <row r="2041" spans="1:14">
      <c r="A2041" s="32" t="s">
        <v>9309</v>
      </c>
      <c r="B2041" s="32" t="s">
        <v>9309</v>
      </c>
      <c r="C2041" s="33">
        <v>0.25450231481481483</v>
      </c>
      <c r="D2041" s="10">
        <v>101</v>
      </c>
      <c r="E2041" s="14">
        <v>1513604</v>
      </c>
      <c r="F2041" s="10" t="s">
        <v>131</v>
      </c>
      <c r="G2041" s="15">
        <v>168</v>
      </c>
      <c r="H2041" s="10" t="s">
        <v>253</v>
      </c>
      <c r="I2041" s="10" t="s">
        <v>7424</v>
      </c>
      <c r="J2041" s="34">
        <v>3301.2</v>
      </c>
      <c r="K2041" s="10">
        <v>4931854974</v>
      </c>
      <c r="L2041" s="10" t="s">
        <v>8469</v>
      </c>
      <c r="M2041" s="10"/>
      <c r="N2041" s="10"/>
    </row>
    <row r="2042" spans="1:14">
      <c r="A2042" s="32" t="s">
        <v>9309</v>
      </c>
      <c r="B2042" s="32" t="s">
        <v>9309</v>
      </c>
      <c r="C2042" s="33">
        <v>0.25456018518518519</v>
      </c>
      <c r="D2042" s="10">
        <v>101</v>
      </c>
      <c r="E2042" s="14">
        <v>1519634</v>
      </c>
      <c r="F2042" s="10" t="s">
        <v>149</v>
      </c>
      <c r="G2042" s="15">
        <v>400</v>
      </c>
      <c r="H2042" s="10" t="s">
        <v>253</v>
      </c>
      <c r="I2042" s="10" t="s">
        <v>7424</v>
      </c>
      <c r="J2042" s="34">
        <v>10536</v>
      </c>
      <c r="K2042" s="10">
        <v>4931854976</v>
      </c>
      <c r="L2042" s="10" t="s">
        <v>8469</v>
      </c>
      <c r="M2042" s="10"/>
      <c r="N2042" s="10"/>
    </row>
    <row r="2043" spans="1:14">
      <c r="A2043" s="32" t="s">
        <v>9309</v>
      </c>
      <c r="B2043" s="32" t="s">
        <v>9309</v>
      </c>
      <c r="C2043" s="33">
        <v>0.25461805555555556</v>
      </c>
      <c r="D2043" s="10">
        <v>101</v>
      </c>
      <c r="E2043" s="14">
        <v>1508197</v>
      </c>
      <c r="F2043" s="10" t="s">
        <v>126</v>
      </c>
      <c r="G2043" s="15">
        <v>200</v>
      </c>
      <c r="H2043" s="10" t="s">
        <v>253</v>
      </c>
      <c r="I2043" s="10" t="s">
        <v>7424</v>
      </c>
      <c r="J2043" s="34">
        <v>2470</v>
      </c>
      <c r="K2043" s="10">
        <v>4931854977</v>
      </c>
      <c r="L2043" s="10" t="s">
        <v>8469</v>
      </c>
      <c r="M2043" s="10"/>
      <c r="N2043" s="10"/>
    </row>
    <row r="2044" spans="1:14">
      <c r="A2044" s="32" t="s">
        <v>9309</v>
      </c>
      <c r="B2044" s="32" t="s">
        <v>9309</v>
      </c>
      <c r="C2044" s="33">
        <v>0.34949074074074077</v>
      </c>
      <c r="D2044" s="10">
        <v>101</v>
      </c>
      <c r="E2044" s="14">
        <v>1513604</v>
      </c>
      <c r="F2044" s="10" t="s">
        <v>131</v>
      </c>
      <c r="G2044" s="15">
        <v>168</v>
      </c>
      <c r="H2044" s="10" t="s">
        <v>253</v>
      </c>
      <c r="I2044" s="10" t="s">
        <v>7424</v>
      </c>
      <c r="J2044" s="34">
        <v>3301.2</v>
      </c>
      <c r="K2044" s="10">
        <v>4931856732</v>
      </c>
      <c r="L2044" s="10" t="s">
        <v>7788</v>
      </c>
      <c r="M2044" s="10"/>
      <c r="N2044" s="10"/>
    </row>
    <row r="2045" spans="1:14">
      <c r="A2045" s="32" t="s">
        <v>9309</v>
      </c>
      <c r="B2045" s="32" t="s">
        <v>9309</v>
      </c>
      <c r="C2045" s="33">
        <v>0.35017361111111112</v>
      </c>
      <c r="D2045" s="10">
        <v>101</v>
      </c>
      <c r="E2045" s="14">
        <v>1508197</v>
      </c>
      <c r="F2045" s="10" t="s">
        <v>126</v>
      </c>
      <c r="G2045" s="15">
        <v>200</v>
      </c>
      <c r="H2045" s="10" t="s">
        <v>253</v>
      </c>
      <c r="I2045" s="10" t="s">
        <v>7424</v>
      </c>
      <c r="J2045" s="34">
        <v>2470</v>
      </c>
      <c r="K2045" s="10">
        <v>4931856734</v>
      </c>
      <c r="L2045" s="10" t="s">
        <v>7788</v>
      </c>
      <c r="M2045" s="10"/>
      <c r="N2045" s="10"/>
    </row>
    <row r="2046" spans="1:14">
      <c r="A2046" s="32" t="s">
        <v>9309</v>
      </c>
      <c r="B2046" s="32" t="s">
        <v>9309</v>
      </c>
      <c r="C2046" s="33">
        <v>0.35059027777777779</v>
      </c>
      <c r="D2046" s="10">
        <v>101</v>
      </c>
      <c r="E2046" s="14">
        <v>1508197</v>
      </c>
      <c r="F2046" s="10" t="s">
        <v>126</v>
      </c>
      <c r="G2046" s="15">
        <v>200</v>
      </c>
      <c r="H2046" s="10" t="s">
        <v>253</v>
      </c>
      <c r="I2046" s="10" t="s">
        <v>7424</v>
      </c>
      <c r="J2046" s="34">
        <v>2470</v>
      </c>
      <c r="K2046" s="10">
        <v>4931856736</v>
      </c>
      <c r="L2046" s="10" t="s">
        <v>7788</v>
      </c>
      <c r="M2046" s="10"/>
      <c r="N2046" s="10"/>
    </row>
    <row r="2047" spans="1:14">
      <c r="A2047" s="32" t="s">
        <v>9309</v>
      </c>
      <c r="B2047" s="32" t="s">
        <v>9309</v>
      </c>
      <c r="C2047" s="33">
        <v>0.38118055555555558</v>
      </c>
      <c r="D2047" s="10">
        <v>101</v>
      </c>
      <c r="E2047" s="14">
        <v>1516850</v>
      </c>
      <c r="F2047" s="10" t="s">
        <v>399</v>
      </c>
      <c r="G2047" s="15">
        <v>960</v>
      </c>
      <c r="H2047" s="10" t="s">
        <v>253</v>
      </c>
      <c r="I2047" s="10" t="s">
        <v>7424</v>
      </c>
      <c r="J2047" s="34">
        <v>18614.400000000001</v>
      </c>
      <c r="K2047" s="10">
        <v>4931857018</v>
      </c>
      <c r="L2047" s="10" t="s">
        <v>7788</v>
      </c>
      <c r="M2047" s="10"/>
      <c r="N2047" s="10"/>
    </row>
    <row r="2048" spans="1:14">
      <c r="A2048" s="32" t="s">
        <v>9309</v>
      </c>
      <c r="B2048" s="32" t="s">
        <v>9309</v>
      </c>
      <c r="C2048" s="33">
        <v>0.38202546296296297</v>
      </c>
      <c r="D2048" s="10">
        <v>101</v>
      </c>
      <c r="E2048" s="14">
        <v>1516860</v>
      </c>
      <c r="F2048" s="10" t="s">
        <v>139</v>
      </c>
      <c r="G2048" s="15">
        <v>800</v>
      </c>
      <c r="H2048" s="10" t="s">
        <v>253</v>
      </c>
      <c r="I2048" s="10" t="s">
        <v>7424</v>
      </c>
      <c r="J2048" s="34">
        <v>15032</v>
      </c>
      <c r="K2048" s="10">
        <v>4931857202</v>
      </c>
      <c r="L2048" s="10" t="s">
        <v>7788</v>
      </c>
      <c r="M2048" s="10"/>
      <c r="N2048" s="10"/>
    </row>
    <row r="2049" spans="1:14">
      <c r="A2049" s="32" t="s">
        <v>9309</v>
      </c>
      <c r="B2049" s="32" t="s">
        <v>9309</v>
      </c>
      <c r="C2049" s="33">
        <v>0.41812500000000002</v>
      </c>
      <c r="D2049" s="10">
        <v>101</v>
      </c>
      <c r="E2049" s="14">
        <v>1516860</v>
      </c>
      <c r="F2049" s="10" t="s">
        <v>139</v>
      </c>
      <c r="G2049" s="15">
        <v>800</v>
      </c>
      <c r="H2049" s="10" t="s">
        <v>253</v>
      </c>
      <c r="I2049" s="10" t="s">
        <v>7424</v>
      </c>
      <c r="J2049" s="34">
        <v>15032</v>
      </c>
      <c r="K2049" s="10">
        <v>4931857628</v>
      </c>
      <c r="L2049" s="10" t="s">
        <v>7788</v>
      </c>
      <c r="M2049" s="10"/>
      <c r="N2049" s="10"/>
    </row>
    <row r="2050" spans="1:14">
      <c r="A2050" s="32" t="s">
        <v>9309</v>
      </c>
      <c r="B2050" s="32" t="s">
        <v>9309</v>
      </c>
      <c r="C2050" s="33">
        <v>0.42028935185185184</v>
      </c>
      <c r="D2050" s="10">
        <v>101</v>
      </c>
      <c r="E2050" s="14">
        <v>1516847</v>
      </c>
      <c r="F2050" s="10" t="s">
        <v>136</v>
      </c>
      <c r="G2050" s="15">
        <v>840</v>
      </c>
      <c r="H2050" s="10" t="s">
        <v>253</v>
      </c>
      <c r="I2050" s="10" t="s">
        <v>7424</v>
      </c>
      <c r="J2050" s="34">
        <v>15397.2</v>
      </c>
      <c r="K2050" s="10">
        <v>4931857708</v>
      </c>
      <c r="L2050" s="10" t="s">
        <v>7788</v>
      </c>
      <c r="M2050" s="10"/>
      <c r="N2050" s="10"/>
    </row>
    <row r="2051" spans="1:14">
      <c r="A2051" s="32" t="s">
        <v>9309</v>
      </c>
      <c r="B2051" s="32" t="s">
        <v>9309</v>
      </c>
      <c r="C2051" s="33">
        <v>0.45474537037037038</v>
      </c>
      <c r="D2051" s="10">
        <v>101</v>
      </c>
      <c r="E2051" s="14">
        <v>1516860</v>
      </c>
      <c r="F2051" s="10" t="s">
        <v>139</v>
      </c>
      <c r="G2051" s="15">
        <v>800</v>
      </c>
      <c r="H2051" s="10" t="s">
        <v>253</v>
      </c>
      <c r="I2051" s="10" t="s">
        <v>7424</v>
      </c>
      <c r="J2051" s="34">
        <v>15032</v>
      </c>
      <c r="K2051" s="10">
        <v>4931858146</v>
      </c>
      <c r="L2051" s="10" t="s">
        <v>7788</v>
      </c>
      <c r="M2051" s="10"/>
      <c r="N2051" s="10"/>
    </row>
    <row r="2052" spans="1:14">
      <c r="A2052" s="32" t="s">
        <v>9309</v>
      </c>
      <c r="B2052" s="32" t="s">
        <v>9309</v>
      </c>
      <c r="C2052" s="33">
        <v>0.51824074074074067</v>
      </c>
      <c r="D2052" s="10">
        <v>101</v>
      </c>
      <c r="E2052" s="14">
        <v>1513604</v>
      </c>
      <c r="F2052" s="10" t="s">
        <v>131</v>
      </c>
      <c r="G2052" s="15">
        <v>168</v>
      </c>
      <c r="H2052" s="10" t="s">
        <v>253</v>
      </c>
      <c r="I2052" s="10" t="s">
        <v>7424</v>
      </c>
      <c r="J2052" s="34">
        <v>3301.2</v>
      </c>
      <c r="K2052" s="10">
        <v>4931858884</v>
      </c>
      <c r="L2052" s="10" t="s">
        <v>7788</v>
      </c>
      <c r="M2052" s="10"/>
      <c r="N2052" s="10"/>
    </row>
    <row r="2053" spans="1:14">
      <c r="A2053" s="32" t="s">
        <v>9309</v>
      </c>
      <c r="B2053" s="32" t="s">
        <v>9309</v>
      </c>
      <c r="C2053" s="33">
        <v>0.5184375</v>
      </c>
      <c r="D2053" s="10">
        <v>101</v>
      </c>
      <c r="E2053" s="14">
        <v>1513604</v>
      </c>
      <c r="F2053" s="10" t="s">
        <v>131</v>
      </c>
      <c r="G2053" s="15">
        <v>168</v>
      </c>
      <c r="H2053" s="10" t="s">
        <v>253</v>
      </c>
      <c r="I2053" s="10" t="s">
        <v>7424</v>
      </c>
      <c r="J2053" s="34">
        <v>3301.2</v>
      </c>
      <c r="K2053" s="10">
        <v>4931858885</v>
      </c>
      <c r="L2053" s="10" t="s">
        <v>7788</v>
      </c>
      <c r="M2053" s="10"/>
      <c r="N2053" s="10"/>
    </row>
    <row r="2054" spans="1:14">
      <c r="A2054" s="32" t="s">
        <v>9309</v>
      </c>
      <c r="B2054" s="32" t="s">
        <v>9309</v>
      </c>
      <c r="C2054" s="33">
        <v>0.51855324074074072</v>
      </c>
      <c r="D2054" s="10">
        <v>101</v>
      </c>
      <c r="E2054" s="14">
        <v>1508197</v>
      </c>
      <c r="F2054" s="10" t="s">
        <v>126</v>
      </c>
      <c r="G2054" s="15">
        <v>200</v>
      </c>
      <c r="H2054" s="10" t="s">
        <v>253</v>
      </c>
      <c r="I2054" s="10" t="s">
        <v>7424</v>
      </c>
      <c r="J2054" s="34">
        <v>2470</v>
      </c>
      <c r="K2054" s="10">
        <v>4931858886</v>
      </c>
      <c r="L2054" s="10" t="s">
        <v>7788</v>
      </c>
      <c r="M2054" s="10"/>
      <c r="N2054" s="10"/>
    </row>
    <row r="2055" spans="1:14">
      <c r="A2055" s="32" t="s">
        <v>9309</v>
      </c>
      <c r="B2055" s="32" t="s">
        <v>9309</v>
      </c>
      <c r="C2055" s="33">
        <v>0.51920138888888889</v>
      </c>
      <c r="D2055" s="10">
        <v>101</v>
      </c>
      <c r="E2055" s="14">
        <v>1519634</v>
      </c>
      <c r="F2055" s="10" t="s">
        <v>149</v>
      </c>
      <c r="G2055" s="15">
        <v>400</v>
      </c>
      <c r="H2055" s="10" t="s">
        <v>253</v>
      </c>
      <c r="I2055" s="10" t="s">
        <v>7424</v>
      </c>
      <c r="J2055" s="34">
        <v>10536</v>
      </c>
      <c r="K2055" s="10">
        <v>4931858915</v>
      </c>
      <c r="L2055" s="10" t="s">
        <v>7788</v>
      </c>
      <c r="M2055" s="10"/>
      <c r="N2055" s="10"/>
    </row>
    <row r="2056" spans="1:14">
      <c r="A2056" s="32" t="s">
        <v>9309</v>
      </c>
      <c r="B2056" s="32" t="s">
        <v>9309</v>
      </c>
      <c r="C2056" s="33">
        <v>0.51996527777777779</v>
      </c>
      <c r="D2056" s="10">
        <v>101</v>
      </c>
      <c r="E2056" s="14">
        <v>1513604</v>
      </c>
      <c r="F2056" s="10" t="s">
        <v>131</v>
      </c>
      <c r="G2056" s="15">
        <v>168</v>
      </c>
      <c r="H2056" s="10" t="s">
        <v>253</v>
      </c>
      <c r="I2056" s="10" t="s">
        <v>7424</v>
      </c>
      <c r="J2056" s="34">
        <v>3301.2</v>
      </c>
      <c r="K2056" s="10">
        <v>4931858923</v>
      </c>
      <c r="L2056" s="10" t="s">
        <v>7788</v>
      </c>
      <c r="M2056" s="10"/>
      <c r="N2056" s="10"/>
    </row>
    <row r="2057" spans="1:14">
      <c r="A2057" s="32" t="s">
        <v>9309</v>
      </c>
      <c r="B2057" s="32" t="s">
        <v>9309</v>
      </c>
      <c r="C2057" s="33">
        <v>0.52008101851851851</v>
      </c>
      <c r="D2057" s="10">
        <v>101</v>
      </c>
      <c r="E2057" s="14">
        <v>1508094</v>
      </c>
      <c r="F2057" s="10" t="s">
        <v>352</v>
      </c>
      <c r="G2057" s="15">
        <v>64</v>
      </c>
      <c r="H2057" s="10" t="s">
        <v>253</v>
      </c>
      <c r="I2057" s="10" t="s">
        <v>7424</v>
      </c>
      <c r="J2057" s="34">
        <v>2613.12</v>
      </c>
      <c r="K2057" s="10">
        <v>4931858927</v>
      </c>
      <c r="L2057" s="10" t="s">
        <v>7788</v>
      </c>
      <c r="M2057" s="10"/>
      <c r="N2057" s="10"/>
    </row>
    <row r="2058" spans="1:14">
      <c r="A2058" s="32" t="s">
        <v>9309</v>
      </c>
      <c r="B2058" s="32" t="s">
        <v>9309</v>
      </c>
      <c r="C2058" s="33">
        <v>0.52021990740740742</v>
      </c>
      <c r="D2058" s="10">
        <v>101</v>
      </c>
      <c r="E2058" s="14">
        <v>1508094</v>
      </c>
      <c r="F2058" s="10" t="s">
        <v>352</v>
      </c>
      <c r="G2058" s="15">
        <v>64</v>
      </c>
      <c r="H2058" s="10" t="s">
        <v>253</v>
      </c>
      <c r="I2058" s="10" t="s">
        <v>7424</v>
      </c>
      <c r="J2058" s="34">
        <v>2613.12</v>
      </c>
      <c r="K2058" s="10">
        <v>4931858941</v>
      </c>
      <c r="L2058" s="10" t="s">
        <v>7788</v>
      </c>
      <c r="M2058" s="10"/>
      <c r="N2058" s="10"/>
    </row>
    <row r="2059" spans="1:14">
      <c r="A2059" s="32" t="s">
        <v>9309</v>
      </c>
      <c r="B2059" s="32" t="s">
        <v>9309</v>
      </c>
      <c r="C2059" s="33">
        <v>0.52033564814814814</v>
      </c>
      <c r="D2059" s="10">
        <v>101</v>
      </c>
      <c r="E2059" s="14">
        <v>1508094</v>
      </c>
      <c r="F2059" s="10" t="s">
        <v>352</v>
      </c>
      <c r="G2059" s="15">
        <v>64</v>
      </c>
      <c r="H2059" s="10" t="s">
        <v>253</v>
      </c>
      <c r="I2059" s="10" t="s">
        <v>7424</v>
      </c>
      <c r="J2059" s="34">
        <v>2613.12</v>
      </c>
      <c r="K2059" s="10">
        <v>4931858942</v>
      </c>
      <c r="L2059" s="10" t="s">
        <v>7788</v>
      </c>
      <c r="M2059" s="10"/>
      <c r="N2059" s="10"/>
    </row>
    <row r="2060" spans="1:14">
      <c r="A2060" s="32" t="s">
        <v>9309</v>
      </c>
      <c r="B2060" s="32" t="s">
        <v>9309</v>
      </c>
      <c r="C2060" s="33">
        <v>0.52063657407407404</v>
      </c>
      <c r="D2060" s="10">
        <v>101</v>
      </c>
      <c r="E2060" s="14">
        <v>1508094</v>
      </c>
      <c r="F2060" s="10" t="s">
        <v>352</v>
      </c>
      <c r="G2060" s="15">
        <v>64</v>
      </c>
      <c r="H2060" s="10" t="s">
        <v>253</v>
      </c>
      <c r="I2060" s="10" t="s">
        <v>7424</v>
      </c>
      <c r="J2060" s="34">
        <v>2613.12</v>
      </c>
      <c r="K2060" s="10">
        <v>4931858944</v>
      </c>
      <c r="L2060" s="10" t="s">
        <v>7788</v>
      </c>
      <c r="M2060" s="10"/>
      <c r="N2060" s="10"/>
    </row>
    <row r="2061" spans="1:14">
      <c r="A2061" s="32" t="s">
        <v>9309</v>
      </c>
      <c r="B2061" s="32" t="s">
        <v>9309</v>
      </c>
      <c r="C2061" s="33">
        <v>0.52075231481481488</v>
      </c>
      <c r="D2061" s="10">
        <v>101</v>
      </c>
      <c r="E2061" s="14">
        <v>1508094</v>
      </c>
      <c r="F2061" s="10" t="s">
        <v>352</v>
      </c>
      <c r="G2061" s="15">
        <v>64</v>
      </c>
      <c r="H2061" s="10" t="s">
        <v>253</v>
      </c>
      <c r="I2061" s="10" t="s">
        <v>7424</v>
      </c>
      <c r="J2061" s="34">
        <v>2613.12</v>
      </c>
      <c r="K2061" s="10">
        <v>4931858945</v>
      </c>
      <c r="L2061" s="10" t="s">
        <v>7788</v>
      </c>
      <c r="M2061" s="10"/>
      <c r="N2061" s="10"/>
    </row>
    <row r="2062" spans="1:14">
      <c r="A2062" s="32" t="s">
        <v>9309</v>
      </c>
      <c r="B2062" s="32" t="s">
        <v>9309</v>
      </c>
      <c r="C2062" s="33">
        <v>0.52091435185185186</v>
      </c>
      <c r="D2062" s="10">
        <v>101</v>
      </c>
      <c r="E2062" s="14">
        <v>1508094</v>
      </c>
      <c r="F2062" s="10" t="s">
        <v>352</v>
      </c>
      <c r="G2062" s="15">
        <v>64</v>
      </c>
      <c r="H2062" s="10" t="s">
        <v>253</v>
      </c>
      <c r="I2062" s="10" t="s">
        <v>7424</v>
      </c>
      <c r="J2062" s="34">
        <v>2613.12</v>
      </c>
      <c r="K2062" s="10">
        <v>4931858946</v>
      </c>
      <c r="L2062" s="10" t="s">
        <v>7788</v>
      </c>
      <c r="M2062" s="10"/>
      <c r="N2062" s="10"/>
    </row>
    <row r="2063" spans="1:14">
      <c r="A2063" s="32" t="s">
        <v>9309</v>
      </c>
      <c r="B2063" s="32" t="s">
        <v>9309</v>
      </c>
      <c r="C2063" s="33">
        <v>0.52244212962962966</v>
      </c>
      <c r="D2063" s="10">
        <v>101</v>
      </c>
      <c r="E2063" s="14">
        <v>1508094</v>
      </c>
      <c r="F2063" s="10" t="s">
        <v>352</v>
      </c>
      <c r="G2063" s="15">
        <v>64</v>
      </c>
      <c r="H2063" s="10" t="s">
        <v>253</v>
      </c>
      <c r="I2063" s="10" t="s">
        <v>7424</v>
      </c>
      <c r="J2063" s="34">
        <v>2613.12</v>
      </c>
      <c r="K2063" s="10">
        <v>4931858949</v>
      </c>
      <c r="L2063" s="10" t="s">
        <v>7788</v>
      </c>
      <c r="M2063" s="10"/>
      <c r="N2063" s="10"/>
    </row>
    <row r="2064" spans="1:14">
      <c r="A2064" s="32" t="s">
        <v>9309</v>
      </c>
      <c r="B2064" s="32" t="s">
        <v>9309</v>
      </c>
      <c r="C2064" s="33">
        <v>0.52383101851851854</v>
      </c>
      <c r="D2064" s="10">
        <v>101</v>
      </c>
      <c r="E2064" s="14">
        <v>1508094</v>
      </c>
      <c r="F2064" s="10" t="s">
        <v>352</v>
      </c>
      <c r="G2064" s="15">
        <v>64</v>
      </c>
      <c r="H2064" s="10" t="s">
        <v>253</v>
      </c>
      <c r="I2064" s="10" t="s">
        <v>7424</v>
      </c>
      <c r="J2064" s="34">
        <v>2613.12</v>
      </c>
      <c r="K2064" s="10">
        <v>4931858977</v>
      </c>
      <c r="L2064" s="10" t="s">
        <v>7788</v>
      </c>
      <c r="M2064" s="10"/>
      <c r="N2064" s="10"/>
    </row>
    <row r="2065" spans="1:14">
      <c r="A2065" s="32" t="s">
        <v>9309</v>
      </c>
      <c r="B2065" s="32" t="s">
        <v>9309</v>
      </c>
      <c r="C2065" s="33">
        <v>0.53354166666666669</v>
      </c>
      <c r="D2065" s="10">
        <v>101</v>
      </c>
      <c r="E2065" s="14">
        <v>1513604</v>
      </c>
      <c r="F2065" s="10" t="s">
        <v>131</v>
      </c>
      <c r="G2065" s="15">
        <v>168</v>
      </c>
      <c r="H2065" s="10" t="s">
        <v>253</v>
      </c>
      <c r="I2065" s="10" t="s">
        <v>7424</v>
      </c>
      <c r="J2065" s="34">
        <v>3301.2</v>
      </c>
      <c r="K2065" s="10">
        <v>4931859078</v>
      </c>
      <c r="L2065" s="10" t="s">
        <v>7788</v>
      </c>
      <c r="M2065" s="10"/>
      <c r="N2065" s="10"/>
    </row>
    <row r="2066" spans="1:14">
      <c r="A2066" s="32" t="s">
        <v>9309</v>
      </c>
      <c r="B2066" s="32" t="s">
        <v>9309</v>
      </c>
      <c r="C2066" s="33">
        <v>0.5973842592592592</v>
      </c>
      <c r="D2066" s="10">
        <v>101</v>
      </c>
      <c r="E2066" s="14">
        <v>1508094</v>
      </c>
      <c r="F2066" s="10" t="s">
        <v>352</v>
      </c>
      <c r="G2066" s="15">
        <v>64</v>
      </c>
      <c r="H2066" s="10" t="s">
        <v>253</v>
      </c>
      <c r="I2066" s="10" t="s">
        <v>7424</v>
      </c>
      <c r="J2066" s="34">
        <v>2613.12</v>
      </c>
      <c r="K2066" s="10">
        <v>4931860211</v>
      </c>
      <c r="L2066" s="10" t="s">
        <v>7788</v>
      </c>
      <c r="M2066" s="10"/>
      <c r="N2066" s="10"/>
    </row>
    <row r="2067" spans="1:14">
      <c r="A2067" s="32" t="s">
        <v>9309</v>
      </c>
      <c r="B2067" s="32" t="s">
        <v>9309</v>
      </c>
      <c r="C2067" s="33">
        <v>0.59773148148148147</v>
      </c>
      <c r="D2067" s="10">
        <v>101</v>
      </c>
      <c r="E2067" s="14">
        <v>1513604</v>
      </c>
      <c r="F2067" s="10" t="s">
        <v>131</v>
      </c>
      <c r="G2067" s="15">
        <v>168</v>
      </c>
      <c r="H2067" s="10" t="s">
        <v>253</v>
      </c>
      <c r="I2067" s="10" t="s">
        <v>7424</v>
      </c>
      <c r="J2067" s="34">
        <v>3301.2</v>
      </c>
      <c r="K2067" s="10">
        <v>4931860215</v>
      </c>
      <c r="L2067" s="10" t="s">
        <v>7788</v>
      </c>
      <c r="M2067" s="10"/>
      <c r="N2067" s="10"/>
    </row>
    <row r="2068" spans="1:14">
      <c r="A2068" s="32" t="s">
        <v>9309</v>
      </c>
      <c r="B2068" s="32" t="s">
        <v>9309</v>
      </c>
      <c r="C2068" s="33">
        <v>0.73589120370370376</v>
      </c>
      <c r="D2068" s="10">
        <v>101</v>
      </c>
      <c r="E2068" s="14">
        <v>1516860</v>
      </c>
      <c r="F2068" s="10" t="s">
        <v>139</v>
      </c>
      <c r="G2068" s="15">
        <v>800</v>
      </c>
      <c r="H2068" s="10" t="s">
        <v>253</v>
      </c>
      <c r="I2068" s="10" t="s">
        <v>7424</v>
      </c>
      <c r="J2068" s="34">
        <v>15032</v>
      </c>
      <c r="K2068" s="10">
        <v>4931861829</v>
      </c>
      <c r="L2068" s="10" t="s">
        <v>8732</v>
      </c>
      <c r="M2068" s="10"/>
      <c r="N2068" s="10"/>
    </row>
    <row r="2069" spans="1:14">
      <c r="A2069" s="32" t="s">
        <v>9309</v>
      </c>
      <c r="B2069" s="32" t="s">
        <v>9309</v>
      </c>
      <c r="C2069" s="33">
        <v>0.73604166666666659</v>
      </c>
      <c r="D2069" s="10">
        <v>101</v>
      </c>
      <c r="E2069" s="14">
        <v>1516860</v>
      </c>
      <c r="F2069" s="10" t="s">
        <v>139</v>
      </c>
      <c r="G2069" s="15">
        <v>800</v>
      </c>
      <c r="H2069" s="10" t="s">
        <v>253</v>
      </c>
      <c r="I2069" s="10" t="s">
        <v>7424</v>
      </c>
      <c r="J2069" s="34">
        <v>15032</v>
      </c>
      <c r="K2069" s="10">
        <v>4931861830</v>
      </c>
      <c r="L2069" s="10" t="s">
        <v>8732</v>
      </c>
      <c r="M2069" s="10"/>
      <c r="N2069" s="10"/>
    </row>
    <row r="2070" spans="1:14">
      <c r="A2070" s="32" t="s">
        <v>9309</v>
      </c>
      <c r="B2070" s="32" t="s">
        <v>9309</v>
      </c>
      <c r="C2070" s="33">
        <v>0.73621527777777773</v>
      </c>
      <c r="D2070" s="10">
        <v>101</v>
      </c>
      <c r="E2070" s="14">
        <v>1516847</v>
      </c>
      <c r="F2070" s="10" t="s">
        <v>136</v>
      </c>
      <c r="G2070" s="15">
        <v>840</v>
      </c>
      <c r="H2070" s="10" t="s">
        <v>253</v>
      </c>
      <c r="I2070" s="10" t="s">
        <v>7424</v>
      </c>
      <c r="J2070" s="34">
        <v>15397.2</v>
      </c>
      <c r="K2070" s="10">
        <v>4931861831</v>
      </c>
      <c r="L2070" s="10" t="s">
        <v>8732</v>
      </c>
      <c r="M2070" s="10"/>
      <c r="N2070" s="10"/>
    </row>
    <row r="2071" spans="1:14">
      <c r="A2071" s="32" t="s">
        <v>9309</v>
      </c>
      <c r="B2071" s="32" t="s">
        <v>9309</v>
      </c>
      <c r="C2071" s="33">
        <v>0.7400000000000001</v>
      </c>
      <c r="D2071" s="10">
        <v>101</v>
      </c>
      <c r="E2071" s="14">
        <v>1508134</v>
      </c>
      <c r="F2071" s="10" t="s">
        <v>357</v>
      </c>
      <c r="G2071" s="15">
        <v>1200</v>
      </c>
      <c r="H2071" s="10" t="s">
        <v>253</v>
      </c>
      <c r="I2071" s="10" t="s">
        <v>7424</v>
      </c>
      <c r="J2071" s="34">
        <v>9768</v>
      </c>
      <c r="K2071" s="10">
        <v>4931861884</v>
      </c>
      <c r="L2071" s="10" t="s">
        <v>8732</v>
      </c>
      <c r="M2071" s="10"/>
      <c r="N2071" s="10"/>
    </row>
    <row r="2072" spans="1:14">
      <c r="A2072" s="32" t="s">
        <v>9309</v>
      </c>
      <c r="B2072" s="32" t="s">
        <v>9309</v>
      </c>
      <c r="C2072" s="33">
        <v>0.7658449074074074</v>
      </c>
      <c r="D2072" s="10">
        <v>101</v>
      </c>
      <c r="E2072" s="14">
        <v>1508197</v>
      </c>
      <c r="F2072" s="10" t="s">
        <v>126</v>
      </c>
      <c r="G2072" s="15">
        <v>200</v>
      </c>
      <c r="H2072" s="10" t="s">
        <v>253</v>
      </c>
      <c r="I2072" s="10" t="s">
        <v>7424</v>
      </c>
      <c r="J2072" s="34">
        <v>2470</v>
      </c>
      <c r="K2072" s="10">
        <v>4931862160</v>
      </c>
      <c r="L2072" s="10" t="s">
        <v>8732</v>
      </c>
      <c r="M2072" s="10"/>
      <c r="N2072" s="10"/>
    </row>
    <row r="2073" spans="1:14">
      <c r="A2073" s="32" t="s">
        <v>9309</v>
      </c>
      <c r="B2073" s="32" t="s">
        <v>9309</v>
      </c>
      <c r="C2073" s="33">
        <v>0.76593750000000005</v>
      </c>
      <c r="D2073" s="10">
        <v>101</v>
      </c>
      <c r="E2073" s="14">
        <v>1513604</v>
      </c>
      <c r="F2073" s="10" t="s">
        <v>131</v>
      </c>
      <c r="G2073" s="15">
        <v>168</v>
      </c>
      <c r="H2073" s="10" t="s">
        <v>253</v>
      </c>
      <c r="I2073" s="10" t="s">
        <v>7424</v>
      </c>
      <c r="J2073" s="34">
        <v>3301.2</v>
      </c>
      <c r="K2073" s="10">
        <v>4931862171</v>
      </c>
      <c r="L2073" s="10" t="s">
        <v>8732</v>
      </c>
      <c r="M2073" s="10"/>
      <c r="N2073" s="10"/>
    </row>
    <row r="2074" spans="1:14">
      <c r="A2074" s="32" t="s">
        <v>9309</v>
      </c>
      <c r="B2074" s="32" t="s">
        <v>9309</v>
      </c>
      <c r="C2074" s="33">
        <v>0.76599537037037047</v>
      </c>
      <c r="D2074" s="10">
        <v>101</v>
      </c>
      <c r="E2074" s="14">
        <v>1520331</v>
      </c>
      <c r="F2074" s="10" t="s">
        <v>153</v>
      </c>
      <c r="G2074" s="15">
        <v>168</v>
      </c>
      <c r="H2074" s="10" t="s">
        <v>253</v>
      </c>
      <c r="I2074" s="10" t="s">
        <v>7424</v>
      </c>
      <c r="J2074" s="34">
        <v>2829.12</v>
      </c>
      <c r="K2074" s="10">
        <v>4931862172</v>
      </c>
      <c r="L2074" s="10" t="s">
        <v>8732</v>
      </c>
      <c r="M2074" s="10"/>
      <c r="N2074" s="10"/>
    </row>
    <row r="2075" spans="1:14">
      <c r="A2075" s="32" t="s">
        <v>9309</v>
      </c>
      <c r="B2075" s="32" t="s">
        <v>9309</v>
      </c>
      <c r="C2075" s="33">
        <v>0.76686342592592593</v>
      </c>
      <c r="D2075" s="10">
        <v>101</v>
      </c>
      <c r="E2075" s="14">
        <v>1508094</v>
      </c>
      <c r="F2075" s="10" t="s">
        <v>352</v>
      </c>
      <c r="G2075" s="15">
        <v>64</v>
      </c>
      <c r="H2075" s="10" t="s">
        <v>253</v>
      </c>
      <c r="I2075" s="10" t="s">
        <v>7424</v>
      </c>
      <c r="J2075" s="34">
        <v>2613.12</v>
      </c>
      <c r="K2075" s="10">
        <v>4931862175</v>
      </c>
      <c r="L2075" s="10" t="s">
        <v>8732</v>
      </c>
      <c r="M2075" s="10"/>
      <c r="N2075" s="10"/>
    </row>
    <row r="2076" spans="1:14">
      <c r="A2076" s="32" t="s">
        <v>9309</v>
      </c>
      <c r="B2076" s="32" t="s">
        <v>9309</v>
      </c>
      <c r="C2076" s="33">
        <v>0.76692129629629635</v>
      </c>
      <c r="D2076" s="10">
        <v>101</v>
      </c>
      <c r="E2076" s="14">
        <v>1508094</v>
      </c>
      <c r="F2076" s="10" t="s">
        <v>352</v>
      </c>
      <c r="G2076" s="15">
        <v>64</v>
      </c>
      <c r="H2076" s="10" t="s">
        <v>253</v>
      </c>
      <c r="I2076" s="10" t="s">
        <v>7424</v>
      </c>
      <c r="J2076" s="34">
        <v>2613.12</v>
      </c>
      <c r="K2076" s="10">
        <v>4931862176</v>
      </c>
      <c r="L2076" s="10" t="s">
        <v>8732</v>
      </c>
      <c r="M2076" s="10"/>
      <c r="N2076" s="10"/>
    </row>
    <row r="2077" spans="1:14">
      <c r="A2077" s="32" t="s">
        <v>9309</v>
      </c>
      <c r="B2077" s="32" t="s">
        <v>9309</v>
      </c>
      <c r="C2077" s="33">
        <v>0.7761689814814815</v>
      </c>
      <c r="D2077" s="10">
        <v>101</v>
      </c>
      <c r="E2077" s="14">
        <v>1508142</v>
      </c>
      <c r="F2077" s="10" t="s">
        <v>358</v>
      </c>
      <c r="G2077" s="15">
        <v>186</v>
      </c>
      <c r="H2077" s="10" t="s">
        <v>253</v>
      </c>
      <c r="I2077" s="10" t="s">
        <v>7424</v>
      </c>
      <c r="J2077" s="34">
        <v>3329.4</v>
      </c>
      <c r="K2077" s="10">
        <v>4931862200</v>
      </c>
      <c r="L2077" s="10" t="s">
        <v>8732</v>
      </c>
      <c r="M2077" s="10"/>
      <c r="N2077" s="10"/>
    </row>
    <row r="2078" spans="1:14">
      <c r="A2078" s="32" t="s">
        <v>9309</v>
      </c>
      <c r="B2078" s="32" t="s">
        <v>9309</v>
      </c>
      <c r="C2078" s="33">
        <v>0.80656250000000007</v>
      </c>
      <c r="D2078" s="10">
        <v>101</v>
      </c>
      <c r="E2078" s="14">
        <v>1508197</v>
      </c>
      <c r="F2078" s="10" t="s">
        <v>126</v>
      </c>
      <c r="G2078" s="15">
        <v>200</v>
      </c>
      <c r="H2078" s="10" t="s">
        <v>253</v>
      </c>
      <c r="I2078" s="10" t="s">
        <v>7424</v>
      </c>
      <c r="J2078" s="34">
        <v>2470</v>
      </c>
      <c r="K2078" s="10">
        <v>4931862280</v>
      </c>
      <c r="L2078" s="10" t="s">
        <v>8732</v>
      </c>
      <c r="M2078" s="10"/>
      <c r="N2078" s="10"/>
    </row>
    <row r="2079" spans="1:14">
      <c r="A2079" s="32" t="s">
        <v>9309</v>
      </c>
      <c r="B2079" s="32" t="s">
        <v>9309</v>
      </c>
      <c r="C2079" s="33">
        <v>0.8065972222222223</v>
      </c>
      <c r="D2079" s="10">
        <v>101</v>
      </c>
      <c r="E2079" s="14">
        <v>1508197</v>
      </c>
      <c r="F2079" s="10" t="s">
        <v>126</v>
      </c>
      <c r="G2079" s="15">
        <v>200</v>
      </c>
      <c r="H2079" s="10" t="s">
        <v>253</v>
      </c>
      <c r="I2079" s="10" t="s">
        <v>7424</v>
      </c>
      <c r="J2079" s="34">
        <v>2470</v>
      </c>
      <c r="K2079" s="10">
        <v>4931862441</v>
      </c>
      <c r="L2079" s="10" t="s">
        <v>8732</v>
      </c>
      <c r="M2079" s="10"/>
      <c r="N2079" s="10"/>
    </row>
    <row r="2080" spans="1:14">
      <c r="A2080" s="32" t="s">
        <v>9309</v>
      </c>
      <c r="B2080" s="32" t="s">
        <v>9309</v>
      </c>
      <c r="C2080" s="33">
        <v>0.80664351851851857</v>
      </c>
      <c r="D2080" s="10">
        <v>101</v>
      </c>
      <c r="E2080" s="14">
        <v>1520331</v>
      </c>
      <c r="F2080" s="10" t="s">
        <v>153</v>
      </c>
      <c r="G2080" s="15">
        <v>168</v>
      </c>
      <c r="H2080" s="10" t="s">
        <v>253</v>
      </c>
      <c r="I2080" s="10" t="s">
        <v>7424</v>
      </c>
      <c r="J2080" s="34">
        <v>2829.12</v>
      </c>
      <c r="K2080" s="10">
        <v>4931862442</v>
      </c>
      <c r="L2080" s="10" t="s">
        <v>8732</v>
      </c>
      <c r="M2080" s="10"/>
      <c r="N2080" s="10"/>
    </row>
    <row r="2081" spans="1:14">
      <c r="A2081" s="32" t="s">
        <v>9309</v>
      </c>
      <c r="B2081" s="32" t="s">
        <v>9309</v>
      </c>
      <c r="C2081" s="33">
        <v>0.8537499999999999</v>
      </c>
      <c r="D2081" s="10">
        <v>101</v>
      </c>
      <c r="E2081" s="14">
        <v>1508094</v>
      </c>
      <c r="F2081" s="10" t="s">
        <v>352</v>
      </c>
      <c r="G2081" s="15">
        <v>64</v>
      </c>
      <c r="H2081" s="10" t="s">
        <v>253</v>
      </c>
      <c r="I2081" s="10" t="s">
        <v>7424</v>
      </c>
      <c r="J2081" s="34">
        <v>2613.12</v>
      </c>
      <c r="K2081" s="10">
        <v>4931862616</v>
      </c>
      <c r="L2081" s="10" t="s">
        <v>8732</v>
      </c>
      <c r="M2081" s="10"/>
      <c r="N2081" s="10"/>
    </row>
    <row r="2082" spans="1:14">
      <c r="A2082" s="32" t="s">
        <v>9309</v>
      </c>
      <c r="B2082" s="32" t="s">
        <v>9309</v>
      </c>
      <c r="C2082" s="33">
        <v>0.85379629629629628</v>
      </c>
      <c r="D2082" s="10">
        <v>101</v>
      </c>
      <c r="E2082" s="14">
        <v>1508094</v>
      </c>
      <c r="F2082" s="10" t="s">
        <v>352</v>
      </c>
      <c r="G2082" s="15">
        <v>64</v>
      </c>
      <c r="H2082" s="10" t="s">
        <v>253</v>
      </c>
      <c r="I2082" s="10" t="s">
        <v>7424</v>
      </c>
      <c r="J2082" s="34">
        <v>2613.12</v>
      </c>
      <c r="K2082" s="10">
        <v>4931862617</v>
      </c>
      <c r="L2082" s="10" t="s">
        <v>8732</v>
      </c>
      <c r="M2082" s="10"/>
      <c r="N2082" s="10"/>
    </row>
    <row r="2083" spans="1:14">
      <c r="A2083" s="32" t="s">
        <v>9309</v>
      </c>
      <c r="B2083" s="32" t="s">
        <v>9309</v>
      </c>
      <c r="C2083" s="33">
        <v>0.85488425925925926</v>
      </c>
      <c r="D2083" s="10">
        <v>101</v>
      </c>
      <c r="E2083" s="14">
        <v>1516850</v>
      </c>
      <c r="F2083" s="10" t="s">
        <v>399</v>
      </c>
      <c r="G2083" s="15">
        <v>960</v>
      </c>
      <c r="H2083" s="10" t="s">
        <v>253</v>
      </c>
      <c r="I2083" s="10" t="s">
        <v>7424</v>
      </c>
      <c r="J2083" s="34">
        <v>18614.400000000001</v>
      </c>
      <c r="K2083" s="10">
        <v>4931862592</v>
      </c>
      <c r="L2083" s="10" t="s">
        <v>8732</v>
      </c>
      <c r="M2083" s="10"/>
      <c r="N2083" s="10"/>
    </row>
    <row r="2084" spans="1:14">
      <c r="A2084" s="32" t="s">
        <v>9309</v>
      </c>
      <c r="B2084" s="32" t="s">
        <v>9309</v>
      </c>
      <c r="C2084" s="33">
        <v>0.85540509259259256</v>
      </c>
      <c r="D2084" s="10">
        <v>102</v>
      </c>
      <c r="E2084" s="14">
        <v>1516850</v>
      </c>
      <c r="F2084" s="10" t="s">
        <v>399</v>
      </c>
      <c r="G2084" s="15">
        <v>-960</v>
      </c>
      <c r="H2084" s="10" t="s">
        <v>253</v>
      </c>
      <c r="I2084" s="10" t="s">
        <v>7424</v>
      </c>
      <c r="J2084" s="34">
        <v>-18614.400000000001</v>
      </c>
      <c r="K2084" s="10">
        <v>4931862593</v>
      </c>
      <c r="L2084" s="10" t="s">
        <v>8732</v>
      </c>
      <c r="M2084" s="10"/>
      <c r="N2084" s="10"/>
    </row>
    <row r="2085" spans="1:14">
      <c r="A2085" s="32" t="s">
        <v>9309</v>
      </c>
      <c r="B2085" s="32" t="s">
        <v>9309</v>
      </c>
      <c r="C2085" s="33">
        <v>0.87586805555555547</v>
      </c>
      <c r="D2085" s="10">
        <v>101</v>
      </c>
      <c r="E2085" s="14">
        <v>1516860</v>
      </c>
      <c r="F2085" s="10" t="s">
        <v>139</v>
      </c>
      <c r="G2085" s="15">
        <v>800</v>
      </c>
      <c r="H2085" s="10" t="s">
        <v>253</v>
      </c>
      <c r="I2085" s="10" t="s">
        <v>7424</v>
      </c>
      <c r="J2085" s="34">
        <v>15032</v>
      </c>
      <c r="K2085" s="10">
        <v>4931862782</v>
      </c>
      <c r="L2085" s="10" t="s">
        <v>8732</v>
      </c>
      <c r="M2085" s="10"/>
      <c r="N2085" s="10"/>
    </row>
    <row r="2086" spans="1:14">
      <c r="A2086" s="32" t="s">
        <v>9309</v>
      </c>
      <c r="B2086" s="32" t="s">
        <v>9309</v>
      </c>
      <c r="C2086" s="33">
        <v>0.87746527777777772</v>
      </c>
      <c r="D2086" s="10">
        <v>101</v>
      </c>
      <c r="E2086" s="14">
        <v>1516847</v>
      </c>
      <c r="F2086" s="10" t="s">
        <v>136</v>
      </c>
      <c r="G2086" s="15">
        <v>840</v>
      </c>
      <c r="H2086" s="10" t="s">
        <v>253</v>
      </c>
      <c r="I2086" s="10" t="s">
        <v>7424</v>
      </c>
      <c r="J2086" s="34">
        <v>15397.2</v>
      </c>
      <c r="K2086" s="10">
        <v>4931862812</v>
      </c>
      <c r="L2086" s="10" t="s">
        <v>8732</v>
      </c>
      <c r="M2086" s="10"/>
      <c r="N2086" s="10"/>
    </row>
    <row r="2087" spans="1:14">
      <c r="A2087" s="32" t="s">
        <v>9309</v>
      </c>
      <c r="B2087" s="32" t="s">
        <v>9309</v>
      </c>
      <c r="C2087" s="33">
        <v>0.92075231481481479</v>
      </c>
      <c r="D2087" s="10">
        <v>101</v>
      </c>
      <c r="E2087" s="14">
        <v>1508120</v>
      </c>
      <c r="F2087" s="10" t="s">
        <v>9216</v>
      </c>
      <c r="G2087" s="15">
        <v>240</v>
      </c>
      <c r="H2087" s="10" t="s">
        <v>253</v>
      </c>
      <c r="I2087" s="10" t="s">
        <v>7424</v>
      </c>
      <c r="J2087" s="34">
        <v>2872.8</v>
      </c>
      <c r="K2087" s="10">
        <v>4931863150</v>
      </c>
      <c r="L2087" s="10" t="s">
        <v>8732</v>
      </c>
      <c r="M2087" s="10"/>
      <c r="N2087" s="10"/>
    </row>
    <row r="2088" spans="1:14">
      <c r="A2088" s="32" t="s">
        <v>9309</v>
      </c>
      <c r="B2088" s="32" t="s">
        <v>9309</v>
      </c>
      <c r="C2088" s="33">
        <v>0.9208101851851852</v>
      </c>
      <c r="D2088" s="10">
        <v>101</v>
      </c>
      <c r="E2088" s="14">
        <v>1513604</v>
      </c>
      <c r="F2088" s="10" t="s">
        <v>131</v>
      </c>
      <c r="G2088" s="15">
        <v>168</v>
      </c>
      <c r="H2088" s="10" t="s">
        <v>253</v>
      </c>
      <c r="I2088" s="10" t="s">
        <v>7424</v>
      </c>
      <c r="J2088" s="34">
        <v>3301.2</v>
      </c>
      <c r="K2088" s="10">
        <v>4931863161</v>
      </c>
      <c r="L2088" s="10" t="s">
        <v>8732</v>
      </c>
      <c r="M2088" s="10"/>
      <c r="N2088" s="10"/>
    </row>
    <row r="2089" spans="1:14">
      <c r="A2089" s="32" t="s">
        <v>9309</v>
      </c>
      <c r="B2089" s="32" t="s">
        <v>9309</v>
      </c>
      <c r="C2089" s="33">
        <v>0.92773148148148143</v>
      </c>
      <c r="D2089" s="10">
        <v>101</v>
      </c>
      <c r="E2089" s="14">
        <v>1519634</v>
      </c>
      <c r="F2089" s="10" t="s">
        <v>149</v>
      </c>
      <c r="G2089" s="15">
        <v>400</v>
      </c>
      <c r="H2089" s="10" t="s">
        <v>253</v>
      </c>
      <c r="I2089" s="10" t="s">
        <v>7424</v>
      </c>
      <c r="J2089" s="34">
        <v>10536</v>
      </c>
      <c r="K2089" s="10">
        <v>4931863205</v>
      </c>
      <c r="L2089" s="10" t="s">
        <v>8732</v>
      </c>
      <c r="M2089" s="10"/>
      <c r="N2089" s="10"/>
    </row>
    <row r="2090" spans="1:14">
      <c r="A2090" s="32" t="s">
        <v>9309</v>
      </c>
      <c r="B2090" s="32" t="s">
        <v>9309</v>
      </c>
      <c r="C2090" s="33">
        <v>0.93112268518518515</v>
      </c>
      <c r="D2090" s="10">
        <v>101</v>
      </c>
      <c r="E2090" s="14">
        <v>1508094</v>
      </c>
      <c r="F2090" s="10" t="s">
        <v>352</v>
      </c>
      <c r="G2090" s="15">
        <v>64</v>
      </c>
      <c r="H2090" s="10" t="s">
        <v>253</v>
      </c>
      <c r="I2090" s="10" t="s">
        <v>7424</v>
      </c>
      <c r="J2090" s="34">
        <v>2613.12</v>
      </c>
      <c r="K2090" s="10">
        <v>4931863231</v>
      </c>
      <c r="L2090" s="10" t="s">
        <v>8732</v>
      </c>
      <c r="M2090" s="10"/>
      <c r="N2090" s="10"/>
    </row>
    <row r="2091" spans="1:14">
      <c r="A2091" s="32" t="s">
        <v>9344</v>
      </c>
      <c r="B2091" s="32" t="s">
        <v>9344</v>
      </c>
      <c r="C2091" s="33">
        <v>6.4131944444444436E-2</v>
      </c>
      <c r="D2091" s="10">
        <v>101</v>
      </c>
      <c r="E2091" s="14">
        <v>1508094</v>
      </c>
      <c r="F2091" s="10" t="s">
        <v>352</v>
      </c>
      <c r="G2091" s="15">
        <v>64</v>
      </c>
      <c r="H2091" s="10" t="s">
        <v>253</v>
      </c>
      <c r="I2091" s="10" t="s">
        <v>7424</v>
      </c>
      <c r="J2091" s="34">
        <v>2613.12</v>
      </c>
      <c r="K2091" s="10">
        <v>4931863785</v>
      </c>
      <c r="L2091" s="10" t="s">
        <v>8469</v>
      </c>
      <c r="M2091" s="10"/>
      <c r="N2091" s="10"/>
    </row>
    <row r="2092" spans="1:14">
      <c r="A2092" s="32" t="s">
        <v>9344</v>
      </c>
      <c r="B2092" s="32" t="s">
        <v>9344</v>
      </c>
      <c r="C2092" s="33">
        <v>6.8761574074074072E-2</v>
      </c>
      <c r="D2092" s="10">
        <v>101</v>
      </c>
      <c r="E2092" s="14">
        <v>1520337</v>
      </c>
      <c r="F2092" s="10" t="s">
        <v>157</v>
      </c>
      <c r="G2092" s="15">
        <v>200</v>
      </c>
      <c r="H2092" s="10" t="s">
        <v>253</v>
      </c>
      <c r="I2092" s="10" t="s">
        <v>7424</v>
      </c>
      <c r="J2092" s="34">
        <v>2610</v>
      </c>
      <c r="K2092" s="10">
        <v>4931863799</v>
      </c>
      <c r="L2092" s="10" t="s">
        <v>8469</v>
      </c>
      <c r="M2092" s="10"/>
      <c r="N2092" s="10"/>
    </row>
    <row r="2093" spans="1:14">
      <c r="A2093" s="32" t="s">
        <v>9344</v>
      </c>
      <c r="B2093" s="32" t="s">
        <v>9344</v>
      </c>
      <c r="C2093" s="33">
        <v>7.2719907407407414E-2</v>
      </c>
      <c r="D2093" s="10">
        <v>101</v>
      </c>
      <c r="E2093" s="14">
        <v>1508197</v>
      </c>
      <c r="F2093" s="10" t="s">
        <v>126</v>
      </c>
      <c r="G2093" s="15">
        <v>198</v>
      </c>
      <c r="H2093" s="10" t="s">
        <v>253</v>
      </c>
      <c r="I2093" s="10" t="s">
        <v>7424</v>
      </c>
      <c r="J2093" s="34">
        <v>2445.3000000000002</v>
      </c>
      <c r="K2093" s="10">
        <v>4931863841</v>
      </c>
      <c r="L2093" s="10" t="s">
        <v>8469</v>
      </c>
      <c r="M2093" s="10"/>
      <c r="N2093" s="10"/>
    </row>
    <row r="2094" spans="1:14">
      <c r="A2094" s="32" t="s">
        <v>9344</v>
      </c>
      <c r="B2094" s="32" t="s">
        <v>9344</v>
      </c>
      <c r="C2094" s="33">
        <v>7.5763888888888895E-2</v>
      </c>
      <c r="D2094" s="10">
        <v>101</v>
      </c>
      <c r="E2094" s="14">
        <v>1508142</v>
      </c>
      <c r="F2094" s="10" t="s">
        <v>358</v>
      </c>
      <c r="G2094" s="15">
        <v>1</v>
      </c>
      <c r="H2094" s="10" t="s">
        <v>253</v>
      </c>
      <c r="I2094" s="10" t="s">
        <v>7424</v>
      </c>
      <c r="J2094" s="34">
        <v>17.899999999999999</v>
      </c>
      <c r="K2094" s="10">
        <v>4931863843</v>
      </c>
      <c r="L2094" s="10" t="s">
        <v>8469</v>
      </c>
      <c r="M2094" s="10"/>
      <c r="N2094" s="10"/>
    </row>
    <row r="2095" spans="1:14">
      <c r="A2095" s="32" t="s">
        <v>9344</v>
      </c>
      <c r="B2095" s="32" t="s">
        <v>9344</v>
      </c>
      <c r="C2095" s="33">
        <v>8.5520833333333338E-2</v>
      </c>
      <c r="D2095" s="10">
        <v>101</v>
      </c>
      <c r="E2095" s="14">
        <v>1520337</v>
      </c>
      <c r="F2095" s="10" t="s">
        <v>157</v>
      </c>
      <c r="G2095" s="15">
        <v>200</v>
      </c>
      <c r="H2095" s="10" t="s">
        <v>253</v>
      </c>
      <c r="I2095" s="10" t="s">
        <v>7424</v>
      </c>
      <c r="J2095" s="34">
        <v>2610</v>
      </c>
      <c r="K2095" s="10">
        <v>4931863845</v>
      </c>
      <c r="L2095" s="10" t="s">
        <v>8469</v>
      </c>
      <c r="M2095" s="10"/>
      <c r="N2095" s="10"/>
    </row>
    <row r="2096" spans="1:14">
      <c r="A2096" s="32" t="s">
        <v>9344</v>
      </c>
      <c r="B2096" s="32" t="s">
        <v>9344</v>
      </c>
      <c r="C2096" s="33">
        <v>8.7245370370370376E-2</v>
      </c>
      <c r="D2096" s="10">
        <v>101</v>
      </c>
      <c r="E2096" s="14">
        <v>1513604</v>
      </c>
      <c r="F2096" s="10" t="s">
        <v>131</v>
      </c>
      <c r="G2096" s="15">
        <v>131</v>
      </c>
      <c r="H2096" s="10" t="s">
        <v>253</v>
      </c>
      <c r="I2096" s="10" t="s">
        <v>7424</v>
      </c>
      <c r="J2096" s="34">
        <v>2574.15</v>
      </c>
      <c r="K2096" s="10">
        <v>4931863846</v>
      </c>
      <c r="L2096" s="10" t="s">
        <v>8469</v>
      </c>
      <c r="M2096" s="10"/>
      <c r="N2096" s="10"/>
    </row>
    <row r="2097" spans="1:14">
      <c r="A2097" s="32" t="s">
        <v>9344</v>
      </c>
      <c r="B2097" s="32" t="s">
        <v>9344</v>
      </c>
      <c r="C2097" s="33">
        <v>8.7384259259259259E-2</v>
      </c>
      <c r="D2097" s="10">
        <v>101</v>
      </c>
      <c r="E2097" s="14">
        <v>1513604</v>
      </c>
      <c r="F2097" s="10" t="s">
        <v>131</v>
      </c>
      <c r="G2097" s="15">
        <v>168</v>
      </c>
      <c r="H2097" s="10" t="s">
        <v>253</v>
      </c>
      <c r="I2097" s="10" t="s">
        <v>7424</v>
      </c>
      <c r="J2097" s="34">
        <v>3301.2</v>
      </c>
      <c r="K2097" s="10">
        <v>4931863847</v>
      </c>
      <c r="L2097" s="10" t="s">
        <v>8469</v>
      </c>
      <c r="M2097" s="10"/>
      <c r="N2097" s="10"/>
    </row>
    <row r="2098" spans="1:14">
      <c r="A2098" s="32" t="s">
        <v>9344</v>
      </c>
      <c r="B2098" s="32" t="s">
        <v>9344</v>
      </c>
      <c r="C2098" s="33">
        <v>9.1331018518518506E-2</v>
      </c>
      <c r="D2098" s="10">
        <v>101</v>
      </c>
      <c r="E2098" s="14">
        <v>1508120</v>
      </c>
      <c r="F2098" s="10" t="s">
        <v>9216</v>
      </c>
      <c r="G2098" s="15">
        <v>184</v>
      </c>
      <c r="H2098" s="10" t="s">
        <v>253</v>
      </c>
      <c r="I2098" s="10" t="s">
        <v>7424</v>
      </c>
      <c r="J2098" s="34">
        <v>2202.48</v>
      </c>
      <c r="K2098" s="10">
        <v>4931863848</v>
      </c>
      <c r="L2098" s="10" t="s">
        <v>8469</v>
      </c>
      <c r="M2098" s="10"/>
      <c r="N2098" s="10"/>
    </row>
    <row r="2099" spans="1:14">
      <c r="A2099" s="32" t="s">
        <v>9344</v>
      </c>
      <c r="B2099" s="32" t="s">
        <v>9344</v>
      </c>
      <c r="C2099" s="33">
        <v>9.331018518518519E-2</v>
      </c>
      <c r="D2099" s="10">
        <v>102</v>
      </c>
      <c r="E2099" s="14">
        <v>1508120</v>
      </c>
      <c r="F2099" s="10" t="s">
        <v>9216</v>
      </c>
      <c r="G2099" s="15">
        <v>-184</v>
      </c>
      <c r="H2099" s="10" t="s">
        <v>253</v>
      </c>
      <c r="I2099" s="10" t="s">
        <v>7424</v>
      </c>
      <c r="J2099" s="34">
        <v>-2202.48</v>
      </c>
      <c r="K2099" s="10">
        <v>4931863850</v>
      </c>
      <c r="L2099" s="10" t="s">
        <v>8469</v>
      </c>
      <c r="M2099" s="10"/>
      <c r="N2099" s="10"/>
    </row>
    <row r="2100" spans="1:14">
      <c r="A2100" s="32" t="s">
        <v>9344</v>
      </c>
      <c r="B2100" s="32" t="s">
        <v>9344</v>
      </c>
      <c r="C2100" s="33">
        <v>9.3599537037037037E-2</v>
      </c>
      <c r="D2100" s="10">
        <v>102</v>
      </c>
      <c r="E2100" s="14">
        <v>1520337</v>
      </c>
      <c r="F2100" s="10" t="s">
        <v>157</v>
      </c>
      <c r="G2100" s="15">
        <v>-200</v>
      </c>
      <c r="H2100" s="10" t="s">
        <v>253</v>
      </c>
      <c r="I2100" s="10" t="s">
        <v>7424</v>
      </c>
      <c r="J2100" s="34">
        <v>-2610</v>
      </c>
      <c r="K2100" s="10">
        <v>4931863911</v>
      </c>
      <c r="L2100" s="10" t="s">
        <v>8469</v>
      </c>
      <c r="M2100" s="10"/>
      <c r="N2100" s="10"/>
    </row>
    <row r="2101" spans="1:14">
      <c r="A2101" s="32" t="s">
        <v>9344</v>
      </c>
      <c r="B2101" s="32" t="s">
        <v>9344</v>
      </c>
      <c r="C2101" s="33">
        <v>9.3831018518518508E-2</v>
      </c>
      <c r="D2101" s="10">
        <v>102</v>
      </c>
      <c r="E2101" s="14">
        <v>1513604</v>
      </c>
      <c r="F2101" s="10" t="s">
        <v>131</v>
      </c>
      <c r="G2101" s="15">
        <v>-131</v>
      </c>
      <c r="H2101" s="10" t="s">
        <v>253</v>
      </c>
      <c r="I2101" s="10" t="s">
        <v>7424</v>
      </c>
      <c r="J2101" s="34">
        <v>-2574.15</v>
      </c>
      <c r="K2101" s="10">
        <v>4931863912</v>
      </c>
      <c r="L2101" s="10" t="s">
        <v>8469</v>
      </c>
      <c r="M2101" s="10"/>
      <c r="N2101" s="10"/>
    </row>
    <row r="2102" spans="1:14">
      <c r="A2102" s="32" t="s">
        <v>9344</v>
      </c>
      <c r="B2102" s="32" t="s">
        <v>9344</v>
      </c>
      <c r="C2102" s="33">
        <v>9.3958333333333324E-2</v>
      </c>
      <c r="D2102" s="10">
        <v>102</v>
      </c>
      <c r="E2102" s="14">
        <v>1513604</v>
      </c>
      <c r="F2102" s="10" t="s">
        <v>131</v>
      </c>
      <c r="G2102" s="15">
        <v>-168</v>
      </c>
      <c r="H2102" s="10" t="s">
        <v>253</v>
      </c>
      <c r="I2102" s="10" t="s">
        <v>7424</v>
      </c>
      <c r="J2102" s="34">
        <v>-3301.2</v>
      </c>
      <c r="K2102" s="10">
        <v>4931863913</v>
      </c>
      <c r="L2102" s="10" t="s">
        <v>8469</v>
      </c>
      <c r="M2102" s="10"/>
      <c r="N2102" s="10"/>
    </row>
    <row r="2103" spans="1:14">
      <c r="A2103" s="32" t="s">
        <v>9344</v>
      </c>
      <c r="B2103" s="32" t="s">
        <v>9344</v>
      </c>
      <c r="C2103" s="33">
        <v>0.1002199074074074</v>
      </c>
      <c r="D2103" s="10">
        <v>101</v>
      </c>
      <c r="E2103" s="14">
        <v>1508094</v>
      </c>
      <c r="F2103" s="10" t="s">
        <v>352</v>
      </c>
      <c r="G2103" s="15">
        <v>64</v>
      </c>
      <c r="H2103" s="10" t="s">
        <v>253</v>
      </c>
      <c r="I2103" s="10" t="s">
        <v>7424</v>
      </c>
      <c r="J2103" s="34">
        <v>2613.12</v>
      </c>
      <c r="K2103" s="10">
        <v>4931863926</v>
      </c>
      <c r="L2103" s="10" t="s">
        <v>8469</v>
      </c>
      <c r="M2103" s="10"/>
      <c r="N2103" s="10"/>
    </row>
    <row r="2104" spans="1:14">
      <c r="A2104" s="32" t="s">
        <v>9344</v>
      </c>
      <c r="B2104" s="32" t="s">
        <v>9344</v>
      </c>
      <c r="C2104" s="33">
        <v>0.10027777777777779</v>
      </c>
      <c r="D2104" s="10">
        <v>101</v>
      </c>
      <c r="E2104" s="14">
        <v>1508094</v>
      </c>
      <c r="F2104" s="10" t="s">
        <v>352</v>
      </c>
      <c r="G2104" s="15">
        <v>64</v>
      </c>
      <c r="H2104" s="10" t="s">
        <v>253</v>
      </c>
      <c r="I2104" s="10" t="s">
        <v>7424</v>
      </c>
      <c r="J2104" s="34">
        <v>2613.12</v>
      </c>
      <c r="K2104" s="10">
        <v>4931863928</v>
      </c>
      <c r="L2104" s="10" t="s">
        <v>8469</v>
      </c>
      <c r="M2104" s="10"/>
      <c r="N2104" s="10"/>
    </row>
    <row r="2105" spans="1:14">
      <c r="A2105" s="32" t="s">
        <v>9344</v>
      </c>
      <c r="B2105" s="32" t="s">
        <v>9344</v>
      </c>
      <c r="C2105" s="33">
        <v>0.10031249999999999</v>
      </c>
      <c r="D2105" s="10">
        <v>101</v>
      </c>
      <c r="E2105" s="14">
        <v>1508094</v>
      </c>
      <c r="F2105" s="10" t="s">
        <v>352</v>
      </c>
      <c r="G2105" s="15">
        <v>64</v>
      </c>
      <c r="H2105" s="10" t="s">
        <v>253</v>
      </c>
      <c r="I2105" s="10" t="s">
        <v>7424</v>
      </c>
      <c r="J2105" s="34">
        <v>2613.12</v>
      </c>
      <c r="K2105" s="10">
        <v>4931863929</v>
      </c>
      <c r="L2105" s="10" t="s">
        <v>8469</v>
      </c>
      <c r="M2105" s="10"/>
      <c r="N2105" s="10"/>
    </row>
    <row r="2106" spans="1:14">
      <c r="A2106" s="32" t="s">
        <v>9344</v>
      </c>
      <c r="B2106" s="32" t="s">
        <v>9344</v>
      </c>
      <c r="C2106" s="33">
        <v>0.10122685185185186</v>
      </c>
      <c r="D2106" s="10">
        <v>101</v>
      </c>
      <c r="E2106" s="14">
        <v>1508134</v>
      </c>
      <c r="F2106" s="10" t="s">
        <v>357</v>
      </c>
      <c r="G2106" s="15">
        <v>454</v>
      </c>
      <c r="H2106" s="10" t="s">
        <v>253</v>
      </c>
      <c r="I2106" s="10" t="s">
        <v>7424</v>
      </c>
      <c r="J2106" s="34">
        <v>3695.56</v>
      </c>
      <c r="K2106" s="10">
        <v>4931863930</v>
      </c>
      <c r="L2106" s="10" t="s">
        <v>8469</v>
      </c>
      <c r="M2106" s="10"/>
      <c r="N2106" s="10"/>
    </row>
    <row r="2107" spans="1:14">
      <c r="A2107" s="32" t="s">
        <v>9344</v>
      </c>
      <c r="B2107" s="32" t="s">
        <v>9344</v>
      </c>
      <c r="C2107" s="33">
        <v>0.10528935185185184</v>
      </c>
      <c r="D2107" s="10">
        <v>101</v>
      </c>
      <c r="E2107" s="14">
        <v>1520331</v>
      </c>
      <c r="F2107" s="10" t="s">
        <v>153</v>
      </c>
      <c r="G2107" s="15">
        <v>168</v>
      </c>
      <c r="H2107" s="10" t="s">
        <v>253</v>
      </c>
      <c r="I2107" s="10" t="s">
        <v>7424</v>
      </c>
      <c r="J2107" s="34">
        <v>2829.12</v>
      </c>
      <c r="K2107" s="10">
        <v>4931863936</v>
      </c>
      <c r="L2107" s="10" t="s">
        <v>8469</v>
      </c>
      <c r="M2107" s="10"/>
      <c r="N2107" s="10"/>
    </row>
    <row r="2108" spans="1:14">
      <c r="A2108" s="32" t="s">
        <v>9344</v>
      </c>
      <c r="B2108" s="32" t="s">
        <v>9344</v>
      </c>
      <c r="C2108" s="33">
        <v>0.14732638888888888</v>
      </c>
      <c r="D2108" s="10">
        <v>101</v>
      </c>
      <c r="E2108" s="14">
        <v>1513604</v>
      </c>
      <c r="F2108" s="10" t="s">
        <v>131</v>
      </c>
      <c r="G2108" s="15">
        <v>168</v>
      </c>
      <c r="H2108" s="10" t="s">
        <v>253</v>
      </c>
      <c r="I2108" s="10" t="s">
        <v>7424</v>
      </c>
      <c r="J2108" s="34">
        <v>3301.2</v>
      </c>
      <c r="K2108" s="10">
        <v>4931864015</v>
      </c>
      <c r="L2108" s="10" t="s">
        <v>8469</v>
      </c>
      <c r="M2108" s="10"/>
      <c r="N2108" s="10"/>
    </row>
    <row r="2109" spans="1:14">
      <c r="A2109" s="32" t="s">
        <v>9344</v>
      </c>
      <c r="B2109" s="32" t="s">
        <v>9344</v>
      </c>
      <c r="C2109" s="33">
        <v>0.14798611111111112</v>
      </c>
      <c r="D2109" s="10">
        <v>102</v>
      </c>
      <c r="E2109" s="14">
        <v>1513604</v>
      </c>
      <c r="F2109" s="10" t="s">
        <v>131</v>
      </c>
      <c r="G2109" s="15">
        <v>-168</v>
      </c>
      <c r="H2109" s="10" t="s">
        <v>253</v>
      </c>
      <c r="I2109" s="10" t="s">
        <v>7424</v>
      </c>
      <c r="J2109" s="34">
        <v>-3301.2</v>
      </c>
      <c r="K2109" s="10">
        <v>4931864016</v>
      </c>
      <c r="L2109" s="10" t="s">
        <v>8469</v>
      </c>
      <c r="M2109" s="10"/>
      <c r="N2109" s="10"/>
    </row>
    <row r="2110" spans="1:14">
      <c r="A2110" s="32" t="s">
        <v>9344</v>
      </c>
      <c r="B2110" s="32" t="s">
        <v>9344</v>
      </c>
      <c r="C2110" s="33">
        <v>0.1499189814814815</v>
      </c>
      <c r="D2110" s="10">
        <v>101</v>
      </c>
      <c r="E2110" s="14">
        <v>1513604</v>
      </c>
      <c r="F2110" s="10" t="s">
        <v>131</v>
      </c>
      <c r="G2110" s="15">
        <v>131</v>
      </c>
      <c r="H2110" s="10" t="s">
        <v>253</v>
      </c>
      <c r="I2110" s="10" t="s">
        <v>7424</v>
      </c>
      <c r="J2110" s="34">
        <v>2574.15</v>
      </c>
      <c r="K2110" s="10">
        <v>4931864018</v>
      </c>
      <c r="L2110" s="10" t="s">
        <v>8469</v>
      </c>
      <c r="M2110" s="10"/>
      <c r="N2110" s="10"/>
    </row>
    <row r="2111" spans="1:14">
      <c r="A2111" s="32" t="s">
        <v>9344</v>
      </c>
      <c r="B2111" s="32" t="s">
        <v>9344</v>
      </c>
      <c r="C2111" s="33">
        <v>0.15313657407407408</v>
      </c>
      <c r="D2111" s="10">
        <v>101</v>
      </c>
      <c r="E2111" s="14">
        <v>1513604</v>
      </c>
      <c r="F2111" s="10" t="s">
        <v>131</v>
      </c>
      <c r="G2111" s="15">
        <v>131</v>
      </c>
      <c r="H2111" s="10" t="s">
        <v>253</v>
      </c>
      <c r="I2111" s="10" t="s">
        <v>7424</v>
      </c>
      <c r="J2111" s="34">
        <v>2574.15</v>
      </c>
      <c r="K2111" s="10">
        <v>4931864019</v>
      </c>
      <c r="L2111" s="10" t="s">
        <v>8469</v>
      </c>
      <c r="M2111" s="10"/>
      <c r="N2111" s="10"/>
    </row>
    <row r="2112" spans="1:14">
      <c r="A2112" s="32" t="s">
        <v>9344</v>
      </c>
      <c r="B2112" s="32" t="s">
        <v>9344</v>
      </c>
      <c r="C2112" s="33">
        <v>0.1532175925925926</v>
      </c>
      <c r="D2112" s="10">
        <v>101</v>
      </c>
      <c r="E2112" s="14">
        <v>1513604</v>
      </c>
      <c r="F2112" s="10" t="s">
        <v>131</v>
      </c>
      <c r="G2112" s="15">
        <v>168</v>
      </c>
      <c r="H2112" s="10" t="s">
        <v>253</v>
      </c>
      <c r="I2112" s="10" t="s">
        <v>7424</v>
      </c>
      <c r="J2112" s="34">
        <v>3301.2</v>
      </c>
      <c r="K2112" s="10">
        <v>4931864020</v>
      </c>
      <c r="L2112" s="10" t="s">
        <v>8469</v>
      </c>
      <c r="M2112" s="10"/>
      <c r="N2112" s="10"/>
    </row>
    <row r="2113" spans="1:14">
      <c r="A2113" s="32" t="s">
        <v>9344</v>
      </c>
      <c r="B2113" s="32" t="s">
        <v>9344</v>
      </c>
      <c r="C2113" s="33">
        <v>0.17930555555555558</v>
      </c>
      <c r="D2113" s="10">
        <v>101</v>
      </c>
      <c r="E2113" s="14">
        <v>1520337</v>
      </c>
      <c r="F2113" s="10" t="s">
        <v>157</v>
      </c>
      <c r="G2113" s="15">
        <v>400</v>
      </c>
      <c r="H2113" s="10" t="s">
        <v>253</v>
      </c>
      <c r="I2113" s="10" t="s">
        <v>7424</v>
      </c>
      <c r="J2113" s="34">
        <v>5220</v>
      </c>
      <c r="K2113" s="10">
        <v>4931864084</v>
      </c>
      <c r="L2113" s="10" t="s">
        <v>8469</v>
      </c>
      <c r="M2113" s="10"/>
      <c r="N2113" s="10"/>
    </row>
    <row r="2114" spans="1:14">
      <c r="A2114" s="32" t="s">
        <v>9344</v>
      </c>
      <c r="B2114" s="32" t="s">
        <v>9344</v>
      </c>
      <c r="C2114" s="33">
        <v>0.18285879629629631</v>
      </c>
      <c r="D2114" s="10">
        <v>101</v>
      </c>
      <c r="E2114" s="14">
        <v>1508120</v>
      </c>
      <c r="F2114" s="10" t="s">
        <v>9216</v>
      </c>
      <c r="G2114" s="15">
        <v>184</v>
      </c>
      <c r="H2114" s="10" t="s">
        <v>253</v>
      </c>
      <c r="I2114" s="10" t="s">
        <v>7424</v>
      </c>
      <c r="J2114" s="34">
        <v>2202.48</v>
      </c>
      <c r="K2114" s="10">
        <v>4931864087</v>
      </c>
      <c r="L2114" s="10" t="s">
        <v>8469</v>
      </c>
      <c r="M2114" s="10"/>
      <c r="N2114" s="10"/>
    </row>
    <row r="2115" spans="1:14">
      <c r="A2115" s="32" t="s">
        <v>9344</v>
      </c>
      <c r="B2115" s="32" t="s">
        <v>9344</v>
      </c>
      <c r="C2115" s="33">
        <v>0.18563657407407408</v>
      </c>
      <c r="D2115" s="10">
        <v>101</v>
      </c>
      <c r="E2115" s="14">
        <v>1513604</v>
      </c>
      <c r="F2115" s="10" t="s">
        <v>131</v>
      </c>
      <c r="G2115" s="15">
        <v>37</v>
      </c>
      <c r="H2115" s="10" t="s">
        <v>253</v>
      </c>
      <c r="I2115" s="10" t="s">
        <v>7424</v>
      </c>
      <c r="J2115" s="34">
        <v>727.05</v>
      </c>
      <c r="K2115" s="10">
        <v>4931864089</v>
      </c>
      <c r="L2115" s="10" t="s">
        <v>8469</v>
      </c>
      <c r="M2115" s="10"/>
      <c r="N2115" s="10"/>
    </row>
    <row r="2116" spans="1:14">
      <c r="A2116" s="32" t="s">
        <v>9344</v>
      </c>
      <c r="B2116" s="32" t="s">
        <v>9344</v>
      </c>
      <c r="C2116" s="33">
        <v>0.19347222222222224</v>
      </c>
      <c r="D2116" s="10">
        <v>102</v>
      </c>
      <c r="E2116" s="14">
        <v>1513604</v>
      </c>
      <c r="F2116" s="10" t="s">
        <v>131</v>
      </c>
      <c r="G2116" s="15">
        <v>-37</v>
      </c>
      <c r="H2116" s="10" t="s">
        <v>253</v>
      </c>
      <c r="I2116" s="10" t="s">
        <v>7424</v>
      </c>
      <c r="J2116" s="34">
        <v>-727.05</v>
      </c>
      <c r="K2116" s="10">
        <v>4931864194</v>
      </c>
      <c r="L2116" s="10" t="s">
        <v>8469</v>
      </c>
      <c r="M2116" s="10"/>
      <c r="N2116" s="10"/>
    </row>
    <row r="2117" spans="1:14">
      <c r="A2117" s="32" t="s">
        <v>9344</v>
      </c>
      <c r="B2117" s="32" t="s">
        <v>9344</v>
      </c>
      <c r="C2117" s="33">
        <v>0.19422453703703701</v>
      </c>
      <c r="D2117" s="10">
        <v>101</v>
      </c>
      <c r="E2117" s="14">
        <v>1513604</v>
      </c>
      <c r="F2117" s="10" t="s">
        <v>131</v>
      </c>
      <c r="G2117" s="15">
        <v>74</v>
      </c>
      <c r="H2117" s="10" t="s">
        <v>253</v>
      </c>
      <c r="I2117" s="10" t="s">
        <v>7424</v>
      </c>
      <c r="J2117" s="34">
        <v>1454.1</v>
      </c>
      <c r="K2117" s="10">
        <v>4931864195</v>
      </c>
      <c r="L2117" s="10" t="s">
        <v>8469</v>
      </c>
      <c r="M2117" s="10"/>
      <c r="N2117" s="10"/>
    </row>
    <row r="2118" spans="1:14">
      <c r="A2118" s="32" t="s">
        <v>9344</v>
      </c>
      <c r="B2118" s="32" t="s">
        <v>9344</v>
      </c>
      <c r="C2118" s="33">
        <v>0.20210648148148147</v>
      </c>
      <c r="D2118" s="10">
        <v>101</v>
      </c>
      <c r="E2118" s="14">
        <v>1520337</v>
      </c>
      <c r="F2118" s="10" t="s">
        <v>157</v>
      </c>
      <c r="G2118" s="15">
        <v>200</v>
      </c>
      <c r="H2118" s="10" t="s">
        <v>253</v>
      </c>
      <c r="I2118" s="10" t="s">
        <v>7424</v>
      </c>
      <c r="J2118" s="34">
        <v>2610</v>
      </c>
      <c r="K2118" s="10">
        <v>4931864272</v>
      </c>
      <c r="L2118" s="10" t="s">
        <v>8469</v>
      </c>
      <c r="M2118" s="10"/>
      <c r="N2118" s="10"/>
    </row>
    <row r="2119" spans="1:14">
      <c r="A2119" s="32" t="s">
        <v>9344</v>
      </c>
      <c r="B2119" s="32" t="s">
        <v>9344</v>
      </c>
      <c r="C2119" s="33">
        <v>0.20216435185185186</v>
      </c>
      <c r="D2119" s="10">
        <v>101</v>
      </c>
      <c r="E2119" s="14">
        <v>1520337</v>
      </c>
      <c r="F2119" s="10" t="s">
        <v>157</v>
      </c>
      <c r="G2119" s="15">
        <v>200</v>
      </c>
      <c r="H2119" s="10" t="s">
        <v>253</v>
      </c>
      <c r="I2119" s="10" t="s">
        <v>7424</v>
      </c>
      <c r="J2119" s="34">
        <v>2610</v>
      </c>
      <c r="K2119" s="10">
        <v>4931864274</v>
      </c>
      <c r="L2119" s="10" t="s">
        <v>8469</v>
      </c>
      <c r="M2119" s="10"/>
      <c r="N2119" s="10"/>
    </row>
    <row r="2120" spans="1:14">
      <c r="A2120" s="32" t="s">
        <v>9344</v>
      </c>
      <c r="B2120" s="32" t="s">
        <v>9344</v>
      </c>
      <c r="C2120" s="33">
        <v>0.20224537037037038</v>
      </c>
      <c r="D2120" s="10">
        <v>101</v>
      </c>
      <c r="E2120" s="14">
        <v>1508094</v>
      </c>
      <c r="F2120" s="10" t="s">
        <v>352</v>
      </c>
      <c r="G2120" s="15">
        <v>64</v>
      </c>
      <c r="H2120" s="10" t="s">
        <v>253</v>
      </c>
      <c r="I2120" s="10" t="s">
        <v>7424</v>
      </c>
      <c r="J2120" s="34">
        <v>2613.12</v>
      </c>
      <c r="K2120" s="10">
        <v>4931864275</v>
      </c>
      <c r="L2120" s="10" t="s">
        <v>8469</v>
      </c>
      <c r="M2120" s="10"/>
      <c r="N2120" s="10"/>
    </row>
    <row r="2121" spans="1:14">
      <c r="A2121" s="32" t="s">
        <v>9344</v>
      </c>
      <c r="B2121" s="32" t="s">
        <v>9344</v>
      </c>
      <c r="C2121" s="33">
        <v>0.20232638888888888</v>
      </c>
      <c r="D2121" s="10">
        <v>101</v>
      </c>
      <c r="E2121" s="14">
        <v>1508120</v>
      </c>
      <c r="F2121" s="10" t="s">
        <v>9216</v>
      </c>
      <c r="G2121" s="15">
        <v>240</v>
      </c>
      <c r="H2121" s="10" t="s">
        <v>253</v>
      </c>
      <c r="I2121" s="10" t="s">
        <v>7424</v>
      </c>
      <c r="J2121" s="34">
        <v>2872.8</v>
      </c>
      <c r="K2121" s="10">
        <v>4931864276</v>
      </c>
      <c r="L2121" s="10" t="s">
        <v>8469</v>
      </c>
      <c r="M2121" s="10"/>
      <c r="N2121" s="10"/>
    </row>
    <row r="2122" spans="1:14">
      <c r="A2122" s="32" t="s">
        <v>9344</v>
      </c>
      <c r="B2122" s="32" t="s">
        <v>9344</v>
      </c>
      <c r="C2122" s="33">
        <v>0.20239583333333333</v>
      </c>
      <c r="D2122" s="10">
        <v>101</v>
      </c>
      <c r="E2122" s="14">
        <v>1520331</v>
      </c>
      <c r="F2122" s="10" t="s">
        <v>153</v>
      </c>
      <c r="G2122" s="15">
        <v>168</v>
      </c>
      <c r="H2122" s="10" t="s">
        <v>253</v>
      </c>
      <c r="I2122" s="10" t="s">
        <v>7424</v>
      </c>
      <c r="J2122" s="34">
        <v>2829.12</v>
      </c>
      <c r="K2122" s="10">
        <v>4931864278</v>
      </c>
      <c r="L2122" s="10" t="s">
        <v>8469</v>
      </c>
      <c r="M2122" s="10"/>
      <c r="N2122" s="10"/>
    </row>
    <row r="2123" spans="1:14">
      <c r="A2123" s="32" t="s">
        <v>9344</v>
      </c>
      <c r="B2123" s="32" t="s">
        <v>9344</v>
      </c>
      <c r="C2123" s="33">
        <v>0.20273148148148148</v>
      </c>
      <c r="D2123" s="10">
        <v>101</v>
      </c>
      <c r="E2123" s="14">
        <v>1520331</v>
      </c>
      <c r="F2123" s="10" t="s">
        <v>153</v>
      </c>
      <c r="G2123" s="15">
        <v>168</v>
      </c>
      <c r="H2123" s="10" t="s">
        <v>253</v>
      </c>
      <c r="I2123" s="10" t="s">
        <v>7424</v>
      </c>
      <c r="J2123" s="34">
        <v>2829.12</v>
      </c>
      <c r="K2123" s="10">
        <v>4931864284</v>
      </c>
      <c r="L2123" s="10" t="s">
        <v>8469</v>
      </c>
      <c r="M2123" s="10"/>
      <c r="N2123" s="10"/>
    </row>
    <row r="2124" spans="1:14">
      <c r="A2124" s="32" t="s">
        <v>9344</v>
      </c>
      <c r="B2124" s="32" t="s">
        <v>9344</v>
      </c>
      <c r="C2124" s="33">
        <v>0.20276620370370368</v>
      </c>
      <c r="D2124" s="10">
        <v>101</v>
      </c>
      <c r="E2124" s="14">
        <v>1520331</v>
      </c>
      <c r="F2124" s="10" t="s">
        <v>153</v>
      </c>
      <c r="G2124" s="15">
        <v>168</v>
      </c>
      <c r="H2124" s="10" t="s">
        <v>253</v>
      </c>
      <c r="I2124" s="10" t="s">
        <v>7424</v>
      </c>
      <c r="J2124" s="34">
        <v>2829.12</v>
      </c>
      <c r="K2124" s="10">
        <v>4931864285</v>
      </c>
      <c r="L2124" s="10" t="s">
        <v>8469</v>
      </c>
      <c r="M2124" s="10"/>
      <c r="N2124" s="10"/>
    </row>
    <row r="2125" spans="1:14">
      <c r="A2125" s="32" t="s">
        <v>9344</v>
      </c>
      <c r="B2125" s="32" t="s">
        <v>9344</v>
      </c>
      <c r="C2125" s="33">
        <v>0.20284722222222221</v>
      </c>
      <c r="D2125" s="10">
        <v>101</v>
      </c>
      <c r="E2125" s="14">
        <v>1513604</v>
      </c>
      <c r="F2125" s="10" t="s">
        <v>131</v>
      </c>
      <c r="G2125" s="15">
        <v>168</v>
      </c>
      <c r="H2125" s="10" t="s">
        <v>253</v>
      </c>
      <c r="I2125" s="10" t="s">
        <v>7424</v>
      </c>
      <c r="J2125" s="34">
        <v>3301.2</v>
      </c>
      <c r="K2125" s="10">
        <v>4931864287</v>
      </c>
      <c r="L2125" s="10" t="s">
        <v>8469</v>
      </c>
      <c r="M2125" s="10"/>
      <c r="N2125" s="10"/>
    </row>
    <row r="2126" spans="1:14">
      <c r="A2126" s="32" t="s">
        <v>9344</v>
      </c>
      <c r="B2126" s="32" t="s">
        <v>9344</v>
      </c>
      <c r="C2126" s="33">
        <v>0.21211805555555555</v>
      </c>
      <c r="D2126" s="10">
        <v>101</v>
      </c>
      <c r="E2126" s="14">
        <v>1513604</v>
      </c>
      <c r="F2126" s="10" t="s">
        <v>131</v>
      </c>
      <c r="G2126" s="15">
        <v>168</v>
      </c>
      <c r="H2126" s="10" t="s">
        <v>253</v>
      </c>
      <c r="I2126" s="10" t="s">
        <v>7424</v>
      </c>
      <c r="J2126" s="34">
        <v>3301.2</v>
      </c>
      <c r="K2126" s="10">
        <v>4931864376</v>
      </c>
      <c r="L2126" s="10" t="s">
        <v>8469</v>
      </c>
      <c r="M2126" s="10"/>
      <c r="N2126" s="10"/>
    </row>
    <row r="2127" spans="1:14">
      <c r="A2127" s="32" t="s">
        <v>9344</v>
      </c>
      <c r="B2127" s="32" t="s">
        <v>9344</v>
      </c>
      <c r="C2127" s="33">
        <v>0.35269675925925931</v>
      </c>
      <c r="D2127" s="10">
        <v>101</v>
      </c>
      <c r="E2127" s="14">
        <v>1520337</v>
      </c>
      <c r="F2127" s="10" t="s">
        <v>157</v>
      </c>
      <c r="G2127" s="15">
        <v>200</v>
      </c>
      <c r="H2127" s="10" t="s">
        <v>253</v>
      </c>
      <c r="I2127" s="10" t="s">
        <v>7424</v>
      </c>
      <c r="J2127" s="34">
        <v>2610</v>
      </c>
      <c r="K2127" s="10">
        <v>4931866541</v>
      </c>
      <c r="L2127" s="10" t="s">
        <v>7788</v>
      </c>
      <c r="M2127" s="10"/>
      <c r="N2127" s="10"/>
    </row>
    <row r="2128" spans="1:14">
      <c r="A2128" s="32" t="s">
        <v>9344</v>
      </c>
      <c r="B2128" s="32" t="s">
        <v>9344</v>
      </c>
      <c r="C2128" s="33">
        <v>0.35427083333333331</v>
      </c>
      <c r="D2128" s="10">
        <v>101</v>
      </c>
      <c r="E2128" s="14">
        <v>1508120</v>
      </c>
      <c r="F2128" s="10" t="s">
        <v>9216</v>
      </c>
      <c r="G2128" s="15">
        <v>240</v>
      </c>
      <c r="H2128" s="10" t="s">
        <v>253</v>
      </c>
      <c r="I2128" s="10" t="s">
        <v>7424</v>
      </c>
      <c r="J2128" s="34">
        <v>2872.8</v>
      </c>
      <c r="K2128" s="10">
        <v>4931866548</v>
      </c>
      <c r="L2128" s="10" t="s">
        <v>7788</v>
      </c>
      <c r="M2128" s="10"/>
      <c r="N2128" s="10"/>
    </row>
    <row r="2129" spans="1:14">
      <c r="A2129" s="32" t="s">
        <v>9344</v>
      </c>
      <c r="B2129" s="32" t="s">
        <v>9344</v>
      </c>
      <c r="C2129" s="33">
        <v>0.35449074074074072</v>
      </c>
      <c r="D2129" s="10">
        <v>101</v>
      </c>
      <c r="E2129" s="14">
        <v>1513604</v>
      </c>
      <c r="F2129" s="10" t="s">
        <v>131</v>
      </c>
      <c r="G2129" s="15">
        <v>168</v>
      </c>
      <c r="H2129" s="10" t="s">
        <v>253</v>
      </c>
      <c r="I2129" s="10" t="s">
        <v>7424</v>
      </c>
      <c r="J2129" s="34">
        <v>3301.2</v>
      </c>
      <c r="K2129" s="10">
        <v>4931866549</v>
      </c>
      <c r="L2129" s="10" t="s">
        <v>7788</v>
      </c>
      <c r="M2129" s="10"/>
      <c r="N2129" s="10"/>
    </row>
    <row r="2130" spans="1:14">
      <c r="A2130" s="32" t="s">
        <v>9344</v>
      </c>
      <c r="B2130" s="32" t="s">
        <v>9344</v>
      </c>
      <c r="C2130" s="33">
        <v>0.35524305555555552</v>
      </c>
      <c r="D2130" s="10">
        <v>101</v>
      </c>
      <c r="E2130" s="14">
        <v>1508114</v>
      </c>
      <c r="F2130" s="10" t="s">
        <v>354</v>
      </c>
      <c r="G2130" s="15">
        <v>216</v>
      </c>
      <c r="H2130" s="10" t="s">
        <v>253</v>
      </c>
      <c r="I2130" s="10" t="s">
        <v>7424</v>
      </c>
      <c r="J2130" s="34">
        <v>6737.04</v>
      </c>
      <c r="K2130" s="10">
        <v>4931866564</v>
      </c>
      <c r="L2130" s="10" t="s">
        <v>7788</v>
      </c>
      <c r="M2130" s="10"/>
      <c r="N2130" s="10"/>
    </row>
    <row r="2131" spans="1:14">
      <c r="A2131" s="32" t="s">
        <v>9344</v>
      </c>
      <c r="B2131" s="32" t="s">
        <v>9344</v>
      </c>
      <c r="C2131" s="33">
        <v>0.35584490740740743</v>
      </c>
      <c r="D2131" s="10">
        <v>101</v>
      </c>
      <c r="E2131" s="14">
        <v>1520337</v>
      </c>
      <c r="F2131" s="10" t="s">
        <v>157</v>
      </c>
      <c r="G2131" s="15">
        <v>200</v>
      </c>
      <c r="H2131" s="10" t="s">
        <v>253</v>
      </c>
      <c r="I2131" s="10" t="s">
        <v>7424</v>
      </c>
      <c r="J2131" s="34">
        <v>2610</v>
      </c>
      <c r="K2131" s="10">
        <v>4931866567</v>
      </c>
      <c r="L2131" s="10" t="s">
        <v>7788</v>
      </c>
      <c r="M2131" s="10"/>
      <c r="N2131" s="10"/>
    </row>
    <row r="2132" spans="1:14">
      <c r="A2132" s="32" t="s">
        <v>9344</v>
      </c>
      <c r="B2132" s="32" t="s">
        <v>9344</v>
      </c>
      <c r="C2132" s="33">
        <v>0.3576273148148148</v>
      </c>
      <c r="D2132" s="10">
        <v>101</v>
      </c>
      <c r="E2132" s="14">
        <v>1508094</v>
      </c>
      <c r="F2132" s="10" t="s">
        <v>352</v>
      </c>
      <c r="G2132" s="15">
        <v>64</v>
      </c>
      <c r="H2132" s="10" t="s">
        <v>253</v>
      </c>
      <c r="I2132" s="10" t="s">
        <v>7424</v>
      </c>
      <c r="J2132" s="34">
        <v>2613.12</v>
      </c>
      <c r="K2132" s="10">
        <v>4931866577</v>
      </c>
      <c r="L2132" s="10" t="s">
        <v>7788</v>
      </c>
      <c r="M2132" s="10"/>
      <c r="N2132" s="10"/>
    </row>
    <row r="2133" spans="1:14">
      <c r="A2133" s="32" t="s">
        <v>9344</v>
      </c>
      <c r="B2133" s="32" t="s">
        <v>9344</v>
      </c>
      <c r="C2133" s="33">
        <v>0.35828703703703701</v>
      </c>
      <c r="D2133" s="10">
        <v>101</v>
      </c>
      <c r="E2133" s="14">
        <v>1508094</v>
      </c>
      <c r="F2133" s="10" t="s">
        <v>352</v>
      </c>
      <c r="G2133" s="15">
        <v>64</v>
      </c>
      <c r="H2133" s="10" t="s">
        <v>253</v>
      </c>
      <c r="I2133" s="10" t="s">
        <v>7424</v>
      </c>
      <c r="J2133" s="34">
        <v>2613.12</v>
      </c>
      <c r="K2133" s="10">
        <v>4931866599</v>
      </c>
      <c r="L2133" s="10" t="s">
        <v>7788</v>
      </c>
      <c r="M2133" s="10"/>
      <c r="N2133" s="10"/>
    </row>
    <row r="2134" spans="1:14">
      <c r="A2134" s="32" t="s">
        <v>9344</v>
      </c>
      <c r="B2134" s="32" t="s">
        <v>9344</v>
      </c>
      <c r="C2134" s="33">
        <v>0.36144675925925923</v>
      </c>
      <c r="D2134" s="10">
        <v>101</v>
      </c>
      <c r="E2134" s="14">
        <v>1508094</v>
      </c>
      <c r="F2134" s="10" t="s">
        <v>352</v>
      </c>
      <c r="G2134" s="15">
        <v>64</v>
      </c>
      <c r="H2134" s="10" t="s">
        <v>253</v>
      </c>
      <c r="I2134" s="10" t="s">
        <v>7424</v>
      </c>
      <c r="J2134" s="34">
        <v>2613.12</v>
      </c>
      <c r="K2134" s="10">
        <v>4931866622</v>
      </c>
      <c r="L2134" s="10" t="s">
        <v>7788</v>
      </c>
      <c r="M2134" s="10"/>
      <c r="N2134" s="10"/>
    </row>
    <row r="2135" spans="1:14">
      <c r="A2135" s="32" t="s">
        <v>9344</v>
      </c>
      <c r="B2135" s="32" t="s">
        <v>9344</v>
      </c>
      <c r="C2135" s="33">
        <v>0.36277777777777781</v>
      </c>
      <c r="D2135" s="10">
        <v>101</v>
      </c>
      <c r="E2135" s="14">
        <v>1513604</v>
      </c>
      <c r="F2135" s="10" t="s">
        <v>131</v>
      </c>
      <c r="G2135" s="15">
        <v>168</v>
      </c>
      <c r="H2135" s="10" t="s">
        <v>253</v>
      </c>
      <c r="I2135" s="10" t="s">
        <v>7424</v>
      </c>
      <c r="J2135" s="34">
        <v>3301.2</v>
      </c>
      <c r="K2135" s="10">
        <v>4931866626</v>
      </c>
      <c r="L2135" s="10" t="s">
        <v>7788</v>
      </c>
      <c r="M2135" s="10"/>
      <c r="N2135" s="10"/>
    </row>
    <row r="2136" spans="1:14">
      <c r="A2136" s="32" t="s">
        <v>9344</v>
      </c>
      <c r="B2136" s="32" t="s">
        <v>9344</v>
      </c>
      <c r="C2136" s="33">
        <v>0.41767361111111106</v>
      </c>
      <c r="D2136" s="10">
        <v>101</v>
      </c>
      <c r="E2136" s="14">
        <v>1516850</v>
      </c>
      <c r="F2136" s="10" t="s">
        <v>399</v>
      </c>
      <c r="G2136" s="15">
        <v>960</v>
      </c>
      <c r="H2136" s="10" t="s">
        <v>253</v>
      </c>
      <c r="I2136" s="10" t="s">
        <v>7424</v>
      </c>
      <c r="J2136" s="34">
        <v>18614.400000000001</v>
      </c>
      <c r="K2136" s="10">
        <v>4931867158</v>
      </c>
      <c r="L2136" s="10" t="s">
        <v>7788</v>
      </c>
      <c r="M2136" s="10"/>
      <c r="N2136" s="10"/>
    </row>
    <row r="2137" spans="1:14">
      <c r="A2137" s="32" t="s">
        <v>9344</v>
      </c>
      <c r="B2137" s="32" t="s">
        <v>9344</v>
      </c>
      <c r="C2137" s="33">
        <v>0.45855324074074072</v>
      </c>
      <c r="D2137" s="10">
        <v>102</v>
      </c>
      <c r="E2137" s="14">
        <v>1508153</v>
      </c>
      <c r="F2137" s="10" t="s">
        <v>124</v>
      </c>
      <c r="G2137" s="15">
        <v>-23</v>
      </c>
      <c r="H2137" s="10" t="s">
        <v>253</v>
      </c>
      <c r="I2137" s="10" t="s">
        <v>7424</v>
      </c>
      <c r="J2137" s="34">
        <v>-405.03</v>
      </c>
      <c r="K2137" s="10">
        <v>5005635569</v>
      </c>
      <c r="L2137" s="10" t="s">
        <v>7788</v>
      </c>
      <c r="M2137" s="10"/>
      <c r="N2137" s="10"/>
    </row>
    <row r="2138" spans="1:14">
      <c r="A2138" s="32" t="s">
        <v>9344</v>
      </c>
      <c r="B2138" s="32" t="s">
        <v>9344</v>
      </c>
      <c r="C2138" s="33">
        <v>0.46097222222222217</v>
      </c>
      <c r="D2138" s="10">
        <v>102</v>
      </c>
      <c r="E2138" s="14">
        <v>1520328</v>
      </c>
      <c r="F2138" s="10" t="s">
        <v>151</v>
      </c>
      <c r="G2138" s="15">
        <v>-28</v>
      </c>
      <c r="H2138" s="10" t="s">
        <v>253</v>
      </c>
      <c r="I2138" s="10" t="s">
        <v>7424</v>
      </c>
      <c r="J2138" s="34">
        <v>-486.64</v>
      </c>
      <c r="K2138" s="10">
        <v>5005635620</v>
      </c>
      <c r="L2138" s="10" t="s">
        <v>7788</v>
      </c>
      <c r="M2138" s="10"/>
      <c r="N2138" s="10"/>
    </row>
    <row r="2139" spans="1:14">
      <c r="A2139" s="32" t="s">
        <v>9344</v>
      </c>
      <c r="B2139" s="32" t="s">
        <v>9344</v>
      </c>
      <c r="C2139" s="33">
        <v>0.46909722222222222</v>
      </c>
      <c r="D2139" s="10">
        <v>102</v>
      </c>
      <c r="E2139" s="14">
        <v>1508175</v>
      </c>
      <c r="F2139" s="10" t="s">
        <v>8733</v>
      </c>
      <c r="G2139" s="15">
        <v>-142</v>
      </c>
      <c r="H2139" s="10" t="s">
        <v>253</v>
      </c>
      <c r="I2139" s="10" t="s">
        <v>7424</v>
      </c>
      <c r="J2139" s="34">
        <v>-2862.72</v>
      </c>
      <c r="K2139" s="10">
        <v>5005635622</v>
      </c>
      <c r="L2139" s="10" t="s">
        <v>7788</v>
      </c>
      <c r="M2139" s="10"/>
      <c r="N2139" s="10"/>
    </row>
    <row r="2140" spans="1:14">
      <c r="A2140" s="32" t="s">
        <v>9344</v>
      </c>
      <c r="B2140" s="32" t="s">
        <v>9344</v>
      </c>
      <c r="C2140" s="33">
        <v>0.48006944444444444</v>
      </c>
      <c r="D2140" s="10">
        <v>102</v>
      </c>
      <c r="E2140" s="14">
        <v>1512282</v>
      </c>
      <c r="F2140" s="10" t="s">
        <v>389</v>
      </c>
      <c r="G2140" s="15">
        <v>-216</v>
      </c>
      <c r="H2140" s="10" t="s">
        <v>253</v>
      </c>
      <c r="I2140" s="10" t="s">
        <v>7424</v>
      </c>
      <c r="J2140" s="34">
        <v>-2892.24</v>
      </c>
      <c r="K2140" s="10">
        <v>5005635625</v>
      </c>
      <c r="L2140" s="10" t="s">
        <v>7788</v>
      </c>
      <c r="M2140" s="10"/>
      <c r="N2140" s="10"/>
    </row>
    <row r="2141" spans="1:14">
      <c r="A2141" s="32" t="s">
        <v>9344</v>
      </c>
      <c r="B2141" s="32" t="s">
        <v>9344</v>
      </c>
      <c r="C2141" s="33">
        <v>0.48251157407407402</v>
      </c>
      <c r="D2141" s="10">
        <v>102</v>
      </c>
      <c r="E2141" s="14">
        <v>1512282</v>
      </c>
      <c r="F2141" s="10" t="s">
        <v>389</v>
      </c>
      <c r="G2141" s="15">
        <v>-96</v>
      </c>
      <c r="H2141" s="10" t="s">
        <v>253</v>
      </c>
      <c r="I2141" s="10" t="s">
        <v>7424</v>
      </c>
      <c r="J2141" s="34">
        <v>-1285.44</v>
      </c>
      <c r="K2141" s="10">
        <v>5005635626</v>
      </c>
      <c r="L2141" s="10" t="s">
        <v>7788</v>
      </c>
      <c r="M2141" s="10"/>
      <c r="N2141" s="10"/>
    </row>
    <row r="2142" spans="1:14">
      <c r="A2142" s="32" t="s">
        <v>9344</v>
      </c>
      <c r="B2142" s="32" t="s">
        <v>9344</v>
      </c>
      <c r="C2142" s="33">
        <v>0.48594907407407412</v>
      </c>
      <c r="D2142" s="10">
        <v>102</v>
      </c>
      <c r="E2142" s="14">
        <v>1513249</v>
      </c>
      <c r="F2142" s="10" t="s">
        <v>130</v>
      </c>
      <c r="G2142" s="15">
        <v>-240</v>
      </c>
      <c r="H2142" s="10" t="s">
        <v>253</v>
      </c>
      <c r="I2142" s="10" t="s">
        <v>7424</v>
      </c>
      <c r="J2142" s="34">
        <v>-2676</v>
      </c>
      <c r="K2142" s="10">
        <v>5005635627</v>
      </c>
      <c r="L2142" s="10" t="s">
        <v>7788</v>
      </c>
      <c r="M2142" s="10"/>
      <c r="N2142" s="10"/>
    </row>
    <row r="2143" spans="1:14">
      <c r="A2143" s="32" t="s">
        <v>9344</v>
      </c>
      <c r="B2143" s="32" t="s">
        <v>9344</v>
      </c>
      <c r="C2143" s="33">
        <v>0.48723379629629626</v>
      </c>
      <c r="D2143" s="10">
        <v>102</v>
      </c>
      <c r="E2143" s="14">
        <v>1513249</v>
      </c>
      <c r="F2143" s="10" t="s">
        <v>130</v>
      </c>
      <c r="G2143" s="15">
        <v>-72</v>
      </c>
      <c r="H2143" s="10" t="s">
        <v>253</v>
      </c>
      <c r="I2143" s="10" t="s">
        <v>7424</v>
      </c>
      <c r="J2143" s="34">
        <v>-802.8</v>
      </c>
      <c r="K2143" s="10">
        <v>5005635628</v>
      </c>
      <c r="L2143" s="10" t="s">
        <v>7788</v>
      </c>
      <c r="M2143" s="10"/>
      <c r="N2143" s="10"/>
    </row>
    <row r="2144" spans="1:14">
      <c r="A2144" s="32" t="s">
        <v>9344</v>
      </c>
      <c r="B2144" s="32" t="s">
        <v>9344</v>
      </c>
      <c r="C2144" s="33">
        <v>0.48943287037037037</v>
      </c>
      <c r="D2144" s="10">
        <v>102</v>
      </c>
      <c r="E2144" s="14">
        <v>1513249</v>
      </c>
      <c r="F2144" s="10" t="s">
        <v>130</v>
      </c>
      <c r="G2144" s="15">
        <v>-272</v>
      </c>
      <c r="H2144" s="10" t="s">
        <v>253</v>
      </c>
      <c r="I2144" s="10" t="s">
        <v>7424</v>
      </c>
      <c r="J2144" s="34">
        <v>-3032.8</v>
      </c>
      <c r="K2144" s="10">
        <v>5005635629</v>
      </c>
      <c r="L2144" s="10" t="s">
        <v>7788</v>
      </c>
      <c r="M2144" s="10"/>
      <c r="N2144" s="10"/>
    </row>
    <row r="2145" spans="1:14">
      <c r="A2145" s="32" t="s">
        <v>9344</v>
      </c>
      <c r="B2145" s="32" t="s">
        <v>9344</v>
      </c>
      <c r="C2145" s="33">
        <v>0.49112268518518515</v>
      </c>
      <c r="D2145" s="10">
        <v>102</v>
      </c>
      <c r="E2145" s="14">
        <v>1508117</v>
      </c>
      <c r="F2145" s="10" t="s">
        <v>356</v>
      </c>
      <c r="G2145" s="15">
        <v>-44</v>
      </c>
      <c r="H2145" s="10" t="s">
        <v>253</v>
      </c>
      <c r="I2145" s="10" t="s">
        <v>7424</v>
      </c>
      <c r="J2145" s="34">
        <v>-1281.72</v>
      </c>
      <c r="K2145" s="10">
        <v>5005635650</v>
      </c>
      <c r="L2145" s="10" t="s">
        <v>7788</v>
      </c>
      <c r="M2145" s="10"/>
      <c r="N2145" s="10"/>
    </row>
    <row r="2146" spans="1:14">
      <c r="A2146" s="32" t="s">
        <v>9344</v>
      </c>
      <c r="B2146" s="32" t="s">
        <v>9344</v>
      </c>
      <c r="C2146" s="33">
        <v>0.50247685185185187</v>
      </c>
      <c r="D2146" s="10">
        <v>101</v>
      </c>
      <c r="E2146" s="14">
        <v>1508094</v>
      </c>
      <c r="F2146" s="10" t="s">
        <v>352</v>
      </c>
      <c r="G2146" s="15">
        <v>64</v>
      </c>
      <c r="H2146" s="10" t="s">
        <v>253</v>
      </c>
      <c r="I2146" s="10" t="s">
        <v>7424</v>
      </c>
      <c r="J2146" s="34">
        <v>2613.12</v>
      </c>
      <c r="K2146" s="10">
        <v>4931868261</v>
      </c>
      <c r="L2146" s="10" t="s">
        <v>7788</v>
      </c>
      <c r="M2146" s="10"/>
      <c r="N2146" s="10"/>
    </row>
    <row r="2147" spans="1:14">
      <c r="A2147" s="32" t="s">
        <v>9344</v>
      </c>
      <c r="B2147" s="32" t="s">
        <v>9344</v>
      </c>
      <c r="C2147" s="33">
        <v>0.50283564814814818</v>
      </c>
      <c r="D2147" s="10">
        <v>101</v>
      </c>
      <c r="E2147" s="14">
        <v>1513604</v>
      </c>
      <c r="F2147" s="10" t="s">
        <v>131</v>
      </c>
      <c r="G2147" s="15">
        <v>168</v>
      </c>
      <c r="H2147" s="10" t="s">
        <v>253</v>
      </c>
      <c r="I2147" s="10" t="s">
        <v>7424</v>
      </c>
      <c r="J2147" s="34">
        <v>3301.2</v>
      </c>
      <c r="K2147" s="10">
        <v>4931868276</v>
      </c>
      <c r="L2147" s="10" t="s">
        <v>7788</v>
      </c>
      <c r="M2147" s="10"/>
      <c r="N2147" s="10"/>
    </row>
    <row r="2148" spans="1:14">
      <c r="A2148" s="32" t="s">
        <v>9344</v>
      </c>
      <c r="B2148" s="32" t="s">
        <v>9344</v>
      </c>
      <c r="C2148" s="33">
        <v>0.50315972222222227</v>
      </c>
      <c r="D2148" s="10">
        <v>101</v>
      </c>
      <c r="E2148" s="14">
        <v>1508120</v>
      </c>
      <c r="F2148" s="10" t="s">
        <v>9216</v>
      </c>
      <c r="G2148" s="15">
        <v>240</v>
      </c>
      <c r="H2148" s="10" t="s">
        <v>253</v>
      </c>
      <c r="I2148" s="10" t="s">
        <v>7424</v>
      </c>
      <c r="J2148" s="34">
        <v>2872.8</v>
      </c>
      <c r="K2148" s="10">
        <v>4931868306</v>
      </c>
      <c r="L2148" s="10" t="s">
        <v>7788</v>
      </c>
      <c r="M2148" s="10"/>
      <c r="N2148" s="10"/>
    </row>
    <row r="2149" spans="1:14">
      <c r="A2149" s="32" t="s">
        <v>9344</v>
      </c>
      <c r="B2149" s="32" t="s">
        <v>9344</v>
      </c>
      <c r="C2149" s="33">
        <v>0.50335648148148149</v>
      </c>
      <c r="D2149" s="10">
        <v>101</v>
      </c>
      <c r="E2149" s="14">
        <v>1508114</v>
      </c>
      <c r="F2149" s="10" t="s">
        <v>354</v>
      </c>
      <c r="G2149" s="15">
        <v>216</v>
      </c>
      <c r="H2149" s="10" t="s">
        <v>253</v>
      </c>
      <c r="I2149" s="10" t="s">
        <v>7424</v>
      </c>
      <c r="J2149" s="34">
        <v>6737.04</v>
      </c>
      <c r="K2149" s="10">
        <v>4931868312</v>
      </c>
      <c r="L2149" s="10" t="s">
        <v>7788</v>
      </c>
      <c r="M2149" s="10"/>
      <c r="N2149" s="10"/>
    </row>
    <row r="2150" spans="1:14">
      <c r="A2150" s="32" t="s">
        <v>9344</v>
      </c>
      <c r="B2150" s="32" t="s">
        <v>9344</v>
      </c>
      <c r="C2150" s="33">
        <v>0.50451388888888882</v>
      </c>
      <c r="D2150" s="10">
        <v>101</v>
      </c>
      <c r="E2150" s="14">
        <v>1520331</v>
      </c>
      <c r="F2150" s="10" t="s">
        <v>153</v>
      </c>
      <c r="G2150" s="15">
        <v>168</v>
      </c>
      <c r="H2150" s="10" t="s">
        <v>253</v>
      </c>
      <c r="I2150" s="10" t="s">
        <v>7424</v>
      </c>
      <c r="J2150" s="34">
        <v>2829.12</v>
      </c>
      <c r="K2150" s="10">
        <v>4931868333</v>
      </c>
      <c r="L2150" s="10" t="s">
        <v>7788</v>
      </c>
      <c r="M2150" s="10"/>
      <c r="N2150" s="10"/>
    </row>
    <row r="2151" spans="1:14">
      <c r="A2151" s="32" t="s">
        <v>9344</v>
      </c>
      <c r="B2151" s="32" t="s">
        <v>9344</v>
      </c>
      <c r="C2151" s="33">
        <v>0.50501157407407404</v>
      </c>
      <c r="D2151" s="10">
        <v>101</v>
      </c>
      <c r="E2151" s="14">
        <v>1520331</v>
      </c>
      <c r="F2151" s="10" t="s">
        <v>153</v>
      </c>
      <c r="G2151" s="15">
        <v>168</v>
      </c>
      <c r="H2151" s="10" t="s">
        <v>253</v>
      </c>
      <c r="I2151" s="10" t="s">
        <v>7424</v>
      </c>
      <c r="J2151" s="34">
        <v>2829.12</v>
      </c>
      <c r="K2151" s="10">
        <v>4931868336</v>
      </c>
      <c r="L2151" s="10" t="s">
        <v>7788</v>
      </c>
      <c r="M2151" s="10"/>
      <c r="N2151" s="10"/>
    </row>
    <row r="2152" spans="1:14">
      <c r="A2152" s="32" t="s">
        <v>9344</v>
      </c>
      <c r="B2152" s="32" t="s">
        <v>9344</v>
      </c>
      <c r="C2152" s="33">
        <v>0.50523148148148145</v>
      </c>
      <c r="D2152" s="10">
        <v>101</v>
      </c>
      <c r="E2152" s="14">
        <v>1508120</v>
      </c>
      <c r="F2152" s="10" t="s">
        <v>9216</v>
      </c>
      <c r="G2152" s="15">
        <v>240</v>
      </c>
      <c r="H2152" s="10" t="s">
        <v>253</v>
      </c>
      <c r="I2152" s="10" t="s">
        <v>7424</v>
      </c>
      <c r="J2152" s="34">
        <v>2872.8</v>
      </c>
      <c r="K2152" s="10">
        <v>4931868349</v>
      </c>
      <c r="L2152" s="10" t="s">
        <v>7788</v>
      </c>
      <c r="M2152" s="10"/>
      <c r="N2152" s="10"/>
    </row>
    <row r="2153" spans="1:14">
      <c r="A2153" s="32" t="s">
        <v>9344</v>
      </c>
      <c r="B2153" s="32" t="s">
        <v>9344</v>
      </c>
      <c r="C2153" s="33">
        <v>0.50641203703703697</v>
      </c>
      <c r="D2153" s="10">
        <v>101</v>
      </c>
      <c r="E2153" s="14">
        <v>1520337</v>
      </c>
      <c r="F2153" s="10" t="s">
        <v>157</v>
      </c>
      <c r="G2153" s="15">
        <v>200</v>
      </c>
      <c r="H2153" s="10" t="s">
        <v>253</v>
      </c>
      <c r="I2153" s="10" t="s">
        <v>7424</v>
      </c>
      <c r="J2153" s="34">
        <v>2610</v>
      </c>
      <c r="K2153" s="10">
        <v>4931868370</v>
      </c>
      <c r="L2153" s="10" t="s">
        <v>7788</v>
      </c>
      <c r="M2153" s="10"/>
      <c r="N2153" s="10"/>
    </row>
    <row r="2154" spans="1:14">
      <c r="A2154" s="32" t="s">
        <v>9344</v>
      </c>
      <c r="B2154" s="32" t="s">
        <v>9344</v>
      </c>
      <c r="C2154" s="33">
        <v>0.50664351851851852</v>
      </c>
      <c r="D2154" s="10">
        <v>101</v>
      </c>
      <c r="E2154" s="14">
        <v>1508094</v>
      </c>
      <c r="F2154" s="10" t="s">
        <v>352</v>
      </c>
      <c r="G2154" s="15">
        <v>64</v>
      </c>
      <c r="H2154" s="10" t="s">
        <v>253</v>
      </c>
      <c r="I2154" s="10" t="s">
        <v>7424</v>
      </c>
      <c r="J2154" s="34">
        <v>2613.12</v>
      </c>
      <c r="K2154" s="10">
        <v>4931868373</v>
      </c>
      <c r="L2154" s="10" t="s">
        <v>7788</v>
      </c>
      <c r="M2154" s="10"/>
      <c r="N2154" s="10"/>
    </row>
    <row r="2155" spans="1:14">
      <c r="A2155" s="32" t="s">
        <v>9344</v>
      </c>
      <c r="B2155" s="32" t="s">
        <v>9344</v>
      </c>
      <c r="C2155" s="33">
        <v>0.50790509259259264</v>
      </c>
      <c r="D2155" s="10">
        <v>101</v>
      </c>
      <c r="E2155" s="14">
        <v>1519634</v>
      </c>
      <c r="F2155" s="10" t="s">
        <v>149</v>
      </c>
      <c r="G2155" s="15">
        <v>400</v>
      </c>
      <c r="H2155" s="10" t="s">
        <v>253</v>
      </c>
      <c r="I2155" s="10" t="s">
        <v>7424</v>
      </c>
      <c r="J2155" s="34">
        <v>10536</v>
      </c>
      <c r="K2155" s="10">
        <v>4931868384</v>
      </c>
      <c r="L2155" s="10" t="s">
        <v>7788</v>
      </c>
      <c r="M2155" s="10"/>
      <c r="N2155" s="10"/>
    </row>
    <row r="2156" spans="1:14">
      <c r="A2156" s="32" t="s">
        <v>9344</v>
      </c>
      <c r="B2156" s="32" t="s">
        <v>9344</v>
      </c>
      <c r="C2156" s="33">
        <v>0.50835648148148149</v>
      </c>
      <c r="D2156" s="10">
        <v>101</v>
      </c>
      <c r="E2156" s="14">
        <v>1520337</v>
      </c>
      <c r="F2156" s="10" t="s">
        <v>157</v>
      </c>
      <c r="G2156" s="15">
        <v>200</v>
      </c>
      <c r="H2156" s="10" t="s">
        <v>253</v>
      </c>
      <c r="I2156" s="10" t="s">
        <v>7424</v>
      </c>
      <c r="J2156" s="34">
        <v>2610</v>
      </c>
      <c r="K2156" s="10">
        <v>4931868388</v>
      </c>
      <c r="L2156" s="10" t="s">
        <v>7788</v>
      </c>
      <c r="M2156" s="10"/>
      <c r="N2156" s="10"/>
    </row>
    <row r="2157" spans="1:14">
      <c r="A2157" s="32" t="s">
        <v>9344</v>
      </c>
      <c r="B2157" s="32" t="s">
        <v>9344</v>
      </c>
      <c r="C2157" s="33">
        <v>0.54017361111111117</v>
      </c>
      <c r="D2157" s="10">
        <v>101</v>
      </c>
      <c r="E2157" s="14">
        <v>1508114</v>
      </c>
      <c r="F2157" s="10" t="s">
        <v>354</v>
      </c>
      <c r="G2157" s="15">
        <v>216</v>
      </c>
      <c r="H2157" s="10" t="s">
        <v>253</v>
      </c>
      <c r="I2157" s="10" t="s">
        <v>7424</v>
      </c>
      <c r="J2157" s="34">
        <v>6737.04</v>
      </c>
      <c r="K2157" s="10">
        <v>4931868775</v>
      </c>
      <c r="L2157" s="10" t="s">
        <v>7788</v>
      </c>
      <c r="M2157" s="10"/>
      <c r="N2157" s="10"/>
    </row>
    <row r="2158" spans="1:14">
      <c r="A2158" s="32" t="s">
        <v>9344</v>
      </c>
      <c r="B2158" s="32" t="s">
        <v>9344</v>
      </c>
      <c r="C2158" s="33">
        <v>0.54038194444444443</v>
      </c>
      <c r="D2158" s="10">
        <v>101</v>
      </c>
      <c r="E2158" s="14">
        <v>1513604</v>
      </c>
      <c r="F2158" s="10" t="s">
        <v>131</v>
      </c>
      <c r="G2158" s="15">
        <v>168</v>
      </c>
      <c r="H2158" s="10" t="s">
        <v>253</v>
      </c>
      <c r="I2158" s="10" t="s">
        <v>7424</v>
      </c>
      <c r="J2158" s="34">
        <v>3301.2</v>
      </c>
      <c r="K2158" s="10">
        <v>4931868776</v>
      </c>
      <c r="L2158" s="10" t="s">
        <v>7788</v>
      </c>
      <c r="M2158" s="10"/>
      <c r="N2158" s="10"/>
    </row>
    <row r="2159" spans="1:14">
      <c r="A2159" s="32" t="s">
        <v>9344</v>
      </c>
      <c r="B2159" s="32" t="s">
        <v>9344</v>
      </c>
      <c r="C2159" s="33">
        <v>0.5411921296296297</v>
      </c>
      <c r="D2159" s="10">
        <v>101</v>
      </c>
      <c r="E2159" s="14">
        <v>1520331</v>
      </c>
      <c r="F2159" s="10" t="s">
        <v>153</v>
      </c>
      <c r="G2159" s="15">
        <v>168</v>
      </c>
      <c r="H2159" s="10" t="s">
        <v>253</v>
      </c>
      <c r="I2159" s="10" t="s">
        <v>7424</v>
      </c>
      <c r="J2159" s="34">
        <v>2829.12</v>
      </c>
      <c r="K2159" s="10">
        <v>4931868792</v>
      </c>
      <c r="L2159" s="10" t="s">
        <v>7788</v>
      </c>
      <c r="M2159" s="10"/>
      <c r="N2159" s="10"/>
    </row>
    <row r="2160" spans="1:14">
      <c r="A2160" s="32" t="s">
        <v>9344</v>
      </c>
      <c r="B2160" s="32" t="s">
        <v>9344</v>
      </c>
      <c r="C2160" s="33">
        <v>0.54599537037037038</v>
      </c>
      <c r="D2160" s="10">
        <v>101</v>
      </c>
      <c r="E2160" s="14">
        <v>1513604</v>
      </c>
      <c r="F2160" s="10" t="s">
        <v>131</v>
      </c>
      <c r="G2160" s="15">
        <v>168</v>
      </c>
      <c r="H2160" s="10" t="s">
        <v>253</v>
      </c>
      <c r="I2160" s="10" t="s">
        <v>7424</v>
      </c>
      <c r="J2160" s="34">
        <v>3301.2</v>
      </c>
      <c r="K2160" s="10">
        <v>4931869217</v>
      </c>
      <c r="L2160" s="10" t="s">
        <v>7788</v>
      </c>
      <c r="M2160" s="10"/>
      <c r="N2160" s="10"/>
    </row>
    <row r="2161" spans="1:14">
      <c r="A2161" s="32" t="s">
        <v>9344</v>
      </c>
      <c r="B2161" s="32" t="s">
        <v>9344</v>
      </c>
      <c r="C2161" s="33">
        <v>0.54685185185185181</v>
      </c>
      <c r="D2161" s="10">
        <v>101</v>
      </c>
      <c r="E2161" s="14">
        <v>1508094</v>
      </c>
      <c r="F2161" s="10" t="s">
        <v>352</v>
      </c>
      <c r="G2161" s="15">
        <v>64</v>
      </c>
      <c r="H2161" s="10" t="s">
        <v>253</v>
      </c>
      <c r="I2161" s="10" t="s">
        <v>7424</v>
      </c>
      <c r="J2161" s="34">
        <v>2613.12</v>
      </c>
      <c r="K2161" s="10">
        <v>4931869231</v>
      </c>
      <c r="L2161" s="10" t="s">
        <v>7788</v>
      </c>
      <c r="M2161" s="10"/>
      <c r="N2161" s="10"/>
    </row>
    <row r="2162" spans="1:14">
      <c r="A2162" s="32" t="s">
        <v>9344</v>
      </c>
      <c r="B2162" s="32" t="s">
        <v>9344</v>
      </c>
      <c r="C2162" s="33">
        <v>0.54769675925925931</v>
      </c>
      <c r="D2162" s="10">
        <v>101</v>
      </c>
      <c r="E2162" s="14">
        <v>1508120</v>
      </c>
      <c r="F2162" s="10" t="s">
        <v>9216</v>
      </c>
      <c r="G2162" s="15">
        <v>240</v>
      </c>
      <c r="H2162" s="10" t="s">
        <v>253</v>
      </c>
      <c r="I2162" s="10" t="s">
        <v>7424</v>
      </c>
      <c r="J2162" s="34">
        <v>2872.8</v>
      </c>
      <c r="K2162" s="10">
        <v>4931869237</v>
      </c>
      <c r="L2162" s="10" t="s">
        <v>7788</v>
      </c>
      <c r="M2162" s="10"/>
      <c r="N2162" s="10"/>
    </row>
    <row r="2163" spans="1:14">
      <c r="A2163" s="32" t="s">
        <v>9344</v>
      </c>
      <c r="B2163" s="32" t="s">
        <v>9344</v>
      </c>
      <c r="C2163" s="33">
        <v>0.72809027777777768</v>
      </c>
      <c r="D2163" s="10">
        <v>101</v>
      </c>
      <c r="E2163" s="14">
        <v>1513604</v>
      </c>
      <c r="F2163" s="10" t="s">
        <v>131</v>
      </c>
      <c r="G2163" s="15">
        <v>168</v>
      </c>
      <c r="H2163" s="10" t="s">
        <v>253</v>
      </c>
      <c r="I2163" s="10" t="s">
        <v>7424</v>
      </c>
      <c r="J2163" s="34">
        <v>3301.2</v>
      </c>
      <c r="K2163" s="10">
        <v>4931870199</v>
      </c>
      <c r="L2163" s="10" t="s">
        <v>8732</v>
      </c>
      <c r="M2163" s="10"/>
      <c r="N2163" s="10"/>
    </row>
    <row r="2164" spans="1:14">
      <c r="A2164" s="32" t="s">
        <v>9344</v>
      </c>
      <c r="B2164" s="32" t="s">
        <v>9344</v>
      </c>
      <c r="C2164" s="33">
        <v>0.72812500000000002</v>
      </c>
      <c r="D2164" s="10">
        <v>101</v>
      </c>
      <c r="E2164" s="14">
        <v>1513604</v>
      </c>
      <c r="F2164" s="10" t="s">
        <v>131</v>
      </c>
      <c r="G2164" s="15">
        <v>168</v>
      </c>
      <c r="H2164" s="10" t="s">
        <v>253</v>
      </c>
      <c r="I2164" s="10" t="s">
        <v>7424</v>
      </c>
      <c r="J2164" s="34">
        <v>3301.2</v>
      </c>
      <c r="K2164" s="10">
        <v>4931870200</v>
      </c>
      <c r="L2164" s="10" t="s">
        <v>8732</v>
      </c>
      <c r="M2164" s="10"/>
      <c r="N2164" s="10"/>
    </row>
    <row r="2165" spans="1:14">
      <c r="A2165" s="32" t="s">
        <v>9344</v>
      </c>
      <c r="B2165" s="32" t="s">
        <v>9344</v>
      </c>
      <c r="C2165" s="33">
        <v>0.72887731481481488</v>
      </c>
      <c r="D2165" s="10">
        <v>101</v>
      </c>
      <c r="E2165" s="14">
        <v>1508114</v>
      </c>
      <c r="F2165" s="10" t="s">
        <v>354</v>
      </c>
      <c r="G2165" s="15">
        <v>216</v>
      </c>
      <c r="H2165" s="10" t="s">
        <v>253</v>
      </c>
      <c r="I2165" s="10" t="s">
        <v>7424</v>
      </c>
      <c r="J2165" s="34">
        <v>6737.04</v>
      </c>
      <c r="K2165" s="10">
        <v>4931870203</v>
      </c>
      <c r="L2165" s="10" t="s">
        <v>8732</v>
      </c>
      <c r="M2165" s="10"/>
      <c r="N2165" s="10"/>
    </row>
    <row r="2166" spans="1:14">
      <c r="A2166" s="32" t="s">
        <v>9344</v>
      </c>
      <c r="B2166" s="32" t="s">
        <v>9344</v>
      </c>
      <c r="C2166" s="33">
        <v>0.72906249999999995</v>
      </c>
      <c r="D2166" s="10">
        <v>101</v>
      </c>
      <c r="E2166" s="14">
        <v>1520337</v>
      </c>
      <c r="F2166" s="10" t="s">
        <v>157</v>
      </c>
      <c r="G2166" s="15">
        <v>200</v>
      </c>
      <c r="H2166" s="10" t="s">
        <v>253</v>
      </c>
      <c r="I2166" s="10" t="s">
        <v>7424</v>
      </c>
      <c r="J2166" s="34">
        <v>2610</v>
      </c>
      <c r="K2166" s="10">
        <v>4931870204</v>
      </c>
      <c r="L2166" s="10" t="s">
        <v>8732</v>
      </c>
      <c r="M2166" s="10"/>
      <c r="N2166" s="10"/>
    </row>
    <row r="2167" spans="1:14">
      <c r="A2167" s="32" t="s">
        <v>9344</v>
      </c>
      <c r="B2167" s="32" t="s">
        <v>9344</v>
      </c>
      <c r="C2167" s="33">
        <v>0.72923611111111108</v>
      </c>
      <c r="D2167" s="10">
        <v>101</v>
      </c>
      <c r="E2167" s="14">
        <v>1520337</v>
      </c>
      <c r="F2167" s="10" t="s">
        <v>157</v>
      </c>
      <c r="G2167" s="15">
        <v>200</v>
      </c>
      <c r="H2167" s="10" t="s">
        <v>253</v>
      </c>
      <c r="I2167" s="10" t="s">
        <v>7424</v>
      </c>
      <c r="J2167" s="34">
        <v>2610</v>
      </c>
      <c r="K2167" s="10">
        <v>4931870205</v>
      </c>
      <c r="L2167" s="10" t="s">
        <v>8732</v>
      </c>
      <c r="M2167" s="10"/>
      <c r="N2167" s="10"/>
    </row>
    <row r="2168" spans="1:14">
      <c r="A2168" s="32" t="s">
        <v>9344</v>
      </c>
      <c r="B2168" s="32" t="s">
        <v>9344</v>
      </c>
      <c r="C2168" s="33">
        <v>0.72947916666666668</v>
      </c>
      <c r="D2168" s="10">
        <v>101</v>
      </c>
      <c r="E2168" s="14">
        <v>1508120</v>
      </c>
      <c r="F2168" s="10" t="s">
        <v>9216</v>
      </c>
      <c r="G2168" s="15">
        <v>240</v>
      </c>
      <c r="H2168" s="10" t="s">
        <v>253</v>
      </c>
      <c r="I2168" s="10" t="s">
        <v>7424</v>
      </c>
      <c r="J2168" s="34">
        <v>2872.8</v>
      </c>
      <c r="K2168" s="10">
        <v>4931870207</v>
      </c>
      <c r="L2168" s="10" t="s">
        <v>8732</v>
      </c>
      <c r="M2168" s="10"/>
      <c r="N2168" s="10"/>
    </row>
    <row r="2169" spans="1:14">
      <c r="A2169" s="32" t="s">
        <v>9344</v>
      </c>
      <c r="B2169" s="32" t="s">
        <v>9344</v>
      </c>
      <c r="C2169" s="33">
        <v>0.73923611111111109</v>
      </c>
      <c r="D2169" s="10">
        <v>101</v>
      </c>
      <c r="E2169" s="14">
        <v>1519634</v>
      </c>
      <c r="F2169" s="10" t="s">
        <v>149</v>
      </c>
      <c r="G2169" s="15">
        <v>400</v>
      </c>
      <c r="H2169" s="10" t="s">
        <v>253</v>
      </c>
      <c r="I2169" s="10" t="s">
        <v>7424</v>
      </c>
      <c r="J2169" s="34">
        <v>10536</v>
      </c>
      <c r="K2169" s="10">
        <v>4931870235</v>
      </c>
      <c r="L2169" s="10" t="s">
        <v>8732</v>
      </c>
      <c r="M2169" s="10"/>
      <c r="N2169" s="10"/>
    </row>
    <row r="2170" spans="1:14">
      <c r="A2170" s="32" t="s">
        <v>9344</v>
      </c>
      <c r="B2170" s="32" t="s">
        <v>9344</v>
      </c>
      <c r="C2170" s="33">
        <v>0.7399768518518518</v>
      </c>
      <c r="D2170" s="10">
        <v>101</v>
      </c>
      <c r="E2170" s="14">
        <v>1513604</v>
      </c>
      <c r="F2170" s="10" t="s">
        <v>131</v>
      </c>
      <c r="G2170" s="15">
        <v>168</v>
      </c>
      <c r="H2170" s="10" t="s">
        <v>253</v>
      </c>
      <c r="I2170" s="10" t="s">
        <v>7424</v>
      </c>
      <c r="J2170" s="34">
        <v>3301.2</v>
      </c>
      <c r="K2170" s="10">
        <v>4931870242</v>
      </c>
      <c r="L2170" s="10" t="s">
        <v>8732</v>
      </c>
      <c r="M2170" s="10"/>
      <c r="N2170" s="10"/>
    </row>
    <row r="2171" spans="1:14">
      <c r="A2171" s="32" t="s">
        <v>9344</v>
      </c>
      <c r="B2171" s="32" t="s">
        <v>9344</v>
      </c>
      <c r="C2171" s="33">
        <v>0.81634259259259256</v>
      </c>
      <c r="D2171" s="10">
        <v>101</v>
      </c>
      <c r="E2171" s="14">
        <v>1513604</v>
      </c>
      <c r="F2171" s="10" t="s">
        <v>131</v>
      </c>
      <c r="G2171" s="15">
        <v>168</v>
      </c>
      <c r="H2171" s="10" t="s">
        <v>253</v>
      </c>
      <c r="I2171" s="10" t="s">
        <v>7424</v>
      </c>
      <c r="J2171" s="34">
        <v>3301.2</v>
      </c>
      <c r="K2171" s="10">
        <v>4931870416</v>
      </c>
      <c r="L2171" s="10" t="s">
        <v>8732</v>
      </c>
      <c r="M2171" s="10"/>
      <c r="N2171" s="10"/>
    </row>
    <row r="2172" spans="1:14">
      <c r="A2172" s="32" t="s">
        <v>9344</v>
      </c>
      <c r="B2172" s="32" t="s">
        <v>9344</v>
      </c>
      <c r="C2172" s="33">
        <v>0.81641203703703702</v>
      </c>
      <c r="D2172" s="10">
        <v>101</v>
      </c>
      <c r="E2172" s="14">
        <v>1520337</v>
      </c>
      <c r="F2172" s="10" t="s">
        <v>157</v>
      </c>
      <c r="G2172" s="15">
        <v>200</v>
      </c>
      <c r="H2172" s="10" t="s">
        <v>253</v>
      </c>
      <c r="I2172" s="10" t="s">
        <v>7424</v>
      </c>
      <c r="J2172" s="34">
        <v>2610</v>
      </c>
      <c r="K2172" s="10">
        <v>4931870417</v>
      </c>
      <c r="L2172" s="10" t="s">
        <v>8732</v>
      </c>
      <c r="M2172" s="10"/>
      <c r="N2172" s="10"/>
    </row>
    <row r="2173" spans="1:14">
      <c r="A2173" s="32" t="s">
        <v>9344</v>
      </c>
      <c r="B2173" s="32" t="s">
        <v>9344</v>
      </c>
      <c r="C2173" s="33">
        <v>0.81995370370370368</v>
      </c>
      <c r="D2173" s="10">
        <v>101</v>
      </c>
      <c r="E2173" s="14">
        <v>1516860</v>
      </c>
      <c r="F2173" s="10" t="s">
        <v>139</v>
      </c>
      <c r="G2173" s="15">
        <v>800</v>
      </c>
      <c r="H2173" s="10" t="s">
        <v>253</v>
      </c>
      <c r="I2173" s="10" t="s">
        <v>7424</v>
      </c>
      <c r="J2173" s="34">
        <v>15032</v>
      </c>
      <c r="K2173" s="10">
        <v>4931870475</v>
      </c>
      <c r="L2173" s="10" t="s">
        <v>8732</v>
      </c>
      <c r="M2173" s="10"/>
      <c r="N2173" s="10"/>
    </row>
    <row r="2174" spans="1:14">
      <c r="A2174" s="32" t="s">
        <v>9344</v>
      </c>
      <c r="B2174" s="32" t="s">
        <v>9344</v>
      </c>
      <c r="C2174" s="33">
        <v>0.85228009259259263</v>
      </c>
      <c r="D2174" s="10">
        <v>101</v>
      </c>
      <c r="E2174" s="14">
        <v>1508114</v>
      </c>
      <c r="F2174" s="10" t="s">
        <v>354</v>
      </c>
      <c r="G2174" s="15">
        <v>216</v>
      </c>
      <c r="H2174" s="10" t="s">
        <v>253</v>
      </c>
      <c r="I2174" s="10" t="s">
        <v>7424</v>
      </c>
      <c r="J2174" s="34">
        <v>6737.04</v>
      </c>
      <c r="K2174" s="10">
        <v>4931870632</v>
      </c>
      <c r="L2174" s="10" t="s">
        <v>8732</v>
      </c>
      <c r="M2174" s="10"/>
      <c r="N2174" s="10"/>
    </row>
    <row r="2175" spans="1:14">
      <c r="A2175" s="32" t="s">
        <v>9344</v>
      </c>
      <c r="B2175" s="32" t="s">
        <v>9344</v>
      </c>
      <c r="C2175" s="33">
        <v>0.85240740740740739</v>
      </c>
      <c r="D2175" s="10">
        <v>101</v>
      </c>
      <c r="E2175" s="14">
        <v>1513604</v>
      </c>
      <c r="F2175" s="10" t="s">
        <v>131</v>
      </c>
      <c r="G2175" s="15">
        <v>168</v>
      </c>
      <c r="H2175" s="10" t="s">
        <v>253</v>
      </c>
      <c r="I2175" s="10" t="s">
        <v>7424</v>
      </c>
      <c r="J2175" s="34">
        <v>3301.2</v>
      </c>
      <c r="K2175" s="10">
        <v>4931870634</v>
      </c>
      <c r="L2175" s="10" t="s">
        <v>8732</v>
      </c>
      <c r="M2175" s="10"/>
      <c r="N2175" s="10"/>
    </row>
    <row r="2176" spans="1:14">
      <c r="A2176" s="32" t="s">
        <v>9344</v>
      </c>
      <c r="B2176" s="32" t="s">
        <v>9344</v>
      </c>
      <c r="C2176" s="33">
        <v>0.85247685185185185</v>
      </c>
      <c r="D2176" s="10">
        <v>101</v>
      </c>
      <c r="E2176" s="14">
        <v>1508120</v>
      </c>
      <c r="F2176" s="10" t="s">
        <v>9216</v>
      </c>
      <c r="G2176" s="15">
        <v>240</v>
      </c>
      <c r="H2176" s="10" t="s">
        <v>253</v>
      </c>
      <c r="I2176" s="10" t="s">
        <v>7424</v>
      </c>
      <c r="J2176" s="34">
        <v>2872.8</v>
      </c>
      <c r="K2176" s="10">
        <v>4931870635</v>
      </c>
      <c r="L2176" s="10" t="s">
        <v>8732</v>
      </c>
      <c r="M2176" s="10"/>
      <c r="N2176" s="10"/>
    </row>
    <row r="2177" spans="1:14">
      <c r="A2177" s="32" t="s">
        <v>9344</v>
      </c>
      <c r="B2177" s="32" t="s">
        <v>9344</v>
      </c>
      <c r="C2177" s="33">
        <v>0.85252314814814811</v>
      </c>
      <c r="D2177" s="10">
        <v>101</v>
      </c>
      <c r="E2177" s="14">
        <v>1520337</v>
      </c>
      <c r="F2177" s="10" t="s">
        <v>157</v>
      </c>
      <c r="G2177" s="15">
        <v>200</v>
      </c>
      <c r="H2177" s="10" t="s">
        <v>253</v>
      </c>
      <c r="I2177" s="10" t="s">
        <v>7424</v>
      </c>
      <c r="J2177" s="34">
        <v>2610</v>
      </c>
      <c r="K2177" s="10">
        <v>4931870636</v>
      </c>
      <c r="L2177" s="10" t="s">
        <v>8732</v>
      </c>
      <c r="M2177" s="10"/>
      <c r="N2177" s="10"/>
    </row>
    <row r="2178" spans="1:14">
      <c r="A2178" s="32" t="s">
        <v>9344</v>
      </c>
      <c r="B2178" s="32" t="s">
        <v>9344</v>
      </c>
      <c r="C2178" s="33">
        <v>0.87230324074074073</v>
      </c>
      <c r="D2178" s="10">
        <v>101</v>
      </c>
      <c r="E2178" s="14">
        <v>1508120</v>
      </c>
      <c r="F2178" s="10" t="s">
        <v>9216</v>
      </c>
      <c r="G2178" s="15">
        <v>240</v>
      </c>
      <c r="H2178" s="10" t="s">
        <v>253</v>
      </c>
      <c r="I2178" s="10" t="s">
        <v>7424</v>
      </c>
      <c r="J2178" s="34">
        <v>2872.8</v>
      </c>
      <c r="K2178" s="10">
        <v>4931870701</v>
      </c>
      <c r="L2178" s="10" t="s">
        <v>8732</v>
      </c>
      <c r="M2178" s="10"/>
      <c r="N2178" s="10"/>
    </row>
    <row r="2179" spans="1:14">
      <c r="A2179" s="32" t="s">
        <v>9344</v>
      </c>
      <c r="B2179" s="32" t="s">
        <v>9344</v>
      </c>
      <c r="C2179" s="33">
        <v>0.89167824074074076</v>
      </c>
      <c r="D2179" s="10">
        <v>101</v>
      </c>
      <c r="E2179" s="14">
        <v>1516847</v>
      </c>
      <c r="F2179" s="10" t="s">
        <v>136</v>
      </c>
      <c r="G2179" s="15">
        <v>840</v>
      </c>
      <c r="H2179" s="10" t="s">
        <v>253</v>
      </c>
      <c r="I2179" s="10" t="s">
        <v>7424</v>
      </c>
      <c r="J2179" s="34">
        <v>15397.2</v>
      </c>
      <c r="K2179" s="10">
        <v>4931870795</v>
      </c>
      <c r="L2179" s="10" t="s">
        <v>8732</v>
      </c>
      <c r="M2179" s="10"/>
      <c r="N2179" s="10"/>
    </row>
    <row r="2180" spans="1:14">
      <c r="A2180" s="32" t="s">
        <v>9344</v>
      </c>
      <c r="B2180" s="32" t="s">
        <v>9344</v>
      </c>
      <c r="C2180" s="33">
        <v>0.89945601851851853</v>
      </c>
      <c r="D2180" s="10">
        <v>101</v>
      </c>
      <c r="E2180" s="14">
        <v>1516863</v>
      </c>
      <c r="F2180" s="10" t="s">
        <v>140</v>
      </c>
      <c r="G2180" s="15">
        <v>840</v>
      </c>
      <c r="H2180" s="10" t="s">
        <v>253</v>
      </c>
      <c r="I2180" s="10" t="s">
        <v>7424</v>
      </c>
      <c r="J2180" s="34">
        <v>15624</v>
      </c>
      <c r="K2180" s="10">
        <v>4931870808</v>
      </c>
      <c r="L2180" s="10" t="s">
        <v>8732</v>
      </c>
      <c r="M2180" s="10"/>
      <c r="N2180" s="10"/>
    </row>
    <row r="2181" spans="1:14">
      <c r="A2181" s="32" t="s">
        <v>9344</v>
      </c>
      <c r="B2181" s="32" t="s">
        <v>9344</v>
      </c>
      <c r="C2181" s="33">
        <v>0.91972222222222222</v>
      </c>
      <c r="D2181" s="10">
        <v>101</v>
      </c>
      <c r="E2181" s="14">
        <v>1513604</v>
      </c>
      <c r="F2181" s="10" t="s">
        <v>131</v>
      </c>
      <c r="G2181" s="15">
        <v>168</v>
      </c>
      <c r="H2181" s="10" t="s">
        <v>253</v>
      </c>
      <c r="I2181" s="10" t="s">
        <v>7424</v>
      </c>
      <c r="J2181" s="34">
        <v>3301.2</v>
      </c>
      <c r="K2181" s="10">
        <v>4931870866</v>
      </c>
      <c r="L2181" s="10" t="s">
        <v>8732</v>
      </c>
      <c r="M2181" s="10"/>
      <c r="N2181" s="10"/>
    </row>
    <row r="2182" spans="1:14">
      <c r="A2182" s="32" t="s">
        <v>9344</v>
      </c>
      <c r="B2182" s="32" t="s">
        <v>9344</v>
      </c>
      <c r="C2182" s="33">
        <v>0.93410879629629628</v>
      </c>
      <c r="D2182" s="10">
        <v>101</v>
      </c>
      <c r="E2182" s="14">
        <v>1508114</v>
      </c>
      <c r="F2182" s="10" t="s">
        <v>354</v>
      </c>
      <c r="G2182" s="15">
        <v>216</v>
      </c>
      <c r="H2182" s="10" t="s">
        <v>253</v>
      </c>
      <c r="I2182" s="10" t="s">
        <v>7424</v>
      </c>
      <c r="J2182" s="34">
        <v>6737.04</v>
      </c>
      <c r="K2182" s="10">
        <v>4931870946</v>
      </c>
      <c r="L2182" s="10" t="s">
        <v>8732</v>
      </c>
      <c r="M2182" s="10"/>
      <c r="N2182" s="10"/>
    </row>
    <row r="2183" spans="1:14">
      <c r="A2183" s="32" t="s">
        <v>9344</v>
      </c>
      <c r="B2183" s="32" t="s">
        <v>9344</v>
      </c>
      <c r="C2183" s="33">
        <v>0.94028935185185192</v>
      </c>
      <c r="D2183" s="10">
        <v>102</v>
      </c>
      <c r="E2183" s="14">
        <v>1508114</v>
      </c>
      <c r="F2183" s="10" t="s">
        <v>354</v>
      </c>
      <c r="G2183" s="15">
        <v>-216</v>
      </c>
      <c r="H2183" s="10" t="s">
        <v>253</v>
      </c>
      <c r="I2183" s="10" t="s">
        <v>7424</v>
      </c>
      <c r="J2183" s="34">
        <v>-6737.04</v>
      </c>
      <c r="K2183" s="10">
        <v>4931870961</v>
      </c>
      <c r="L2183" s="10" t="s">
        <v>8732</v>
      </c>
      <c r="M2183" s="10"/>
      <c r="N2183" s="10"/>
    </row>
    <row r="2184" spans="1:14">
      <c r="A2184" s="32" t="s">
        <v>9353</v>
      </c>
      <c r="B2184" s="32" t="s">
        <v>9353</v>
      </c>
      <c r="C2184" s="33">
        <v>0.12866898148148148</v>
      </c>
      <c r="D2184" s="10">
        <v>101</v>
      </c>
      <c r="E2184" s="14">
        <v>1508114</v>
      </c>
      <c r="F2184" s="10" t="s">
        <v>354</v>
      </c>
      <c r="G2184" s="15">
        <v>216</v>
      </c>
      <c r="H2184" s="10" t="s">
        <v>253</v>
      </c>
      <c r="I2184" s="10" t="s">
        <v>7424</v>
      </c>
      <c r="J2184" s="34">
        <v>6737.04</v>
      </c>
      <c r="K2184" s="10">
        <v>4931873301</v>
      </c>
      <c r="L2184" s="10" t="s">
        <v>7788</v>
      </c>
      <c r="M2184" s="10"/>
      <c r="N2184" s="10"/>
    </row>
    <row r="2185" spans="1:14">
      <c r="A2185" s="32" t="s">
        <v>9353</v>
      </c>
      <c r="B2185" s="32" t="s">
        <v>9353</v>
      </c>
      <c r="C2185" s="33">
        <v>0.12891203703703705</v>
      </c>
      <c r="D2185" s="10">
        <v>101</v>
      </c>
      <c r="E2185" s="14">
        <v>1520336</v>
      </c>
      <c r="F2185" s="10" t="s">
        <v>156</v>
      </c>
      <c r="G2185" s="15">
        <v>200</v>
      </c>
      <c r="H2185" s="10" t="s">
        <v>253</v>
      </c>
      <c r="I2185" s="10" t="s">
        <v>7424</v>
      </c>
      <c r="J2185" s="34">
        <v>2762</v>
      </c>
      <c r="K2185" s="10">
        <v>4931873302</v>
      </c>
      <c r="L2185" s="10" t="s">
        <v>7788</v>
      </c>
      <c r="M2185" s="10"/>
      <c r="N2185" s="10"/>
    </row>
    <row r="2186" spans="1:14">
      <c r="A2186" s="32" t="s">
        <v>9353</v>
      </c>
      <c r="B2186" s="32" t="s">
        <v>9353</v>
      </c>
      <c r="C2186" s="33">
        <v>0.12931712962962963</v>
      </c>
      <c r="D2186" s="10">
        <v>101</v>
      </c>
      <c r="E2186" s="14">
        <v>1513604</v>
      </c>
      <c r="F2186" s="10" t="s">
        <v>131</v>
      </c>
      <c r="G2186" s="15">
        <v>168</v>
      </c>
      <c r="H2186" s="10" t="s">
        <v>253</v>
      </c>
      <c r="I2186" s="10" t="s">
        <v>7424</v>
      </c>
      <c r="J2186" s="34">
        <v>3301.2</v>
      </c>
      <c r="K2186" s="10">
        <v>4931873303</v>
      </c>
      <c r="L2186" s="10" t="s">
        <v>7788</v>
      </c>
      <c r="M2186" s="10"/>
      <c r="N2186" s="10"/>
    </row>
    <row r="2187" spans="1:14">
      <c r="A2187" s="32" t="s">
        <v>9353</v>
      </c>
      <c r="B2187" s="32" t="s">
        <v>9353</v>
      </c>
      <c r="C2187" s="33">
        <v>0.12989583333333335</v>
      </c>
      <c r="D2187" s="10">
        <v>101</v>
      </c>
      <c r="E2187" s="14">
        <v>1520336</v>
      </c>
      <c r="F2187" s="10" t="s">
        <v>156</v>
      </c>
      <c r="G2187" s="15">
        <v>200</v>
      </c>
      <c r="H2187" s="10" t="s">
        <v>253</v>
      </c>
      <c r="I2187" s="10" t="s">
        <v>7424</v>
      </c>
      <c r="J2187" s="34">
        <v>2762</v>
      </c>
      <c r="K2187" s="10">
        <v>4931873304</v>
      </c>
      <c r="L2187" s="10" t="s">
        <v>7788</v>
      </c>
      <c r="M2187" s="10"/>
      <c r="N2187" s="10"/>
    </row>
    <row r="2188" spans="1:14">
      <c r="A2188" s="32" t="s">
        <v>9353</v>
      </c>
      <c r="B2188" s="32" t="s">
        <v>9353</v>
      </c>
      <c r="C2188" s="33">
        <v>0.12998842592592594</v>
      </c>
      <c r="D2188" s="10">
        <v>101</v>
      </c>
      <c r="E2188" s="14">
        <v>1520337</v>
      </c>
      <c r="F2188" s="10" t="s">
        <v>157</v>
      </c>
      <c r="G2188" s="15">
        <v>200</v>
      </c>
      <c r="H2188" s="10" t="s">
        <v>253</v>
      </c>
      <c r="I2188" s="10" t="s">
        <v>7424</v>
      </c>
      <c r="J2188" s="34">
        <v>2610</v>
      </c>
      <c r="K2188" s="10">
        <v>4931873305</v>
      </c>
      <c r="L2188" s="10" t="s">
        <v>7788</v>
      </c>
      <c r="M2188" s="10"/>
      <c r="N2188" s="10"/>
    </row>
    <row r="2189" spans="1:14">
      <c r="A2189" s="32" t="s">
        <v>9353</v>
      </c>
      <c r="B2189" s="32" t="s">
        <v>9353</v>
      </c>
      <c r="C2189" s="33">
        <v>0.13032407407407406</v>
      </c>
      <c r="D2189" s="10">
        <v>101</v>
      </c>
      <c r="E2189" s="14">
        <v>1520337</v>
      </c>
      <c r="F2189" s="10" t="s">
        <v>157</v>
      </c>
      <c r="G2189" s="15">
        <v>200</v>
      </c>
      <c r="H2189" s="10" t="s">
        <v>253</v>
      </c>
      <c r="I2189" s="10" t="s">
        <v>7424</v>
      </c>
      <c r="J2189" s="34">
        <v>2610</v>
      </c>
      <c r="K2189" s="10">
        <v>4931873306</v>
      </c>
      <c r="L2189" s="10" t="s">
        <v>7788</v>
      </c>
      <c r="M2189" s="10"/>
      <c r="N2189" s="10"/>
    </row>
    <row r="2190" spans="1:14">
      <c r="A2190" s="32" t="s">
        <v>9353</v>
      </c>
      <c r="B2190" s="32" t="s">
        <v>9353</v>
      </c>
      <c r="C2190" s="33">
        <v>0.1678587962962963</v>
      </c>
      <c r="D2190" s="10">
        <v>101</v>
      </c>
      <c r="E2190" s="14">
        <v>1516863</v>
      </c>
      <c r="F2190" s="10" t="s">
        <v>140</v>
      </c>
      <c r="G2190" s="15">
        <v>840</v>
      </c>
      <c r="H2190" s="10" t="s">
        <v>253</v>
      </c>
      <c r="I2190" s="10" t="s">
        <v>7424</v>
      </c>
      <c r="J2190" s="34">
        <v>15624</v>
      </c>
      <c r="K2190" s="10">
        <v>4931873403</v>
      </c>
      <c r="L2190" s="10" t="s">
        <v>7788</v>
      </c>
      <c r="M2190" s="10"/>
      <c r="N2190" s="10"/>
    </row>
    <row r="2191" spans="1:14">
      <c r="A2191" s="32" t="s">
        <v>9353</v>
      </c>
      <c r="B2191" s="32" t="s">
        <v>9353</v>
      </c>
      <c r="C2191" s="33">
        <v>0.16793981481481482</v>
      </c>
      <c r="D2191" s="10">
        <v>101</v>
      </c>
      <c r="E2191" s="14">
        <v>1516847</v>
      </c>
      <c r="F2191" s="10" t="s">
        <v>136</v>
      </c>
      <c r="G2191" s="15">
        <v>840</v>
      </c>
      <c r="H2191" s="10" t="s">
        <v>253</v>
      </c>
      <c r="I2191" s="10" t="s">
        <v>7424</v>
      </c>
      <c r="J2191" s="34">
        <v>15397.2</v>
      </c>
      <c r="K2191" s="10">
        <v>4931873404</v>
      </c>
      <c r="L2191" s="10" t="s">
        <v>7788</v>
      </c>
      <c r="M2191" s="10"/>
      <c r="N2191" s="10"/>
    </row>
    <row r="2192" spans="1:14">
      <c r="A2192" s="32" t="s">
        <v>9353</v>
      </c>
      <c r="B2192" s="32" t="s">
        <v>9353</v>
      </c>
      <c r="C2192" s="33">
        <v>0.21402777777777779</v>
      </c>
      <c r="D2192" s="10">
        <v>101</v>
      </c>
      <c r="E2192" s="14">
        <v>1520337</v>
      </c>
      <c r="F2192" s="10" t="s">
        <v>157</v>
      </c>
      <c r="G2192" s="15">
        <v>200</v>
      </c>
      <c r="H2192" s="10" t="s">
        <v>253</v>
      </c>
      <c r="I2192" s="10" t="s">
        <v>7424</v>
      </c>
      <c r="J2192" s="34">
        <v>2610</v>
      </c>
      <c r="K2192" s="10">
        <v>4931873606</v>
      </c>
      <c r="L2192" s="10" t="s">
        <v>7788</v>
      </c>
      <c r="M2192" s="10"/>
      <c r="N2192" s="10"/>
    </row>
    <row r="2193" spans="1:14">
      <c r="A2193" s="32" t="s">
        <v>9353</v>
      </c>
      <c r="B2193" s="32" t="s">
        <v>9353</v>
      </c>
      <c r="C2193" s="33">
        <v>0.21504629629629632</v>
      </c>
      <c r="D2193" s="10">
        <v>101</v>
      </c>
      <c r="E2193" s="14">
        <v>1508120</v>
      </c>
      <c r="F2193" s="10" t="s">
        <v>9216</v>
      </c>
      <c r="G2193" s="15">
        <v>240</v>
      </c>
      <c r="H2193" s="10" t="s">
        <v>253</v>
      </c>
      <c r="I2193" s="10" t="s">
        <v>7424</v>
      </c>
      <c r="J2193" s="34">
        <v>2872.8</v>
      </c>
      <c r="K2193" s="10">
        <v>4931873608</v>
      </c>
      <c r="L2193" s="10" t="s">
        <v>7788</v>
      </c>
      <c r="M2193" s="10"/>
      <c r="N2193" s="10"/>
    </row>
    <row r="2194" spans="1:14">
      <c r="A2194" s="32" t="s">
        <v>9353</v>
      </c>
      <c r="B2194" s="32" t="s">
        <v>9353</v>
      </c>
      <c r="C2194" s="33">
        <v>0.21653935185185183</v>
      </c>
      <c r="D2194" s="10">
        <v>101</v>
      </c>
      <c r="E2194" s="14">
        <v>1513604</v>
      </c>
      <c r="F2194" s="10" t="s">
        <v>131</v>
      </c>
      <c r="G2194" s="15">
        <v>168</v>
      </c>
      <c r="H2194" s="10" t="s">
        <v>253</v>
      </c>
      <c r="I2194" s="10" t="s">
        <v>7424</v>
      </c>
      <c r="J2194" s="34">
        <v>3301.2</v>
      </c>
      <c r="K2194" s="10">
        <v>4931873622</v>
      </c>
      <c r="L2194" s="10" t="s">
        <v>7788</v>
      </c>
      <c r="M2194" s="10"/>
      <c r="N2194" s="10"/>
    </row>
    <row r="2195" spans="1:14">
      <c r="A2195" s="32" t="s">
        <v>9353</v>
      </c>
      <c r="B2195" s="32" t="s">
        <v>9353</v>
      </c>
      <c r="C2195" s="33">
        <v>0.21693287037037037</v>
      </c>
      <c r="D2195" s="10">
        <v>101</v>
      </c>
      <c r="E2195" s="14">
        <v>1520336</v>
      </c>
      <c r="F2195" s="10" t="s">
        <v>156</v>
      </c>
      <c r="G2195" s="15">
        <v>200</v>
      </c>
      <c r="H2195" s="10" t="s">
        <v>253</v>
      </c>
      <c r="I2195" s="10" t="s">
        <v>7424</v>
      </c>
      <c r="J2195" s="34">
        <v>2762</v>
      </c>
      <c r="K2195" s="10">
        <v>4931873625</v>
      </c>
      <c r="L2195" s="10" t="s">
        <v>7788</v>
      </c>
      <c r="M2195" s="10"/>
      <c r="N2195" s="10"/>
    </row>
    <row r="2196" spans="1:14">
      <c r="A2196" s="32" t="s">
        <v>9353</v>
      </c>
      <c r="B2196" s="32" t="s">
        <v>9353</v>
      </c>
      <c r="C2196" s="33">
        <v>0.21737268518518518</v>
      </c>
      <c r="D2196" s="10">
        <v>101</v>
      </c>
      <c r="E2196" s="14">
        <v>1513604</v>
      </c>
      <c r="F2196" s="10" t="s">
        <v>131</v>
      </c>
      <c r="G2196" s="15">
        <v>168</v>
      </c>
      <c r="H2196" s="10" t="s">
        <v>253</v>
      </c>
      <c r="I2196" s="10" t="s">
        <v>7424</v>
      </c>
      <c r="J2196" s="34">
        <v>3301.2</v>
      </c>
      <c r="K2196" s="10">
        <v>4931873629</v>
      </c>
      <c r="L2196" s="10" t="s">
        <v>7788</v>
      </c>
      <c r="M2196" s="10"/>
      <c r="N2196" s="10"/>
    </row>
    <row r="2197" spans="1:14">
      <c r="A2197" s="32" t="s">
        <v>9353</v>
      </c>
      <c r="B2197" s="32" t="s">
        <v>9353</v>
      </c>
      <c r="C2197" s="33">
        <v>0.21815972222222224</v>
      </c>
      <c r="D2197" s="10">
        <v>101</v>
      </c>
      <c r="E2197" s="14">
        <v>1513604</v>
      </c>
      <c r="F2197" s="10" t="s">
        <v>131</v>
      </c>
      <c r="G2197" s="15">
        <v>168</v>
      </c>
      <c r="H2197" s="10" t="s">
        <v>253</v>
      </c>
      <c r="I2197" s="10" t="s">
        <v>7424</v>
      </c>
      <c r="J2197" s="34">
        <v>3301.2</v>
      </c>
      <c r="K2197" s="10">
        <v>4931873634</v>
      </c>
      <c r="L2197" s="10" t="s">
        <v>7788</v>
      </c>
      <c r="M2197" s="10"/>
      <c r="N2197" s="10"/>
    </row>
    <row r="2198" spans="1:14">
      <c r="A2198" s="32" t="s">
        <v>9353</v>
      </c>
      <c r="B2198" s="32" t="s">
        <v>9353</v>
      </c>
      <c r="C2198" s="33">
        <v>0.23716435185185183</v>
      </c>
      <c r="D2198" s="10">
        <v>101</v>
      </c>
      <c r="E2198" s="14">
        <v>1520336</v>
      </c>
      <c r="F2198" s="10" t="s">
        <v>156</v>
      </c>
      <c r="G2198" s="15">
        <v>200</v>
      </c>
      <c r="H2198" s="10" t="s">
        <v>253</v>
      </c>
      <c r="I2198" s="10" t="s">
        <v>7424</v>
      </c>
      <c r="J2198" s="34">
        <v>2762</v>
      </c>
      <c r="K2198" s="10">
        <v>4931873730</v>
      </c>
      <c r="L2198" s="10" t="s">
        <v>7788</v>
      </c>
      <c r="M2198" s="10"/>
      <c r="N2198" s="10"/>
    </row>
    <row r="2199" spans="1:14">
      <c r="A2199" s="32" t="s">
        <v>9353</v>
      </c>
      <c r="B2199" s="32" t="s">
        <v>9353</v>
      </c>
      <c r="C2199" s="33">
        <v>0.23741898148148147</v>
      </c>
      <c r="D2199" s="10">
        <v>101</v>
      </c>
      <c r="E2199" s="14">
        <v>1516860</v>
      </c>
      <c r="F2199" s="10" t="s">
        <v>139</v>
      </c>
      <c r="G2199" s="15">
        <v>800</v>
      </c>
      <c r="H2199" s="10" t="s">
        <v>253</v>
      </c>
      <c r="I2199" s="10" t="s">
        <v>7424</v>
      </c>
      <c r="J2199" s="34">
        <v>15032</v>
      </c>
      <c r="K2199" s="10">
        <v>4931873732</v>
      </c>
      <c r="L2199" s="10" t="s">
        <v>7788</v>
      </c>
      <c r="M2199" s="10"/>
      <c r="N2199" s="10"/>
    </row>
    <row r="2200" spans="1:14">
      <c r="A2200" s="32" t="s">
        <v>9353</v>
      </c>
      <c r="B2200" s="32" t="s">
        <v>9353</v>
      </c>
      <c r="C2200" s="33">
        <v>0.36672453703703706</v>
      </c>
      <c r="D2200" s="10">
        <v>101</v>
      </c>
      <c r="E2200" s="14">
        <v>1508120</v>
      </c>
      <c r="F2200" s="10" t="s">
        <v>9216</v>
      </c>
      <c r="G2200" s="15">
        <v>240</v>
      </c>
      <c r="H2200" s="10" t="s">
        <v>253</v>
      </c>
      <c r="I2200" s="10" t="s">
        <v>7424</v>
      </c>
      <c r="J2200" s="34">
        <v>2872.8</v>
      </c>
      <c r="K2200" s="10">
        <v>4931875116</v>
      </c>
      <c r="L2200" s="10" t="s">
        <v>8732</v>
      </c>
      <c r="M2200" s="10"/>
      <c r="N2200" s="10"/>
    </row>
    <row r="2201" spans="1:14">
      <c r="A2201" s="32" t="s">
        <v>9353</v>
      </c>
      <c r="B2201" s="32" t="s">
        <v>9353</v>
      </c>
      <c r="C2201" s="33">
        <v>0.36684027777777778</v>
      </c>
      <c r="D2201" s="10">
        <v>101</v>
      </c>
      <c r="E2201" s="14">
        <v>1520337</v>
      </c>
      <c r="F2201" s="10" t="s">
        <v>157</v>
      </c>
      <c r="G2201" s="15">
        <v>200</v>
      </c>
      <c r="H2201" s="10" t="s">
        <v>253</v>
      </c>
      <c r="I2201" s="10" t="s">
        <v>7424</v>
      </c>
      <c r="J2201" s="34">
        <v>2610</v>
      </c>
      <c r="K2201" s="10">
        <v>4931875119</v>
      </c>
      <c r="L2201" s="10" t="s">
        <v>8732</v>
      </c>
      <c r="M2201" s="10"/>
      <c r="N2201" s="10"/>
    </row>
    <row r="2202" spans="1:14">
      <c r="A2202" s="32" t="s">
        <v>9353</v>
      </c>
      <c r="B2202" s="32" t="s">
        <v>9353</v>
      </c>
      <c r="C2202" s="33">
        <v>0.3668865740740741</v>
      </c>
      <c r="D2202" s="10">
        <v>101</v>
      </c>
      <c r="E2202" s="14">
        <v>1520337</v>
      </c>
      <c r="F2202" s="10" t="s">
        <v>157</v>
      </c>
      <c r="G2202" s="15">
        <v>200</v>
      </c>
      <c r="H2202" s="10" t="s">
        <v>253</v>
      </c>
      <c r="I2202" s="10" t="s">
        <v>7424</v>
      </c>
      <c r="J2202" s="34">
        <v>2610</v>
      </c>
      <c r="K2202" s="10">
        <v>4931875121</v>
      </c>
      <c r="L2202" s="10" t="s">
        <v>8732</v>
      </c>
      <c r="M2202" s="10"/>
      <c r="N2202" s="10"/>
    </row>
    <row r="2203" spans="1:14">
      <c r="A2203" s="32" t="s">
        <v>9353</v>
      </c>
      <c r="B2203" s="32" t="s">
        <v>9353</v>
      </c>
      <c r="C2203" s="33">
        <v>0.36693287037037042</v>
      </c>
      <c r="D2203" s="10">
        <v>101</v>
      </c>
      <c r="E2203" s="14">
        <v>1520336</v>
      </c>
      <c r="F2203" s="10" t="s">
        <v>156</v>
      </c>
      <c r="G2203" s="15">
        <v>200</v>
      </c>
      <c r="H2203" s="10" t="s">
        <v>253</v>
      </c>
      <c r="I2203" s="10" t="s">
        <v>7424</v>
      </c>
      <c r="J2203" s="34">
        <v>2762</v>
      </c>
      <c r="K2203" s="10">
        <v>4931875123</v>
      </c>
      <c r="L2203" s="10" t="s">
        <v>8732</v>
      </c>
      <c r="M2203" s="10"/>
      <c r="N2203" s="10"/>
    </row>
    <row r="2204" spans="1:14">
      <c r="A2204" s="32" t="s">
        <v>9353</v>
      </c>
      <c r="B2204" s="32" t="s">
        <v>9353</v>
      </c>
      <c r="C2204" s="33">
        <v>0.3669675925925926</v>
      </c>
      <c r="D2204" s="10">
        <v>101</v>
      </c>
      <c r="E2204" s="14">
        <v>1520336</v>
      </c>
      <c r="F2204" s="10" t="s">
        <v>156</v>
      </c>
      <c r="G2204" s="15">
        <v>200</v>
      </c>
      <c r="H2204" s="10" t="s">
        <v>253</v>
      </c>
      <c r="I2204" s="10" t="s">
        <v>7424</v>
      </c>
      <c r="J2204" s="34">
        <v>2762</v>
      </c>
      <c r="K2204" s="10">
        <v>4931875124</v>
      </c>
      <c r="L2204" s="10" t="s">
        <v>8732</v>
      </c>
      <c r="M2204" s="10"/>
      <c r="N2204" s="10"/>
    </row>
    <row r="2205" spans="1:14">
      <c r="A2205" s="32" t="s">
        <v>9353</v>
      </c>
      <c r="B2205" s="32" t="s">
        <v>9353</v>
      </c>
      <c r="C2205" s="33">
        <v>0.36701388888888892</v>
      </c>
      <c r="D2205" s="10">
        <v>101</v>
      </c>
      <c r="E2205" s="14">
        <v>1513604</v>
      </c>
      <c r="F2205" s="10" t="s">
        <v>131</v>
      </c>
      <c r="G2205" s="15">
        <v>168</v>
      </c>
      <c r="H2205" s="10" t="s">
        <v>253</v>
      </c>
      <c r="I2205" s="10" t="s">
        <v>7424</v>
      </c>
      <c r="J2205" s="34">
        <v>3301.2</v>
      </c>
      <c r="K2205" s="10">
        <v>4931875125</v>
      </c>
      <c r="L2205" s="10" t="s">
        <v>8732</v>
      </c>
      <c r="M2205" s="10"/>
      <c r="N2205" s="10"/>
    </row>
    <row r="2206" spans="1:14">
      <c r="A2206" s="32" t="s">
        <v>9353</v>
      </c>
      <c r="B2206" s="32" t="s">
        <v>9353</v>
      </c>
      <c r="C2206" s="33">
        <v>0.36704861111111109</v>
      </c>
      <c r="D2206" s="10">
        <v>101</v>
      </c>
      <c r="E2206" s="14">
        <v>1513604</v>
      </c>
      <c r="F2206" s="10" t="s">
        <v>131</v>
      </c>
      <c r="G2206" s="15">
        <v>168</v>
      </c>
      <c r="H2206" s="10" t="s">
        <v>253</v>
      </c>
      <c r="I2206" s="10" t="s">
        <v>7424</v>
      </c>
      <c r="J2206" s="34">
        <v>3301.2</v>
      </c>
      <c r="K2206" s="10">
        <v>4931875126</v>
      </c>
      <c r="L2206" s="10" t="s">
        <v>8732</v>
      </c>
      <c r="M2206" s="10"/>
      <c r="N2206" s="10"/>
    </row>
    <row r="2207" spans="1:14">
      <c r="A2207" s="32" t="s">
        <v>9353</v>
      </c>
      <c r="B2207" s="32" t="s">
        <v>9353</v>
      </c>
      <c r="C2207" s="33">
        <v>0.38565972222222222</v>
      </c>
      <c r="D2207" s="10">
        <v>101</v>
      </c>
      <c r="E2207" s="14">
        <v>1516847</v>
      </c>
      <c r="F2207" s="10" t="s">
        <v>136</v>
      </c>
      <c r="G2207" s="15">
        <v>840</v>
      </c>
      <c r="H2207" s="10" t="s">
        <v>253</v>
      </c>
      <c r="I2207" s="10" t="s">
        <v>7424</v>
      </c>
      <c r="J2207" s="34">
        <v>15397.2</v>
      </c>
      <c r="K2207" s="10">
        <v>4931875464</v>
      </c>
      <c r="L2207" s="10" t="s">
        <v>8732</v>
      </c>
      <c r="M2207" s="10"/>
      <c r="N2207" s="10"/>
    </row>
    <row r="2208" spans="1:14">
      <c r="A2208" s="32" t="s">
        <v>9353</v>
      </c>
      <c r="B2208" s="32" t="s">
        <v>9353</v>
      </c>
      <c r="C2208" s="33">
        <v>0.43695601851851856</v>
      </c>
      <c r="D2208" s="10">
        <v>101</v>
      </c>
      <c r="E2208" s="14">
        <v>1516863</v>
      </c>
      <c r="F2208" s="10" t="s">
        <v>140</v>
      </c>
      <c r="G2208" s="15">
        <v>485</v>
      </c>
      <c r="H2208" s="10" t="s">
        <v>253</v>
      </c>
      <c r="I2208" s="10" t="s">
        <v>7424</v>
      </c>
      <c r="J2208" s="34">
        <v>9021</v>
      </c>
      <c r="K2208" s="10">
        <v>4931876118</v>
      </c>
      <c r="L2208" s="10" t="s">
        <v>8732</v>
      </c>
      <c r="M2208" s="10"/>
      <c r="N2208" s="10"/>
    </row>
    <row r="2209" spans="1:14">
      <c r="A2209" s="32" t="s">
        <v>9353</v>
      </c>
      <c r="B2209" s="32" t="s">
        <v>9353</v>
      </c>
      <c r="C2209" s="33">
        <v>0.43756944444444446</v>
      </c>
      <c r="D2209" s="10">
        <v>101</v>
      </c>
      <c r="E2209" s="14">
        <v>1516860</v>
      </c>
      <c r="F2209" s="10" t="s">
        <v>139</v>
      </c>
      <c r="G2209" s="15">
        <v>800</v>
      </c>
      <c r="H2209" s="10" t="s">
        <v>253</v>
      </c>
      <c r="I2209" s="10" t="s">
        <v>7424</v>
      </c>
      <c r="J2209" s="34">
        <v>15032</v>
      </c>
      <c r="K2209" s="10">
        <v>4931876120</v>
      </c>
      <c r="L2209" s="10" t="s">
        <v>8732</v>
      </c>
      <c r="M2209" s="10"/>
      <c r="N2209" s="10"/>
    </row>
    <row r="2210" spans="1:14">
      <c r="A2210" s="32" t="s">
        <v>9353</v>
      </c>
      <c r="B2210" s="32" t="s">
        <v>9353</v>
      </c>
      <c r="C2210" s="33">
        <v>0.44006944444444446</v>
      </c>
      <c r="D2210" s="10">
        <v>101</v>
      </c>
      <c r="E2210" s="14">
        <v>1520336</v>
      </c>
      <c r="F2210" s="10" t="s">
        <v>156</v>
      </c>
      <c r="G2210" s="15">
        <v>200</v>
      </c>
      <c r="H2210" s="10" t="s">
        <v>253</v>
      </c>
      <c r="I2210" s="10" t="s">
        <v>7424</v>
      </c>
      <c r="J2210" s="34">
        <v>2762</v>
      </c>
      <c r="K2210" s="10">
        <v>4931876155</v>
      </c>
      <c r="L2210" s="10" t="s">
        <v>8732</v>
      </c>
      <c r="M2210" s="10"/>
      <c r="N2210" s="10"/>
    </row>
    <row r="2211" spans="1:14">
      <c r="A2211" s="32" t="s">
        <v>9353</v>
      </c>
      <c r="B2211" s="32" t="s">
        <v>9353</v>
      </c>
      <c r="C2211" s="33">
        <v>0.44012731481481482</v>
      </c>
      <c r="D2211" s="10">
        <v>101</v>
      </c>
      <c r="E2211" s="14">
        <v>1520337</v>
      </c>
      <c r="F2211" s="10" t="s">
        <v>157</v>
      </c>
      <c r="G2211" s="15">
        <v>200</v>
      </c>
      <c r="H2211" s="10" t="s">
        <v>253</v>
      </c>
      <c r="I2211" s="10" t="s">
        <v>7424</v>
      </c>
      <c r="J2211" s="34">
        <v>2610</v>
      </c>
      <c r="K2211" s="10">
        <v>4931876157</v>
      </c>
      <c r="L2211" s="10" t="s">
        <v>8732</v>
      </c>
      <c r="M2211" s="10"/>
      <c r="N2211" s="10"/>
    </row>
    <row r="2212" spans="1:14">
      <c r="A2212" s="32" t="s">
        <v>9353</v>
      </c>
      <c r="B2212" s="32" t="s">
        <v>9353</v>
      </c>
      <c r="C2212" s="33">
        <v>0.44017361111111114</v>
      </c>
      <c r="D2212" s="10">
        <v>101</v>
      </c>
      <c r="E2212" s="14">
        <v>1513604</v>
      </c>
      <c r="F2212" s="10" t="s">
        <v>131</v>
      </c>
      <c r="G2212" s="15">
        <v>168</v>
      </c>
      <c r="H2212" s="10" t="s">
        <v>253</v>
      </c>
      <c r="I2212" s="10" t="s">
        <v>7424</v>
      </c>
      <c r="J2212" s="34">
        <v>3301.2</v>
      </c>
      <c r="K2212" s="10">
        <v>4931876158</v>
      </c>
      <c r="L2212" s="10" t="s">
        <v>8732</v>
      </c>
      <c r="M2212" s="10"/>
      <c r="N2212" s="10"/>
    </row>
    <row r="2213" spans="1:14">
      <c r="A2213" s="32" t="s">
        <v>9353</v>
      </c>
      <c r="B2213" s="32" t="s">
        <v>9353</v>
      </c>
      <c r="C2213" s="33">
        <v>0.44021990740740741</v>
      </c>
      <c r="D2213" s="10">
        <v>101</v>
      </c>
      <c r="E2213" s="14">
        <v>1508120</v>
      </c>
      <c r="F2213" s="10" t="s">
        <v>9216</v>
      </c>
      <c r="G2213" s="15">
        <v>240</v>
      </c>
      <c r="H2213" s="10" t="s">
        <v>253</v>
      </c>
      <c r="I2213" s="10" t="s">
        <v>7424</v>
      </c>
      <c r="J2213" s="34">
        <v>2872.8</v>
      </c>
      <c r="K2213" s="10">
        <v>4931876159</v>
      </c>
      <c r="L2213" s="10" t="s">
        <v>8732</v>
      </c>
      <c r="M2213" s="10"/>
      <c r="N2213" s="10"/>
    </row>
    <row r="2214" spans="1:14">
      <c r="A2214" s="32" t="s">
        <v>9353</v>
      </c>
      <c r="B2214" s="32" t="s">
        <v>9353</v>
      </c>
      <c r="C2214" s="33">
        <v>0.44027777777777777</v>
      </c>
      <c r="D2214" s="10">
        <v>101</v>
      </c>
      <c r="E2214" s="14">
        <v>1508112</v>
      </c>
      <c r="F2214" s="10" t="s">
        <v>123</v>
      </c>
      <c r="G2214" s="15">
        <v>216</v>
      </c>
      <c r="H2214" s="10" t="s">
        <v>253</v>
      </c>
      <c r="I2214" s="10" t="s">
        <v>7424</v>
      </c>
      <c r="J2214" s="34">
        <v>2838.24</v>
      </c>
      <c r="K2214" s="10">
        <v>4931876161</v>
      </c>
      <c r="L2214" s="10" t="s">
        <v>8732</v>
      </c>
      <c r="M2214" s="10"/>
      <c r="N2214" s="10"/>
    </row>
    <row r="2215" spans="1:14">
      <c r="A2215" s="32" t="s">
        <v>9353</v>
      </c>
      <c r="B2215" s="32" t="s">
        <v>9353</v>
      </c>
      <c r="C2215" s="33">
        <v>0.46153935185185185</v>
      </c>
      <c r="D2215" s="10">
        <v>101</v>
      </c>
      <c r="E2215" s="14">
        <v>1508114</v>
      </c>
      <c r="F2215" s="10" t="s">
        <v>354</v>
      </c>
      <c r="G2215" s="15">
        <v>216</v>
      </c>
      <c r="H2215" s="10" t="s">
        <v>253</v>
      </c>
      <c r="I2215" s="10" t="s">
        <v>7424</v>
      </c>
      <c r="J2215" s="34">
        <v>6737.04</v>
      </c>
      <c r="K2215" s="10">
        <v>4931876382</v>
      </c>
      <c r="L2215" s="10" t="s">
        <v>8732</v>
      </c>
      <c r="M2215" s="10"/>
      <c r="N2215" s="10"/>
    </row>
    <row r="2216" spans="1:14">
      <c r="A2216" s="32" t="s">
        <v>9353</v>
      </c>
      <c r="B2216" s="32" t="s">
        <v>9353</v>
      </c>
      <c r="C2216" s="33">
        <v>0.49821759259259263</v>
      </c>
      <c r="D2216" s="10">
        <v>101</v>
      </c>
      <c r="E2216" s="14">
        <v>1520337</v>
      </c>
      <c r="F2216" s="10" t="s">
        <v>157</v>
      </c>
      <c r="G2216" s="15">
        <v>200</v>
      </c>
      <c r="H2216" s="10" t="s">
        <v>253</v>
      </c>
      <c r="I2216" s="10" t="s">
        <v>7424</v>
      </c>
      <c r="J2216" s="34">
        <v>2610</v>
      </c>
      <c r="K2216" s="10">
        <v>4931876679</v>
      </c>
      <c r="L2216" s="10" t="s">
        <v>8732</v>
      </c>
      <c r="M2216" s="10"/>
      <c r="N2216" s="10"/>
    </row>
    <row r="2217" spans="1:14">
      <c r="A2217" s="32" t="s">
        <v>9353</v>
      </c>
      <c r="B2217" s="32" t="s">
        <v>9353</v>
      </c>
      <c r="C2217" s="33">
        <v>0.49829861111111112</v>
      </c>
      <c r="D2217" s="10">
        <v>101</v>
      </c>
      <c r="E2217" s="14">
        <v>1520336</v>
      </c>
      <c r="F2217" s="10" t="s">
        <v>156</v>
      </c>
      <c r="G2217" s="15">
        <v>200</v>
      </c>
      <c r="H2217" s="10" t="s">
        <v>253</v>
      </c>
      <c r="I2217" s="10" t="s">
        <v>7424</v>
      </c>
      <c r="J2217" s="34">
        <v>2762</v>
      </c>
      <c r="K2217" s="10">
        <v>4931876692</v>
      </c>
      <c r="L2217" s="10" t="s">
        <v>8732</v>
      </c>
      <c r="M2217" s="10"/>
      <c r="N2217" s="10"/>
    </row>
    <row r="2218" spans="1:14">
      <c r="A2218" s="32" t="s">
        <v>9353</v>
      </c>
      <c r="B2218" s="32" t="s">
        <v>9353</v>
      </c>
      <c r="C2218" s="33">
        <v>0.49836805555555558</v>
      </c>
      <c r="D2218" s="10">
        <v>101</v>
      </c>
      <c r="E2218" s="14">
        <v>1513604</v>
      </c>
      <c r="F2218" s="10" t="s">
        <v>131</v>
      </c>
      <c r="G2218" s="15">
        <v>168</v>
      </c>
      <c r="H2218" s="10" t="s">
        <v>253</v>
      </c>
      <c r="I2218" s="10" t="s">
        <v>7424</v>
      </c>
      <c r="J2218" s="34">
        <v>3301.2</v>
      </c>
      <c r="K2218" s="10">
        <v>4931876694</v>
      </c>
      <c r="L2218" s="10" t="s">
        <v>8732</v>
      </c>
      <c r="M2218" s="10"/>
      <c r="N2218" s="10"/>
    </row>
    <row r="2219" spans="1:14">
      <c r="A2219" s="32" t="s">
        <v>9353</v>
      </c>
      <c r="B2219" s="32" t="s">
        <v>9353</v>
      </c>
      <c r="C2219" s="33">
        <v>0.49842592592592588</v>
      </c>
      <c r="D2219" s="10">
        <v>101</v>
      </c>
      <c r="E2219" s="14">
        <v>1508112</v>
      </c>
      <c r="F2219" s="10" t="s">
        <v>123</v>
      </c>
      <c r="G2219" s="15">
        <v>216</v>
      </c>
      <c r="H2219" s="10" t="s">
        <v>253</v>
      </c>
      <c r="I2219" s="10" t="s">
        <v>7424</v>
      </c>
      <c r="J2219" s="34">
        <v>2838.24</v>
      </c>
      <c r="K2219" s="10">
        <v>4931876696</v>
      </c>
      <c r="L2219" s="10" t="s">
        <v>8732</v>
      </c>
      <c r="M2219" s="10"/>
      <c r="N2219" s="10"/>
    </row>
    <row r="2220" spans="1:14">
      <c r="A2220" s="32" t="s">
        <v>9353</v>
      </c>
      <c r="B2220" s="32" t="s">
        <v>9353</v>
      </c>
      <c r="C2220" s="33">
        <v>0.53218750000000004</v>
      </c>
      <c r="D2220" s="10">
        <v>101</v>
      </c>
      <c r="E2220" s="14">
        <v>1508114</v>
      </c>
      <c r="F2220" s="10" t="s">
        <v>354</v>
      </c>
      <c r="G2220" s="15">
        <v>216</v>
      </c>
      <c r="H2220" s="10" t="s">
        <v>253</v>
      </c>
      <c r="I2220" s="10" t="s">
        <v>7424</v>
      </c>
      <c r="J2220" s="34">
        <v>6737.04</v>
      </c>
      <c r="K2220" s="10">
        <v>4931877098</v>
      </c>
      <c r="L2220" s="10" t="s">
        <v>8732</v>
      </c>
      <c r="M2220" s="10"/>
      <c r="N2220" s="10"/>
    </row>
    <row r="2221" spans="1:14">
      <c r="A2221" s="32" t="s">
        <v>9353</v>
      </c>
      <c r="B2221" s="32" t="s">
        <v>9353</v>
      </c>
      <c r="C2221" s="33">
        <v>0.5322337962962963</v>
      </c>
      <c r="D2221" s="10">
        <v>101</v>
      </c>
      <c r="E2221" s="14">
        <v>1519634</v>
      </c>
      <c r="F2221" s="10" t="s">
        <v>149</v>
      </c>
      <c r="G2221" s="15">
        <v>210</v>
      </c>
      <c r="H2221" s="10" t="s">
        <v>253</v>
      </c>
      <c r="I2221" s="10" t="s">
        <v>7424</v>
      </c>
      <c r="J2221" s="34">
        <v>5531.4</v>
      </c>
      <c r="K2221" s="10">
        <v>4931877099</v>
      </c>
      <c r="L2221" s="10" t="s">
        <v>8732</v>
      </c>
      <c r="M2221" s="10"/>
      <c r="N2221" s="10"/>
    </row>
    <row r="2222" spans="1:14">
      <c r="A2222" s="32" t="s">
        <v>9353</v>
      </c>
      <c r="B2222" s="32" t="s">
        <v>9353</v>
      </c>
      <c r="C2222" s="33">
        <v>0.54950231481481482</v>
      </c>
      <c r="D2222" s="10">
        <v>101</v>
      </c>
      <c r="E2222" s="14">
        <v>1508112</v>
      </c>
      <c r="F2222" s="10" t="s">
        <v>123</v>
      </c>
      <c r="G2222" s="15">
        <v>216</v>
      </c>
      <c r="H2222" s="10" t="s">
        <v>253</v>
      </c>
      <c r="I2222" s="10" t="s">
        <v>7424</v>
      </c>
      <c r="J2222" s="34">
        <v>2838.24</v>
      </c>
      <c r="K2222" s="10">
        <v>4931877807</v>
      </c>
      <c r="L2222" s="10" t="s">
        <v>8732</v>
      </c>
      <c r="M2222" s="10"/>
      <c r="N2222" s="10"/>
    </row>
    <row r="2223" spans="1:14">
      <c r="A2223" s="32" t="s">
        <v>9353</v>
      </c>
      <c r="B2223" s="32" t="s">
        <v>9353</v>
      </c>
      <c r="C2223" s="33">
        <v>0.54961805555555554</v>
      </c>
      <c r="D2223" s="10">
        <v>101</v>
      </c>
      <c r="E2223" s="14">
        <v>1520337</v>
      </c>
      <c r="F2223" s="10" t="s">
        <v>157</v>
      </c>
      <c r="G2223" s="15">
        <v>200</v>
      </c>
      <c r="H2223" s="10" t="s">
        <v>253</v>
      </c>
      <c r="I2223" s="10" t="s">
        <v>7424</v>
      </c>
      <c r="J2223" s="34">
        <v>2610</v>
      </c>
      <c r="K2223" s="10">
        <v>4931877808</v>
      </c>
      <c r="L2223" s="10" t="s">
        <v>8732</v>
      </c>
      <c r="M2223" s="10"/>
      <c r="N2223" s="10"/>
    </row>
    <row r="2224" spans="1:14">
      <c r="A2224" s="32" t="s">
        <v>9353</v>
      </c>
      <c r="B2224" s="32" t="s">
        <v>9353</v>
      </c>
      <c r="C2224" s="33">
        <v>0.54972222222222222</v>
      </c>
      <c r="D2224" s="10">
        <v>101</v>
      </c>
      <c r="E2224" s="14">
        <v>1520336</v>
      </c>
      <c r="F2224" s="10" t="s">
        <v>156</v>
      </c>
      <c r="G2224" s="15">
        <v>200</v>
      </c>
      <c r="H2224" s="10" t="s">
        <v>253</v>
      </c>
      <c r="I2224" s="10" t="s">
        <v>7424</v>
      </c>
      <c r="J2224" s="34">
        <v>2762</v>
      </c>
      <c r="K2224" s="10">
        <v>4931877811</v>
      </c>
      <c r="L2224" s="10" t="s">
        <v>8732</v>
      </c>
      <c r="M2224" s="10"/>
      <c r="N2224" s="10"/>
    </row>
    <row r="2225" spans="1:14">
      <c r="A2225" s="32" t="s">
        <v>9353</v>
      </c>
      <c r="B2225" s="32" t="s">
        <v>9353</v>
      </c>
      <c r="C2225" s="33">
        <v>0.57721064814814815</v>
      </c>
      <c r="D2225" s="10">
        <v>101</v>
      </c>
      <c r="E2225" s="14">
        <v>1508120</v>
      </c>
      <c r="F2225" s="10" t="s">
        <v>9216</v>
      </c>
      <c r="G2225" s="15">
        <v>240</v>
      </c>
      <c r="H2225" s="10" t="s">
        <v>253</v>
      </c>
      <c r="I2225" s="10" t="s">
        <v>7424</v>
      </c>
      <c r="J2225" s="34">
        <v>2872.8</v>
      </c>
      <c r="K2225" s="10">
        <v>4931878179</v>
      </c>
      <c r="L2225" s="10" t="s">
        <v>8732</v>
      </c>
      <c r="M2225" s="10"/>
      <c r="N2225" s="10"/>
    </row>
    <row r="2226" spans="1:14">
      <c r="A2226" s="32" t="s">
        <v>9353</v>
      </c>
      <c r="B2226" s="32" t="s">
        <v>9353</v>
      </c>
      <c r="C2226" s="33">
        <v>0.57725694444444442</v>
      </c>
      <c r="D2226" s="10">
        <v>101</v>
      </c>
      <c r="E2226" s="14">
        <v>1508120</v>
      </c>
      <c r="F2226" s="10" t="s">
        <v>9216</v>
      </c>
      <c r="G2226" s="15">
        <v>240</v>
      </c>
      <c r="H2226" s="10" t="s">
        <v>253</v>
      </c>
      <c r="I2226" s="10" t="s">
        <v>7424</v>
      </c>
      <c r="J2226" s="34">
        <v>2872.8</v>
      </c>
      <c r="K2226" s="10">
        <v>4931878180</v>
      </c>
      <c r="L2226" s="10" t="s">
        <v>8732</v>
      </c>
      <c r="M2226" s="10"/>
      <c r="N2226" s="10"/>
    </row>
    <row r="2227" spans="1:14">
      <c r="A2227" s="32" t="s">
        <v>9353</v>
      </c>
      <c r="B2227" s="32" t="s">
        <v>9353</v>
      </c>
      <c r="C2227" s="33">
        <v>0.57730324074074069</v>
      </c>
      <c r="D2227" s="10">
        <v>101</v>
      </c>
      <c r="E2227" s="14">
        <v>1513604</v>
      </c>
      <c r="F2227" s="10" t="s">
        <v>131</v>
      </c>
      <c r="G2227" s="15">
        <v>168</v>
      </c>
      <c r="H2227" s="10" t="s">
        <v>253</v>
      </c>
      <c r="I2227" s="10" t="s">
        <v>7424</v>
      </c>
      <c r="J2227" s="34">
        <v>3301.2</v>
      </c>
      <c r="K2227" s="10">
        <v>4931878181</v>
      </c>
      <c r="L2227" s="10" t="s">
        <v>8732</v>
      </c>
      <c r="M2227" s="10"/>
      <c r="N2227" s="10"/>
    </row>
    <row r="2228" spans="1:14">
      <c r="A2228" s="32" t="s">
        <v>9353</v>
      </c>
      <c r="B2228" s="32" t="s">
        <v>9353</v>
      </c>
      <c r="C2228" s="33">
        <v>0.57734953703703706</v>
      </c>
      <c r="D2228" s="10">
        <v>101</v>
      </c>
      <c r="E2228" s="14">
        <v>1513604</v>
      </c>
      <c r="F2228" s="10" t="s">
        <v>131</v>
      </c>
      <c r="G2228" s="15">
        <v>168</v>
      </c>
      <c r="H2228" s="10" t="s">
        <v>253</v>
      </c>
      <c r="I2228" s="10" t="s">
        <v>7424</v>
      </c>
      <c r="J2228" s="34">
        <v>3301.2</v>
      </c>
      <c r="K2228" s="10">
        <v>4931878182</v>
      </c>
      <c r="L2228" s="10" t="s">
        <v>8732</v>
      </c>
      <c r="M2228" s="10"/>
      <c r="N2228" s="10"/>
    </row>
    <row r="2229" spans="1:14">
      <c r="A2229" s="32" t="s">
        <v>9353</v>
      </c>
      <c r="B2229" s="32" t="s">
        <v>9353</v>
      </c>
      <c r="C2229" s="33">
        <v>0.58424768518518522</v>
      </c>
      <c r="D2229" s="10">
        <v>101</v>
      </c>
      <c r="E2229" s="14">
        <v>1513604</v>
      </c>
      <c r="F2229" s="10" t="s">
        <v>131</v>
      </c>
      <c r="G2229" s="15">
        <v>168</v>
      </c>
      <c r="H2229" s="10" t="s">
        <v>253</v>
      </c>
      <c r="I2229" s="10" t="s">
        <v>7424</v>
      </c>
      <c r="J2229" s="34">
        <v>3301.2</v>
      </c>
      <c r="K2229" s="10">
        <v>4931878262</v>
      </c>
      <c r="L2229" s="10" t="s">
        <v>8732</v>
      </c>
      <c r="M2229" s="10"/>
      <c r="N2229" s="10"/>
    </row>
    <row r="2230" spans="1:14">
      <c r="A2230" s="32" t="s">
        <v>9353</v>
      </c>
      <c r="B2230" s="32" t="s">
        <v>9353</v>
      </c>
      <c r="C2230" s="33">
        <v>0.85690972222222228</v>
      </c>
      <c r="D2230" s="10">
        <v>101</v>
      </c>
      <c r="E2230" s="14">
        <v>1516847</v>
      </c>
      <c r="F2230" s="10" t="s">
        <v>136</v>
      </c>
      <c r="G2230" s="15">
        <v>840</v>
      </c>
      <c r="H2230" s="10" t="s">
        <v>253</v>
      </c>
      <c r="I2230" s="10" t="s">
        <v>7424</v>
      </c>
      <c r="J2230" s="34">
        <v>15397.2</v>
      </c>
      <c r="K2230" s="10">
        <v>4931881573</v>
      </c>
      <c r="L2230" s="10" t="s">
        <v>8469</v>
      </c>
      <c r="M2230" s="10"/>
      <c r="N2230" s="10"/>
    </row>
    <row r="2231" spans="1:14">
      <c r="A2231" s="32" t="s">
        <v>9353</v>
      </c>
      <c r="B2231" s="32" t="s">
        <v>9353</v>
      </c>
      <c r="C2231" s="33">
        <v>0.85871527777777779</v>
      </c>
      <c r="D2231" s="10">
        <v>101</v>
      </c>
      <c r="E2231" s="14">
        <v>1516860</v>
      </c>
      <c r="F2231" s="10" t="s">
        <v>139</v>
      </c>
      <c r="G2231" s="15">
        <v>800</v>
      </c>
      <c r="H2231" s="10" t="s">
        <v>253</v>
      </c>
      <c r="I2231" s="10" t="s">
        <v>7424</v>
      </c>
      <c r="J2231" s="34">
        <v>15032</v>
      </c>
      <c r="K2231" s="10">
        <v>4931881596</v>
      </c>
      <c r="L2231" s="10" t="s">
        <v>8469</v>
      </c>
      <c r="M2231" s="10"/>
      <c r="N2231" s="10"/>
    </row>
    <row r="2232" spans="1:14">
      <c r="A2232" s="32" t="s">
        <v>9353</v>
      </c>
      <c r="B2232" s="32" t="s">
        <v>9353</v>
      </c>
      <c r="C2232" s="33">
        <v>0.87188657407407411</v>
      </c>
      <c r="D2232" s="10">
        <v>101</v>
      </c>
      <c r="E2232" s="14">
        <v>1508112</v>
      </c>
      <c r="F2232" s="10" t="s">
        <v>123</v>
      </c>
      <c r="G2232" s="15">
        <v>216</v>
      </c>
      <c r="H2232" s="10" t="s">
        <v>253</v>
      </c>
      <c r="I2232" s="10" t="s">
        <v>7424</v>
      </c>
      <c r="J2232" s="34">
        <v>2838.24</v>
      </c>
      <c r="K2232" s="10">
        <v>4931881676</v>
      </c>
      <c r="L2232" s="10" t="s">
        <v>8469</v>
      </c>
      <c r="M2232" s="10"/>
      <c r="N2232" s="10"/>
    </row>
    <row r="2233" spans="1:14">
      <c r="A2233" s="32" t="s">
        <v>9353</v>
      </c>
      <c r="B2233" s="32" t="s">
        <v>9353</v>
      </c>
      <c r="C2233" s="33">
        <v>0.87195601851851856</v>
      </c>
      <c r="D2233" s="10">
        <v>101</v>
      </c>
      <c r="E2233" s="14">
        <v>1516860</v>
      </c>
      <c r="F2233" s="10" t="s">
        <v>139</v>
      </c>
      <c r="G2233" s="15">
        <v>800</v>
      </c>
      <c r="H2233" s="10" t="s">
        <v>253</v>
      </c>
      <c r="I2233" s="10" t="s">
        <v>7424</v>
      </c>
      <c r="J2233" s="34">
        <v>15032</v>
      </c>
      <c r="K2233" s="10">
        <v>4931881677</v>
      </c>
      <c r="L2233" s="10" t="s">
        <v>8469</v>
      </c>
      <c r="M2233" s="10"/>
      <c r="N2233" s="10"/>
    </row>
    <row r="2234" spans="1:14">
      <c r="A2234" s="32" t="s">
        <v>9353</v>
      </c>
      <c r="B2234" s="32" t="s">
        <v>9353</v>
      </c>
      <c r="C2234" s="33">
        <v>0.875462962962963</v>
      </c>
      <c r="D2234" s="10">
        <v>101</v>
      </c>
      <c r="E2234" s="14">
        <v>1520336</v>
      </c>
      <c r="F2234" s="10" t="s">
        <v>156</v>
      </c>
      <c r="G2234" s="15">
        <v>200</v>
      </c>
      <c r="H2234" s="10" t="s">
        <v>253</v>
      </c>
      <c r="I2234" s="10" t="s">
        <v>7424</v>
      </c>
      <c r="J2234" s="34">
        <v>2762</v>
      </c>
      <c r="K2234" s="10">
        <v>4931881693</v>
      </c>
      <c r="L2234" s="10" t="s">
        <v>8469</v>
      </c>
      <c r="M2234" s="10"/>
      <c r="N2234" s="10"/>
    </row>
    <row r="2235" spans="1:14">
      <c r="A2235" s="32" t="s">
        <v>9353</v>
      </c>
      <c r="B2235" s="32" t="s">
        <v>9353</v>
      </c>
      <c r="C2235" s="33">
        <v>0.87554398148148149</v>
      </c>
      <c r="D2235" s="10">
        <v>101</v>
      </c>
      <c r="E2235" s="14">
        <v>1508120</v>
      </c>
      <c r="F2235" s="10" t="s">
        <v>9216</v>
      </c>
      <c r="G2235" s="15">
        <v>240</v>
      </c>
      <c r="H2235" s="10" t="s">
        <v>253</v>
      </c>
      <c r="I2235" s="10" t="s">
        <v>7424</v>
      </c>
      <c r="J2235" s="34">
        <v>2872.8</v>
      </c>
      <c r="K2235" s="10">
        <v>4931881695</v>
      </c>
      <c r="L2235" s="10" t="s">
        <v>8469</v>
      </c>
      <c r="M2235" s="10"/>
      <c r="N2235" s="10"/>
    </row>
    <row r="2236" spans="1:14">
      <c r="A2236" s="32" t="s">
        <v>9353</v>
      </c>
      <c r="B2236" s="32" t="s">
        <v>9353</v>
      </c>
      <c r="C2236" s="33">
        <v>0.87562499999999999</v>
      </c>
      <c r="D2236" s="10">
        <v>101</v>
      </c>
      <c r="E2236" s="14">
        <v>1508120</v>
      </c>
      <c r="F2236" s="10" t="s">
        <v>9216</v>
      </c>
      <c r="G2236" s="15">
        <v>240</v>
      </c>
      <c r="H2236" s="10" t="s">
        <v>253</v>
      </c>
      <c r="I2236" s="10" t="s">
        <v>7424</v>
      </c>
      <c r="J2236" s="34">
        <v>2872.8</v>
      </c>
      <c r="K2236" s="10">
        <v>4931881697</v>
      </c>
      <c r="L2236" s="10" t="s">
        <v>8469</v>
      </c>
      <c r="M2236" s="10"/>
      <c r="N2236" s="10"/>
    </row>
    <row r="2237" spans="1:14">
      <c r="A2237" s="32" t="s">
        <v>9353</v>
      </c>
      <c r="B2237" s="32" t="s">
        <v>9353</v>
      </c>
      <c r="C2237" s="33">
        <v>0.87571759259259263</v>
      </c>
      <c r="D2237" s="10">
        <v>101</v>
      </c>
      <c r="E2237" s="14">
        <v>1508120</v>
      </c>
      <c r="F2237" s="10" t="s">
        <v>9216</v>
      </c>
      <c r="G2237" s="15">
        <v>240</v>
      </c>
      <c r="H2237" s="10" t="s">
        <v>253</v>
      </c>
      <c r="I2237" s="10" t="s">
        <v>7424</v>
      </c>
      <c r="J2237" s="34">
        <v>2872.8</v>
      </c>
      <c r="K2237" s="10">
        <v>4931881698</v>
      </c>
      <c r="L2237" s="10" t="s">
        <v>8469</v>
      </c>
      <c r="M2237" s="10"/>
      <c r="N2237" s="10"/>
    </row>
    <row r="2238" spans="1:14">
      <c r="A2238" s="32" t="s">
        <v>9353</v>
      </c>
      <c r="B2238" s="32" t="s">
        <v>9353</v>
      </c>
      <c r="C2238" s="33">
        <v>0.87585648148148154</v>
      </c>
      <c r="D2238" s="10">
        <v>101</v>
      </c>
      <c r="E2238" s="14">
        <v>1508120</v>
      </c>
      <c r="F2238" s="10" t="s">
        <v>9216</v>
      </c>
      <c r="G2238" s="15">
        <v>240</v>
      </c>
      <c r="H2238" s="10" t="s">
        <v>253</v>
      </c>
      <c r="I2238" s="10" t="s">
        <v>7424</v>
      </c>
      <c r="J2238" s="34">
        <v>2872.8</v>
      </c>
      <c r="K2238" s="10">
        <v>4931881701</v>
      </c>
      <c r="L2238" s="10" t="s">
        <v>8469</v>
      </c>
      <c r="M2238" s="10"/>
      <c r="N2238" s="10"/>
    </row>
    <row r="2239" spans="1:14">
      <c r="A2239" s="32" t="s">
        <v>9353</v>
      </c>
      <c r="B2239" s="32" t="s">
        <v>9353</v>
      </c>
      <c r="C2239" s="33">
        <v>0.87594907407407396</v>
      </c>
      <c r="D2239" s="10">
        <v>101</v>
      </c>
      <c r="E2239" s="14">
        <v>1508120</v>
      </c>
      <c r="F2239" s="10" t="s">
        <v>9216</v>
      </c>
      <c r="G2239" s="15">
        <v>240</v>
      </c>
      <c r="H2239" s="10" t="s">
        <v>253</v>
      </c>
      <c r="I2239" s="10" t="s">
        <v>7424</v>
      </c>
      <c r="J2239" s="34">
        <v>2872.8</v>
      </c>
      <c r="K2239" s="10">
        <v>4931881702</v>
      </c>
      <c r="L2239" s="10" t="s">
        <v>8469</v>
      </c>
      <c r="M2239" s="10"/>
      <c r="N2239" s="10"/>
    </row>
    <row r="2240" spans="1:14">
      <c r="A2240" s="32" t="s">
        <v>9353</v>
      </c>
      <c r="B2240" s="32" t="s">
        <v>9353</v>
      </c>
      <c r="C2240" s="33">
        <v>0.91350694444444447</v>
      </c>
      <c r="D2240" s="10">
        <v>101</v>
      </c>
      <c r="E2240" s="14">
        <v>1516879</v>
      </c>
      <c r="F2240" s="10" t="s">
        <v>146</v>
      </c>
      <c r="G2240" s="15">
        <v>555</v>
      </c>
      <c r="H2240" s="10" t="s">
        <v>253</v>
      </c>
      <c r="I2240" s="10" t="s">
        <v>7424</v>
      </c>
      <c r="J2240" s="34">
        <v>10361.85</v>
      </c>
      <c r="K2240" s="10">
        <v>4931882007</v>
      </c>
      <c r="L2240" s="10" t="s">
        <v>8469</v>
      </c>
      <c r="M2240" s="10"/>
      <c r="N2240" s="10"/>
    </row>
    <row r="2241" spans="1:14">
      <c r="A2241" s="32" t="s">
        <v>9353</v>
      </c>
      <c r="B2241" s="32" t="s">
        <v>9353</v>
      </c>
      <c r="C2241" s="33">
        <v>0.92326388888888899</v>
      </c>
      <c r="D2241" s="10">
        <v>101</v>
      </c>
      <c r="E2241" s="14">
        <v>1508094</v>
      </c>
      <c r="F2241" s="10" t="s">
        <v>352</v>
      </c>
      <c r="G2241" s="15">
        <v>64</v>
      </c>
      <c r="H2241" s="10" t="s">
        <v>253</v>
      </c>
      <c r="I2241" s="10" t="s">
        <v>7424</v>
      </c>
      <c r="J2241" s="34">
        <v>2613.12</v>
      </c>
      <c r="K2241" s="10">
        <v>4931882181</v>
      </c>
      <c r="L2241" s="10" t="s">
        <v>8469</v>
      </c>
      <c r="M2241" s="10"/>
      <c r="N2241" s="10"/>
    </row>
    <row r="2242" spans="1:14">
      <c r="A2242" s="32" t="s">
        <v>9353</v>
      </c>
      <c r="B2242" s="32" t="s">
        <v>9353</v>
      </c>
      <c r="C2242" s="33">
        <v>0.92333333333333334</v>
      </c>
      <c r="D2242" s="10">
        <v>101</v>
      </c>
      <c r="E2242" s="14">
        <v>1508094</v>
      </c>
      <c r="F2242" s="10" t="s">
        <v>352</v>
      </c>
      <c r="G2242" s="15">
        <v>64</v>
      </c>
      <c r="H2242" s="10" t="s">
        <v>253</v>
      </c>
      <c r="I2242" s="10" t="s">
        <v>7424</v>
      </c>
      <c r="J2242" s="34">
        <v>2613.12</v>
      </c>
      <c r="K2242" s="10">
        <v>4931882183</v>
      </c>
      <c r="L2242" s="10" t="s">
        <v>8469</v>
      </c>
      <c r="M2242" s="10"/>
      <c r="N2242" s="10"/>
    </row>
    <row r="2243" spans="1:14">
      <c r="A2243" s="32" t="s">
        <v>9353</v>
      </c>
      <c r="B2243" s="32" t="s">
        <v>9353</v>
      </c>
      <c r="C2243" s="33">
        <v>0.92672453703703705</v>
      </c>
      <c r="D2243" s="10">
        <v>101</v>
      </c>
      <c r="E2243" s="14">
        <v>1520337</v>
      </c>
      <c r="F2243" s="10" t="s">
        <v>157</v>
      </c>
      <c r="G2243" s="15">
        <v>200</v>
      </c>
      <c r="H2243" s="10" t="s">
        <v>253</v>
      </c>
      <c r="I2243" s="10" t="s">
        <v>7424</v>
      </c>
      <c r="J2243" s="34">
        <v>2610</v>
      </c>
      <c r="K2243" s="10">
        <v>4931882199</v>
      </c>
      <c r="L2243" s="10" t="s">
        <v>8469</v>
      </c>
      <c r="M2243" s="10"/>
      <c r="N2243" s="10"/>
    </row>
    <row r="2244" spans="1:14">
      <c r="A2244" s="32" t="s">
        <v>9353</v>
      </c>
      <c r="B2244" s="32" t="s">
        <v>9353</v>
      </c>
      <c r="C2244" s="33">
        <v>0.94040509259259253</v>
      </c>
      <c r="D2244" s="10">
        <v>101</v>
      </c>
      <c r="E2244" s="14">
        <v>1508120</v>
      </c>
      <c r="F2244" s="10" t="s">
        <v>9216</v>
      </c>
      <c r="G2244" s="15">
        <v>240</v>
      </c>
      <c r="H2244" s="10" t="s">
        <v>253</v>
      </c>
      <c r="I2244" s="10" t="s">
        <v>7424</v>
      </c>
      <c r="J2244" s="34">
        <v>2872.8</v>
      </c>
      <c r="K2244" s="10">
        <v>4931882248</v>
      </c>
      <c r="L2244" s="10" t="s">
        <v>8469</v>
      </c>
      <c r="M2244" s="10"/>
      <c r="N2244" s="10"/>
    </row>
    <row r="2245" spans="1:14">
      <c r="A2245" s="32" t="s">
        <v>9353</v>
      </c>
      <c r="B2245" s="32" t="s">
        <v>9353</v>
      </c>
      <c r="C2245" s="33">
        <v>0.94047453703703709</v>
      </c>
      <c r="D2245" s="10">
        <v>101</v>
      </c>
      <c r="E2245" s="14">
        <v>1508120</v>
      </c>
      <c r="F2245" s="10" t="s">
        <v>9216</v>
      </c>
      <c r="G2245" s="15">
        <v>240</v>
      </c>
      <c r="H2245" s="10" t="s">
        <v>253</v>
      </c>
      <c r="I2245" s="10" t="s">
        <v>7424</v>
      </c>
      <c r="J2245" s="34">
        <v>2872.8</v>
      </c>
      <c r="K2245" s="10">
        <v>4931882249</v>
      </c>
      <c r="L2245" s="10" t="s">
        <v>8469</v>
      </c>
      <c r="M2245" s="10"/>
      <c r="N2245" s="10"/>
    </row>
    <row r="2246" spans="1:14">
      <c r="A2246" s="32" t="s">
        <v>9353</v>
      </c>
      <c r="B2246" s="32" t="s">
        <v>9353</v>
      </c>
      <c r="C2246" s="33">
        <v>0.94050925925925932</v>
      </c>
      <c r="D2246" s="10">
        <v>101</v>
      </c>
      <c r="E2246" s="14">
        <v>1508112</v>
      </c>
      <c r="F2246" s="10" t="s">
        <v>123</v>
      </c>
      <c r="G2246" s="15">
        <v>216</v>
      </c>
      <c r="H2246" s="10" t="s">
        <v>253</v>
      </c>
      <c r="I2246" s="10" t="s">
        <v>7424</v>
      </c>
      <c r="J2246" s="34">
        <v>2838.24</v>
      </c>
      <c r="K2246" s="10">
        <v>4931882250</v>
      </c>
      <c r="L2246" s="10" t="s">
        <v>8469</v>
      </c>
      <c r="M2246" s="10"/>
      <c r="N2246" s="10"/>
    </row>
    <row r="2247" spans="1:14">
      <c r="A2247" s="32" t="s">
        <v>9353</v>
      </c>
      <c r="B2247" s="32" t="s">
        <v>9353</v>
      </c>
      <c r="C2247" s="33">
        <v>0.97631944444444441</v>
      </c>
      <c r="D2247" s="10">
        <v>101</v>
      </c>
      <c r="E2247" s="14">
        <v>1513604</v>
      </c>
      <c r="F2247" s="10" t="s">
        <v>131</v>
      </c>
      <c r="G2247" s="15">
        <v>168</v>
      </c>
      <c r="H2247" s="10" t="s">
        <v>253</v>
      </c>
      <c r="I2247" s="10" t="s">
        <v>7424</v>
      </c>
      <c r="J2247" s="34">
        <v>3301.2</v>
      </c>
      <c r="K2247" s="10">
        <v>4931882407</v>
      </c>
      <c r="L2247" s="10" t="s">
        <v>7788</v>
      </c>
      <c r="M2247" s="10"/>
      <c r="N2247" s="10"/>
    </row>
    <row r="2248" spans="1:14">
      <c r="A2248" s="32" t="s">
        <v>9353</v>
      </c>
      <c r="B2248" s="32" t="s">
        <v>9353</v>
      </c>
      <c r="C2248" s="33">
        <v>0.99950231481481477</v>
      </c>
      <c r="D2248" s="10">
        <v>101</v>
      </c>
      <c r="E2248" s="14">
        <v>1513604</v>
      </c>
      <c r="F2248" s="10" t="s">
        <v>131</v>
      </c>
      <c r="G2248" s="15">
        <v>168</v>
      </c>
      <c r="H2248" s="10" t="s">
        <v>253</v>
      </c>
      <c r="I2248" s="10" t="s">
        <v>7424</v>
      </c>
      <c r="J2248" s="34">
        <v>3301.2</v>
      </c>
      <c r="K2248" s="10">
        <v>4931882568</v>
      </c>
      <c r="L2248" s="10" t="s">
        <v>7788</v>
      </c>
      <c r="M2248" s="10"/>
      <c r="N2248" s="10"/>
    </row>
    <row r="2249" spans="1:14">
      <c r="A2249" s="32" t="s">
        <v>9353</v>
      </c>
      <c r="B2249" s="32" t="s">
        <v>9353</v>
      </c>
      <c r="C2249" s="33">
        <v>0.99962962962962953</v>
      </c>
      <c r="D2249" s="10">
        <v>101</v>
      </c>
      <c r="E2249" s="14">
        <v>1513604</v>
      </c>
      <c r="F2249" s="10" t="s">
        <v>131</v>
      </c>
      <c r="G2249" s="15">
        <v>168</v>
      </c>
      <c r="H2249" s="10" t="s">
        <v>253</v>
      </c>
      <c r="I2249" s="10" t="s">
        <v>7424</v>
      </c>
      <c r="J2249" s="34">
        <v>3301.2</v>
      </c>
      <c r="K2249" s="10">
        <v>4931882571</v>
      </c>
      <c r="L2249" s="10" t="s">
        <v>7788</v>
      </c>
      <c r="M2249" s="10"/>
      <c r="N2249" s="10"/>
    </row>
    <row r="2250" spans="1:14">
      <c r="A2250" s="32" t="s">
        <v>9416</v>
      </c>
      <c r="B2250" s="32" t="s">
        <v>9416</v>
      </c>
      <c r="C2250" s="33">
        <v>3.1250000000000001E-4</v>
      </c>
      <c r="D2250" s="10">
        <v>101</v>
      </c>
      <c r="E2250" s="14">
        <v>1508112</v>
      </c>
      <c r="F2250" s="10" t="s">
        <v>123</v>
      </c>
      <c r="G2250" s="15">
        <v>216</v>
      </c>
      <c r="H2250" s="10" t="s">
        <v>253</v>
      </c>
      <c r="I2250" s="10" t="s">
        <v>7424</v>
      </c>
      <c r="J2250" s="34">
        <v>2838.24</v>
      </c>
      <c r="K2250" s="10">
        <v>4931882578</v>
      </c>
      <c r="L2250" s="10" t="s">
        <v>7788</v>
      </c>
      <c r="M2250" s="10"/>
      <c r="N2250" s="10"/>
    </row>
    <row r="2251" spans="1:14">
      <c r="A2251" s="32" t="s">
        <v>9416</v>
      </c>
      <c r="B2251" s="32" t="s">
        <v>9416</v>
      </c>
      <c r="C2251" s="33">
        <v>9.7222222222222209E-4</v>
      </c>
      <c r="D2251" s="10">
        <v>101</v>
      </c>
      <c r="E2251" s="14">
        <v>1520337</v>
      </c>
      <c r="F2251" s="10" t="s">
        <v>157</v>
      </c>
      <c r="G2251" s="15">
        <v>200</v>
      </c>
      <c r="H2251" s="10" t="s">
        <v>253</v>
      </c>
      <c r="I2251" s="10" t="s">
        <v>7424</v>
      </c>
      <c r="J2251" s="34">
        <v>2610</v>
      </c>
      <c r="K2251" s="10">
        <v>4931882581</v>
      </c>
      <c r="L2251" s="10" t="s">
        <v>7788</v>
      </c>
      <c r="M2251" s="10"/>
      <c r="N2251" s="10"/>
    </row>
    <row r="2252" spans="1:14">
      <c r="A2252" s="32" t="s">
        <v>9416</v>
      </c>
      <c r="B2252" s="32" t="s">
        <v>9416</v>
      </c>
      <c r="C2252" s="33">
        <v>2.9976851851851848E-3</v>
      </c>
      <c r="D2252" s="10">
        <v>101</v>
      </c>
      <c r="E2252" s="14">
        <v>1508120</v>
      </c>
      <c r="F2252" s="10" t="s">
        <v>9216</v>
      </c>
      <c r="G2252" s="15">
        <v>240</v>
      </c>
      <c r="H2252" s="10" t="s">
        <v>253</v>
      </c>
      <c r="I2252" s="10" t="s">
        <v>7424</v>
      </c>
      <c r="J2252" s="34">
        <v>2872.8</v>
      </c>
      <c r="K2252" s="10">
        <v>4931882597</v>
      </c>
      <c r="L2252" s="10" t="s">
        <v>7788</v>
      </c>
      <c r="M2252" s="10"/>
      <c r="N2252" s="10"/>
    </row>
    <row r="2253" spans="1:14">
      <c r="A2253" s="32" t="s">
        <v>9416</v>
      </c>
      <c r="B2253" s="32" t="s">
        <v>9416</v>
      </c>
      <c r="C2253" s="33">
        <v>5.0810185185185186E-3</v>
      </c>
      <c r="D2253" s="10">
        <v>101</v>
      </c>
      <c r="E2253" s="14">
        <v>1508094</v>
      </c>
      <c r="F2253" s="10" t="s">
        <v>352</v>
      </c>
      <c r="G2253" s="15">
        <v>64</v>
      </c>
      <c r="H2253" s="10" t="s">
        <v>253</v>
      </c>
      <c r="I2253" s="10" t="s">
        <v>7424</v>
      </c>
      <c r="J2253" s="34">
        <v>2613.12</v>
      </c>
      <c r="K2253" s="10">
        <v>4931882603</v>
      </c>
      <c r="L2253" s="10" t="s">
        <v>7788</v>
      </c>
      <c r="M2253" s="10"/>
      <c r="N2253" s="10"/>
    </row>
    <row r="2254" spans="1:14">
      <c r="A2254" s="32" t="s">
        <v>9416</v>
      </c>
      <c r="B2254" s="32" t="s">
        <v>9416</v>
      </c>
      <c r="C2254" s="33">
        <v>0.13366898148148149</v>
      </c>
      <c r="D2254" s="10">
        <v>101</v>
      </c>
      <c r="E2254" s="14">
        <v>1508112</v>
      </c>
      <c r="F2254" s="10" t="s">
        <v>123</v>
      </c>
      <c r="G2254" s="15">
        <v>216</v>
      </c>
      <c r="H2254" s="10" t="s">
        <v>253</v>
      </c>
      <c r="I2254" s="10" t="s">
        <v>7424</v>
      </c>
      <c r="J2254" s="34">
        <v>2838.24</v>
      </c>
      <c r="K2254" s="10">
        <v>4931883219</v>
      </c>
      <c r="L2254" s="10" t="s">
        <v>7788</v>
      </c>
      <c r="M2254" s="10"/>
      <c r="N2254" s="10"/>
    </row>
    <row r="2255" spans="1:14">
      <c r="A2255" s="32" t="s">
        <v>9416</v>
      </c>
      <c r="B2255" s="32" t="s">
        <v>9416</v>
      </c>
      <c r="C2255" s="33">
        <v>0.13401620370370371</v>
      </c>
      <c r="D2255" s="10">
        <v>101</v>
      </c>
      <c r="E2255" s="14">
        <v>1508112</v>
      </c>
      <c r="F2255" s="10" t="s">
        <v>123</v>
      </c>
      <c r="G2255" s="15">
        <v>216</v>
      </c>
      <c r="H2255" s="10" t="s">
        <v>253</v>
      </c>
      <c r="I2255" s="10" t="s">
        <v>7424</v>
      </c>
      <c r="J2255" s="34">
        <v>2838.24</v>
      </c>
      <c r="K2255" s="10">
        <v>4931883223</v>
      </c>
      <c r="L2255" s="10" t="s">
        <v>7788</v>
      </c>
      <c r="M2255" s="10"/>
      <c r="N2255" s="10"/>
    </row>
    <row r="2256" spans="1:14">
      <c r="A2256" s="32" t="s">
        <v>9416</v>
      </c>
      <c r="B2256" s="32" t="s">
        <v>9416</v>
      </c>
      <c r="C2256" s="33">
        <v>0.13413194444444446</v>
      </c>
      <c r="D2256" s="10">
        <v>101</v>
      </c>
      <c r="E2256" s="14">
        <v>1508120</v>
      </c>
      <c r="F2256" s="10" t="s">
        <v>9216</v>
      </c>
      <c r="G2256" s="15">
        <v>240</v>
      </c>
      <c r="H2256" s="10" t="s">
        <v>253</v>
      </c>
      <c r="I2256" s="10" t="s">
        <v>7424</v>
      </c>
      <c r="J2256" s="34">
        <v>2872.8</v>
      </c>
      <c r="K2256" s="10">
        <v>4931883224</v>
      </c>
      <c r="L2256" s="10" t="s">
        <v>7788</v>
      </c>
      <c r="M2256" s="10"/>
      <c r="N2256" s="10"/>
    </row>
    <row r="2257" spans="1:14">
      <c r="A2257" s="32" t="s">
        <v>9416</v>
      </c>
      <c r="B2257" s="32" t="s">
        <v>9416</v>
      </c>
      <c r="C2257" s="33">
        <v>0.13493055555555555</v>
      </c>
      <c r="D2257" s="10">
        <v>101</v>
      </c>
      <c r="E2257" s="14">
        <v>1508120</v>
      </c>
      <c r="F2257" s="10" t="s">
        <v>9216</v>
      </c>
      <c r="G2257" s="15">
        <v>240</v>
      </c>
      <c r="H2257" s="10" t="s">
        <v>253</v>
      </c>
      <c r="I2257" s="10" t="s">
        <v>7424</v>
      </c>
      <c r="J2257" s="34">
        <v>2872.8</v>
      </c>
      <c r="K2257" s="10">
        <v>4931883227</v>
      </c>
      <c r="L2257" s="10" t="s">
        <v>7788</v>
      </c>
      <c r="M2257" s="10"/>
      <c r="N2257" s="10"/>
    </row>
    <row r="2258" spans="1:14">
      <c r="A2258" s="32" t="s">
        <v>9416</v>
      </c>
      <c r="B2258" s="32" t="s">
        <v>9416</v>
      </c>
      <c r="C2258" s="33">
        <v>0.13526620370370371</v>
      </c>
      <c r="D2258" s="10">
        <v>101</v>
      </c>
      <c r="E2258" s="14">
        <v>1513604</v>
      </c>
      <c r="F2258" s="10" t="s">
        <v>131</v>
      </c>
      <c r="G2258" s="15">
        <v>168</v>
      </c>
      <c r="H2258" s="10" t="s">
        <v>253</v>
      </c>
      <c r="I2258" s="10" t="s">
        <v>7424</v>
      </c>
      <c r="J2258" s="34">
        <v>3301.2</v>
      </c>
      <c r="K2258" s="10">
        <v>4931883231</v>
      </c>
      <c r="L2258" s="10" t="s">
        <v>7788</v>
      </c>
      <c r="M2258" s="10"/>
      <c r="N2258" s="10"/>
    </row>
    <row r="2259" spans="1:14">
      <c r="A2259" s="32" t="s">
        <v>9416</v>
      </c>
      <c r="B2259" s="32" t="s">
        <v>9416</v>
      </c>
      <c r="C2259" s="33">
        <v>0.13541666666666666</v>
      </c>
      <c r="D2259" s="10">
        <v>101</v>
      </c>
      <c r="E2259" s="14">
        <v>1508094</v>
      </c>
      <c r="F2259" s="10" t="s">
        <v>352</v>
      </c>
      <c r="G2259" s="15">
        <v>64</v>
      </c>
      <c r="H2259" s="10" t="s">
        <v>253</v>
      </c>
      <c r="I2259" s="10" t="s">
        <v>7424</v>
      </c>
      <c r="J2259" s="34">
        <v>2613.12</v>
      </c>
      <c r="K2259" s="10">
        <v>4931883233</v>
      </c>
      <c r="L2259" s="10" t="s">
        <v>7788</v>
      </c>
      <c r="M2259" s="10"/>
      <c r="N2259" s="10"/>
    </row>
    <row r="2260" spans="1:14">
      <c r="A2260" s="32" t="s">
        <v>9416</v>
      </c>
      <c r="B2260" s="32" t="s">
        <v>9416</v>
      </c>
      <c r="C2260" s="33">
        <v>0.13553240740740741</v>
      </c>
      <c r="D2260" s="10">
        <v>101</v>
      </c>
      <c r="E2260" s="14">
        <v>1508094</v>
      </c>
      <c r="F2260" s="10" t="s">
        <v>352</v>
      </c>
      <c r="G2260" s="15">
        <v>64</v>
      </c>
      <c r="H2260" s="10" t="s">
        <v>253</v>
      </c>
      <c r="I2260" s="10" t="s">
        <v>7424</v>
      </c>
      <c r="J2260" s="34">
        <v>2613.12</v>
      </c>
      <c r="K2260" s="10">
        <v>4931883236</v>
      </c>
      <c r="L2260" s="10" t="s">
        <v>7788</v>
      </c>
      <c r="M2260" s="10"/>
      <c r="N2260" s="10"/>
    </row>
    <row r="2261" spans="1:14">
      <c r="A2261" s="32" t="s">
        <v>9416</v>
      </c>
      <c r="B2261" s="32" t="s">
        <v>9416</v>
      </c>
      <c r="C2261" s="33">
        <v>0.13699074074074075</v>
      </c>
      <c r="D2261" s="10">
        <v>101</v>
      </c>
      <c r="E2261" s="14">
        <v>1513604</v>
      </c>
      <c r="F2261" s="10" t="s">
        <v>131</v>
      </c>
      <c r="G2261" s="15">
        <v>168</v>
      </c>
      <c r="H2261" s="10" t="s">
        <v>253</v>
      </c>
      <c r="I2261" s="10" t="s">
        <v>7424</v>
      </c>
      <c r="J2261" s="34">
        <v>3301.2</v>
      </c>
      <c r="K2261" s="10">
        <v>4931883257</v>
      </c>
      <c r="L2261" s="10" t="s">
        <v>7788</v>
      </c>
      <c r="M2261" s="10"/>
      <c r="N2261" s="10"/>
    </row>
    <row r="2262" spans="1:14">
      <c r="A2262" s="32" t="s">
        <v>9416</v>
      </c>
      <c r="B2262" s="32" t="s">
        <v>9416</v>
      </c>
      <c r="C2262" s="33">
        <v>0.13784722222222223</v>
      </c>
      <c r="D2262" s="10">
        <v>101</v>
      </c>
      <c r="E2262" s="14">
        <v>1520337</v>
      </c>
      <c r="F2262" s="10" t="s">
        <v>157</v>
      </c>
      <c r="G2262" s="15">
        <v>200</v>
      </c>
      <c r="H2262" s="10" t="s">
        <v>253</v>
      </c>
      <c r="I2262" s="10" t="s">
        <v>7424</v>
      </c>
      <c r="J2262" s="34">
        <v>2610</v>
      </c>
      <c r="K2262" s="10">
        <v>4931883267</v>
      </c>
      <c r="L2262" s="10" t="s">
        <v>7788</v>
      </c>
      <c r="M2262" s="10"/>
      <c r="N2262" s="10"/>
    </row>
    <row r="2263" spans="1:14">
      <c r="A2263" s="32" t="s">
        <v>9416</v>
      </c>
      <c r="B2263" s="32" t="s">
        <v>9416</v>
      </c>
      <c r="C2263" s="33">
        <v>0.16728009259259258</v>
      </c>
      <c r="D2263" s="10">
        <v>101</v>
      </c>
      <c r="E2263" s="14">
        <v>1508120</v>
      </c>
      <c r="F2263" s="10" t="s">
        <v>9216</v>
      </c>
      <c r="G2263" s="15">
        <v>240</v>
      </c>
      <c r="H2263" s="10" t="s">
        <v>253</v>
      </c>
      <c r="I2263" s="10" t="s">
        <v>7424</v>
      </c>
      <c r="J2263" s="34">
        <v>2872.8</v>
      </c>
      <c r="K2263" s="10">
        <v>4931883442</v>
      </c>
      <c r="L2263" s="10" t="s">
        <v>7788</v>
      </c>
      <c r="M2263" s="10"/>
      <c r="N2263" s="10"/>
    </row>
    <row r="2264" spans="1:14">
      <c r="A2264" s="32" t="s">
        <v>9416</v>
      </c>
      <c r="B2264" s="32" t="s">
        <v>9416</v>
      </c>
      <c r="C2264" s="33">
        <v>0.16773148148148151</v>
      </c>
      <c r="D2264" s="10">
        <v>101</v>
      </c>
      <c r="E2264" s="14">
        <v>1508120</v>
      </c>
      <c r="F2264" s="10" t="s">
        <v>9216</v>
      </c>
      <c r="G2264" s="15">
        <v>240</v>
      </c>
      <c r="H2264" s="10" t="s">
        <v>253</v>
      </c>
      <c r="I2264" s="10" t="s">
        <v>7424</v>
      </c>
      <c r="J2264" s="34">
        <v>2872.8</v>
      </c>
      <c r="K2264" s="10">
        <v>4931883447</v>
      </c>
      <c r="L2264" s="10" t="s">
        <v>7788</v>
      </c>
      <c r="M2264" s="10"/>
      <c r="N2264" s="10"/>
    </row>
    <row r="2265" spans="1:14">
      <c r="A2265" s="32" t="s">
        <v>9416</v>
      </c>
      <c r="B2265" s="32" t="s">
        <v>9416</v>
      </c>
      <c r="C2265" s="33">
        <v>0.16868055555555553</v>
      </c>
      <c r="D2265" s="10">
        <v>101</v>
      </c>
      <c r="E2265" s="14">
        <v>1508094</v>
      </c>
      <c r="F2265" s="10" t="s">
        <v>352</v>
      </c>
      <c r="G2265" s="15">
        <v>64</v>
      </c>
      <c r="H2265" s="10" t="s">
        <v>253</v>
      </c>
      <c r="I2265" s="10" t="s">
        <v>7424</v>
      </c>
      <c r="J2265" s="34">
        <v>2613.12</v>
      </c>
      <c r="K2265" s="10">
        <v>4931883469</v>
      </c>
      <c r="L2265" s="10" t="s">
        <v>7788</v>
      </c>
      <c r="M2265" s="10"/>
      <c r="N2265" s="10"/>
    </row>
    <row r="2266" spans="1:14">
      <c r="A2266" s="32" t="s">
        <v>9416</v>
      </c>
      <c r="B2266" s="32" t="s">
        <v>9416</v>
      </c>
      <c r="C2266" s="33">
        <v>0.21151620370370372</v>
      </c>
      <c r="D2266" s="10">
        <v>101</v>
      </c>
      <c r="E2266" s="14">
        <v>1516847</v>
      </c>
      <c r="F2266" s="10" t="s">
        <v>136</v>
      </c>
      <c r="G2266" s="15">
        <v>840</v>
      </c>
      <c r="H2266" s="10" t="s">
        <v>253</v>
      </c>
      <c r="I2266" s="10" t="s">
        <v>7424</v>
      </c>
      <c r="J2266" s="34">
        <v>15397.2</v>
      </c>
      <c r="K2266" s="10">
        <v>4931883663</v>
      </c>
      <c r="L2266" s="10" t="s">
        <v>7788</v>
      </c>
      <c r="M2266" s="10"/>
      <c r="N2266" s="10"/>
    </row>
    <row r="2267" spans="1:14">
      <c r="A2267" s="32" t="s">
        <v>9416</v>
      </c>
      <c r="B2267" s="32" t="s">
        <v>9416</v>
      </c>
      <c r="C2267" s="33">
        <v>0.21162037037037038</v>
      </c>
      <c r="D2267" s="10">
        <v>101</v>
      </c>
      <c r="E2267" s="14">
        <v>1516879</v>
      </c>
      <c r="F2267" s="10" t="s">
        <v>146</v>
      </c>
      <c r="G2267" s="15">
        <v>840</v>
      </c>
      <c r="H2267" s="10" t="s">
        <v>253</v>
      </c>
      <c r="I2267" s="10" t="s">
        <v>7424</v>
      </c>
      <c r="J2267" s="34">
        <v>15682.8</v>
      </c>
      <c r="K2267" s="10">
        <v>4931883665</v>
      </c>
      <c r="L2267" s="10" t="s">
        <v>7788</v>
      </c>
      <c r="M2267" s="10"/>
      <c r="N2267" s="10"/>
    </row>
    <row r="2268" spans="1:14">
      <c r="A2268" s="32" t="s">
        <v>9416</v>
      </c>
      <c r="B2268" s="32" t="s">
        <v>9416</v>
      </c>
      <c r="C2268" s="33">
        <v>0.21202546296296296</v>
      </c>
      <c r="D2268" s="10">
        <v>101</v>
      </c>
      <c r="E2268" s="14">
        <v>1520337</v>
      </c>
      <c r="F2268" s="10" t="s">
        <v>157</v>
      </c>
      <c r="G2268" s="15">
        <v>200</v>
      </c>
      <c r="H2268" s="10" t="s">
        <v>253</v>
      </c>
      <c r="I2268" s="10" t="s">
        <v>7424</v>
      </c>
      <c r="J2268" s="34">
        <v>2610</v>
      </c>
      <c r="K2268" s="10">
        <v>4931883666</v>
      </c>
      <c r="L2268" s="10" t="s">
        <v>7788</v>
      </c>
      <c r="M2268" s="10"/>
      <c r="N2268" s="10"/>
    </row>
    <row r="2269" spans="1:14">
      <c r="A2269" s="32" t="s">
        <v>9416</v>
      </c>
      <c r="B2269" s="32" t="s">
        <v>9416</v>
      </c>
      <c r="C2269" s="33">
        <v>0.21231481481481482</v>
      </c>
      <c r="D2269" s="10">
        <v>101</v>
      </c>
      <c r="E2269" s="14">
        <v>1508112</v>
      </c>
      <c r="F2269" s="10" t="s">
        <v>123</v>
      </c>
      <c r="G2269" s="15">
        <v>216</v>
      </c>
      <c r="H2269" s="10" t="s">
        <v>253</v>
      </c>
      <c r="I2269" s="10" t="s">
        <v>7424</v>
      </c>
      <c r="J2269" s="34">
        <v>2838.24</v>
      </c>
      <c r="K2269" s="10">
        <v>4931883668</v>
      </c>
      <c r="L2269" s="10" t="s">
        <v>7788</v>
      </c>
      <c r="M2269" s="10"/>
      <c r="N2269" s="10"/>
    </row>
    <row r="2270" spans="1:14">
      <c r="A2270" s="32" t="s">
        <v>9416</v>
      </c>
      <c r="B2270" s="32" t="s">
        <v>9416</v>
      </c>
      <c r="C2270" s="33">
        <v>0.21269675925925927</v>
      </c>
      <c r="D2270" s="10">
        <v>101</v>
      </c>
      <c r="E2270" s="14">
        <v>1513604</v>
      </c>
      <c r="F2270" s="10" t="s">
        <v>131</v>
      </c>
      <c r="G2270" s="15">
        <v>168</v>
      </c>
      <c r="H2270" s="10" t="s">
        <v>253</v>
      </c>
      <c r="I2270" s="10" t="s">
        <v>7424</v>
      </c>
      <c r="J2270" s="34">
        <v>3301.2</v>
      </c>
      <c r="K2270" s="10">
        <v>4931883673</v>
      </c>
      <c r="L2270" s="10" t="s">
        <v>7788</v>
      </c>
      <c r="M2270" s="10"/>
      <c r="N2270" s="10"/>
    </row>
    <row r="2271" spans="1:14">
      <c r="A2271" s="32" t="s">
        <v>9416</v>
      </c>
      <c r="B2271" s="32" t="s">
        <v>9416</v>
      </c>
      <c r="C2271" s="33">
        <v>0.24331018518518518</v>
      </c>
      <c r="D2271" s="10">
        <v>101</v>
      </c>
      <c r="E2271" s="14">
        <v>1508120</v>
      </c>
      <c r="F2271" s="10" t="s">
        <v>9216</v>
      </c>
      <c r="G2271" s="15">
        <v>240</v>
      </c>
      <c r="H2271" s="10" t="s">
        <v>253</v>
      </c>
      <c r="I2271" s="10" t="s">
        <v>7424</v>
      </c>
      <c r="J2271" s="34">
        <v>2872.8</v>
      </c>
      <c r="K2271" s="10">
        <v>4931883934</v>
      </c>
      <c r="L2271" s="10" t="s">
        <v>7788</v>
      </c>
      <c r="M2271" s="10"/>
      <c r="N2271" s="10"/>
    </row>
    <row r="2272" spans="1:14">
      <c r="A2272" s="32" t="s">
        <v>9416</v>
      </c>
      <c r="B2272" s="32" t="s">
        <v>9416</v>
      </c>
      <c r="C2272" s="33">
        <v>0.24346064814814816</v>
      </c>
      <c r="D2272" s="10">
        <v>101</v>
      </c>
      <c r="E2272" s="14">
        <v>1513604</v>
      </c>
      <c r="F2272" s="10" t="s">
        <v>131</v>
      </c>
      <c r="G2272" s="15">
        <v>168</v>
      </c>
      <c r="H2272" s="10" t="s">
        <v>253</v>
      </c>
      <c r="I2272" s="10" t="s">
        <v>7424</v>
      </c>
      <c r="J2272" s="34">
        <v>3301.2</v>
      </c>
      <c r="K2272" s="10">
        <v>4931883936</v>
      </c>
      <c r="L2272" s="10" t="s">
        <v>7788</v>
      </c>
      <c r="M2272" s="10"/>
      <c r="N2272" s="10"/>
    </row>
    <row r="2273" spans="1:14">
      <c r="A2273" s="32" t="s">
        <v>9416</v>
      </c>
      <c r="B2273" s="32" t="s">
        <v>9416</v>
      </c>
      <c r="C2273" s="33">
        <v>0.24370370370370367</v>
      </c>
      <c r="D2273" s="10">
        <v>101</v>
      </c>
      <c r="E2273" s="14">
        <v>1508094</v>
      </c>
      <c r="F2273" s="10" t="s">
        <v>352</v>
      </c>
      <c r="G2273" s="15">
        <v>64</v>
      </c>
      <c r="H2273" s="10" t="s">
        <v>253</v>
      </c>
      <c r="I2273" s="10" t="s">
        <v>7424</v>
      </c>
      <c r="J2273" s="34">
        <v>2613.12</v>
      </c>
      <c r="K2273" s="10">
        <v>4931883937</v>
      </c>
      <c r="L2273" s="10" t="s">
        <v>7788</v>
      </c>
      <c r="M2273" s="10"/>
      <c r="N2273" s="10"/>
    </row>
    <row r="2274" spans="1:14">
      <c r="A2274" s="32" t="s">
        <v>9416</v>
      </c>
      <c r="B2274" s="32" t="s">
        <v>9416</v>
      </c>
      <c r="C2274" s="33">
        <v>0.24547453703703703</v>
      </c>
      <c r="D2274" s="10">
        <v>101</v>
      </c>
      <c r="E2274" s="14">
        <v>1508120</v>
      </c>
      <c r="F2274" s="10" t="s">
        <v>9216</v>
      </c>
      <c r="G2274" s="15">
        <v>240</v>
      </c>
      <c r="H2274" s="10" t="s">
        <v>253</v>
      </c>
      <c r="I2274" s="10" t="s">
        <v>7424</v>
      </c>
      <c r="J2274" s="34">
        <v>2872.8</v>
      </c>
      <c r="K2274" s="10">
        <v>4931883960</v>
      </c>
      <c r="L2274" s="10" t="s">
        <v>7788</v>
      </c>
      <c r="M2274" s="10"/>
      <c r="N2274" s="10"/>
    </row>
    <row r="2275" spans="1:14">
      <c r="A2275" s="32"/>
      <c r="B2275" s="32"/>
      <c r="C2275" s="33"/>
      <c r="D2275" s="10"/>
      <c r="E2275" s="14"/>
      <c r="F2275" s="10"/>
      <c r="G2275" s="15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0"/>
      <c r="E2276" s="14"/>
      <c r="F2276" s="10"/>
      <c r="G2276" s="15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0"/>
      <c r="E2277" s="14"/>
      <c r="F2277" s="10"/>
      <c r="G2277" s="15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0"/>
      <c r="E2278" s="14"/>
      <c r="F2278" s="10"/>
      <c r="G2278" s="15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0"/>
      <c r="E2279" s="14"/>
      <c r="F2279" s="10"/>
      <c r="G2279" s="15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0"/>
      <c r="E2280" s="14"/>
      <c r="F2280" s="10"/>
      <c r="G2280" s="15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0"/>
      <c r="E2281" s="14"/>
      <c r="F2281" s="10"/>
      <c r="G2281" s="15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0"/>
      <c r="E2282" s="14"/>
      <c r="F2282" s="10"/>
      <c r="G2282" s="15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0"/>
      <c r="E2283" s="14"/>
      <c r="F2283" s="10"/>
      <c r="G2283" s="15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0"/>
      <c r="E2284" s="14"/>
      <c r="F2284" s="10"/>
      <c r="G2284" s="15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0"/>
      <c r="E2285" s="14"/>
      <c r="F2285" s="10"/>
      <c r="G2285" s="15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0"/>
      <c r="E2286" s="14"/>
      <c r="F2286" s="10"/>
      <c r="G2286" s="15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0"/>
      <c r="E2287" s="14"/>
      <c r="F2287" s="10"/>
      <c r="G2287" s="15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0"/>
      <c r="E2288" s="14"/>
      <c r="F2288" s="10"/>
      <c r="G2288" s="15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0"/>
      <c r="E2289" s="14"/>
      <c r="F2289" s="10"/>
      <c r="G2289" s="15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0"/>
      <c r="E2290" s="14"/>
      <c r="F2290" s="10"/>
      <c r="G2290" s="15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0"/>
      <c r="E2291" s="14"/>
      <c r="F2291" s="10"/>
      <c r="G2291" s="15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0"/>
      <c r="E2292" s="14"/>
      <c r="F2292" s="10"/>
      <c r="G2292" s="15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0"/>
      <c r="E2293" s="14"/>
      <c r="F2293" s="10"/>
      <c r="G2293" s="15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0"/>
      <c r="E2294" s="14"/>
      <c r="F2294" s="10"/>
      <c r="G2294" s="15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0"/>
      <c r="E2295" s="14"/>
      <c r="F2295" s="10"/>
      <c r="G2295" s="15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0"/>
      <c r="E2296" s="14"/>
      <c r="F2296" s="10"/>
      <c r="G2296" s="15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0"/>
      <c r="E2297" s="14"/>
      <c r="F2297" s="10"/>
      <c r="G2297" s="15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0"/>
      <c r="E2298" s="14"/>
      <c r="F2298" s="10"/>
      <c r="G2298" s="15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0"/>
      <c r="E2299" s="14"/>
      <c r="F2299" s="10"/>
      <c r="G2299" s="15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0"/>
      <c r="E2300" s="14"/>
      <c r="F2300" s="10"/>
      <c r="G2300" s="15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0"/>
      <c r="E2301" s="14"/>
      <c r="F2301" s="10"/>
      <c r="G2301" s="15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0"/>
      <c r="E2302" s="14"/>
      <c r="F2302" s="10"/>
      <c r="G2302" s="15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0"/>
      <c r="E2303" s="14"/>
      <c r="F2303" s="10"/>
      <c r="G2303" s="15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0"/>
      <c r="E2304" s="14"/>
      <c r="F2304" s="10"/>
      <c r="G2304" s="15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0"/>
      <c r="E2305" s="14"/>
      <c r="F2305" s="10"/>
      <c r="G2305" s="15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0"/>
      <c r="E2306" s="14"/>
      <c r="F2306" s="10"/>
      <c r="G2306" s="15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0"/>
      <c r="E2307" s="14"/>
      <c r="F2307" s="10"/>
      <c r="G2307" s="15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0"/>
      <c r="E2308" s="14"/>
      <c r="F2308" s="10"/>
      <c r="G2308" s="15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0"/>
      <c r="E2309" s="14"/>
      <c r="F2309" s="10"/>
      <c r="G2309" s="15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0"/>
      <c r="E2310" s="14"/>
      <c r="F2310" s="10"/>
      <c r="G2310" s="15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0"/>
      <c r="E2311" s="14"/>
      <c r="F2311" s="10"/>
      <c r="G2311" s="15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0"/>
      <c r="E2312" s="14"/>
      <c r="F2312" s="10"/>
      <c r="G2312" s="15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0"/>
      <c r="E2313" s="14"/>
      <c r="F2313" s="10"/>
      <c r="G2313" s="15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0"/>
      <c r="E2314" s="14"/>
      <c r="F2314" s="10"/>
      <c r="G2314" s="15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0"/>
      <c r="E2315" s="14"/>
      <c r="F2315" s="10"/>
      <c r="G2315" s="15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0"/>
      <c r="E2316" s="14"/>
      <c r="F2316" s="10"/>
      <c r="G2316" s="15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0"/>
      <c r="E2317" s="14"/>
      <c r="F2317" s="10"/>
      <c r="G2317" s="15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0"/>
      <c r="E2318" s="14"/>
      <c r="F2318" s="10"/>
      <c r="G2318" s="15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0"/>
      <c r="E2319" s="14"/>
      <c r="F2319" s="10"/>
      <c r="G2319" s="15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0"/>
      <c r="E2320" s="14"/>
      <c r="F2320" s="10"/>
      <c r="G2320" s="15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0"/>
      <c r="E2321" s="14"/>
      <c r="F2321" s="10"/>
      <c r="G2321" s="15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0"/>
      <c r="E2322" s="14"/>
      <c r="F2322" s="10"/>
      <c r="G2322" s="15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0"/>
      <c r="E2323" s="14"/>
      <c r="F2323" s="10"/>
      <c r="G2323" s="15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0"/>
      <c r="E2324" s="14"/>
      <c r="F2324" s="10"/>
      <c r="G2324" s="15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0"/>
      <c r="E2325" s="14"/>
      <c r="F2325" s="10"/>
      <c r="G2325" s="15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0"/>
      <c r="E2326" s="14"/>
      <c r="F2326" s="10"/>
      <c r="G2326" s="15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0"/>
      <c r="E2327" s="14"/>
      <c r="F2327" s="10"/>
      <c r="G2327" s="15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0"/>
      <c r="E2328" s="14"/>
      <c r="F2328" s="10"/>
      <c r="G2328" s="15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0"/>
      <c r="E2329" s="14"/>
      <c r="F2329" s="10"/>
      <c r="G2329" s="15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0"/>
      <c r="E2330" s="14"/>
      <c r="F2330" s="10"/>
      <c r="G2330" s="15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0"/>
      <c r="E2331" s="14"/>
      <c r="F2331" s="10"/>
      <c r="G2331" s="15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0"/>
      <c r="E2332" s="14"/>
      <c r="F2332" s="10"/>
      <c r="G2332" s="15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0"/>
      <c r="E2333" s="14"/>
      <c r="F2333" s="10"/>
      <c r="G2333" s="15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0"/>
      <c r="E2334" s="14"/>
      <c r="F2334" s="10"/>
      <c r="G2334" s="15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0"/>
      <c r="E2335" s="14"/>
      <c r="F2335" s="10"/>
      <c r="G2335" s="15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0"/>
      <c r="E2336" s="14"/>
      <c r="F2336" s="10"/>
      <c r="G2336" s="15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0"/>
      <c r="E2337" s="14"/>
      <c r="F2337" s="10"/>
      <c r="G2337" s="15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0"/>
      <c r="E2338" s="14"/>
      <c r="F2338" s="10"/>
      <c r="G2338" s="15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0"/>
      <c r="E2339" s="14"/>
      <c r="F2339" s="10"/>
      <c r="G2339" s="15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0"/>
      <c r="E2340" s="14"/>
      <c r="F2340" s="10"/>
      <c r="G2340" s="15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0"/>
      <c r="E2341" s="14"/>
      <c r="F2341" s="10"/>
      <c r="G2341" s="15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0"/>
      <c r="E2342" s="14"/>
      <c r="F2342" s="10"/>
      <c r="G2342" s="15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0"/>
      <c r="E2343" s="14"/>
      <c r="F2343" s="10"/>
      <c r="G2343" s="15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0"/>
      <c r="E2344" s="14"/>
      <c r="F2344" s="10"/>
      <c r="G2344" s="15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0"/>
      <c r="E2345" s="14"/>
      <c r="F2345" s="10"/>
      <c r="G2345" s="15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0"/>
      <c r="E2346" s="14"/>
      <c r="F2346" s="10"/>
      <c r="G2346" s="15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0"/>
      <c r="E2347" s="14"/>
      <c r="F2347" s="10"/>
      <c r="G2347" s="15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0"/>
      <c r="E2348" s="14"/>
      <c r="F2348" s="10"/>
      <c r="G2348" s="15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0"/>
      <c r="E2349" s="14"/>
      <c r="F2349" s="10"/>
      <c r="G2349" s="15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0"/>
      <c r="E2350" s="14"/>
      <c r="F2350" s="10"/>
      <c r="G2350" s="15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0"/>
      <c r="E2351" s="14"/>
      <c r="F2351" s="10"/>
      <c r="G2351" s="15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0"/>
      <c r="E2352" s="14"/>
      <c r="F2352" s="10"/>
      <c r="G2352" s="15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0"/>
      <c r="E2353" s="14"/>
      <c r="F2353" s="10"/>
      <c r="G2353" s="15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0"/>
      <c r="E2354" s="14"/>
      <c r="F2354" s="10"/>
      <c r="G2354" s="15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0"/>
      <c r="E2355" s="14"/>
      <c r="F2355" s="10"/>
      <c r="G2355" s="15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0"/>
      <c r="E2356" s="14"/>
      <c r="F2356" s="10"/>
      <c r="G2356" s="15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0"/>
      <c r="E2357" s="14"/>
      <c r="F2357" s="10"/>
      <c r="G2357" s="15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0"/>
      <c r="E2358" s="14"/>
      <c r="F2358" s="10"/>
      <c r="G2358" s="15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0"/>
      <c r="E2359" s="14"/>
      <c r="F2359" s="10"/>
      <c r="G2359" s="15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0"/>
      <c r="E2360" s="14"/>
      <c r="F2360" s="10"/>
      <c r="G2360" s="15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0"/>
      <c r="E2361" s="14"/>
      <c r="F2361" s="10"/>
      <c r="G2361" s="15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0"/>
      <c r="E2362" s="14"/>
      <c r="F2362" s="10"/>
      <c r="G2362" s="15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0"/>
      <c r="E2363" s="14"/>
      <c r="F2363" s="10"/>
      <c r="G2363" s="15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0"/>
      <c r="E2364" s="14"/>
      <c r="F2364" s="10"/>
      <c r="G2364" s="15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0"/>
      <c r="E2365" s="14"/>
      <c r="F2365" s="10"/>
      <c r="G2365" s="15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0"/>
      <c r="E2366" s="14"/>
      <c r="F2366" s="10"/>
      <c r="G2366" s="15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0"/>
      <c r="E2367" s="14"/>
      <c r="F2367" s="10"/>
      <c r="G2367" s="15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0"/>
      <c r="E2368" s="14"/>
      <c r="F2368" s="10"/>
      <c r="G2368" s="15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0"/>
      <c r="E2369" s="14"/>
      <c r="F2369" s="10"/>
      <c r="G2369" s="15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0"/>
      <c r="E2370" s="14"/>
      <c r="F2370" s="10"/>
      <c r="G2370" s="15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0"/>
      <c r="E2371" s="14"/>
      <c r="F2371" s="10"/>
      <c r="G2371" s="15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0"/>
      <c r="E2372" s="14"/>
      <c r="F2372" s="10"/>
      <c r="G2372" s="15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0"/>
      <c r="E2373" s="14"/>
      <c r="F2373" s="10"/>
      <c r="G2373" s="15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0"/>
      <c r="E2374" s="14"/>
      <c r="F2374" s="10"/>
      <c r="G2374" s="15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0"/>
      <c r="E2375" s="14"/>
      <c r="F2375" s="10"/>
      <c r="G2375" s="15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0"/>
      <c r="E2376" s="14"/>
      <c r="F2376" s="10"/>
      <c r="G2376" s="15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0"/>
      <c r="E2377" s="14"/>
      <c r="F2377" s="10"/>
      <c r="G2377" s="15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0"/>
      <c r="E2378" s="14"/>
      <c r="F2378" s="10"/>
      <c r="G2378" s="15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0"/>
      <c r="E2379" s="14"/>
      <c r="F2379" s="10"/>
      <c r="G2379" s="15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0"/>
      <c r="E2380" s="14"/>
      <c r="F2380" s="10"/>
      <c r="G2380" s="15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0"/>
      <c r="E2381" s="14"/>
      <c r="F2381" s="10"/>
      <c r="G2381" s="15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0"/>
      <c r="E2382" s="14"/>
      <c r="F2382" s="10"/>
      <c r="G2382" s="15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0"/>
      <c r="E2383" s="14"/>
      <c r="F2383" s="10"/>
      <c r="G2383" s="15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0"/>
      <c r="E2384" s="14"/>
      <c r="F2384" s="10"/>
      <c r="G2384" s="15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0"/>
      <c r="E2385" s="14"/>
      <c r="F2385" s="10"/>
      <c r="G2385" s="15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0"/>
      <c r="E2386" s="14"/>
      <c r="F2386" s="10"/>
      <c r="G2386" s="15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0"/>
      <c r="E2387" s="14"/>
      <c r="F2387" s="10"/>
      <c r="G2387" s="15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0"/>
      <c r="E2388" s="14"/>
      <c r="F2388" s="10"/>
      <c r="G2388" s="15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0"/>
      <c r="E2389" s="14"/>
      <c r="F2389" s="10"/>
      <c r="G2389" s="15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0"/>
      <c r="E2390" s="14"/>
      <c r="F2390" s="10"/>
      <c r="G2390" s="15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0"/>
      <c r="E2391" s="14"/>
      <c r="F2391" s="10"/>
      <c r="G2391" s="15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0"/>
      <c r="E2392" s="14"/>
      <c r="F2392" s="10"/>
      <c r="G2392" s="15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0"/>
      <c r="E2393" s="14"/>
      <c r="F2393" s="10"/>
      <c r="G2393" s="15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0"/>
      <c r="E2394" s="14"/>
      <c r="F2394" s="10"/>
      <c r="G2394" s="15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0"/>
      <c r="E2395" s="14"/>
      <c r="F2395" s="10"/>
      <c r="G2395" s="15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0"/>
      <c r="E2396" s="14"/>
      <c r="F2396" s="10"/>
      <c r="G2396" s="15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0"/>
      <c r="E2397" s="14"/>
      <c r="F2397" s="10"/>
      <c r="G2397" s="15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0"/>
      <c r="E2398" s="14"/>
      <c r="F2398" s="10"/>
      <c r="G2398" s="15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0"/>
      <c r="E2399" s="14"/>
      <c r="F2399" s="10"/>
      <c r="G2399" s="15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0"/>
      <c r="E2400" s="14"/>
      <c r="F2400" s="10"/>
      <c r="G2400" s="15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0"/>
      <c r="E2401" s="14"/>
      <c r="F2401" s="10"/>
      <c r="G2401" s="15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0"/>
      <c r="E2402" s="14"/>
      <c r="F2402" s="10"/>
      <c r="G2402" s="15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0"/>
      <c r="E2403" s="14"/>
      <c r="F2403" s="10"/>
      <c r="G2403" s="15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0"/>
      <c r="E2404" s="14"/>
      <c r="F2404" s="10"/>
      <c r="G2404" s="15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0"/>
      <c r="E2405" s="14"/>
      <c r="F2405" s="10"/>
      <c r="G2405" s="15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0"/>
      <c r="E2406" s="14"/>
      <c r="F2406" s="10"/>
      <c r="G2406" s="15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0"/>
      <c r="E2407" s="14"/>
      <c r="F2407" s="10"/>
      <c r="G2407" s="15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0"/>
      <c r="E2408" s="14"/>
      <c r="F2408" s="10"/>
      <c r="G2408" s="15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0"/>
      <c r="E2409" s="14"/>
      <c r="F2409" s="10"/>
      <c r="G2409" s="15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0"/>
      <c r="E2410" s="14"/>
      <c r="F2410" s="10"/>
      <c r="G2410" s="15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0"/>
      <c r="E2411" s="14"/>
      <c r="F2411" s="10"/>
      <c r="G2411" s="15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0"/>
      <c r="E2412" s="14"/>
      <c r="F2412" s="10"/>
      <c r="G2412" s="15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0"/>
      <c r="E2413" s="14"/>
      <c r="F2413" s="10"/>
      <c r="G2413" s="15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0"/>
      <c r="E2414" s="14"/>
      <c r="F2414" s="10"/>
      <c r="G2414" s="15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0"/>
      <c r="E2415" s="14"/>
      <c r="F2415" s="10"/>
      <c r="G2415" s="15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0"/>
      <c r="E2416" s="14"/>
      <c r="F2416" s="10"/>
      <c r="G2416" s="15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0"/>
      <c r="E2417" s="14"/>
      <c r="F2417" s="10"/>
      <c r="G2417" s="15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0"/>
      <c r="E2418" s="14"/>
      <c r="F2418" s="10"/>
      <c r="G2418" s="15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0"/>
      <c r="E2419" s="14"/>
      <c r="F2419" s="10"/>
      <c r="G2419" s="15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0"/>
      <c r="E2420" s="14"/>
      <c r="F2420" s="10"/>
      <c r="G2420" s="15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0"/>
      <c r="E2421" s="14"/>
      <c r="F2421" s="10"/>
      <c r="G2421" s="15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0"/>
      <c r="E2422" s="14"/>
      <c r="F2422" s="10"/>
      <c r="G2422" s="15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0"/>
      <c r="E2423" s="14"/>
      <c r="F2423" s="10"/>
      <c r="G2423" s="15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0"/>
      <c r="E2424" s="14"/>
      <c r="F2424" s="10"/>
      <c r="G2424" s="15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0"/>
      <c r="E2425" s="14"/>
      <c r="F2425" s="10"/>
      <c r="G2425" s="15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0"/>
      <c r="E2426" s="14"/>
      <c r="F2426" s="10"/>
      <c r="G2426" s="15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0"/>
      <c r="E2427" s="14"/>
      <c r="F2427" s="10"/>
      <c r="G2427" s="15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0"/>
      <c r="E2428" s="14"/>
      <c r="F2428" s="10"/>
      <c r="G2428" s="15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0"/>
      <c r="E2429" s="14"/>
      <c r="F2429" s="10"/>
      <c r="G2429" s="15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0"/>
      <c r="E2430" s="14"/>
      <c r="F2430" s="10"/>
      <c r="G2430" s="15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0"/>
      <c r="E2431" s="14"/>
      <c r="F2431" s="10"/>
      <c r="G2431" s="15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0"/>
      <c r="E2432" s="14"/>
      <c r="F2432" s="10"/>
      <c r="G2432" s="15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0"/>
      <c r="E2433" s="14"/>
      <c r="F2433" s="10"/>
      <c r="G2433" s="15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0"/>
      <c r="E2434" s="14"/>
      <c r="F2434" s="10"/>
      <c r="G2434" s="15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0"/>
      <c r="E2435" s="14"/>
      <c r="F2435" s="10"/>
      <c r="G2435" s="15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0"/>
      <c r="E2436" s="14"/>
      <c r="F2436" s="10"/>
      <c r="G2436" s="15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0"/>
      <c r="E2437" s="14"/>
      <c r="F2437" s="10"/>
      <c r="G2437" s="15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0"/>
      <c r="E2438" s="14"/>
      <c r="F2438" s="10"/>
      <c r="G2438" s="15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0"/>
      <c r="E2439" s="14"/>
      <c r="F2439" s="10"/>
      <c r="G2439" s="15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0"/>
      <c r="E2440" s="14"/>
      <c r="F2440" s="10"/>
      <c r="G2440" s="15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0"/>
      <c r="E2441" s="14"/>
      <c r="F2441" s="10"/>
      <c r="G2441" s="15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0"/>
      <c r="E2442" s="14"/>
      <c r="F2442" s="10"/>
      <c r="G2442" s="15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0"/>
      <c r="E2443" s="14"/>
      <c r="F2443" s="10"/>
      <c r="G2443" s="15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0"/>
      <c r="E2444" s="14"/>
      <c r="F2444" s="10"/>
      <c r="G2444" s="15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0"/>
      <c r="E2445" s="14"/>
      <c r="F2445" s="10"/>
      <c r="G2445" s="15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0"/>
      <c r="E2446" s="14"/>
      <c r="F2446" s="10"/>
      <c r="G2446" s="15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0"/>
      <c r="E2447" s="14"/>
      <c r="F2447" s="10"/>
      <c r="G2447" s="15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0"/>
      <c r="E2448" s="14"/>
      <c r="F2448" s="10"/>
      <c r="G2448" s="15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0"/>
      <c r="E2449" s="14"/>
      <c r="F2449" s="10"/>
      <c r="G2449" s="15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0"/>
      <c r="E2450" s="14"/>
      <c r="F2450" s="10"/>
      <c r="G2450" s="15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0"/>
      <c r="E2451" s="14"/>
      <c r="F2451" s="10"/>
      <c r="G2451" s="15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0"/>
      <c r="E2452" s="14"/>
      <c r="F2452" s="10"/>
      <c r="G2452" s="15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0"/>
      <c r="E2453" s="14"/>
      <c r="F2453" s="10"/>
      <c r="G2453" s="15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0"/>
      <c r="E2454" s="14"/>
      <c r="F2454" s="10"/>
      <c r="G2454" s="15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0"/>
      <c r="E2455" s="14"/>
      <c r="F2455" s="10"/>
      <c r="G2455" s="15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0"/>
      <c r="E2456" s="14"/>
      <c r="F2456" s="10"/>
      <c r="G2456" s="15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0"/>
      <c r="E2457" s="14"/>
      <c r="F2457" s="10"/>
      <c r="G2457" s="15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0"/>
      <c r="E2458" s="14"/>
      <c r="F2458" s="10"/>
      <c r="G2458" s="15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0"/>
      <c r="E2459" s="14"/>
      <c r="F2459" s="10"/>
      <c r="G2459" s="15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0"/>
      <c r="E2460" s="14"/>
      <c r="F2460" s="10"/>
      <c r="G2460" s="15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0"/>
      <c r="E2461" s="14"/>
      <c r="F2461" s="10"/>
      <c r="G2461" s="15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0"/>
      <c r="E2462" s="14"/>
      <c r="F2462" s="10"/>
      <c r="G2462" s="15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0"/>
      <c r="E2463" s="14"/>
      <c r="F2463" s="10"/>
      <c r="G2463" s="15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0"/>
      <c r="E2464" s="14"/>
      <c r="F2464" s="10"/>
      <c r="G2464" s="15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0"/>
      <c r="E2465" s="14"/>
      <c r="F2465" s="10"/>
      <c r="G2465" s="15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0"/>
      <c r="E2466" s="14"/>
      <c r="F2466" s="10"/>
      <c r="G2466" s="15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0"/>
      <c r="E2467" s="14"/>
      <c r="F2467" s="10"/>
      <c r="G2467" s="15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0"/>
      <c r="E2468" s="14"/>
      <c r="F2468" s="10"/>
      <c r="G2468" s="15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0"/>
      <c r="E2469" s="14"/>
      <c r="F2469" s="10"/>
      <c r="G2469" s="15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0"/>
      <c r="E2470" s="14"/>
      <c r="F2470" s="10"/>
      <c r="G2470" s="15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0"/>
      <c r="E2471" s="14"/>
      <c r="F2471" s="10"/>
      <c r="G2471" s="15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0"/>
      <c r="E2472" s="14"/>
      <c r="F2472" s="10"/>
      <c r="G2472" s="15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0"/>
      <c r="E2473" s="14"/>
      <c r="F2473" s="10"/>
      <c r="G2473" s="15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0"/>
      <c r="E2474" s="14"/>
      <c r="F2474" s="10"/>
      <c r="G2474" s="15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0"/>
      <c r="E2475" s="14"/>
      <c r="F2475" s="10"/>
      <c r="G2475" s="15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0"/>
      <c r="E2476" s="14"/>
      <c r="F2476" s="10"/>
      <c r="G2476" s="15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0"/>
      <c r="E2477" s="14"/>
      <c r="F2477" s="10"/>
      <c r="G2477" s="15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0"/>
      <c r="E2478" s="14"/>
      <c r="F2478" s="10"/>
      <c r="G2478" s="15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0"/>
      <c r="E2479" s="14"/>
      <c r="F2479" s="10"/>
      <c r="G2479" s="15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0"/>
      <c r="E2480" s="14"/>
      <c r="F2480" s="10"/>
      <c r="G2480" s="15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0"/>
      <c r="E2481" s="14"/>
      <c r="F2481" s="10"/>
      <c r="G2481" s="15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0"/>
      <c r="E2482" s="14"/>
      <c r="F2482" s="10"/>
      <c r="G2482" s="15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0"/>
      <c r="E2483" s="14"/>
      <c r="F2483" s="10"/>
      <c r="G2483" s="15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0"/>
      <c r="E2484" s="14"/>
      <c r="F2484" s="10"/>
      <c r="G2484" s="15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0"/>
      <c r="E2485" s="14"/>
      <c r="F2485" s="10"/>
      <c r="G2485" s="15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0"/>
      <c r="E2486" s="14"/>
      <c r="F2486" s="10"/>
      <c r="G2486" s="15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0"/>
      <c r="E2487" s="14"/>
      <c r="F2487" s="10"/>
      <c r="G2487" s="15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0"/>
      <c r="E2488" s="14"/>
      <c r="F2488" s="10"/>
      <c r="G2488" s="15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0"/>
      <c r="E2489" s="14"/>
      <c r="F2489" s="10"/>
      <c r="G2489" s="15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0"/>
      <c r="E2490" s="14"/>
      <c r="F2490" s="10"/>
      <c r="G2490" s="15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0"/>
      <c r="E2491" s="14"/>
      <c r="F2491" s="10"/>
      <c r="G2491" s="15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0"/>
      <c r="E2492" s="14"/>
      <c r="F2492" s="10"/>
      <c r="G2492" s="15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0"/>
      <c r="E2493" s="14"/>
      <c r="F2493" s="10"/>
      <c r="G2493" s="15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0"/>
      <c r="E2494" s="14"/>
      <c r="F2494" s="10"/>
      <c r="G2494" s="15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0"/>
      <c r="E2495" s="14"/>
      <c r="F2495" s="10"/>
      <c r="G2495" s="15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0"/>
      <c r="E2496" s="14"/>
      <c r="F2496" s="10"/>
      <c r="G2496" s="15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0"/>
      <c r="E2497" s="14"/>
      <c r="F2497" s="10"/>
      <c r="G2497" s="15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0"/>
      <c r="E2498" s="14"/>
      <c r="F2498" s="10"/>
      <c r="G2498" s="15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0"/>
      <c r="E2499" s="14"/>
      <c r="F2499" s="10"/>
      <c r="G2499" s="15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0"/>
      <c r="E2500" s="14"/>
      <c r="F2500" s="10"/>
      <c r="G2500" s="15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0"/>
      <c r="E2501" s="14"/>
      <c r="F2501" s="10"/>
      <c r="G2501" s="15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0"/>
      <c r="E2502" s="14"/>
      <c r="F2502" s="10"/>
      <c r="G2502" s="15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0"/>
      <c r="E2503" s="14"/>
      <c r="F2503" s="10"/>
      <c r="G2503" s="15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0"/>
      <c r="E2504" s="14"/>
      <c r="F2504" s="10"/>
      <c r="G2504" s="15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0"/>
      <c r="E2505" s="14"/>
      <c r="F2505" s="10"/>
      <c r="G2505" s="15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0"/>
      <c r="E2506" s="14"/>
      <c r="F2506" s="10"/>
      <c r="G2506" s="15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0"/>
      <c r="E2507" s="14"/>
      <c r="F2507" s="10"/>
      <c r="G2507" s="15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0"/>
      <c r="E2508" s="14"/>
      <c r="F2508" s="10"/>
      <c r="G2508" s="15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0"/>
      <c r="E2509" s="14"/>
      <c r="F2509" s="10"/>
      <c r="G2509" s="15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0"/>
      <c r="E2510" s="14"/>
      <c r="F2510" s="10"/>
      <c r="G2510" s="15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0"/>
      <c r="E2511" s="14"/>
      <c r="F2511" s="10"/>
      <c r="G2511" s="15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0"/>
      <c r="E2512" s="14"/>
      <c r="F2512" s="10"/>
      <c r="G2512" s="15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0"/>
      <c r="E2513" s="14"/>
      <c r="F2513" s="10"/>
      <c r="G2513" s="15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0"/>
      <c r="E2514" s="14"/>
      <c r="F2514" s="10"/>
      <c r="G2514" s="15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0"/>
      <c r="E2515" s="14"/>
      <c r="F2515" s="10"/>
      <c r="G2515" s="15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0"/>
      <c r="E2516" s="14"/>
      <c r="F2516" s="10"/>
      <c r="G2516" s="15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0"/>
      <c r="E2517" s="14"/>
      <c r="F2517" s="10"/>
      <c r="G2517" s="15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0"/>
      <c r="E2518" s="14"/>
      <c r="F2518" s="10"/>
      <c r="G2518" s="15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0"/>
      <c r="E2519" s="14"/>
      <c r="F2519" s="10"/>
      <c r="G2519" s="15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0"/>
      <c r="E2520" s="14"/>
      <c r="F2520" s="10"/>
      <c r="G2520" s="15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0"/>
      <c r="E2521" s="14"/>
      <c r="F2521" s="10"/>
      <c r="G2521" s="15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0"/>
      <c r="E2522" s="14"/>
      <c r="F2522" s="10"/>
      <c r="G2522" s="15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0"/>
      <c r="E2523" s="14"/>
      <c r="F2523" s="10"/>
      <c r="G2523" s="15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0"/>
      <c r="E2524" s="14"/>
      <c r="F2524" s="10"/>
      <c r="G2524" s="15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0"/>
      <c r="E2525" s="14"/>
      <c r="F2525" s="10"/>
      <c r="G2525" s="15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0"/>
      <c r="E2526" s="14"/>
      <c r="F2526" s="10"/>
      <c r="G2526" s="15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0"/>
      <c r="E2527" s="14"/>
      <c r="F2527" s="10"/>
      <c r="G2527" s="15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0"/>
      <c r="E2528" s="14"/>
      <c r="F2528" s="10"/>
      <c r="G2528" s="15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0"/>
      <c r="E2529" s="14"/>
      <c r="F2529" s="10"/>
      <c r="G2529" s="15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0"/>
      <c r="E2530" s="14"/>
      <c r="F2530" s="10"/>
      <c r="G2530" s="15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0"/>
      <c r="E2531" s="14"/>
      <c r="F2531" s="10"/>
      <c r="G2531" s="15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0"/>
      <c r="E2532" s="14"/>
      <c r="F2532" s="10"/>
      <c r="G2532" s="15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0"/>
      <c r="E2533" s="14"/>
      <c r="F2533" s="10"/>
      <c r="G2533" s="15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0"/>
      <c r="E2534" s="14"/>
      <c r="F2534" s="10"/>
      <c r="G2534" s="15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0"/>
      <c r="E2535" s="14"/>
      <c r="F2535" s="10"/>
      <c r="G2535" s="15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0"/>
      <c r="E2536" s="14"/>
      <c r="F2536" s="10"/>
      <c r="G2536" s="15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0"/>
      <c r="E2537" s="14"/>
      <c r="F2537" s="10"/>
      <c r="G2537" s="15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0"/>
      <c r="E2538" s="14"/>
      <c r="F2538" s="10"/>
      <c r="G2538" s="15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0"/>
      <c r="E2539" s="14"/>
      <c r="F2539" s="10"/>
      <c r="G2539" s="15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0"/>
      <c r="E2540" s="14"/>
      <c r="F2540" s="10"/>
      <c r="G2540" s="15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0"/>
      <c r="E2541" s="14"/>
      <c r="F2541" s="10"/>
      <c r="G2541" s="15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0"/>
      <c r="E2542" s="14"/>
      <c r="F2542" s="10"/>
      <c r="G2542" s="15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0"/>
      <c r="E2543" s="14"/>
      <c r="F2543" s="10"/>
      <c r="G2543" s="15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0"/>
      <c r="E2544" s="14"/>
      <c r="F2544" s="10"/>
      <c r="G2544" s="15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0"/>
      <c r="E2545" s="14"/>
      <c r="F2545" s="10"/>
      <c r="G2545" s="15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0"/>
      <c r="E2546" s="14"/>
      <c r="F2546" s="10"/>
      <c r="G2546" s="15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0"/>
      <c r="E2547" s="14"/>
      <c r="F2547" s="10"/>
      <c r="G2547" s="15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0"/>
      <c r="E2548" s="14"/>
      <c r="F2548" s="10"/>
      <c r="G2548" s="15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0"/>
      <c r="E2549" s="14"/>
      <c r="F2549" s="10"/>
      <c r="G2549" s="15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0"/>
      <c r="E2550" s="14"/>
      <c r="F2550" s="10"/>
      <c r="G2550" s="15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0"/>
      <c r="E2551" s="14"/>
      <c r="F2551" s="10"/>
      <c r="G2551" s="15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0"/>
      <c r="E2552" s="14"/>
      <c r="F2552" s="10"/>
      <c r="G2552" s="15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0"/>
      <c r="E2553" s="14"/>
      <c r="F2553" s="10"/>
      <c r="G2553" s="15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0"/>
      <c r="E2554" s="14"/>
      <c r="F2554" s="10"/>
      <c r="G2554" s="15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0"/>
      <c r="E2555" s="14"/>
      <c r="F2555" s="10"/>
      <c r="G2555" s="15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0"/>
      <c r="E2556" s="14"/>
      <c r="F2556" s="10"/>
      <c r="G2556" s="15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0"/>
      <c r="E2557" s="14"/>
      <c r="F2557" s="10"/>
      <c r="G2557" s="15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0"/>
      <c r="E2558" s="14"/>
      <c r="F2558" s="10"/>
      <c r="G2558" s="15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0"/>
      <c r="E2559" s="14"/>
      <c r="F2559" s="10"/>
      <c r="G2559" s="15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0"/>
      <c r="E2560" s="14"/>
      <c r="F2560" s="10"/>
      <c r="G2560" s="15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0"/>
      <c r="E2561" s="14"/>
      <c r="F2561" s="10"/>
      <c r="G2561" s="15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0"/>
      <c r="E2562" s="14"/>
      <c r="F2562" s="10"/>
      <c r="G2562" s="15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0"/>
      <c r="E2563" s="14"/>
      <c r="F2563" s="10"/>
      <c r="G2563" s="15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0"/>
      <c r="E2564" s="14"/>
      <c r="F2564" s="10"/>
      <c r="G2564" s="15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0"/>
      <c r="E2565" s="14"/>
      <c r="F2565" s="10"/>
      <c r="G2565" s="15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0"/>
      <c r="E2566" s="14"/>
      <c r="F2566" s="10"/>
      <c r="G2566" s="15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0"/>
      <c r="E2567" s="14"/>
      <c r="F2567" s="10"/>
      <c r="G2567" s="15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0"/>
      <c r="E2568" s="14"/>
      <c r="F2568" s="10"/>
      <c r="G2568" s="15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0"/>
      <c r="E2569" s="14"/>
      <c r="F2569" s="10"/>
      <c r="G2569" s="15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0"/>
      <c r="E2570" s="14"/>
      <c r="F2570" s="10"/>
      <c r="G2570" s="15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0"/>
      <c r="E2571" s="14"/>
      <c r="F2571" s="10"/>
      <c r="G2571" s="15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0"/>
      <c r="E2572" s="14"/>
      <c r="F2572" s="10"/>
      <c r="G2572" s="15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0"/>
      <c r="E2573" s="14"/>
      <c r="F2573" s="10"/>
      <c r="G2573" s="15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0"/>
      <c r="E2574" s="14"/>
      <c r="F2574" s="10"/>
      <c r="G2574" s="15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0"/>
      <c r="E2575" s="14"/>
      <c r="F2575" s="10"/>
      <c r="G2575" s="15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0"/>
      <c r="E2576" s="14"/>
      <c r="F2576" s="10"/>
      <c r="G2576" s="15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0"/>
      <c r="E2577" s="14"/>
      <c r="F2577" s="10"/>
      <c r="G2577" s="15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0"/>
      <c r="E2578" s="14"/>
      <c r="F2578" s="10"/>
      <c r="G2578" s="15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0"/>
      <c r="E2579" s="14"/>
      <c r="F2579" s="10"/>
      <c r="G2579" s="15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0"/>
      <c r="E2580" s="14"/>
      <c r="F2580" s="10"/>
      <c r="G2580" s="15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0"/>
      <c r="E2581" s="14"/>
      <c r="F2581" s="10"/>
      <c r="G2581" s="15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0"/>
      <c r="E2582" s="14"/>
      <c r="F2582" s="10"/>
      <c r="G2582" s="15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0"/>
      <c r="E2583" s="14"/>
      <c r="F2583" s="10"/>
      <c r="G2583" s="15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0"/>
      <c r="E2584" s="14"/>
      <c r="F2584" s="10"/>
      <c r="G2584" s="15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0"/>
      <c r="E2585" s="14"/>
      <c r="F2585" s="10"/>
      <c r="G2585" s="15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0"/>
      <c r="E2586" s="14"/>
      <c r="F2586" s="10"/>
      <c r="G2586" s="15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0"/>
      <c r="E2587" s="14"/>
      <c r="F2587" s="10"/>
      <c r="G2587" s="15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0"/>
      <c r="E2588" s="14"/>
      <c r="F2588" s="10"/>
      <c r="G2588" s="15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0"/>
      <c r="E2589" s="14"/>
      <c r="F2589" s="10"/>
      <c r="G2589" s="15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0"/>
      <c r="E2590" s="14"/>
      <c r="F2590" s="10"/>
      <c r="G2590" s="15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0"/>
      <c r="E2591" s="14"/>
      <c r="F2591" s="10"/>
      <c r="G2591" s="15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0"/>
      <c r="E2592" s="14"/>
      <c r="F2592" s="10"/>
      <c r="G2592" s="15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0"/>
      <c r="E2593" s="14"/>
      <c r="F2593" s="10"/>
      <c r="G2593" s="15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0"/>
      <c r="E2594" s="14"/>
      <c r="F2594" s="10"/>
      <c r="G2594" s="15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0"/>
      <c r="E2595" s="14"/>
      <c r="F2595" s="10"/>
      <c r="G2595" s="15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0"/>
      <c r="E2596" s="14"/>
      <c r="F2596" s="10"/>
      <c r="G2596" s="15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0"/>
      <c r="E2597" s="14"/>
      <c r="F2597" s="10"/>
      <c r="G2597" s="15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0"/>
      <c r="E2598" s="14"/>
      <c r="F2598" s="10"/>
      <c r="G2598" s="15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0"/>
      <c r="E2599" s="14"/>
      <c r="F2599" s="10"/>
      <c r="G2599" s="15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0"/>
      <c r="E2600" s="14"/>
      <c r="F2600" s="10"/>
      <c r="G2600" s="15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0"/>
      <c r="E2601" s="14"/>
      <c r="F2601" s="10"/>
      <c r="G2601" s="15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0"/>
      <c r="E2602" s="14"/>
      <c r="F2602" s="10"/>
      <c r="G2602" s="15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0"/>
      <c r="E2603" s="14"/>
      <c r="F2603" s="10"/>
      <c r="G2603" s="15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0"/>
      <c r="E2604" s="14"/>
      <c r="F2604" s="10"/>
      <c r="G2604" s="15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0"/>
      <c r="E2605" s="14"/>
      <c r="F2605" s="10"/>
      <c r="G2605" s="15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0"/>
      <c r="E2606" s="14"/>
      <c r="F2606" s="10"/>
      <c r="G2606" s="15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0"/>
      <c r="E2607" s="14"/>
      <c r="F2607" s="10"/>
      <c r="G2607" s="15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0"/>
      <c r="E2608" s="14"/>
      <c r="F2608" s="10"/>
      <c r="G2608" s="15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0"/>
      <c r="E2609" s="14"/>
      <c r="F2609" s="10"/>
      <c r="G2609" s="15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0"/>
      <c r="E2610" s="14"/>
      <c r="F2610" s="10"/>
      <c r="G2610" s="15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0"/>
      <c r="E2611" s="14"/>
      <c r="F2611" s="10"/>
      <c r="G2611" s="15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0"/>
      <c r="E2612" s="14"/>
      <c r="F2612" s="10"/>
      <c r="G2612" s="15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0"/>
      <c r="E2613" s="14"/>
      <c r="F2613" s="10"/>
      <c r="G2613" s="15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0"/>
      <c r="E2614" s="14"/>
      <c r="F2614" s="10"/>
      <c r="G2614" s="15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0"/>
      <c r="E2615" s="14"/>
      <c r="F2615" s="10"/>
      <c r="G2615" s="15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0"/>
      <c r="E2616" s="14"/>
      <c r="F2616" s="10"/>
      <c r="G2616" s="15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0"/>
      <c r="E2617" s="14"/>
      <c r="F2617" s="10"/>
      <c r="G2617" s="15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0"/>
      <c r="E2618" s="14"/>
      <c r="F2618" s="10"/>
      <c r="G2618" s="15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0"/>
      <c r="E2619" s="14"/>
      <c r="F2619" s="10"/>
      <c r="G2619" s="15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0"/>
      <c r="E2620" s="14"/>
      <c r="F2620" s="10"/>
      <c r="G2620" s="15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0"/>
      <c r="E2621" s="14"/>
      <c r="F2621" s="10"/>
      <c r="G2621" s="15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0"/>
      <c r="E2622" s="14"/>
      <c r="F2622" s="10"/>
      <c r="G2622" s="15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0"/>
      <c r="E2623" s="14"/>
      <c r="F2623" s="10"/>
      <c r="G2623" s="15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0"/>
      <c r="E2624" s="14"/>
      <c r="F2624" s="10"/>
      <c r="G2624" s="15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0"/>
      <c r="E2625" s="14"/>
      <c r="F2625" s="10"/>
      <c r="G2625" s="15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0"/>
      <c r="E2626" s="14"/>
      <c r="F2626" s="10"/>
      <c r="G2626" s="15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0"/>
      <c r="E2627" s="14"/>
      <c r="F2627" s="10"/>
      <c r="G2627" s="15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0"/>
      <c r="E2628" s="14"/>
      <c r="F2628" s="10"/>
      <c r="G2628" s="15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0"/>
      <c r="E2629" s="14"/>
      <c r="F2629" s="10"/>
      <c r="G2629" s="15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0"/>
      <c r="E2630" s="14"/>
      <c r="F2630" s="10"/>
      <c r="G2630" s="15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0"/>
      <c r="E2631" s="14"/>
      <c r="F2631" s="10"/>
      <c r="G2631" s="15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0"/>
      <c r="E2632" s="14"/>
      <c r="F2632" s="10"/>
      <c r="G2632" s="15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0"/>
      <c r="E2633" s="14"/>
      <c r="F2633" s="10"/>
      <c r="G2633" s="15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0"/>
      <c r="E2634" s="14"/>
      <c r="F2634" s="10"/>
      <c r="G2634" s="15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0"/>
      <c r="E2635" s="14"/>
      <c r="F2635" s="10"/>
      <c r="G2635" s="15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0"/>
      <c r="E2636" s="14"/>
      <c r="F2636" s="10"/>
      <c r="G2636" s="15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0"/>
      <c r="E2637" s="14"/>
      <c r="F2637" s="10"/>
      <c r="G2637" s="15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0"/>
      <c r="E2638" s="14"/>
      <c r="F2638" s="10"/>
      <c r="G2638" s="15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0"/>
      <c r="E2639" s="14"/>
      <c r="F2639" s="10"/>
      <c r="G2639" s="15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0"/>
      <c r="E2640" s="14"/>
      <c r="F2640" s="10"/>
      <c r="G2640" s="15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0"/>
      <c r="E2641" s="14"/>
      <c r="F2641" s="10"/>
      <c r="G2641" s="15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0"/>
      <c r="E2642" s="14"/>
      <c r="F2642" s="10"/>
      <c r="G2642" s="15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0"/>
      <c r="E2643" s="14"/>
      <c r="F2643" s="10"/>
      <c r="G2643" s="15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0"/>
      <c r="E2644" s="14"/>
      <c r="F2644" s="10"/>
      <c r="G2644" s="15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0"/>
      <c r="E2645" s="14"/>
      <c r="F2645" s="10"/>
      <c r="G2645" s="15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0"/>
      <c r="E2646" s="14"/>
      <c r="F2646" s="10"/>
      <c r="G2646" s="15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0"/>
      <c r="E2647" s="14"/>
      <c r="F2647" s="10"/>
      <c r="G2647" s="15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15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15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15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15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15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15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15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15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15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15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15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15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15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15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15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15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15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15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15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15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15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15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15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15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15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15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15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15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15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15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15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15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15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15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15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15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15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15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15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15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15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15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15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15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15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15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15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15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15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15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15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15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15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15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15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15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15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15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15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15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15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15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15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15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15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15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15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15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15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15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15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15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15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15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15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15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15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15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15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15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15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15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15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15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15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15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15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15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15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15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15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15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15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15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15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15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15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15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15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15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15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15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15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15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15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15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15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15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15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15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15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15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15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15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15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15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15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15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15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15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15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15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15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15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15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15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15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15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15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15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15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15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15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15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15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15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15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15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15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15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15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15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15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15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15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15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15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15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15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15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15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15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15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15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15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15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15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15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15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15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15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15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15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15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15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15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15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15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15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15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15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15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15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15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15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15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15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15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15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15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15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15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15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15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15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15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15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15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15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15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15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15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15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15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15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15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15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15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15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15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15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15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15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15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15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15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15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15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15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15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15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15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15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15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15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15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15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15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15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15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15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15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15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15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15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15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15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15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15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15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15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15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15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15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15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15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15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15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15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15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15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15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15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15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15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15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15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15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15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15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15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15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15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15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15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15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15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15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15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15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15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15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15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15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15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15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15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15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15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15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15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15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15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15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15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15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15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15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15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15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15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15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15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15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15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15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15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15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15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15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15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15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15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15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15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15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15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15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15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15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15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15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15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15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15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15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15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15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15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15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15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15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15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15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15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15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15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15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15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15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15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15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15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15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15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15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15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15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15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15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15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15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15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15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15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15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15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15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15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15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15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15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15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15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15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15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15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15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15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15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15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15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15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15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15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15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15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15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15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15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15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15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15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15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15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15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15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15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15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15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15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15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15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15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15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15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15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15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15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15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15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15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15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15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15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15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15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15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15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15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15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15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15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15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15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15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15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15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15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15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15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15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15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15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15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15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15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15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15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15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15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15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15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15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15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15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15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15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15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15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15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15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15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15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15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15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15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15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15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15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15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15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15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15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15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15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15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15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15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15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15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15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15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15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15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15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15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15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15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15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15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15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15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15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15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15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15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15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15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15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15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15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15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15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15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15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15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15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15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15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15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15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15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15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15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15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15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15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15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15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15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15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15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15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15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15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15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15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15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15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15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15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15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15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15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15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15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15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15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15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15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15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15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15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15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15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15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15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15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15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15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15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15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15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15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15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15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15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15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15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15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15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15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15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15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15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15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15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15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15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15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15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15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15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15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15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15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15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15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15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15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15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15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15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15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15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15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15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15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15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15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15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15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15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15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15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15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15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15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15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15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15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15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15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15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15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15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15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15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15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15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15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15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15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15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15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15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15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15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15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15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15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15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15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15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15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15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15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15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15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15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15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15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15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15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15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15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15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15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15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15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15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15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15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15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15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15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15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15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15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15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15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15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15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15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15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15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15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15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15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15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15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15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15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15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15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15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15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15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15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15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15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15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15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15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15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15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15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15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15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15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15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15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15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15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15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15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15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15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15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15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15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15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15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15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15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15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15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15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15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15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15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15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15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15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15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15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15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15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15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15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15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15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15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15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15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15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15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15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15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15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15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15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15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15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15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15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15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15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15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15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15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15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15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15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15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15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15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15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15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15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15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15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15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15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15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15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15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15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15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15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15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15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15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15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15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15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15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15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15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15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15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15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15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15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15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15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15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15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15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15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15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15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15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15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15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15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15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15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15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15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15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15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15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15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15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15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15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15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15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15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15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15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15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15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15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15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15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15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15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15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15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15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15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15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15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15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15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15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15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15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15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15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15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15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15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15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15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15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15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15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15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15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15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15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15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15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15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15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15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15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15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15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15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15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15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15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15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15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15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15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15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15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15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15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15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15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15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15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15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15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15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15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15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15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15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15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15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15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15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15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15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15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15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15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15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15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15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15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15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15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15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15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15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15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15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15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15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15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15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15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15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15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15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15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15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15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15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15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15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15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15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15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15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15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15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15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15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15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15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15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15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15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15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15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15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15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15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15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15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15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15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15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15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15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15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15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15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15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15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15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15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15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15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15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15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15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15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15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15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15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15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15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15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15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15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15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15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15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15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15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15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15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15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15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15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15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15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15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15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15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15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15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15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15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15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15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15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15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15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15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15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15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15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15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15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15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15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15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15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15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15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15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15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15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15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15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15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15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15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15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15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15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15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15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15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15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15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15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15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15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15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15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15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15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15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15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15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15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15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15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15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15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15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15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15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15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15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15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15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15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15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15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15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15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15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15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15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15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15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15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15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15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15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15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15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15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15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15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15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15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15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15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15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15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15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15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15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15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15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15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15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15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15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15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15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15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15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15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15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15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15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15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15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15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15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15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15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15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15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15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15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15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15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15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15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15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15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15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15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15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15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15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15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15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15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15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15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15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15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15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15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15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15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15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15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15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15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15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15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15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15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15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15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15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15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15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15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15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15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15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15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15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15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15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15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15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15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15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15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15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15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15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15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15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15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15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15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15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15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15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15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15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15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15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15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15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15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15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15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15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15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15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15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15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15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15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15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15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15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15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15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15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15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15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15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15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15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15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15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15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15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15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15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15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15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15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15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15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15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15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15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15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15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15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15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15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15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15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15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15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15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15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15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15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15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15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15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15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15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15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15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15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15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15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15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15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15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15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15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15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15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15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15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15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15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15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15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15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15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15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15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15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15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15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15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15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15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15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15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15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15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15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15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15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15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15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15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15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15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15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15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15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15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15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15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15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15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15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15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15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15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15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15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15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15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15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15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15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15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15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15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15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15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15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15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15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15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15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15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15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15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15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15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15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15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15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15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15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15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15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15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15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15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15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15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15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15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15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15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15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15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15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15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15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15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15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15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15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15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15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15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15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15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15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15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15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15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15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15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15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15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15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15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15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15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15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15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15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15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15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15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15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15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15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15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15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15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15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15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15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15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15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15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15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15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15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15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15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15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15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15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15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15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15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15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15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15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15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15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15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15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15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15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15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15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15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15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15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15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15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15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15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15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15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15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15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15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15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15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15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15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15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15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15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15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15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15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15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15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15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15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15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15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15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15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15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15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15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15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15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15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15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15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15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15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15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15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15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15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15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15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15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15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15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15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15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15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15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15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15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15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15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15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15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15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15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15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15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15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15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15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15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15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15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15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15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15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15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15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15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15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15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15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15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15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15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15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15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15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15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15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15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15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15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15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15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15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15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15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15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15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15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15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15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15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15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15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15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15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15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15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15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15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15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15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15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15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15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15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15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15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15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15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15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15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15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15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15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15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15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15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15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15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15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15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15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15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15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15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15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15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15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15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15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15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15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15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15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15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15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15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15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15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15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15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15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15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15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15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15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15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15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15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15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15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15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15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15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15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15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15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15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15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15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15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15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15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15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15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15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15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15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15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15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15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15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15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15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15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15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15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15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15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15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15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15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15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15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15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15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15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15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15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15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15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15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15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15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15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15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15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15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15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15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15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15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15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15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15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15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15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15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15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15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15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15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15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15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15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15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15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15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15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15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15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15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15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15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15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15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15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15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15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15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15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15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15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15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15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15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15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15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15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15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15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15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15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15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15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15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15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15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15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15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15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15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15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15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15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15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15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15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15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15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15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15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15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15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15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15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15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15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15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15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15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15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15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15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15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15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15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15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15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15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15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15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15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15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15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15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15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15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15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15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15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15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15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15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15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15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15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15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15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15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15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15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15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15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15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15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15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15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15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15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15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15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15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15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15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15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15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15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15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15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15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15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15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15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15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15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15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15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15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15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15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15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15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15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15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15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15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15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15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15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15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15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15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15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15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15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15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15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15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15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15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15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15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15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15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15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15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15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15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15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15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15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15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15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15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15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15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15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15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15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15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15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15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15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15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15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15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15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15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15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15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15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15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15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15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15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15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15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15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15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15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15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15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15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15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15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15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15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15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15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15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15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15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15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15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15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15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15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15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15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15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15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15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15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15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15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15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15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15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15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15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15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15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15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15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15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15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15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15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15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15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15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15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15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15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15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15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15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15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15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15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15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15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15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15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15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15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15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15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15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15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15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15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15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15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15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15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15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15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15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15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15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15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15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15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15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15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15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15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15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15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15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15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15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15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15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15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15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15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15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15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15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15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15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15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15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15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15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15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15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15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15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15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15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15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15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15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15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15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15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15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15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15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15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15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15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15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15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15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15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15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15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15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15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15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15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15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15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15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15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15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15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15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15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15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15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15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15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15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15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15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15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15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15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15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15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15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15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15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15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15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15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15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15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15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15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15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15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15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15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15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15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15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15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15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15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15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15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15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15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15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15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15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15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15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15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15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15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15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15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15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15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15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15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15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15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15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15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15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15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15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15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15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15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15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15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15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15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15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15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15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15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15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15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15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15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15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15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15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15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15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15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15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15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15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15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15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15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15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15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15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15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15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15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15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15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15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15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15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15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15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15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15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15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15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15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15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15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15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15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15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15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15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15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15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15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15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15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15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15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15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15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15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15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15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15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15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15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15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15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15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15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15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15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15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15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15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15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15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15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15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15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15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15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15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15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15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15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15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15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15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15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15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15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15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15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15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15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15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15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15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15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15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15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15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15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15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15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15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15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15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15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15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15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15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15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15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15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15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15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15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15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15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15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15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15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15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15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15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15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15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15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15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15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15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15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15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15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15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15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15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15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15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15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15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15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15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15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15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15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15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15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15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15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15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15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15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15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15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15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15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15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15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15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15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15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15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15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15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15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15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15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15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15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15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15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15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15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15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15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15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15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15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15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15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15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15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15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15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15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15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15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15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15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15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15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15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15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15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15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15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15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15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15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15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15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15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15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15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15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15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15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15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15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15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15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15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15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15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15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15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15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15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15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15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15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15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15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15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15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15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15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15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15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15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15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15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15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15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15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15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15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15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15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15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15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15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15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15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15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15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15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15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15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15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15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15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15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15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15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15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15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15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15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15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15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15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15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15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15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15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15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15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15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15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15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15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15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15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15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15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15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15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15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15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15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15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15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15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15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15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15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15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15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15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15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15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15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15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15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15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15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15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15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15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15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15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15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15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15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15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15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15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15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15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15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15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15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15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15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15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15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15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15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15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15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15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15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15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15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15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15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15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15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15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15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15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15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15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15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15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15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15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15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15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15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15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15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15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15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15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15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15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15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15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15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15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15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15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15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15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15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15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15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15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15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15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15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15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15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15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15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15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15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15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15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15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15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15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15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15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15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15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15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15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15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15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15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15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15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15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15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15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15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15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15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15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15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15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15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15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15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15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15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15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15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15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15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15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15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15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15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15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15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15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15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15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15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15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15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15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15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15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15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15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15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15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15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15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15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15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15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15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15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15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15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15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15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15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15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15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15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15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15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15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15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15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15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15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15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15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15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15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15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15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15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15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15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15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15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15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15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15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15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15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15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15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15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15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15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15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15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15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15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15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15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15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15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15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15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15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15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15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15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15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15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15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15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15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15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15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15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15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15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15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15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15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15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15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15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15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15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15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15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15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15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15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15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15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15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15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15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15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15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15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15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15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15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15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15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15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15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15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15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15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15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15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15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15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15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15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15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15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15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15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15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15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15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15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15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15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15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15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15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15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15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15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15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15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15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15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15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15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15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15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15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15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15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15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15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15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15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15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15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15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15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15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15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15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15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15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15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15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15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15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15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15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15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15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15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15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15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15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15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15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15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15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15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15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15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15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15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15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15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15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15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15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15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15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15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15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15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15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15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15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15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15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15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15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15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15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15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15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15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15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15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15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15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15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15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15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15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15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15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15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15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15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15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15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15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15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15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15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15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15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15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15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15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15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15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15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15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15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15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15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15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15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15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15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15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15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15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15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15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15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15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15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15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15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15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15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15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15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15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15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15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15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15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15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15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15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15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15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15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15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15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15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15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15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15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15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15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15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15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15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15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15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15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15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15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15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15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15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15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15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15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15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15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15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15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15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15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15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15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15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15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15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15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15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15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15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15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15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15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15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15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15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15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15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15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15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15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15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15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15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15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15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15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15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15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15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15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15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15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15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15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15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15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15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15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15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15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15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15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15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15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15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15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15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15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15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15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15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15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15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15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15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15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15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15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15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15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15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15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15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15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15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15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15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15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15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15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15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15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15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15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15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15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15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15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15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15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15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15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15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15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15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15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15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15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15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15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15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15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15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15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15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15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15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15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15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15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15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15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15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15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15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15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15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15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15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15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15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15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15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15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15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15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15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15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15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15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15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15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15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15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15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15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15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15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15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15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15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15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15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15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15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15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15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15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15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15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15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15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15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15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15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15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15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15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15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15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15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15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15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15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15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15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15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15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15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15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15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15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15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15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15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15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15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15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15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15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15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15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15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15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15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15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15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15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15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15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15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15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15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15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15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15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15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15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15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15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15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15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15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15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15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15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15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15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15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15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15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15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15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15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15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15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15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15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15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15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15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15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15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15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15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15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15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15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15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15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15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15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15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15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15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15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15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15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15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15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15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15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15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15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15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15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15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15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15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15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15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15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15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15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15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15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15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15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15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15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15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15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15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15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15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15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15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15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15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15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15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15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15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15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15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15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15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15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15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15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15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15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15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15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15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15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15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15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15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15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15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15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15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15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15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15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15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15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15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15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15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15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15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15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15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15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15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15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15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15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15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15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15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15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15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15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15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15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15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15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15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15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15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15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15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15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15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15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15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15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15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15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15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15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15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15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15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15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15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15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15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15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15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15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15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15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15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15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15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15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15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15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15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15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15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15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15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15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15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15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15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15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15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15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15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15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15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15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15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15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15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15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15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15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15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15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15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15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15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15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15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15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15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15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15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15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15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15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15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15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15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15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15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15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15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15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15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15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15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15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15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15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15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15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15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15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15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15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15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15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15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15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15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15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15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15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15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15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15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15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15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15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15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15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15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15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15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15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15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15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15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15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15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15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15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15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15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15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15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15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15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15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15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15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15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15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15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15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15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15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15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15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15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15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15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15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15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15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15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15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15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15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15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15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15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15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15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15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15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15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15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15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15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15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15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15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15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15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15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15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15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15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15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15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15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15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15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15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15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15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15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15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15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15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15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15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15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15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15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15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15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15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15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15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15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15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15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15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15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15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15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15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15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15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15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15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15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15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15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15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15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15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15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15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15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15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15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15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15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15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15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15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15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15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15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15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15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15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15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15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15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15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15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15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15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15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15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15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15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15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15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15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15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15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15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15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15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15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15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15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15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15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15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15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15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15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15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15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15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15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15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15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15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15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15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15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15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15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15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15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15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15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15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15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15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15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15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15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15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15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15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15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15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15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15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15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15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15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15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15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15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15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15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15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15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15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15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15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15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15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15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15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15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15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15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15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15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15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15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15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15"/>
      <c r="H5845" s="10"/>
      <c r="I5845" s="10"/>
      <c r="J5845" s="34"/>
      <c r="K5845" s="10"/>
      <c r="L5845" s="10"/>
      <c r="M5845" s="10"/>
      <c r="N5845" s="10"/>
    </row>
    <row r="5846" spans="1:14">
      <c r="A5846" s="32"/>
      <c r="B5846" s="32"/>
      <c r="C5846" s="33"/>
      <c r="D5846" s="14"/>
      <c r="E5846" s="14"/>
      <c r="F5846" s="10"/>
      <c r="G5846" s="15"/>
      <c r="H5846" s="10"/>
      <c r="I5846" s="10"/>
      <c r="J5846" s="34"/>
      <c r="K5846" s="10"/>
      <c r="L5846" s="10"/>
      <c r="M5846" s="10"/>
      <c r="N5846" s="10"/>
    </row>
    <row r="5847" spans="1:14">
      <c r="A5847" s="32"/>
      <c r="B5847" s="32"/>
      <c r="C5847" s="33"/>
      <c r="D5847" s="14"/>
      <c r="E5847" s="14"/>
      <c r="F5847" s="10"/>
      <c r="G5847" s="15"/>
      <c r="H5847" s="10"/>
      <c r="I5847" s="10"/>
      <c r="J5847" s="34"/>
      <c r="K5847" s="10"/>
      <c r="L5847" s="10"/>
      <c r="M5847" s="10"/>
      <c r="N5847" s="10"/>
    </row>
    <row r="5848" spans="1:14">
      <c r="A5848" s="32"/>
      <c r="B5848" s="32"/>
      <c r="C5848" s="33"/>
      <c r="D5848" s="14"/>
      <c r="E5848" s="14"/>
      <c r="F5848" s="10"/>
      <c r="G5848" s="15"/>
      <c r="H5848" s="10"/>
      <c r="I5848" s="10"/>
      <c r="J5848" s="34"/>
      <c r="K5848" s="10"/>
      <c r="L5848" s="10"/>
      <c r="M5848" s="10"/>
      <c r="N5848" s="10"/>
    </row>
    <row r="5849" spans="1:14">
      <c r="A5849" s="32"/>
      <c r="B5849" s="32"/>
      <c r="C5849" s="33"/>
      <c r="D5849" s="14"/>
      <c r="E5849" s="14"/>
      <c r="F5849" s="10"/>
      <c r="G5849" s="15"/>
      <c r="H5849" s="10"/>
      <c r="I5849" s="10"/>
      <c r="J5849" s="34"/>
      <c r="K5849" s="10"/>
      <c r="L5849" s="10"/>
      <c r="M5849" s="10"/>
      <c r="N5849" s="10"/>
    </row>
    <row r="5850" spans="1:14">
      <c r="A5850" s="32"/>
      <c r="B5850" s="32"/>
      <c r="C5850" s="33"/>
      <c r="D5850" s="14"/>
      <c r="E5850" s="14"/>
      <c r="F5850" s="10"/>
      <c r="G5850" s="15"/>
      <c r="H5850" s="10"/>
      <c r="I5850" s="10"/>
      <c r="J5850" s="34"/>
      <c r="K5850" s="10"/>
      <c r="L5850" s="10"/>
      <c r="M5850" s="10"/>
      <c r="N5850" s="10"/>
    </row>
    <row r="5851" spans="1:14">
      <c r="A5851" s="32"/>
      <c r="B5851" s="32"/>
      <c r="C5851" s="33"/>
      <c r="D5851" s="14"/>
      <c r="E5851" s="14"/>
      <c r="F5851" s="10"/>
      <c r="G5851" s="15"/>
      <c r="H5851" s="10"/>
      <c r="I5851" s="10"/>
      <c r="J5851" s="34"/>
      <c r="K5851" s="10"/>
      <c r="L5851" s="10"/>
      <c r="M5851" s="10"/>
      <c r="N5851" s="10"/>
    </row>
    <row r="5852" spans="1:14">
      <c r="A5852" s="32"/>
      <c r="B5852" s="32"/>
      <c r="C5852" s="33"/>
      <c r="D5852" s="14"/>
      <c r="E5852" s="14"/>
      <c r="F5852" s="10"/>
      <c r="G5852" s="15"/>
      <c r="H5852" s="10"/>
      <c r="I5852" s="10"/>
      <c r="J5852" s="34"/>
      <c r="K5852" s="10"/>
      <c r="L5852" s="10"/>
      <c r="M5852" s="10"/>
      <c r="N5852" s="10"/>
    </row>
    <row r="5853" spans="1:14">
      <c r="A5853" s="32"/>
      <c r="B5853" s="32"/>
      <c r="C5853" s="33"/>
      <c r="D5853" s="14"/>
      <c r="E5853" s="14"/>
      <c r="F5853" s="10"/>
      <c r="G5853" s="15"/>
      <c r="H5853" s="10"/>
      <c r="I5853" s="10"/>
      <c r="J5853" s="34"/>
      <c r="K5853" s="10"/>
      <c r="L5853" s="10"/>
      <c r="M5853" s="10"/>
      <c r="N5853" s="10"/>
    </row>
    <row r="5854" spans="1:14">
      <c r="A5854" s="32"/>
      <c r="B5854" s="32"/>
      <c r="C5854" s="33"/>
      <c r="D5854" s="14"/>
      <c r="E5854" s="14"/>
      <c r="F5854" s="10"/>
      <c r="G5854" s="15"/>
      <c r="H5854" s="10"/>
      <c r="I5854" s="10"/>
      <c r="J5854" s="34"/>
      <c r="K5854" s="10"/>
      <c r="L5854" s="10"/>
      <c r="M5854" s="10"/>
      <c r="N5854" s="10"/>
    </row>
    <row r="5855" spans="1:14">
      <c r="A5855" s="32"/>
      <c r="B5855" s="32"/>
      <c r="C5855" s="33"/>
      <c r="D5855" s="14"/>
      <c r="E5855" s="14"/>
      <c r="F5855" s="10"/>
      <c r="G5855" s="15"/>
      <c r="H5855" s="10"/>
      <c r="I5855" s="10"/>
      <c r="J5855" s="34"/>
      <c r="K5855" s="10"/>
      <c r="L5855" s="10"/>
      <c r="M5855" s="10"/>
      <c r="N5855" s="10"/>
    </row>
    <row r="5856" spans="1:14">
      <c r="A5856" s="32"/>
      <c r="B5856" s="32"/>
      <c r="C5856" s="33"/>
      <c r="D5856" s="14"/>
      <c r="E5856" s="14"/>
      <c r="F5856" s="10"/>
      <c r="G5856" s="15"/>
      <c r="H5856" s="10"/>
      <c r="I5856" s="10"/>
      <c r="J5856" s="34"/>
      <c r="K5856" s="10"/>
      <c r="L5856" s="10"/>
      <c r="M5856" s="10"/>
      <c r="N5856" s="10"/>
    </row>
    <row r="5857" spans="1:14">
      <c r="A5857" s="32"/>
      <c r="B5857" s="32"/>
      <c r="C5857" s="33"/>
      <c r="D5857" s="14"/>
      <c r="E5857" s="14"/>
      <c r="F5857" s="10"/>
      <c r="G5857" s="15"/>
      <c r="H5857" s="10"/>
      <c r="I5857" s="10"/>
      <c r="J5857" s="34"/>
      <c r="K5857" s="10"/>
      <c r="L5857" s="10"/>
      <c r="M5857" s="10"/>
      <c r="N5857" s="10"/>
    </row>
    <row r="5858" spans="1:14">
      <c r="A5858" s="32"/>
      <c r="B5858" s="32"/>
      <c r="C5858" s="33"/>
      <c r="D5858" s="14"/>
      <c r="E5858" s="14"/>
      <c r="F5858" s="10"/>
      <c r="G5858" s="15"/>
      <c r="H5858" s="10"/>
      <c r="I5858" s="10"/>
      <c r="J5858" s="34"/>
      <c r="K5858" s="10"/>
      <c r="L5858" s="10"/>
      <c r="M5858" s="10"/>
      <c r="N5858" s="10"/>
    </row>
    <row r="5859" spans="1:14">
      <c r="A5859" s="32"/>
      <c r="B5859" s="32"/>
      <c r="C5859" s="33"/>
      <c r="D5859" s="14"/>
      <c r="E5859" s="14"/>
      <c r="F5859" s="10"/>
      <c r="G5859" s="15"/>
      <c r="H5859" s="10"/>
      <c r="I5859" s="10"/>
      <c r="J5859" s="34"/>
      <c r="K5859" s="10"/>
      <c r="L5859" s="10"/>
      <c r="M5859" s="10"/>
      <c r="N5859" s="10"/>
    </row>
    <row r="5860" spans="1:14">
      <c r="A5860" s="32"/>
      <c r="B5860" s="32"/>
      <c r="C5860" s="33"/>
      <c r="D5860" s="14"/>
      <c r="E5860" s="14"/>
      <c r="F5860" s="10"/>
      <c r="G5860" s="15"/>
      <c r="H5860" s="10"/>
      <c r="I5860" s="10"/>
      <c r="J5860" s="34"/>
      <c r="K5860" s="10"/>
      <c r="L5860" s="10"/>
      <c r="M5860" s="10"/>
      <c r="N5860" s="10"/>
    </row>
    <row r="5861" spans="1:14">
      <c r="A5861" s="32"/>
      <c r="B5861" s="32"/>
      <c r="C5861" s="33"/>
      <c r="D5861" s="14"/>
      <c r="E5861" s="14"/>
      <c r="F5861" s="10"/>
      <c r="G5861" s="15"/>
      <c r="H5861" s="10"/>
      <c r="I5861" s="10"/>
      <c r="J5861" s="34"/>
      <c r="K5861" s="10"/>
      <c r="L5861" s="10"/>
      <c r="M5861" s="10"/>
      <c r="N5861" s="10"/>
    </row>
    <row r="5862" spans="1:14">
      <c r="A5862" s="32"/>
      <c r="B5862" s="32"/>
      <c r="C5862" s="33"/>
      <c r="D5862" s="14"/>
      <c r="E5862" s="14"/>
      <c r="F5862" s="10"/>
      <c r="G5862" s="15"/>
      <c r="H5862" s="10"/>
      <c r="I5862" s="10"/>
      <c r="J5862" s="34"/>
      <c r="K5862" s="10"/>
      <c r="L5862" s="10"/>
      <c r="M5862" s="10"/>
      <c r="N5862" s="10"/>
    </row>
    <row r="5863" spans="1:14">
      <c r="A5863" s="32"/>
      <c r="B5863" s="32"/>
      <c r="C5863" s="33"/>
      <c r="D5863" s="14"/>
      <c r="E5863" s="14"/>
      <c r="F5863" s="10"/>
      <c r="G5863" s="15"/>
      <c r="H5863" s="10"/>
      <c r="I5863" s="10"/>
      <c r="J5863" s="34"/>
      <c r="K5863" s="10"/>
      <c r="L5863" s="10"/>
      <c r="M5863" s="10"/>
      <c r="N5863" s="10"/>
    </row>
    <row r="5864" spans="1:14">
      <c r="A5864" s="32"/>
      <c r="B5864" s="32"/>
      <c r="C5864" s="33"/>
      <c r="D5864" s="14"/>
      <c r="E5864" s="14"/>
      <c r="F5864" s="10"/>
      <c r="G5864" s="15"/>
      <c r="H5864" s="10"/>
      <c r="I5864" s="10"/>
      <c r="J5864" s="34"/>
      <c r="K5864" s="10"/>
      <c r="L5864" s="10"/>
      <c r="M5864" s="10"/>
      <c r="N5864" s="10"/>
    </row>
    <row r="5865" spans="1:14">
      <c r="A5865" s="32"/>
      <c r="B5865" s="32"/>
      <c r="C5865" s="33"/>
      <c r="D5865" s="14"/>
      <c r="E5865" s="14"/>
      <c r="F5865" s="10"/>
      <c r="G5865" s="15"/>
      <c r="H5865" s="10"/>
      <c r="I5865" s="10"/>
      <c r="J5865" s="34"/>
      <c r="K5865" s="10"/>
      <c r="L5865" s="10"/>
      <c r="M5865" s="10"/>
      <c r="N5865" s="10"/>
    </row>
    <row r="5866" spans="1:14">
      <c r="A5866" s="32"/>
      <c r="B5866" s="32"/>
      <c r="C5866" s="33"/>
      <c r="D5866" s="14"/>
      <c r="E5866" s="14"/>
      <c r="F5866" s="10"/>
      <c r="G5866" s="15"/>
      <c r="H5866" s="10"/>
      <c r="I5866" s="10"/>
      <c r="J5866" s="34"/>
      <c r="K5866" s="10"/>
      <c r="L5866" s="10"/>
      <c r="M5866" s="10"/>
      <c r="N5866" s="10"/>
    </row>
    <row r="5867" spans="1:14">
      <c r="A5867" s="32"/>
      <c r="B5867" s="32"/>
      <c r="C5867" s="33"/>
      <c r="D5867" s="14"/>
      <c r="E5867" s="14"/>
      <c r="F5867" s="10"/>
      <c r="G5867" s="15"/>
      <c r="H5867" s="10"/>
      <c r="I5867" s="10"/>
      <c r="J5867" s="34"/>
      <c r="K5867" s="10"/>
      <c r="L5867" s="10"/>
      <c r="M5867" s="10"/>
      <c r="N5867" s="10"/>
    </row>
    <row r="5868" spans="1:14">
      <c r="A5868" s="32"/>
      <c r="B5868" s="32"/>
      <c r="C5868" s="33"/>
      <c r="D5868" s="14"/>
      <c r="E5868" s="14"/>
      <c r="F5868" s="10"/>
      <c r="G5868" s="15"/>
      <c r="H5868" s="10"/>
      <c r="I5868" s="10"/>
      <c r="J5868" s="34"/>
      <c r="K5868" s="10"/>
      <c r="L5868" s="10"/>
      <c r="M5868" s="10"/>
      <c r="N5868" s="10"/>
    </row>
    <row r="5869" spans="1:14">
      <c r="A5869" s="32"/>
      <c r="B5869" s="32"/>
      <c r="C5869" s="33"/>
      <c r="D5869" s="14"/>
      <c r="E5869" s="14"/>
      <c r="F5869" s="10"/>
      <c r="G5869" s="15"/>
      <c r="H5869" s="10"/>
      <c r="I5869" s="10"/>
      <c r="J5869" s="34"/>
      <c r="K5869" s="10"/>
      <c r="L5869" s="10"/>
      <c r="M5869" s="10"/>
      <c r="N5869" s="10"/>
    </row>
    <row r="5870" spans="1:14">
      <c r="A5870" s="32"/>
      <c r="B5870" s="32"/>
      <c r="C5870" s="33"/>
      <c r="D5870" s="14"/>
      <c r="E5870" s="14"/>
      <c r="F5870" s="10"/>
      <c r="G5870" s="15"/>
      <c r="H5870" s="10"/>
      <c r="I5870" s="10"/>
      <c r="J5870" s="34"/>
      <c r="K5870" s="10"/>
      <c r="L5870" s="10"/>
      <c r="M5870" s="10"/>
      <c r="N5870" s="10"/>
    </row>
    <row r="5871" spans="1:14">
      <c r="A5871" s="32"/>
      <c r="B5871" s="32"/>
      <c r="C5871" s="33"/>
      <c r="D5871" s="14"/>
      <c r="E5871" s="14"/>
      <c r="F5871" s="10"/>
      <c r="G5871" s="15"/>
      <c r="H5871" s="10"/>
      <c r="I5871" s="10"/>
      <c r="J5871" s="34"/>
      <c r="K5871" s="10"/>
      <c r="L5871" s="10"/>
      <c r="M5871" s="10"/>
      <c r="N5871" s="10"/>
    </row>
    <row r="5872" spans="1:14">
      <c r="A5872" s="32"/>
      <c r="B5872" s="32"/>
      <c r="C5872" s="33"/>
      <c r="D5872" s="14"/>
      <c r="E5872" s="14"/>
      <c r="F5872" s="10"/>
      <c r="G5872" s="15"/>
      <c r="H5872" s="10"/>
      <c r="I5872" s="10"/>
      <c r="J5872" s="34"/>
      <c r="K5872" s="10"/>
      <c r="L5872" s="10"/>
      <c r="M5872" s="10"/>
      <c r="N5872" s="10"/>
    </row>
    <row r="5873" spans="1:14">
      <c r="A5873" s="32"/>
      <c r="B5873" s="32"/>
      <c r="C5873" s="33"/>
      <c r="D5873" s="14"/>
      <c r="E5873" s="14"/>
      <c r="F5873" s="10"/>
      <c r="G5873" s="15"/>
      <c r="H5873" s="10"/>
      <c r="I5873" s="10"/>
      <c r="J5873" s="34"/>
      <c r="K5873" s="10"/>
      <c r="L5873" s="10"/>
      <c r="M5873" s="10"/>
      <c r="N5873" s="10"/>
    </row>
    <row r="5874" spans="1:14">
      <c r="A5874" s="32"/>
      <c r="B5874" s="32"/>
      <c r="C5874" s="33"/>
      <c r="D5874" s="14"/>
      <c r="E5874" s="14"/>
      <c r="F5874" s="10"/>
      <c r="G5874" s="15"/>
      <c r="H5874" s="10"/>
      <c r="I5874" s="10"/>
      <c r="J5874" s="34"/>
      <c r="K5874" s="10"/>
      <c r="L5874" s="10"/>
      <c r="M5874" s="10"/>
      <c r="N5874" s="10"/>
    </row>
    <row r="5875" spans="1:14">
      <c r="A5875" s="32"/>
      <c r="B5875" s="32"/>
      <c r="C5875" s="33"/>
      <c r="D5875" s="14"/>
      <c r="E5875" s="14"/>
      <c r="F5875" s="10"/>
      <c r="G5875" s="15"/>
      <c r="H5875" s="10"/>
      <c r="I5875" s="10"/>
      <c r="J5875" s="34"/>
      <c r="K5875" s="10"/>
      <c r="L5875" s="10"/>
      <c r="M5875" s="10"/>
      <c r="N5875" s="10"/>
    </row>
    <row r="5876" spans="1:14">
      <c r="A5876" s="32"/>
      <c r="B5876" s="32"/>
      <c r="C5876" s="33"/>
      <c r="D5876" s="14"/>
      <c r="E5876" s="14"/>
      <c r="F5876" s="10"/>
      <c r="G5876" s="15"/>
      <c r="H5876" s="10"/>
      <c r="I5876" s="10"/>
      <c r="J5876" s="34"/>
      <c r="K5876" s="10"/>
      <c r="L5876" s="10"/>
      <c r="M5876" s="10"/>
      <c r="N5876" s="10"/>
    </row>
    <row r="5877" spans="1:14">
      <c r="A5877" s="32"/>
      <c r="B5877" s="32"/>
      <c r="C5877" s="33"/>
      <c r="D5877" s="14"/>
      <c r="E5877" s="14"/>
      <c r="F5877" s="10"/>
      <c r="G5877" s="15"/>
      <c r="H5877" s="10"/>
      <c r="I5877" s="10"/>
      <c r="J5877" s="34"/>
      <c r="K5877" s="10"/>
      <c r="L5877" s="10"/>
      <c r="M5877" s="10"/>
      <c r="N5877" s="10"/>
    </row>
    <row r="5878" spans="1:14">
      <c r="A5878" s="32"/>
      <c r="B5878" s="32"/>
      <c r="C5878" s="33"/>
      <c r="D5878" s="14"/>
      <c r="E5878" s="14"/>
      <c r="F5878" s="10"/>
      <c r="G5878" s="15"/>
      <c r="H5878" s="10"/>
      <c r="I5878" s="10"/>
      <c r="J5878" s="34"/>
      <c r="K5878" s="10"/>
      <c r="L5878" s="10"/>
      <c r="M5878" s="10"/>
      <c r="N5878" s="10"/>
    </row>
    <row r="5879" spans="1:14">
      <c r="A5879" s="32"/>
      <c r="B5879" s="32"/>
      <c r="C5879" s="33"/>
      <c r="D5879" s="14"/>
      <c r="E5879" s="14"/>
      <c r="F5879" s="10"/>
      <c r="G5879" s="15"/>
      <c r="H5879" s="10"/>
      <c r="I5879" s="10"/>
      <c r="J5879" s="34"/>
      <c r="K5879" s="10"/>
      <c r="L5879" s="10"/>
      <c r="M5879" s="10"/>
      <c r="N5879" s="10"/>
    </row>
    <row r="5880" spans="1:14">
      <c r="A5880" s="32"/>
      <c r="B5880" s="32"/>
      <c r="C5880" s="33"/>
      <c r="D5880" s="14"/>
      <c r="E5880" s="14"/>
      <c r="F5880" s="10"/>
      <c r="G5880" s="15"/>
      <c r="H5880" s="10"/>
      <c r="I5880" s="10"/>
      <c r="J5880" s="34"/>
      <c r="K5880" s="10"/>
      <c r="L5880" s="10"/>
      <c r="M5880" s="10"/>
      <c r="N5880" s="10"/>
    </row>
    <row r="5881" spans="1:14">
      <c r="A5881" s="32"/>
      <c r="B5881" s="32"/>
      <c r="C5881" s="33"/>
      <c r="D5881" s="14"/>
      <c r="E5881" s="14"/>
      <c r="F5881" s="10"/>
      <c r="G5881" s="15"/>
      <c r="H5881" s="10"/>
      <c r="I5881" s="10"/>
      <c r="J5881" s="34"/>
      <c r="K5881" s="10"/>
      <c r="L5881" s="10"/>
      <c r="M5881" s="10"/>
      <c r="N5881" s="10"/>
    </row>
    <row r="5882" spans="1:14">
      <c r="A5882" s="32"/>
      <c r="B5882" s="32"/>
      <c r="C5882" s="33"/>
      <c r="D5882" s="14"/>
      <c r="E5882" s="14"/>
      <c r="F5882" s="10"/>
      <c r="G5882" s="15"/>
      <c r="H5882" s="10"/>
      <c r="I5882" s="10"/>
      <c r="J5882" s="34"/>
      <c r="K5882" s="10"/>
      <c r="L5882" s="10"/>
      <c r="M5882" s="10"/>
      <c r="N5882" s="10"/>
    </row>
    <row r="5883" spans="1:14">
      <c r="A5883" s="32"/>
      <c r="B5883" s="32"/>
      <c r="C5883" s="33"/>
      <c r="D5883" s="14"/>
      <c r="E5883" s="14"/>
      <c r="F5883" s="10"/>
      <c r="G5883" s="15"/>
      <c r="H5883" s="10"/>
      <c r="I5883" s="10"/>
      <c r="J5883" s="34"/>
      <c r="K5883" s="10"/>
      <c r="L5883" s="10"/>
      <c r="M5883" s="10"/>
      <c r="N5883" s="10"/>
    </row>
    <row r="5884" spans="1:14">
      <c r="A5884" s="32"/>
      <c r="B5884" s="32"/>
      <c r="C5884" s="33"/>
      <c r="D5884" s="14"/>
      <c r="E5884" s="14"/>
      <c r="F5884" s="10"/>
      <c r="G5884" s="15"/>
      <c r="H5884" s="10"/>
      <c r="I5884" s="10"/>
      <c r="J5884" s="34"/>
      <c r="K5884" s="10"/>
      <c r="L5884" s="10"/>
      <c r="M5884" s="10"/>
      <c r="N5884" s="10"/>
    </row>
    <row r="5885" spans="1:14">
      <c r="A5885" s="32"/>
      <c r="B5885" s="32"/>
      <c r="C5885" s="33"/>
      <c r="D5885" s="14"/>
      <c r="E5885" s="14"/>
      <c r="F5885" s="10"/>
      <c r="G5885" s="15"/>
      <c r="H5885" s="10"/>
      <c r="I5885" s="10"/>
      <c r="J5885" s="34"/>
      <c r="K5885" s="10"/>
      <c r="L5885" s="10"/>
      <c r="M5885" s="10"/>
      <c r="N5885" s="10"/>
    </row>
    <row r="5886" spans="1:14">
      <c r="A5886" s="32"/>
      <c r="B5886" s="32"/>
      <c r="C5886" s="33"/>
      <c r="D5886" s="14"/>
      <c r="E5886" s="14"/>
      <c r="F5886" s="10"/>
      <c r="G5886" s="15"/>
      <c r="H5886" s="10"/>
      <c r="I5886" s="10"/>
      <c r="J5886" s="34"/>
      <c r="K5886" s="10"/>
      <c r="L5886" s="10"/>
      <c r="M5886" s="10"/>
      <c r="N5886" s="10"/>
    </row>
    <row r="5887" spans="1:14">
      <c r="A5887" s="32"/>
      <c r="B5887" s="32"/>
      <c r="C5887" s="33"/>
      <c r="D5887" s="14"/>
      <c r="E5887" s="14"/>
      <c r="F5887" s="10"/>
      <c r="G5887" s="15"/>
      <c r="H5887" s="10"/>
      <c r="I5887" s="10"/>
      <c r="J5887" s="34"/>
      <c r="K5887" s="10"/>
      <c r="L5887" s="10"/>
      <c r="M5887" s="10"/>
      <c r="N5887" s="10"/>
    </row>
    <row r="5888" spans="1:14">
      <c r="A5888" s="32"/>
      <c r="B5888" s="32"/>
      <c r="C5888" s="33"/>
      <c r="D5888" s="14"/>
      <c r="E5888" s="14"/>
      <c r="F5888" s="10"/>
      <c r="G5888" s="15"/>
      <c r="H5888" s="10"/>
      <c r="I5888" s="10"/>
      <c r="J5888" s="34"/>
      <c r="K5888" s="10"/>
      <c r="L5888" s="10"/>
      <c r="M5888" s="10"/>
      <c r="N5888" s="10"/>
    </row>
    <row r="5889" spans="1:14">
      <c r="A5889" s="32"/>
      <c r="B5889" s="32"/>
      <c r="C5889" s="33"/>
      <c r="D5889" s="14"/>
      <c r="E5889" s="14"/>
      <c r="F5889" s="10"/>
      <c r="G5889" s="15"/>
      <c r="H5889" s="10"/>
      <c r="I5889" s="10"/>
      <c r="J5889" s="34"/>
      <c r="K5889" s="10"/>
      <c r="L5889" s="10"/>
      <c r="M5889" s="10"/>
      <c r="N5889" s="10"/>
    </row>
    <row r="5890" spans="1:14">
      <c r="A5890" s="32"/>
      <c r="B5890" s="32"/>
      <c r="C5890" s="33"/>
      <c r="D5890" s="14"/>
      <c r="E5890" s="14"/>
      <c r="F5890" s="10"/>
      <c r="G5890" s="15"/>
      <c r="H5890" s="10"/>
      <c r="I5890" s="10"/>
      <c r="J5890" s="34"/>
      <c r="K5890" s="10"/>
      <c r="L5890" s="10"/>
      <c r="M5890" s="10"/>
      <c r="N5890" s="10"/>
    </row>
    <row r="5891" spans="1:14">
      <c r="A5891" s="32"/>
      <c r="B5891" s="32"/>
      <c r="C5891" s="33"/>
      <c r="D5891" s="14"/>
      <c r="E5891" s="14"/>
      <c r="F5891" s="10"/>
      <c r="G5891" s="15"/>
      <c r="H5891" s="10"/>
      <c r="I5891" s="10"/>
      <c r="J5891" s="34"/>
      <c r="K5891" s="10"/>
      <c r="L5891" s="10"/>
      <c r="M5891" s="10"/>
      <c r="N5891" s="10"/>
    </row>
    <row r="5892" spans="1:14">
      <c r="A5892" s="32"/>
      <c r="B5892" s="32"/>
      <c r="C5892" s="33"/>
      <c r="D5892" s="14"/>
      <c r="E5892" s="14"/>
      <c r="F5892" s="10"/>
      <c r="G5892" s="15"/>
      <c r="H5892" s="10"/>
      <c r="I5892" s="10"/>
      <c r="J5892" s="34"/>
      <c r="K5892" s="10"/>
      <c r="L5892" s="10"/>
      <c r="M5892" s="10"/>
      <c r="N5892" s="10"/>
    </row>
    <row r="5893" spans="1:14">
      <c r="A5893" s="32"/>
      <c r="B5893" s="32"/>
      <c r="C5893" s="33"/>
      <c r="D5893" s="14"/>
      <c r="E5893" s="14"/>
      <c r="F5893" s="10"/>
      <c r="G5893" s="15"/>
      <c r="H5893" s="10"/>
      <c r="I5893" s="10"/>
      <c r="J5893" s="34"/>
      <c r="K5893" s="10"/>
      <c r="L5893" s="10"/>
      <c r="M5893" s="10"/>
      <c r="N5893" s="10"/>
    </row>
    <row r="5894" spans="1:14">
      <c r="A5894" s="32"/>
      <c r="B5894" s="32"/>
      <c r="C5894" s="33"/>
      <c r="D5894" s="14"/>
      <c r="E5894" s="14"/>
      <c r="F5894" s="10"/>
      <c r="G5894" s="15"/>
      <c r="H5894" s="10"/>
      <c r="I5894" s="10"/>
      <c r="J5894" s="34"/>
      <c r="K5894" s="10"/>
      <c r="L5894" s="10"/>
      <c r="M5894" s="10"/>
      <c r="N5894" s="10"/>
    </row>
    <row r="5895" spans="1:14">
      <c r="A5895" s="32"/>
      <c r="B5895" s="32"/>
      <c r="C5895" s="33"/>
      <c r="D5895" s="14"/>
      <c r="E5895" s="14"/>
      <c r="F5895" s="10"/>
      <c r="G5895" s="15"/>
      <c r="H5895" s="10"/>
      <c r="I5895" s="10"/>
      <c r="J5895" s="34"/>
      <c r="K5895" s="10"/>
      <c r="L5895" s="10"/>
      <c r="M5895" s="10"/>
      <c r="N5895" s="10"/>
    </row>
    <row r="5896" spans="1:14">
      <c r="A5896" s="32"/>
      <c r="B5896" s="32"/>
      <c r="C5896" s="33"/>
      <c r="D5896" s="14"/>
      <c r="E5896" s="14"/>
      <c r="F5896" s="10"/>
      <c r="G5896" s="15"/>
      <c r="H5896" s="10"/>
      <c r="I5896" s="10"/>
      <c r="J5896" s="34"/>
      <c r="K5896" s="10"/>
      <c r="L5896" s="10"/>
      <c r="M5896" s="10"/>
      <c r="N5896" s="10"/>
    </row>
    <row r="5897" spans="1:14">
      <c r="A5897" s="32"/>
      <c r="B5897" s="32"/>
      <c r="C5897" s="33"/>
      <c r="D5897" s="14"/>
      <c r="E5897" s="14"/>
      <c r="F5897" s="10"/>
      <c r="G5897" s="15"/>
      <c r="H5897" s="10"/>
      <c r="I5897" s="10"/>
      <c r="J5897" s="34"/>
      <c r="K5897" s="10"/>
      <c r="L5897" s="10"/>
      <c r="M5897" s="10"/>
      <c r="N5897" s="10"/>
    </row>
    <row r="5898" spans="1:14">
      <c r="A5898" s="32"/>
      <c r="B5898" s="32"/>
      <c r="C5898" s="33"/>
      <c r="D5898" s="14"/>
      <c r="E5898" s="14"/>
      <c r="F5898" s="10"/>
      <c r="G5898" s="15"/>
      <c r="H5898" s="10"/>
      <c r="I5898" s="10"/>
      <c r="J5898" s="34"/>
      <c r="K5898" s="10"/>
      <c r="L5898" s="10"/>
      <c r="M5898" s="10"/>
      <c r="N5898" s="10"/>
    </row>
    <row r="5899" spans="1:14">
      <c r="A5899" s="32"/>
      <c r="B5899" s="32"/>
      <c r="C5899" s="33"/>
      <c r="D5899" s="14"/>
      <c r="E5899" s="14"/>
      <c r="F5899" s="10"/>
      <c r="G5899" s="15"/>
      <c r="H5899" s="10"/>
      <c r="I5899" s="10"/>
      <c r="J5899" s="34"/>
      <c r="K5899" s="10"/>
      <c r="L5899" s="10"/>
      <c r="M5899" s="10"/>
      <c r="N5899" s="10"/>
    </row>
    <row r="5900" spans="1:14">
      <c r="A5900" s="32"/>
      <c r="B5900" s="32"/>
      <c r="C5900" s="33"/>
      <c r="D5900" s="14"/>
      <c r="E5900" s="14"/>
      <c r="F5900" s="10"/>
      <c r="G5900" s="15"/>
      <c r="H5900" s="10"/>
      <c r="I5900" s="10"/>
      <c r="J5900" s="34"/>
      <c r="K5900" s="10"/>
      <c r="L5900" s="10"/>
      <c r="M5900" s="10"/>
      <c r="N5900" s="10"/>
    </row>
    <row r="5901" spans="1:14">
      <c r="A5901" s="32"/>
      <c r="B5901" s="32"/>
      <c r="C5901" s="33"/>
      <c r="D5901" s="14"/>
      <c r="E5901" s="14"/>
      <c r="F5901" s="10"/>
      <c r="G5901" s="15"/>
      <c r="H5901" s="10"/>
      <c r="I5901" s="10"/>
      <c r="J5901" s="34"/>
      <c r="K5901" s="10"/>
      <c r="L5901" s="10"/>
      <c r="M5901" s="10"/>
      <c r="N5901" s="10"/>
    </row>
    <row r="5902" spans="1:14">
      <c r="A5902" s="32"/>
      <c r="B5902" s="32"/>
      <c r="C5902" s="33"/>
      <c r="D5902" s="14"/>
      <c r="E5902" s="14"/>
      <c r="F5902" s="10"/>
      <c r="G5902" s="15"/>
      <c r="H5902" s="10"/>
      <c r="I5902" s="10"/>
      <c r="J5902" s="34"/>
      <c r="K5902" s="10"/>
      <c r="L5902" s="10"/>
      <c r="M5902" s="10"/>
      <c r="N5902" s="10"/>
    </row>
    <row r="5903" spans="1:14">
      <c r="A5903" s="32"/>
      <c r="B5903" s="32"/>
      <c r="C5903" s="33"/>
      <c r="D5903" s="14"/>
      <c r="E5903" s="14"/>
      <c r="F5903" s="10"/>
      <c r="G5903" s="15"/>
      <c r="H5903" s="10"/>
      <c r="I5903" s="10"/>
      <c r="J5903" s="34"/>
      <c r="K5903" s="10"/>
      <c r="L5903" s="10"/>
      <c r="M5903" s="10"/>
      <c r="N5903" s="10"/>
    </row>
    <row r="5904" spans="1:14">
      <c r="A5904" s="32"/>
      <c r="B5904" s="32"/>
      <c r="C5904" s="33"/>
      <c r="D5904" s="14"/>
      <c r="E5904" s="14"/>
      <c r="F5904" s="10"/>
      <c r="G5904" s="15"/>
      <c r="H5904" s="10"/>
      <c r="I5904" s="10"/>
      <c r="J5904" s="34"/>
      <c r="K5904" s="10"/>
      <c r="L5904" s="10"/>
      <c r="M5904" s="10"/>
      <c r="N5904" s="10"/>
    </row>
    <row r="5905" spans="1:14">
      <c r="A5905" s="32"/>
      <c r="B5905" s="32"/>
      <c r="C5905" s="33"/>
      <c r="D5905" s="14"/>
      <c r="E5905" s="14"/>
      <c r="F5905" s="10"/>
      <c r="G5905" s="15"/>
      <c r="H5905" s="10"/>
      <c r="I5905" s="10"/>
      <c r="J5905" s="34"/>
      <c r="K5905" s="10"/>
      <c r="L5905" s="10"/>
      <c r="M5905" s="10"/>
      <c r="N5905" s="10"/>
    </row>
    <row r="5906" spans="1:14">
      <c r="A5906" s="32"/>
      <c r="B5906" s="32"/>
      <c r="C5906" s="33"/>
      <c r="D5906" s="14"/>
      <c r="E5906" s="14"/>
      <c r="F5906" s="10"/>
      <c r="G5906" s="15"/>
      <c r="H5906" s="10"/>
      <c r="I5906" s="10"/>
      <c r="J5906" s="34"/>
      <c r="K5906" s="10"/>
      <c r="L5906" s="10"/>
      <c r="M5906" s="10"/>
      <c r="N5906" s="10"/>
    </row>
    <row r="5907" spans="1:14">
      <c r="A5907" s="32"/>
      <c r="B5907" s="32"/>
      <c r="C5907" s="33"/>
      <c r="D5907" s="14"/>
      <c r="E5907" s="14"/>
      <c r="F5907" s="10"/>
      <c r="G5907" s="15"/>
      <c r="H5907" s="10"/>
      <c r="I5907" s="10"/>
      <c r="J5907" s="34"/>
      <c r="K5907" s="10"/>
      <c r="L5907" s="10"/>
      <c r="M5907" s="10"/>
      <c r="N5907" s="10"/>
    </row>
    <row r="5908" spans="1:14">
      <c r="A5908" s="32"/>
      <c r="B5908" s="32"/>
      <c r="C5908" s="33"/>
      <c r="D5908" s="14"/>
      <c r="E5908" s="14"/>
      <c r="F5908" s="10"/>
      <c r="G5908" s="15"/>
      <c r="H5908" s="10"/>
      <c r="I5908" s="10"/>
      <c r="J5908" s="34"/>
      <c r="K5908" s="10"/>
      <c r="L5908" s="10"/>
      <c r="M5908" s="10"/>
      <c r="N5908" s="10"/>
    </row>
    <row r="5909" spans="1:14">
      <c r="A5909" s="32"/>
      <c r="B5909" s="32"/>
      <c r="C5909" s="33"/>
      <c r="D5909" s="14"/>
      <c r="E5909" s="14"/>
      <c r="F5909" s="10"/>
      <c r="G5909" s="15"/>
      <c r="H5909" s="10"/>
      <c r="I5909" s="10"/>
      <c r="J5909" s="34"/>
      <c r="K5909" s="10"/>
      <c r="L5909" s="10"/>
      <c r="M5909" s="10"/>
      <c r="N5909" s="10"/>
    </row>
    <row r="5910" spans="1:14">
      <c r="A5910" s="32"/>
      <c r="B5910" s="32"/>
      <c r="C5910" s="33"/>
      <c r="D5910" s="14"/>
      <c r="E5910" s="14"/>
      <c r="F5910" s="10"/>
      <c r="G5910" s="15"/>
      <c r="H5910" s="10"/>
      <c r="I5910" s="10"/>
      <c r="J5910" s="34"/>
      <c r="K5910" s="10"/>
      <c r="L5910" s="10"/>
      <c r="M5910" s="10"/>
      <c r="N5910" s="10"/>
    </row>
    <row r="5911" spans="1:14">
      <c r="A5911" s="32"/>
      <c r="B5911" s="32"/>
      <c r="C5911" s="33"/>
      <c r="D5911" s="14"/>
      <c r="E5911" s="14"/>
      <c r="F5911" s="10"/>
      <c r="G5911" s="15"/>
      <c r="H5911" s="10"/>
      <c r="I5911" s="10"/>
      <c r="J5911" s="34"/>
      <c r="K5911" s="10"/>
      <c r="L5911" s="10"/>
      <c r="M5911" s="10"/>
      <c r="N5911" s="10"/>
    </row>
    <row r="5912" spans="1:14">
      <c r="A5912" s="32"/>
      <c r="B5912" s="32"/>
      <c r="C5912" s="33"/>
      <c r="D5912" s="14"/>
      <c r="E5912" s="14"/>
      <c r="F5912" s="10"/>
      <c r="G5912" s="15"/>
      <c r="H5912" s="10"/>
      <c r="I5912" s="10"/>
      <c r="J5912" s="34"/>
      <c r="K5912" s="10"/>
      <c r="L5912" s="10"/>
      <c r="M5912" s="10"/>
      <c r="N5912" s="10"/>
    </row>
    <row r="5913" spans="1:14">
      <c r="A5913" s="32"/>
      <c r="B5913" s="32"/>
      <c r="C5913" s="33"/>
      <c r="D5913" s="14"/>
      <c r="E5913" s="14"/>
      <c r="F5913" s="10"/>
      <c r="G5913" s="15"/>
      <c r="H5913" s="10"/>
      <c r="I5913" s="10"/>
      <c r="J5913" s="34"/>
      <c r="K5913" s="10"/>
      <c r="L5913" s="10"/>
      <c r="M5913" s="10"/>
      <c r="N5913" s="10"/>
    </row>
    <row r="5914" spans="1:14">
      <c r="A5914" s="32"/>
      <c r="B5914" s="32"/>
      <c r="C5914" s="33"/>
      <c r="D5914" s="14"/>
      <c r="E5914" s="14"/>
      <c r="F5914" s="10"/>
      <c r="G5914" s="15"/>
      <c r="H5914" s="10"/>
      <c r="I5914" s="10"/>
      <c r="J5914" s="34"/>
      <c r="K5914" s="10"/>
      <c r="L5914" s="10"/>
      <c r="M5914" s="10"/>
      <c r="N5914" s="10"/>
    </row>
    <row r="5915" spans="1:14">
      <c r="A5915" s="32"/>
      <c r="B5915" s="32"/>
      <c r="C5915" s="33"/>
      <c r="D5915" s="14"/>
      <c r="E5915" s="14"/>
      <c r="F5915" s="10"/>
      <c r="G5915" s="15"/>
      <c r="H5915" s="10"/>
      <c r="I5915" s="10"/>
      <c r="J5915" s="34"/>
      <c r="K5915" s="10"/>
      <c r="L5915" s="10"/>
      <c r="M5915" s="10"/>
      <c r="N5915" s="10"/>
    </row>
    <row r="5916" spans="1:14">
      <c r="A5916" s="32"/>
      <c r="B5916" s="32"/>
      <c r="C5916" s="33"/>
      <c r="D5916" s="14"/>
      <c r="E5916" s="14"/>
      <c r="F5916" s="10"/>
      <c r="G5916" s="15"/>
      <c r="H5916" s="10"/>
      <c r="I5916" s="10"/>
      <c r="J5916" s="34"/>
      <c r="K5916" s="10"/>
      <c r="L5916" s="10"/>
      <c r="M5916" s="10"/>
      <c r="N5916" s="10"/>
    </row>
    <row r="5917" spans="1:14">
      <c r="A5917" s="32"/>
      <c r="B5917" s="32"/>
      <c r="C5917" s="33"/>
      <c r="D5917" s="14"/>
      <c r="E5917" s="14"/>
      <c r="F5917" s="10"/>
      <c r="G5917" s="15"/>
      <c r="H5917" s="10"/>
      <c r="I5917" s="10"/>
      <c r="J5917" s="34"/>
      <c r="K5917" s="10"/>
      <c r="L5917" s="10"/>
      <c r="M5917" s="10"/>
      <c r="N5917" s="10"/>
    </row>
    <row r="5918" spans="1:14">
      <c r="A5918" s="32"/>
      <c r="B5918" s="32"/>
      <c r="C5918" s="33"/>
      <c r="D5918" s="14"/>
      <c r="E5918" s="14"/>
      <c r="F5918" s="10"/>
      <c r="G5918" s="15"/>
      <c r="H5918" s="10"/>
      <c r="I5918" s="10"/>
      <c r="J5918" s="34"/>
      <c r="K5918" s="10"/>
      <c r="L5918" s="10"/>
      <c r="M5918" s="10"/>
      <c r="N5918" s="10"/>
    </row>
    <row r="5919" spans="1:14">
      <c r="A5919" s="32"/>
      <c r="B5919" s="32"/>
      <c r="C5919" s="33"/>
      <c r="D5919" s="14"/>
      <c r="E5919" s="14"/>
      <c r="F5919" s="10"/>
      <c r="G5919" s="15"/>
      <c r="H5919" s="10"/>
      <c r="I5919" s="10"/>
      <c r="J5919" s="34"/>
      <c r="K5919" s="10"/>
      <c r="L5919" s="10"/>
      <c r="M5919" s="10"/>
      <c r="N5919" s="10"/>
    </row>
    <row r="5920" spans="1:14">
      <c r="A5920" s="32"/>
      <c r="B5920" s="32"/>
      <c r="C5920" s="33"/>
      <c r="D5920" s="14"/>
      <c r="E5920" s="14"/>
      <c r="F5920" s="10"/>
      <c r="G5920" s="15"/>
      <c r="H5920" s="10"/>
      <c r="I5920" s="10"/>
      <c r="J5920" s="34"/>
      <c r="K5920" s="10"/>
      <c r="L5920" s="10"/>
      <c r="M5920" s="10"/>
      <c r="N5920" s="10"/>
    </row>
    <row r="5921" spans="1:14">
      <c r="A5921" s="32"/>
      <c r="B5921" s="32"/>
      <c r="C5921" s="33"/>
      <c r="D5921" s="14"/>
      <c r="E5921" s="14"/>
      <c r="F5921" s="10"/>
      <c r="G5921" s="15"/>
      <c r="H5921" s="10"/>
      <c r="I5921" s="10"/>
      <c r="J5921" s="34"/>
      <c r="K5921" s="10"/>
      <c r="L5921" s="10"/>
      <c r="M5921" s="10"/>
      <c r="N5921" s="10"/>
    </row>
    <row r="5922" spans="1:14">
      <c r="A5922" s="32"/>
      <c r="B5922" s="32"/>
      <c r="C5922" s="33"/>
      <c r="D5922" s="14"/>
      <c r="E5922" s="14"/>
      <c r="F5922" s="10"/>
      <c r="G5922" s="15"/>
      <c r="H5922" s="10"/>
      <c r="I5922" s="10"/>
      <c r="J5922" s="34"/>
      <c r="K5922" s="10"/>
      <c r="L5922" s="10"/>
      <c r="M5922" s="10"/>
      <c r="N5922" s="10"/>
    </row>
    <row r="5923" spans="1:14">
      <c r="A5923" s="32"/>
      <c r="B5923" s="32"/>
      <c r="C5923" s="33"/>
      <c r="D5923" s="14"/>
      <c r="E5923" s="14"/>
      <c r="F5923" s="10"/>
      <c r="G5923" s="15"/>
      <c r="H5923" s="10"/>
      <c r="I5923" s="10"/>
      <c r="J5923" s="34"/>
      <c r="K5923" s="10"/>
      <c r="L5923" s="10"/>
      <c r="M5923" s="10"/>
      <c r="N5923" s="10"/>
    </row>
    <row r="5924" spans="1:14">
      <c r="A5924" s="32"/>
      <c r="B5924" s="32"/>
      <c r="C5924" s="33"/>
      <c r="D5924" s="14"/>
      <c r="E5924" s="14"/>
      <c r="F5924" s="10"/>
      <c r="G5924" s="15"/>
      <c r="H5924" s="10"/>
      <c r="I5924" s="10"/>
      <c r="J5924" s="34"/>
      <c r="K5924" s="10"/>
      <c r="L5924" s="10"/>
      <c r="M5924" s="10"/>
      <c r="N5924" s="10"/>
    </row>
    <row r="5925" spans="1:14">
      <c r="A5925" s="32"/>
      <c r="B5925" s="32"/>
      <c r="C5925" s="33"/>
      <c r="D5925" s="14"/>
      <c r="E5925" s="14"/>
      <c r="F5925" s="10"/>
      <c r="G5925" s="15"/>
      <c r="H5925" s="10"/>
      <c r="I5925" s="10"/>
      <c r="J5925" s="34"/>
      <c r="K5925" s="10"/>
      <c r="L5925" s="10"/>
      <c r="M5925" s="10"/>
      <c r="N5925" s="10"/>
    </row>
    <row r="5926" spans="1:14">
      <c r="A5926" s="32"/>
      <c r="B5926" s="32"/>
      <c r="C5926" s="33"/>
      <c r="D5926" s="14"/>
      <c r="E5926" s="14"/>
      <c r="F5926" s="10"/>
      <c r="G5926" s="15"/>
      <c r="H5926" s="10"/>
      <c r="I5926" s="10"/>
      <c r="J5926" s="34"/>
      <c r="K5926" s="10"/>
      <c r="L5926" s="10"/>
      <c r="M5926" s="10"/>
      <c r="N5926" s="10"/>
    </row>
    <row r="5927" spans="1:14">
      <c r="A5927" s="32"/>
      <c r="B5927" s="32"/>
      <c r="C5927" s="33"/>
      <c r="D5927" s="14"/>
      <c r="E5927" s="14"/>
      <c r="F5927" s="10"/>
      <c r="G5927" s="15"/>
      <c r="H5927" s="10"/>
      <c r="I5927" s="10"/>
      <c r="J5927" s="34"/>
      <c r="K5927" s="10"/>
      <c r="L5927" s="10"/>
      <c r="M5927" s="10"/>
      <c r="N5927" s="10"/>
    </row>
    <row r="5928" spans="1:14">
      <c r="A5928" s="32"/>
      <c r="B5928" s="32"/>
      <c r="C5928" s="33"/>
      <c r="D5928" s="14"/>
      <c r="E5928" s="14"/>
      <c r="F5928" s="10"/>
      <c r="G5928" s="15"/>
      <c r="H5928" s="10"/>
      <c r="I5928" s="10"/>
      <c r="J5928" s="34"/>
      <c r="K5928" s="10"/>
      <c r="L5928" s="10"/>
      <c r="M5928" s="10"/>
      <c r="N5928" s="10"/>
    </row>
    <row r="5929" spans="1:14">
      <c r="A5929" s="32"/>
      <c r="B5929" s="32"/>
      <c r="C5929" s="33"/>
      <c r="D5929" s="14"/>
      <c r="E5929" s="14"/>
      <c r="F5929" s="10"/>
      <c r="G5929" s="15"/>
      <c r="H5929" s="10"/>
      <c r="I5929" s="10"/>
      <c r="J5929" s="34"/>
      <c r="K5929" s="10"/>
      <c r="L5929" s="10"/>
      <c r="M5929" s="10"/>
      <c r="N5929" s="10"/>
    </row>
    <row r="5930" spans="1:14">
      <c r="A5930" s="32"/>
      <c r="B5930" s="32"/>
      <c r="C5930" s="33"/>
      <c r="D5930" s="14"/>
      <c r="E5930" s="14"/>
      <c r="F5930" s="10"/>
      <c r="G5930" s="15"/>
      <c r="H5930" s="10"/>
      <c r="I5930" s="10"/>
      <c r="J5930" s="34"/>
      <c r="K5930" s="10"/>
      <c r="L5930" s="10"/>
      <c r="M5930" s="10"/>
      <c r="N5930" s="10"/>
    </row>
    <row r="5931" spans="1:14">
      <c r="A5931" s="32"/>
      <c r="B5931" s="32"/>
      <c r="C5931" s="33"/>
      <c r="D5931" s="14"/>
      <c r="E5931" s="14"/>
      <c r="F5931" s="10"/>
      <c r="G5931" s="15"/>
      <c r="H5931" s="10"/>
      <c r="I5931" s="10"/>
      <c r="J5931" s="34"/>
      <c r="K5931" s="10"/>
      <c r="L5931" s="10"/>
      <c r="M5931" s="10"/>
      <c r="N5931" s="10"/>
    </row>
    <row r="5932" spans="1:14">
      <c r="A5932" s="32"/>
      <c r="B5932" s="32"/>
      <c r="C5932" s="33"/>
      <c r="D5932" s="14"/>
      <c r="E5932" s="14"/>
      <c r="F5932" s="10"/>
      <c r="G5932" s="15"/>
      <c r="H5932" s="10"/>
      <c r="I5932" s="10"/>
      <c r="J5932" s="34"/>
      <c r="K5932" s="10"/>
      <c r="L5932" s="10"/>
      <c r="M5932" s="10"/>
      <c r="N5932" s="10"/>
    </row>
    <row r="5933" spans="1:14">
      <c r="A5933" s="32"/>
      <c r="B5933" s="32"/>
      <c r="C5933" s="33"/>
      <c r="D5933" s="14"/>
      <c r="E5933" s="14"/>
      <c r="F5933" s="10"/>
      <c r="G5933" s="15"/>
      <c r="H5933" s="10"/>
      <c r="I5933" s="10"/>
      <c r="J5933" s="34"/>
      <c r="K5933" s="10"/>
      <c r="L5933" s="10"/>
      <c r="M5933" s="10"/>
      <c r="N5933" s="10"/>
    </row>
    <row r="5934" spans="1:14">
      <c r="A5934" s="32"/>
      <c r="B5934" s="32"/>
      <c r="C5934" s="33"/>
      <c r="D5934" s="14"/>
      <c r="E5934" s="14"/>
      <c r="F5934" s="10"/>
      <c r="G5934" s="15"/>
      <c r="H5934" s="10"/>
      <c r="I5934" s="10"/>
      <c r="J5934" s="34"/>
      <c r="K5934" s="10"/>
      <c r="L5934" s="10"/>
      <c r="M5934" s="10"/>
      <c r="N5934" s="10"/>
    </row>
    <row r="5935" spans="1:14">
      <c r="A5935" s="32"/>
      <c r="B5935" s="32"/>
      <c r="C5935" s="33"/>
      <c r="D5935" s="14"/>
      <c r="E5935" s="14"/>
      <c r="F5935" s="10"/>
      <c r="G5935" s="15"/>
      <c r="H5935" s="10"/>
      <c r="I5935" s="10"/>
      <c r="J5935" s="34"/>
      <c r="K5935" s="10"/>
      <c r="L5935" s="10"/>
      <c r="M5935" s="10"/>
      <c r="N5935" s="10"/>
    </row>
    <row r="5936" spans="1:14">
      <c r="A5936" s="32"/>
      <c r="B5936" s="32"/>
      <c r="C5936" s="33"/>
      <c r="D5936" s="14"/>
      <c r="E5936" s="14"/>
      <c r="F5936" s="10"/>
      <c r="G5936" s="15"/>
      <c r="H5936" s="10"/>
      <c r="I5936" s="10"/>
      <c r="J5936" s="34"/>
      <c r="K5936" s="10"/>
      <c r="L5936" s="10"/>
      <c r="M5936" s="10"/>
      <c r="N5936" s="10"/>
    </row>
    <row r="5937" spans="1:14">
      <c r="A5937" s="32"/>
      <c r="B5937" s="32"/>
      <c r="C5937" s="33"/>
      <c r="D5937" s="14"/>
      <c r="E5937" s="14"/>
      <c r="F5937" s="10"/>
      <c r="G5937" s="15"/>
      <c r="H5937" s="10"/>
      <c r="I5937" s="10"/>
      <c r="J5937" s="34"/>
      <c r="K5937" s="10"/>
      <c r="L5937" s="10"/>
      <c r="M5937" s="10"/>
      <c r="N5937" s="10"/>
    </row>
    <row r="5938" spans="1:14">
      <c r="A5938" s="32"/>
      <c r="B5938" s="32"/>
      <c r="C5938" s="33"/>
      <c r="D5938" s="14"/>
      <c r="E5938" s="14"/>
      <c r="F5938" s="10"/>
      <c r="G5938" s="15"/>
      <c r="H5938" s="10"/>
      <c r="I5938" s="10"/>
      <c r="J5938" s="34"/>
      <c r="K5938" s="10"/>
      <c r="L5938" s="10"/>
      <c r="M5938" s="10"/>
      <c r="N5938" s="10"/>
    </row>
    <row r="5939" spans="1:14">
      <c r="A5939" s="32"/>
      <c r="B5939" s="32"/>
      <c r="C5939" s="33"/>
      <c r="D5939" s="14"/>
      <c r="E5939" s="14"/>
      <c r="F5939" s="10"/>
      <c r="G5939" s="15"/>
      <c r="H5939" s="10"/>
      <c r="I5939" s="10"/>
      <c r="J5939" s="34"/>
      <c r="K5939" s="10"/>
      <c r="L5939" s="10"/>
      <c r="M5939" s="10"/>
      <c r="N5939" s="10"/>
    </row>
    <row r="5940" spans="1:14">
      <c r="A5940" s="32"/>
      <c r="B5940" s="32"/>
      <c r="C5940" s="33"/>
      <c r="D5940" s="14"/>
      <c r="E5940" s="14"/>
      <c r="F5940" s="10"/>
      <c r="G5940" s="15"/>
      <c r="H5940" s="10"/>
      <c r="I5940" s="10"/>
      <c r="J5940" s="34"/>
      <c r="K5940" s="10"/>
      <c r="L5940" s="10"/>
      <c r="M5940" s="10"/>
      <c r="N5940" s="10"/>
    </row>
    <row r="5941" spans="1:14">
      <c r="A5941" s="32"/>
      <c r="B5941" s="32"/>
      <c r="C5941" s="33"/>
      <c r="D5941" s="14"/>
      <c r="E5941" s="14"/>
      <c r="F5941" s="10"/>
      <c r="G5941" s="15"/>
      <c r="H5941" s="10"/>
      <c r="I5941" s="10"/>
      <c r="J5941" s="34"/>
      <c r="K5941" s="10"/>
      <c r="L5941" s="10"/>
      <c r="M5941" s="10"/>
      <c r="N5941" s="10"/>
    </row>
    <row r="5942" spans="1:14">
      <c r="A5942" s="32"/>
      <c r="B5942" s="32"/>
      <c r="C5942" s="33"/>
      <c r="D5942" s="14"/>
      <c r="E5942" s="14"/>
      <c r="F5942" s="10"/>
      <c r="G5942" s="15"/>
      <c r="H5942" s="10"/>
      <c r="I5942" s="10"/>
      <c r="J5942" s="34"/>
      <c r="K5942" s="10"/>
      <c r="L5942" s="10"/>
      <c r="M5942" s="10"/>
      <c r="N5942" s="10"/>
    </row>
    <row r="5943" spans="1:14">
      <c r="A5943" s="32"/>
      <c r="B5943" s="32"/>
      <c r="C5943" s="33"/>
      <c r="D5943" s="14"/>
      <c r="E5943" s="14"/>
      <c r="F5943" s="10"/>
      <c r="G5943" s="15"/>
      <c r="H5943" s="10"/>
      <c r="I5943" s="10"/>
      <c r="J5943" s="34"/>
      <c r="K5943" s="10"/>
      <c r="L5943" s="10"/>
      <c r="M5943" s="10"/>
      <c r="N5943" s="10"/>
    </row>
    <row r="5944" spans="1:14">
      <c r="A5944" s="32"/>
      <c r="B5944" s="32"/>
      <c r="C5944" s="33"/>
      <c r="D5944" s="14"/>
      <c r="E5944" s="14"/>
      <c r="F5944" s="10"/>
      <c r="G5944" s="15"/>
      <c r="H5944" s="10"/>
      <c r="I5944" s="10"/>
      <c r="J5944" s="34"/>
      <c r="K5944" s="10"/>
      <c r="L5944" s="10"/>
      <c r="M5944" s="10"/>
      <c r="N5944" s="10"/>
    </row>
    <row r="5945" spans="1:14">
      <c r="A5945" s="32"/>
      <c r="B5945" s="32"/>
      <c r="C5945" s="33"/>
      <c r="D5945" s="14"/>
      <c r="E5945" s="14"/>
      <c r="F5945" s="10"/>
      <c r="G5945" s="15"/>
      <c r="H5945" s="10"/>
      <c r="I5945" s="10"/>
      <c r="J5945" s="34"/>
      <c r="K5945" s="10"/>
      <c r="L5945" s="10"/>
      <c r="M5945" s="10"/>
      <c r="N5945" s="10"/>
    </row>
    <row r="5946" spans="1:14">
      <c r="A5946" s="32"/>
      <c r="B5946" s="32"/>
      <c r="C5946" s="33"/>
      <c r="D5946" s="14"/>
      <c r="E5946" s="14"/>
      <c r="F5946" s="10"/>
      <c r="G5946" s="15"/>
      <c r="H5946" s="10"/>
      <c r="I5946" s="10"/>
      <c r="J5946" s="34"/>
      <c r="K5946" s="10"/>
      <c r="L5946" s="10"/>
      <c r="M5946" s="10"/>
      <c r="N5946" s="10"/>
    </row>
    <row r="5947" spans="1:14">
      <c r="A5947" s="32"/>
      <c r="B5947" s="32"/>
      <c r="C5947" s="33"/>
      <c r="D5947" s="14"/>
      <c r="E5947" s="14"/>
      <c r="F5947" s="10"/>
      <c r="G5947" s="15"/>
      <c r="H5947" s="10"/>
      <c r="I5947" s="10"/>
      <c r="J5947" s="34"/>
      <c r="K5947" s="10"/>
      <c r="L5947" s="10"/>
      <c r="M5947" s="10"/>
      <c r="N5947" s="10"/>
    </row>
    <row r="5948" spans="1:14">
      <c r="A5948" s="32"/>
      <c r="B5948" s="32"/>
      <c r="C5948" s="33"/>
      <c r="D5948" s="14"/>
      <c r="E5948" s="14"/>
      <c r="F5948" s="10"/>
      <c r="G5948" s="15"/>
      <c r="H5948" s="10"/>
      <c r="I5948" s="10"/>
      <c r="J5948" s="34"/>
      <c r="K5948" s="10"/>
      <c r="L5948" s="10"/>
      <c r="M5948" s="10"/>
      <c r="N5948" s="10"/>
    </row>
    <row r="5949" spans="1:14">
      <c r="A5949" s="32"/>
      <c r="B5949" s="32"/>
      <c r="C5949" s="33"/>
      <c r="D5949" s="14"/>
      <c r="E5949" s="14"/>
      <c r="F5949" s="10"/>
      <c r="G5949" s="15"/>
      <c r="H5949" s="10"/>
      <c r="I5949" s="10"/>
      <c r="J5949" s="34"/>
      <c r="K5949" s="10"/>
      <c r="L5949" s="10"/>
      <c r="M5949" s="10"/>
      <c r="N5949" s="10"/>
    </row>
    <row r="5950" spans="1:14">
      <c r="A5950" s="32"/>
      <c r="B5950" s="32"/>
      <c r="C5950" s="33"/>
      <c r="D5950" s="14"/>
      <c r="E5950" s="14"/>
      <c r="F5950" s="10"/>
      <c r="G5950" s="15"/>
      <c r="H5950" s="10"/>
      <c r="I5950" s="10"/>
      <c r="J5950" s="34"/>
      <c r="K5950" s="10"/>
      <c r="L5950" s="10"/>
      <c r="M5950" s="10"/>
      <c r="N5950" s="10"/>
    </row>
    <row r="5951" spans="1:14">
      <c r="A5951" s="32"/>
      <c r="B5951" s="32"/>
      <c r="C5951" s="33"/>
      <c r="D5951" s="14"/>
      <c r="E5951" s="14"/>
      <c r="F5951" s="10"/>
      <c r="G5951" s="15"/>
      <c r="H5951" s="10"/>
      <c r="I5951" s="10"/>
      <c r="J5951" s="34"/>
      <c r="K5951" s="10"/>
      <c r="L5951" s="10"/>
      <c r="M5951" s="10"/>
      <c r="N5951" s="10"/>
    </row>
    <row r="5952" spans="1:14">
      <c r="A5952" s="32"/>
      <c r="B5952" s="32"/>
      <c r="C5952" s="33"/>
      <c r="D5952" s="14"/>
      <c r="E5952" s="14"/>
      <c r="F5952" s="10"/>
      <c r="G5952" s="15"/>
      <c r="H5952" s="10"/>
      <c r="I5952" s="10"/>
      <c r="J5952" s="34"/>
      <c r="K5952" s="10"/>
      <c r="L5952" s="10"/>
      <c r="M5952" s="10"/>
      <c r="N5952" s="10"/>
    </row>
    <row r="5953" spans="1:14">
      <c r="A5953" s="32"/>
      <c r="B5953" s="32"/>
      <c r="C5953" s="33"/>
      <c r="D5953" s="14"/>
      <c r="E5953" s="14"/>
      <c r="F5953" s="10"/>
      <c r="G5953" s="15"/>
      <c r="H5953" s="10"/>
      <c r="I5953" s="10"/>
      <c r="J5953" s="34"/>
      <c r="K5953" s="10"/>
      <c r="L5953" s="10"/>
      <c r="M5953" s="10"/>
      <c r="N5953" s="10"/>
    </row>
    <row r="5954" spans="1:14">
      <c r="A5954" s="32"/>
      <c r="B5954" s="32"/>
      <c r="C5954" s="33"/>
      <c r="D5954" s="14"/>
      <c r="E5954" s="14"/>
      <c r="F5954" s="10"/>
      <c r="G5954" s="15"/>
      <c r="H5954" s="10"/>
      <c r="I5954" s="10"/>
      <c r="J5954" s="34"/>
      <c r="K5954" s="10"/>
      <c r="L5954" s="10"/>
      <c r="M5954" s="10"/>
      <c r="N5954" s="10"/>
    </row>
    <row r="5955" spans="1:14">
      <c r="A5955" s="32"/>
      <c r="B5955" s="32"/>
      <c r="C5955" s="33"/>
      <c r="D5955" s="14"/>
      <c r="E5955" s="14"/>
      <c r="F5955" s="10"/>
      <c r="G5955" s="15"/>
      <c r="H5955" s="10"/>
      <c r="I5955" s="10"/>
      <c r="J5955" s="34"/>
      <c r="K5955" s="10"/>
      <c r="L5955" s="10"/>
      <c r="M5955" s="10"/>
      <c r="N5955" s="10"/>
    </row>
    <row r="5956" spans="1:14">
      <c r="A5956" s="32"/>
      <c r="B5956" s="32"/>
      <c r="C5956" s="33"/>
      <c r="D5956" s="14"/>
      <c r="E5956" s="14"/>
      <c r="F5956" s="10"/>
      <c r="G5956" s="15"/>
      <c r="H5956" s="10"/>
      <c r="I5956" s="10"/>
      <c r="J5956" s="34"/>
      <c r="K5956" s="10"/>
      <c r="L5956" s="10"/>
      <c r="M5956" s="10"/>
      <c r="N5956" s="10"/>
    </row>
    <row r="5957" spans="1:14">
      <c r="A5957" s="32"/>
      <c r="B5957" s="32"/>
      <c r="C5957" s="33"/>
      <c r="D5957" s="14"/>
      <c r="E5957" s="14"/>
      <c r="F5957" s="10"/>
      <c r="G5957" s="15"/>
      <c r="H5957" s="10"/>
      <c r="I5957" s="10"/>
      <c r="J5957" s="34"/>
      <c r="K5957" s="10"/>
      <c r="L5957" s="10"/>
      <c r="M5957" s="10"/>
      <c r="N5957" s="10"/>
    </row>
    <row r="5958" spans="1:14">
      <c r="A5958" s="32"/>
      <c r="B5958" s="32"/>
      <c r="C5958" s="33"/>
      <c r="D5958" s="14"/>
      <c r="E5958" s="14"/>
      <c r="F5958" s="10"/>
      <c r="G5958" s="15"/>
      <c r="H5958" s="10"/>
      <c r="I5958" s="10"/>
      <c r="J5958" s="34"/>
      <c r="K5958" s="10"/>
      <c r="L5958" s="10"/>
      <c r="M5958" s="10"/>
      <c r="N5958" s="10"/>
    </row>
    <row r="5959" spans="1:14">
      <c r="A5959" s="32"/>
      <c r="B5959" s="32"/>
      <c r="C5959" s="33"/>
      <c r="D5959" s="14"/>
      <c r="E5959" s="14"/>
      <c r="F5959" s="10"/>
      <c r="G5959" s="15"/>
      <c r="H5959" s="10"/>
      <c r="I5959" s="10"/>
      <c r="J5959" s="34"/>
      <c r="K5959" s="10"/>
      <c r="L5959" s="10"/>
      <c r="M5959" s="10"/>
      <c r="N5959" s="10"/>
    </row>
    <row r="5960" spans="1:14">
      <c r="A5960" s="32"/>
      <c r="B5960" s="32"/>
      <c r="C5960" s="33"/>
      <c r="D5960" s="14"/>
      <c r="E5960" s="14"/>
      <c r="F5960" s="10"/>
      <c r="G5960" s="15"/>
      <c r="H5960" s="10"/>
      <c r="I5960" s="10"/>
      <c r="J5960" s="34"/>
      <c r="K5960" s="10"/>
      <c r="L5960" s="10"/>
      <c r="M5960" s="10"/>
      <c r="N5960" s="10"/>
    </row>
    <row r="5961" spans="1:14">
      <c r="A5961" s="32"/>
      <c r="B5961" s="32"/>
      <c r="C5961" s="33"/>
      <c r="D5961" s="14"/>
      <c r="E5961" s="14"/>
      <c r="F5961" s="10"/>
      <c r="G5961" s="15"/>
      <c r="H5961" s="10"/>
      <c r="I5961" s="10"/>
      <c r="J5961" s="34"/>
      <c r="K5961" s="10"/>
      <c r="L5961" s="10"/>
      <c r="M5961" s="10"/>
      <c r="N5961" s="10"/>
    </row>
    <row r="5962" spans="1:14">
      <c r="A5962" s="32"/>
      <c r="B5962" s="32"/>
      <c r="C5962" s="33"/>
      <c r="D5962" s="14"/>
      <c r="E5962" s="14"/>
      <c r="F5962" s="10"/>
      <c r="G5962" s="15"/>
      <c r="H5962" s="10"/>
      <c r="I5962" s="10"/>
      <c r="J5962" s="34"/>
      <c r="K5962" s="10"/>
      <c r="L5962" s="10"/>
      <c r="M5962" s="10"/>
      <c r="N5962" s="10"/>
    </row>
    <row r="5963" spans="1:14">
      <c r="A5963" s="32"/>
      <c r="B5963" s="32"/>
      <c r="C5963" s="33"/>
      <c r="D5963" s="14"/>
      <c r="E5963" s="14"/>
      <c r="F5963" s="10"/>
      <c r="G5963" s="15"/>
      <c r="H5963" s="10"/>
      <c r="I5963" s="10"/>
      <c r="J5963" s="34"/>
      <c r="K5963" s="10"/>
      <c r="L5963" s="10"/>
      <c r="M5963" s="10"/>
      <c r="N5963" s="10"/>
    </row>
    <row r="5964" spans="1:14">
      <c r="A5964" s="32"/>
      <c r="B5964" s="32"/>
      <c r="C5964" s="33"/>
      <c r="D5964" s="14"/>
      <c r="E5964" s="14"/>
      <c r="F5964" s="10"/>
      <c r="G5964" s="15"/>
      <c r="H5964" s="10"/>
      <c r="I5964" s="10"/>
      <c r="J5964" s="34"/>
      <c r="K5964" s="10"/>
      <c r="L5964" s="10"/>
      <c r="M5964" s="10"/>
      <c r="N5964" s="10"/>
    </row>
    <row r="5965" spans="1:14">
      <c r="A5965" s="32"/>
      <c r="B5965" s="32"/>
      <c r="C5965" s="33"/>
      <c r="D5965" s="14"/>
      <c r="E5965" s="14"/>
      <c r="F5965" s="10"/>
      <c r="G5965" s="15"/>
      <c r="H5965" s="10"/>
      <c r="I5965" s="10"/>
      <c r="J5965" s="34"/>
      <c r="K5965" s="10"/>
      <c r="L5965" s="10"/>
      <c r="M5965" s="10"/>
      <c r="N5965" s="10"/>
    </row>
    <row r="5966" spans="1:14">
      <c r="A5966" s="32"/>
      <c r="B5966" s="32"/>
      <c r="C5966" s="33"/>
      <c r="D5966" s="14"/>
      <c r="E5966" s="14"/>
      <c r="F5966" s="10"/>
      <c r="G5966" s="15"/>
      <c r="H5966" s="10"/>
      <c r="I5966" s="10"/>
      <c r="J5966" s="34"/>
      <c r="K5966" s="10"/>
      <c r="L5966" s="10"/>
      <c r="M5966" s="10"/>
      <c r="N5966" s="10"/>
    </row>
    <row r="5967" spans="1:14">
      <c r="A5967" s="32"/>
      <c r="B5967" s="32"/>
      <c r="C5967" s="33"/>
      <c r="D5967" s="14"/>
      <c r="E5967" s="14"/>
      <c r="F5967" s="10"/>
      <c r="G5967" s="15"/>
      <c r="H5967" s="10"/>
      <c r="I5967" s="10"/>
      <c r="J5967" s="34"/>
      <c r="K5967" s="10"/>
      <c r="L5967" s="10"/>
      <c r="M5967" s="10"/>
      <c r="N5967" s="10"/>
    </row>
    <row r="5968" spans="1:14">
      <c r="A5968" s="32"/>
      <c r="B5968" s="32"/>
      <c r="C5968" s="33"/>
      <c r="D5968" s="14"/>
      <c r="E5968" s="14"/>
      <c r="F5968" s="10"/>
      <c r="G5968" s="15"/>
      <c r="H5968" s="10"/>
      <c r="I5968" s="10"/>
      <c r="J5968" s="34"/>
      <c r="K5968" s="10"/>
      <c r="L5968" s="10"/>
      <c r="M5968" s="10"/>
      <c r="N5968" s="10"/>
    </row>
    <row r="5969" spans="1:14">
      <c r="A5969" s="32"/>
      <c r="B5969" s="32"/>
      <c r="C5969" s="33"/>
      <c r="D5969" s="14"/>
      <c r="E5969" s="14"/>
      <c r="F5969" s="10"/>
      <c r="G5969" s="15"/>
      <c r="H5969" s="10"/>
      <c r="I5969" s="10"/>
      <c r="J5969" s="34"/>
      <c r="K5969" s="10"/>
      <c r="L5969" s="10"/>
      <c r="M5969" s="10"/>
      <c r="N5969" s="10"/>
    </row>
    <row r="5970" spans="1:14">
      <c r="A5970" s="32"/>
      <c r="B5970" s="32"/>
      <c r="C5970" s="33"/>
      <c r="D5970" s="14"/>
      <c r="E5970" s="14"/>
      <c r="F5970" s="10"/>
      <c r="G5970" s="15"/>
      <c r="H5970" s="10"/>
      <c r="I5970" s="10"/>
      <c r="J5970" s="34"/>
      <c r="K5970" s="10"/>
      <c r="L5970" s="10"/>
      <c r="M5970" s="10"/>
      <c r="N5970" s="10"/>
    </row>
    <row r="5971" spans="1:14">
      <c r="A5971" s="32"/>
      <c r="B5971" s="32"/>
      <c r="C5971" s="33"/>
      <c r="D5971" s="14"/>
      <c r="E5971" s="14"/>
      <c r="F5971" s="10"/>
      <c r="G5971" s="15"/>
      <c r="H5971" s="10"/>
      <c r="I5971" s="10"/>
      <c r="J5971" s="34"/>
      <c r="K5971" s="10"/>
      <c r="L5971" s="10"/>
      <c r="M5971" s="10"/>
      <c r="N5971" s="10"/>
    </row>
    <row r="5972" spans="1:14">
      <c r="A5972" s="32"/>
      <c r="B5972" s="32"/>
      <c r="C5972" s="33"/>
      <c r="D5972" s="14"/>
      <c r="E5972" s="14"/>
      <c r="F5972" s="10"/>
      <c r="G5972" s="15"/>
      <c r="H5972" s="10"/>
      <c r="I5972" s="10"/>
      <c r="J5972" s="34"/>
      <c r="K5972" s="10"/>
      <c r="L5972" s="10"/>
      <c r="M5972" s="10"/>
      <c r="N5972" s="10"/>
    </row>
    <row r="5973" spans="1:14">
      <c r="A5973" s="32"/>
      <c r="B5973" s="32"/>
      <c r="C5973" s="33"/>
      <c r="D5973" s="14"/>
      <c r="E5973" s="14"/>
      <c r="F5973" s="10"/>
      <c r="G5973" s="15"/>
      <c r="H5973" s="10"/>
      <c r="I5973" s="10"/>
      <c r="J5973" s="34"/>
      <c r="K5973" s="10"/>
      <c r="L5973" s="10"/>
      <c r="M5973" s="10"/>
      <c r="N5973" s="10"/>
    </row>
    <row r="5974" spans="1:14">
      <c r="A5974" s="32"/>
      <c r="B5974" s="32"/>
      <c r="C5974" s="33"/>
      <c r="D5974" s="14"/>
      <c r="E5974" s="14"/>
      <c r="F5974" s="10"/>
      <c r="G5974" s="15"/>
      <c r="H5974" s="10"/>
      <c r="I5974" s="10"/>
      <c r="J5974" s="34"/>
      <c r="K5974" s="10"/>
      <c r="L5974" s="10"/>
      <c r="M5974" s="10"/>
      <c r="N5974" s="10"/>
    </row>
    <row r="5975" spans="1:14">
      <c r="A5975" s="32"/>
      <c r="B5975" s="32"/>
      <c r="C5975" s="33"/>
      <c r="D5975" s="14"/>
      <c r="E5975" s="14"/>
      <c r="F5975" s="10"/>
      <c r="G5975" s="15"/>
      <c r="H5975" s="10"/>
      <c r="I5975" s="10"/>
      <c r="J5975" s="34"/>
      <c r="K5975" s="10"/>
      <c r="L5975" s="10"/>
      <c r="M5975" s="10"/>
      <c r="N5975" s="10"/>
    </row>
    <row r="5976" spans="1:14">
      <c r="A5976" s="32"/>
      <c r="B5976" s="32"/>
      <c r="C5976" s="33"/>
      <c r="D5976" s="14"/>
      <c r="E5976" s="14"/>
      <c r="F5976" s="10"/>
      <c r="G5976" s="15"/>
      <c r="H5976" s="10"/>
      <c r="I5976" s="10"/>
      <c r="J5976" s="34"/>
      <c r="K5976" s="10"/>
      <c r="L5976" s="10"/>
      <c r="M5976" s="10"/>
      <c r="N5976" s="10"/>
    </row>
    <row r="5977" spans="1:14">
      <c r="A5977" s="32"/>
      <c r="B5977" s="32"/>
      <c r="C5977" s="33"/>
      <c r="D5977" s="14"/>
      <c r="E5977" s="14"/>
      <c r="F5977" s="10"/>
      <c r="G5977" s="15"/>
      <c r="H5977" s="10"/>
      <c r="I5977" s="10"/>
      <c r="J5977" s="34"/>
      <c r="K5977" s="10"/>
      <c r="L5977" s="10"/>
      <c r="M5977" s="10"/>
      <c r="N5977" s="10"/>
    </row>
    <row r="5978" spans="1:14">
      <c r="A5978" s="32"/>
      <c r="B5978" s="32"/>
      <c r="C5978" s="33"/>
      <c r="D5978" s="14"/>
      <c r="E5978" s="14"/>
      <c r="F5978" s="10"/>
      <c r="G5978" s="15"/>
      <c r="H5978" s="10"/>
      <c r="I5978" s="10"/>
      <c r="J5978" s="34"/>
      <c r="K5978" s="10"/>
      <c r="L5978" s="10"/>
      <c r="M5978" s="10"/>
      <c r="N5978" s="10"/>
    </row>
    <row r="5979" spans="1:14">
      <c r="A5979" s="32"/>
      <c r="B5979" s="32"/>
      <c r="C5979" s="33"/>
      <c r="D5979" s="14"/>
      <c r="E5979" s="14"/>
      <c r="F5979" s="10"/>
      <c r="G5979" s="15"/>
      <c r="H5979" s="10"/>
      <c r="I5979" s="10"/>
      <c r="J5979" s="34"/>
      <c r="K5979" s="10"/>
      <c r="L5979" s="10"/>
      <c r="M5979" s="10"/>
      <c r="N5979" s="10"/>
    </row>
    <row r="5980" spans="1:14">
      <c r="A5980" s="32"/>
      <c r="B5980" s="32"/>
      <c r="C5980" s="33"/>
      <c r="D5980" s="14"/>
      <c r="E5980" s="14"/>
      <c r="F5980" s="10"/>
      <c r="G5980" s="15"/>
      <c r="H5980" s="10"/>
      <c r="I5980" s="10"/>
      <c r="J5980" s="34"/>
      <c r="K5980" s="10"/>
      <c r="L5980" s="10"/>
      <c r="M5980" s="10"/>
      <c r="N5980" s="10"/>
    </row>
    <row r="5981" spans="1:14">
      <c r="A5981" s="32"/>
      <c r="B5981" s="32"/>
      <c r="C5981" s="33"/>
      <c r="D5981" s="14"/>
      <c r="E5981" s="14"/>
      <c r="F5981" s="10"/>
      <c r="G5981" s="15"/>
      <c r="H5981" s="10"/>
      <c r="I5981" s="10"/>
      <c r="J5981" s="34"/>
      <c r="K5981" s="10"/>
      <c r="L5981" s="10"/>
      <c r="M5981" s="10"/>
      <c r="N5981" s="10"/>
    </row>
    <row r="5982" spans="1:14">
      <c r="A5982" s="32"/>
      <c r="B5982" s="32"/>
      <c r="C5982" s="33"/>
      <c r="D5982" s="14"/>
      <c r="E5982" s="14"/>
      <c r="F5982" s="10"/>
      <c r="G5982" s="15"/>
      <c r="H5982" s="10"/>
      <c r="I5982" s="10"/>
      <c r="J5982" s="34"/>
      <c r="K5982" s="10"/>
      <c r="L5982" s="10"/>
      <c r="M5982" s="10"/>
      <c r="N5982" s="10"/>
    </row>
    <row r="5983" spans="1:14">
      <c r="A5983" s="32"/>
      <c r="B5983" s="32"/>
      <c r="C5983" s="33"/>
      <c r="D5983" s="14"/>
      <c r="E5983" s="14"/>
      <c r="F5983" s="10"/>
      <c r="G5983" s="15"/>
      <c r="H5983" s="10"/>
      <c r="I5983" s="10"/>
      <c r="J5983" s="34"/>
      <c r="K5983" s="10"/>
      <c r="L5983" s="10"/>
      <c r="M5983" s="10"/>
      <c r="N5983" s="10"/>
    </row>
    <row r="5984" spans="1:14">
      <c r="A5984" s="32"/>
      <c r="B5984" s="32"/>
      <c r="C5984" s="33"/>
      <c r="D5984" s="14"/>
      <c r="E5984" s="14"/>
      <c r="F5984" s="10"/>
      <c r="G5984" s="15"/>
      <c r="H5984" s="10"/>
      <c r="I5984" s="10"/>
      <c r="J5984" s="34"/>
      <c r="K5984" s="10"/>
      <c r="L5984" s="10"/>
      <c r="M5984" s="10"/>
      <c r="N5984" s="10"/>
    </row>
    <row r="5985" spans="1:14">
      <c r="A5985" s="32"/>
      <c r="B5985" s="32"/>
      <c r="C5985" s="33"/>
      <c r="D5985" s="14"/>
      <c r="E5985" s="14"/>
      <c r="F5985" s="10"/>
      <c r="G5985" s="15"/>
      <c r="H5985" s="10"/>
      <c r="I5985" s="10"/>
      <c r="J5985" s="34"/>
      <c r="K5985" s="10"/>
      <c r="L5985" s="10"/>
      <c r="M5985" s="10"/>
      <c r="N5985" s="10"/>
    </row>
    <row r="5986" spans="1:14">
      <c r="A5986" s="32"/>
      <c r="B5986" s="32"/>
      <c r="C5986" s="33"/>
      <c r="D5986" s="14"/>
      <c r="E5986" s="14"/>
      <c r="F5986" s="10"/>
      <c r="G5986" s="15"/>
      <c r="H5986" s="10"/>
      <c r="I5986" s="10"/>
      <c r="J5986" s="34"/>
      <c r="K5986" s="10"/>
      <c r="L5986" s="10"/>
      <c r="M5986" s="10"/>
      <c r="N5986" s="10"/>
    </row>
    <row r="5987" spans="1:14">
      <c r="A5987" s="32"/>
      <c r="B5987" s="32"/>
      <c r="C5987" s="33"/>
      <c r="D5987" s="14"/>
      <c r="E5987" s="14"/>
      <c r="F5987" s="10"/>
      <c r="G5987" s="15"/>
      <c r="H5987" s="10"/>
      <c r="I5987" s="10"/>
      <c r="J5987" s="34"/>
      <c r="K5987" s="10"/>
      <c r="L5987" s="10"/>
      <c r="M5987" s="10"/>
      <c r="N5987" s="10"/>
    </row>
    <row r="5988" spans="1:14">
      <c r="A5988" s="32"/>
      <c r="B5988" s="32"/>
      <c r="C5988" s="33"/>
      <c r="D5988" s="14"/>
      <c r="E5988" s="14"/>
      <c r="F5988" s="10"/>
      <c r="G5988" s="15"/>
      <c r="H5988" s="10"/>
      <c r="I5988" s="10"/>
      <c r="J5988" s="34"/>
      <c r="K5988" s="10"/>
      <c r="L5988" s="10"/>
      <c r="M5988" s="10"/>
      <c r="N5988" s="10"/>
    </row>
    <row r="5989" spans="1:14">
      <c r="A5989" s="32"/>
      <c r="B5989" s="32"/>
      <c r="C5989" s="33"/>
      <c r="D5989" s="14"/>
      <c r="E5989" s="14"/>
      <c r="F5989" s="10"/>
      <c r="G5989" s="15"/>
      <c r="H5989" s="10"/>
      <c r="I5989" s="10"/>
      <c r="J5989" s="34"/>
      <c r="K5989" s="10"/>
      <c r="L5989" s="10"/>
      <c r="M5989" s="10"/>
      <c r="N5989" s="10"/>
    </row>
    <row r="5990" spans="1:14">
      <c r="A5990" s="32"/>
      <c r="B5990" s="32"/>
      <c r="C5990" s="33"/>
      <c r="D5990" s="14"/>
      <c r="E5990" s="14"/>
      <c r="F5990" s="10"/>
      <c r="G5990" s="15"/>
      <c r="H5990" s="10"/>
      <c r="I5990" s="10"/>
      <c r="J5990" s="34"/>
      <c r="K5990" s="10"/>
      <c r="L5990" s="10"/>
      <c r="M5990" s="10"/>
      <c r="N5990" s="10"/>
    </row>
    <row r="5991" spans="1:14">
      <c r="A5991" s="32"/>
      <c r="B5991" s="32"/>
      <c r="C5991" s="33"/>
      <c r="D5991" s="14"/>
      <c r="E5991" s="14"/>
      <c r="F5991" s="10"/>
      <c r="G5991" s="15"/>
      <c r="H5991" s="10"/>
      <c r="I5991" s="10"/>
      <c r="J5991" s="34"/>
      <c r="K5991" s="10"/>
      <c r="L5991" s="10"/>
      <c r="M5991" s="10"/>
      <c r="N5991" s="10"/>
    </row>
    <row r="5992" spans="1:14">
      <c r="A5992" s="32"/>
      <c r="B5992" s="32"/>
      <c r="C5992" s="33"/>
      <c r="D5992" s="14"/>
      <c r="E5992" s="14"/>
      <c r="F5992" s="10"/>
      <c r="G5992" s="15"/>
      <c r="H5992" s="10"/>
      <c r="I5992" s="10"/>
      <c r="J5992" s="34"/>
      <c r="K5992" s="10"/>
      <c r="L5992" s="10"/>
      <c r="M5992" s="10"/>
      <c r="N5992" s="10"/>
    </row>
    <row r="5993" spans="1:14">
      <c r="A5993" s="32"/>
      <c r="B5993" s="32"/>
      <c r="C5993" s="33"/>
      <c r="D5993" s="14"/>
      <c r="E5993" s="14"/>
      <c r="F5993" s="10"/>
      <c r="G5993" s="15"/>
      <c r="H5993" s="10"/>
      <c r="I5993" s="10"/>
      <c r="J5993" s="34"/>
      <c r="K5993" s="10"/>
      <c r="L5993" s="10"/>
      <c r="M5993" s="10"/>
      <c r="N5993" s="10"/>
    </row>
    <row r="5994" spans="1:14">
      <c r="A5994" s="32"/>
      <c r="B5994" s="32"/>
      <c r="C5994" s="33"/>
      <c r="D5994" s="14"/>
      <c r="E5994" s="14"/>
      <c r="F5994" s="10"/>
      <c r="G5994" s="15"/>
      <c r="H5994" s="10"/>
      <c r="I5994" s="10"/>
      <c r="J5994" s="34"/>
      <c r="K5994" s="10"/>
      <c r="L5994" s="10"/>
      <c r="M5994" s="10"/>
      <c r="N5994" s="10"/>
    </row>
    <row r="5995" spans="1:14">
      <c r="A5995" s="32"/>
      <c r="B5995" s="32"/>
      <c r="C5995" s="33"/>
      <c r="D5995" s="14"/>
      <c r="E5995" s="14"/>
      <c r="F5995" s="10"/>
      <c r="G5995" s="15"/>
      <c r="H5995" s="10"/>
      <c r="I5995" s="10"/>
      <c r="J5995" s="34"/>
      <c r="K5995" s="10"/>
      <c r="L5995" s="10"/>
      <c r="M5995" s="10"/>
      <c r="N5995" s="10"/>
    </row>
    <row r="5996" spans="1:14">
      <c r="A5996" s="32"/>
      <c r="B5996" s="32"/>
      <c r="C5996" s="33"/>
      <c r="D5996" s="14"/>
      <c r="E5996" s="14"/>
      <c r="F5996" s="10"/>
      <c r="G5996" s="15"/>
      <c r="H5996" s="10"/>
      <c r="I5996" s="10"/>
      <c r="J5996" s="34"/>
      <c r="K5996" s="10"/>
      <c r="L5996" s="10"/>
      <c r="M5996" s="10"/>
      <c r="N5996" s="10"/>
    </row>
    <row r="5997" spans="1:14">
      <c r="A5997" s="32"/>
      <c r="B5997" s="32"/>
      <c r="C5997" s="33"/>
      <c r="D5997" s="14"/>
      <c r="E5997" s="14"/>
      <c r="F5997" s="10"/>
      <c r="G5997" s="15"/>
      <c r="H5997" s="10"/>
      <c r="I5997" s="10"/>
      <c r="J5997" s="34"/>
      <c r="K5997" s="10"/>
      <c r="L5997" s="10"/>
      <c r="M5997" s="10"/>
      <c r="N5997" s="10"/>
    </row>
    <row r="5998" spans="1:14">
      <c r="A5998" s="32"/>
      <c r="B5998" s="32"/>
      <c r="C5998" s="33"/>
      <c r="D5998" s="14"/>
      <c r="E5998" s="14"/>
      <c r="F5998" s="10"/>
      <c r="G5998" s="15"/>
      <c r="H5998" s="10"/>
      <c r="I5998" s="10"/>
      <c r="J5998" s="34"/>
      <c r="K5998" s="10"/>
      <c r="L5998" s="10"/>
      <c r="M5998" s="10"/>
      <c r="N5998" s="10"/>
    </row>
    <row r="5999" spans="1:14">
      <c r="A5999" s="32"/>
      <c r="B5999" s="32"/>
      <c r="C5999" s="33"/>
      <c r="D5999" s="14"/>
      <c r="E5999" s="14"/>
      <c r="F5999" s="10"/>
      <c r="G5999" s="15"/>
      <c r="H5999" s="10"/>
      <c r="I5999" s="10"/>
      <c r="J5999" s="34"/>
      <c r="K5999" s="10"/>
      <c r="L5999" s="10"/>
      <c r="M5999" s="10"/>
      <c r="N5999" s="10"/>
    </row>
    <row r="6000" spans="1:14">
      <c r="A6000" s="32"/>
      <c r="B6000" s="32"/>
      <c r="C6000" s="33"/>
      <c r="D6000" s="14"/>
      <c r="E6000" s="14"/>
      <c r="F6000" s="10"/>
      <c r="G6000" s="15"/>
      <c r="H6000" s="10"/>
      <c r="I6000" s="10"/>
      <c r="J6000" s="34"/>
      <c r="K6000" s="10"/>
      <c r="L6000" s="10"/>
      <c r="M6000" s="10"/>
      <c r="N6000" s="10"/>
    </row>
    <row r="6001" spans="1:14">
      <c r="A6001" s="32"/>
      <c r="B6001" s="32"/>
      <c r="C6001" s="33"/>
      <c r="D6001" s="14"/>
      <c r="E6001" s="14"/>
      <c r="F6001" s="10"/>
      <c r="G6001" s="15"/>
      <c r="H6001" s="10"/>
      <c r="I6001" s="10"/>
      <c r="J6001" s="34"/>
      <c r="K6001" s="10"/>
      <c r="L6001" s="10"/>
      <c r="M6001" s="10"/>
      <c r="N6001" s="10"/>
    </row>
    <row r="6002" spans="1:14">
      <c r="A6002" s="32"/>
      <c r="B6002" s="32"/>
      <c r="C6002" s="33"/>
      <c r="D6002" s="14"/>
      <c r="E6002" s="14"/>
      <c r="F6002" s="10"/>
      <c r="G6002" s="15"/>
      <c r="H6002" s="10"/>
      <c r="I6002" s="10"/>
      <c r="J6002" s="34"/>
      <c r="K6002" s="10"/>
      <c r="L6002" s="10"/>
      <c r="M6002" s="10"/>
      <c r="N6002" s="10"/>
    </row>
    <row r="6003" spans="1:14">
      <c r="A6003" s="32"/>
      <c r="B6003" s="32"/>
      <c r="C6003" s="33"/>
      <c r="D6003" s="14"/>
      <c r="E6003" s="14"/>
      <c r="F6003" s="10"/>
      <c r="G6003" s="15"/>
      <c r="H6003" s="10"/>
      <c r="I6003" s="10"/>
      <c r="J6003" s="34"/>
      <c r="K6003" s="10"/>
      <c r="L6003" s="10"/>
      <c r="M6003" s="10"/>
      <c r="N6003" s="10"/>
    </row>
    <row r="6004" spans="1:14">
      <c r="A6004" s="32"/>
      <c r="B6004" s="32"/>
      <c r="C6004" s="33"/>
      <c r="D6004" s="14"/>
      <c r="E6004" s="14"/>
      <c r="F6004" s="10"/>
      <c r="G6004" s="15"/>
      <c r="H6004" s="10"/>
      <c r="I6004" s="10"/>
      <c r="J6004" s="34"/>
      <c r="K6004" s="10"/>
      <c r="L6004" s="10"/>
      <c r="M6004" s="10"/>
      <c r="N6004" s="10"/>
    </row>
    <row r="6005" spans="1:14">
      <c r="A6005" s="32"/>
      <c r="B6005" s="32"/>
      <c r="C6005" s="33"/>
      <c r="D6005" s="14"/>
      <c r="E6005" s="14"/>
      <c r="F6005" s="10"/>
      <c r="G6005" s="15"/>
      <c r="H6005" s="10"/>
      <c r="I6005" s="10"/>
      <c r="J6005" s="34"/>
      <c r="K6005" s="10"/>
      <c r="L6005" s="10"/>
      <c r="M6005" s="10"/>
      <c r="N6005" s="10"/>
    </row>
    <row r="6006" spans="1:14">
      <c r="A6006" s="32"/>
      <c r="B6006" s="32"/>
      <c r="C6006" s="33"/>
      <c r="D6006" s="14"/>
      <c r="E6006" s="14"/>
      <c r="F6006" s="10"/>
      <c r="G6006" s="15"/>
      <c r="H6006" s="10"/>
      <c r="I6006" s="10"/>
      <c r="J6006" s="34"/>
      <c r="K6006" s="10"/>
      <c r="L6006" s="10"/>
      <c r="M6006" s="10"/>
      <c r="N6006" s="10"/>
    </row>
    <row r="6007" spans="1:14">
      <c r="A6007" s="32"/>
      <c r="B6007" s="32"/>
      <c r="C6007" s="33"/>
      <c r="D6007" s="14"/>
      <c r="E6007" s="14"/>
      <c r="F6007" s="10"/>
      <c r="G6007" s="15"/>
      <c r="H6007" s="10"/>
      <c r="I6007" s="10"/>
      <c r="J6007" s="34"/>
      <c r="K6007" s="10"/>
      <c r="L6007" s="10"/>
      <c r="M6007" s="10"/>
      <c r="N6007" s="10"/>
    </row>
    <row r="6008" spans="1:14">
      <c r="A6008" s="32"/>
      <c r="B6008" s="32"/>
      <c r="C6008" s="33"/>
      <c r="D6008" s="14"/>
      <c r="E6008" s="14"/>
      <c r="F6008" s="10"/>
      <c r="G6008" s="15"/>
      <c r="H6008" s="10"/>
      <c r="I6008" s="10"/>
      <c r="J6008" s="34"/>
      <c r="K6008" s="10"/>
      <c r="L6008" s="10"/>
      <c r="M6008" s="10"/>
      <c r="N6008" s="10"/>
    </row>
    <row r="6009" spans="1:14">
      <c r="A6009" s="32"/>
      <c r="B6009" s="32"/>
      <c r="C6009" s="33"/>
      <c r="D6009" s="14"/>
      <c r="E6009" s="14"/>
      <c r="F6009" s="10"/>
      <c r="G6009" s="15"/>
      <c r="H6009" s="10"/>
      <c r="I6009" s="10"/>
      <c r="J6009" s="34"/>
      <c r="K6009" s="10"/>
      <c r="L6009" s="10"/>
      <c r="M6009" s="10"/>
      <c r="N6009" s="10"/>
    </row>
    <row r="6010" spans="1:14">
      <c r="A6010" s="32"/>
      <c r="B6010" s="32"/>
      <c r="C6010" s="33"/>
      <c r="D6010" s="14"/>
      <c r="E6010" s="14"/>
      <c r="F6010" s="10"/>
      <c r="G6010" s="15"/>
      <c r="H6010" s="10"/>
      <c r="I6010" s="10"/>
      <c r="J6010" s="34"/>
      <c r="K6010" s="10"/>
      <c r="L6010" s="10"/>
      <c r="M6010" s="10"/>
      <c r="N6010" s="10"/>
    </row>
    <row r="6011" spans="1:14">
      <c r="A6011" s="32"/>
      <c r="B6011" s="32"/>
      <c r="C6011" s="33"/>
      <c r="D6011" s="14"/>
      <c r="E6011" s="14"/>
      <c r="F6011" s="10"/>
      <c r="G6011" s="15"/>
      <c r="H6011" s="10"/>
      <c r="I6011" s="10"/>
      <c r="J6011" s="34"/>
      <c r="K6011" s="10"/>
      <c r="L6011" s="10"/>
      <c r="M6011" s="10"/>
      <c r="N6011" s="10"/>
    </row>
    <row r="6012" spans="1:14">
      <c r="A6012" s="32"/>
      <c r="B6012" s="32"/>
      <c r="C6012" s="33"/>
      <c r="D6012" s="14"/>
      <c r="E6012" s="14"/>
      <c r="F6012" s="10"/>
      <c r="G6012" s="15"/>
      <c r="H6012" s="10"/>
      <c r="I6012" s="10"/>
      <c r="J6012" s="34"/>
      <c r="K6012" s="10"/>
      <c r="L6012" s="10"/>
      <c r="M6012" s="10"/>
      <c r="N6012" s="10"/>
    </row>
    <row r="6013" spans="1:14">
      <c r="A6013" s="32"/>
      <c r="B6013" s="32"/>
      <c r="C6013" s="33"/>
      <c r="D6013" s="14"/>
      <c r="E6013" s="14"/>
      <c r="F6013" s="10"/>
      <c r="G6013" s="15"/>
      <c r="H6013" s="10"/>
      <c r="I6013" s="10"/>
      <c r="J6013" s="34"/>
      <c r="K6013" s="10"/>
      <c r="L6013" s="10"/>
      <c r="M6013" s="10"/>
      <c r="N6013" s="10"/>
    </row>
    <row r="6014" spans="1:14">
      <c r="A6014" s="32"/>
      <c r="B6014" s="32"/>
      <c r="C6014" s="33"/>
      <c r="D6014" s="14"/>
      <c r="E6014" s="14"/>
      <c r="F6014" s="10"/>
      <c r="G6014" s="15"/>
      <c r="H6014" s="10"/>
      <c r="I6014" s="10"/>
      <c r="J6014" s="34"/>
      <c r="K6014" s="10"/>
      <c r="L6014" s="10"/>
      <c r="M6014" s="10"/>
      <c r="N6014" s="10"/>
    </row>
    <row r="6015" spans="1:14">
      <c r="A6015" s="32"/>
      <c r="B6015" s="32"/>
      <c r="C6015" s="33"/>
      <c r="D6015" s="14"/>
      <c r="E6015" s="14"/>
      <c r="F6015" s="10"/>
      <c r="G6015" s="15"/>
      <c r="H6015" s="10"/>
      <c r="I6015" s="10"/>
      <c r="J6015" s="34"/>
      <c r="K6015" s="10"/>
      <c r="L6015" s="10"/>
      <c r="M6015" s="10"/>
      <c r="N6015" s="10"/>
    </row>
    <row r="6016" spans="1:14">
      <c r="A6016" s="32"/>
      <c r="B6016" s="32"/>
      <c r="C6016" s="33"/>
      <c r="D6016" s="14"/>
      <c r="E6016" s="14"/>
      <c r="F6016" s="10"/>
      <c r="G6016" s="15"/>
      <c r="H6016" s="10"/>
      <c r="I6016" s="10"/>
      <c r="J6016" s="34"/>
      <c r="K6016" s="10"/>
      <c r="L6016" s="10"/>
      <c r="M6016" s="10"/>
      <c r="N6016" s="10"/>
    </row>
    <row r="6017" spans="1:14">
      <c r="A6017" s="32"/>
      <c r="B6017" s="32"/>
      <c r="C6017" s="33"/>
      <c r="D6017" s="14"/>
      <c r="E6017" s="14"/>
      <c r="F6017" s="10"/>
      <c r="G6017" s="15"/>
      <c r="H6017" s="10"/>
      <c r="I6017" s="10"/>
      <c r="J6017" s="34"/>
      <c r="K6017" s="10"/>
      <c r="L6017" s="10"/>
      <c r="M6017" s="10"/>
      <c r="N6017" s="10"/>
    </row>
    <row r="6018" spans="1:14">
      <c r="A6018" s="32"/>
      <c r="B6018" s="32"/>
      <c r="C6018" s="33"/>
      <c r="D6018" s="14"/>
      <c r="E6018" s="14"/>
      <c r="F6018" s="10"/>
      <c r="G6018" s="15"/>
      <c r="H6018" s="10"/>
      <c r="I6018" s="10"/>
      <c r="J6018" s="34"/>
      <c r="K6018" s="10"/>
      <c r="L6018" s="10"/>
      <c r="M6018" s="10"/>
      <c r="N6018" s="10"/>
    </row>
    <row r="6019" spans="1:14">
      <c r="A6019" s="32"/>
      <c r="B6019" s="32"/>
      <c r="C6019" s="33"/>
      <c r="D6019" s="14"/>
      <c r="E6019" s="14"/>
      <c r="F6019" s="10"/>
      <c r="G6019" s="15"/>
      <c r="H6019" s="10"/>
      <c r="I6019" s="10"/>
      <c r="J6019" s="34"/>
      <c r="K6019" s="10"/>
      <c r="L6019" s="10"/>
      <c r="M6019" s="10"/>
      <c r="N6019" s="10"/>
    </row>
    <row r="6020" spans="1:14">
      <c r="A6020" s="32"/>
      <c r="B6020" s="32"/>
      <c r="C6020" s="33"/>
      <c r="D6020" s="14"/>
      <c r="E6020" s="14"/>
      <c r="F6020" s="10"/>
      <c r="G6020" s="15"/>
      <c r="H6020" s="10"/>
      <c r="I6020" s="10"/>
      <c r="J6020" s="34"/>
      <c r="K6020" s="10"/>
      <c r="L6020" s="10"/>
      <c r="M6020" s="10"/>
      <c r="N6020" s="10"/>
    </row>
    <row r="6021" spans="1:14">
      <c r="A6021" s="32"/>
      <c r="B6021" s="32"/>
      <c r="C6021" s="33"/>
      <c r="D6021" s="14"/>
      <c r="E6021" s="14"/>
      <c r="F6021" s="10"/>
      <c r="G6021" s="15"/>
      <c r="H6021" s="10"/>
      <c r="I6021" s="10"/>
      <c r="J6021" s="34"/>
      <c r="K6021" s="10"/>
      <c r="L6021" s="10"/>
      <c r="M6021" s="10"/>
      <c r="N6021" s="10"/>
    </row>
    <row r="6022" spans="1:14">
      <c r="A6022" s="32"/>
      <c r="B6022" s="32"/>
      <c r="C6022" s="33"/>
      <c r="D6022" s="14"/>
      <c r="E6022" s="14"/>
      <c r="F6022" s="10"/>
      <c r="G6022" s="15"/>
      <c r="H6022" s="10"/>
      <c r="I6022" s="10"/>
      <c r="J6022" s="34"/>
      <c r="K6022" s="10"/>
      <c r="L6022" s="10"/>
      <c r="M6022" s="10"/>
      <c r="N6022" s="10"/>
    </row>
    <row r="6023" spans="1:14">
      <c r="A6023" s="32"/>
      <c r="B6023" s="32"/>
      <c r="C6023" s="33"/>
      <c r="D6023" s="14"/>
      <c r="E6023" s="14"/>
      <c r="F6023" s="10"/>
      <c r="G6023" s="15"/>
      <c r="H6023" s="10"/>
      <c r="I6023" s="10"/>
      <c r="J6023" s="34"/>
      <c r="K6023" s="10"/>
      <c r="L6023" s="10"/>
      <c r="M6023" s="10"/>
      <c r="N6023" s="10"/>
    </row>
    <row r="6024" spans="1:14">
      <c r="A6024" s="32"/>
      <c r="B6024" s="32"/>
      <c r="C6024" s="33"/>
      <c r="D6024" s="14"/>
      <c r="E6024" s="14"/>
      <c r="F6024" s="10"/>
      <c r="G6024" s="15"/>
      <c r="H6024" s="10"/>
      <c r="I6024" s="10"/>
      <c r="J6024" s="34"/>
      <c r="K6024" s="10"/>
      <c r="L6024" s="10"/>
      <c r="M6024" s="10"/>
      <c r="N6024" s="10"/>
    </row>
    <row r="6025" spans="1:14">
      <c r="A6025" s="32"/>
      <c r="B6025" s="32"/>
      <c r="C6025" s="33"/>
      <c r="D6025" s="14"/>
      <c r="E6025" s="14"/>
      <c r="F6025" s="10"/>
      <c r="G6025" s="15"/>
      <c r="H6025" s="10"/>
      <c r="I6025" s="10"/>
      <c r="J6025" s="34"/>
      <c r="K6025" s="10"/>
      <c r="L6025" s="10"/>
      <c r="M6025" s="10"/>
      <c r="N6025" s="10"/>
    </row>
    <row r="6026" spans="1:14">
      <c r="A6026" s="32"/>
      <c r="B6026" s="32"/>
      <c r="C6026" s="33"/>
      <c r="D6026" s="14"/>
      <c r="E6026" s="14"/>
      <c r="F6026" s="10"/>
      <c r="G6026" s="15"/>
      <c r="H6026" s="10"/>
      <c r="I6026" s="10"/>
      <c r="J6026" s="34"/>
      <c r="K6026" s="10"/>
      <c r="L6026" s="10"/>
      <c r="M6026" s="10"/>
      <c r="N6026" s="10"/>
    </row>
    <row r="6027" spans="1:14">
      <c r="A6027" s="32"/>
      <c r="B6027" s="32"/>
      <c r="C6027" s="33"/>
      <c r="D6027" s="14"/>
      <c r="E6027" s="14"/>
      <c r="F6027" s="10"/>
      <c r="G6027" s="15"/>
      <c r="H6027" s="10"/>
      <c r="I6027" s="10"/>
      <c r="J6027" s="34"/>
      <c r="K6027" s="10"/>
      <c r="L6027" s="10"/>
      <c r="M6027" s="10"/>
      <c r="N6027" s="10"/>
    </row>
    <row r="6028" spans="1:14">
      <c r="A6028" s="32"/>
      <c r="B6028" s="32"/>
      <c r="C6028" s="33"/>
      <c r="D6028" s="14"/>
      <c r="E6028" s="14"/>
      <c r="F6028" s="10"/>
      <c r="G6028" s="15"/>
      <c r="H6028" s="10"/>
      <c r="I6028" s="10"/>
      <c r="J6028" s="34"/>
      <c r="K6028" s="10"/>
      <c r="L6028" s="10"/>
      <c r="M6028" s="10"/>
      <c r="N6028" s="10"/>
    </row>
    <row r="6029" spans="1:14">
      <c r="A6029" s="32"/>
      <c r="B6029" s="32"/>
      <c r="C6029" s="33"/>
      <c r="D6029" s="14"/>
      <c r="E6029" s="14"/>
      <c r="F6029" s="10"/>
      <c r="G6029" s="15"/>
      <c r="H6029" s="10"/>
      <c r="I6029" s="10"/>
      <c r="J6029" s="34"/>
      <c r="K6029" s="10"/>
      <c r="L6029" s="10"/>
      <c r="M6029" s="10"/>
      <c r="N6029" s="10"/>
    </row>
    <row r="6030" spans="1:14">
      <c r="A6030" s="32"/>
      <c r="B6030" s="32"/>
      <c r="C6030" s="33"/>
      <c r="D6030" s="14"/>
      <c r="E6030" s="14"/>
      <c r="F6030" s="10"/>
      <c r="G6030" s="15"/>
      <c r="H6030" s="10"/>
      <c r="I6030" s="10"/>
      <c r="J6030" s="34"/>
      <c r="K6030" s="10"/>
      <c r="L6030" s="10"/>
      <c r="M6030" s="10"/>
      <c r="N6030" s="10"/>
    </row>
    <row r="6031" spans="1:14">
      <c r="A6031" s="32"/>
      <c r="B6031" s="32"/>
      <c r="C6031" s="33"/>
      <c r="D6031" s="14"/>
      <c r="E6031" s="14"/>
      <c r="F6031" s="10"/>
      <c r="G6031" s="15"/>
      <c r="H6031" s="10"/>
      <c r="I6031" s="10"/>
      <c r="J6031" s="34"/>
      <c r="K6031" s="10"/>
      <c r="L6031" s="10"/>
      <c r="M6031" s="10"/>
      <c r="N6031" s="10"/>
    </row>
    <row r="6032" spans="1:14">
      <c r="A6032" s="32"/>
      <c r="B6032" s="32"/>
      <c r="C6032" s="33"/>
      <c r="D6032" s="14"/>
      <c r="E6032" s="14"/>
      <c r="F6032" s="10"/>
      <c r="G6032" s="15"/>
      <c r="H6032" s="10"/>
      <c r="I6032" s="10"/>
      <c r="J6032" s="34"/>
      <c r="K6032" s="10"/>
      <c r="L6032" s="10"/>
      <c r="M6032" s="10"/>
      <c r="N6032" s="10"/>
    </row>
    <row r="6033" spans="1:14">
      <c r="A6033" s="32"/>
      <c r="B6033" s="32"/>
      <c r="C6033" s="33"/>
      <c r="D6033" s="14"/>
      <c r="E6033" s="14"/>
      <c r="F6033" s="10"/>
      <c r="G6033" s="15"/>
      <c r="H6033" s="10"/>
      <c r="I6033" s="10"/>
      <c r="J6033" s="34"/>
      <c r="K6033" s="10"/>
      <c r="L6033" s="10"/>
      <c r="M6033" s="10"/>
      <c r="N6033" s="10"/>
    </row>
    <row r="6034" spans="1:14">
      <c r="A6034" s="32"/>
      <c r="B6034" s="32"/>
      <c r="C6034" s="33"/>
      <c r="D6034" s="14"/>
      <c r="E6034" s="14"/>
      <c r="F6034" s="10"/>
      <c r="G6034" s="15"/>
      <c r="H6034" s="10"/>
      <c r="I6034" s="10"/>
      <c r="J6034" s="34"/>
      <c r="K6034" s="10"/>
      <c r="L6034" s="10"/>
      <c r="M6034" s="10"/>
      <c r="N6034" s="10"/>
    </row>
    <row r="6035" spans="1:14">
      <c r="A6035" s="32"/>
      <c r="B6035" s="32"/>
      <c r="C6035" s="33"/>
      <c r="D6035" s="14"/>
      <c r="E6035" s="14"/>
      <c r="F6035" s="10"/>
      <c r="G6035" s="15"/>
      <c r="H6035" s="10"/>
      <c r="I6035" s="10"/>
      <c r="J6035" s="34"/>
      <c r="K6035" s="10"/>
      <c r="L6035" s="10"/>
      <c r="M6035" s="10"/>
      <c r="N6035" s="10"/>
    </row>
    <row r="6036" spans="1:14">
      <c r="A6036" s="32"/>
      <c r="B6036" s="32"/>
      <c r="C6036" s="33"/>
      <c r="D6036" s="14"/>
      <c r="E6036" s="14"/>
      <c r="F6036" s="10"/>
      <c r="G6036" s="15"/>
      <c r="H6036" s="10"/>
      <c r="I6036" s="10"/>
      <c r="J6036" s="34"/>
      <c r="K6036" s="10"/>
      <c r="L6036" s="10"/>
      <c r="M6036" s="10"/>
      <c r="N6036" s="10"/>
    </row>
    <row r="6037" spans="1:14">
      <c r="A6037" s="32"/>
      <c r="B6037" s="32"/>
      <c r="C6037" s="33"/>
      <c r="D6037" s="14"/>
      <c r="E6037" s="14"/>
      <c r="F6037" s="10"/>
      <c r="G6037" s="15"/>
      <c r="H6037" s="10"/>
      <c r="I6037" s="10"/>
      <c r="J6037" s="34"/>
      <c r="K6037" s="10"/>
      <c r="L6037" s="10"/>
      <c r="M6037" s="10"/>
      <c r="N6037" s="10"/>
    </row>
    <row r="6038" spans="1:14">
      <c r="A6038" s="32"/>
      <c r="B6038" s="32"/>
      <c r="C6038" s="33"/>
      <c r="D6038" s="14"/>
      <c r="E6038" s="14"/>
      <c r="F6038" s="10"/>
      <c r="G6038" s="15"/>
      <c r="H6038" s="10"/>
      <c r="I6038" s="10"/>
      <c r="J6038" s="34"/>
      <c r="K6038" s="10"/>
      <c r="L6038" s="10"/>
      <c r="M6038" s="10"/>
      <c r="N6038" s="10"/>
    </row>
    <row r="6039" spans="1:14">
      <c r="A6039" s="32"/>
      <c r="B6039" s="32"/>
      <c r="C6039" s="33"/>
      <c r="D6039" s="14"/>
      <c r="E6039" s="14"/>
      <c r="F6039" s="10"/>
      <c r="G6039" s="15"/>
      <c r="H6039" s="10"/>
      <c r="I6039" s="10"/>
      <c r="J6039" s="34"/>
      <c r="K6039" s="10"/>
      <c r="L6039" s="10"/>
      <c r="M6039" s="10"/>
      <c r="N6039" s="10"/>
    </row>
    <row r="6040" spans="1:14">
      <c r="A6040" s="32"/>
      <c r="B6040" s="32"/>
      <c r="C6040" s="33"/>
      <c r="D6040" s="14"/>
      <c r="E6040" s="14"/>
      <c r="F6040" s="10"/>
      <c r="G6040" s="15"/>
      <c r="H6040" s="10"/>
      <c r="I6040" s="10"/>
      <c r="J6040" s="34"/>
      <c r="K6040" s="10"/>
      <c r="L6040" s="10"/>
      <c r="M6040" s="10"/>
      <c r="N6040" s="10"/>
    </row>
    <row r="6041" spans="1:14">
      <c r="A6041" s="32"/>
      <c r="B6041" s="32"/>
      <c r="C6041" s="33"/>
      <c r="D6041" s="14"/>
      <c r="E6041" s="14"/>
      <c r="F6041" s="10"/>
      <c r="G6041" s="15"/>
      <c r="H6041" s="10"/>
      <c r="I6041" s="10"/>
      <c r="J6041" s="34"/>
      <c r="K6041" s="10"/>
      <c r="L6041" s="10"/>
      <c r="M6041" s="10"/>
      <c r="N6041" s="10"/>
    </row>
    <row r="6042" spans="1:14">
      <c r="A6042" s="32"/>
      <c r="B6042" s="32"/>
      <c r="C6042" s="33"/>
      <c r="D6042" s="14"/>
      <c r="E6042" s="14"/>
      <c r="F6042" s="10"/>
      <c r="G6042" s="15"/>
      <c r="H6042" s="10"/>
      <c r="I6042" s="10"/>
      <c r="J6042" s="34"/>
      <c r="K6042" s="10"/>
      <c r="L6042" s="10"/>
      <c r="M6042" s="10"/>
      <c r="N6042" s="10"/>
    </row>
    <row r="6043" spans="1:14">
      <c r="A6043" s="32"/>
      <c r="B6043" s="32"/>
      <c r="C6043" s="33"/>
      <c r="D6043" s="14"/>
      <c r="E6043" s="14"/>
      <c r="F6043" s="10"/>
      <c r="G6043" s="15"/>
      <c r="H6043" s="10"/>
      <c r="I6043" s="10"/>
      <c r="J6043" s="34"/>
      <c r="K6043" s="10"/>
      <c r="L6043" s="10"/>
      <c r="M6043" s="10"/>
      <c r="N6043" s="10"/>
    </row>
    <row r="6044" spans="1:14">
      <c r="A6044" s="32"/>
      <c r="B6044" s="32"/>
      <c r="C6044" s="33"/>
      <c r="D6044" s="14"/>
      <c r="E6044" s="14"/>
      <c r="F6044" s="10"/>
      <c r="G6044" s="15"/>
      <c r="H6044" s="10"/>
      <c r="I6044" s="10"/>
      <c r="J6044" s="34"/>
      <c r="K6044" s="10"/>
      <c r="L6044" s="10"/>
      <c r="M6044" s="10"/>
      <c r="N6044" s="10"/>
    </row>
    <row r="6045" spans="1:14">
      <c r="A6045" s="32"/>
      <c r="B6045" s="32"/>
      <c r="C6045" s="33"/>
      <c r="D6045" s="14"/>
      <c r="E6045" s="14"/>
      <c r="F6045" s="10"/>
      <c r="G6045" s="15"/>
      <c r="H6045" s="10"/>
      <c r="I6045" s="10"/>
      <c r="J6045" s="34"/>
      <c r="K6045" s="10"/>
      <c r="L6045" s="10"/>
      <c r="M6045" s="10"/>
      <c r="N6045" s="10"/>
    </row>
    <row r="6046" spans="1:14">
      <c r="A6046" s="32"/>
      <c r="B6046" s="32"/>
      <c r="C6046" s="33"/>
      <c r="D6046" s="14"/>
      <c r="E6046" s="14"/>
      <c r="F6046" s="10"/>
      <c r="G6046" s="15"/>
      <c r="H6046" s="10"/>
      <c r="I6046" s="10"/>
      <c r="J6046" s="34"/>
      <c r="K6046" s="10"/>
      <c r="L6046" s="10"/>
      <c r="M6046" s="10"/>
      <c r="N6046" s="10"/>
    </row>
    <row r="6047" spans="1:14">
      <c r="A6047" s="32"/>
      <c r="B6047" s="32"/>
      <c r="C6047" s="33"/>
      <c r="D6047" s="14"/>
      <c r="E6047" s="14"/>
      <c r="F6047" s="10"/>
      <c r="G6047" s="15"/>
      <c r="H6047" s="10"/>
      <c r="I6047" s="10"/>
      <c r="J6047" s="34"/>
      <c r="K6047" s="10"/>
      <c r="L6047" s="10"/>
      <c r="M6047" s="10"/>
      <c r="N6047" s="10"/>
    </row>
    <row r="6048" spans="1:14">
      <c r="A6048" s="32"/>
      <c r="B6048" s="32"/>
      <c r="C6048" s="33"/>
      <c r="D6048" s="14"/>
      <c r="E6048" s="14"/>
      <c r="F6048" s="10"/>
      <c r="G6048" s="15"/>
      <c r="H6048" s="10"/>
      <c r="I6048" s="10"/>
      <c r="J6048" s="34"/>
      <c r="K6048" s="10"/>
      <c r="L6048" s="10"/>
      <c r="M6048" s="10"/>
      <c r="N6048" s="10"/>
    </row>
    <row r="6049" spans="1:14">
      <c r="A6049" s="32"/>
      <c r="B6049" s="32"/>
      <c r="C6049" s="33"/>
      <c r="D6049" s="14"/>
      <c r="E6049" s="14"/>
      <c r="F6049" s="10"/>
      <c r="G6049" s="15"/>
      <c r="H6049" s="10"/>
      <c r="I6049" s="10"/>
      <c r="J6049" s="34"/>
      <c r="K6049" s="10"/>
      <c r="L6049" s="10"/>
      <c r="M6049" s="10"/>
      <c r="N6049" s="10"/>
    </row>
    <row r="6050" spans="1:14">
      <c r="A6050" s="32"/>
      <c r="B6050" s="32"/>
      <c r="C6050" s="33"/>
      <c r="D6050" s="14"/>
      <c r="E6050" s="14"/>
      <c r="F6050" s="10"/>
      <c r="G6050" s="15"/>
      <c r="H6050" s="10"/>
      <c r="I6050" s="10"/>
      <c r="J6050" s="34"/>
      <c r="K6050" s="10"/>
      <c r="L6050" s="10"/>
      <c r="M6050" s="10"/>
      <c r="N6050" s="10"/>
    </row>
    <row r="6051" spans="1:14">
      <c r="A6051" s="32"/>
      <c r="B6051" s="32"/>
      <c r="C6051" s="33"/>
      <c r="D6051" s="14"/>
      <c r="E6051" s="14"/>
      <c r="F6051" s="10"/>
      <c r="G6051" s="15"/>
      <c r="H6051" s="10"/>
      <c r="I6051" s="10"/>
      <c r="J6051" s="34"/>
      <c r="K6051" s="10"/>
      <c r="L6051" s="10"/>
      <c r="M6051" s="10"/>
      <c r="N6051" s="10"/>
    </row>
    <row r="6052" spans="1:14">
      <c r="A6052" s="32"/>
      <c r="B6052" s="32"/>
      <c r="C6052" s="33"/>
      <c r="D6052" s="14"/>
      <c r="E6052" s="14"/>
      <c r="F6052" s="10"/>
      <c r="G6052" s="15"/>
      <c r="H6052" s="10"/>
      <c r="I6052" s="10"/>
      <c r="J6052" s="34"/>
      <c r="K6052" s="10"/>
      <c r="L6052" s="10"/>
      <c r="M6052" s="10"/>
      <c r="N6052" s="10"/>
    </row>
    <row r="6053" spans="1:14">
      <c r="A6053" s="32"/>
      <c r="B6053" s="32"/>
      <c r="C6053" s="33"/>
      <c r="D6053" s="14"/>
      <c r="E6053" s="14"/>
      <c r="F6053" s="10"/>
      <c r="G6053" s="15"/>
      <c r="H6053" s="10"/>
      <c r="I6053" s="10"/>
      <c r="J6053" s="34"/>
      <c r="K6053" s="10"/>
      <c r="L6053" s="10"/>
      <c r="M6053" s="10"/>
      <c r="N6053" s="10"/>
    </row>
    <row r="6054" spans="1:14">
      <c r="A6054" s="32"/>
      <c r="B6054" s="32"/>
      <c r="C6054" s="33"/>
      <c r="D6054" s="14"/>
      <c r="E6054" s="14"/>
      <c r="F6054" s="10"/>
      <c r="G6054" s="15"/>
      <c r="H6054" s="10"/>
      <c r="I6054" s="10"/>
      <c r="J6054" s="34"/>
      <c r="K6054" s="10"/>
      <c r="L6054" s="10"/>
      <c r="M6054" s="10"/>
      <c r="N6054" s="10"/>
    </row>
    <row r="6055" spans="1:14">
      <c r="A6055" s="32"/>
      <c r="B6055" s="32"/>
      <c r="C6055" s="33"/>
      <c r="D6055" s="14"/>
      <c r="E6055" s="14"/>
      <c r="F6055" s="10"/>
      <c r="G6055" s="15"/>
      <c r="H6055" s="10"/>
      <c r="I6055" s="10"/>
      <c r="J6055" s="34"/>
      <c r="K6055" s="10"/>
      <c r="L6055" s="10"/>
      <c r="M6055" s="10"/>
      <c r="N6055" s="10"/>
    </row>
    <row r="6056" spans="1:14">
      <c r="A6056" s="32"/>
      <c r="B6056" s="32"/>
      <c r="C6056" s="33"/>
      <c r="D6056" s="14"/>
      <c r="E6056" s="14"/>
      <c r="F6056" s="10"/>
      <c r="G6056" s="15"/>
      <c r="H6056" s="10"/>
      <c r="I6056" s="10"/>
      <c r="J6056" s="34"/>
      <c r="K6056" s="10"/>
      <c r="L6056" s="10"/>
      <c r="M6056" s="10"/>
      <c r="N6056" s="10"/>
    </row>
    <row r="6057" spans="1:14">
      <c r="A6057" s="32"/>
      <c r="B6057" s="32"/>
      <c r="C6057" s="33"/>
      <c r="D6057" s="14"/>
      <c r="E6057" s="14"/>
      <c r="F6057" s="10"/>
      <c r="G6057" s="15"/>
      <c r="H6057" s="10"/>
      <c r="I6057" s="10"/>
      <c r="J6057" s="34"/>
      <c r="K6057" s="10"/>
      <c r="L6057" s="10"/>
      <c r="M6057" s="10"/>
      <c r="N6057" s="10"/>
    </row>
    <row r="6058" spans="1:14">
      <c r="A6058" s="32"/>
      <c r="B6058" s="32"/>
      <c r="C6058" s="33"/>
      <c r="D6058" s="14"/>
      <c r="E6058" s="14"/>
      <c r="F6058" s="10"/>
      <c r="G6058" s="15"/>
      <c r="H6058" s="10"/>
      <c r="I6058" s="10"/>
      <c r="J6058" s="34"/>
      <c r="K6058" s="10"/>
      <c r="L6058" s="10"/>
      <c r="M6058" s="10"/>
      <c r="N6058" s="10"/>
    </row>
    <row r="6059" spans="1:14">
      <c r="A6059" s="32"/>
      <c r="B6059" s="32"/>
      <c r="C6059" s="33"/>
      <c r="D6059" s="14"/>
      <c r="E6059" s="14"/>
      <c r="F6059" s="10"/>
      <c r="G6059" s="15"/>
      <c r="H6059" s="10"/>
      <c r="I6059" s="10"/>
      <c r="J6059" s="34"/>
      <c r="K6059" s="10"/>
      <c r="L6059" s="10"/>
      <c r="M6059" s="10"/>
      <c r="N6059" s="10"/>
    </row>
    <row r="6060" spans="1:14">
      <c r="A6060" s="32"/>
      <c r="B6060" s="32"/>
      <c r="C6060" s="33"/>
      <c r="D6060" s="14"/>
      <c r="E6060" s="14"/>
      <c r="F6060" s="10"/>
      <c r="G6060" s="15"/>
      <c r="H6060" s="10"/>
      <c r="I6060" s="10"/>
      <c r="J6060" s="34"/>
      <c r="K6060" s="10"/>
      <c r="L6060" s="10"/>
      <c r="M6060" s="10"/>
      <c r="N6060" s="10"/>
    </row>
    <row r="6061" spans="1:14">
      <c r="A6061" s="32"/>
      <c r="B6061" s="32"/>
      <c r="C6061" s="33"/>
      <c r="D6061" s="14"/>
      <c r="E6061" s="14"/>
      <c r="F6061" s="10"/>
      <c r="G6061" s="15"/>
      <c r="H6061" s="10"/>
      <c r="I6061" s="10"/>
      <c r="J6061" s="34"/>
      <c r="K6061" s="10"/>
      <c r="L6061" s="10"/>
      <c r="M6061" s="10"/>
      <c r="N6061" s="10"/>
    </row>
    <row r="6062" spans="1:14">
      <c r="A6062" s="32"/>
      <c r="B6062" s="32"/>
      <c r="C6062" s="33"/>
      <c r="D6062" s="14"/>
      <c r="E6062" s="14"/>
      <c r="F6062" s="10"/>
      <c r="G6062" s="15"/>
      <c r="H6062" s="10"/>
      <c r="I6062" s="10"/>
      <c r="J6062" s="34"/>
      <c r="K6062" s="10"/>
      <c r="L6062" s="10"/>
      <c r="M6062" s="10"/>
      <c r="N6062" s="10"/>
    </row>
    <row r="6063" spans="1:14">
      <c r="A6063" s="32"/>
      <c r="B6063" s="32"/>
      <c r="C6063" s="33"/>
      <c r="D6063" s="14"/>
      <c r="E6063" s="14"/>
      <c r="F6063" s="10"/>
      <c r="G6063" s="15"/>
      <c r="H6063" s="10"/>
      <c r="I6063" s="10"/>
      <c r="J6063" s="34"/>
      <c r="K6063" s="10"/>
      <c r="L6063" s="10"/>
      <c r="M6063" s="10"/>
      <c r="N6063" s="10"/>
    </row>
    <row r="6064" spans="1:14">
      <c r="A6064" s="32"/>
      <c r="B6064" s="32"/>
      <c r="C6064" s="33"/>
      <c r="D6064" s="14"/>
      <c r="E6064" s="14"/>
      <c r="F6064" s="10"/>
      <c r="G6064" s="15"/>
      <c r="H6064" s="10"/>
      <c r="I6064" s="10"/>
      <c r="J6064" s="34"/>
      <c r="K6064" s="10"/>
      <c r="L6064" s="10"/>
      <c r="M6064" s="10"/>
      <c r="N6064" s="10"/>
    </row>
    <row r="6065" spans="1:14">
      <c r="A6065" s="32"/>
      <c r="B6065" s="32"/>
      <c r="C6065" s="33"/>
      <c r="D6065" s="14"/>
      <c r="E6065" s="14"/>
      <c r="F6065" s="10"/>
      <c r="G6065" s="15"/>
      <c r="H6065" s="10"/>
      <c r="I6065" s="10"/>
      <c r="J6065" s="34"/>
      <c r="K6065" s="10"/>
      <c r="L6065" s="10"/>
      <c r="M6065" s="10"/>
      <c r="N6065" s="10"/>
    </row>
    <row r="6066" spans="1:14">
      <c r="A6066" s="32"/>
      <c r="B6066" s="32"/>
      <c r="C6066" s="33"/>
      <c r="D6066" s="14"/>
      <c r="E6066" s="14"/>
      <c r="F6066" s="10"/>
      <c r="G6066" s="15"/>
      <c r="H6066" s="10"/>
      <c r="I6066" s="10"/>
      <c r="J6066" s="34"/>
      <c r="K6066" s="10"/>
      <c r="L6066" s="10"/>
      <c r="M6066" s="10"/>
      <c r="N6066" s="10"/>
    </row>
    <row r="6067" spans="1:14">
      <c r="A6067" s="32"/>
      <c r="B6067" s="32"/>
      <c r="C6067" s="33"/>
      <c r="D6067" s="14"/>
      <c r="E6067" s="14"/>
      <c r="F6067" s="10"/>
      <c r="G6067" s="15"/>
      <c r="H6067" s="10"/>
      <c r="I6067" s="10"/>
      <c r="J6067" s="34"/>
      <c r="K6067" s="10"/>
      <c r="L6067" s="10"/>
      <c r="M6067" s="10"/>
      <c r="N6067" s="10"/>
    </row>
    <row r="6068" spans="1:14">
      <c r="A6068" s="32"/>
      <c r="B6068" s="32"/>
      <c r="C6068" s="33"/>
      <c r="D6068" s="14"/>
      <c r="E6068" s="14"/>
      <c r="F6068" s="10"/>
      <c r="G6068" s="15"/>
      <c r="H6068" s="10"/>
      <c r="I6068" s="10"/>
      <c r="J6068" s="34"/>
      <c r="K6068" s="10"/>
      <c r="L6068" s="10"/>
      <c r="M6068" s="10"/>
      <c r="N6068" s="10"/>
    </row>
    <row r="6069" spans="1:14">
      <c r="A6069" s="32"/>
      <c r="B6069" s="32"/>
      <c r="C6069" s="33"/>
      <c r="D6069" s="14"/>
      <c r="E6069" s="14"/>
      <c r="F6069" s="10"/>
      <c r="G6069" s="15"/>
      <c r="H6069" s="10"/>
      <c r="I6069" s="10"/>
      <c r="J6069" s="34"/>
      <c r="K6069" s="10"/>
      <c r="L6069" s="10"/>
      <c r="M6069" s="10"/>
      <c r="N6069" s="10"/>
    </row>
    <row r="6070" spans="1:14">
      <c r="A6070" s="32"/>
      <c r="B6070" s="32"/>
      <c r="C6070" s="33"/>
      <c r="D6070" s="14"/>
      <c r="E6070" s="14"/>
      <c r="F6070" s="10"/>
      <c r="G6070" s="15"/>
      <c r="H6070" s="10"/>
      <c r="I6070" s="10"/>
      <c r="J6070" s="34"/>
      <c r="K6070" s="10"/>
      <c r="L6070" s="10"/>
      <c r="M6070" s="10"/>
      <c r="N6070" s="10"/>
    </row>
    <row r="6071" spans="1:14">
      <c r="A6071" s="32"/>
      <c r="B6071" s="32"/>
      <c r="C6071" s="33"/>
      <c r="D6071" s="14"/>
      <c r="E6071" s="14"/>
      <c r="F6071" s="10"/>
      <c r="G6071" s="15"/>
      <c r="H6071" s="10"/>
      <c r="I6071" s="10"/>
      <c r="J6071" s="34"/>
      <c r="K6071" s="10"/>
      <c r="L6071" s="10"/>
      <c r="M6071" s="10"/>
      <c r="N6071" s="10"/>
    </row>
    <row r="6072" spans="1:14">
      <c r="A6072" s="32"/>
      <c r="B6072" s="32"/>
      <c r="C6072" s="33"/>
      <c r="D6072" s="14"/>
      <c r="E6072" s="14"/>
      <c r="F6072" s="10"/>
      <c r="G6072" s="15"/>
      <c r="H6072" s="10"/>
      <c r="I6072" s="10"/>
      <c r="J6072" s="34"/>
      <c r="K6072" s="10"/>
      <c r="L6072" s="10"/>
      <c r="M6072" s="10"/>
      <c r="N6072" s="10"/>
    </row>
    <row r="6073" spans="1:14">
      <c r="A6073" s="32"/>
      <c r="B6073" s="32"/>
      <c r="C6073" s="33"/>
      <c r="D6073" s="14"/>
      <c r="E6073" s="14"/>
      <c r="F6073" s="10"/>
      <c r="G6073" s="15"/>
      <c r="H6073" s="10"/>
      <c r="I6073" s="10"/>
      <c r="J6073" s="34"/>
      <c r="K6073" s="10"/>
      <c r="L6073" s="10"/>
      <c r="M6073" s="10"/>
      <c r="N6073" s="10"/>
    </row>
    <row r="6074" spans="1:14">
      <c r="A6074" s="32"/>
      <c r="B6074" s="32"/>
      <c r="C6074" s="33"/>
      <c r="D6074" s="14"/>
      <c r="E6074" s="14"/>
      <c r="F6074" s="10"/>
      <c r="G6074" s="15"/>
      <c r="H6074" s="10"/>
      <c r="I6074" s="10"/>
      <c r="J6074" s="34"/>
      <c r="K6074" s="10"/>
      <c r="L6074" s="10"/>
      <c r="M6074" s="10"/>
      <c r="N6074" s="10"/>
    </row>
    <row r="6075" spans="1:14">
      <c r="A6075" s="32"/>
      <c r="B6075" s="32"/>
      <c r="C6075" s="33"/>
      <c r="D6075" s="14"/>
      <c r="E6075" s="14"/>
      <c r="F6075" s="10"/>
      <c r="G6075" s="15"/>
      <c r="H6075" s="10"/>
      <c r="I6075" s="10"/>
      <c r="J6075" s="34"/>
      <c r="K6075" s="10"/>
      <c r="L6075" s="10"/>
      <c r="M6075" s="10"/>
      <c r="N6075" s="10"/>
    </row>
    <row r="6076" spans="1:14">
      <c r="A6076" s="32"/>
      <c r="B6076" s="32"/>
      <c r="C6076" s="33"/>
      <c r="D6076" s="14"/>
      <c r="E6076" s="14"/>
      <c r="F6076" s="10"/>
      <c r="G6076" s="15"/>
      <c r="H6076" s="10"/>
      <c r="I6076" s="10"/>
      <c r="J6076" s="34"/>
      <c r="K6076" s="10"/>
      <c r="L6076" s="10"/>
      <c r="M6076" s="10"/>
      <c r="N6076" s="10"/>
    </row>
    <row r="6077" spans="1:14">
      <c r="A6077" s="32"/>
      <c r="B6077" s="32"/>
      <c r="C6077" s="33"/>
      <c r="D6077" s="14"/>
      <c r="E6077" s="14"/>
      <c r="F6077" s="10"/>
      <c r="G6077" s="15"/>
      <c r="H6077" s="10"/>
      <c r="I6077" s="10"/>
      <c r="J6077" s="34"/>
      <c r="K6077" s="10"/>
      <c r="L6077" s="10"/>
      <c r="M6077" s="10"/>
      <c r="N6077" s="10"/>
    </row>
    <row r="6078" spans="1:14">
      <c r="A6078" s="32"/>
      <c r="B6078" s="32"/>
      <c r="C6078" s="33"/>
      <c r="D6078" s="14"/>
      <c r="E6078" s="14"/>
      <c r="F6078" s="10"/>
      <c r="G6078" s="15"/>
      <c r="H6078" s="10"/>
      <c r="I6078" s="10"/>
      <c r="J6078" s="34"/>
      <c r="K6078" s="10"/>
      <c r="L6078" s="10"/>
      <c r="M6078" s="10"/>
      <c r="N6078" s="10"/>
    </row>
    <row r="6079" spans="1:14">
      <c r="A6079" s="32"/>
      <c r="B6079" s="32"/>
      <c r="C6079" s="33"/>
      <c r="D6079" s="14"/>
      <c r="E6079" s="14"/>
      <c r="F6079" s="10"/>
      <c r="G6079" s="15"/>
      <c r="H6079" s="10"/>
      <c r="I6079" s="10"/>
      <c r="J6079" s="34"/>
      <c r="K6079" s="10"/>
      <c r="L6079" s="10"/>
      <c r="M6079" s="10"/>
      <c r="N6079" s="10"/>
    </row>
    <row r="6080" spans="1:14">
      <c r="A6080" s="32"/>
      <c r="B6080" s="32"/>
      <c r="C6080" s="33"/>
      <c r="D6080" s="14"/>
      <c r="E6080" s="14"/>
      <c r="F6080" s="10"/>
      <c r="G6080" s="15"/>
      <c r="H6080" s="10"/>
      <c r="I6080" s="10"/>
      <c r="J6080" s="34"/>
      <c r="K6080" s="10"/>
      <c r="L6080" s="10"/>
      <c r="M6080" s="10"/>
      <c r="N6080" s="10"/>
    </row>
    <row r="6081" spans="1:14">
      <c r="A6081" s="32"/>
      <c r="B6081" s="32"/>
      <c r="C6081" s="33"/>
      <c r="D6081" s="14"/>
      <c r="E6081" s="14"/>
      <c r="F6081" s="10"/>
      <c r="G6081" s="15"/>
      <c r="H6081" s="10"/>
      <c r="I6081" s="10"/>
      <c r="J6081" s="34"/>
      <c r="K6081" s="10"/>
      <c r="L6081" s="10"/>
      <c r="M6081" s="10"/>
      <c r="N6081" s="10"/>
    </row>
    <row r="6082" spans="1:14">
      <c r="A6082" s="32"/>
      <c r="B6082" s="32"/>
      <c r="C6082" s="33"/>
      <c r="D6082" s="14"/>
      <c r="E6082" s="14"/>
      <c r="F6082" s="10"/>
      <c r="G6082" s="15"/>
      <c r="H6082" s="10"/>
      <c r="I6082" s="10"/>
      <c r="J6082" s="34"/>
      <c r="K6082" s="10"/>
      <c r="L6082" s="10"/>
      <c r="M6082" s="10"/>
      <c r="N6082" s="10"/>
    </row>
    <row r="6083" spans="1:14">
      <c r="A6083" s="32"/>
      <c r="B6083" s="32"/>
      <c r="C6083" s="33"/>
      <c r="D6083" s="14"/>
      <c r="E6083" s="14"/>
      <c r="F6083" s="10"/>
      <c r="G6083" s="15"/>
      <c r="H6083" s="10"/>
      <c r="I6083" s="10"/>
      <c r="J6083" s="34"/>
      <c r="K6083" s="10"/>
      <c r="L6083" s="10"/>
      <c r="M6083" s="10"/>
      <c r="N6083" s="10"/>
    </row>
    <row r="6084" spans="1:14">
      <c r="A6084" s="32"/>
      <c r="B6084" s="32"/>
      <c r="C6084" s="33"/>
      <c r="D6084" s="14"/>
      <c r="E6084" s="14"/>
      <c r="F6084" s="10"/>
      <c r="G6084" s="15"/>
      <c r="H6084" s="10"/>
      <c r="I6084" s="10"/>
      <c r="J6084" s="34"/>
      <c r="K6084" s="10"/>
      <c r="L6084" s="10"/>
      <c r="M6084" s="10"/>
      <c r="N6084" s="10"/>
    </row>
    <row r="6085" spans="1:14">
      <c r="A6085" s="32"/>
      <c r="B6085" s="32"/>
      <c r="C6085" s="33"/>
      <c r="D6085" s="14"/>
      <c r="E6085" s="14"/>
      <c r="F6085" s="10"/>
      <c r="G6085" s="15"/>
      <c r="H6085" s="10"/>
      <c r="I6085" s="10"/>
      <c r="J6085" s="34"/>
      <c r="K6085" s="10"/>
      <c r="L6085" s="10"/>
      <c r="M6085" s="10"/>
      <c r="N6085" s="10"/>
    </row>
    <row r="6086" spans="1:14">
      <c r="A6086" s="32"/>
      <c r="B6086" s="32"/>
      <c r="C6086" s="33"/>
      <c r="D6086" s="14"/>
      <c r="E6086" s="14"/>
      <c r="F6086" s="10"/>
      <c r="G6086" s="15"/>
      <c r="H6086" s="10"/>
      <c r="I6086" s="10"/>
      <c r="J6086" s="34"/>
      <c r="K6086" s="10"/>
      <c r="L6086" s="10"/>
      <c r="M6086" s="10"/>
      <c r="N6086" s="10"/>
    </row>
    <row r="6087" spans="1:14">
      <c r="A6087" s="32"/>
      <c r="B6087" s="32"/>
      <c r="C6087" s="33"/>
      <c r="D6087" s="14"/>
      <c r="E6087" s="14"/>
      <c r="F6087" s="10"/>
      <c r="G6087" s="15"/>
      <c r="H6087" s="10"/>
      <c r="I6087" s="10"/>
      <c r="J6087" s="34"/>
      <c r="K6087" s="10"/>
      <c r="L6087" s="10"/>
      <c r="M6087" s="10"/>
      <c r="N6087" s="10"/>
    </row>
    <row r="6088" spans="1:14">
      <c r="A6088" s="32"/>
      <c r="B6088" s="32"/>
      <c r="C6088" s="33"/>
      <c r="D6088" s="14"/>
      <c r="E6088" s="14"/>
      <c r="F6088" s="10"/>
      <c r="G6088" s="15"/>
      <c r="H6088" s="10"/>
      <c r="I6088" s="10"/>
      <c r="J6088" s="34"/>
      <c r="K6088" s="10"/>
      <c r="L6088" s="10"/>
      <c r="M6088" s="10"/>
      <c r="N6088" s="10"/>
    </row>
    <row r="6089" spans="1:14">
      <c r="A6089" s="32"/>
      <c r="B6089" s="32"/>
      <c r="C6089" s="33"/>
      <c r="D6089" s="14"/>
      <c r="E6089" s="14"/>
      <c r="F6089" s="10"/>
      <c r="G6089" s="15"/>
      <c r="H6089" s="10"/>
      <c r="I6089" s="10"/>
      <c r="J6089" s="34"/>
      <c r="K6089" s="10"/>
      <c r="L6089" s="10"/>
      <c r="M6089" s="10"/>
      <c r="N6089" s="10"/>
    </row>
    <row r="6090" spans="1:14">
      <c r="A6090" s="32"/>
      <c r="B6090" s="32"/>
      <c r="C6090" s="33"/>
      <c r="D6090" s="14"/>
      <c r="E6090" s="14"/>
      <c r="F6090" s="10"/>
      <c r="G6090" s="15"/>
      <c r="H6090" s="10"/>
      <c r="I6090" s="10"/>
      <c r="J6090" s="34"/>
      <c r="K6090" s="10"/>
      <c r="L6090" s="10"/>
      <c r="M6090" s="10"/>
      <c r="N6090" s="10"/>
    </row>
    <row r="6091" spans="1:14">
      <c r="A6091" s="32"/>
      <c r="B6091" s="32"/>
      <c r="C6091" s="33"/>
      <c r="D6091" s="14"/>
      <c r="E6091" s="14"/>
      <c r="F6091" s="10"/>
      <c r="G6091" s="15"/>
      <c r="H6091" s="10"/>
      <c r="I6091" s="10"/>
      <c r="J6091" s="34"/>
      <c r="K6091" s="10"/>
      <c r="L6091" s="10"/>
      <c r="M6091" s="10"/>
      <c r="N6091" s="10"/>
    </row>
    <row r="6092" spans="1:14">
      <c r="A6092" s="32"/>
      <c r="B6092" s="32"/>
      <c r="C6092" s="33"/>
      <c r="D6092" s="14"/>
      <c r="E6092" s="14"/>
      <c r="F6092" s="10"/>
      <c r="G6092" s="15"/>
      <c r="H6092" s="10"/>
      <c r="I6092" s="10"/>
      <c r="J6092" s="34"/>
      <c r="K6092" s="10"/>
      <c r="L6092" s="10"/>
      <c r="M6092" s="10"/>
      <c r="N6092" s="10"/>
    </row>
    <row r="6093" spans="1:14">
      <c r="A6093" s="32"/>
      <c r="B6093" s="32"/>
      <c r="C6093" s="33"/>
      <c r="D6093" s="14"/>
      <c r="E6093" s="14"/>
      <c r="F6093" s="10"/>
      <c r="G6093" s="15"/>
      <c r="H6093" s="10"/>
      <c r="I6093" s="10"/>
      <c r="J6093" s="34"/>
      <c r="K6093" s="10"/>
      <c r="L6093" s="10"/>
      <c r="M6093" s="10"/>
      <c r="N6093" s="10"/>
    </row>
    <row r="6094" spans="1:14">
      <c r="A6094" s="32"/>
      <c r="B6094" s="32"/>
      <c r="C6094" s="33"/>
      <c r="D6094" s="14"/>
      <c r="E6094" s="14"/>
      <c r="F6094" s="10"/>
      <c r="G6094" s="15"/>
      <c r="H6094" s="10"/>
      <c r="I6094" s="10"/>
      <c r="J6094" s="34"/>
      <c r="K6094" s="10"/>
      <c r="L6094" s="10"/>
      <c r="M6094" s="10"/>
      <c r="N6094" s="10"/>
    </row>
    <row r="6095" spans="1:14">
      <c r="A6095" s="32"/>
      <c r="B6095" s="32"/>
      <c r="C6095" s="33"/>
      <c r="D6095" s="14"/>
      <c r="E6095" s="14"/>
      <c r="F6095" s="10"/>
      <c r="G6095" s="15"/>
      <c r="H6095" s="10"/>
      <c r="I6095" s="10"/>
      <c r="J6095" s="34"/>
      <c r="K6095" s="10"/>
      <c r="L6095" s="10"/>
      <c r="M6095" s="10"/>
      <c r="N6095" s="10"/>
    </row>
    <row r="6096" spans="1:14">
      <c r="A6096" s="32"/>
      <c r="B6096" s="32"/>
      <c r="C6096" s="33"/>
      <c r="D6096" s="14"/>
      <c r="E6096" s="14"/>
      <c r="F6096" s="10"/>
      <c r="G6096" s="15"/>
      <c r="H6096" s="10"/>
      <c r="I6096" s="10"/>
      <c r="J6096" s="34"/>
      <c r="K6096" s="10"/>
      <c r="L6096" s="10"/>
      <c r="M6096" s="10"/>
      <c r="N6096" s="10"/>
    </row>
    <row r="6097" spans="1:14">
      <c r="A6097" s="32"/>
      <c r="B6097" s="32"/>
      <c r="C6097" s="33"/>
      <c r="D6097" s="14"/>
      <c r="E6097" s="14"/>
      <c r="F6097" s="10"/>
      <c r="G6097" s="15"/>
      <c r="H6097" s="10"/>
      <c r="I6097" s="10"/>
      <c r="J6097" s="34"/>
      <c r="K6097" s="10"/>
      <c r="L6097" s="10"/>
      <c r="M6097" s="10"/>
      <c r="N6097" s="10"/>
    </row>
    <row r="6098" spans="1:14">
      <c r="A6098" s="32"/>
      <c r="B6098" s="32"/>
      <c r="C6098" s="33"/>
      <c r="D6098" s="14"/>
      <c r="E6098" s="14"/>
      <c r="F6098" s="10"/>
      <c r="G6098" s="15"/>
      <c r="H6098" s="10"/>
      <c r="I6098" s="10"/>
      <c r="J6098" s="34"/>
      <c r="K6098" s="10"/>
      <c r="L6098" s="10"/>
      <c r="M6098" s="10"/>
      <c r="N6098" s="10"/>
    </row>
    <row r="6099" spans="1:14">
      <c r="A6099" s="32"/>
      <c r="B6099" s="32"/>
      <c r="C6099" s="33"/>
      <c r="D6099" s="14"/>
      <c r="E6099" s="14"/>
      <c r="F6099" s="10"/>
      <c r="G6099" s="15"/>
      <c r="H6099" s="10"/>
      <c r="I6099" s="10"/>
      <c r="J6099" s="34"/>
      <c r="K6099" s="10"/>
      <c r="L6099" s="10"/>
      <c r="M6099" s="10"/>
      <c r="N6099" s="10"/>
    </row>
    <row r="6100" spans="1:14">
      <c r="A6100" s="32"/>
      <c r="B6100" s="32"/>
      <c r="C6100" s="33"/>
      <c r="D6100" s="14"/>
      <c r="E6100" s="14"/>
      <c r="F6100" s="10"/>
      <c r="G6100" s="15"/>
      <c r="H6100" s="10"/>
      <c r="I6100" s="10"/>
      <c r="J6100" s="34"/>
      <c r="K6100" s="10"/>
      <c r="L6100" s="10"/>
      <c r="M6100" s="10"/>
      <c r="N6100" s="10"/>
    </row>
    <row r="6101" spans="1:14">
      <c r="A6101" s="32"/>
      <c r="B6101" s="32"/>
      <c r="C6101" s="33"/>
      <c r="D6101" s="14"/>
      <c r="E6101" s="14"/>
      <c r="F6101" s="10"/>
      <c r="G6101" s="15"/>
      <c r="H6101" s="10"/>
      <c r="I6101" s="10"/>
      <c r="J6101" s="34"/>
      <c r="K6101" s="10"/>
      <c r="L6101" s="10"/>
      <c r="M6101" s="10"/>
      <c r="N6101" s="10"/>
    </row>
    <row r="6102" spans="1:14">
      <c r="A6102" s="32"/>
      <c r="B6102" s="32"/>
      <c r="C6102" s="33"/>
      <c r="D6102" s="14"/>
      <c r="E6102" s="14"/>
      <c r="F6102" s="10"/>
      <c r="G6102" s="15"/>
      <c r="H6102" s="10"/>
      <c r="I6102" s="10"/>
      <c r="J6102" s="34"/>
      <c r="K6102" s="10"/>
      <c r="L6102" s="10"/>
      <c r="M6102" s="10"/>
      <c r="N6102" s="10"/>
    </row>
    <row r="6103" spans="1:14">
      <c r="A6103" s="32"/>
      <c r="B6103" s="32"/>
      <c r="C6103" s="33"/>
      <c r="D6103" s="14"/>
      <c r="E6103" s="14"/>
      <c r="F6103" s="10"/>
      <c r="G6103" s="15"/>
      <c r="H6103" s="10"/>
      <c r="I6103" s="10"/>
      <c r="J6103" s="34"/>
      <c r="K6103" s="10"/>
      <c r="L6103" s="10"/>
      <c r="M6103" s="10"/>
      <c r="N6103" s="10"/>
    </row>
    <row r="6104" spans="1:14">
      <c r="A6104" s="32"/>
      <c r="B6104" s="32"/>
      <c r="C6104" s="33"/>
      <c r="D6104" s="14"/>
      <c r="E6104" s="14"/>
      <c r="F6104" s="10"/>
      <c r="G6104" s="15"/>
      <c r="H6104" s="10"/>
      <c r="I6104" s="10"/>
      <c r="J6104" s="34"/>
      <c r="K6104" s="10"/>
      <c r="L6104" s="10"/>
      <c r="M6104" s="10"/>
      <c r="N6104" s="10"/>
    </row>
    <row r="6105" spans="1:14">
      <c r="A6105" s="32"/>
      <c r="B6105" s="32"/>
      <c r="C6105" s="33"/>
      <c r="D6105" s="14"/>
      <c r="E6105" s="14"/>
      <c r="F6105" s="10"/>
      <c r="G6105" s="15"/>
      <c r="H6105" s="10"/>
      <c r="I6105" s="10"/>
      <c r="J6105" s="34"/>
      <c r="K6105" s="10"/>
      <c r="L6105" s="10"/>
      <c r="M6105" s="10"/>
      <c r="N6105" s="10"/>
    </row>
    <row r="6106" spans="1:14">
      <c r="A6106" s="32"/>
      <c r="B6106" s="32"/>
      <c r="C6106" s="33"/>
      <c r="D6106" s="14"/>
      <c r="E6106" s="14"/>
      <c r="F6106" s="10"/>
      <c r="G6106" s="15"/>
      <c r="H6106" s="10"/>
      <c r="I6106" s="10"/>
      <c r="J6106" s="34"/>
      <c r="K6106" s="10"/>
      <c r="L6106" s="10"/>
      <c r="M6106" s="10"/>
      <c r="N6106" s="10"/>
    </row>
    <row r="6107" spans="1:14">
      <c r="A6107" s="32"/>
      <c r="B6107" s="32"/>
      <c r="C6107" s="33"/>
      <c r="D6107" s="14"/>
      <c r="E6107" s="14"/>
      <c r="F6107" s="10"/>
      <c r="G6107" s="15"/>
      <c r="H6107" s="10"/>
      <c r="I6107" s="10"/>
      <c r="J6107" s="34"/>
      <c r="K6107" s="10"/>
      <c r="L6107" s="10"/>
      <c r="M6107" s="10"/>
      <c r="N6107" s="10"/>
    </row>
    <row r="6108" spans="1:14">
      <c r="A6108" s="32"/>
      <c r="B6108" s="32"/>
      <c r="C6108" s="33"/>
      <c r="D6108" s="14"/>
      <c r="E6108" s="14"/>
      <c r="F6108" s="10"/>
      <c r="G6108" s="15"/>
      <c r="H6108" s="10"/>
      <c r="I6108" s="10"/>
      <c r="J6108" s="34"/>
      <c r="K6108" s="10"/>
      <c r="L6108" s="10"/>
      <c r="M6108" s="10"/>
      <c r="N6108" s="10"/>
    </row>
    <row r="6109" spans="1:14">
      <c r="A6109" s="32"/>
      <c r="B6109" s="32"/>
      <c r="C6109" s="33"/>
      <c r="D6109" s="14"/>
      <c r="E6109" s="14"/>
      <c r="F6109" s="10"/>
      <c r="G6109" s="15"/>
      <c r="H6109" s="10"/>
      <c r="I6109" s="10"/>
      <c r="J6109" s="34"/>
      <c r="K6109" s="10"/>
      <c r="L6109" s="10"/>
      <c r="M6109" s="10"/>
      <c r="N6109" s="10"/>
    </row>
    <row r="6110" spans="1:14">
      <c r="A6110" s="32"/>
      <c r="B6110" s="32"/>
      <c r="C6110" s="33"/>
      <c r="D6110" s="14"/>
      <c r="E6110" s="14"/>
      <c r="F6110" s="10"/>
      <c r="G6110" s="15"/>
      <c r="H6110" s="10"/>
      <c r="I6110" s="10"/>
      <c r="J6110" s="34"/>
      <c r="K6110" s="10"/>
      <c r="L6110" s="10"/>
      <c r="M6110" s="10"/>
      <c r="N6110" s="10"/>
    </row>
    <row r="6111" spans="1:14">
      <c r="A6111" s="32"/>
      <c r="B6111" s="32"/>
      <c r="C6111" s="33"/>
      <c r="D6111" s="14"/>
      <c r="E6111" s="14"/>
      <c r="F6111" s="10"/>
      <c r="G6111" s="15"/>
      <c r="H6111" s="10"/>
      <c r="I6111" s="10"/>
      <c r="J6111" s="34"/>
      <c r="K6111" s="10"/>
      <c r="L6111" s="10"/>
      <c r="M6111" s="10"/>
      <c r="N6111" s="10"/>
    </row>
    <row r="6112" spans="1:14">
      <c r="A6112" s="32"/>
      <c r="B6112" s="32"/>
      <c r="C6112" s="33"/>
      <c r="D6112" s="14"/>
      <c r="E6112" s="14"/>
      <c r="F6112" s="10"/>
      <c r="G6112" s="15"/>
      <c r="H6112" s="10"/>
      <c r="I6112" s="10"/>
      <c r="J6112" s="34"/>
      <c r="K6112" s="10"/>
      <c r="L6112" s="10"/>
      <c r="M6112" s="10"/>
      <c r="N6112" s="10"/>
    </row>
    <row r="6113" spans="1:14">
      <c r="A6113" s="32"/>
      <c r="B6113" s="32"/>
      <c r="C6113" s="33"/>
      <c r="D6113" s="14"/>
      <c r="E6113" s="14"/>
      <c r="F6113" s="10"/>
      <c r="G6113" s="15"/>
      <c r="H6113" s="10"/>
      <c r="I6113" s="10"/>
      <c r="J6113" s="34"/>
      <c r="K6113" s="10"/>
      <c r="L6113" s="10"/>
      <c r="M6113" s="10"/>
      <c r="N6113" s="10"/>
    </row>
    <row r="6114" spans="1:14">
      <c r="A6114" s="32"/>
      <c r="B6114" s="32"/>
      <c r="C6114" s="33"/>
      <c r="D6114" s="14"/>
      <c r="E6114" s="14"/>
      <c r="F6114" s="10"/>
      <c r="G6114" s="15"/>
      <c r="H6114" s="10"/>
      <c r="I6114" s="10"/>
      <c r="J6114" s="34"/>
      <c r="K6114" s="10"/>
      <c r="L6114" s="10"/>
      <c r="M6114" s="10"/>
      <c r="N6114" s="10"/>
    </row>
    <row r="6115" spans="1:14">
      <c r="A6115" s="32"/>
      <c r="B6115" s="32"/>
      <c r="C6115" s="33"/>
      <c r="D6115" s="14"/>
      <c r="E6115" s="14"/>
      <c r="F6115" s="10"/>
      <c r="G6115" s="15"/>
      <c r="H6115" s="10"/>
      <c r="I6115" s="10"/>
      <c r="J6115" s="34"/>
      <c r="K6115" s="10"/>
      <c r="L6115" s="10"/>
      <c r="M6115" s="10"/>
      <c r="N6115" s="10"/>
    </row>
    <row r="6116" spans="1:14">
      <c r="A6116" s="32"/>
      <c r="B6116" s="32"/>
      <c r="C6116" s="33"/>
      <c r="D6116" s="14"/>
      <c r="E6116" s="14"/>
      <c r="F6116" s="10"/>
      <c r="G6116" s="15"/>
      <c r="H6116" s="10"/>
      <c r="I6116" s="10"/>
      <c r="J6116" s="34"/>
      <c r="K6116" s="10"/>
      <c r="L6116" s="10"/>
      <c r="M6116" s="10"/>
      <c r="N6116" s="10"/>
    </row>
    <row r="6117" spans="1:14">
      <c r="A6117" s="32"/>
      <c r="B6117" s="32"/>
      <c r="C6117" s="33"/>
      <c r="D6117" s="14"/>
      <c r="E6117" s="14"/>
      <c r="F6117" s="10"/>
      <c r="G6117" s="15"/>
      <c r="H6117" s="10"/>
      <c r="I6117" s="10"/>
      <c r="J6117" s="34"/>
      <c r="K6117" s="10"/>
      <c r="L6117" s="10"/>
      <c r="M6117" s="10"/>
      <c r="N6117" s="10"/>
    </row>
    <row r="6118" spans="1:14">
      <c r="A6118" s="32"/>
      <c r="B6118" s="32"/>
      <c r="C6118" s="33"/>
      <c r="D6118" s="14"/>
      <c r="E6118" s="14"/>
      <c r="F6118" s="10"/>
      <c r="G6118" s="15"/>
      <c r="H6118" s="10"/>
      <c r="I6118" s="10"/>
      <c r="J6118" s="34"/>
      <c r="K6118" s="10"/>
      <c r="L6118" s="10"/>
      <c r="M6118" s="10"/>
      <c r="N6118" s="10"/>
    </row>
    <row r="6119" spans="1:14">
      <c r="A6119" s="32"/>
      <c r="B6119" s="32"/>
      <c r="C6119" s="33"/>
      <c r="D6119" s="14"/>
      <c r="E6119" s="14"/>
      <c r="F6119" s="10"/>
      <c r="G6119" s="15"/>
      <c r="H6119" s="10"/>
      <c r="I6119" s="10"/>
      <c r="J6119" s="34"/>
      <c r="K6119" s="10"/>
      <c r="L6119" s="10"/>
      <c r="M6119" s="10"/>
      <c r="N6119" s="10"/>
    </row>
    <row r="6120" spans="1:14">
      <c r="A6120" s="32"/>
      <c r="B6120" s="32"/>
      <c r="C6120" s="33"/>
      <c r="D6120" s="14"/>
      <c r="E6120" s="14"/>
      <c r="F6120" s="10"/>
      <c r="G6120" s="15"/>
      <c r="H6120" s="10"/>
      <c r="I6120" s="10"/>
      <c r="J6120" s="34"/>
      <c r="K6120" s="10"/>
      <c r="L6120" s="10"/>
      <c r="M6120" s="10"/>
      <c r="N6120" s="10"/>
    </row>
    <row r="6121" spans="1:14">
      <c r="A6121" s="32"/>
      <c r="B6121" s="32"/>
      <c r="C6121" s="33"/>
      <c r="D6121" s="14"/>
      <c r="E6121" s="14"/>
      <c r="F6121" s="10"/>
      <c r="G6121" s="15"/>
      <c r="H6121" s="10"/>
      <c r="I6121" s="10"/>
      <c r="J6121" s="34"/>
      <c r="K6121" s="10"/>
      <c r="L6121" s="10"/>
      <c r="M6121" s="10"/>
      <c r="N6121" s="10"/>
    </row>
    <row r="6122" spans="1:14">
      <c r="A6122" s="32"/>
      <c r="B6122" s="32"/>
      <c r="C6122" s="33"/>
      <c r="D6122" s="14"/>
      <c r="E6122" s="14"/>
      <c r="F6122" s="10"/>
      <c r="G6122" s="15"/>
      <c r="H6122" s="10"/>
      <c r="I6122" s="10"/>
      <c r="J6122" s="34"/>
      <c r="K6122" s="10"/>
      <c r="L6122" s="10"/>
      <c r="M6122" s="10"/>
      <c r="N6122" s="10"/>
    </row>
    <row r="6123" spans="1:14">
      <c r="A6123" s="32"/>
      <c r="B6123" s="32"/>
      <c r="C6123" s="33"/>
      <c r="D6123" s="14"/>
      <c r="E6123" s="14"/>
      <c r="F6123" s="10"/>
      <c r="G6123" s="15"/>
      <c r="H6123" s="10"/>
      <c r="I6123" s="10"/>
      <c r="J6123" s="34"/>
      <c r="K6123" s="10"/>
      <c r="L6123" s="10"/>
      <c r="M6123" s="10"/>
      <c r="N6123" s="10"/>
    </row>
    <row r="6124" spans="1:14">
      <c r="A6124" s="32"/>
      <c r="B6124" s="32"/>
      <c r="C6124" s="33"/>
      <c r="D6124" s="14"/>
      <c r="E6124" s="14"/>
      <c r="F6124" s="10"/>
      <c r="G6124" s="15"/>
      <c r="H6124" s="10"/>
      <c r="I6124" s="10"/>
      <c r="J6124" s="34"/>
      <c r="K6124" s="10"/>
      <c r="L6124" s="10"/>
      <c r="M6124" s="10"/>
      <c r="N6124" s="10"/>
    </row>
    <row r="6125" spans="1:14">
      <c r="A6125" s="32"/>
      <c r="B6125" s="32"/>
      <c r="C6125" s="33"/>
      <c r="D6125" s="14"/>
      <c r="E6125" s="14"/>
      <c r="F6125" s="10"/>
      <c r="G6125" s="15"/>
      <c r="H6125" s="10"/>
      <c r="I6125" s="10"/>
      <c r="J6125" s="34"/>
      <c r="K6125" s="10"/>
      <c r="L6125" s="10"/>
      <c r="M6125" s="10"/>
      <c r="N6125" s="10"/>
    </row>
    <row r="6126" spans="1:14">
      <c r="A6126" s="32"/>
      <c r="B6126" s="32"/>
      <c r="C6126" s="33"/>
      <c r="D6126" s="14"/>
      <c r="E6126" s="14"/>
      <c r="F6126" s="10"/>
      <c r="G6126" s="15"/>
      <c r="H6126" s="10"/>
      <c r="I6126" s="10"/>
      <c r="J6126" s="34"/>
      <c r="K6126" s="10"/>
      <c r="L6126" s="10"/>
      <c r="M6126" s="10"/>
      <c r="N6126" s="10"/>
    </row>
    <row r="6127" spans="1:14">
      <c r="A6127" s="32"/>
      <c r="B6127" s="32"/>
      <c r="C6127" s="33"/>
      <c r="D6127" s="14"/>
      <c r="E6127" s="14"/>
      <c r="F6127" s="10"/>
      <c r="G6127" s="15"/>
      <c r="H6127" s="10"/>
      <c r="I6127" s="10"/>
      <c r="J6127" s="34"/>
      <c r="K6127" s="10"/>
      <c r="L6127" s="10"/>
      <c r="M6127" s="10"/>
      <c r="N6127" s="10"/>
    </row>
    <row r="6128" spans="1:14">
      <c r="A6128" s="32"/>
      <c r="B6128" s="32"/>
      <c r="C6128" s="33"/>
      <c r="D6128" s="14"/>
      <c r="E6128" s="14"/>
      <c r="F6128" s="10"/>
      <c r="G6128" s="15"/>
      <c r="H6128" s="10"/>
      <c r="I6128" s="10"/>
      <c r="J6128" s="34"/>
      <c r="K6128" s="10"/>
      <c r="L6128" s="10"/>
      <c r="M6128" s="10"/>
      <c r="N6128" s="10"/>
    </row>
    <row r="6129" spans="1:14">
      <c r="A6129" s="32"/>
      <c r="B6129" s="32"/>
      <c r="C6129" s="33"/>
      <c r="D6129" s="14"/>
      <c r="E6129" s="14"/>
      <c r="F6129" s="10"/>
      <c r="G6129" s="15"/>
      <c r="H6129" s="10"/>
      <c r="I6129" s="10"/>
      <c r="J6129" s="34"/>
      <c r="K6129" s="10"/>
      <c r="L6129" s="10"/>
      <c r="M6129" s="10"/>
      <c r="N6129" s="10"/>
    </row>
    <row r="6130" spans="1:14">
      <c r="A6130" s="32"/>
      <c r="B6130" s="32"/>
      <c r="C6130" s="33"/>
      <c r="D6130" s="14"/>
      <c r="E6130" s="14"/>
      <c r="F6130" s="10"/>
      <c r="G6130" s="15"/>
      <c r="H6130" s="10"/>
      <c r="I6130" s="10"/>
      <c r="J6130" s="34"/>
      <c r="K6130" s="10"/>
      <c r="L6130" s="10"/>
      <c r="M6130" s="10"/>
      <c r="N6130" s="10"/>
    </row>
    <row r="6131" spans="1:14">
      <c r="A6131" s="32"/>
      <c r="B6131" s="32"/>
      <c r="C6131" s="33"/>
      <c r="D6131" s="14"/>
      <c r="E6131" s="14"/>
      <c r="F6131" s="10"/>
      <c r="G6131" s="15"/>
      <c r="H6131" s="10"/>
      <c r="I6131" s="10"/>
      <c r="J6131" s="34"/>
      <c r="K6131" s="10"/>
      <c r="L6131" s="10"/>
      <c r="M6131" s="10"/>
      <c r="N6131" s="10"/>
    </row>
    <row r="6132" spans="1:14">
      <c r="A6132" s="32"/>
      <c r="B6132" s="32"/>
      <c r="C6132" s="33"/>
      <c r="D6132" s="14"/>
      <c r="E6132" s="14"/>
      <c r="F6132" s="10"/>
      <c r="G6132" s="15"/>
      <c r="H6132" s="10"/>
      <c r="I6132" s="10"/>
      <c r="J6132" s="34"/>
      <c r="K6132" s="10"/>
      <c r="L6132" s="10"/>
      <c r="M6132" s="10"/>
      <c r="N6132" s="10"/>
    </row>
    <row r="6133" spans="1:14">
      <c r="A6133" s="32"/>
      <c r="B6133" s="32"/>
      <c r="C6133" s="33"/>
      <c r="D6133" s="14"/>
      <c r="E6133" s="14"/>
      <c r="F6133" s="10"/>
      <c r="G6133" s="15"/>
      <c r="H6133" s="10"/>
      <c r="I6133" s="10"/>
      <c r="J6133" s="34"/>
      <c r="K6133" s="10"/>
      <c r="L6133" s="10"/>
      <c r="M6133" s="10"/>
      <c r="N6133" s="10"/>
    </row>
    <row r="6134" spans="1:14">
      <c r="A6134" s="32"/>
      <c r="B6134" s="32"/>
      <c r="C6134" s="33"/>
      <c r="D6134" s="14"/>
      <c r="E6134" s="14"/>
      <c r="F6134" s="10"/>
      <c r="G6134" s="15"/>
      <c r="H6134" s="10"/>
      <c r="I6134" s="10"/>
      <c r="J6134" s="34"/>
      <c r="K6134" s="10"/>
      <c r="L6134" s="10"/>
      <c r="M6134" s="10"/>
      <c r="N6134" s="10"/>
    </row>
    <row r="6135" spans="1:14">
      <c r="A6135" s="32"/>
      <c r="B6135" s="32"/>
      <c r="C6135" s="33"/>
      <c r="D6135" s="14"/>
      <c r="E6135" s="14"/>
      <c r="F6135" s="10"/>
      <c r="G6135" s="15"/>
      <c r="H6135" s="10"/>
      <c r="I6135" s="10"/>
      <c r="J6135" s="34"/>
      <c r="K6135" s="10"/>
      <c r="L6135" s="10"/>
      <c r="M6135" s="10"/>
      <c r="N6135" s="10"/>
    </row>
    <row r="6136" spans="1:14">
      <c r="A6136" s="32"/>
      <c r="B6136" s="32"/>
      <c r="C6136" s="33"/>
      <c r="D6136" s="14"/>
      <c r="E6136" s="14"/>
      <c r="F6136" s="10"/>
      <c r="G6136" s="15"/>
      <c r="H6136" s="10"/>
      <c r="I6136" s="10"/>
      <c r="J6136" s="34"/>
      <c r="K6136" s="10"/>
      <c r="L6136" s="10"/>
      <c r="M6136" s="10"/>
      <c r="N6136" s="10"/>
    </row>
    <row r="6137" spans="1:14">
      <c r="A6137" s="32"/>
      <c r="B6137" s="32"/>
      <c r="C6137" s="33"/>
      <c r="D6137" s="14"/>
      <c r="E6137" s="14"/>
      <c r="F6137" s="10"/>
      <c r="G6137" s="15"/>
      <c r="H6137" s="10"/>
      <c r="I6137" s="10"/>
      <c r="J6137" s="34"/>
      <c r="K6137" s="10"/>
      <c r="L6137" s="10"/>
      <c r="M6137" s="10"/>
      <c r="N6137" s="10"/>
    </row>
    <row r="6138" spans="1:14">
      <c r="A6138" s="32"/>
      <c r="B6138" s="32"/>
      <c r="C6138" s="33"/>
      <c r="D6138" s="14"/>
      <c r="E6138" s="14"/>
      <c r="F6138" s="10"/>
      <c r="G6138" s="15"/>
      <c r="H6138" s="10"/>
      <c r="I6138" s="10"/>
      <c r="J6138" s="34"/>
      <c r="K6138" s="10"/>
      <c r="L6138" s="10"/>
      <c r="M6138" s="10"/>
      <c r="N6138" s="10"/>
    </row>
    <row r="6139" spans="1:14">
      <c r="A6139" s="32"/>
      <c r="B6139" s="32"/>
      <c r="C6139" s="33"/>
      <c r="D6139" s="14"/>
      <c r="E6139" s="14"/>
      <c r="F6139" s="10"/>
      <c r="G6139" s="15"/>
      <c r="H6139" s="10"/>
      <c r="I6139" s="10"/>
      <c r="J6139" s="34"/>
      <c r="K6139" s="10"/>
      <c r="L6139" s="10"/>
      <c r="M6139" s="10"/>
      <c r="N6139" s="10"/>
    </row>
    <row r="6140" spans="1:14">
      <c r="A6140" s="32"/>
      <c r="B6140" s="32"/>
      <c r="C6140" s="33"/>
      <c r="D6140" s="14"/>
      <c r="E6140" s="14"/>
      <c r="F6140" s="10"/>
      <c r="G6140" s="15"/>
      <c r="H6140" s="10"/>
      <c r="I6140" s="10"/>
      <c r="J6140" s="34"/>
      <c r="K6140" s="10"/>
      <c r="L6140" s="10"/>
      <c r="M6140" s="10"/>
      <c r="N6140" s="10"/>
    </row>
    <row r="6141" spans="1:14">
      <c r="A6141" s="32"/>
      <c r="B6141" s="32"/>
      <c r="C6141" s="33"/>
      <c r="D6141" s="14"/>
      <c r="E6141" s="14"/>
      <c r="F6141" s="10"/>
      <c r="G6141" s="15"/>
      <c r="H6141" s="10"/>
      <c r="I6141" s="10"/>
      <c r="J6141" s="34"/>
      <c r="K6141" s="10"/>
      <c r="L6141" s="10"/>
      <c r="M6141" s="10"/>
      <c r="N6141" s="10"/>
    </row>
    <row r="6142" spans="1:14">
      <c r="A6142" s="32"/>
      <c r="B6142" s="32"/>
      <c r="C6142" s="33"/>
      <c r="D6142" s="14"/>
      <c r="E6142" s="14"/>
      <c r="F6142" s="10"/>
      <c r="G6142" s="15"/>
      <c r="H6142" s="10"/>
      <c r="I6142" s="10"/>
      <c r="J6142" s="34"/>
      <c r="K6142" s="10"/>
      <c r="L6142" s="10"/>
      <c r="M6142" s="10"/>
      <c r="N6142" s="10"/>
    </row>
    <row r="6143" spans="1:14">
      <c r="A6143" s="32"/>
      <c r="B6143" s="32"/>
      <c r="C6143" s="33"/>
      <c r="D6143" s="14"/>
      <c r="E6143" s="14"/>
      <c r="F6143" s="10"/>
      <c r="G6143" s="15"/>
      <c r="H6143" s="10"/>
      <c r="I6143" s="10"/>
      <c r="J6143" s="34"/>
      <c r="K6143" s="10"/>
      <c r="L6143" s="10"/>
      <c r="M6143" s="10"/>
      <c r="N6143" s="10"/>
    </row>
    <row r="6144" spans="1:14">
      <c r="A6144" s="32"/>
      <c r="B6144" s="32"/>
      <c r="C6144" s="33"/>
      <c r="D6144" s="14"/>
      <c r="E6144" s="14"/>
      <c r="F6144" s="10"/>
      <c r="G6144" s="15"/>
      <c r="H6144" s="10"/>
      <c r="I6144" s="10"/>
      <c r="J6144" s="34"/>
      <c r="K6144" s="10"/>
      <c r="L6144" s="10"/>
      <c r="M6144" s="10"/>
      <c r="N6144" s="10"/>
    </row>
    <row r="6145" spans="1:14">
      <c r="A6145" s="32"/>
      <c r="B6145" s="32"/>
      <c r="C6145" s="33"/>
      <c r="D6145" s="14"/>
      <c r="E6145" s="14"/>
      <c r="F6145" s="10"/>
      <c r="G6145" s="15"/>
      <c r="H6145" s="10"/>
      <c r="I6145" s="10"/>
      <c r="J6145" s="34"/>
      <c r="K6145" s="10"/>
      <c r="L6145" s="10"/>
      <c r="M6145" s="10"/>
      <c r="N6145" s="10"/>
    </row>
    <row r="6146" spans="1:14">
      <c r="A6146" s="32"/>
      <c r="B6146" s="32"/>
      <c r="C6146" s="33"/>
      <c r="D6146" s="14"/>
      <c r="E6146" s="14"/>
      <c r="F6146" s="10"/>
      <c r="G6146" s="15"/>
      <c r="H6146" s="10"/>
      <c r="I6146" s="10"/>
      <c r="J6146" s="34"/>
      <c r="K6146" s="10"/>
      <c r="L6146" s="10"/>
      <c r="M6146" s="10"/>
      <c r="N6146" s="10"/>
    </row>
    <row r="6147" spans="1:14">
      <c r="A6147" s="32"/>
      <c r="B6147" s="32"/>
      <c r="C6147" s="33"/>
      <c r="D6147" s="14"/>
      <c r="E6147" s="14"/>
      <c r="F6147" s="10"/>
      <c r="G6147" s="15"/>
      <c r="H6147" s="10"/>
      <c r="I6147" s="10"/>
      <c r="J6147" s="34"/>
      <c r="K6147" s="10"/>
      <c r="L6147" s="10"/>
      <c r="M6147" s="10"/>
      <c r="N6147" s="10"/>
    </row>
    <row r="6148" spans="1:14">
      <c r="A6148" s="32"/>
      <c r="B6148" s="32"/>
      <c r="C6148" s="33"/>
      <c r="D6148" s="14"/>
      <c r="E6148" s="14"/>
      <c r="F6148" s="10"/>
      <c r="G6148" s="15"/>
      <c r="H6148" s="10"/>
      <c r="I6148" s="10"/>
      <c r="J6148" s="34"/>
      <c r="K6148" s="10"/>
      <c r="L6148" s="10"/>
      <c r="M6148" s="10"/>
      <c r="N6148" s="10"/>
    </row>
    <row r="6149" spans="1:14">
      <c r="A6149" s="32"/>
      <c r="B6149" s="32"/>
      <c r="C6149" s="33"/>
      <c r="D6149" s="14"/>
      <c r="E6149" s="14"/>
      <c r="F6149" s="10"/>
      <c r="G6149" s="15"/>
      <c r="H6149" s="10"/>
      <c r="I6149" s="10"/>
      <c r="J6149" s="34"/>
      <c r="K6149" s="10"/>
      <c r="L6149" s="10"/>
      <c r="M6149" s="10"/>
      <c r="N6149" s="10"/>
    </row>
    <row r="6150" spans="1:14">
      <c r="A6150" s="32"/>
      <c r="B6150" s="32"/>
      <c r="C6150" s="33"/>
      <c r="D6150" s="14"/>
      <c r="E6150" s="14"/>
      <c r="F6150" s="10"/>
      <c r="G6150" s="15"/>
      <c r="H6150" s="10"/>
      <c r="I6150" s="10"/>
      <c r="J6150" s="34"/>
      <c r="K6150" s="10"/>
      <c r="L6150" s="10"/>
      <c r="M6150" s="10"/>
      <c r="N6150" s="10"/>
    </row>
    <row r="6151" spans="1:14">
      <c r="A6151" s="32"/>
      <c r="B6151" s="32"/>
      <c r="C6151" s="33"/>
      <c r="D6151" s="14"/>
      <c r="E6151" s="14"/>
      <c r="F6151" s="10"/>
      <c r="G6151" s="15"/>
      <c r="H6151" s="10"/>
      <c r="I6151" s="10"/>
      <c r="J6151" s="34"/>
      <c r="K6151" s="10"/>
      <c r="L6151" s="10"/>
      <c r="M6151" s="10"/>
      <c r="N6151" s="10"/>
    </row>
    <row r="6152" spans="1:14">
      <c r="A6152" s="32"/>
      <c r="B6152" s="32"/>
      <c r="C6152" s="33"/>
      <c r="D6152" s="14"/>
      <c r="E6152" s="14"/>
      <c r="F6152" s="10"/>
      <c r="G6152" s="15"/>
      <c r="H6152" s="10"/>
      <c r="I6152" s="10"/>
      <c r="J6152" s="34"/>
      <c r="K6152" s="10"/>
      <c r="L6152" s="10"/>
      <c r="M6152" s="10"/>
      <c r="N6152" s="10"/>
    </row>
    <row r="6153" spans="1:14">
      <c r="A6153" s="32"/>
      <c r="B6153" s="32"/>
      <c r="C6153" s="33"/>
      <c r="D6153" s="14"/>
      <c r="E6153" s="14"/>
      <c r="F6153" s="10"/>
      <c r="G6153" s="15"/>
      <c r="H6153" s="10"/>
      <c r="I6153" s="10"/>
      <c r="J6153" s="34"/>
      <c r="K6153" s="10"/>
      <c r="L6153" s="10"/>
      <c r="M6153" s="10"/>
      <c r="N6153" s="10"/>
    </row>
    <row r="6154" spans="1:14">
      <c r="A6154" s="32"/>
      <c r="B6154" s="32"/>
      <c r="C6154" s="33"/>
      <c r="D6154" s="14"/>
      <c r="E6154" s="14"/>
      <c r="F6154" s="10"/>
      <c r="G6154" s="15"/>
      <c r="H6154" s="10"/>
      <c r="I6154" s="10"/>
      <c r="J6154" s="34"/>
      <c r="K6154" s="10"/>
      <c r="L6154" s="10"/>
      <c r="M6154" s="10"/>
      <c r="N6154" s="10"/>
    </row>
    <row r="6155" spans="1:14">
      <c r="A6155" s="32"/>
      <c r="B6155" s="32"/>
      <c r="C6155" s="33"/>
      <c r="D6155" s="14"/>
      <c r="E6155" s="14"/>
      <c r="F6155" s="10"/>
      <c r="G6155" s="15"/>
      <c r="H6155" s="10"/>
      <c r="I6155" s="10"/>
      <c r="J6155" s="34"/>
      <c r="K6155" s="10"/>
      <c r="L6155" s="10"/>
      <c r="M6155" s="10"/>
      <c r="N6155" s="10"/>
    </row>
    <row r="6156" spans="1:14">
      <c r="A6156" s="32"/>
      <c r="B6156" s="32"/>
      <c r="C6156" s="33"/>
      <c r="D6156" s="14"/>
      <c r="E6156" s="14"/>
      <c r="F6156" s="10"/>
      <c r="G6156" s="15"/>
      <c r="H6156" s="10"/>
      <c r="I6156" s="10"/>
      <c r="J6156" s="34"/>
      <c r="K6156" s="10"/>
      <c r="L6156" s="10"/>
      <c r="M6156" s="10"/>
      <c r="N6156" s="10"/>
    </row>
    <row r="6157" spans="1:14">
      <c r="A6157" s="32"/>
      <c r="B6157" s="32"/>
      <c r="C6157" s="33"/>
      <c r="D6157" s="14"/>
      <c r="E6157" s="14"/>
      <c r="F6157" s="10"/>
      <c r="G6157" s="15"/>
      <c r="H6157" s="10"/>
      <c r="I6157" s="10"/>
      <c r="J6157" s="34"/>
      <c r="K6157" s="10"/>
      <c r="L6157" s="10"/>
      <c r="M6157" s="10"/>
      <c r="N6157" s="10"/>
    </row>
    <row r="6158" spans="1:14">
      <c r="A6158" s="32"/>
      <c r="B6158" s="32"/>
      <c r="C6158" s="33"/>
      <c r="D6158" s="14"/>
      <c r="E6158" s="14"/>
      <c r="F6158" s="10"/>
      <c r="G6158" s="15"/>
      <c r="H6158" s="10"/>
      <c r="I6158" s="10"/>
      <c r="J6158" s="34"/>
      <c r="K6158" s="10"/>
      <c r="L6158" s="10"/>
      <c r="M6158" s="10"/>
      <c r="N6158" s="10"/>
    </row>
    <row r="6159" spans="1:14">
      <c r="A6159" s="32"/>
      <c r="B6159" s="32"/>
      <c r="C6159" s="33"/>
      <c r="D6159" s="14"/>
      <c r="E6159" s="14"/>
      <c r="F6159" s="10"/>
      <c r="G6159" s="15"/>
      <c r="H6159" s="10"/>
      <c r="I6159" s="10"/>
      <c r="J6159" s="34"/>
      <c r="K6159" s="10"/>
      <c r="L6159" s="10"/>
      <c r="M6159" s="10"/>
      <c r="N6159" s="10"/>
    </row>
    <row r="6160" spans="1:14">
      <c r="A6160" s="32"/>
      <c r="B6160" s="32"/>
      <c r="C6160" s="33"/>
      <c r="D6160" s="14"/>
      <c r="E6160" s="14"/>
      <c r="F6160" s="10"/>
      <c r="G6160" s="15"/>
      <c r="H6160" s="10"/>
      <c r="I6160" s="10"/>
      <c r="J6160" s="34"/>
      <c r="K6160" s="10"/>
      <c r="L6160" s="10"/>
      <c r="M6160" s="10"/>
      <c r="N6160" s="10"/>
    </row>
    <row r="6161" spans="1:14">
      <c r="A6161" s="32"/>
      <c r="B6161" s="32"/>
      <c r="C6161" s="33"/>
      <c r="D6161" s="14"/>
      <c r="E6161" s="14"/>
      <c r="F6161" s="10"/>
      <c r="G6161" s="15"/>
      <c r="H6161" s="10"/>
      <c r="I6161" s="10"/>
      <c r="J6161" s="34"/>
      <c r="K6161" s="10"/>
      <c r="L6161" s="10"/>
      <c r="M6161" s="10"/>
      <c r="N6161" s="10"/>
    </row>
    <row r="6162" spans="1:14">
      <c r="A6162" s="32"/>
      <c r="B6162" s="32"/>
      <c r="C6162" s="33"/>
      <c r="D6162" s="14"/>
      <c r="E6162" s="14"/>
      <c r="F6162" s="10"/>
      <c r="G6162" s="15"/>
      <c r="H6162" s="10"/>
      <c r="I6162" s="10"/>
      <c r="J6162" s="34"/>
      <c r="K6162" s="10"/>
      <c r="L6162" s="10"/>
      <c r="M6162" s="10"/>
      <c r="N6162" s="10"/>
    </row>
    <row r="6163" spans="1:14">
      <c r="A6163" s="32"/>
      <c r="B6163" s="32"/>
      <c r="C6163" s="33"/>
      <c r="D6163" s="14"/>
      <c r="E6163" s="14"/>
      <c r="F6163" s="10"/>
      <c r="G6163" s="15"/>
      <c r="H6163" s="10"/>
      <c r="I6163" s="10"/>
      <c r="J6163" s="34"/>
      <c r="K6163" s="10"/>
      <c r="L6163" s="10"/>
      <c r="M6163" s="10"/>
      <c r="N6163" s="10"/>
    </row>
    <row r="6164" spans="1:14">
      <c r="A6164" s="32"/>
      <c r="B6164" s="32"/>
      <c r="C6164" s="33"/>
      <c r="D6164" s="14"/>
      <c r="E6164" s="14"/>
      <c r="F6164" s="10"/>
      <c r="G6164" s="15"/>
      <c r="H6164" s="10"/>
      <c r="I6164" s="10"/>
      <c r="J6164" s="34"/>
      <c r="K6164" s="10"/>
      <c r="L6164" s="10"/>
      <c r="M6164" s="10"/>
      <c r="N6164" s="10"/>
    </row>
    <row r="6165" spans="1:14">
      <c r="A6165" s="32"/>
      <c r="B6165" s="32"/>
      <c r="C6165" s="33"/>
      <c r="D6165" s="14"/>
      <c r="E6165" s="14"/>
      <c r="F6165" s="10"/>
      <c r="G6165" s="15"/>
      <c r="H6165" s="10"/>
      <c r="I6165" s="10"/>
      <c r="J6165" s="34"/>
      <c r="K6165" s="10"/>
      <c r="L6165" s="10"/>
      <c r="M6165" s="10"/>
      <c r="N6165" s="10"/>
    </row>
    <row r="6166" spans="1:14">
      <c r="A6166" s="32"/>
      <c r="B6166" s="32"/>
      <c r="C6166" s="33"/>
      <c r="D6166" s="14"/>
      <c r="E6166" s="14"/>
      <c r="F6166" s="10"/>
      <c r="G6166" s="15"/>
      <c r="H6166" s="10"/>
      <c r="I6166" s="10"/>
      <c r="J6166" s="34"/>
      <c r="K6166" s="10"/>
      <c r="L6166" s="10"/>
      <c r="M6166" s="10"/>
      <c r="N6166" s="10"/>
    </row>
    <row r="6167" spans="1:14">
      <c r="A6167" s="32"/>
      <c r="B6167" s="32"/>
      <c r="C6167" s="33"/>
      <c r="D6167" s="14"/>
      <c r="E6167" s="14"/>
      <c r="F6167" s="10"/>
      <c r="G6167" s="15"/>
      <c r="H6167" s="10"/>
      <c r="I6167" s="10"/>
      <c r="J6167" s="34"/>
      <c r="K6167" s="10"/>
      <c r="L6167" s="10"/>
      <c r="M6167" s="10"/>
      <c r="N6167" s="10"/>
    </row>
    <row r="6168" spans="1:14">
      <c r="A6168" s="32"/>
      <c r="B6168" s="32"/>
      <c r="C6168" s="33"/>
      <c r="D6168" s="14"/>
      <c r="E6168" s="14"/>
      <c r="F6168" s="10"/>
      <c r="G6168" s="15"/>
      <c r="H6168" s="10"/>
      <c r="I6168" s="10"/>
      <c r="J6168" s="34"/>
      <c r="K6168" s="10"/>
      <c r="L6168" s="10"/>
      <c r="M6168" s="10"/>
      <c r="N6168" s="10"/>
    </row>
    <row r="6169" spans="1:14">
      <c r="A6169" s="32"/>
      <c r="B6169" s="32"/>
      <c r="C6169" s="33"/>
      <c r="D6169" s="14"/>
      <c r="E6169" s="14"/>
      <c r="F6169" s="10"/>
      <c r="G6169" s="15"/>
      <c r="H6169" s="10"/>
      <c r="I6169" s="10"/>
      <c r="J6169" s="34"/>
      <c r="K6169" s="10"/>
      <c r="L6169" s="10"/>
      <c r="M6169" s="10"/>
      <c r="N6169" s="10"/>
    </row>
    <row r="6170" spans="1:14">
      <c r="A6170" s="32"/>
      <c r="B6170" s="32"/>
      <c r="C6170" s="33"/>
      <c r="D6170" s="14"/>
      <c r="E6170" s="14"/>
      <c r="F6170" s="10"/>
      <c r="G6170" s="15"/>
      <c r="H6170" s="10"/>
      <c r="I6170" s="10"/>
      <c r="J6170" s="34"/>
      <c r="K6170" s="10"/>
      <c r="L6170" s="10"/>
      <c r="M6170" s="10"/>
      <c r="N6170" s="10"/>
    </row>
    <row r="6171" spans="1:14">
      <c r="A6171" s="32"/>
      <c r="B6171" s="32"/>
      <c r="C6171" s="33"/>
      <c r="D6171" s="14"/>
      <c r="E6171" s="14"/>
      <c r="F6171" s="10"/>
      <c r="G6171" s="15"/>
      <c r="H6171" s="10"/>
      <c r="I6171" s="10"/>
      <c r="J6171" s="34"/>
      <c r="K6171" s="10"/>
      <c r="L6171" s="10"/>
      <c r="M6171" s="10"/>
      <c r="N6171" s="10"/>
    </row>
    <row r="6172" spans="1:14">
      <c r="A6172" s="32"/>
      <c r="B6172" s="32"/>
      <c r="C6172" s="33"/>
      <c r="D6172" s="14"/>
      <c r="E6172" s="14"/>
      <c r="F6172" s="10"/>
      <c r="G6172" s="15"/>
      <c r="H6172" s="10"/>
      <c r="I6172" s="10"/>
      <c r="J6172" s="34"/>
      <c r="K6172" s="10"/>
      <c r="L6172" s="10"/>
      <c r="M6172" s="10"/>
      <c r="N6172" s="10"/>
    </row>
    <row r="6173" spans="1:14">
      <c r="A6173" s="32"/>
      <c r="B6173" s="32"/>
      <c r="C6173" s="33"/>
      <c r="D6173" s="14"/>
      <c r="E6173" s="14"/>
      <c r="F6173" s="10"/>
      <c r="G6173" s="15"/>
      <c r="H6173" s="10"/>
      <c r="I6173" s="10"/>
      <c r="J6173" s="34"/>
      <c r="K6173" s="10"/>
      <c r="L6173" s="10"/>
      <c r="M6173" s="10"/>
      <c r="N6173" s="10"/>
    </row>
    <row r="6174" spans="1:14">
      <c r="A6174" s="32"/>
      <c r="B6174" s="32"/>
      <c r="C6174" s="33"/>
      <c r="D6174" s="14"/>
      <c r="E6174" s="14"/>
      <c r="F6174" s="10"/>
      <c r="G6174" s="15"/>
      <c r="H6174" s="10"/>
      <c r="I6174" s="10"/>
      <c r="J6174" s="34"/>
      <c r="K6174" s="10"/>
      <c r="L6174" s="10"/>
      <c r="M6174" s="10"/>
      <c r="N6174" s="10"/>
    </row>
    <row r="6175" spans="1:14">
      <c r="A6175" s="32"/>
      <c r="B6175" s="32"/>
      <c r="C6175" s="33"/>
      <c r="D6175" s="14"/>
      <c r="E6175" s="14"/>
      <c r="F6175" s="10"/>
      <c r="G6175" s="15"/>
      <c r="H6175" s="10"/>
      <c r="I6175" s="10"/>
      <c r="J6175" s="34"/>
      <c r="K6175" s="10"/>
      <c r="L6175" s="10"/>
      <c r="M6175" s="10"/>
      <c r="N6175" s="10"/>
    </row>
    <row r="6176" spans="1:14">
      <c r="A6176" s="32"/>
      <c r="B6176" s="32"/>
      <c r="C6176" s="33"/>
      <c r="D6176" s="14"/>
      <c r="E6176" s="14"/>
      <c r="F6176" s="10"/>
      <c r="G6176" s="15"/>
      <c r="H6176" s="10"/>
      <c r="I6176" s="10"/>
      <c r="J6176" s="34"/>
      <c r="K6176" s="10"/>
      <c r="L6176" s="10"/>
      <c r="M6176" s="10"/>
      <c r="N6176" s="10"/>
    </row>
    <row r="6177" spans="1:14">
      <c r="A6177" s="32"/>
      <c r="B6177" s="32"/>
      <c r="C6177" s="33"/>
      <c r="D6177" s="14"/>
      <c r="E6177" s="14"/>
      <c r="F6177" s="10"/>
      <c r="G6177" s="15"/>
      <c r="H6177" s="10"/>
      <c r="I6177" s="10"/>
      <c r="J6177" s="34"/>
      <c r="K6177" s="10"/>
      <c r="L6177" s="10"/>
      <c r="M6177" s="10"/>
      <c r="N6177" s="10"/>
    </row>
    <row r="6178" spans="1:14">
      <c r="A6178" s="32"/>
      <c r="B6178" s="32"/>
      <c r="C6178" s="33"/>
      <c r="D6178" s="14"/>
      <c r="E6178" s="14"/>
      <c r="F6178" s="10"/>
      <c r="G6178" s="15"/>
      <c r="H6178" s="10"/>
      <c r="I6178" s="10"/>
      <c r="J6178" s="34"/>
      <c r="K6178" s="10"/>
      <c r="L6178" s="10"/>
      <c r="M6178" s="10"/>
      <c r="N6178" s="10"/>
    </row>
    <row r="6179" spans="1:14">
      <c r="A6179" s="32"/>
      <c r="B6179" s="32"/>
      <c r="C6179" s="33"/>
      <c r="D6179" s="14"/>
      <c r="E6179" s="14"/>
      <c r="F6179" s="10"/>
      <c r="G6179" s="15"/>
      <c r="H6179" s="10"/>
      <c r="I6179" s="10"/>
      <c r="J6179" s="34"/>
      <c r="K6179" s="10"/>
      <c r="L6179" s="10"/>
      <c r="M6179" s="10"/>
      <c r="N6179" s="10"/>
    </row>
    <row r="6180" spans="1:14">
      <c r="A6180" s="32"/>
      <c r="B6180" s="32"/>
      <c r="C6180" s="33"/>
      <c r="D6180" s="14"/>
      <c r="E6180" s="14"/>
      <c r="F6180" s="10"/>
      <c r="G6180" s="15"/>
      <c r="H6180" s="10"/>
      <c r="I6180" s="10"/>
      <c r="J6180" s="34"/>
      <c r="K6180" s="10"/>
      <c r="L6180" s="10"/>
      <c r="M6180" s="10"/>
      <c r="N6180" s="10"/>
    </row>
    <row r="6181" spans="1:14">
      <c r="A6181" s="32"/>
      <c r="B6181" s="32"/>
      <c r="C6181" s="33"/>
      <c r="D6181" s="14"/>
      <c r="E6181" s="14"/>
      <c r="F6181" s="10"/>
      <c r="G6181" s="15"/>
      <c r="H6181" s="10"/>
      <c r="I6181" s="10"/>
      <c r="J6181" s="34"/>
      <c r="K6181" s="10"/>
      <c r="L6181" s="10"/>
      <c r="M6181" s="10"/>
      <c r="N6181" s="10"/>
    </row>
    <row r="6182" spans="1:14">
      <c r="A6182" s="32"/>
      <c r="B6182" s="32"/>
      <c r="C6182" s="33"/>
      <c r="D6182" s="14"/>
      <c r="E6182" s="14"/>
      <c r="F6182" s="10"/>
      <c r="G6182" s="15"/>
      <c r="H6182" s="10"/>
      <c r="I6182" s="10"/>
      <c r="J6182" s="34"/>
      <c r="K6182" s="10"/>
      <c r="L6182" s="10"/>
      <c r="M6182" s="10"/>
      <c r="N6182" s="10"/>
    </row>
    <row r="6183" spans="1:14">
      <c r="A6183" s="32"/>
      <c r="B6183" s="32"/>
      <c r="C6183" s="33"/>
      <c r="D6183" s="14"/>
      <c r="E6183" s="14"/>
      <c r="F6183" s="10"/>
      <c r="G6183" s="15"/>
      <c r="H6183" s="10"/>
      <c r="I6183" s="10"/>
      <c r="J6183" s="34"/>
      <c r="K6183" s="10"/>
      <c r="L6183" s="10"/>
      <c r="M6183" s="10"/>
      <c r="N6183" s="10"/>
    </row>
    <row r="6184" spans="1:14">
      <c r="A6184" s="32"/>
      <c r="B6184" s="32"/>
      <c r="C6184" s="33"/>
      <c r="D6184" s="14"/>
      <c r="E6184" s="14"/>
      <c r="F6184" s="10"/>
      <c r="G6184" s="15"/>
      <c r="H6184" s="10"/>
      <c r="I6184" s="10"/>
      <c r="J6184" s="34"/>
      <c r="K6184" s="10"/>
      <c r="L6184" s="10"/>
      <c r="M6184" s="10"/>
      <c r="N6184" s="10"/>
    </row>
    <row r="6185" spans="1:14">
      <c r="A6185" s="32"/>
      <c r="B6185" s="32"/>
      <c r="C6185" s="33"/>
      <c r="D6185" s="14"/>
      <c r="E6185" s="14"/>
      <c r="F6185" s="10"/>
      <c r="G6185" s="15"/>
      <c r="H6185" s="10"/>
      <c r="I6185" s="10"/>
      <c r="J6185" s="34"/>
      <c r="K6185" s="10"/>
      <c r="L6185" s="10"/>
      <c r="M6185" s="10"/>
      <c r="N6185" s="10"/>
    </row>
    <row r="6186" spans="1:14">
      <c r="A6186" s="32"/>
      <c r="B6186" s="32"/>
      <c r="C6186" s="33"/>
      <c r="D6186" s="14"/>
      <c r="E6186" s="14"/>
      <c r="F6186" s="10"/>
      <c r="G6186" s="15"/>
      <c r="H6186" s="10"/>
      <c r="I6186" s="10"/>
      <c r="J6186" s="34"/>
      <c r="K6186" s="10"/>
      <c r="L6186" s="10"/>
      <c r="M6186" s="10"/>
      <c r="N6186" s="10"/>
    </row>
    <row r="6187" spans="1:14">
      <c r="A6187" s="32"/>
      <c r="B6187" s="32"/>
      <c r="C6187" s="33"/>
      <c r="D6187" s="14"/>
      <c r="E6187" s="14"/>
      <c r="F6187" s="10"/>
      <c r="G6187" s="15"/>
      <c r="H6187" s="10"/>
      <c r="I6187" s="10"/>
      <c r="J6187" s="34"/>
      <c r="K6187" s="10"/>
      <c r="L6187" s="10"/>
      <c r="M6187" s="10"/>
      <c r="N6187" s="10"/>
    </row>
    <row r="6188" spans="1:14">
      <c r="A6188" s="32"/>
      <c r="B6188" s="32"/>
      <c r="C6188" s="33"/>
      <c r="D6188" s="14"/>
      <c r="E6188" s="14"/>
      <c r="F6188" s="10"/>
      <c r="G6188" s="15"/>
      <c r="H6188" s="10"/>
      <c r="I6188" s="10"/>
      <c r="J6188" s="34"/>
      <c r="K6188" s="10"/>
      <c r="L6188" s="10"/>
      <c r="M6188" s="10"/>
      <c r="N6188" s="10"/>
    </row>
    <row r="6189" spans="1:14">
      <c r="A6189" s="32"/>
      <c r="B6189" s="32"/>
      <c r="C6189" s="33"/>
      <c r="D6189" s="14"/>
      <c r="E6189" s="14"/>
      <c r="F6189" s="10"/>
      <c r="G6189" s="15"/>
      <c r="H6189" s="10"/>
      <c r="I6189" s="10"/>
      <c r="J6189" s="34"/>
      <c r="K6189" s="10"/>
      <c r="L6189" s="10"/>
      <c r="M6189" s="10"/>
      <c r="N6189" s="10"/>
    </row>
    <row r="6190" spans="1:14">
      <c r="A6190" s="32"/>
      <c r="B6190" s="32"/>
      <c r="C6190" s="33"/>
      <c r="D6190" s="14"/>
      <c r="E6190" s="14"/>
      <c r="F6190" s="10"/>
      <c r="G6190" s="15"/>
      <c r="H6190" s="10"/>
      <c r="I6190" s="10"/>
      <c r="J6190" s="34"/>
      <c r="K6190" s="10"/>
      <c r="L6190" s="10"/>
      <c r="M6190" s="10"/>
      <c r="N6190" s="10"/>
    </row>
    <row r="6191" spans="1:14">
      <c r="A6191" s="32"/>
      <c r="B6191" s="32"/>
      <c r="C6191" s="33"/>
      <c r="D6191" s="14"/>
      <c r="E6191" s="14"/>
      <c r="F6191" s="10"/>
      <c r="G6191" s="15"/>
      <c r="H6191" s="10"/>
      <c r="I6191" s="10"/>
      <c r="J6191" s="34"/>
      <c r="K6191" s="10"/>
      <c r="L6191" s="10"/>
      <c r="M6191" s="10"/>
      <c r="N6191" s="10"/>
    </row>
    <row r="6192" spans="1:14">
      <c r="A6192" s="32"/>
      <c r="B6192" s="32"/>
      <c r="C6192" s="33"/>
      <c r="D6192" s="14"/>
      <c r="E6192" s="14"/>
      <c r="F6192" s="10"/>
      <c r="G6192" s="15"/>
      <c r="H6192" s="10"/>
      <c r="I6192" s="10"/>
      <c r="J6192" s="34"/>
      <c r="K6192" s="10"/>
      <c r="L6192" s="10"/>
      <c r="M6192" s="10"/>
      <c r="N6192" s="10"/>
    </row>
    <row r="6193" spans="1:14">
      <c r="A6193" s="32"/>
      <c r="B6193" s="32"/>
      <c r="C6193" s="33"/>
      <c r="D6193" s="14"/>
      <c r="E6193" s="14"/>
      <c r="F6193" s="10"/>
      <c r="G6193" s="15"/>
      <c r="H6193" s="10"/>
      <c r="I6193" s="10"/>
      <c r="J6193" s="34"/>
      <c r="K6193" s="10"/>
      <c r="L6193" s="10"/>
      <c r="M6193" s="10"/>
      <c r="N6193" s="10"/>
    </row>
    <row r="6194" spans="1:14">
      <c r="A6194" s="32"/>
      <c r="B6194" s="32"/>
      <c r="C6194" s="33"/>
      <c r="D6194" s="14"/>
      <c r="E6194" s="14"/>
      <c r="F6194" s="10"/>
      <c r="G6194" s="15"/>
      <c r="H6194" s="10"/>
      <c r="I6194" s="10"/>
      <c r="J6194" s="34"/>
      <c r="K6194" s="10"/>
      <c r="L6194" s="10"/>
      <c r="M6194" s="10"/>
      <c r="N6194" s="10"/>
    </row>
    <row r="6195" spans="1:14">
      <c r="A6195" s="32"/>
      <c r="B6195" s="32"/>
      <c r="C6195" s="33"/>
      <c r="D6195" s="14"/>
      <c r="E6195" s="14"/>
      <c r="F6195" s="10"/>
      <c r="G6195" s="15"/>
      <c r="H6195" s="10"/>
      <c r="I6195" s="10"/>
      <c r="J6195" s="34"/>
      <c r="K6195" s="10"/>
      <c r="L6195" s="10"/>
      <c r="M6195" s="10"/>
      <c r="N6195" s="10"/>
    </row>
    <row r="6196" spans="1:14">
      <c r="A6196" s="32"/>
      <c r="B6196" s="32"/>
      <c r="C6196" s="33"/>
      <c r="D6196" s="14"/>
      <c r="E6196" s="14"/>
      <c r="F6196" s="10"/>
      <c r="G6196" s="15"/>
      <c r="H6196" s="10"/>
      <c r="I6196" s="10"/>
      <c r="J6196" s="34"/>
      <c r="K6196" s="10"/>
      <c r="L6196" s="10"/>
      <c r="M6196" s="10"/>
      <c r="N6196" s="10"/>
    </row>
    <row r="6197" spans="1:14">
      <c r="A6197" s="32"/>
      <c r="B6197" s="32"/>
      <c r="C6197" s="33"/>
      <c r="D6197" s="14"/>
      <c r="E6197" s="14"/>
      <c r="F6197" s="10"/>
      <c r="G6197" s="15"/>
      <c r="H6197" s="10"/>
      <c r="I6197" s="10"/>
      <c r="J6197" s="34"/>
      <c r="K6197" s="10"/>
      <c r="L6197" s="10"/>
      <c r="M6197" s="10"/>
      <c r="N6197" s="10"/>
    </row>
    <row r="6198" spans="1:14">
      <c r="A6198" s="32"/>
      <c r="B6198" s="32"/>
      <c r="C6198" s="33"/>
      <c r="D6198" s="14"/>
      <c r="E6198" s="14"/>
      <c r="F6198" s="10"/>
      <c r="G6198" s="15"/>
      <c r="H6198" s="10"/>
      <c r="I6198" s="10"/>
      <c r="J6198" s="34"/>
      <c r="K6198" s="10"/>
      <c r="L6198" s="10"/>
      <c r="M6198" s="10"/>
      <c r="N6198" s="10"/>
    </row>
    <row r="6199" spans="1:14">
      <c r="A6199" s="32"/>
      <c r="B6199" s="32"/>
      <c r="C6199" s="33"/>
      <c r="D6199" s="14"/>
      <c r="E6199" s="14"/>
      <c r="F6199" s="10"/>
      <c r="G6199" s="15"/>
      <c r="H6199" s="10"/>
      <c r="I6199" s="10"/>
      <c r="J6199" s="34"/>
      <c r="K6199" s="10"/>
      <c r="L6199" s="10"/>
      <c r="M6199" s="10"/>
      <c r="N6199" s="10"/>
    </row>
    <row r="6200" spans="1:14">
      <c r="A6200" s="32"/>
      <c r="B6200" s="32"/>
      <c r="C6200" s="33"/>
      <c r="D6200" s="14"/>
      <c r="E6200" s="14"/>
      <c r="F6200" s="10"/>
      <c r="G6200" s="15"/>
      <c r="H6200" s="10"/>
      <c r="I6200" s="10"/>
      <c r="J6200" s="34"/>
      <c r="K6200" s="10"/>
      <c r="L6200" s="10"/>
      <c r="M6200" s="10"/>
      <c r="N6200" s="10"/>
    </row>
    <row r="6201" spans="1:14">
      <c r="A6201" s="32"/>
      <c r="B6201" s="32"/>
      <c r="C6201" s="33"/>
      <c r="D6201" s="14"/>
      <c r="E6201" s="14"/>
      <c r="F6201" s="10"/>
      <c r="G6201" s="15"/>
      <c r="H6201" s="10"/>
      <c r="I6201" s="10"/>
      <c r="J6201" s="34"/>
      <c r="K6201" s="10"/>
      <c r="L6201" s="10"/>
      <c r="M6201" s="10"/>
      <c r="N6201" s="10"/>
    </row>
    <row r="6202" spans="1:14">
      <c r="A6202" s="32"/>
      <c r="B6202" s="32"/>
      <c r="C6202" s="33"/>
      <c r="D6202" s="14"/>
      <c r="E6202" s="14"/>
      <c r="F6202" s="10"/>
      <c r="G6202" s="15"/>
      <c r="H6202" s="10"/>
      <c r="I6202" s="10"/>
      <c r="J6202" s="34"/>
      <c r="K6202" s="10"/>
      <c r="L6202" s="10"/>
      <c r="M6202" s="10"/>
      <c r="N6202" s="10"/>
    </row>
    <row r="6203" spans="1:14">
      <c r="A6203" s="32"/>
      <c r="B6203" s="32"/>
      <c r="C6203" s="33"/>
      <c r="D6203" s="14"/>
      <c r="E6203" s="14"/>
      <c r="F6203" s="10"/>
      <c r="G6203" s="15"/>
      <c r="H6203" s="10"/>
      <c r="I6203" s="10"/>
      <c r="J6203" s="34"/>
      <c r="K6203" s="10"/>
      <c r="L6203" s="10"/>
      <c r="M6203" s="10"/>
      <c r="N6203" s="10"/>
    </row>
    <row r="6204" spans="1:14">
      <c r="A6204" s="32"/>
      <c r="B6204" s="32"/>
      <c r="C6204" s="33"/>
      <c r="D6204" s="14"/>
      <c r="E6204" s="14"/>
      <c r="F6204" s="10"/>
      <c r="G6204" s="15"/>
      <c r="H6204" s="10"/>
      <c r="I6204" s="10"/>
      <c r="J6204" s="34"/>
      <c r="K6204" s="10"/>
      <c r="L6204" s="10"/>
      <c r="M6204" s="10"/>
      <c r="N6204" s="10"/>
    </row>
    <row r="6205" spans="1:14">
      <c r="A6205" s="32"/>
      <c r="B6205" s="32"/>
      <c r="C6205" s="33"/>
      <c r="D6205" s="14"/>
      <c r="E6205" s="14"/>
      <c r="F6205" s="10"/>
      <c r="G6205" s="15"/>
      <c r="H6205" s="10"/>
      <c r="I6205" s="10"/>
      <c r="J6205" s="34"/>
      <c r="K6205" s="10"/>
      <c r="L6205" s="10"/>
      <c r="M6205" s="10"/>
      <c r="N6205" s="10"/>
    </row>
    <row r="6206" spans="1:14">
      <c r="A6206" s="32"/>
      <c r="B6206" s="32"/>
      <c r="C6206" s="33"/>
      <c r="D6206" s="14"/>
      <c r="E6206" s="14"/>
      <c r="F6206" s="10"/>
      <c r="G6206" s="15"/>
      <c r="H6206" s="10"/>
      <c r="I6206" s="10"/>
      <c r="J6206" s="34"/>
      <c r="K6206" s="10"/>
      <c r="L6206" s="10"/>
      <c r="M6206" s="10"/>
      <c r="N6206" s="10"/>
    </row>
    <row r="6207" spans="1:14">
      <c r="A6207" s="32"/>
      <c r="B6207" s="32"/>
      <c r="C6207" s="33"/>
      <c r="D6207" s="14"/>
      <c r="E6207" s="14"/>
      <c r="F6207" s="10"/>
      <c r="G6207" s="15"/>
      <c r="H6207" s="10"/>
      <c r="I6207" s="10"/>
      <c r="J6207" s="34"/>
      <c r="K6207" s="10"/>
      <c r="L6207" s="10"/>
      <c r="M6207" s="10"/>
      <c r="N6207" s="10"/>
    </row>
    <row r="6208" spans="1:14">
      <c r="A6208" s="32"/>
      <c r="B6208" s="32"/>
      <c r="C6208" s="33"/>
      <c r="D6208" s="14"/>
      <c r="E6208" s="14"/>
      <c r="F6208" s="10"/>
      <c r="G6208" s="15"/>
      <c r="H6208" s="10"/>
      <c r="I6208" s="10"/>
      <c r="J6208" s="34"/>
      <c r="K6208" s="10"/>
      <c r="L6208" s="10"/>
      <c r="M6208" s="10"/>
      <c r="N6208" s="10"/>
    </row>
    <row r="6209" spans="1:14">
      <c r="A6209" s="32"/>
      <c r="B6209" s="32"/>
      <c r="C6209" s="33"/>
      <c r="D6209" s="14"/>
      <c r="E6209" s="14"/>
      <c r="F6209" s="10"/>
      <c r="G6209" s="15"/>
      <c r="H6209" s="10"/>
      <c r="I6209" s="10"/>
      <c r="J6209" s="34"/>
      <c r="K6209" s="10"/>
      <c r="L6209" s="10"/>
      <c r="M6209" s="10"/>
      <c r="N6209" s="10"/>
    </row>
    <row r="6210" spans="1:14">
      <c r="A6210" s="32"/>
      <c r="B6210" s="32"/>
      <c r="C6210" s="33"/>
      <c r="D6210" s="14"/>
      <c r="E6210" s="14"/>
      <c r="F6210" s="10"/>
      <c r="G6210" s="15"/>
      <c r="H6210" s="10"/>
      <c r="I6210" s="10"/>
      <c r="J6210" s="34"/>
      <c r="K6210" s="10"/>
      <c r="L6210" s="10"/>
      <c r="M6210" s="10"/>
      <c r="N6210" s="10"/>
    </row>
    <row r="6211" spans="1:14">
      <c r="A6211" s="32"/>
      <c r="B6211" s="32"/>
      <c r="C6211" s="33"/>
      <c r="D6211" s="14"/>
      <c r="E6211" s="14"/>
      <c r="F6211" s="10"/>
      <c r="G6211" s="15"/>
      <c r="H6211" s="10"/>
      <c r="I6211" s="10"/>
      <c r="J6211" s="34"/>
      <c r="K6211" s="10"/>
      <c r="L6211" s="10"/>
      <c r="M6211" s="10"/>
      <c r="N6211" s="10"/>
    </row>
    <row r="6212" spans="1:14">
      <c r="A6212" s="32"/>
      <c r="B6212" s="32"/>
      <c r="C6212" s="33"/>
      <c r="D6212" s="14"/>
      <c r="E6212" s="14"/>
      <c r="F6212" s="10"/>
      <c r="G6212" s="15"/>
      <c r="H6212" s="10"/>
      <c r="I6212" s="10"/>
      <c r="J6212" s="34"/>
      <c r="K6212" s="10"/>
      <c r="L6212" s="10"/>
      <c r="M6212" s="10"/>
      <c r="N6212" s="10"/>
    </row>
    <row r="6213" spans="1:14">
      <c r="A6213" s="32"/>
      <c r="B6213" s="32"/>
      <c r="C6213" s="33"/>
      <c r="D6213" s="14"/>
      <c r="E6213" s="14"/>
      <c r="F6213" s="10"/>
      <c r="G6213" s="15"/>
      <c r="H6213" s="10"/>
      <c r="I6213" s="10"/>
      <c r="J6213" s="34"/>
      <c r="K6213" s="10"/>
      <c r="L6213" s="10"/>
      <c r="M6213" s="10"/>
      <c r="N6213" s="10"/>
    </row>
    <row r="6214" spans="1:14">
      <c r="A6214" s="32"/>
      <c r="B6214" s="32"/>
      <c r="C6214" s="33"/>
      <c r="D6214" s="14"/>
      <c r="E6214" s="14"/>
      <c r="F6214" s="10"/>
      <c r="G6214" s="15"/>
      <c r="H6214" s="10"/>
      <c r="I6214" s="10"/>
      <c r="J6214" s="34"/>
      <c r="K6214" s="10"/>
      <c r="L6214" s="10"/>
      <c r="M6214" s="10"/>
      <c r="N6214" s="10"/>
    </row>
    <row r="6215" spans="1:14">
      <c r="A6215" s="32"/>
      <c r="B6215" s="32"/>
      <c r="C6215" s="33"/>
      <c r="D6215" s="14"/>
      <c r="E6215" s="14"/>
      <c r="F6215" s="10"/>
      <c r="G6215" s="15"/>
      <c r="H6215" s="10"/>
      <c r="I6215" s="10"/>
      <c r="J6215" s="34"/>
      <c r="K6215" s="10"/>
      <c r="L6215" s="10"/>
      <c r="M6215" s="10"/>
      <c r="N6215" s="10"/>
    </row>
    <row r="6216" spans="1:14">
      <c r="A6216" s="32"/>
      <c r="B6216" s="32"/>
      <c r="C6216" s="33"/>
      <c r="D6216" s="14"/>
      <c r="E6216" s="14"/>
      <c r="F6216" s="10"/>
      <c r="G6216" s="15"/>
      <c r="H6216" s="10"/>
      <c r="I6216" s="10"/>
      <c r="J6216" s="34"/>
      <c r="K6216" s="10"/>
      <c r="L6216" s="10"/>
      <c r="M6216" s="10"/>
      <c r="N6216" s="10"/>
    </row>
    <row r="6217" spans="1:14">
      <c r="A6217" s="32"/>
      <c r="B6217" s="32"/>
      <c r="C6217" s="33"/>
      <c r="D6217" s="14"/>
      <c r="E6217" s="14"/>
      <c r="F6217" s="10"/>
      <c r="G6217" s="15"/>
      <c r="H6217" s="10"/>
      <c r="I6217" s="10"/>
      <c r="J6217" s="34"/>
      <c r="K6217" s="10"/>
      <c r="L6217" s="10"/>
      <c r="M6217" s="10"/>
      <c r="N6217" s="10"/>
    </row>
    <row r="6218" spans="1:14">
      <c r="A6218" s="32"/>
      <c r="B6218" s="32"/>
      <c r="C6218" s="33"/>
      <c r="D6218" s="14"/>
      <c r="E6218" s="14"/>
      <c r="F6218" s="10"/>
      <c r="G6218" s="15"/>
      <c r="H6218" s="10"/>
      <c r="I6218" s="10"/>
      <c r="J6218" s="34"/>
      <c r="K6218" s="10"/>
      <c r="L6218" s="10"/>
      <c r="M6218" s="10"/>
      <c r="N6218" s="10"/>
    </row>
    <row r="6219" spans="1:14">
      <c r="A6219" s="32"/>
      <c r="B6219" s="32"/>
      <c r="C6219" s="33"/>
      <c r="D6219" s="14"/>
      <c r="E6219" s="14"/>
      <c r="F6219" s="10"/>
      <c r="G6219" s="15"/>
      <c r="H6219" s="10"/>
      <c r="I6219" s="10"/>
      <c r="J6219" s="34"/>
      <c r="K6219" s="10"/>
      <c r="L6219" s="10"/>
      <c r="M6219" s="10"/>
      <c r="N6219" s="10"/>
    </row>
    <row r="6220" spans="1:14">
      <c r="A6220" s="32"/>
      <c r="B6220" s="32"/>
      <c r="C6220" s="33"/>
      <c r="D6220" s="14"/>
      <c r="E6220" s="14"/>
      <c r="F6220" s="10"/>
      <c r="G6220" s="15"/>
      <c r="H6220" s="10"/>
      <c r="I6220" s="10"/>
      <c r="J6220" s="34"/>
      <c r="K6220" s="10"/>
      <c r="L6220" s="10"/>
      <c r="M6220" s="10"/>
      <c r="N6220" s="10"/>
    </row>
    <row r="6221" spans="1:14">
      <c r="A6221" s="32"/>
      <c r="B6221" s="32"/>
      <c r="C6221" s="33"/>
      <c r="D6221" s="14"/>
      <c r="E6221" s="14"/>
      <c r="F6221" s="10"/>
      <c r="G6221" s="15"/>
      <c r="H6221" s="10"/>
      <c r="I6221" s="10"/>
      <c r="J6221" s="34"/>
      <c r="K6221" s="10"/>
      <c r="L6221" s="10"/>
      <c r="M6221" s="10"/>
      <c r="N6221" s="10"/>
    </row>
    <row r="6222" spans="1:14">
      <c r="A6222" s="32"/>
      <c r="B6222" s="32"/>
      <c r="C6222" s="33"/>
      <c r="D6222" s="14"/>
      <c r="E6222" s="14"/>
      <c r="F6222" s="10"/>
      <c r="G6222" s="15"/>
      <c r="H6222" s="10"/>
      <c r="I6222" s="10"/>
      <c r="J6222" s="34"/>
      <c r="K6222" s="10"/>
      <c r="L6222" s="10"/>
      <c r="M6222" s="10"/>
      <c r="N6222" s="10"/>
    </row>
    <row r="6223" spans="1:14">
      <c r="A6223" s="32"/>
      <c r="B6223" s="32"/>
      <c r="C6223" s="33"/>
      <c r="D6223" s="14"/>
      <c r="E6223" s="14"/>
      <c r="F6223" s="10"/>
      <c r="G6223" s="15"/>
      <c r="H6223" s="10"/>
      <c r="I6223" s="10"/>
      <c r="J6223" s="34"/>
      <c r="K6223" s="10"/>
      <c r="L6223" s="10"/>
      <c r="M6223" s="10"/>
      <c r="N6223" s="10"/>
    </row>
    <row r="6224" spans="1:14">
      <c r="A6224" s="32"/>
      <c r="B6224" s="32"/>
      <c r="C6224" s="33"/>
      <c r="D6224" s="14"/>
      <c r="E6224" s="14"/>
      <c r="F6224" s="10"/>
      <c r="G6224" s="15"/>
      <c r="H6224" s="10"/>
      <c r="I6224" s="10"/>
      <c r="J6224" s="34"/>
      <c r="K6224" s="10"/>
      <c r="L6224" s="10"/>
      <c r="M6224" s="10"/>
      <c r="N6224" s="10"/>
    </row>
    <row r="6225" spans="1:14">
      <c r="A6225" s="32"/>
      <c r="B6225" s="32"/>
      <c r="C6225" s="33"/>
      <c r="D6225" s="14"/>
      <c r="E6225" s="14"/>
      <c r="F6225" s="10"/>
      <c r="G6225" s="15"/>
      <c r="H6225" s="10"/>
      <c r="I6225" s="10"/>
      <c r="J6225" s="34"/>
      <c r="K6225" s="10"/>
      <c r="L6225" s="10"/>
      <c r="M6225" s="10"/>
      <c r="N6225" s="10"/>
    </row>
    <row r="6226" spans="1:14">
      <c r="A6226" s="32"/>
      <c r="B6226" s="32"/>
      <c r="C6226" s="33"/>
      <c r="D6226" s="14"/>
      <c r="E6226" s="14"/>
      <c r="F6226" s="10"/>
      <c r="G6226" s="15"/>
      <c r="H6226" s="10"/>
      <c r="I6226" s="10"/>
      <c r="J6226" s="34"/>
      <c r="K6226" s="10"/>
      <c r="L6226" s="10"/>
      <c r="M6226" s="10"/>
      <c r="N6226" s="10"/>
    </row>
    <row r="6227" spans="1:14">
      <c r="A6227" s="32"/>
      <c r="B6227" s="32"/>
      <c r="C6227" s="33"/>
      <c r="D6227" s="14"/>
      <c r="E6227" s="14"/>
      <c r="F6227" s="10"/>
      <c r="G6227" s="15"/>
      <c r="H6227" s="10"/>
      <c r="I6227" s="10"/>
      <c r="J6227" s="34"/>
      <c r="K6227" s="10"/>
      <c r="L6227" s="10"/>
      <c r="M6227" s="10"/>
      <c r="N6227" s="10"/>
    </row>
    <row r="6228" spans="1:14">
      <c r="A6228" s="32"/>
      <c r="B6228" s="32"/>
      <c r="C6228" s="33"/>
      <c r="D6228" s="14"/>
      <c r="E6228" s="14"/>
      <c r="F6228" s="10"/>
      <c r="G6228" s="15"/>
      <c r="H6228" s="10"/>
      <c r="I6228" s="10"/>
      <c r="J6228" s="34"/>
      <c r="K6228" s="10"/>
      <c r="L6228" s="10"/>
      <c r="M6228" s="10"/>
      <c r="N6228" s="10"/>
    </row>
    <row r="6229" spans="1:14">
      <c r="A6229" s="32"/>
      <c r="B6229" s="32"/>
      <c r="C6229" s="33"/>
      <c r="D6229" s="14"/>
      <c r="E6229" s="14"/>
      <c r="F6229" s="10"/>
      <c r="G6229" s="15"/>
      <c r="H6229" s="10"/>
      <c r="I6229" s="10"/>
      <c r="J6229" s="34"/>
      <c r="K6229" s="10"/>
      <c r="L6229" s="10"/>
      <c r="M6229" s="10"/>
      <c r="N6229" s="10"/>
    </row>
    <row r="6230" spans="1:14">
      <c r="A6230" s="32"/>
      <c r="B6230" s="32"/>
      <c r="C6230" s="33"/>
      <c r="D6230" s="14"/>
      <c r="E6230" s="14"/>
      <c r="F6230" s="10"/>
      <c r="G6230" s="15"/>
      <c r="H6230" s="10"/>
      <c r="I6230" s="10"/>
      <c r="J6230" s="34"/>
      <c r="K6230" s="10"/>
      <c r="L6230" s="10"/>
      <c r="M6230" s="10"/>
      <c r="N6230" s="10"/>
    </row>
    <row r="6231" spans="1:14">
      <c r="A6231" s="32"/>
      <c r="B6231" s="32"/>
      <c r="C6231" s="33"/>
      <c r="D6231" s="14"/>
      <c r="E6231" s="14"/>
      <c r="F6231" s="10"/>
      <c r="G6231" s="15"/>
      <c r="H6231" s="10"/>
      <c r="I6231" s="10"/>
      <c r="J6231" s="34"/>
      <c r="K6231" s="10"/>
      <c r="L6231" s="10"/>
      <c r="M6231" s="10"/>
      <c r="N6231" s="10"/>
    </row>
    <row r="6232" spans="1:14">
      <c r="A6232" s="32"/>
      <c r="B6232" s="32"/>
      <c r="C6232" s="33"/>
      <c r="D6232" s="14"/>
      <c r="E6232" s="14"/>
      <c r="F6232" s="10"/>
      <c r="G6232" s="15"/>
      <c r="H6232" s="10"/>
      <c r="I6232" s="10"/>
      <c r="J6232" s="34"/>
      <c r="K6232" s="10"/>
      <c r="L6232" s="10"/>
      <c r="M6232" s="10"/>
      <c r="N6232" s="10"/>
    </row>
    <row r="6233" spans="1:14">
      <c r="A6233" s="32"/>
      <c r="B6233" s="32"/>
      <c r="C6233" s="33"/>
      <c r="D6233" s="14"/>
      <c r="E6233" s="14"/>
      <c r="F6233" s="10"/>
      <c r="G6233" s="15"/>
      <c r="H6233" s="10"/>
      <c r="I6233" s="10"/>
      <c r="J6233" s="34"/>
      <c r="K6233" s="10"/>
      <c r="L6233" s="10"/>
      <c r="M6233" s="10"/>
      <c r="N6233" s="10"/>
    </row>
    <row r="6234" spans="1:14">
      <c r="A6234" s="32"/>
      <c r="B6234" s="32"/>
      <c r="C6234" s="33"/>
      <c r="D6234" s="14"/>
      <c r="E6234" s="14"/>
      <c r="F6234" s="10"/>
      <c r="G6234" s="15"/>
      <c r="H6234" s="10"/>
      <c r="I6234" s="10"/>
      <c r="J6234" s="34"/>
      <c r="K6234" s="10"/>
      <c r="L6234" s="10"/>
      <c r="M6234" s="10"/>
      <c r="N6234" s="10"/>
    </row>
    <row r="6235" spans="1:14">
      <c r="A6235" s="32"/>
      <c r="B6235" s="32"/>
      <c r="C6235" s="33"/>
      <c r="D6235" s="14"/>
      <c r="E6235" s="14"/>
      <c r="F6235" s="10"/>
      <c r="G6235" s="15"/>
      <c r="H6235" s="10"/>
      <c r="I6235" s="10"/>
      <c r="J6235" s="34"/>
      <c r="K6235" s="10"/>
      <c r="L6235" s="10"/>
      <c r="M6235" s="10"/>
      <c r="N6235" s="10"/>
    </row>
    <row r="6236" spans="1:14">
      <c r="A6236" s="32"/>
      <c r="B6236" s="32"/>
      <c r="C6236" s="33"/>
      <c r="D6236" s="14"/>
      <c r="E6236" s="14"/>
      <c r="F6236" s="10"/>
      <c r="G6236" s="15"/>
      <c r="H6236" s="10"/>
      <c r="I6236" s="10"/>
      <c r="J6236" s="34"/>
      <c r="K6236" s="10"/>
      <c r="L6236" s="10"/>
      <c r="M6236" s="10"/>
      <c r="N6236" s="10"/>
    </row>
    <row r="6237" spans="1:14">
      <c r="A6237" s="32"/>
      <c r="B6237" s="32"/>
      <c r="C6237" s="33"/>
      <c r="D6237" s="14"/>
      <c r="E6237" s="14"/>
      <c r="F6237" s="10"/>
      <c r="G6237" s="15"/>
      <c r="H6237" s="10"/>
      <c r="I6237" s="10"/>
      <c r="J6237" s="34"/>
      <c r="K6237" s="10"/>
      <c r="L6237" s="10"/>
      <c r="M6237" s="10"/>
      <c r="N6237" s="10"/>
    </row>
    <row r="6238" spans="1:14">
      <c r="A6238" s="32"/>
      <c r="B6238" s="32"/>
      <c r="C6238" s="33"/>
      <c r="D6238" s="14"/>
      <c r="E6238" s="14"/>
      <c r="F6238" s="10"/>
      <c r="G6238" s="15"/>
      <c r="H6238" s="10"/>
      <c r="I6238" s="10"/>
      <c r="J6238" s="34"/>
      <c r="K6238" s="10"/>
      <c r="L6238" s="10"/>
      <c r="M6238" s="10"/>
      <c r="N6238" s="10"/>
    </row>
    <row r="6239" spans="1:14">
      <c r="A6239" s="32"/>
      <c r="B6239" s="32"/>
      <c r="C6239" s="33"/>
      <c r="D6239" s="14"/>
      <c r="E6239" s="14"/>
      <c r="F6239" s="10"/>
      <c r="G6239" s="15"/>
      <c r="H6239" s="10"/>
      <c r="I6239" s="10"/>
      <c r="J6239" s="34"/>
      <c r="K6239" s="10"/>
      <c r="L6239" s="10"/>
      <c r="M6239" s="10"/>
      <c r="N6239" s="10"/>
    </row>
    <row r="6240" spans="1:14">
      <c r="A6240" s="32"/>
      <c r="B6240" s="32"/>
      <c r="C6240" s="33"/>
      <c r="D6240" s="14"/>
      <c r="E6240" s="14"/>
      <c r="F6240" s="10"/>
      <c r="G6240" s="15"/>
      <c r="H6240" s="10"/>
      <c r="I6240" s="10"/>
      <c r="J6240" s="34"/>
      <c r="K6240" s="10"/>
      <c r="L6240" s="10"/>
      <c r="M6240" s="10"/>
      <c r="N6240" s="10"/>
    </row>
    <row r="6241" spans="1:14">
      <c r="A6241" s="32"/>
      <c r="B6241" s="32"/>
      <c r="C6241" s="33"/>
      <c r="D6241" s="14"/>
      <c r="E6241" s="14"/>
      <c r="F6241" s="10"/>
      <c r="G6241" s="15"/>
      <c r="H6241" s="10"/>
      <c r="I6241" s="10"/>
      <c r="J6241" s="34"/>
      <c r="K6241" s="10"/>
      <c r="L6241" s="10"/>
      <c r="M6241" s="10"/>
      <c r="N6241" s="10"/>
    </row>
    <row r="6242" spans="1:14">
      <c r="A6242" s="32"/>
      <c r="B6242" s="32"/>
      <c r="C6242" s="33"/>
      <c r="D6242" s="14"/>
      <c r="E6242" s="14"/>
      <c r="F6242" s="10"/>
      <c r="G6242" s="15"/>
      <c r="H6242" s="10"/>
      <c r="I6242" s="10"/>
      <c r="J6242" s="34"/>
      <c r="K6242" s="10"/>
      <c r="L6242" s="10"/>
      <c r="M6242" s="10"/>
      <c r="N6242" s="10"/>
    </row>
    <row r="6243" spans="1:14">
      <c r="A6243" s="32"/>
      <c r="B6243" s="32"/>
      <c r="C6243" s="33"/>
      <c r="D6243" s="14"/>
      <c r="E6243" s="14"/>
      <c r="F6243" s="10"/>
      <c r="G6243" s="15"/>
      <c r="H6243" s="10"/>
      <c r="I6243" s="10"/>
      <c r="J6243" s="34"/>
      <c r="K6243" s="10"/>
      <c r="L6243" s="10"/>
      <c r="M6243" s="10"/>
      <c r="N6243" s="10"/>
    </row>
    <row r="6244" spans="1:14">
      <c r="A6244" s="32"/>
      <c r="B6244" s="32"/>
      <c r="C6244" s="33"/>
      <c r="D6244" s="14"/>
      <c r="E6244" s="14"/>
      <c r="F6244" s="10"/>
      <c r="G6244" s="15"/>
      <c r="H6244" s="10"/>
      <c r="I6244" s="10"/>
      <c r="J6244" s="34"/>
      <c r="K6244" s="10"/>
      <c r="L6244" s="10"/>
      <c r="M6244" s="10"/>
      <c r="N6244" s="10"/>
    </row>
    <row r="6245" spans="1:14">
      <c r="A6245" s="32"/>
      <c r="B6245" s="32"/>
      <c r="C6245" s="33"/>
      <c r="D6245" s="14"/>
      <c r="E6245" s="14"/>
      <c r="F6245" s="10"/>
      <c r="G6245" s="15"/>
      <c r="H6245" s="10"/>
      <c r="I6245" s="10"/>
      <c r="J6245" s="34"/>
      <c r="K6245" s="10"/>
      <c r="L6245" s="10"/>
      <c r="M6245" s="10"/>
      <c r="N6245" s="10"/>
    </row>
    <row r="6246" spans="1:14">
      <c r="A6246" s="32"/>
      <c r="B6246" s="32"/>
      <c r="C6246" s="33"/>
      <c r="D6246" s="14"/>
      <c r="E6246" s="14"/>
      <c r="F6246" s="10"/>
      <c r="G6246" s="15"/>
      <c r="H6246" s="10"/>
      <c r="I6246" s="10"/>
      <c r="J6246" s="34"/>
      <c r="K6246" s="10"/>
      <c r="L6246" s="10"/>
      <c r="M6246" s="10"/>
      <c r="N6246" s="10"/>
    </row>
    <row r="6247" spans="1:14">
      <c r="A6247" s="32"/>
      <c r="B6247" s="32"/>
      <c r="C6247" s="33"/>
      <c r="D6247" s="14"/>
      <c r="E6247" s="14"/>
      <c r="F6247" s="10"/>
      <c r="G6247" s="15"/>
      <c r="H6247" s="10"/>
      <c r="I6247" s="10"/>
      <c r="J6247" s="34"/>
      <c r="K6247" s="10"/>
      <c r="L6247" s="10"/>
      <c r="M6247" s="10"/>
      <c r="N6247" s="10"/>
    </row>
    <row r="6248" spans="1:14">
      <c r="A6248" s="32"/>
      <c r="B6248" s="32"/>
      <c r="C6248" s="33"/>
      <c r="D6248" s="14"/>
      <c r="E6248" s="14"/>
      <c r="F6248" s="10"/>
      <c r="G6248" s="15"/>
      <c r="H6248" s="10"/>
      <c r="I6248" s="10"/>
      <c r="J6248" s="34"/>
      <c r="K6248" s="10"/>
      <c r="L6248" s="10"/>
      <c r="M6248" s="10"/>
      <c r="N6248" s="10"/>
    </row>
    <row r="6249" spans="1:14">
      <c r="A6249" s="32"/>
      <c r="B6249" s="32"/>
      <c r="C6249" s="33"/>
      <c r="D6249" s="14"/>
      <c r="E6249" s="14"/>
      <c r="F6249" s="10"/>
      <c r="G6249" s="15"/>
      <c r="H6249" s="10"/>
      <c r="I6249" s="10"/>
      <c r="J6249" s="34"/>
      <c r="K6249" s="10"/>
      <c r="L6249" s="10"/>
      <c r="M6249" s="10"/>
      <c r="N6249" s="10"/>
    </row>
    <row r="6250" spans="1:14">
      <c r="A6250" s="32"/>
      <c r="B6250" s="32"/>
      <c r="C6250" s="33"/>
      <c r="D6250" s="14"/>
      <c r="E6250" s="14"/>
      <c r="F6250" s="10"/>
      <c r="G6250" s="15"/>
      <c r="H6250" s="10"/>
      <c r="I6250" s="10"/>
      <c r="J6250" s="34"/>
      <c r="K6250" s="10"/>
      <c r="L6250" s="10"/>
      <c r="M6250" s="10"/>
      <c r="N6250" s="10"/>
    </row>
    <row r="6251" spans="1:14">
      <c r="A6251" s="32"/>
      <c r="B6251" s="32"/>
      <c r="C6251" s="33"/>
      <c r="D6251" s="14"/>
      <c r="E6251" s="14"/>
      <c r="F6251" s="10"/>
      <c r="G6251" s="15"/>
      <c r="H6251" s="10"/>
      <c r="I6251" s="10"/>
      <c r="J6251" s="34"/>
      <c r="K6251" s="10"/>
      <c r="L6251" s="10"/>
      <c r="M6251" s="10"/>
      <c r="N6251" s="10"/>
    </row>
    <row r="6252" spans="1:14">
      <c r="A6252" s="32"/>
      <c r="B6252" s="32"/>
      <c r="C6252" s="33"/>
      <c r="D6252" s="14"/>
      <c r="E6252" s="14"/>
      <c r="F6252" s="10"/>
      <c r="G6252" s="15"/>
      <c r="H6252" s="10"/>
      <c r="I6252" s="10"/>
      <c r="J6252" s="34"/>
      <c r="K6252" s="10"/>
      <c r="L6252" s="10"/>
      <c r="M6252" s="10"/>
      <c r="N6252" s="10"/>
    </row>
    <row r="6253" spans="1:14">
      <c r="A6253" s="32"/>
      <c r="B6253" s="32"/>
      <c r="C6253" s="33"/>
      <c r="D6253" s="14"/>
      <c r="E6253" s="14"/>
      <c r="F6253" s="10"/>
      <c r="G6253" s="15"/>
      <c r="H6253" s="10"/>
      <c r="I6253" s="10"/>
      <c r="J6253" s="34"/>
      <c r="K6253" s="10"/>
      <c r="L6253" s="10"/>
      <c r="M6253" s="10"/>
      <c r="N6253" s="10"/>
    </row>
    <row r="6254" spans="1:14">
      <c r="A6254" s="32"/>
      <c r="B6254" s="32"/>
      <c r="C6254" s="33"/>
      <c r="D6254" s="14"/>
      <c r="E6254" s="14"/>
      <c r="F6254" s="10"/>
      <c r="G6254" s="15"/>
      <c r="H6254" s="10"/>
      <c r="I6254" s="10"/>
      <c r="J6254" s="34"/>
      <c r="K6254" s="10"/>
      <c r="L6254" s="10"/>
      <c r="M6254" s="10"/>
      <c r="N6254" s="10"/>
    </row>
    <row r="6255" spans="1:14">
      <c r="A6255" s="32"/>
      <c r="B6255" s="32"/>
      <c r="C6255" s="33"/>
      <c r="D6255" s="14"/>
      <c r="E6255" s="14"/>
      <c r="F6255" s="10"/>
      <c r="G6255" s="15"/>
      <c r="H6255" s="10"/>
      <c r="I6255" s="10"/>
      <c r="J6255" s="34"/>
      <c r="K6255" s="10"/>
      <c r="L6255" s="10"/>
      <c r="M6255" s="10"/>
      <c r="N6255" s="10"/>
    </row>
    <row r="6256" spans="1:14">
      <c r="A6256" s="32"/>
      <c r="B6256" s="32"/>
      <c r="C6256" s="33"/>
      <c r="D6256" s="14"/>
      <c r="E6256" s="14"/>
      <c r="F6256" s="10"/>
      <c r="G6256" s="15"/>
      <c r="H6256" s="10"/>
      <c r="I6256" s="10"/>
      <c r="J6256" s="34"/>
      <c r="K6256" s="10"/>
      <c r="L6256" s="10"/>
      <c r="M6256" s="10"/>
      <c r="N6256" s="10"/>
    </row>
    <row r="6257" spans="1:14">
      <c r="A6257" s="32"/>
      <c r="B6257" s="32"/>
      <c r="C6257" s="33"/>
      <c r="D6257" s="14"/>
      <c r="E6257" s="14"/>
      <c r="F6257" s="10"/>
      <c r="G6257" s="15"/>
      <c r="H6257" s="10"/>
      <c r="I6257" s="10"/>
      <c r="J6257" s="34"/>
      <c r="K6257" s="10"/>
      <c r="L6257" s="10"/>
      <c r="M6257" s="10"/>
      <c r="N6257" s="10"/>
    </row>
    <row r="6258" spans="1:14">
      <c r="A6258" s="32"/>
      <c r="B6258" s="32"/>
      <c r="C6258" s="33"/>
      <c r="D6258" s="14"/>
      <c r="E6258" s="14"/>
      <c r="F6258" s="10"/>
      <c r="G6258" s="15"/>
      <c r="H6258" s="10"/>
      <c r="I6258" s="10"/>
      <c r="J6258" s="34"/>
      <c r="K6258" s="10"/>
      <c r="L6258" s="10"/>
      <c r="M6258" s="10"/>
      <c r="N6258" s="10"/>
    </row>
    <row r="6259" spans="1:14">
      <c r="A6259" s="32"/>
      <c r="B6259" s="32"/>
      <c r="C6259" s="33"/>
      <c r="D6259" s="14"/>
      <c r="E6259" s="14"/>
      <c r="F6259" s="10"/>
      <c r="G6259" s="15"/>
      <c r="H6259" s="10"/>
      <c r="I6259" s="10"/>
      <c r="J6259" s="34"/>
      <c r="K6259" s="10"/>
      <c r="L6259" s="10"/>
      <c r="M6259" s="10"/>
      <c r="N6259" s="10"/>
    </row>
    <row r="6260" spans="1:14">
      <c r="A6260" s="32"/>
      <c r="B6260" s="32"/>
      <c r="C6260" s="33"/>
      <c r="D6260" s="14"/>
      <c r="E6260" s="14"/>
      <c r="F6260" s="10"/>
      <c r="G6260" s="15"/>
      <c r="H6260" s="10"/>
      <c r="I6260" s="10"/>
      <c r="J6260" s="34"/>
      <c r="K6260" s="10"/>
      <c r="L6260" s="10"/>
      <c r="M6260" s="10"/>
      <c r="N6260" s="10"/>
    </row>
    <row r="6261" spans="1:14">
      <c r="A6261" s="32"/>
      <c r="B6261" s="32"/>
      <c r="C6261" s="33"/>
      <c r="D6261" s="14"/>
      <c r="E6261" s="14"/>
      <c r="F6261" s="10"/>
      <c r="G6261" s="15"/>
      <c r="H6261" s="10"/>
      <c r="I6261" s="10"/>
      <c r="J6261" s="34"/>
      <c r="K6261" s="10"/>
      <c r="L6261" s="10"/>
      <c r="M6261" s="10"/>
      <c r="N6261" s="10"/>
    </row>
    <row r="6262" spans="1:14">
      <c r="A6262" s="32"/>
      <c r="B6262" s="32"/>
      <c r="C6262" s="33"/>
      <c r="D6262" s="14"/>
      <c r="E6262" s="14"/>
      <c r="F6262" s="10"/>
      <c r="G6262" s="15"/>
      <c r="H6262" s="10"/>
      <c r="I6262" s="10"/>
      <c r="J6262" s="34"/>
      <c r="K6262" s="10"/>
      <c r="L6262" s="10"/>
      <c r="M6262" s="10"/>
      <c r="N6262" s="10"/>
    </row>
    <row r="6263" spans="1:14">
      <c r="A6263" s="32"/>
      <c r="B6263" s="32"/>
      <c r="C6263" s="33"/>
      <c r="D6263" s="14"/>
      <c r="E6263" s="14"/>
      <c r="F6263" s="10"/>
      <c r="G6263" s="15"/>
      <c r="H6263" s="10"/>
      <c r="I6263" s="10"/>
      <c r="J6263" s="34"/>
      <c r="K6263" s="10"/>
      <c r="L6263" s="10"/>
      <c r="M6263" s="10"/>
      <c r="N6263" s="10"/>
    </row>
    <row r="6264" spans="1:14">
      <c r="A6264" s="32"/>
      <c r="B6264" s="32"/>
      <c r="C6264" s="33"/>
      <c r="D6264" s="14"/>
      <c r="E6264" s="14"/>
      <c r="F6264" s="10"/>
      <c r="G6264" s="15"/>
      <c r="H6264" s="10"/>
      <c r="I6264" s="10"/>
      <c r="J6264" s="34"/>
      <c r="K6264" s="10"/>
      <c r="L6264" s="10"/>
      <c r="M6264" s="10"/>
      <c r="N6264" s="10"/>
    </row>
    <row r="6265" spans="1:14">
      <c r="A6265" s="32"/>
      <c r="B6265" s="32"/>
      <c r="C6265" s="33"/>
      <c r="D6265" s="14"/>
      <c r="E6265" s="14"/>
      <c r="F6265" s="10"/>
      <c r="G6265" s="15"/>
      <c r="H6265" s="10"/>
      <c r="I6265" s="10"/>
      <c r="J6265" s="34"/>
      <c r="K6265" s="10"/>
      <c r="L6265" s="10"/>
      <c r="M6265" s="10"/>
      <c r="N6265" s="10"/>
    </row>
    <row r="6266" spans="1:14">
      <c r="A6266" s="32"/>
      <c r="B6266" s="32"/>
      <c r="C6266" s="33"/>
      <c r="D6266" s="14"/>
      <c r="E6266" s="14"/>
      <c r="F6266" s="10"/>
      <c r="G6266" s="15"/>
      <c r="H6266" s="10"/>
      <c r="I6266" s="10"/>
      <c r="J6266" s="34"/>
      <c r="K6266" s="10"/>
      <c r="L6266" s="10"/>
      <c r="M6266" s="10"/>
      <c r="N6266" s="10"/>
    </row>
    <row r="6267" spans="1:14">
      <c r="A6267" s="32"/>
      <c r="B6267" s="32"/>
      <c r="C6267" s="33"/>
      <c r="D6267" s="14"/>
      <c r="E6267" s="14"/>
      <c r="F6267" s="10"/>
      <c r="G6267" s="15"/>
      <c r="H6267" s="10"/>
      <c r="I6267" s="10"/>
      <c r="J6267" s="34"/>
      <c r="K6267" s="10"/>
      <c r="L6267" s="10"/>
      <c r="M6267" s="10"/>
      <c r="N6267" s="10"/>
    </row>
    <row r="6268" spans="1:14">
      <c r="A6268" s="32"/>
      <c r="B6268" s="32"/>
      <c r="C6268" s="33"/>
      <c r="D6268" s="14"/>
      <c r="E6268" s="14"/>
      <c r="F6268" s="10"/>
      <c r="G6268" s="15"/>
      <c r="H6268" s="10"/>
      <c r="I6268" s="10"/>
      <c r="J6268" s="34"/>
      <c r="K6268" s="10"/>
      <c r="L6268" s="10"/>
      <c r="M6268" s="10"/>
      <c r="N6268" s="10"/>
    </row>
    <row r="6269" spans="1:14">
      <c r="A6269" s="32"/>
      <c r="B6269" s="32"/>
      <c r="C6269" s="33"/>
      <c r="D6269" s="14"/>
      <c r="E6269" s="14"/>
      <c r="F6269" s="10"/>
      <c r="G6269" s="15"/>
      <c r="H6269" s="10"/>
      <c r="I6269" s="10"/>
      <c r="J6269" s="34"/>
      <c r="K6269" s="10"/>
      <c r="L6269" s="10"/>
      <c r="M6269" s="10"/>
      <c r="N6269" s="10"/>
    </row>
    <row r="6270" spans="1:14">
      <c r="A6270" s="32"/>
      <c r="B6270" s="32"/>
      <c r="C6270" s="33"/>
      <c r="D6270" s="14"/>
      <c r="E6270" s="14"/>
      <c r="F6270" s="10"/>
      <c r="G6270" s="15"/>
      <c r="H6270" s="10"/>
      <c r="I6270" s="10"/>
      <c r="J6270" s="34"/>
      <c r="K6270" s="10"/>
      <c r="L6270" s="10"/>
      <c r="M6270" s="10"/>
      <c r="N6270" s="10"/>
    </row>
    <row r="6271" spans="1:14">
      <c r="A6271" s="32"/>
      <c r="B6271" s="32"/>
      <c r="C6271" s="33"/>
      <c r="D6271" s="14"/>
      <c r="E6271" s="14"/>
      <c r="F6271" s="10"/>
      <c r="G6271" s="15"/>
      <c r="H6271" s="10"/>
      <c r="I6271" s="10"/>
      <c r="J6271" s="34"/>
      <c r="K6271" s="10"/>
      <c r="L6271" s="10"/>
      <c r="M6271" s="10"/>
      <c r="N6271" s="10"/>
    </row>
    <row r="6272" spans="1:14">
      <c r="A6272" s="32"/>
      <c r="B6272" s="32"/>
      <c r="C6272" s="33"/>
      <c r="D6272" s="14"/>
      <c r="E6272" s="14"/>
      <c r="F6272" s="10"/>
      <c r="G6272" s="15"/>
      <c r="H6272" s="10"/>
      <c r="I6272" s="10"/>
      <c r="J6272" s="34"/>
      <c r="K6272" s="10"/>
      <c r="L6272" s="10"/>
      <c r="M6272" s="10"/>
      <c r="N6272" s="10"/>
    </row>
    <row r="6273" spans="1:14">
      <c r="A6273" s="32"/>
      <c r="B6273" s="32"/>
      <c r="C6273" s="33"/>
      <c r="D6273" s="14"/>
      <c r="E6273" s="14"/>
      <c r="F6273" s="10"/>
      <c r="G6273" s="15"/>
      <c r="H6273" s="10"/>
      <c r="I6273" s="10"/>
      <c r="J6273" s="34"/>
      <c r="K6273" s="10"/>
      <c r="L6273" s="10"/>
      <c r="M6273" s="10"/>
      <c r="N6273" s="10"/>
    </row>
    <row r="6274" spans="1:14">
      <c r="A6274" s="32"/>
      <c r="B6274" s="32"/>
      <c r="C6274" s="33"/>
      <c r="D6274" s="14"/>
      <c r="E6274" s="14"/>
      <c r="F6274" s="10"/>
      <c r="G6274" s="15"/>
      <c r="H6274" s="10"/>
      <c r="I6274" s="10"/>
      <c r="J6274" s="34"/>
      <c r="K6274" s="10"/>
      <c r="L6274" s="10"/>
      <c r="M6274" s="10"/>
      <c r="N6274" s="10"/>
    </row>
    <row r="6275" spans="1:14">
      <c r="A6275" s="32"/>
      <c r="B6275" s="32"/>
      <c r="C6275" s="33"/>
      <c r="D6275" s="14"/>
      <c r="E6275" s="14"/>
      <c r="F6275" s="10"/>
      <c r="G6275" s="15"/>
      <c r="H6275" s="10"/>
      <c r="I6275" s="10"/>
      <c r="J6275" s="34"/>
      <c r="K6275" s="10"/>
      <c r="L6275" s="10"/>
      <c r="M6275" s="10"/>
      <c r="N6275" s="10"/>
    </row>
    <row r="6276" spans="1:14">
      <c r="A6276" s="32"/>
      <c r="B6276" s="32"/>
      <c r="C6276" s="33"/>
      <c r="D6276" s="14"/>
      <c r="E6276" s="14"/>
      <c r="F6276" s="10"/>
      <c r="G6276" s="15"/>
      <c r="H6276" s="10"/>
      <c r="I6276" s="10"/>
      <c r="J6276" s="34"/>
      <c r="K6276" s="10"/>
      <c r="L6276" s="10"/>
      <c r="M6276" s="10"/>
      <c r="N6276" s="10"/>
    </row>
    <row r="6277" spans="1:14">
      <c r="A6277" s="32"/>
      <c r="B6277" s="32"/>
      <c r="C6277" s="33"/>
      <c r="D6277" s="14"/>
      <c r="E6277" s="14"/>
      <c r="F6277" s="10"/>
      <c r="G6277" s="15"/>
      <c r="H6277" s="10"/>
      <c r="I6277" s="10"/>
      <c r="J6277" s="34"/>
      <c r="K6277" s="10"/>
      <c r="L6277" s="10"/>
      <c r="M6277" s="10"/>
      <c r="N6277" s="10"/>
    </row>
    <row r="6278" spans="1:14">
      <c r="A6278" s="32"/>
      <c r="B6278" s="32"/>
      <c r="C6278" s="33"/>
      <c r="D6278" s="14"/>
      <c r="E6278" s="14"/>
      <c r="F6278" s="10"/>
      <c r="G6278" s="15"/>
      <c r="H6278" s="10"/>
      <c r="I6278" s="10"/>
      <c r="J6278" s="34"/>
      <c r="K6278" s="10"/>
      <c r="L6278" s="10"/>
      <c r="M6278" s="10"/>
      <c r="N6278" s="10"/>
    </row>
    <row r="6279" spans="1:14">
      <c r="A6279" s="32"/>
      <c r="B6279" s="32"/>
      <c r="C6279" s="33"/>
      <c r="D6279" s="14"/>
      <c r="E6279" s="14"/>
      <c r="F6279" s="10"/>
      <c r="G6279" s="15"/>
      <c r="H6279" s="10"/>
      <c r="I6279" s="10"/>
      <c r="J6279" s="34"/>
      <c r="K6279" s="10"/>
      <c r="L6279" s="10"/>
      <c r="M6279" s="10"/>
      <c r="N6279" s="10"/>
    </row>
    <row r="6280" spans="1:14">
      <c r="A6280" s="32"/>
      <c r="B6280" s="32"/>
      <c r="C6280" s="33"/>
      <c r="D6280" s="14"/>
      <c r="E6280" s="14"/>
      <c r="F6280" s="10"/>
      <c r="G6280" s="15"/>
      <c r="H6280" s="10"/>
      <c r="I6280" s="10"/>
      <c r="J6280" s="34"/>
      <c r="K6280" s="10"/>
      <c r="L6280" s="10"/>
      <c r="M6280" s="10"/>
      <c r="N6280" s="10"/>
    </row>
    <row r="6281" spans="1:14">
      <c r="A6281" s="32"/>
      <c r="B6281" s="32"/>
      <c r="C6281" s="33"/>
      <c r="D6281" s="14"/>
      <c r="E6281" s="14"/>
      <c r="F6281" s="10"/>
      <c r="G6281" s="15"/>
      <c r="H6281" s="10"/>
      <c r="I6281" s="10"/>
      <c r="J6281" s="34"/>
      <c r="K6281" s="10"/>
      <c r="L6281" s="10"/>
      <c r="M6281" s="10"/>
      <c r="N6281" s="10"/>
    </row>
    <row r="6282" spans="1:14">
      <c r="A6282" s="32"/>
      <c r="B6282" s="32"/>
      <c r="C6282" s="33"/>
      <c r="D6282" s="14"/>
      <c r="E6282" s="14"/>
      <c r="F6282" s="10"/>
      <c r="G6282" s="15"/>
      <c r="H6282" s="10"/>
      <c r="I6282" s="10"/>
      <c r="J6282" s="34"/>
      <c r="K6282" s="10"/>
      <c r="L6282" s="10"/>
      <c r="M6282" s="10"/>
      <c r="N6282" s="10"/>
    </row>
    <row r="6283" spans="1:14">
      <c r="A6283" s="32"/>
      <c r="B6283" s="32"/>
      <c r="C6283" s="33"/>
      <c r="D6283" s="14"/>
      <c r="E6283" s="14"/>
      <c r="F6283" s="10"/>
      <c r="G6283" s="15"/>
      <c r="H6283" s="10"/>
      <c r="I6283" s="10"/>
      <c r="J6283" s="34"/>
      <c r="K6283" s="10"/>
      <c r="L6283" s="10"/>
      <c r="M6283" s="10"/>
      <c r="N6283" s="10"/>
    </row>
    <row r="6284" spans="1:14">
      <c r="A6284" s="32"/>
      <c r="B6284" s="32"/>
      <c r="C6284" s="33"/>
      <c r="D6284" s="14"/>
      <c r="E6284" s="14"/>
      <c r="F6284" s="10"/>
      <c r="G6284" s="15"/>
      <c r="H6284" s="10"/>
      <c r="I6284" s="10"/>
      <c r="J6284" s="34"/>
      <c r="K6284" s="10"/>
      <c r="L6284" s="10"/>
      <c r="M6284" s="10"/>
      <c r="N6284" s="10"/>
    </row>
    <row r="6285" spans="1:14">
      <c r="A6285" s="32"/>
      <c r="B6285" s="32"/>
      <c r="C6285" s="33"/>
      <c r="D6285" s="14"/>
      <c r="E6285" s="14"/>
      <c r="F6285" s="10"/>
      <c r="G6285" s="15"/>
      <c r="H6285" s="10"/>
      <c r="I6285" s="10"/>
      <c r="J6285" s="34"/>
      <c r="K6285" s="10"/>
      <c r="L6285" s="10"/>
      <c r="M6285" s="10"/>
      <c r="N6285" s="10"/>
    </row>
    <row r="6286" spans="1:14">
      <c r="A6286" s="32"/>
      <c r="B6286" s="32"/>
      <c r="C6286" s="33"/>
      <c r="D6286" s="14"/>
      <c r="E6286" s="14"/>
      <c r="F6286" s="10"/>
      <c r="G6286" s="15"/>
      <c r="H6286" s="10"/>
      <c r="I6286" s="10"/>
      <c r="J6286" s="34"/>
      <c r="K6286" s="10"/>
      <c r="L6286" s="10"/>
      <c r="M6286" s="10"/>
      <c r="N6286" s="10"/>
    </row>
    <row r="6287" spans="1:14">
      <c r="A6287" s="32"/>
      <c r="B6287" s="32"/>
      <c r="C6287" s="33"/>
      <c r="D6287" s="14"/>
      <c r="E6287" s="14"/>
      <c r="F6287" s="10"/>
      <c r="G6287" s="15"/>
      <c r="H6287" s="10"/>
      <c r="I6287" s="10"/>
      <c r="J6287" s="34"/>
      <c r="K6287" s="10"/>
      <c r="L6287" s="10"/>
      <c r="M6287" s="10"/>
      <c r="N6287" s="10"/>
    </row>
    <row r="6288" spans="1:14">
      <c r="A6288" s="32"/>
      <c r="B6288" s="32"/>
      <c r="C6288" s="33"/>
      <c r="D6288" s="14"/>
      <c r="E6288" s="14"/>
      <c r="F6288" s="10"/>
      <c r="G6288" s="15"/>
      <c r="H6288" s="10"/>
      <c r="I6288" s="10"/>
      <c r="J6288" s="34"/>
      <c r="K6288" s="10"/>
      <c r="L6288" s="10"/>
      <c r="M6288" s="10"/>
      <c r="N6288" s="10"/>
    </row>
    <row r="6289" spans="1:14">
      <c r="A6289" s="32"/>
      <c r="B6289" s="32"/>
      <c r="C6289" s="33"/>
      <c r="D6289" s="14"/>
      <c r="E6289" s="14"/>
      <c r="F6289" s="10"/>
      <c r="G6289" s="15"/>
      <c r="H6289" s="10"/>
      <c r="I6289" s="10"/>
      <c r="J6289" s="34"/>
      <c r="K6289" s="10"/>
      <c r="L6289" s="10"/>
      <c r="M6289" s="10"/>
      <c r="N6289" s="10"/>
    </row>
    <row r="6290" spans="1:14">
      <c r="A6290" s="32"/>
      <c r="B6290" s="32"/>
      <c r="C6290" s="33"/>
      <c r="D6290" s="14"/>
      <c r="E6290" s="14"/>
      <c r="F6290" s="10"/>
      <c r="G6290" s="15"/>
      <c r="H6290" s="10"/>
      <c r="I6290" s="10"/>
      <c r="J6290" s="34"/>
      <c r="K6290" s="10"/>
      <c r="L6290" s="10"/>
      <c r="M6290" s="10"/>
      <c r="N6290" s="10"/>
    </row>
    <row r="6291" spans="1:14">
      <c r="A6291" s="32"/>
      <c r="B6291" s="32"/>
      <c r="C6291" s="33"/>
      <c r="D6291" s="14"/>
      <c r="E6291" s="14"/>
      <c r="F6291" s="10"/>
      <c r="G6291" s="15"/>
      <c r="H6291" s="10"/>
      <c r="I6291" s="10"/>
      <c r="J6291" s="34"/>
      <c r="K6291" s="10"/>
      <c r="L6291" s="10"/>
      <c r="M6291" s="10"/>
      <c r="N6291" s="10"/>
    </row>
    <row r="6292" spans="1:14">
      <c r="A6292" s="32"/>
      <c r="B6292" s="32"/>
      <c r="C6292" s="33"/>
      <c r="D6292" s="14"/>
      <c r="E6292" s="14"/>
      <c r="F6292" s="10"/>
      <c r="G6292" s="15"/>
      <c r="H6292" s="10"/>
      <c r="I6292" s="10"/>
      <c r="J6292" s="34"/>
      <c r="K6292" s="10"/>
      <c r="L6292" s="10"/>
      <c r="M6292" s="10"/>
      <c r="N6292" s="10"/>
    </row>
    <row r="6293" spans="1:14">
      <c r="A6293" s="32"/>
      <c r="B6293" s="32"/>
      <c r="C6293" s="33"/>
      <c r="D6293" s="14"/>
      <c r="E6293" s="14"/>
      <c r="F6293" s="10"/>
      <c r="G6293" s="15"/>
      <c r="H6293" s="10"/>
      <c r="I6293" s="10"/>
      <c r="J6293" s="34"/>
      <c r="K6293" s="10"/>
      <c r="L6293" s="10"/>
      <c r="M6293" s="10"/>
      <c r="N6293" s="10"/>
    </row>
    <row r="6294" spans="1:14">
      <c r="A6294" s="32"/>
      <c r="B6294" s="32"/>
      <c r="C6294" s="33"/>
      <c r="D6294" s="14"/>
      <c r="E6294" s="14"/>
      <c r="F6294" s="10"/>
      <c r="G6294" s="15"/>
      <c r="H6294" s="10"/>
      <c r="I6294" s="10"/>
      <c r="J6294" s="34"/>
      <c r="K6294" s="10"/>
      <c r="L6294" s="10"/>
      <c r="M6294" s="10"/>
      <c r="N6294" s="10"/>
    </row>
    <row r="6295" spans="1:14">
      <c r="A6295" s="32"/>
      <c r="B6295" s="32"/>
      <c r="C6295" s="33"/>
      <c r="D6295" s="14"/>
      <c r="E6295" s="14"/>
      <c r="F6295" s="10"/>
      <c r="G6295" s="15"/>
      <c r="H6295" s="10"/>
      <c r="I6295" s="10"/>
      <c r="J6295" s="34"/>
      <c r="K6295" s="10"/>
      <c r="L6295" s="10"/>
      <c r="M6295" s="10"/>
      <c r="N6295" s="10"/>
    </row>
    <row r="6296" spans="1:14">
      <c r="A6296" s="32"/>
      <c r="B6296" s="32"/>
      <c r="C6296" s="33"/>
      <c r="D6296" s="14"/>
      <c r="E6296" s="14"/>
      <c r="F6296" s="10"/>
      <c r="G6296" s="15"/>
      <c r="H6296" s="10"/>
      <c r="I6296" s="10"/>
      <c r="J6296" s="34"/>
      <c r="K6296" s="10"/>
      <c r="L6296" s="10"/>
      <c r="M6296" s="10"/>
      <c r="N6296" s="10"/>
    </row>
    <row r="6297" spans="1:14">
      <c r="A6297" s="32"/>
      <c r="B6297" s="32"/>
      <c r="C6297" s="33"/>
      <c r="D6297" s="14"/>
      <c r="E6297" s="14"/>
      <c r="F6297" s="10"/>
      <c r="G6297" s="15"/>
      <c r="H6297" s="10"/>
      <c r="I6297" s="10"/>
      <c r="J6297" s="34"/>
      <c r="K6297" s="10"/>
      <c r="L6297" s="10"/>
      <c r="M6297" s="10"/>
      <c r="N6297" s="10"/>
    </row>
    <row r="6298" spans="1:14">
      <c r="A6298" s="32"/>
      <c r="B6298" s="32"/>
      <c r="C6298" s="33"/>
      <c r="D6298" s="14"/>
      <c r="E6298" s="14"/>
      <c r="F6298" s="10"/>
      <c r="G6298" s="15"/>
      <c r="H6298" s="10"/>
      <c r="I6298" s="10"/>
      <c r="J6298" s="34"/>
      <c r="K6298" s="10"/>
      <c r="L6298" s="10"/>
      <c r="M6298" s="10"/>
      <c r="N6298" s="10"/>
    </row>
    <row r="6299" spans="1:14">
      <c r="A6299" s="32"/>
      <c r="B6299" s="32"/>
      <c r="C6299" s="33"/>
      <c r="D6299" s="14"/>
      <c r="E6299" s="14"/>
      <c r="F6299" s="10"/>
      <c r="G6299" s="15"/>
      <c r="H6299" s="10"/>
      <c r="I6299" s="10"/>
      <c r="J6299" s="34"/>
      <c r="K6299" s="10"/>
      <c r="L6299" s="10"/>
      <c r="M6299" s="10"/>
      <c r="N6299" s="10"/>
    </row>
    <row r="6300" spans="1:14">
      <c r="A6300" s="32"/>
      <c r="B6300" s="32"/>
      <c r="C6300" s="33"/>
      <c r="D6300" s="14"/>
      <c r="E6300" s="14"/>
      <c r="F6300" s="10"/>
      <c r="G6300" s="15"/>
      <c r="H6300" s="10"/>
      <c r="I6300" s="10"/>
      <c r="J6300" s="34"/>
      <c r="K6300" s="10"/>
      <c r="L6300" s="10"/>
      <c r="M6300" s="10"/>
      <c r="N6300" s="10"/>
    </row>
    <row r="6301" spans="1:14">
      <c r="A6301" s="32"/>
      <c r="B6301" s="32"/>
      <c r="C6301" s="33"/>
      <c r="D6301" s="14"/>
      <c r="E6301" s="14"/>
      <c r="F6301" s="10"/>
      <c r="G6301" s="15"/>
      <c r="H6301" s="10"/>
      <c r="I6301" s="10"/>
      <c r="J6301" s="34"/>
      <c r="K6301" s="10"/>
      <c r="L6301" s="10"/>
      <c r="M6301" s="10"/>
      <c r="N6301" s="10"/>
    </row>
    <row r="6302" spans="1:14">
      <c r="A6302" s="32"/>
      <c r="B6302" s="32"/>
      <c r="C6302" s="33"/>
      <c r="D6302" s="14"/>
      <c r="E6302" s="14"/>
      <c r="F6302" s="10"/>
      <c r="G6302" s="15"/>
      <c r="H6302" s="10"/>
      <c r="I6302" s="10"/>
      <c r="J6302" s="34"/>
      <c r="K6302" s="10"/>
      <c r="L6302" s="10"/>
      <c r="M6302" s="10"/>
      <c r="N6302" s="10"/>
    </row>
    <row r="6303" spans="1:14">
      <c r="A6303" s="32"/>
      <c r="B6303" s="32"/>
      <c r="C6303" s="33"/>
      <c r="D6303" s="14"/>
      <c r="E6303" s="14"/>
      <c r="F6303" s="10"/>
      <c r="G6303" s="15"/>
      <c r="H6303" s="10"/>
      <c r="I6303" s="10"/>
      <c r="J6303" s="34"/>
      <c r="K6303" s="10"/>
      <c r="L6303" s="10"/>
      <c r="M6303" s="10"/>
      <c r="N6303" s="10"/>
    </row>
    <row r="6304" spans="1:14">
      <c r="A6304" s="32"/>
      <c r="B6304" s="32"/>
      <c r="C6304" s="33"/>
      <c r="D6304" s="14"/>
      <c r="E6304" s="14"/>
      <c r="F6304" s="10"/>
      <c r="G6304" s="15"/>
      <c r="H6304" s="10"/>
      <c r="I6304" s="10"/>
      <c r="J6304" s="34"/>
      <c r="K6304" s="10"/>
      <c r="L6304" s="10"/>
      <c r="M6304" s="10"/>
      <c r="N6304" s="10"/>
    </row>
    <row r="6305" spans="1:14">
      <c r="A6305" s="32"/>
      <c r="B6305" s="32"/>
      <c r="C6305" s="33"/>
      <c r="D6305" s="14"/>
      <c r="E6305" s="14"/>
      <c r="F6305" s="10"/>
      <c r="G6305" s="15"/>
      <c r="H6305" s="10"/>
      <c r="I6305" s="10"/>
      <c r="J6305" s="34"/>
      <c r="K6305" s="10"/>
      <c r="L6305" s="10"/>
      <c r="M6305" s="10"/>
      <c r="N6305" s="10"/>
    </row>
    <row r="6306" spans="1:14">
      <c r="A6306" s="32"/>
      <c r="B6306" s="32"/>
      <c r="C6306" s="33"/>
      <c r="D6306" s="14"/>
      <c r="E6306" s="14"/>
      <c r="F6306" s="10"/>
      <c r="G6306" s="15"/>
      <c r="H6306" s="10"/>
      <c r="I6306" s="10"/>
      <c r="J6306" s="34"/>
      <c r="K6306" s="10"/>
      <c r="L6306" s="10"/>
      <c r="M6306" s="10"/>
      <c r="N6306" s="10"/>
    </row>
    <row r="6307" spans="1:14">
      <c r="A6307" s="32"/>
      <c r="B6307" s="32"/>
      <c r="C6307" s="33"/>
      <c r="D6307" s="14"/>
      <c r="E6307" s="14"/>
      <c r="F6307" s="10"/>
      <c r="G6307" s="15"/>
      <c r="H6307" s="10"/>
      <c r="I6307" s="10"/>
      <c r="J6307" s="34"/>
      <c r="K6307" s="10"/>
      <c r="L6307" s="10"/>
      <c r="M6307" s="10"/>
      <c r="N6307" s="10"/>
    </row>
    <row r="6308" spans="1:14">
      <c r="A6308" s="32"/>
      <c r="B6308" s="32"/>
      <c r="C6308" s="33"/>
      <c r="D6308" s="14"/>
      <c r="E6308" s="14"/>
      <c r="F6308" s="10"/>
      <c r="G6308" s="15"/>
      <c r="H6308" s="10"/>
      <c r="I6308" s="10"/>
      <c r="J6308" s="34"/>
      <c r="K6308" s="10"/>
      <c r="L6308" s="10"/>
      <c r="M6308" s="10"/>
      <c r="N6308" s="10"/>
    </row>
    <row r="6309" spans="1:14">
      <c r="A6309" s="32"/>
      <c r="B6309" s="32"/>
      <c r="C6309" s="33"/>
      <c r="D6309" s="14"/>
      <c r="E6309" s="14"/>
      <c r="F6309" s="10"/>
      <c r="G6309" s="15"/>
      <c r="H6309" s="10"/>
      <c r="I6309" s="10"/>
      <c r="J6309" s="34"/>
      <c r="K6309" s="10"/>
      <c r="L6309" s="10"/>
      <c r="M6309" s="10"/>
      <c r="N6309" s="10"/>
    </row>
    <row r="6310" spans="1:14">
      <c r="A6310" s="32"/>
      <c r="B6310" s="32"/>
      <c r="C6310" s="33"/>
      <c r="D6310" s="14"/>
      <c r="E6310" s="14"/>
      <c r="F6310" s="10"/>
      <c r="G6310" s="15"/>
      <c r="H6310" s="10"/>
      <c r="I6310" s="10"/>
      <c r="J6310" s="34"/>
      <c r="K6310" s="10"/>
      <c r="L6310" s="10"/>
      <c r="M6310" s="10"/>
      <c r="N6310" s="10"/>
    </row>
    <row r="6311" spans="1:14">
      <c r="A6311" s="32"/>
      <c r="B6311" s="32"/>
      <c r="C6311" s="33"/>
      <c r="D6311" s="14"/>
      <c r="E6311" s="14"/>
      <c r="F6311" s="10"/>
      <c r="G6311" s="15"/>
      <c r="H6311" s="10"/>
      <c r="I6311" s="10"/>
      <c r="J6311" s="34"/>
      <c r="K6311" s="10"/>
      <c r="L6311" s="10"/>
      <c r="M6311" s="10"/>
      <c r="N6311" s="10"/>
    </row>
    <row r="6312" spans="1:14">
      <c r="A6312" s="32"/>
      <c r="B6312" s="32"/>
      <c r="C6312" s="33"/>
      <c r="D6312" s="14"/>
      <c r="E6312" s="14"/>
      <c r="F6312" s="10"/>
      <c r="G6312" s="15"/>
      <c r="H6312" s="10"/>
      <c r="I6312" s="10"/>
      <c r="J6312" s="34"/>
      <c r="K6312" s="10"/>
      <c r="L6312" s="10"/>
      <c r="M6312" s="10"/>
      <c r="N6312" s="10"/>
    </row>
    <row r="6313" spans="1:14">
      <c r="A6313" s="32"/>
      <c r="B6313" s="32"/>
      <c r="C6313" s="33"/>
      <c r="D6313" s="14"/>
      <c r="E6313" s="14"/>
      <c r="F6313" s="10"/>
      <c r="G6313" s="15"/>
      <c r="H6313" s="10"/>
      <c r="I6313" s="10"/>
      <c r="J6313" s="34"/>
      <c r="K6313" s="10"/>
      <c r="L6313" s="10"/>
      <c r="M6313" s="10"/>
      <c r="N6313" s="10"/>
    </row>
    <row r="6314" spans="1:14">
      <c r="A6314" s="32"/>
      <c r="B6314" s="32"/>
      <c r="C6314" s="33"/>
      <c r="D6314" s="14"/>
      <c r="E6314" s="14"/>
      <c r="F6314" s="10"/>
      <c r="G6314" s="15"/>
      <c r="H6314" s="10"/>
      <c r="I6314" s="10"/>
      <c r="J6314" s="34"/>
      <c r="K6314" s="10"/>
      <c r="L6314" s="10"/>
      <c r="M6314" s="10"/>
      <c r="N6314" s="10"/>
    </row>
    <row r="6315" spans="1:14">
      <c r="A6315" s="32"/>
      <c r="B6315" s="32"/>
      <c r="C6315" s="33"/>
      <c r="D6315" s="14"/>
      <c r="E6315" s="14"/>
      <c r="F6315" s="10"/>
      <c r="G6315" s="15"/>
      <c r="H6315" s="10"/>
      <c r="I6315" s="10"/>
      <c r="J6315" s="34"/>
      <c r="K6315" s="10"/>
      <c r="L6315" s="10"/>
      <c r="M6315" s="10"/>
      <c r="N6315" s="10"/>
    </row>
    <row r="6316" spans="1:14">
      <c r="A6316" s="32"/>
      <c r="B6316" s="32"/>
      <c r="C6316" s="33"/>
      <c r="D6316" s="14"/>
      <c r="E6316" s="14"/>
      <c r="F6316" s="10"/>
      <c r="G6316" s="15"/>
      <c r="H6316" s="10"/>
      <c r="I6316" s="10"/>
      <c r="J6316" s="34"/>
      <c r="K6316" s="10"/>
      <c r="L6316" s="10"/>
      <c r="M6316" s="10"/>
      <c r="N6316" s="10"/>
    </row>
    <row r="6317" spans="1:14">
      <c r="A6317" s="32"/>
      <c r="B6317" s="32"/>
      <c r="C6317" s="33"/>
      <c r="D6317" s="14"/>
      <c r="E6317" s="14"/>
      <c r="F6317" s="10"/>
      <c r="G6317" s="15"/>
      <c r="H6317" s="10"/>
      <c r="I6317" s="10"/>
      <c r="J6317" s="34"/>
      <c r="K6317" s="10"/>
      <c r="L6317" s="10"/>
      <c r="M6317" s="10"/>
      <c r="N6317" s="10"/>
    </row>
    <row r="6318" spans="1:14">
      <c r="A6318" s="32"/>
      <c r="B6318" s="32"/>
      <c r="C6318" s="33"/>
      <c r="D6318" s="14"/>
      <c r="E6318" s="14"/>
      <c r="F6318" s="10"/>
      <c r="G6318" s="15"/>
      <c r="H6318" s="10"/>
      <c r="I6318" s="10"/>
      <c r="J6318" s="34"/>
      <c r="K6318" s="10"/>
      <c r="L6318" s="10"/>
      <c r="M6318" s="10"/>
      <c r="N6318" s="10"/>
    </row>
    <row r="6319" spans="1:14">
      <c r="A6319" s="32"/>
      <c r="B6319" s="32"/>
      <c r="C6319" s="33"/>
      <c r="D6319" s="14"/>
      <c r="E6319" s="14"/>
      <c r="F6319" s="10"/>
      <c r="G6319" s="15"/>
      <c r="H6319" s="10"/>
      <c r="I6319" s="10"/>
      <c r="J6319" s="34"/>
      <c r="K6319" s="10"/>
      <c r="L6319" s="10"/>
      <c r="M6319" s="10"/>
      <c r="N6319" s="10"/>
    </row>
    <row r="6320" spans="1:14">
      <c r="A6320" s="32"/>
      <c r="B6320" s="32"/>
      <c r="C6320" s="33"/>
      <c r="D6320" s="14"/>
      <c r="E6320" s="14"/>
      <c r="F6320" s="10"/>
      <c r="G6320" s="15"/>
      <c r="H6320" s="10"/>
      <c r="I6320" s="10"/>
      <c r="J6320" s="34"/>
      <c r="K6320" s="10"/>
      <c r="L6320" s="10"/>
      <c r="M6320" s="10"/>
      <c r="N6320" s="10"/>
    </row>
    <row r="6321" spans="1:14">
      <c r="A6321" s="32"/>
      <c r="B6321" s="32"/>
      <c r="C6321" s="33"/>
      <c r="D6321" s="14"/>
      <c r="E6321" s="14"/>
      <c r="F6321" s="10"/>
      <c r="G6321" s="15"/>
      <c r="H6321" s="10"/>
      <c r="I6321" s="10"/>
      <c r="J6321" s="34"/>
      <c r="K6321" s="10"/>
      <c r="L6321" s="10"/>
      <c r="M6321" s="10"/>
      <c r="N6321" s="10"/>
    </row>
    <row r="6322" spans="1:14">
      <c r="A6322" s="32"/>
      <c r="B6322" s="32"/>
      <c r="C6322" s="33"/>
      <c r="D6322" s="14"/>
      <c r="E6322" s="14"/>
      <c r="F6322" s="10"/>
      <c r="G6322" s="15"/>
      <c r="H6322" s="10"/>
      <c r="I6322" s="10"/>
      <c r="J6322" s="34"/>
      <c r="K6322" s="10"/>
      <c r="L6322" s="10"/>
      <c r="M6322" s="10"/>
      <c r="N6322" s="10"/>
    </row>
    <row r="6323" spans="1:14">
      <c r="A6323" s="32"/>
      <c r="B6323" s="32"/>
      <c r="C6323" s="33"/>
      <c r="D6323" s="14"/>
      <c r="E6323" s="14"/>
      <c r="F6323" s="10"/>
      <c r="G6323" s="15"/>
      <c r="H6323" s="10"/>
      <c r="I6323" s="10"/>
      <c r="J6323" s="34"/>
      <c r="K6323" s="10"/>
      <c r="L6323" s="10"/>
      <c r="M6323" s="10"/>
      <c r="N6323" s="10"/>
    </row>
    <row r="6324" spans="1:14">
      <c r="A6324" s="32"/>
      <c r="B6324" s="32"/>
      <c r="C6324" s="33"/>
      <c r="D6324" s="14"/>
      <c r="E6324" s="14"/>
      <c r="F6324" s="10"/>
      <c r="G6324" s="15"/>
      <c r="H6324" s="10"/>
      <c r="I6324" s="10"/>
      <c r="J6324" s="34"/>
      <c r="K6324" s="10"/>
      <c r="L6324" s="10"/>
      <c r="M6324" s="10"/>
      <c r="N6324" s="10"/>
    </row>
    <row r="6325" spans="1:14">
      <c r="A6325" s="32"/>
      <c r="B6325" s="32"/>
      <c r="C6325" s="33"/>
      <c r="D6325" s="14"/>
      <c r="E6325" s="14"/>
      <c r="F6325" s="10"/>
      <c r="G6325" s="15"/>
      <c r="H6325" s="10"/>
      <c r="I6325" s="10"/>
      <c r="J6325" s="34"/>
      <c r="K6325" s="10"/>
      <c r="L6325" s="10"/>
      <c r="M6325" s="10"/>
      <c r="N6325" s="10"/>
    </row>
    <row r="6326" spans="1:14">
      <c r="A6326" s="32"/>
      <c r="B6326" s="32"/>
      <c r="C6326" s="33"/>
      <c r="D6326" s="14"/>
      <c r="E6326" s="14"/>
      <c r="F6326" s="10"/>
      <c r="G6326" s="15"/>
      <c r="H6326" s="10"/>
      <c r="I6326" s="10"/>
      <c r="J6326" s="34"/>
      <c r="K6326" s="10"/>
      <c r="L6326" s="10"/>
      <c r="M6326" s="10"/>
      <c r="N6326" s="10"/>
    </row>
    <row r="6327" spans="1:14">
      <c r="A6327" s="32"/>
      <c r="B6327" s="32"/>
      <c r="C6327" s="33"/>
      <c r="D6327" s="14"/>
      <c r="E6327" s="14"/>
      <c r="F6327" s="10"/>
      <c r="G6327" s="15"/>
      <c r="H6327" s="10"/>
      <c r="I6327" s="10"/>
      <c r="J6327" s="34"/>
      <c r="K6327" s="10"/>
      <c r="L6327" s="10"/>
      <c r="M6327" s="10"/>
      <c r="N6327" s="10"/>
    </row>
    <row r="6328" spans="1:14">
      <c r="A6328" s="32"/>
      <c r="B6328" s="32"/>
      <c r="C6328" s="33"/>
      <c r="D6328" s="14"/>
      <c r="E6328" s="14"/>
      <c r="F6328" s="10"/>
      <c r="G6328" s="15"/>
      <c r="H6328" s="10"/>
      <c r="I6328" s="10"/>
      <c r="J6328" s="34"/>
      <c r="K6328" s="10"/>
      <c r="L6328" s="10"/>
      <c r="M6328" s="10"/>
      <c r="N6328" s="10"/>
    </row>
    <row r="6329" spans="1:14">
      <c r="A6329" s="32"/>
      <c r="B6329" s="32"/>
      <c r="C6329" s="33"/>
      <c r="D6329" s="14"/>
      <c r="E6329" s="14"/>
      <c r="F6329" s="10"/>
      <c r="G6329" s="15"/>
      <c r="H6329" s="10"/>
      <c r="I6329" s="10"/>
      <c r="J6329" s="34"/>
      <c r="K6329" s="10"/>
      <c r="L6329" s="10"/>
      <c r="M6329" s="10"/>
      <c r="N6329" s="10"/>
    </row>
    <row r="6330" spans="1:14">
      <c r="A6330" s="32"/>
      <c r="B6330" s="32"/>
      <c r="C6330" s="33"/>
      <c r="D6330" s="14"/>
      <c r="E6330" s="14"/>
      <c r="F6330" s="10"/>
      <c r="G6330" s="15"/>
      <c r="H6330" s="10"/>
      <c r="I6330" s="10"/>
      <c r="J6330" s="34"/>
      <c r="K6330" s="10"/>
      <c r="L6330" s="10"/>
      <c r="M6330" s="10"/>
      <c r="N6330" s="10"/>
    </row>
    <row r="6331" spans="1:14">
      <c r="A6331" s="32"/>
      <c r="B6331" s="32"/>
      <c r="C6331" s="33"/>
      <c r="D6331" s="14"/>
      <c r="E6331" s="14"/>
      <c r="F6331" s="10"/>
      <c r="G6331" s="15"/>
      <c r="H6331" s="10"/>
      <c r="I6331" s="10"/>
      <c r="J6331" s="34"/>
      <c r="K6331" s="10"/>
      <c r="L6331" s="10"/>
      <c r="M6331" s="10"/>
      <c r="N6331" s="10"/>
    </row>
    <row r="6332" spans="1:14">
      <c r="A6332" s="32"/>
      <c r="B6332" s="32"/>
      <c r="C6332" s="33"/>
      <c r="D6332" s="14"/>
      <c r="E6332" s="14"/>
      <c r="F6332" s="10"/>
      <c r="G6332" s="15"/>
      <c r="H6332" s="10"/>
      <c r="I6332" s="10"/>
      <c r="J6332" s="34"/>
      <c r="K6332" s="10"/>
      <c r="L6332" s="10"/>
      <c r="M6332" s="10"/>
      <c r="N6332" s="10"/>
    </row>
    <row r="6333" spans="1:14">
      <c r="A6333" s="32"/>
      <c r="B6333" s="32"/>
      <c r="C6333" s="33"/>
      <c r="D6333" s="14"/>
      <c r="E6333" s="14"/>
      <c r="F6333" s="10"/>
      <c r="G6333" s="15"/>
      <c r="H6333" s="10"/>
      <c r="I6333" s="10"/>
      <c r="J6333" s="34"/>
      <c r="K6333" s="10"/>
      <c r="L6333" s="10"/>
      <c r="M6333" s="10"/>
      <c r="N6333" s="10"/>
    </row>
    <row r="6334" spans="1:14">
      <c r="A6334" s="32"/>
      <c r="B6334" s="32"/>
      <c r="C6334" s="33"/>
      <c r="D6334" s="14"/>
      <c r="E6334" s="14"/>
      <c r="F6334" s="10"/>
      <c r="G6334" s="15"/>
      <c r="H6334" s="10"/>
      <c r="I6334" s="10"/>
      <c r="J6334" s="34"/>
      <c r="K6334" s="10"/>
      <c r="L6334" s="10"/>
      <c r="M6334" s="10"/>
      <c r="N6334" s="10"/>
    </row>
    <row r="6335" spans="1:14">
      <c r="A6335" s="32"/>
      <c r="B6335" s="32"/>
      <c r="C6335" s="33"/>
      <c r="D6335" s="14"/>
      <c r="E6335" s="14"/>
      <c r="F6335" s="10"/>
      <c r="G6335" s="15"/>
      <c r="H6335" s="10"/>
      <c r="I6335" s="10"/>
      <c r="J6335" s="34"/>
      <c r="K6335" s="10"/>
      <c r="L6335" s="10"/>
      <c r="M6335" s="10"/>
      <c r="N6335" s="10"/>
    </row>
    <row r="6336" spans="1:14">
      <c r="A6336" s="32"/>
      <c r="B6336" s="32"/>
      <c r="C6336" s="33"/>
      <c r="D6336" s="14"/>
      <c r="E6336" s="14"/>
      <c r="F6336" s="10"/>
      <c r="G6336" s="15"/>
      <c r="H6336" s="10"/>
      <c r="I6336" s="10"/>
      <c r="J6336" s="34"/>
      <c r="K6336" s="10"/>
      <c r="L6336" s="10"/>
      <c r="M6336" s="10"/>
      <c r="N6336" s="10"/>
    </row>
    <row r="6337" spans="1:14">
      <c r="A6337" s="32"/>
      <c r="B6337" s="32"/>
      <c r="C6337" s="33"/>
      <c r="D6337" s="14"/>
      <c r="E6337" s="14"/>
      <c r="F6337" s="10"/>
      <c r="G6337" s="15"/>
      <c r="H6337" s="10"/>
      <c r="I6337" s="10"/>
      <c r="J6337" s="34"/>
      <c r="K6337" s="10"/>
      <c r="L6337" s="10"/>
      <c r="M6337" s="10"/>
      <c r="N6337" s="10"/>
    </row>
    <row r="6338" spans="1:14">
      <c r="A6338" s="32"/>
      <c r="B6338" s="32"/>
      <c r="C6338" s="33"/>
      <c r="D6338" s="14"/>
      <c r="E6338" s="14"/>
      <c r="F6338" s="10"/>
      <c r="G6338" s="15"/>
      <c r="H6338" s="10"/>
      <c r="I6338" s="10"/>
      <c r="J6338" s="34"/>
      <c r="K6338" s="10"/>
      <c r="L6338" s="10"/>
      <c r="M6338" s="10"/>
      <c r="N6338" s="10"/>
    </row>
    <row r="6339" spans="1:14">
      <c r="A6339" s="32"/>
      <c r="B6339" s="32"/>
      <c r="C6339" s="33"/>
      <c r="D6339" s="14"/>
      <c r="E6339" s="14"/>
      <c r="F6339" s="10"/>
      <c r="G6339" s="15"/>
      <c r="H6339" s="10"/>
      <c r="I6339" s="10"/>
      <c r="J6339" s="34"/>
      <c r="K6339" s="10"/>
      <c r="L6339" s="10"/>
      <c r="M6339" s="10"/>
      <c r="N6339" s="10"/>
    </row>
    <row r="6340" spans="1:14">
      <c r="A6340" s="32"/>
      <c r="B6340" s="32"/>
      <c r="C6340" s="33"/>
      <c r="D6340" s="14"/>
      <c r="E6340" s="14"/>
      <c r="F6340" s="10"/>
      <c r="G6340" s="15"/>
      <c r="H6340" s="10"/>
      <c r="I6340" s="10"/>
      <c r="J6340" s="34"/>
      <c r="K6340" s="10"/>
      <c r="L6340" s="10"/>
      <c r="M6340" s="10"/>
      <c r="N6340" s="10"/>
    </row>
    <row r="6341" spans="1:14">
      <c r="A6341" s="32"/>
      <c r="B6341" s="32"/>
      <c r="C6341" s="33"/>
      <c r="D6341" s="14"/>
      <c r="E6341" s="14"/>
      <c r="F6341" s="10"/>
      <c r="G6341" s="15"/>
      <c r="H6341" s="10"/>
      <c r="I6341" s="10"/>
      <c r="J6341" s="34"/>
      <c r="K6341" s="10"/>
      <c r="L6341" s="10"/>
      <c r="M6341" s="10"/>
      <c r="N6341" s="10"/>
    </row>
    <row r="6342" spans="1:14">
      <c r="A6342" s="32"/>
      <c r="B6342" s="32"/>
      <c r="C6342" s="33"/>
      <c r="D6342" s="14"/>
      <c r="E6342" s="14"/>
      <c r="F6342" s="10"/>
      <c r="G6342" s="15"/>
      <c r="H6342" s="10"/>
      <c r="I6342" s="10"/>
      <c r="J6342" s="34"/>
      <c r="K6342" s="10"/>
      <c r="L6342" s="10"/>
      <c r="M6342" s="10"/>
      <c r="N6342" s="10"/>
    </row>
    <row r="6343" spans="1:14">
      <c r="A6343" s="32"/>
      <c r="B6343" s="32"/>
      <c r="C6343" s="33"/>
      <c r="D6343" s="14"/>
      <c r="E6343" s="14"/>
      <c r="F6343" s="10"/>
      <c r="G6343" s="15"/>
      <c r="H6343" s="10"/>
      <c r="I6343" s="10"/>
      <c r="J6343" s="34"/>
      <c r="K6343" s="10"/>
      <c r="L6343" s="10"/>
      <c r="M6343" s="10"/>
      <c r="N6343" s="10"/>
    </row>
    <row r="6344" spans="1:14">
      <c r="A6344" s="32"/>
      <c r="B6344" s="32"/>
      <c r="C6344" s="33"/>
      <c r="D6344" s="14"/>
      <c r="E6344" s="14"/>
      <c r="F6344" s="10"/>
      <c r="G6344" s="15"/>
      <c r="H6344" s="10"/>
      <c r="I6344" s="10"/>
      <c r="J6344" s="34"/>
      <c r="K6344" s="10"/>
      <c r="L6344" s="10"/>
      <c r="M6344" s="10"/>
      <c r="N6344" s="10"/>
    </row>
    <row r="6345" spans="1:14">
      <c r="A6345" s="32"/>
      <c r="B6345" s="32"/>
      <c r="C6345" s="33"/>
      <c r="D6345" s="14"/>
      <c r="E6345" s="14"/>
      <c r="F6345" s="10"/>
      <c r="G6345" s="15"/>
      <c r="H6345" s="10"/>
      <c r="I6345" s="10"/>
      <c r="J6345" s="34"/>
      <c r="K6345" s="10"/>
      <c r="L6345" s="10"/>
      <c r="M6345" s="10"/>
      <c r="N6345" s="10"/>
    </row>
    <row r="6346" spans="1:14">
      <c r="A6346" s="32"/>
      <c r="B6346" s="32"/>
      <c r="C6346" s="33"/>
      <c r="D6346" s="14"/>
      <c r="E6346" s="14"/>
      <c r="F6346" s="10"/>
      <c r="G6346" s="15"/>
      <c r="H6346" s="10"/>
      <c r="I6346" s="10"/>
      <c r="J6346" s="34"/>
      <c r="K6346" s="10"/>
      <c r="L6346" s="10"/>
      <c r="M6346" s="10"/>
      <c r="N6346" s="10"/>
    </row>
    <row r="6347" spans="1:14">
      <c r="A6347" s="32"/>
      <c r="B6347" s="32"/>
      <c r="C6347" s="33"/>
      <c r="D6347" s="14"/>
      <c r="E6347" s="14"/>
      <c r="F6347" s="10"/>
      <c r="G6347" s="15"/>
      <c r="H6347" s="10"/>
      <c r="I6347" s="10"/>
      <c r="J6347" s="34"/>
      <c r="K6347" s="10"/>
      <c r="L6347" s="10"/>
      <c r="M6347" s="10"/>
      <c r="N6347" s="10"/>
    </row>
    <row r="6348" spans="1:14">
      <c r="A6348" s="32"/>
      <c r="B6348" s="32"/>
      <c r="C6348" s="33"/>
      <c r="D6348" s="14"/>
      <c r="E6348" s="14"/>
      <c r="F6348" s="10"/>
      <c r="G6348" s="15"/>
      <c r="H6348" s="10"/>
      <c r="I6348" s="10"/>
      <c r="J6348" s="34"/>
      <c r="K6348" s="10"/>
      <c r="L6348" s="10"/>
      <c r="M6348" s="10"/>
      <c r="N6348" s="10"/>
    </row>
    <row r="6349" spans="1:14">
      <c r="A6349" s="32"/>
      <c r="B6349" s="32"/>
      <c r="C6349" s="33"/>
      <c r="D6349" s="14"/>
      <c r="E6349" s="14"/>
      <c r="F6349" s="10"/>
      <c r="G6349" s="15"/>
      <c r="H6349" s="10"/>
      <c r="I6349" s="10"/>
      <c r="J6349" s="34"/>
      <c r="K6349" s="10"/>
      <c r="L6349" s="10"/>
      <c r="M6349" s="10"/>
      <c r="N6349" s="10"/>
    </row>
    <row r="6350" spans="1:14">
      <c r="A6350" s="32"/>
      <c r="B6350" s="32"/>
      <c r="C6350" s="33"/>
      <c r="D6350" s="14"/>
      <c r="E6350" s="14"/>
      <c r="F6350" s="10"/>
      <c r="G6350" s="15"/>
      <c r="H6350" s="10"/>
      <c r="I6350" s="10"/>
      <c r="J6350" s="34"/>
      <c r="K6350" s="10"/>
      <c r="L6350" s="10"/>
      <c r="M6350" s="10"/>
      <c r="N6350" s="10"/>
    </row>
    <row r="6351" spans="1:14">
      <c r="A6351" s="32"/>
      <c r="B6351" s="32"/>
      <c r="C6351" s="33"/>
      <c r="D6351" s="14"/>
      <c r="E6351" s="14"/>
      <c r="F6351" s="10"/>
      <c r="G6351" s="15"/>
      <c r="H6351" s="10"/>
      <c r="I6351" s="10"/>
      <c r="J6351" s="34"/>
      <c r="K6351" s="10"/>
      <c r="L6351" s="10"/>
      <c r="M6351" s="10"/>
      <c r="N6351" s="10"/>
    </row>
    <row r="6352" spans="1:14">
      <c r="A6352" s="32"/>
      <c r="B6352" s="32"/>
      <c r="C6352" s="33"/>
      <c r="D6352" s="14"/>
      <c r="E6352" s="14"/>
      <c r="F6352" s="10"/>
      <c r="G6352" s="15"/>
      <c r="H6352" s="10"/>
      <c r="I6352" s="10"/>
      <c r="J6352" s="34"/>
      <c r="K6352" s="10"/>
      <c r="L6352" s="10"/>
      <c r="M6352" s="10"/>
      <c r="N6352" s="10"/>
    </row>
    <row r="6353" spans="1:14">
      <c r="A6353" s="32"/>
      <c r="B6353" s="32"/>
      <c r="C6353" s="33"/>
      <c r="D6353" s="14"/>
      <c r="E6353" s="14"/>
      <c r="F6353" s="10"/>
      <c r="G6353" s="15"/>
      <c r="H6353" s="10"/>
      <c r="I6353" s="10"/>
      <c r="J6353" s="34"/>
      <c r="K6353" s="10"/>
      <c r="L6353" s="10"/>
      <c r="M6353" s="10"/>
      <c r="N6353" s="10"/>
    </row>
    <row r="6354" spans="1:14">
      <c r="A6354" s="32"/>
      <c r="B6354" s="32"/>
      <c r="C6354" s="33"/>
      <c r="D6354" s="14"/>
      <c r="E6354" s="14"/>
      <c r="F6354" s="10"/>
      <c r="G6354" s="15"/>
      <c r="H6354" s="10"/>
      <c r="I6354" s="10"/>
      <c r="J6354" s="34"/>
      <c r="K6354" s="10"/>
      <c r="L6354" s="10"/>
      <c r="M6354" s="10"/>
      <c r="N6354" s="10"/>
    </row>
    <row r="6355" spans="1:14">
      <c r="A6355" s="32"/>
      <c r="B6355" s="32"/>
      <c r="C6355" s="33"/>
      <c r="D6355" s="14"/>
      <c r="E6355" s="14"/>
      <c r="F6355" s="10"/>
      <c r="G6355" s="15"/>
      <c r="H6355" s="10"/>
      <c r="I6355" s="10"/>
      <c r="J6355" s="34"/>
      <c r="K6355" s="10"/>
      <c r="L6355" s="10"/>
      <c r="M6355" s="10"/>
      <c r="N6355" s="10"/>
    </row>
    <row r="6356" spans="1:14">
      <c r="A6356" s="32"/>
      <c r="B6356" s="32"/>
      <c r="C6356" s="33"/>
      <c r="D6356" s="14"/>
      <c r="E6356" s="14"/>
      <c r="F6356" s="10"/>
      <c r="G6356" s="15"/>
      <c r="H6356" s="10"/>
      <c r="I6356" s="10"/>
      <c r="J6356" s="34"/>
      <c r="K6356" s="10"/>
      <c r="L6356" s="10"/>
      <c r="M6356" s="10"/>
      <c r="N6356" s="10"/>
    </row>
    <row r="6357" spans="1:14">
      <c r="A6357" s="32"/>
      <c r="B6357" s="32"/>
      <c r="C6357" s="33"/>
      <c r="D6357" s="14"/>
      <c r="E6357" s="14"/>
      <c r="F6357" s="10"/>
      <c r="G6357" s="15"/>
      <c r="H6357" s="10"/>
      <c r="I6357" s="10"/>
      <c r="J6357" s="34"/>
      <c r="K6357" s="10"/>
      <c r="L6357" s="10"/>
      <c r="M6357" s="10"/>
      <c r="N6357" s="10"/>
    </row>
    <row r="6358" spans="1:14">
      <c r="A6358" s="32"/>
      <c r="B6358" s="32"/>
      <c r="C6358" s="33"/>
      <c r="D6358" s="14"/>
      <c r="E6358" s="14"/>
      <c r="F6358" s="10"/>
      <c r="G6358" s="15"/>
      <c r="H6358" s="10"/>
      <c r="I6358" s="10"/>
      <c r="J6358" s="34"/>
      <c r="K6358" s="10"/>
      <c r="L6358" s="10"/>
      <c r="M6358" s="10"/>
      <c r="N6358" s="10"/>
    </row>
    <row r="6359" spans="1:14">
      <c r="A6359" s="32"/>
      <c r="B6359" s="32"/>
      <c r="C6359" s="33"/>
      <c r="D6359" s="14"/>
      <c r="E6359" s="14"/>
      <c r="F6359" s="10"/>
      <c r="G6359" s="15"/>
      <c r="H6359" s="10"/>
      <c r="I6359" s="10"/>
      <c r="J6359" s="34"/>
      <c r="K6359" s="10"/>
      <c r="L6359" s="10"/>
      <c r="M6359" s="10"/>
      <c r="N6359" s="10"/>
    </row>
    <row r="6360" spans="1:14">
      <c r="A6360" s="32"/>
      <c r="B6360" s="32"/>
      <c r="C6360" s="33"/>
      <c r="D6360" s="14"/>
      <c r="E6360" s="14"/>
      <c r="F6360" s="10"/>
      <c r="G6360" s="15"/>
      <c r="H6360" s="10"/>
      <c r="I6360" s="10"/>
      <c r="J6360" s="34"/>
      <c r="K6360" s="10"/>
      <c r="L6360" s="10"/>
      <c r="M6360" s="10"/>
      <c r="N6360" s="10"/>
    </row>
    <row r="6361" spans="1:14">
      <c r="A6361" s="32"/>
      <c r="B6361" s="32"/>
      <c r="C6361" s="33"/>
      <c r="D6361" s="14"/>
      <c r="E6361" s="14"/>
      <c r="F6361" s="10"/>
      <c r="G6361" s="15"/>
      <c r="H6361" s="10"/>
      <c r="I6361" s="10"/>
      <c r="J6361" s="34"/>
      <c r="K6361" s="10"/>
      <c r="L6361" s="10"/>
      <c r="M6361" s="10"/>
      <c r="N6361" s="10"/>
    </row>
    <row r="6362" spans="1:14">
      <c r="A6362" s="32"/>
      <c r="B6362" s="32"/>
      <c r="C6362" s="33"/>
      <c r="D6362" s="14"/>
      <c r="E6362" s="14"/>
      <c r="F6362" s="10"/>
      <c r="G6362" s="15"/>
      <c r="H6362" s="10"/>
      <c r="I6362" s="10"/>
      <c r="J6362" s="34"/>
      <c r="K6362" s="10"/>
      <c r="L6362" s="10"/>
      <c r="M6362" s="10"/>
      <c r="N6362" s="10"/>
    </row>
    <row r="6363" spans="1:14">
      <c r="A6363" s="32"/>
      <c r="B6363" s="32"/>
      <c r="C6363" s="33"/>
      <c r="D6363" s="14"/>
      <c r="E6363" s="14"/>
      <c r="F6363" s="10"/>
      <c r="G6363" s="15"/>
      <c r="H6363" s="10"/>
      <c r="I6363" s="10"/>
      <c r="J6363" s="34"/>
      <c r="K6363" s="10"/>
      <c r="L6363" s="10"/>
      <c r="M6363" s="10"/>
      <c r="N6363" s="10"/>
    </row>
    <row r="6364" spans="1:14">
      <c r="A6364" s="32"/>
      <c r="B6364" s="32"/>
      <c r="C6364" s="33"/>
      <c r="D6364" s="14"/>
      <c r="E6364" s="14"/>
      <c r="F6364" s="10"/>
      <c r="G6364" s="15"/>
      <c r="H6364" s="10"/>
      <c r="I6364" s="10"/>
      <c r="J6364" s="34"/>
      <c r="K6364" s="10"/>
      <c r="L6364" s="10"/>
      <c r="M6364" s="10"/>
      <c r="N6364" s="10"/>
    </row>
    <row r="6365" spans="1:14">
      <c r="A6365" s="32"/>
      <c r="B6365" s="32"/>
      <c r="C6365" s="33"/>
      <c r="D6365" s="14"/>
      <c r="E6365" s="14"/>
      <c r="F6365" s="10"/>
      <c r="G6365" s="15"/>
      <c r="H6365" s="10"/>
      <c r="I6365" s="10"/>
      <c r="J6365" s="34"/>
      <c r="K6365" s="10"/>
      <c r="L6365" s="10"/>
      <c r="M6365" s="10"/>
      <c r="N6365" s="10"/>
    </row>
    <row r="6366" spans="1:14">
      <c r="A6366" s="32"/>
      <c r="B6366" s="32"/>
      <c r="C6366" s="33"/>
      <c r="D6366" s="14"/>
      <c r="E6366" s="14"/>
      <c r="F6366" s="10"/>
      <c r="G6366" s="15"/>
      <c r="H6366" s="10"/>
      <c r="I6366" s="10"/>
      <c r="J6366" s="34"/>
      <c r="K6366" s="10"/>
      <c r="L6366" s="10"/>
      <c r="M6366" s="10"/>
      <c r="N6366" s="10"/>
    </row>
    <row r="6367" spans="1:14">
      <c r="A6367" s="32"/>
      <c r="B6367" s="32"/>
      <c r="C6367" s="33"/>
      <c r="D6367" s="14"/>
      <c r="E6367" s="14"/>
      <c r="F6367" s="10"/>
      <c r="G6367" s="15"/>
      <c r="H6367" s="10"/>
      <c r="I6367" s="10"/>
      <c r="J6367" s="34"/>
      <c r="K6367" s="10"/>
      <c r="L6367" s="10"/>
      <c r="M6367" s="10"/>
      <c r="N6367" s="10"/>
    </row>
    <row r="6368" spans="1:14">
      <c r="A6368" s="32"/>
      <c r="B6368" s="32"/>
      <c r="C6368" s="33"/>
      <c r="D6368" s="14"/>
      <c r="E6368" s="14"/>
      <c r="F6368" s="10"/>
      <c r="G6368" s="15"/>
      <c r="H6368" s="10"/>
      <c r="I6368" s="10"/>
      <c r="J6368" s="34"/>
      <c r="K6368" s="10"/>
      <c r="L6368" s="10"/>
      <c r="M6368" s="10"/>
      <c r="N6368" s="10"/>
    </row>
    <row r="6369" spans="1:14">
      <c r="A6369" s="32"/>
      <c r="B6369" s="32"/>
      <c r="C6369" s="33"/>
      <c r="D6369" s="14"/>
      <c r="E6369" s="14"/>
      <c r="F6369" s="10"/>
      <c r="G6369" s="15"/>
      <c r="H6369" s="10"/>
      <c r="I6369" s="10"/>
      <c r="J6369" s="34"/>
      <c r="K6369" s="10"/>
      <c r="L6369" s="10"/>
      <c r="M6369" s="10"/>
      <c r="N6369" s="10"/>
    </row>
    <row r="6370" spans="1:14">
      <c r="A6370" s="32"/>
      <c r="B6370" s="32"/>
      <c r="C6370" s="33"/>
      <c r="D6370" s="14"/>
      <c r="E6370" s="14"/>
      <c r="F6370" s="10"/>
      <c r="G6370" s="15"/>
      <c r="H6370" s="10"/>
      <c r="I6370" s="10"/>
      <c r="J6370" s="34"/>
      <c r="K6370" s="10"/>
      <c r="L6370" s="10"/>
      <c r="M6370" s="10"/>
      <c r="N6370" s="10"/>
    </row>
    <row r="6371" spans="1:14">
      <c r="A6371" s="32"/>
      <c r="B6371" s="32"/>
      <c r="C6371" s="33"/>
      <c r="D6371" s="14"/>
      <c r="E6371" s="14"/>
      <c r="F6371" s="10"/>
      <c r="G6371" s="15"/>
      <c r="H6371" s="10"/>
      <c r="I6371" s="10"/>
      <c r="J6371" s="34"/>
      <c r="K6371" s="10"/>
      <c r="L6371" s="10"/>
      <c r="M6371" s="10"/>
      <c r="N6371" s="10"/>
    </row>
    <row r="6372" spans="1:14">
      <c r="A6372" s="32"/>
      <c r="B6372" s="32"/>
      <c r="C6372" s="33"/>
      <c r="D6372" s="14"/>
      <c r="E6372" s="14"/>
      <c r="F6372" s="10"/>
      <c r="G6372" s="15"/>
      <c r="H6372" s="10"/>
      <c r="I6372" s="10"/>
      <c r="J6372" s="34"/>
      <c r="K6372" s="10"/>
      <c r="L6372" s="10"/>
      <c r="M6372" s="10"/>
      <c r="N6372" s="10"/>
    </row>
    <row r="6373" spans="1:14">
      <c r="A6373" s="32"/>
      <c r="B6373" s="32"/>
      <c r="C6373" s="33"/>
      <c r="D6373" s="14"/>
      <c r="E6373" s="14"/>
      <c r="F6373" s="10"/>
      <c r="G6373" s="15"/>
      <c r="H6373" s="10"/>
      <c r="I6373" s="10"/>
      <c r="J6373" s="34"/>
      <c r="K6373" s="10"/>
      <c r="L6373" s="10"/>
      <c r="M6373" s="10"/>
      <c r="N6373" s="10"/>
    </row>
    <row r="6374" spans="1:14">
      <c r="A6374" s="32"/>
      <c r="B6374" s="32"/>
      <c r="C6374" s="33"/>
      <c r="D6374" s="14"/>
      <c r="E6374" s="14"/>
      <c r="F6374" s="10"/>
      <c r="G6374" s="15"/>
      <c r="H6374" s="10"/>
      <c r="I6374" s="10"/>
      <c r="J6374" s="34"/>
      <c r="K6374" s="10"/>
      <c r="L6374" s="10"/>
      <c r="M6374" s="10"/>
      <c r="N6374" s="10"/>
    </row>
    <row r="6375" spans="1:14">
      <c r="A6375" s="32"/>
      <c r="B6375" s="32"/>
      <c r="C6375" s="33"/>
      <c r="D6375" s="14"/>
      <c r="E6375" s="14"/>
      <c r="F6375" s="10"/>
      <c r="G6375" s="15"/>
      <c r="H6375" s="10"/>
      <c r="I6375" s="10"/>
      <c r="J6375" s="34"/>
      <c r="K6375" s="10"/>
      <c r="L6375" s="10"/>
      <c r="M6375" s="10"/>
      <c r="N6375" s="10"/>
    </row>
    <row r="6376" spans="1:14">
      <c r="A6376" s="32"/>
      <c r="B6376" s="32"/>
      <c r="C6376" s="33"/>
      <c r="D6376" s="14"/>
      <c r="E6376" s="14"/>
      <c r="F6376" s="10"/>
      <c r="G6376" s="15"/>
      <c r="H6376" s="10"/>
      <c r="I6376" s="10"/>
      <c r="J6376" s="34"/>
      <c r="K6376" s="10"/>
      <c r="L6376" s="10"/>
      <c r="M6376" s="10"/>
      <c r="N6376" s="10"/>
    </row>
    <row r="6377" spans="1:14">
      <c r="A6377" s="32"/>
      <c r="B6377" s="32"/>
      <c r="C6377" s="33"/>
      <c r="D6377" s="14"/>
      <c r="E6377" s="14"/>
      <c r="F6377" s="10"/>
      <c r="G6377" s="15"/>
      <c r="H6377" s="10"/>
      <c r="I6377" s="10"/>
      <c r="J6377" s="34"/>
      <c r="K6377" s="10"/>
      <c r="L6377" s="10"/>
      <c r="M6377" s="10"/>
      <c r="N6377" s="10"/>
    </row>
    <row r="6378" spans="1:14">
      <c r="A6378" s="32"/>
      <c r="B6378" s="32"/>
      <c r="C6378" s="33"/>
      <c r="D6378" s="14"/>
      <c r="E6378" s="14"/>
      <c r="F6378" s="10"/>
      <c r="G6378" s="15"/>
      <c r="H6378" s="10"/>
      <c r="I6378" s="10"/>
      <c r="J6378" s="34"/>
      <c r="K6378" s="10"/>
      <c r="L6378" s="10"/>
      <c r="M6378" s="10"/>
      <c r="N6378" s="10"/>
    </row>
    <row r="6379" spans="1:14">
      <c r="A6379" s="32"/>
      <c r="B6379" s="32"/>
      <c r="C6379" s="33"/>
      <c r="D6379" s="14"/>
      <c r="E6379" s="14"/>
      <c r="F6379" s="10"/>
      <c r="G6379" s="15"/>
      <c r="H6379" s="10"/>
      <c r="I6379" s="10"/>
      <c r="J6379" s="34"/>
      <c r="K6379" s="10"/>
      <c r="L6379" s="10"/>
      <c r="M6379" s="10"/>
      <c r="N6379" s="10"/>
    </row>
    <row r="6380" spans="1:14">
      <c r="A6380" s="32"/>
      <c r="B6380" s="32"/>
      <c r="C6380" s="33"/>
      <c r="D6380" s="14"/>
      <c r="E6380" s="14"/>
      <c r="F6380" s="10"/>
      <c r="G6380" s="15"/>
      <c r="H6380" s="10"/>
      <c r="I6380" s="10"/>
      <c r="J6380" s="34"/>
      <c r="K6380" s="10"/>
      <c r="L6380" s="10"/>
      <c r="M6380" s="10"/>
      <c r="N6380" s="10"/>
    </row>
    <row r="6381" spans="1:14">
      <c r="A6381" s="32"/>
      <c r="B6381" s="32"/>
      <c r="C6381" s="33"/>
      <c r="D6381" s="14"/>
      <c r="E6381" s="14"/>
      <c r="F6381" s="10"/>
      <c r="G6381" s="15"/>
      <c r="H6381" s="10"/>
      <c r="I6381" s="10"/>
      <c r="J6381" s="34"/>
      <c r="K6381" s="10"/>
      <c r="L6381" s="10"/>
      <c r="M6381" s="10"/>
      <c r="N6381" s="10"/>
    </row>
    <row r="6382" spans="1:14">
      <c r="A6382" s="32"/>
      <c r="B6382" s="32"/>
      <c r="C6382" s="33"/>
      <c r="D6382" s="14"/>
      <c r="E6382" s="14"/>
      <c r="F6382" s="10"/>
      <c r="G6382" s="15"/>
      <c r="H6382" s="10"/>
      <c r="I6382" s="10"/>
      <c r="J6382" s="34"/>
      <c r="K6382" s="10"/>
      <c r="L6382" s="10"/>
      <c r="M6382" s="10"/>
      <c r="N6382" s="10"/>
    </row>
    <row r="6383" spans="1:14">
      <c r="A6383" s="32"/>
      <c r="B6383" s="32"/>
      <c r="C6383" s="33"/>
      <c r="D6383" s="14"/>
      <c r="E6383" s="14"/>
      <c r="F6383" s="10"/>
      <c r="G6383" s="15"/>
      <c r="H6383" s="10"/>
      <c r="I6383" s="10"/>
      <c r="J6383" s="34"/>
      <c r="K6383" s="10"/>
      <c r="L6383" s="10"/>
      <c r="M6383" s="10"/>
      <c r="N6383" s="10"/>
    </row>
    <row r="6384" spans="1:14">
      <c r="A6384" s="32"/>
      <c r="B6384" s="32"/>
      <c r="C6384" s="33"/>
      <c r="D6384" s="14"/>
      <c r="E6384" s="14"/>
      <c r="F6384" s="10"/>
      <c r="G6384" s="15"/>
      <c r="H6384" s="10"/>
      <c r="I6384" s="10"/>
      <c r="J6384" s="34"/>
      <c r="K6384" s="10"/>
      <c r="L6384" s="10"/>
      <c r="M6384" s="10"/>
      <c r="N6384" s="10"/>
    </row>
    <row r="6385" spans="1:14">
      <c r="A6385" s="32"/>
      <c r="B6385" s="32"/>
      <c r="C6385" s="33"/>
      <c r="D6385" s="14"/>
      <c r="E6385" s="14"/>
      <c r="F6385" s="10"/>
      <c r="G6385" s="15"/>
      <c r="H6385" s="10"/>
      <c r="I6385" s="10"/>
      <c r="J6385" s="34"/>
      <c r="K6385" s="10"/>
      <c r="L6385" s="10"/>
      <c r="M6385" s="10"/>
      <c r="N6385" s="10"/>
    </row>
    <row r="6386" spans="1:14">
      <c r="A6386" s="32"/>
      <c r="B6386" s="32"/>
      <c r="C6386" s="33"/>
      <c r="D6386" s="14"/>
      <c r="E6386" s="14"/>
      <c r="F6386" s="10"/>
      <c r="G6386" s="15"/>
      <c r="H6386" s="10"/>
      <c r="I6386" s="10"/>
      <c r="J6386" s="34"/>
      <c r="K6386" s="10"/>
      <c r="L6386" s="10"/>
      <c r="M6386" s="10"/>
      <c r="N6386" s="10"/>
    </row>
    <row r="6387" spans="1:14">
      <c r="A6387" s="32"/>
      <c r="B6387" s="32"/>
      <c r="C6387" s="33"/>
      <c r="D6387" s="14"/>
      <c r="E6387" s="14"/>
      <c r="F6387" s="10"/>
      <c r="G6387" s="15"/>
      <c r="H6387" s="10"/>
      <c r="I6387" s="10"/>
      <c r="J6387" s="34"/>
      <c r="K6387" s="10"/>
      <c r="L6387" s="10"/>
      <c r="M6387" s="10"/>
      <c r="N6387" s="10"/>
    </row>
    <row r="6388" spans="1:14">
      <c r="A6388" s="32"/>
      <c r="B6388" s="32"/>
      <c r="C6388" s="33"/>
      <c r="D6388" s="14"/>
      <c r="E6388" s="14"/>
      <c r="F6388" s="10"/>
      <c r="G6388" s="15"/>
      <c r="H6388" s="10"/>
      <c r="I6388" s="10"/>
      <c r="J6388" s="34"/>
      <c r="K6388" s="10"/>
      <c r="L6388" s="10"/>
      <c r="M6388" s="10"/>
      <c r="N6388" s="10"/>
    </row>
    <row r="6389" spans="1:14">
      <c r="A6389" s="32"/>
      <c r="B6389" s="32"/>
      <c r="C6389" s="33"/>
      <c r="D6389" s="14"/>
      <c r="E6389" s="14"/>
      <c r="F6389" s="10"/>
      <c r="G6389" s="15"/>
      <c r="H6389" s="10"/>
      <c r="I6389" s="10"/>
      <c r="J6389" s="34"/>
      <c r="K6389" s="10"/>
      <c r="L6389" s="10"/>
      <c r="M6389" s="10"/>
      <c r="N6389" s="10"/>
    </row>
    <row r="6390" spans="1:14">
      <c r="A6390" s="32"/>
      <c r="B6390" s="32"/>
      <c r="C6390" s="33"/>
      <c r="D6390" s="14"/>
      <c r="E6390" s="14"/>
      <c r="F6390" s="10"/>
      <c r="G6390" s="15"/>
      <c r="H6390" s="10"/>
      <c r="I6390" s="10"/>
      <c r="J6390" s="34"/>
      <c r="K6390" s="10"/>
      <c r="L6390" s="10"/>
      <c r="M6390" s="10"/>
      <c r="N6390" s="10"/>
    </row>
    <row r="6391" spans="1:14">
      <c r="A6391" s="32"/>
      <c r="B6391" s="32"/>
      <c r="C6391" s="33"/>
      <c r="D6391" s="14"/>
      <c r="E6391" s="14"/>
      <c r="F6391" s="10"/>
      <c r="G6391" s="15"/>
      <c r="H6391" s="10"/>
      <c r="I6391" s="10"/>
      <c r="J6391" s="34"/>
      <c r="K6391" s="10"/>
      <c r="L6391" s="10"/>
      <c r="M6391" s="10"/>
      <c r="N6391" s="10"/>
    </row>
    <row r="6392" spans="1:14">
      <c r="A6392" s="32"/>
      <c r="B6392" s="32"/>
      <c r="C6392" s="33"/>
      <c r="D6392" s="14"/>
      <c r="E6392" s="14"/>
      <c r="F6392" s="10"/>
      <c r="G6392" s="15"/>
      <c r="H6392" s="10"/>
      <c r="I6392" s="10"/>
      <c r="J6392" s="34"/>
      <c r="K6392" s="10"/>
      <c r="L6392" s="10"/>
      <c r="M6392" s="10"/>
      <c r="N6392" s="10"/>
    </row>
    <row r="6393" spans="1:14">
      <c r="A6393" s="32"/>
      <c r="B6393" s="32"/>
      <c r="C6393" s="33"/>
      <c r="D6393" s="14"/>
      <c r="E6393" s="14"/>
      <c r="F6393" s="10"/>
      <c r="G6393" s="15"/>
      <c r="H6393" s="10"/>
      <c r="I6393" s="10"/>
      <c r="J6393" s="34"/>
      <c r="K6393" s="10"/>
      <c r="L6393" s="10"/>
      <c r="M6393" s="10"/>
      <c r="N6393" s="10"/>
    </row>
    <row r="6394" spans="1:14">
      <c r="A6394" s="32"/>
      <c r="B6394" s="32"/>
      <c r="C6394" s="33"/>
      <c r="D6394" s="14"/>
      <c r="E6394" s="14"/>
      <c r="F6394" s="10"/>
      <c r="G6394" s="15"/>
      <c r="H6394" s="10"/>
      <c r="I6394" s="10"/>
      <c r="J6394" s="34"/>
      <c r="K6394" s="10"/>
      <c r="L6394" s="10"/>
      <c r="M6394" s="10"/>
      <c r="N6394" s="10"/>
    </row>
    <row r="6395" spans="1:14">
      <c r="A6395" s="32"/>
      <c r="B6395" s="32"/>
      <c r="C6395" s="33"/>
      <c r="D6395" s="14"/>
      <c r="E6395" s="14"/>
      <c r="F6395" s="10"/>
      <c r="G6395" s="15"/>
      <c r="H6395" s="10"/>
      <c r="I6395" s="10"/>
      <c r="J6395" s="34"/>
      <c r="K6395" s="10"/>
      <c r="L6395" s="10"/>
      <c r="M6395" s="10"/>
      <c r="N6395" s="10"/>
    </row>
    <row r="6396" spans="1:14">
      <c r="A6396" s="32"/>
      <c r="B6396" s="32"/>
      <c r="C6396" s="33"/>
      <c r="D6396" s="14"/>
      <c r="E6396" s="14"/>
      <c r="F6396" s="10"/>
      <c r="G6396" s="15"/>
      <c r="H6396" s="10"/>
      <c r="I6396" s="10"/>
      <c r="J6396" s="34"/>
      <c r="K6396" s="10"/>
      <c r="L6396" s="10"/>
      <c r="M6396" s="10"/>
      <c r="N6396" s="10"/>
    </row>
    <row r="6397" spans="1:14">
      <c r="A6397" s="32"/>
      <c r="B6397" s="32"/>
      <c r="C6397" s="33"/>
      <c r="D6397" s="14"/>
      <c r="E6397" s="14"/>
      <c r="F6397" s="10"/>
      <c r="G6397" s="15"/>
      <c r="H6397" s="10"/>
      <c r="I6397" s="10"/>
      <c r="J6397" s="34"/>
      <c r="K6397" s="10"/>
      <c r="L6397" s="10"/>
      <c r="M6397" s="10"/>
      <c r="N6397" s="10"/>
    </row>
    <row r="6398" spans="1:14">
      <c r="A6398" s="32"/>
      <c r="B6398" s="32"/>
      <c r="C6398" s="33"/>
      <c r="D6398" s="14"/>
      <c r="E6398" s="14"/>
      <c r="F6398" s="10"/>
      <c r="G6398" s="15"/>
      <c r="H6398" s="10"/>
      <c r="I6398" s="10"/>
      <c r="J6398" s="34"/>
      <c r="K6398" s="10"/>
      <c r="L6398" s="10"/>
      <c r="M6398" s="10"/>
      <c r="N6398" s="10"/>
    </row>
    <row r="6399" spans="1:14">
      <c r="A6399" s="32"/>
      <c r="B6399" s="32"/>
      <c r="C6399" s="33"/>
      <c r="D6399" s="14"/>
      <c r="E6399" s="14"/>
      <c r="F6399" s="10"/>
      <c r="G6399" s="15"/>
      <c r="H6399" s="10"/>
      <c r="I6399" s="10"/>
      <c r="J6399" s="34"/>
      <c r="K6399" s="10"/>
      <c r="L6399" s="10"/>
      <c r="M6399" s="10"/>
      <c r="N6399" s="10"/>
    </row>
    <row r="6400" spans="1:14">
      <c r="A6400" s="32"/>
      <c r="B6400" s="32"/>
      <c r="C6400" s="33"/>
      <c r="D6400" s="14"/>
      <c r="E6400" s="14"/>
      <c r="F6400" s="10"/>
      <c r="G6400" s="15"/>
      <c r="H6400" s="10"/>
      <c r="I6400" s="10"/>
      <c r="J6400" s="34"/>
      <c r="K6400" s="10"/>
      <c r="L6400" s="10"/>
      <c r="M6400" s="10"/>
      <c r="N6400" s="10"/>
    </row>
    <row r="6401" spans="1:14">
      <c r="A6401" s="32"/>
      <c r="B6401" s="32"/>
      <c r="C6401" s="33"/>
      <c r="D6401" s="14"/>
      <c r="E6401" s="14"/>
      <c r="F6401" s="10"/>
      <c r="G6401" s="15"/>
      <c r="H6401" s="10"/>
      <c r="I6401" s="10"/>
      <c r="J6401" s="34"/>
      <c r="K6401" s="10"/>
      <c r="L6401" s="10"/>
      <c r="M6401" s="10"/>
      <c r="N6401" s="10"/>
    </row>
    <row r="6402" spans="1:14">
      <c r="A6402" s="32"/>
      <c r="B6402" s="32"/>
      <c r="C6402" s="33"/>
      <c r="D6402" s="14"/>
      <c r="E6402" s="14"/>
      <c r="F6402" s="10"/>
      <c r="G6402" s="15"/>
      <c r="H6402" s="10"/>
      <c r="I6402" s="10"/>
      <c r="J6402" s="34"/>
      <c r="K6402" s="10"/>
      <c r="L6402" s="10"/>
      <c r="M6402" s="10"/>
      <c r="N6402" s="10"/>
    </row>
    <row r="6403" spans="1:14">
      <c r="A6403" s="32"/>
      <c r="B6403" s="32"/>
      <c r="C6403" s="33"/>
      <c r="D6403" s="14"/>
      <c r="E6403" s="14"/>
      <c r="F6403" s="10"/>
      <c r="G6403" s="15"/>
      <c r="H6403" s="10"/>
      <c r="I6403" s="10"/>
      <c r="J6403" s="34"/>
      <c r="K6403" s="10"/>
      <c r="L6403" s="10"/>
      <c r="M6403" s="10"/>
      <c r="N6403" s="10"/>
    </row>
    <row r="6404" spans="1:14">
      <c r="A6404" s="32"/>
      <c r="B6404" s="32"/>
      <c r="C6404" s="33"/>
      <c r="D6404" s="14"/>
      <c r="E6404" s="14"/>
      <c r="F6404" s="10"/>
      <c r="G6404" s="15"/>
      <c r="H6404" s="10"/>
      <c r="I6404" s="10"/>
      <c r="J6404" s="34"/>
      <c r="K6404" s="10"/>
      <c r="L6404" s="10"/>
      <c r="M6404" s="10"/>
      <c r="N6404" s="10"/>
    </row>
    <row r="6405" spans="1:14">
      <c r="A6405" s="32"/>
      <c r="B6405" s="32"/>
      <c r="C6405" s="33"/>
      <c r="D6405" s="14"/>
      <c r="E6405" s="14"/>
      <c r="F6405" s="10"/>
      <c r="G6405" s="15"/>
      <c r="H6405" s="10"/>
      <c r="I6405" s="10"/>
      <c r="J6405" s="34"/>
      <c r="K6405" s="10"/>
      <c r="L6405" s="10"/>
      <c r="M6405" s="10"/>
      <c r="N6405" s="10"/>
    </row>
    <row r="6406" spans="1:14">
      <c r="A6406" s="32"/>
      <c r="B6406" s="32"/>
      <c r="C6406" s="33"/>
      <c r="D6406" s="14"/>
      <c r="E6406" s="14"/>
      <c r="F6406" s="10"/>
      <c r="G6406" s="15"/>
      <c r="H6406" s="10"/>
      <c r="I6406" s="10"/>
      <c r="J6406" s="34"/>
      <c r="K6406" s="10"/>
      <c r="L6406" s="10"/>
      <c r="M6406" s="10"/>
      <c r="N6406" s="10"/>
    </row>
    <row r="6407" spans="1:14">
      <c r="A6407" s="32"/>
      <c r="B6407" s="32"/>
      <c r="C6407" s="33"/>
      <c r="D6407" s="14"/>
      <c r="E6407" s="14"/>
      <c r="F6407" s="10"/>
      <c r="G6407" s="15"/>
      <c r="H6407" s="10"/>
      <c r="I6407" s="10"/>
      <c r="J6407" s="34"/>
      <c r="K6407" s="10"/>
      <c r="L6407" s="10"/>
      <c r="M6407" s="10"/>
      <c r="N6407" s="10"/>
    </row>
    <row r="6408" spans="1:14">
      <c r="A6408" s="32"/>
      <c r="B6408" s="32"/>
      <c r="C6408" s="33"/>
      <c r="D6408" s="14"/>
      <c r="E6408" s="14"/>
      <c r="F6408" s="10"/>
      <c r="G6408" s="15"/>
      <c r="H6408" s="10"/>
      <c r="I6408" s="10"/>
      <c r="J6408" s="34"/>
      <c r="K6408" s="10"/>
      <c r="L6408" s="10"/>
      <c r="M6408" s="10"/>
      <c r="N6408" s="10"/>
    </row>
    <row r="6409" spans="1:14">
      <c r="A6409" s="32"/>
      <c r="B6409" s="32"/>
      <c r="C6409" s="33"/>
      <c r="D6409" s="14"/>
      <c r="E6409" s="14"/>
      <c r="F6409" s="10"/>
      <c r="G6409" s="15"/>
      <c r="H6409" s="10"/>
      <c r="I6409" s="10"/>
      <c r="J6409" s="34"/>
      <c r="K6409" s="10"/>
      <c r="L6409" s="10"/>
      <c r="M6409" s="10"/>
      <c r="N6409" s="10"/>
    </row>
    <row r="6410" spans="1:14">
      <c r="A6410" s="32"/>
      <c r="B6410" s="32"/>
      <c r="C6410" s="33"/>
      <c r="D6410" s="14"/>
      <c r="E6410" s="14"/>
      <c r="F6410" s="10"/>
      <c r="G6410" s="15"/>
      <c r="H6410" s="10"/>
      <c r="I6410" s="10"/>
      <c r="J6410" s="34"/>
      <c r="K6410" s="10"/>
      <c r="L6410" s="10"/>
      <c r="M6410" s="10"/>
      <c r="N6410" s="10"/>
    </row>
    <row r="6411" spans="1:14">
      <c r="A6411" s="32"/>
      <c r="B6411" s="32"/>
      <c r="C6411" s="33"/>
      <c r="D6411" s="14"/>
      <c r="E6411" s="14"/>
      <c r="F6411" s="10"/>
      <c r="G6411" s="15"/>
      <c r="H6411" s="10"/>
      <c r="I6411" s="10"/>
      <c r="J6411" s="34"/>
      <c r="K6411" s="10"/>
      <c r="L6411" s="10"/>
      <c r="M6411" s="10"/>
      <c r="N6411" s="10"/>
    </row>
    <row r="6412" spans="1:14">
      <c r="A6412" s="32"/>
      <c r="B6412" s="32"/>
      <c r="C6412" s="33"/>
      <c r="D6412" s="14"/>
      <c r="E6412" s="14"/>
      <c r="F6412" s="10"/>
      <c r="G6412" s="15"/>
      <c r="H6412" s="10"/>
      <c r="I6412" s="10"/>
      <c r="J6412" s="34"/>
      <c r="K6412" s="10"/>
      <c r="L6412" s="10"/>
      <c r="M6412" s="10"/>
      <c r="N6412" s="10"/>
    </row>
    <row r="6413" spans="1:14">
      <c r="A6413" s="32"/>
      <c r="B6413" s="32"/>
      <c r="C6413" s="33"/>
      <c r="D6413" s="14"/>
      <c r="E6413" s="14"/>
      <c r="F6413" s="10"/>
      <c r="G6413" s="15"/>
      <c r="H6413" s="10"/>
      <c r="I6413" s="10"/>
      <c r="J6413" s="34"/>
      <c r="K6413" s="10"/>
      <c r="L6413" s="10"/>
      <c r="M6413" s="10"/>
      <c r="N6413" s="10"/>
    </row>
    <row r="6414" spans="1:14">
      <c r="A6414" s="32"/>
      <c r="B6414" s="32"/>
      <c r="C6414" s="33"/>
      <c r="D6414" s="14"/>
      <c r="E6414" s="14"/>
      <c r="F6414" s="10"/>
      <c r="G6414" s="15"/>
      <c r="H6414" s="10"/>
      <c r="I6414" s="10"/>
      <c r="J6414" s="34"/>
      <c r="K6414" s="10"/>
      <c r="L6414" s="10"/>
      <c r="M6414" s="10"/>
      <c r="N6414" s="10"/>
    </row>
    <row r="6415" spans="1:14">
      <c r="A6415" s="32"/>
      <c r="B6415" s="32"/>
      <c r="C6415" s="33"/>
      <c r="D6415" s="14"/>
      <c r="E6415" s="14"/>
      <c r="F6415" s="10"/>
      <c r="G6415" s="15"/>
      <c r="H6415" s="10"/>
      <c r="I6415" s="10"/>
      <c r="J6415" s="34"/>
      <c r="K6415" s="10"/>
      <c r="L6415" s="10"/>
      <c r="M6415" s="10"/>
      <c r="N6415" s="10"/>
    </row>
    <row r="6416" spans="1:14">
      <c r="A6416" s="32"/>
      <c r="B6416" s="32"/>
      <c r="C6416" s="33"/>
      <c r="D6416" s="14"/>
      <c r="E6416" s="14"/>
      <c r="F6416" s="10"/>
      <c r="G6416" s="15"/>
      <c r="H6416" s="10"/>
      <c r="I6416" s="10"/>
      <c r="J6416" s="34"/>
      <c r="K6416" s="10"/>
      <c r="L6416" s="10"/>
      <c r="M6416" s="10"/>
      <c r="N6416" s="10"/>
    </row>
    <row r="6417" spans="1:14">
      <c r="A6417" s="32"/>
      <c r="B6417" s="32"/>
      <c r="C6417" s="33"/>
      <c r="D6417" s="14"/>
      <c r="E6417" s="14"/>
      <c r="F6417" s="10"/>
      <c r="G6417" s="15"/>
      <c r="H6417" s="10"/>
      <c r="I6417" s="10"/>
      <c r="J6417" s="34"/>
      <c r="K6417" s="10"/>
      <c r="L6417" s="10"/>
      <c r="M6417" s="10"/>
      <c r="N6417" s="10"/>
    </row>
    <row r="6418" spans="1:14">
      <c r="A6418" s="32"/>
      <c r="B6418" s="32"/>
      <c r="C6418" s="33"/>
      <c r="D6418" s="14"/>
      <c r="E6418" s="14"/>
      <c r="F6418" s="10"/>
      <c r="G6418" s="15"/>
      <c r="H6418" s="10"/>
      <c r="I6418" s="10"/>
      <c r="J6418" s="34"/>
      <c r="K6418" s="10"/>
      <c r="L6418" s="10"/>
      <c r="M6418" s="10"/>
      <c r="N6418" s="10"/>
    </row>
    <row r="6419" spans="1:14">
      <c r="A6419" s="32"/>
      <c r="B6419" s="32"/>
      <c r="C6419" s="33"/>
      <c r="D6419" s="14"/>
      <c r="E6419" s="14"/>
      <c r="F6419" s="10"/>
      <c r="G6419" s="15"/>
      <c r="H6419" s="10"/>
      <c r="I6419" s="10"/>
      <c r="J6419" s="34"/>
      <c r="K6419" s="10"/>
      <c r="L6419" s="10"/>
      <c r="M6419" s="10"/>
      <c r="N6419" s="10"/>
    </row>
    <row r="6420" spans="1:14">
      <c r="A6420" s="32"/>
      <c r="B6420" s="32"/>
      <c r="C6420" s="33"/>
      <c r="D6420" s="14"/>
      <c r="E6420" s="14"/>
      <c r="F6420" s="10"/>
      <c r="G6420" s="15"/>
      <c r="H6420" s="10"/>
      <c r="I6420" s="10"/>
      <c r="J6420" s="34"/>
      <c r="K6420" s="10"/>
      <c r="L6420" s="10"/>
      <c r="M6420" s="10"/>
      <c r="N6420" s="10"/>
    </row>
    <row r="6421" spans="1:14">
      <c r="A6421" s="32"/>
      <c r="B6421" s="32"/>
      <c r="C6421" s="33"/>
      <c r="D6421" s="14"/>
      <c r="E6421" s="14"/>
      <c r="F6421" s="10"/>
      <c r="G6421" s="15"/>
      <c r="H6421" s="10"/>
      <c r="I6421" s="10"/>
      <c r="J6421" s="34"/>
      <c r="K6421" s="10"/>
      <c r="L6421" s="10"/>
      <c r="M6421" s="10"/>
      <c r="N6421" s="10"/>
    </row>
    <row r="6422" spans="1:14">
      <c r="A6422" s="32"/>
      <c r="B6422" s="32"/>
      <c r="C6422" s="33"/>
      <c r="D6422" s="14"/>
      <c r="E6422" s="14"/>
      <c r="F6422" s="10"/>
      <c r="G6422" s="15"/>
      <c r="H6422" s="10"/>
      <c r="I6422" s="10"/>
      <c r="J6422" s="34"/>
      <c r="K6422" s="10"/>
      <c r="L6422" s="10"/>
      <c r="M6422" s="10"/>
      <c r="N6422" s="10"/>
    </row>
    <row r="6423" spans="1:14">
      <c r="A6423" s="32"/>
      <c r="B6423" s="32"/>
      <c r="C6423" s="33"/>
      <c r="D6423" s="14"/>
      <c r="E6423" s="14"/>
      <c r="F6423" s="10"/>
      <c r="G6423" s="15"/>
      <c r="H6423" s="10"/>
      <c r="I6423" s="10"/>
      <c r="J6423" s="34"/>
      <c r="K6423" s="10"/>
      <c r="L6423" s="10"/>
      <c r="M6423" s="10"/>
      <c r="N6423" s="10"/>
    </row>
    <row r="6424" spans="1:14">
      <c r="A6424" s="32"/>
      <c r="B6424" s="32"/>
      <c r="C6424" s="33"/>
      <c r="D6424" s="14"/>
      <c r="E6424" s="14"/>
      <c r="F6424" s="10"/>
      <c r="G6424" s="15"/>
      <c r="H6424" s="10"/>
      <c r="I6424" s="10"/>
      <c r="J6424" s="34"/>
      <c r="K6424" s="10"/>
      <c r="L6424" s="10"/>
      <c r="M6424" s="10"/>
      <c r="N6424" s="10"/>
    </row>
    <row r="6425" spans="1:14">
      <c r="A6425" s="32"/>
      <c r="B6425" s="32"/>
      <c r="C6425" s="33"/>
      <c r="D6425" s="14"/>
      <c r="E6425" s="14"/>
      <c r="F6425" s="10"/>
      <c r="G6425" s="15"/>
      <c r="H6425" s="10"/>
      <c r="I6425" s="10"/>
      <c r="J6425" s="34"/>
      <c r="K6425" s="10"/>
      <c r="L6425" s="10"/>
      <c r="M6425" s="10"/>
      <c r="N6425" s="10"/>
    </row>
    <row r="6426" spans="1:14">
      <c r="A6426" s="32"/>
      <c r="B6426" s="32"/>
      <c r="C6426" s="33"/>
      <c r="D6426" s="14"/>
      <c r="E6426" s="14"/>
      <c r="F6426" s="10"/>
      <c r="G6426" s="15"/>
      <c r="H6426" s="10"/>
      <c r="I6426" s="10"/>
      <c r="J6426" s="34"/>
      <c r="K6426" s="10"/>
      <c r="L6426" s="10"/>
      <c r="M6426" s="10"/>
      <c r="N6426" s="10"/>
    </row>
    <row r="6427" spans="1:14">
      <c r="A6427" s="32"/>
      <c r="B6427" s="32"/>
      <c r="C6427" s="33"/>
      <c r="D6427" s="14"/>
      <c r="E6427" s="14"/>
      <c r="F6427" s="10"/>
      <c r="G6427" s="15"/>
      <c r="H6427" s="10"/>
      <c r="I6427" s="10"/>
      <c r="J6427" s="34"/>
      <c r="K6427" s="10"/>
      <c r="L6427" s="10"/>
      <c r="M6427" s="10"/>
      <c r="N6427" s="10"/>
    </row>
    <row r="6428" spans="1:14">
      <c r="A6428" s="32"/>
      <c r="B6428" s="32"/>
      <c r="C6428" s="33"/>
      <c r="D6428" s="14"/>
      <c r="E6428" s="14"/>
      <c r="F6428" s="10"/>
      <c r="G6428" s="15"/>
      <c r="H6428" s="10"/>
      <c r="I6428" s="10"/>
      <c r="J6428" s="34"/>
      <c r="K6428" s="10"/>
      <c r="L6428" s="10"/>
      <c r="M6428" s="10"/>
      <c r="N6428" s="10"/>
    </row>
    <row r="6429" spans="1:14">
      <c r="A6429" s="32"/>
      <c r="B6429" s="32"/>
      <c r="C6429" s="33"/>
      <c r="D6429" s="14"/>
      <c r="E6429" s="14"/>
      <c r="F6429" s="10"/>
      <c r="G6429" s="15"/>
      <c r="H6429" s="10"/>
      <c r="I6429" s="10"/>
      <c r="J6429" s="34"/>
      <c r="K6429" s="10"/>
      <c r="L6429" s="10"/>
      <c r="M6429" s="10"/>
      <c r="N6429" s="10"/>
    </row>
    <row r="6430" spans="1:14">
      <c r="A6430" s="32"/>
      <c r="B6430" s="32"/>
      <c r="C6430" s="33"/>
      <c r="D6430" s="14"/>
      <c r="E6430" s="14"/>
      <c r="F6430" s="10"/>
      <c r="G6430" s="15"/>
      <c r="H6430" s="10"/>
      <c r="I6430" s="10"/>
      <c r="J6430" s="34"/>
      <c r="K6430" s="10"/>
      <c r="L6430" s="10"/>
      <c r="M6430" s="10"/>
      <c r="N6430" s="10"/>
    </row>
    <row r="6431" spans="1:14">
      <c r="A6431" s="32"/>
      <c r="B6431" s="32"/>
      <c r="C6431" s="33"/>
      <c r="D6431" s="14"/>
      <c r="E6431" s="14"/>
      <c r="F6431" s="10"/>
      <c r="G6431" s="15"/>
      <c r="H6431" s="10"/>
      <c r="I6431" s="10"/>
      <c r="J6431" s="34"/>
      <c r="K6431" s="10"/>
      <c r="L6431" s="10"/>
      <c r="M6431" s="10"/>
      <c r="N6431" s="10"/>
    </row>
    <row r="6432" spans="1:14">
      <c r="A6432" s="32"/>
      <c r="B6432" s="32"/>
      <c r="C6432" s="33"/>
      <c r="D6432" s="14"/>
      <c r="E6432" s="14"/>
      <c r="F6432" s="10"/>
      <c r="G6432" s="15"/>
      <c r="H6432" s="10"/>
      <c r="I6432" s="10"/>
      <c r="J6432" s="34"/>
      <c r="K6432" s="10"/>
      <c r="L6432" s="10"/>
      <c r="M6432" s="10"/>
      <c r="N6432" s="10"/>
    </row>
    <row r="6433" spans="1:14">
      <c r="A6433" s="32"/>
      <c r="B6433" s="32"/>
      <c r="C6433" s="33"/>
      <c r="D6433" s="14"/>
      <c r="E6433" s="14"/>
      <c r="F6433" s="10"/>
      <c r="G6433" s="15"/>
      <c r="H6433" s="10"/>
      <c r="I6433" s="10"/>
      <c r="J6433" s="34"/>
      <c r="K6433" s="10"/>
      <c r="L6433" s="10"/>
      <c r="M6433" s="10"/>
      <c r="N6433" s="10"/>
    </row>
    <row r="6434" spans="1:14">
      <c r="A6434" s="32"/>
      <c r="B6434" s="32"/>
      <c r="C6434" s="33"/>
      <c r="D6434" s="14"/>
      <c r="E6434" s="14"/>
      <c r="F6434" s="10"/>
      <c r="G6434" s="15"/>
      <c r="H6434" s="10"/>
      <c r="I6434" s="10"/>
      <c r="J6434" s="34"/>
      <c r="K6434" s="10"/>
      <c r="L6434" s="10"/>
      <c r="M6434" s="10"/>
      <c r="N6434" s="10"/>
    </row>
    <row r="6435" spans="1:14">
      <c r="A6435" s="32"/>
      <c r="B6435" s="32"/>
      <c r="C6435" s="33"/>
      <c r="D6435" s="14"/>
      <c r="E6435" s="14"/>
      <c r="F6435" s="10"/>
      <c r="G6435" s="15"/>
      <c r="H6435" s="10"/>
      <c r="I6435" s="10"/>
      <c r="J6435" s="34"/>
      <c r="K6435" s="10"/>
      <c r="L6435" s="10"/>
      <c r="M6435" s="10"/>
      <c r="N6435" s="10"/>
    </row>
    <row r="6436" spans="1:14">
      <c r="A6436" s="32"/>
      <c r="B6436" s="32"/>
      <c r="C6436" s="33"/>
      <c r="D6436" s="14"/>
      <c r="E6436" s="14"/>
      <c r="F6436" s="10"/>
      <c r="G6436" s="15"/>
      <c r="H6436" s="10"/>
      <c r="I6436" s="10"/>
      <c r="J6436" s="34"/>
      <c r="K6436" s="10"/>
      <c r="L6436" s="10"/>
      <c r="M6436" s="10"/>
      <c r="N6436" s="10"/>
    </row>
    <row r="6437" spans="1:14">
      <c r="A6437" s="32"/>
      <c r="B6437" s="32"/>
      <c r="C6437" s="33"/>
      <c r="D6437" s="14"/>
      <c r="E6437" s="14"/>
      <c r="F6437" s="10"/>
      <c r="G6437" s="15"/>
      <c r="H6437" s="10"/>
      <c r="I6437" s="10"/>
      <c r="J6437" s="34"/>
      <c r="K6437" s="10"/>
      <c r="L6437" s="10"/>
      <c r="M6437" s="10"/>
      <c r="N6437" s="10"/>
    </row>
    <row r="6438" spans="1:14">
      <c r="A6438" s="32"/>
      <c r="B6438" s="32"/>
      <c r="C6438" s="33"/>
      <c r="D6438" s="14"/>
      <c r="E6438" s="14"/>
      <c r="F6438" s="10"/>
      <c r="G6438" s="15"/>
      <c r="H6438" s="10"/>
      <c r="I6438" s="10"/>
      <c r="J6438" s="34"/>
      <c r="K6438" s="10"/>
      <c r="L6438" s="10"/>
      <c r="M6438" s="10"/>
      <c r="N6438" s="10"/>
    </row>
    <row r="6439" spans="1:14">
      <c r="A6439" s="32"/>
      <c r="B6439" s="32"/>
      <c r="C6439" s="33"/>
      <c r="D6439" s="14"/>
      <c r="E6439" s="14"/>
      <c r="F6439" s="10"/>
      <c r="G6439" s="15"/>
      <c r="H6439" s="10"/>
      <c r="I6439" s="10"/>
      <c r="J6439" s="34"/>
      <c r="K6439" s="10"/>
      <c r="L6439" s="10"/>
      <c r="M6439" s="10"/>
      <c r="N6439" s="10"/>
    </row>
    <row r="6440" spans="1:14">
      <c r="A6440" s="32"/>
      <c r="B6440" s="32"/>
      <c r="C6440" s="33"/>
      <c r="D6440" s="14"/>
      <c r="E6440" s="14"/>
      <c r="F6440" s="10"/>
      <c r="G6440" s="15"/>
      <c r="H6440" s="10"/>
      <c r="I6440" s="10"/>
      <c r="J6440" s="34"/>
      <c r="K6440" s="10"/>
      <c r="L6440" s="10"/>
      <c r="M6440" s="10"/>
      <c r="N6440" s="10"/>
    </row>
    <row r="6441" spans="1:14">
      <c r="A6441" s="32"/>
      <c r="B6441" s="32"/>
      <c r="C6441" s="33"/>
      <c r="D6441" s="14"/>
      <c r="E6441" s="14"/>
      <c r="F6441" s="10"/>
      <c r="G6441" s="15"/>
      <c r="H6441" s="10"/>
      <c r="I6441" s="10"/>
      <c r="J6441" s="34"/>
      <c r="K6441" s="10"/>
      <c r="L6441" s="10"/>
      <c r="M6441" s="10"/>
      <c r="N6441" s="10"/>
    </row>
    <row r="6442" spans="1:14">
      <c r="A6442" s="32"/>
      <c r="B6442" s="32"/>
      <c r="C6442" s="33"/>
      <c r="D6442" s="14"/>
      <c r="E6442" s="14"/>
      <c r="F6442" s="10"/>
      <c r="G6442" s="15"/>
      <c r="H6442" s="10"/>
      <c r="I6442" s="10"/>
      <c r="J6442" s="34"/>
      <c r="K6442" s="10"/>
      <c r="L6442" s="10"/>
      <c r="M6442" s="10"/>
      <c r="N6442" s="10"/>
    </row>
    <row r="6443" spans="1:14">
      <c r="A6443" s="32"/>
      <c r="B6443" s="32"/>
      <c r="C6443" s="33"/>
      <c r="D6443" s="14"/>
      <c r="E6443" s="14"/>
      <c r="F6443" s="10"/>
      <c r="G6443" s="15"/>
      <c r="H6443" s="10"/>
      <c r="I6443" s="10"/>
      <c r="J6443" s="34"/>
      <c r="K6443" s="10"/>
      <c r="L6443" s="10"/>
      <c r="M6443" s="10"/>
      <c r="N6443" s="10"/>
    </row>
    <row r="6444" spans="1:14">
      <c r="A6444" s="32"/>
      <c r="B6444" s="32"/>
      <c r="C6444" s="33"/>
      <c r="D6444" s="14"/>
      <c r="E6444" s="14"/>
      <c r="F6444" s="10"/>
      <c r="G6444" s="15"/>
      <c r="H6444" s="10"/>
      <c r="I6444" s="10"/>
      <c r="J6444" s="34"/>
      <c r="K6444" s="10"/>
      <c r="L6444" s="10"/>
      <c r="M6444" s="10"/>
      <c r="N6444" s="10"/>
    </row>
    <row r="6445" spans="1:14">
      <c r="A6445" s="32"/>
      <c r="B6445" s="32"/>
      <c r="C6445" s="33"/>
      <c r="D6445" s="14"/>
      <c r="E6445" s="14"/>
      <c r="F6445" s="10"/>
      <c r="G6445" s="15"/>
      <c r="H6445" s="10"/>
      <c r="I6445" s="10"/>
      <c r="J6445" s="34"/>
      <c r="K6445" s="10"/>
      <c r="L6445" s="10"/>
      <c r="M6445" s="10"/>
      <c r="N6445" s="10"/>
    </row>
    <row r="6446" spans="1:14">
      <c r="A6446" s="32"/>
      <c r="B6446" s="32"/>
      <c r="C6446" s="33"/>
      <c r="D6446" s="14"/>
      <c r="E6446" s="14"/>
      <c r="F6446" s="10"/>
      <c r="G6446" s="15"/>
      <c r="H6446" s="10"/>
      <c r="I6446" s="10"/>
      <c r="J6446" s="34"/>
      <c r="K6446" s="10"/>
      <c r="L6446" s="10"/>
      <c r="M6446" s="10"/>
      <c r="N6446" s="10"/>
    </row>
    <row r="6447" spans="1:14">
      <c r="A6447" s="32"/>
      <c r="B6447" s="32"/>
      <c r="C6447" s="33"/>
      <c r="D6447" s="14"/>
      <c r="E6447" s="14"/>
      <c r="F6447" s="10"/>
      <c r="G6447" s="15"/>
      <c r="H6447" s="10"/>
      <c r="I6447" s="10"/>
      <c r="J6447" s="34"/>
      <c r="K6447" s="10"/>
      <c r="L6447" s="10"/>
      <c r="M6447" s="10"/>
      <c r="N6447" s="10"/>
    </row>
    <row r="6448" spans="1:14">
      <c r="A6448" s="32"/>
      <c r="B6448" s="32"/>
      <c r="C6448" s="33"/>
      <c r="D6448" s="14"/>
      <c r="E6448" s="14"/>
      <c r="F6448" s="10"/>
      <c r="G6448" s="15"/>
      <c r="H6448" s="10"/>
      <c r="I6448" s="10"/>
      <c r="J6448" s="34"/>
      <c r="K6448" s="10"/>
      <c r="L6448" s="10"/>
      <c r="M6448" s="10"/>
      <c r="N6448" s="10"/>
    </row>
    <row r="6449" spans="1:14">
      <c r="A6449" s="32"/>
      <c r="B6449" s="32"/>
      <c r="C6449" s="33"/>
      <c r="D6449" s="14"/>
      <c r="E6449" s="14"/>
      <c r="F6449" s="10"/>
      <c r="G6449" s="15"/>
      <c r="H6449" s="10"/>
      <c r="I6449" s="10"/>
      <c r="J6449" s="34"/>
      <c r="K6449" s="10"/>
      <c r="L6449" s="10"/>
      <c r="M6449" s="10"/>
      <c r="N6449" s="10"/>
    </row>
    <row r="6450" spans="1:14">
      <c r="A6450" s="32"/>
      <c r="B6450" s="32"/>
      <c r="C6450" s="33"/>
      <c r="D6450" s="14"/>
      <c r="E6450" s="14"/>
      <c r="F6450" s="10"/>
      <c r="G6450" s="15"/>
      <c r="H6450" s="10"/>
      <c r="I6450" s="10"/>
      <c r="J6450" s="34"/>
      <c r="K6450" s="10"/>
      <c r="L6450" s="10"/>
      <c r="M6450" s="10"/>
      <c r="N6450" s="10"/>
    </row>
    <row r="6451" spans="1:14">
      <c r="A6451" s="32"/>
      <c r="B6451" s="32"/>
      <c r="C6451" s="33"/>
      <c r="D6451" s="14"/>
      <c r="E6451" s="14"/>
      <c r="F6451" s="10"/>
      <c r="G6451" s="15"/>
      <c r="H6451" s="10"/>
      <c r="I6451" s="10"/>
      <c r="J6451" s="34"/>
      <c r="K6451" s="10"/>
      <c r="L6451" s="10"/>
      <c r="M6451" s="10"/>
      <c r="N6451" s="10"/>
    </row>
    <row r="6452" spans="1:14">
      <c r="A6452" s="32"/>
      <c r="B6452" s="32"/>
      <c r="C6452" s="33"/>
      <c r="D6452" s="14"/>
      <c r="E6452" s="14"/>
      <c r="F6452" s="10"/>
      <c r="G6452" s="15"/>
      <c r="H6452" s="10"/>
      <c r="I6452" s="10"/>
      <c r="J6452" s="34"/>
      <c r="K6452" s="10"/>
      <c r="L6452" s="10"/>
      <c r="M6452" s="10"/>
      <c r="N6452" s="10"/>
    </row>
    <row r="6453" spans="1:14">
      <c r="A6453" s="32"/>
      <c r="B6453" s="32"/>
      <c r="C6453" s="33"/>
      <c r="D6453" s="14"/>
      <c r="E6453" s="14"/>
      <c r="F6453" s="10"/>
      <c r="G6453" s="15"/>
      <c r="H6453" s="10"/>
      <c r="I6453" s="10"/>
      <c r="J6453" s="34"/>
      <c r="K6453" s="10"/>
      <c r="L6453" s="10"/>
      <c r="M6453" s="10"/>
      <c r="N6453" s="10"/>
    </row>
    <row r="6454" spans="1:14">
      <c r="A6454" s="32"/>
      <c r="B6454" s="32"/>
      <c r="C6454" s="33"/>
      <c r="D6454" s="14"/>
      <c r="E6454" s="14"/>
      <c r="F6454" s="10"/>
      <c r="G6454" s="15"/>
      <c r="H6454" s="10"/>
      <c r="I6454" s="10"/>
      <c r="J6454" s="34"/>
      <c r="K6454" s="10"/>
      <c r="L6454" s="10"/>
      <c r="M6454" s="10"/>
      <c r="N6454" s="10"/>
    </row>
    <row r="6455" spans="1:14">
      <c r="A6455" s="32"/>
      <c r="B6455" s="32"/>
      <c r="C6455" s="33"/>
      <c r="D6455" s="14"/>
      <c r="E6455" s="14"/>
      <c r="F6455" s="10"/>
      <c r="G6455" s="15"/>
      <c r="H6455" s="10"/>
      <c r="I6455" s="10"/>
      <c r="J6455" s="34"/>
      <c r="K6455" s="10"/>
      <c r="L6455" s="10"/>
      <c r="M6455" s="10"/>
      <c r="N6455" s="10"/>
    </row>
    <row r="6456" spans="1:14">
      <c r="A6456" s="32"/>
      <c r="B6456" s="32"/>
      <c r="C6456" s="33"/>
      <c r="D6456" s="14"/>
      <c r="E6456" s="14"/>
      <c r="F6456" s="10"/>
      <c r="G6456" s="15"/>
      <c r="H6456" s="10"/>
      <c r="I6456" s="10"/>
      <c r="J6456" s="34"/>
      <c r="K6456" s="10"/>
      <c r="L6456" s="10"/>
      <c r="M6456" s="10"/>
      <c r="N6456" s="10"/>
    </row>
    <row r="6457" spans="1:14">
      <c r="A6457" s="32"/>
      <c r="B6457" s="32"/>
      <c r="C6457" s="33"/>
      <c r="D6457" s="14"/>
      <c r="E6457" s="14"/>
      <c r="F6457" s="10"/>
      <c r="G6457" s="15"/>
      <c r="H6457" s="10"/>
      <c r="I6457" s="10"/>
      <c r="J6457" s="34"/>
      <c r="K6457" s="10"/>
      <c r="L6457" s="10"/>
      <c r="M6457" s="10"/>
      <c r="N6457" s="10"/>
    </row>
    <row r="6458" spans="1:14">
      <c r="A6458" s="32"/>
      <c r="B6458" s="32"/>
      <c r="C6458" s="33"/>
      <c r="D6458" s="14"/>
      <c r="E6458" s="14"/>
      <c r="F6458" s="10"/>
      <c r="G6458" s="15"/>
      <c r="H6458" s="10"/>
      <c r="I6458" s="10"/>
      <c r="J6458" s="34"/>
      <c r="K6458" s="10"/>
      <c r="L6458" s="10"/>
      <c r="M6458" s="10"/>
      <c r="N6458" s="10"/>
    </row>
    <row r="6459" spans="1:14">
      <c r="A6459" s="32"/>
      <c r="B6459" s="32"/>
      <c r="C6459" s="33"/>
      <c r="D6459" s="14"/>
      <c r="E6459" s="14"/>
      <c r="F6459" s="10"/>
      <c r="G6459" s="15"/>
      <c r="H6459" s="10"/>
      <c r="I6459" s="10"/>
      <c r="J6459" s="34"/>
      <c r="K6459" s="10"/>
      <c r="L6459" s="10"/>
      <c r="M6459" s="10"/>
      <c r="N6459" s="10"/>
    </row>
    <row r="6460" spans="1:14">
      <c r="A6460" s="32"/>
      <c r="B6460" s="32"/>
      <c r="C6460" s="33"/>
      <c r="D6460" s="14"/>
      <c r="E6460" s="14"/>
      <c r="F6460" s="10"/>
      <c r="G6460" s="15"/>
      <c r="H6460" s="10"/>
      <c r="I6460" s="10"/>
      <c r="J6460" s="34"/>
      <c r="K6460" s="10"/>
      <c r="L6460" s="10"/>
      <c r="M6460" s="10"/>
      <c r="N6460" s="10"/>
    </row>
    <row r="6461" spans="1:14">
      <c r="A6461" s="32"/>
      <c r="B6461" s="32"/>
      <c r="C6461" s="33"/>
      <c r="D6461" s="14"/>
      <c r="E6461" s="14"/>
      <c r="F6461" s="10"/>
      <c r="G6461" s="15"/>
      <c r="H6461" s="10"/>
      <c r="I6461" s="10"/>
      <c r="J6461" s="34"/>
      <c r="K6461" s="10"/>
      <c r="L6461" s="10"/>
      <c r="M6461" s="10"/>
      <c r="N6461" s="10"/>
    </row>
    <row r="6462" spans="1:14">
      <c r="A6462" s="32"/>
      <c r="B6462" s="32"/>
      <c r="C6462" s="33"/>
      <c r="D6462" s="14"/>
      <c r="E6462" s="14"/>
      <c r="F6462" s="10"/>
      <c r="G6462" s="15"/>
      <c r="H6462" s="10"/>
      <c r="I6462" s="10"/>
      <c r="J6462" s="34"/>
      <c r="K6462" s="10"/>
      <c r="L6462" s="10"/>
      <c r="M6462" s="10"/>
      <c r="N6462" s="10"/>
    </row>
    <row r="6463" spans="1:14">
      <c r="A6463" s="32"/>
      <c r="B6463" s="32"/>
      <c r="C6463" s="33"/>
      <c r="D6463" s="14"/>
      <c r="E6463" s="14"/>
      <c r="F6463" s="10"/>
      <c r="G6463" s="15"/>
      <c r="H6463" s="10"/>
      <c r="I6463" s="10"/>
      <c r="J6463" s="34"/>
      <c r="K6463" s="10"/>
      <c r="L6463" s="10"/>
      <c r="M6463" s="10"/>
      <c r="N6463" s="10"/>
    </row>
    <row r="6464" spans="1:14">
      <c r="A6464" s="32"/>
      <c r="B6464" s="32"/>
      <c r="C6464" s="33"/>
      <c r="D6464" s="14"/>
      <c r="E6464" s="14"/>
      <c r="F6464" s="10"/>
      <c r="G6464" s="15"/>
      <c r="H6464" s="10"/>
      <c r="I6464" s="10"/>
      <c r="J6464" s="34"/>
      <c r="K6464" s="10"/>
      <c r="L6464" s="10"/>
      <c r="M6464" s="10"/>
      <c r="N6464" s="10"/>
    </row>
    <row r="6465" spans="1:14">
      <c r="A6465" s="32"/>
      <c r="B6465" s="32"/>
      <c r="C6465" s="33"/>
      <c r="D6465" s="14"/>
      <c r="E6465" s="14"/>
      <c r="F6465" s="10"/>
      <c r="G6465" s="15"/>
      <c r="H6465" s="10"/>
      <c r="I6465" s="10"/>
      <c r="J6465" s="34"/>
      <c r="K6465" s="10"/>
      <c r="L6465" s="10"/>
      <c r="M6465" s="10"/>
      <c r="N6465" s="10"/>
    </row>
    <row r="6466" spans="1:14">
      <c r="A6466" s="32"/>
      <c r="B6466" s="32"/>
      <c r="C6466" s="33"/>
      <c r="D6466" s="14"/>
      <c r="E6466" s="14"/>
      <c r="F6466" s="10"/>
      <c r="G6466" s="15"/>
      <c r="H6466" s="10"/>
      <c r="I6466" s="10"/>
      <c r="J6466" s="34"/>
      <c r="K6466" s="10"/>
      <c r="L6466" s="10"/>
      <c r="M6466" s="10"/>
      <c r="N6466" s="10"/>
    </row>
    <row r="6467" spans="1:14">
      <c r="A6467" s="32"/>
      <c r="B6467" s="32"/>
      <c r="C6467" s="33"/>
      <c r="D6467" s="14"/>
      <c r="E6467" s="14"/>
      <c r="F6467" s="10"/>
      <c r="G6467" s="15"/>
      <c r="H6467" s="10"/>
      <c r="I6467" s="10"/>
      <c r="J6467" s="34"/>
      <c r="K6467" s="10"/>
      <c r="L6467" s="10"/>
      <c r="M6467" s="10"/>
      <c r="N6467" s="10"/>
    </row>
    <row r="6468" spans="1:14">
      <c r="A6468" s="32"/>
      <c r="B6468" s="32"/>
      <c r="C6468" s="33"/>
      <c r="D6468" s="14"/>
      <c r="E6468" s="14"/>
      <c r="F6468" s="10"/>
      <c r="G6468" s="15"/>
      <c r="H6468" s="10"/>
      <c r="I6468" s="10"/>
      <c r="J6468" s="34"/>
      <c r="K6468" s="10"/>
      <c r="L6468" s="10"/>
      <c r="M6468" s="10"/>
      <c r="N6468" s="10"/>
    </row>
    <row r="6469" spans="1:14">
      <c r="A6469" s="32"/>
      <c r="B6469" s="32"/>
      <c r="C6469" s="33"/>
      <c r="D6469" s="14"/>
      <c r="E6469" s="14"/>
      <c r="F6469" s="10"/>
      <c r="G6469" s="15"/>
      <c r="H6469" s="10"/>
      <c r="I6469" s="10"/>
      <c r="J6469" s="34"/>
      <c r="K6469" s="10"/>
      <c r="L6469" s="10"/>
      <c r="M6469" s="10"/>
      <c r="N6469" s="10"/>
    </row>
    <row r="6470" spans="1:14">
      <c r="A6470" s="32"/>
      <c r="B6470" s="32"/>
      <c r="C6470" s="33"/>
      <c r="D6470" s="14"/>
      <c r="E6470" s="14"/>
      <c r="F6470" s="10"/>
      <c r="G6470" s="15"/>
      <c r="H6470" s="10"/>
      <c r="I6470" s="10"/>
      <c r="J6470" s="34"/>
      <c r="K6470" s="10"/>
      <c r="L6470" s="10"/>
      <c r="M6470" s="10"/>
      <c r="N6470" s="10"/>
    </row>
    <row r="6471" spans="1:14">
      <c r="A6471" s="32"/>
      <c r="B6471" s="32"/>
      <c r="C6471" s="33"/>
      <c r="D6471" s="14"/>
      <c r="E6471" s="14"/>
      <c r="F6471" s="10"/>
      <c r="G6471" s="15"/>
      <c r="H6471" s="10"/>
      <c r="I6471" s="10"/>
      <c r="J6471" s="34"/>
      <c r="K6471" s="10"/>
      <c r="L6471" s="10"/>
      <c r="M6471" s="10"/>
      <c r="N6471" s="10"/>
    </row>
    <row r="6472" spans="1:14">
      <c r="A6472" s="32"/>
      <c r="B6472" s="32"/>
      <c r="C6472" s="33"/>
      <c r="D6472" s="14"/>
      <c r="E6472" s="14"/>
      <c r="F6472" s="10"/>
      <c r="G6472" s="15"/>
      <c r="H6472" s="10"/>
      <c r="I6472" s="10"/>
      <c r="J6472" s="34"/>
      <c r="K6472" s="10"/>
      <c r="L6472" s="10"/>
      <c r="M6472" s="10"/>
      <c r="N6472" s="10"/>
    </row>
    <row r="6473" spans="1:14">
      <c r="A6473" s="32"/>
      <c r="B6473" s="32"/>
      <c r="C6473" s="33"/>
      <c r="D6473" s="14"/>
      <c r="E6473" s="14"/>
      <c r="F6473" s="10"/>
      <c r="G6473" s="15"/>
      <c r="H6473" s="10"/>
      <c r="I6473" s="10"/>
      <c r="J6473" s="34"/>
      <c r="K6473" s="10"/>
      <c r="L6473" s="10"/>
      <c r="M6473" s="10"/>
      <c r="N6473" s="10"/>
    </row>
    <row r="6474" spans="1:14">
      <c r="A6474" s="32"/>
      <c r="B6474" s="32"/>
      <c r="C6474" s="33"/>
      <c r="D6474" s="14"/>
      <c r="E6474" s="14"/>
      <c r="F6474" s="10"/>
      <c r="G6474" s="15"/>
      <c r="H6474" s="10"/>
      <c r="I6474" s="10"/>
      <c r="J6474" s="34"/>
      <c r="K6474" s="10"/>
      <c r="L6474" s="10"/>
      <c r="M6474" s="10"/>
      <c r="N6474" s="10"/>
    </row>
    <row r="6475" spans="1:14">
      <c r="A6475" s="32"/>
      <c r="B6475" s="32"/>
      <c r="C6475" s="33"/>
      <c r="D6475" s="14"/>
      <c r="E6475" s="14"/>
      <c r="F6475" s="10"/>
      <c r="G6475" s="15"/>
      <c r="H6475" s="10"/>
      <c r="I6475" s="10"/>
      <c r="J6475" s="34"/>
      <c r="K6475" s="10"/>
      <c r="L6475" s="10"/>
      <c r="M6475" s="10"/>
      <c r="N6475" s="10"/>
    </row>
    <row r="6476" spans="1:14">
      <c r="A6476" s="32"/>
      <c r="B6476" s="32"/>
      <c r="C6476" s="33"/>
      <c r="D6476" s="14"/>
      <c r="E6476" s="14"/>
      <c r="F6476" s="10"/>
      <c r="G6476" s="15"/>
      <c r="H6476" s="10"/>
      <c r="I6476" s="10"/>
      <c r="J6476" s="34"/>
      <c r="K6476" s="10"/>
      <c r="L6476" s="10"/>
      <c r="M6476" s="10"/>
      <c r="N6476" s="10"/>
    </row>
    <row r="6477" spans="1:14">
      <c r="A6477" s="32"/>
      <c r="B6477" s="32"/>
      <c r="C6477" s="33"/>
      <c r="D6477" s="14"/>
      <c r="E6477" s="14"/>
      <c r="F6477" s="10"/>
      <c r="G6477" s="15"/>
      <c r="H6477" s="10"/>
      <c r="I6477" s="10"/>
      <c r="J6477" s="34"/>
      <c r="K6477" s="10"/>
      <c r="L6477" s="10"/>
      <c r="M6477" s="10"/>
      <c r="N6477" s="10"/>
    </row>
    <row r="6478" spans="1:14">
      <c r="A6478" s="32"/>
      <c r="B6478" s="32"/>
      <c r="C6478" s="33"/>
      <c r="D6478" s="14"/>
      <c r="E6478" s="14"/>
      <c r="F6478" s="10"/>
      <c r="G6478" s="15"/>
      <c r="H6478" s="10"/>
      <c r="I6478" s="10"/>
      <c r="J6478" s="34"/>
      <c r="K6478" s="10"/>
      <c r="L6478" s="10"/>
      <c r="M6478" s="10"/>
      <c r="N6478" s="10"/>
    </row>
    <row r="6479" spans="1:14">
      <c r="A6479" s="32"/>
      <c r="B6479" s="32"/>
      <c r="C6479" s="33"/>
      <c r="D6479" s="14"/>
      <c r="E6479" s="14"/>
      <c r="F6479" s="10"/>
      <c r="G6479" s="15"/>
      <c r="H6479" s="10"/>
      <c r="I6479" s="10"/>
      <c r="J6479" s="34"/>
      <c r="K6479" s="10"/>
      <c r="L6479" s="10"/>
      <c r="M6479" s="10"/>
      <c r="N6479" s="10"/>
    </row>
    <row r="6480" spans="1:14">
      <c r="A6480" s="32"/>
      <c r="B6480" s="32"/>
      <c r="C6480" s="33"/>
      <c r="D6480" s="14"/>
      <c r="E6480" s="14"/>
      <c r="F6480" s="10"/>
      <c r="G6480" s="15"/>
      <c r="H6480" s="10"/>
      <c r="I6480" s="10"/>
      <c r="J6480" s="34"/>
      <c r="K6480" s="10"/>
      <c r="L6480" s="10"/>
      <c r="M6480" s="10"/>
      <c r="N6480" s="10"/>
    </row>
    <row r="6481" spans="1:14">
      <c r="A6481" s="32"/>
      <c r="B6481" s="32"/>
      <c r="C6481" s="33"/>
      <c r="D6481" s="14"/>
      <c r="E6481" s="14"/>
      <c r="F6481" s="10"/>
      <c r="G6481" s="15"/>
      <c r="H6481" s="10"/>
      <c r="I6481" s="10"/>
      <c r="J6481" s="34"/>
      <c r="K6481" s="10"/>
      <c r="L6481" s="10"/>
      <c r="M6481" s="10"/>
      <c r="N6481" s="10"/>
    </row>
    <row r="6482" spans="1:14">
      <c r="A6482" s="32"/>
      <c r="B6482" s="32"/>
      <c r="C6482" s="33"/>
      <c r="D6482" s="14"/>
      <c r="E6482" s="14"/>
      <c r="F6482" s="10"/>
      <c r="G6482" s="15"/>
      <c r="H6482" s="10"/>
      <c r="I6482" s="10"/>
      <c r="J6482" s="34"/>
      <c r="K6482" s="10"/>
      <c r="L6482" s="10"/>
      <c r="M6482" s="10"/>
      <c r="N6482" s="10"/>
    </row>
    <row r="6483" spans="1:14">
      <c r="A6483" s="32"/>
      <c r="B6483" s="32"/>
      <c r="C6483" s="33"/>
      <c r="D6483" s="14"/>
      <c r="E6483" s="14"/>
      <c r="F6483" s="10"/>
      <c r="G6483" s="15"/>
      <c r="H6483" s="10"/>
      <c r="I6483" s="10"/>
      <c r="J6483" s="34"/>
      <c r="K6483" s="10"/>
      <c r="L6483" s="10"/>
      <c r="M6483" s="10"/>
      <c r="N6483" s="10"/>
    </row>
    <row r="6484" spans="1:14">
      <c r="A6484" s="32"/>
      <c r="B6484" s="32"/>
      <c r="C6484" s="33"/>
      <c r="D6484" s="14"/>
      <c r="E6484" s="14"/>
      <c r="F6484" s="10"/>
      <c r="G6484" s="15"/>
      <c r="H6484" s="10"/>
      <c r="I6484" s="10"/>
      <c r="J6484" s="34"/>
      <c r="K6484" s="10"/>
      <c r="L6484" s="10"/>
      <c r="M6484" s="10"/>
      <c r="N6484" s="10"/>
    </row>
    <row r="6485" spans="1:14">
      <c r="A6485" s="32"/>
      <c r="B6485" s="32"/>
      <c r="C6485" s="33"/>
      <c r="D6485" s="14"/>
      <c r="E6485" s="14"/>
      <c r="F6485" s="10"/>
      <c r="G6485" s="15"/>
      <c r="H6485" s="10"/>
      <c r="I6485" s="10"/>
      <c r="J6485" s="34"/>
      <c r="K6485" s="10"/>
      <c r="L6485" s="10"/>
      <c r="M6485" s="10"/>
      <c r="N6485" s="10"/>
    </row>
    <row r="6486" spans="1:14">
      <c r="A6486" s="32"/>
      <c r="B6486" s="32"/>
      <c r="C6486" s="33"/>
      <c r="D6486" s="14"/>
      <c r="E6486" s="14"/>
      <c r="F6486" s="10"/>
      <c r="G6486" s="15"/>
      <c r="H6486" s="10"/>
      <c r="I6486" s="10"/>
      <c r="J6486" s="34"/>
      <c r="K6486" s="10"/>
      <c r="L6486" s="10"/>
      <c r="M6486" s="10"/>
      <c r="N6486" s="10"/>
    </row>
    <row r="6487" spans="1:14">
      <c r="A6487" s="32"/>
      <c r="B6487" s="32"/>
      <c r="C6487" s="33"/>
      <c r="D6487" s="14"/>
      <c r="E6487" s="14"/>
      <c r="F6487" s="10"/>
      <c r="G6487" s="15"/>
      <c r="H6487" s="10"/>
      <c r="I6487" s="10"/>
      <c r="J6487" s="34"/>
      <c r="K6487" s="10"/>
      <c r="L6487" s="10"/>
      <c r="M6487" s="10"/>
      <c r="N6487" s="10"/>
    </row>
    <row r="6488" spans="1:14">
      <c r="A6488" s="32"/>
      <c r="B6488" s="32"/>
      <c r="C6488" s="33"/>
      <c r="D6488" s="14"/>
      <c r="E6488" s="14"/>
      <c r="F6488" s="10"/>
      <c r="G6488" s="15"/>
      <c r="H6488" s="10"/>
      <c r="I6488" s="10"/>
      <c r="J6488" s="34"/>
      <c r="K6488" s="10"/>
      <c r="L6488" s="10"/>
      <c r="M6488" s="10"/>
      <c r="N6488" s="10"/>
    </row>
    <row r="6489" spans="1:14">
      <c r="A6489" s="32"/>
      <c r="B6489" s="32"/>
      <c r="C6489" s="33"/>
      <c r="D6489" s="14"/>
      <c r="E6489" s="14"/>
      <c r="F6489" s="10"/>
      <c r="G6489" s="15"/>
      <c r="H6489" s="10"/>
      <c r="I6489" s="10"/>
      <c r="J6489" s="34"/>
      <c r="K6489" s="10"/>
      <c r="L6489" s="10"/>
      <c r="M6489" s="10"/>
      <c r="N6489" s="10"/>
    </row>
    <row r="6490" spans="1:14">
      <c r="A6490" s="32"/>
      <c r="B6490" s="32"/>
      <c r="C6490" s="33"/>
      <c r="D6490" s="14"/>
      <c r="E6490" s="14"/>
      <c r="F6490" s="10"/>
      <c r="G6490" s="15"/>
      <c r="H6490" s="10"/>
      <c r="I6490" s="10"/>
      <c r="J6490" s="34"/>
      <c r="K6490" s="10"/>
      <c r="L6490" s="10"/>
      <c r="M6490" s="10"/>
      <c r="N6490" s="10"/>
    </row>
    <row r="6491" spans="1:14">
      <c r="A6491" s="32"/>
      <c r="B6491" s="32"/>
      <c r="C6491" s="33"/>
      <c r="D6491" s="14"/>
      <c r="E6491" s="14"/>
      <c r="F6491" s="10"/>
      <c r="G6491" s="15"/>
      <c r="H6491" s="10"/>
      <c r="I6491" s="10"/>
      <c r="J6491" s="34"/>
      <c r="K6491" s="10"/>
      <c r="L6491" s="10"/>
      <c r="M6491" s="10"/>
      <c r="N6491" s="10"/>
    </row>
    <row r="6492" spans="1:14">
      <c r="A6492" s="32"/>
      <c r="B6492" s="32"/>
      <c r="C6492" s="33"/>
      <c r="D6492" s="14"/>
      <c r="E6492" s="14"/>
      <c r="F6492" s="10"/>
      <c r="G6492" s="15"/>
      <c r="H6492" s="10"/>
      <c r="I6492" s="10"/>
      <c r="J6492" s="34"/>
      <c r="K6492" s="10"/>
      <c r="L6492" s="10"/>
      <c r="M6492" s="10"/>
      <c r="N6492" s="10"/>
    </row>
    <row r="6493" spans="1:14">
      <c r="A6493" s="32"/>
      <c r="B6493" s="32"/>
      <c r="C6493" s="33"/>
      <c r="D6493" s="14"/>
      <c r="E6493" s="14"/>
      <c r="F6493" s="10"/>
      <c r="G6493" s="15"/>
      <c r="H6493" s="10"/>
      <c r="I6493" s="10"/>
      <c r="J6493" s="34"/>
      <c r="K6493" s="10"/>
      <c r="L6493" s="10"/>
      <c r="M6493" s="10"/>
      <c r="N6493" s="10"/>
    </row>
    <row r="6494" spans="1:14">
      <c r="A6494" s="32"/>
      <c r="B6494" s="32"/>
      <c r="C6494" s="33"/>
      <c r="D6494" s="14"/>
      <c r="E6494" s="14"/>
      <c r="F6494" s="10"/>
      <c r="G6494" s="15"/>
      <c r="H6494" s="10"/>
      <c r="I6494" s="10"/>
      <c r="J6494" s="34"/>
      <c r="K6494" s="10"/>
      <c r="L6494" s="10"/>
      <c r="M6494" s="10"/>
      <c r="N6494" s="10"/>
    </row>
    <row r="6495" spans="1:14">
      <c r="A6495" s="32"/>
      <c r="B6495" s="32"/>
      <c r="C6495" s="33"/>
      <c r="D6495" s="14"/>
      <c r="E6495" s="14"/>
      <c r="F6495" s="10"/>
      <c r="G6495" s="15"/>
      <c r="H6495" s="10"/>
      <c r="I6495" s="10"/>
      <c r="J6495" s="34"/>
      <c r="K6495" s="10"/>
      <c r="L6495" s="10"/>
      <c r="M6495" s="10"/>
      <c r="N6495" s="10"/>
    </row>
    <row r="6496" spans="1:14">
      <c r="A6496" s="32"/>
      <c r="B6496" s="32"/>
      <c r="C6496" s="33"/>
      <c r="D6496" s="14"/>
      <c r="E6496" s="14"/>
      <c r="F6496" s="10"/>
      <c r="G6496" s="15"/>
      <c r="H6496" s="10"/>
      <c r="I6496" s="10"/>
      <c r="J6496" s="34"/>
      <c r="K6496" s="10"/>
      <c r="L6496" s="10"/>
      <c r="M6496" s="10"/>
      <c r="N6496" s="10"/>
    </row>
    <row r="6497" spans="1:14">
      <c r="A6497" s="32"/>
      <c r="B6497" s="32"/>
      <c r="C6497" s="33"/>
      <c r="D6497" s="14"/>
      <c r="E6497" s="14"/>
      <c r="F6497" s="10"/>
      <c r="G6497" s="15"/>
      <c r="H6497" s="10"/>
      <c r="I6497" s="10"/>
      <c r="J6497" s="34"/>
      <c r="K6497" s="10"/>
      <c r="L6497" s="10"/>
      <c r="M6497" s="10"/>
      <c r="N6497" s="10"/>
    </row>
    <row r="6498" spans="1:14">
      <c r="A6498" s="32"/>
      <c r="B6498" s="32"/>
      <c r="C6498" s="33"/>
      <c r="D6498" s="14"/>
      <c r="E6498" s="14"/>
      <c r="F6498" s="10"/>
      <c r="G6498" s="15"/>
      <c r="H6498" s="10"/>
      <c r="I6498" s="10"/>
      <c r="J6498" s="34"/>
      <c r="K6498" s="10"/>
      <c r="L6498" s="10"/>
      <c r="M6498" s="10"/>
      <c r="N6498" s="10"/>
    </row>
    <row r="6499" spans="1:14">
      <c r="A6499" s="32"/>
      <c r="B6499" s="32"/>
      <c r="C6499" s="33"/>
      <c r="D6499" s="14"/>
      <c r="E6499" s="14"/>
      <c r="F6499" s="10"/>
      <c r="G6499" s="15"/>
      <c r="H6499" s="10"/>
      <c r="I6499" s="10"/>
      <c r="J6499" s="34"/>
      <c r="K6499" s="10"/>
      <c r="L6499" s="10"/>
      <c r="M6499" s="10"/>
      <c r="N6499" s="10"/>
    </row>
    <row r="6500" spans="1:14">
      <c r="A6500" s="32"/>
      <c r="B6500" s="32"/>
      <c r="C6500" s="33"/>
      <c r="D6500" s="14"/>
      <c r="E6500" s="14"/>
      <c r="F6500" s="10"/>
      <c r="G6500" s="15"/>
      <c r="H6500" s="10"/>
      <c r="I6500" s="10"/>
      <c r="J6500" s="34"/>
      <c r="K6500" s="10"/>
      <c r="L6500" s="10"/>
      <c r="M6500" s="10"/>
      <c r="N6500" s="10"/>
    </row>
    <row r="6501" spans="1:14">
      <c r="A6501" s="32"/>
      <c r="B6501" s="32"/>
      <c r="C6501" s="33"/>
      <c r="D6501" s="14"/>
      <c r="E6501" s="14"/>
      <c r="F6501" s="10"/>
      <c r="G6501" s="15"/>
      <c r="H6501" s="10"/>
      <c r="I6501" s="10"/>
      <c r="J6501" s="34"/>
      <c r="K6501" s="10"/>
      <c r="L6501" s="10"/>
      <c r="M6501" s="10"/>
      <c r="N6501" s="10"/>
    </row>
    <row r="6502" spans="1:14">
      <c r="A6502" s="32"/>
      <c r="B6502" s="32"/>
      <c r="C6502" s="33"/>
      <c r="D6502" s="14"/>
      <c r="E6502" s="14"/>
      <c r="F6502" s="10"/>
      <c r="G6502" s="15"/>
      <c r="H6502" s="10"/>
      <c r="I6502" s="10"/>
      <c r="J6502" s="34"/>
      <c r="K6502" s="10"/>
      <c r="L6502" s="10"/>
      <c r="M6502" s="10"/>
      <c r="N6502" s="10"/>
    </row>
    <row r="6503" spans="1:14">
      <c r="A6503" s="32"/>
      <c r="B6503" s="32"/>
      <c r="C6503" s="33"/>
      <c r="D6503" s="14"/>
      <c r="E6503" s="14"/>
      <c r="F6503" s="10"/>
      <c r="G6503" s="15"/>
      <c r="H6503" s="10"/>
      <c r="I6503" s="10"/>
      <c r="J6503" s="34"/>
      <c r="K6503" s="10"/>
      <c r="L6503" s="10"/>
      <c r="M6503" s="10"/>
      <c r="N6503" s="10"/>
    </row>
    <row r="6504" spans="1:14">
      <c r="A6504" s="32"/>
      <c r="B6504" s="32"/>
      <c r="C6504" s="33"/>
      <c r="D6504" s="14"/>
      <c r="E6504" s="14"/>
      <c r="F6504" s="10"/>
      <c r="G6504" s="15"/>
      <c r="H6504" s="10"/>
      <c r="I6504" s="10"/>
      <c r="J6504" s="34"/>
      <c r="K6504" s="10"/>
      <c r="L6504" s="10"/>
      <c r="M6504" s="10"/>
      <c r="N6504" s="10"/>
    </row>
    <row r="6505" spans="1:14">
      <c r="A6505" s="32"/>
      <c r="B6505" s="32"/>
      <c r="C6505" s="33"/>
      <c r="D6505" s="14"/>
      <c r="E6505" s="14"/>
      <c r="F6505" s="10"/>
      <c r="G6505" s="15"/>
      <c r="H6505" s="10"/>
      <c r="I6505" s="10"/>
      <c r="J6505" s="34"/>
      <c r="K6505" s="10"/>
      <c r="L6505" s="10"/>
      <c r="M6505" s="10"/>
      <c r="N6505" s="10"/>
    </row>
    <row r="6506" spans="1:14">
      <c r="A6506" s="32"/>
      <c r="B6506" s="32"/>
      <c r="C6506" s="33"/>
      <c r="D6506" s="14"/>
      <c r="E6506" s="14"/>
      <c r="F6506" s="10"/>
      <c r="G6506" s="15"/>
      <c r="H6506" s="10"/>
      <c r="I6506" s="10"/>
      <c r="J6506" s="34"/>
      <c r="K6506" s="10"/>
      <c r="L6506" s="10"/>
      <c r="M6506" s="10"/>
      <c r="N6506" s="10"/>
    </row>
    <row r="6507" spans="1:14">
      <c r="A6507" s="32"/>
      <c r="B6507" s="32"/>
      <c r="C6507" s="33"/>
      <c r="D6507" s="14"/>
      <c r="E6507" s="14"/>
      <c r="F6507" s="10"/>
      <c r="G6507" s="15"/>
      <c r="H6507" s="10"/>
      <c r="I6507" s="10"/>
      <c r="J6507" s="34"/>
      <c r="K6507" s="10"/>
      <c r="L6507" s="10"/>
      <c r="M6507" s="10"/>
      <c r="N6507" s="10"/>
    </row>
    <row r="6508" spans="1:14">
      <c r="A6508" s="32"/>
      <c r="B6508" s="32"/>
      <c r="C6508" s="33"/>
      <c r="D6508" s="14"/>
      <c r="E6508" s="14"/>
      <c r="F6508" s="10"/>
      <c r="G6508" s="15"/>
      <c r="H6508" s="10"/>
      <c r="I6508" s="10"/>
      <c r="J6508" s="34"/>
      <c r="K6508" s="10"/>
      <c r="L6508" s="10"/>
      <c r="M6508" s="10"/>
      <c r="N6508" s="10"/>
    </row>
    <row r="6509" spans="1:14">
      <c r="A6509" s="32"/>
      <c r="B6509" s="32"/>
      <c r="C6509" s="33"/>
      <c r="D6509" s="14"/>
      <c r="E6509" s="14"/>
      <c r="F6509" s="10"/>
      <c r="G6509" s="15"/>
      <c r="H6509" s="10"/>
      <c r="I6509" s="10"/>
      <c r="J6509" s="34"/>
      <c r="K6509" s="10"/>
      <c r="L6509" s="10"/>
      <c r="M6509" s="10"/>
      <c r="N6509" s="10"/>
    </row>
    <row r="6510" spans="1:14">
      <c r="A6510" s="32"/>
      <c r="B6510" s="32"/>
      <c r="C6510" s="33"/>
      <c r="D6510" s="14"/>
      <c r="E6510" s="14"/>
      <c r="F6510" s="10"/>
      <c r="G6510" s="15"/>
      <c r="H6510" s="10"/>
      <c r="I6510" s="10"/>
      <c r="J6510" s="34"/>
      <c r="K6510" s="10"/>
      <c r="L6510" s="10"/>
      <c r="M6510" s="10"/>
      <c r="N6510" s="10"/>
    </row>
    <row r="6511" spans="1:14">
      <c r="A6511" s="32"/>
      <c r="B6511" s="32"/>
      <c r="C6511" s="33"/>
      <c r="D6511" s="14"/>
      <c r="E6511" s="14"/>
      <c r="F6511" s="10"/>
      <c r="G6511" s="15"/>
      <c r="H6511" s="10"/>
      <c r="I6511" s="10"/>
      <c r="J6511" s="34"/>
      <c r="K6511" s="10"/>
      <c r="L6511" s="10"/>
      <c r="M6511" s="10"/>
      <c r="N6511" s="10"/>
    </row>
    <row r="6512" spans="1:14">
      <c r="A6512" s="32"/>
      <c r="B6512" s="32"/>
      <c r="C6512" s="33"/>
      <c r="D6512" s="14"/>
      <c r="E6512" s="14"/>
      <c r="F6512" s="10"/>
      <c r="G6512" s="15"/>
      <c r="H6512" s="10"/>
      <c r="I6512" s="10"/>
      <c r="J6512" s="34"/>
      <c r="K6512" s="10"/>
      <c r="L6512" s="10"/>
      <c r="M6512" s="10"/>
      <c r="N6512" s="10"/>
    </row>
    <row r="6513" spans="1:14">
      <c r="A6513" s="32"/>
      <c r="B6513" s="32"/>
      <c r="C6513" s="33"/>
      <c r="D6513" s="14"/>
      <c r="E6513" s="14"/>
      <c r="F6513" s="10"/>
      <c r="G6513" s="15"/>
      <c r="H6513" s="10"/>
      <c r="I6513" s="10"/>
      <c r="J6513" s="34"/>
      <c r="K6513" s="10"/>
      <c r="L6513" s="10"/>
      <c r="M6513" s="10"/>
      <c r="N6513" s="10"/>
    </row>
    <row r="6514" spans="1:14">
      <c r="A6514" s="32"/>
      <c r="B6514" s="32"/>
      <c r="C6514" s="33"/>
      <c r="D6514" s="14"/>
      <c r="E6514" s="14"/>
      <c r="F6514" s="10"/>
      <c r="G6514" s="15"/>
      <c r="H6514" s="10"/>
      <c r="I6514" s="10"/>
      <c r="J6514" s="34"/>
      <c r="K6514" s="10"/>
      <c r="L6514" s="10"/>
      <c r="M6514" s="10"/>
      <c r="N6514" s="10"/>
    </row>
    <row r="6515" spans="1:14">
      <c r="A6515" s="32"/>
      <c r="B6515" s="32"/>
      <c r="C6515" s="33"/>
      <c r="D6515" s="14"/>
      <c r="E6515" s="14"/>
      <c r="F6515" s="10"/>
      <c r="G6515" s="15"/>
      <c r="H6515" s="10"/>
      <c r="I6515" s="10"/>
      <c r="J6515" s="34"/>
      <c r="K6515" s="10"/>
      <c r="L6515" s="10"/>
      <c r="M6515" s="10"/>
      <c r="N6515" s="10"/>
    </row>
    <row r="6516" spans="1:14">
      <c r="A6516" s="32"/>
      <c r="B6516" s="32"/>
      <c r="C6516" s="33"/>
      <c r="D6516" s="14"/>
      <c r="E6516" s="14"/>
      <c r="F6516" s="10"/>
      <c r="G6516" s="15"/>
      <c r="H6516" s="10"/>
      <c r="I6516" s="10"/>
      <c r="J6516" s="34"/>
      <c r="K6516" s="10"/>
      <c r="L6516" s="10"/>
      <c r="M6516" s="10"/>
      <c r="N6516" s="10"/>
    </row>
    <row r="6517" spans="1:14">
      <c r="A6517" s="32"/>
      <c r="B6517" s="32"/>
      <c r="C6517" s="33"/>
      <c r="D6517" s="14"/>
      <c r="E6517" s="14"/>
      <c r="F6517" s="10"/>
      <c r="G6517" s="15"/>
      <c r="H6517" s="10"/>
      <c r="I6517" s="10"/>
      <c r="J6517" s="34"/>
      <c r="K6517" s="10"/>
      <c r="L6517" s="10"/>
      <c r="M6517" s="10"/>
      <c r="N6517" s="10"/>
    </row>
    <row r="6518" spans="1:14">
      <c r="A6518" s="32"/>
      <c r="B6518" s="32"/>
      <c r="C6518" s="33"/>
      <c r="D6518" s="14"/>
      <c r="E6518" s="14"/>
      <c r="F6518" s="10"/>
      <c r="G6518" s="15"/>
      <c r="H6518" s="10"/>
      <c r="I6518" s="10"/>
      <c r="J6518" s="34"/>
      <c r="K6518" s="10"/>
      <c r="L6518" s="10"/>
      <c r="M6518" s="10"/>
      <c r="N6518" s="10"/>
    </row>
    <row r="6519" spans="1:14">
      <c r="A6519" s="32"/>
      <c r="B6519" s="32"/>
      <c r="C6519" s="33"/>
      <c r="D6519" s="14"/>
      <c r="E6519" s="14"/>
      <c r="F6519" s="10"/>
      <c r="G6519" s="15"/>
      <c r="H6519" s="10"/>
      <c r="I6519" s="10"/>
      <c r="J6519" s="34"/>
      <c r="K6519" s="10"/>
      <c r="L6519" s="10"/>
      <c r="M6519" s="10"/>
      <c r="N6519" s="10"/>
    </row>
    <row r="6520" spans="1:14">
      <c r="A6520" s="32"/>
      <c r="B6520" s="32"/>
      <c r="C6520" s="33"/>
      <c r="D6520" s="14"/>
      <c r="E6520" s="14"/>
      <c r="F6520" s="10"/>
      <c r="G6520" s="15"/>
      <c r="H6520" s="10"/>
      <c r="I6520" s="10"/>
      <c r="J6520" s="34"/>
      <c r="K6520" s="10"/>
      <c r="L6520" s="10"/>
      <c r="M6520" s="10"/>
      <c r="N6520" s="10"/>
    </row>
    <row r="6521" spans="1:14">
      <c r="A6521" s="32"/>
      <c r="B6521" s="32"/>
      <c r="C6521" s="33"/>
      <c r="D6521" s="14"/>
      <c r="E6521" s="14"/>
      <c r="F6521" s="10"/>
      <c r="G6521" s="15"/>
      <c r="H6521" s="10"/>
      <c r="I6521" s="10"/>
      <c r="J6521" s="34"/>
      <c r="K6521" s="10"/>
      <c r="L6521" s="10"/>
      <c r="M6521" s="10"/>
      <c r="N6521" s="10"/>
    </row>
    <row r="6522" spans="1:14">
      <c r="A6522" s="32"/>
      <c r="B6522" s="32"/>
      <c r="C6522" s="33"/>
      <c r="D6522" s="14"/>
      <c r="E6522" s="14"/>
      <c r="F6522" s="10"/>
      <c r="G6522" s="15"/>
      <c r="H6522" s="10"/>
      <c r="I6522" s="10"/>
      <c r="J6522" s="34"/>
      <c r="K6522" s="10"/>
      <c r="L6522" s="10"/>
      <c r="M6522" s="10"/>
      <c r="N6522" s="10"/>
    </row>
    <row r="6523" spans="1:14">
      <c r="A6523" s="32"/>
      <c r="B6523" s="32"/>
      <c r="C6523" s="33"/>
      <c r="D6523" s="14"/>
      <c r="E6523" s="14"/>
      <c r="F6523" s="10"/>
      <c r="G6523" s="15"/>
      <c r="H6523" s="10"/>
      <c r="I6523" s="10"/>
      <c r="J6523" s="34"/>
      <c r="K6523" s="10"/>
      <c r="L6523" s="10"/>
      <c r="M6523" s="10"/>
      <c r="N6523" s="10"/>
    </row>
    <row r="6524" spans="1:14">
      <c r="A6524" s="32"/>
      <c r="B6524" s="32"/>
      <c r="C6524" s="33"/>
      <c r="D6524" s="14"/>
      <c r="E6524" s="14"/>
      <c r="F6524" s="10"/>
      <c r="G6524" s="15"/>
      <c r="H6524" s="10"/>
      <c r="I6524" s="10"/>
      <c r="J6524" s="34"/>
      <c r="K6524" s="10"/>
      <c r="L6524" s="10"/>
      <c r="M6524" s="10"/>
      <c r="N6524" s="10"/>
    </row>
    <row r="6525" spans="1:14">
      <c r="A6525" s="32"/>
      <c r="B6525" s="32"/>
      <c r="C6525" s="33"/>
      <c r="D6525" s="14"/>
      <c r="E6525" s="14"/>
      <c r="F6525" s="10"/>
      <c r="G6525" s="15"/>
      <c r="H6525" s="10"/>
      <c r="I6525" s="10"/>
      <c r="J6525" s="34"/>
      <c r="K6525" s="10"/>
      <c r="L6525" s="10"/>
      <c r="M6525" s="10"/>
      <c r="N6525" s="10"/>
    </row>
    <row r="6526" spans="1:14">
      <c r="A6526" s="32"/>
      <c r="B6526" s="32"/>
      <c r="C6526" s="33"/>
      <c r="D6526" s="14"/>
      <c r="E6526" s="14"/>
      <c r="F6526" s="10"/>
      <c r="G6526" s="15"/>
      <c r="H6526" s="10"/>
      <c r="I6526" s="10"/>
      <c r="J6526" s="34"/>
      <c r="K6526" s="10"/>
      <c r="L6526" s="10"/>
      <c r="M6526" s="10"/>
      <c r="N6526" s="10"/>
    </row>
    <row r="6527" spans="1:14">
      <c r="A6527" s="32"/>
      <c r="B6527" s="32"/>
      <c r="C6527" s="33"/>
      <c r="D6527" s="14"/>
      <c r="E6527" s="14"/>
      <c r="F6527" s="10"/>
      <c r="G6527" s="15"/>
      <c r="H6527" s="10"/>
      <c r="I6527" s="10"/>
      <c r="J6527" s="34"/>
      <c r="K6527" s="10"/>
      <c r="L6527" s="10"/>
      <c r="M6527" s="10"/>
      <c r="N6527" s="10"/>
    </row>
    <row r="6528" spans="1:14">
      <c r="A6528" s="32"/>
      <c r="B6528" s="32"/>
      <c r="C6528" s="33"/>
      <c r="D6528" s="14"/>
      <c r="E6528" s="14"/>
      <c r="F6528" s="10"/>
      <c r="G6528" s="15"/>
      <c r="H6528" s="10"/>
      <c r="I6528" s="10"/>
      <c r="J6528" s="34"/>
      <c r="K6528" s="10"/>
      <c r="L6528" s="10"/>
      <c r="M6528" s="10"/>
      <c r="N6528" s="10"/>
    </row>
    <row r="6529" spans="1:14">
      <c r="A6529" s="32"/>
      <c r="B6529" s="32"/>
      <c r="C6529" s="33"/>
      <c r="D6529" s="14"/>
      <c r="E6529" s="14"/>
      <c r="F6529" s="10"/>
      <c r="G6529" s="15"/>
      <c r="H6529" s="10"/>
      <c r="I6529" s="10"/>
      <c r="J6529" s="34"/>
      <c r="K6529" s="10"/>
      <c r="L6529" s="10"/>
      <c r="M6529" s="10"/>
      <c r="N6529" s="10"/>
    </row>
    <row r="6530" spans="1:14">
      <c r="A6530" s="32"/>
      <c r="B6530" s="32"/>
      <c r="C6530" s="33"/>
      <c r="D6530" s="14"/>
      <c r="E6530" s="14"/>
      <c r="F6530" s="10"/>
      <c r="G6530" s="15"/>
      <c r="H6530" s="10"/>
      <c r="I6530" s="10"/>
      <c r="J6530" s="34"/>
      <c r="K6530" s="10"/>
      <c r="L6530" s="10"/>
      <c r="M6530" s="10"/>
      <c r="N6530" s="10"/>
    </row>
    <row r="6531" spans="1:14">
      <c r="A6531" s="32"/>
      <c r="B6531" s="32"/>
      <c r="C6531" s="33"/>
      <c r="D6531" s="14"/>
      <c r="E6531" s="14"/>
      <c r="F6531" s="10"/>
      <c r="G6531" s="15"/>
      <c r="H6531" s="10"/>
      <c r="I6531" s="10"/>
      <c r="J6531" s="34"/>
      <c r="K6531" s="10"/>
      <c r="L6531" s="10"/>
      <c r="M6531" s="10"/>
      <c r="N6531" s="10"/>
    </row>
    <row r="6532" spans="1:14">
      <c r="A6532" s="32"/>
      <c r="B6532" s="32"/>
      <c r="C6532" s="33"/>
      <c r="D6532" s="14"/>
      <c r="E6532" s="14"/>
      <c r="F6532" s="10"/>
      <c r="G6532" s="15"/>
      <c r="H6532" s="10"/>
      <c r="I6532" s="10"/>
      <c r="J6532" s="34"/>
      <c r="K6532" s="10"/>
      <c r="L6532" s="10"/>
      <c r="M6532" s="10"/>
      <c r="N6532" s="10"/>
    </row>
    <row r="6533" spans="1:14">
      <c r="A6533" s="32"/>
      <c r="B6533" s="32"/>
      <c r="C6533" s="33"/>
      <c r="D6533" s="14"/>
      <c r="E6533" s="14"/>
      <c r="F6533" s="10"/>
      <c r="G6533" s="15"/>
      <c r="H6533" s="10"/>
      <c r="I6533" s="10"/>
      <c r="J6533" s="34"/>
      <c r="K6533" s="10"/>
      <c r="L6533" s="10"/>
      <c r="M6533" s="10"/>
      <c r="N6533" s="10"/>
    </row>
    <row r="6534" spans="1:14">
      <c r="A6534" s="32"/>
      <c r="B6534" s="32"/>
      <c r="C6534" s="33"/>
      <c r="D6534" s="14"/>
      <c r="E6534" s="14"/>
      <c r="F6534" s="10"/>
      <c r="G6534" s="15"/>
      <c r="H6534" s="10"/>
      <c r="I6534" s="10"/>
      <c r="J6534" s="34"/>
      <c r="K6534" s="10"/>
      <c r="L6534" s="10"/>
      <c r="M6534" s="10"/>
      <c r="N6534" s="10"/>
    </row>
    <row r="6535" spans="1:14">
      <c r="A6535" s="32"/>
      <c r="B6535" s="32"/>
      <c r="C6535" s="33"/>
      <c r="D6535" s="14"/>
      <c r="E6535" s="14"/>
      <c r="F6535" s="10"/>
      <c r="G6535" s="15"/>
      <c r="H6535" s="10"/>
      <c r="I6535" s="10"/>
      <c r="J6535" s="34"/>
      <c r="K6535" s="10"/>
      <c r="L6535" s="10"/>
      <c r="M6535" s="10"/>
      <c r="N6535" s="10"/>
    </row>
    <row r="6536" spans="1:14">
      <c r="A6536" s="32"/>
      <c r="B6536" s="32"/>
      <c r="C6536" s="33"/>
      <c r="D6536" s="14"/>
      <c r="E6536" s="14"/>
      <c r="F6536" s="10"/>
      <c r="G6536" s="15"/>
      <c r="H6536" s="10"/>
      <c r="I6536" s="10"/>
      <c r="J6536" s="34"/>
      <c r="K6536" s="10"/>
      <c r="L6536" s="10"/>
      <c r="M6536" s="10"/>
      <c r="N6536" s="10"/>
    </row>
    <row r="6537" spans="1:14">
      <c r="A6537" s="32"/>
      <c r="B6537" s="32"/>
      <c r="C6537" s="33"/>
      <c r="D6537" s="14"/>
      <c r="E6537" s="14"/>
      <c r="F6537" s="10"/>
      <c r="G6537" s="15"/>
      <c r="H6537" s="10"/>
      <c r="I6537" s="10"/>
      <c r="J6537" s="34"/>
      <c r="K6537" s="10"/>
      <c r="L6537" s="10"/>
      <c r="M6537" s="10"/>
      <c r="N6537" s="10"/>
    </row>
    <row r="6538" spans="1:14">
      <c r="A6538" s="32"/>
      <c r="B6538" s="32"/>
      <c r="C6538" s="33"/>
      <c r="D6538" s="14"/>
      <c r="E6538" s="14"/>
      <c r="F6538" s="10"/>
      <c r="G6538" s="15"/>
      <c r="H6538" s="10"/>
      <c r="I6538" s="10"/>
      <c r="J6538" s="34"/>
      <c r="K6538" s="10"/>
      <c r="L6538" s="10"/>
      <c r="M6538" s="10"/>
      <c r="N6538" s="10"/>
    </row>
    <row r="6539" spans="1:14">
      <c r="A6539" s="32"/>
      <c r="B6539" s="32"/>
      <c r="C6539" s="33"/>
      <c r="D6539" s="14"/>
      <c r="E6539" s="14"/>
      <c r="F6539" s="10"/>
      <c r="G6539" s="15"/>
      <c r="H6539" s="10"/>
      <c r="I6539" s="10"/>
      <c r="J6539" s="34"/>
      <c r="K6539" s="10"/>
      <c r="L6539" s="10"/>
      <c r="M6539" s="10"/>
      <c r="N6539" s="10"/>
    </row>
    <row r="6540" spans="1:14">
      <c r="A6540" s="32"/>
      <c r="B6540" s="32"/>
      <c r="C6540" s="33"/>
      <c r="D6540" s="14"/>
      <c r="E6540" s="14"/>
      <c r="F6540" s="10"/>
      <c r="G6540" s="15"/>
      <c r="H6540" s="10"/>
      <c r="I6540" s="10"/>
      <c r="J6540" s="34"/>
      <c r="K6540" s="10"/>
      <c r="L6540" s="10"/>
      <c r="M6540" s="10"/>
      <c r="N6540" s="10"/>
    </row>
    <row r="6541" spans="1:14">
      <c r="A6541" s="32"/>
      <c r="B6541" s="32"/>
      <c r="C6541" s="33"/>
      <c r="D6541" s="14"/>
      <c r="E6541" s="14"/>
      <c r="F6541" s="10"/>
      <c r="G6541" s="15"/>
      <c r="H6541" s="10"/>
      <c r="I6541" s="10"/>
      <c r="J6541" s="34"/>
      <c r="K6541" s="10"/>
      <c r="L6541" s="10"/>
      <c r="M6541" s="10"/>
      <c r="N6541" s="10"/>
    </row>
    <row r="6542" spans="1:14">
      <c r="A6542" s="32"/>
      <c r="B6542" s="32"/>
      <c r="C6542" s="33"/>
      <c r="D6542" s="14"/>
      <c r="E6542" s="14"/>
      <c r="F6542" s="10"/>
      <c r="G6542" s="15"/>
      <c r="H6542" s="10"/>
      <c r="I6542" s="10"/>
      <c r="J6542" s="34"/>
      <c r="K6542" s="10"/>
      <c r="L6542" s="10"/>
      <c r="M6542" s="10"/>
      <c r="N6542" s="10"/>
    </row>
    <row r="6543" spans="1:14">
      <c r="A6543" s="32"/>
      <c r="B6543" s="32"/>
      <c r="C6543" s="33"/>
      <c r="D6543" s="14"/>
      <c r="E6543" s="14"/>
      <c r="F6543" s="10"/>
      <c r="G6543" s="15"/>
      <c r="H6543" s="10"/>
      <c r="I6543" s="10"/>
      <c r="J6543" s="34"/>
      <c r="K6543" s="10"/>
      <c r="L6543" s="10"/>
      <c r="M6543" s="10"/>
      <c r="N6543" s="10"/>
    </row>
    <row r="6544" spans="1:14">
      <c r="A6544" s="32"/>
      <c r="B6544" s="32"/>
      <c r="C6544" s="33"/>
      <c r="D6544" s="14"/>
      <c r="E6544" s="14"/>
      <c r="F6544" s="10"/>
      <c r="G6544" s="15"/>
      <c r="H6544" s="10"/>
      <c r="I6544" s="10"/>
      <c r="J6544" s="34"/>
      <c r="K6544" s="10"/>
      <c r="L6544" s="10"/>
      <c r="M6544" s="10"/>
      <c r="N6544" s="10"/>
    </row>
    <row r="6545" spans="1:14">
      <c r="A6545" s="32"/>
      <c r="B6545" s="32"/>
      <c r="C6545" s="33"/>
      <c r="D6545" s="14"/>
      <c r="E6545" s="14"/>
      <c r="F6545" s="10"/>
      <c r="G6545" s="15"/>
      <c r="H6545" s="10"/>
      <c r="I6545" s="10"/>
      <c r="J6545" s="34"/>
      <c r="K6545" s="10"/>
      <c r="L6545" s="10"/>
      <c r="M6545" s="10"/>
      <c r="N6545" s="10"/>
    </row>
    <row r="6546" spans="1:14">
      <c r="A6546" s="32"/>
      <c r="B6546" s="32"/>
      <c r="C6546" s="33"/>
      <c r="D6546" s="14"/>
      <c r="E6546" s="14"/>
      <c r="F6546" s="10"/>
      <c r="G6546" s="15"/>
      <c r="H6546" s="10"/>
      <c r="I6546" s="10"/>
      <c r="J6546" s="34"/>
      <c r="K6546" s="10"/>
      <c r="L6546" s="10"/>
      <c r="M6546" s="10"/>
      <c r="N6546" s="10"/>
    </row>
    <row r="6547" spans="1:14">
      <c r="A6547" s="32"/>
      <c r="B6547" s="32"/>
      <c r="C6547" s="33"/>
      <c r="D6547" s="14"/>
      <c r="E6547" s="14"/>
      <c r="F6547" s="10"/>
      <c r="G6547" s="15"/>
      <c r="H6547" s="10"/>
      <c r="I6547" s="10"/>
      <c r="J6547" s="34"/>
      <c r="K6547" s="10"/>
      <c r="L6547" s="10"/>
      <c r="M6547" s="10"/>
      <c r="N6547" s="10"/>
    </row>
    <row r="6548" spans="1:14">
      <c r="A6548" s="32"/>
      <c r="B6548" s="32"/>
      <c r="C6548" s="33"/>
      <c r="D6548" s="14"/>
      <c r="E6548" s="14"/>
      <c r="F6548" s="10"/>
      <c r="G6548" s="15"/>
      <c r="H6548" s="10"/>
      <c r="I6548" s="10"/>
      <c r="J6548" s="34"/>
      <c r="K6548" s="10"/>
      <c r="L6548" s="10"/>
      <c r="M6548" s="10"/>
      <c r="N6548" s="10"/>
    </row>
    <row r="6549" spans="1:14">
      <c r="A6549" s="32"/>
      <c r="B6549" s="32"/>
      <c r="C6549" s="33"/>
      <c r="D6549" s="14"/>
      <c r="E6549" s="14"/>
      <c r="F6549" s="10"/>
      <c r="G6549" s="15"/>
      <c r="H6549" s="10"/>
      <c r="I6549" s="10"/>
      <c r="J6549" s="34"/>
      <c r="K6549" s="10"/>
      <c r="L6549" s="10"/>
      <c r="M6549" s="10"/>
      <c r="N6549" s="10"/>
    </row>
    <row r="6550" spans="1:14">
      <c r="A6550" s="32"/>
      <c r="B6550" s="32"/>
      <c r="C6550" s="33"/>
      <c r="D6550" s="14"/>
      <c r="E6550" s="14"/>
      <c r="F6550" s="10"/>
      <c r="G6550" s="15"/>
      <c r="H6550" s="10"/>
      <c r="I6550" s="10"/>
      <c r="J6550" s="34"/>
      <c r="K6550" s="10"/>
      <c r="L6550" s="10"/>
      <c r="M6550" s="10"/>
      <c r="N6550" s="10"/>
    </row>
    <row r="6551" spans="1:14">
      <c r="A6551" s="32"/>
      <c r="B6551" s="32"/>
      <c r="C6551" s="33"/>
      <c r="D6551" s="14"/>
      <c r="E6551" s="14"/>
      <c r="F6551" s="10"/>
      <c r="G6551" s="15"/>
      <c r="H6551" s="10"/>
      <c r="I6551" s="10"/>
      <c r="J6551" s="34"/>
      <c r="K6551" s="10"/>
      <c r="L6551" s="10"/>
      <c r="M6551" s="10"/>
      <c r="N6551" s="10"/>
    </row>
    <row r="6552" spans="1:14">
      <c r="A6552" s="32"/>
      <c r="B6552" s="32"/>
      <c r="C6552" s="33"/>
      <c r="D6552" s="14"/>
      <c r="E6552" s="14"/>
      <c r="F6552" s="10"/>
      <c r="G6552" s="15"/>
      <c r="H6552" s="10"/>
      <c r="I6552" s="10"/>
      <c r="J6552" s="34"/>
      <c r="K6552" s="10"/>
      <c r="L6552" s="10"/>
      <c r="M6552" s="10"/>
      <c r="N6552" s="10"/>
    </row>
    <row r="6553" spans="1:14">
      <c r="A6553" s="32"/>
      <c r="B6553" s="32"/>
      <c r="C6553" s="33"/>
      <c r="D6553" s="14"/>
      <c r="E6553" s="14"/>
      <c r="F6553" s="10"/>
      <c r="G6553" s="15"/>
      <c r="H6553" s="10"/>
      <c r="I6553" s="10"/>
      <c r="J6553" s="34"/>
      <c r="K6553" s="10"/>
      <c r="L6553" s="10"/>
      <c r="M6553" s="10"/>
      <c r="N6553" s="10"/>
    </row>
    <row r="6554" spans="1:14">
      <c r="A6554" s="32"/>
      <c r="B6554" s="32"/>
      <c r="C6554" s="33"/>
      <c r="D6554" s="14"/>
      <c r="E6554" s="14"/>
      <c r="F6554" s="10"/>
      <c r="G6554" s="15"/>
      <c r="H6554" s="10"/>
      <c r="I6554" s="10"/>
      <c r="J6554" s="34"/>
      <c r="K6554" s="10"/>
      <c r="L6554" s="10"/>
      <c r="M6554" s="10"/>
      <c r="N6554" s="10"/>
    </row>
    <row r="6555" spans="1:14">
      <c r="A6555" s="32"/>
      <c r="B6555" s="32"/>
      <c r="C6555" s="33"/>
      <c r="D6555" s="14"/>
      <c r="E6555" s="14"/>
      <c r="F6555" s="10"/>
      <c r="G6555" s="15"/>
      <c r="H6555" s="10"/>
      <c r="I6555" s="10"/>
      <c r="J6555" s="34"/>
      <c r="K6555" s="10"/>
      <c r="L6555" s="10"/>
      <c r="M6555" s="10"/>
      <c r="N6555" s="10"/>
    </row>
    <row r="6556" spans="1:14">
      <c r="A6556" s="32"/>
      <c r="B6556" s="32"/>
      <c r="C6556" s="33"/>
      <c r="D6556" s="14"/>
      <c r="E6556" s="14"/>
      <c r="F6556" s="10"/>
      <c r="G6556" s="15"/>
      <c r="H6556" s="10"/>
      <c r="I6556" s="10"/>
      <c r="J6556" s="34"/>
      <c r="K6556" s="10"/>
      <c r="L6556" s="10"/>
      <c r="M6556" s="10"/>
      <c r="N6556" s="10"/>
    </row>
    <row r="6557" spans="1:14">
      <c r="A6557" s="32"/>
      <c r="B6557" s="32"/>
      <c r="C6557" s="33"/>
      <c r="D6557" s="14"/>
      <c r="E6557" s="14"/>
      <c r="F6557" s="10"/>
      <c r="G6557" s="15"/>
      <c r="H6557" s="10"/>
      <c r="I6557" s="10"/>
      <c r="J6557" s="34"/>
      <c r="K6557" s="10"/>
      <c r="L6557" s="10"/>
      <c r="M6557" s="10"/>
      <c r="N6557" s="10"/>
    </row>
    <row r="6558" spans="1:14">
      <c r="A6558" s="32"/>
      <c r="B6558" s="32"/>
      <c r="C6558" s="33"/>
      <c r="D6558" s="14"/>
      <c r="E6558" s="14"/>
      <c r="F6558" s="10"/>
      <c r="G6558" s="15"/>
      <c r="H6558" s="10"/>
      <c r="I6558" s="10"/>
      <c r="J6558" s="34"/>
      <c r="K6558" s="10"/>
      <c r="L6558" s="10"/>
      <c r="M6558" s="10"/>
      <c r="N6558" s="10"/>
    </row>
    <row r="6559" spans="1:14">
      <c r="A6559" s="32"/>
      <c r="B6559" s="32"/>
      <c r="C6559" s="33"/>
      <c r="D6559" s="14"/>
      <c r="E6559" s="14"/>
      <c r="F6559" s="10"/>
      <c r="G6559" s="15"/>
      <c r="H6559" s="10"/>
      <c r="I6559" s="10"/>
      <c r="J6559" s="34"/>
      <c r="K6559" s="10"/>
      <c r="L6559" s="10"/>
      <c r="M6559" s="10"/>
      <c r="N6559" s="10"/>
    </row>
    <row r="6560" spans="1:14">
      <c r="A6560" s="32"/>
      <c r="B6560" s="32"/>
      <c r="C6560" s="33"/>
      <c r="D6560" s="14"/>
      <c r="E6560" s="14"/>
      <c r="F6560" s="10"/>
      <c r="G6560" s="15"/>
      <c r="H6560" s="10"/>
      <c r="I6560" s="10"/>
      <c r="J6560" s="34"/>
      <c r="K6560" s="10"/>
      <c r="L6560" s="10"/>
      <c r="M6560" s="10"/>
      <c r="N6560" s="10"/>
    </row>
    <row r="6561" spans="1:14">
      <c r="A6561" s="32"/>
      <c r="B6561" s="32"/>
      <c r="C6561" s="33"/>
      <c r="D6561" s="14"/>
      <c r="E6561" s="14"/>
      <c r="F6561" s="10"/>
      <c r="G6561" s="15"/>
      <c r="H6561" s="10"/>
      <c r="I6561" s="10"/>
      <c r="J6561" s="34"/>
      <c r="K6561" s="10"/>
      <c r="L6561" s="10"/>
      <c r="M6561" s="10"/>
      <c r="N6561" s="10"/>
    </row>
    <row r="6562" spans="1:14">
      <c r="A6562" s="32"/>
      <c r="B6562" s="32"/>
      <c r="C6562" s="33"/>
      <c r="D6562" s="14"/>
      <c r="E6562" s="14"/>
      <c r="F6562" s="10"/>
      <c r="G6562" s="15"/>
      <c r="H6562" s="10"/>
      <c r="I6562" s="10"/>
      <c r="J6562" s="34"/>
      <c r="K6562" s="10"/>
      <c r="L6562" s="10"/>
      <c r="M6562" s="10"/>
      <c r="N6562" s="10"/>
    </row>
    <row r="6563" spans="1:14">
      <c r="A6563" s="32"/>
      <c r="B6563" s="32"/>
      <c r="C6563" s="33"/>
      <c r="D6563" s="14"/>
      <c r="E6563" s="14"/>
      <c r="F6563" s="10"/>
      <c r="G6563" s="15"/>
      <c r="H6563" s="10"/>
      <c r="I6563" s="10"/>
      <c r="J6563" s="34"/>
      <c r="K6563" s="10"/>
      <c r="L6563" s="10"/>
      <c r="M6563" s="10"/>
      <c r="N6563" s="10"/>
    </row>
    <row r="6564" spans="1:14">
      <c r="A6564" s="32"/>
      <c r="B6564" s="32"/>
      <c r="C6564" s="33"/>
      <c r="D6564" s="14"/>
      <c r="E6564" s="14"/>
      <c r="F6564" s="10"/>
      <c r="G6564" s="15"/>
      <c r="H6564" s="10"/>
      <c r="I6564" s="10"/>
      <c r="J6564" s="34"/>
      <c r="K6564" s="10"/>
      <c r="L6564" s="10"/>
      <c r="M6564" s="10"/>
      <c r="N6564" s="10"/>
    </row>
    <row r="6565" spans="1:14">
      <c r="A6565" s="32"/>
      <c r="B6565" s="32"/>
      <c r="C6565" s="33"/>
      <c r="D6565" s="14"/>
      <c r="E6565" s="14"/>
      <c r="F6565" s="10"/>
      <c r="G6565" s="15"/>
      <c r="H6565" s="10"/>
      <c r="I6565" s="10"/>
      <c r="J6565" s="34"/>
      <c r="K6565" s="10"/>
      <c r="L6565" s="10"/>
      <c r="M6565" s="10"/>
      <c r="N6565" s="10"/>
    </row>
    <row r="6566" spans="1:14">
      <c r="A6566" s="32"/>
      <c r="B6566" s="32"/>
      <c r="C6566" s="33"/>
      <c r="D6566" s="14"/>
      <c r="E6566" s="14"/>
      <c r="F6566" s="10"/>
      <c r="G6566" s="15"/>
      <c r="H6566" s="10"/>
      <c r="I6566" s="10"/>
      <c r="J6566" s="34"/>
      <c r="K6566" s="10"/>
      <c r="L6566" s="10"/>
      <c r="M6566" s="10"/>
      <c r="N6566" s="10"/>
    </row>
    <row r="6567" spans="1:14">
      <c r="A6567" s="32"/>
      <c r="B6567" s="32"/>
      <c r="C6567" s="33"/>
      <c r="D6567" s="14"/>
      <c r="E6567" s="14"/>
      <c r="F6567" s="10"/>
      <c r="G6567" s="15"/>
      <c r="H6567" s="10"/>
      <c r="I6567" s="10"/>
      <c r="J6567" s="34"/>
      <c r="K6567" s="10"/>
      <c r="L6567" s="10"/>
      <c r="M6567" s="10"/>
      <c r="N6567" s="10"/>
    </row>
    <row r="6568" spans="1:14">
      <c r="A6568" s="32"/>
      <c r="B6568" s="32"/>
      <c r="C6568" s="33"/>
      <c r="D6568" s="14"/>
      <c r="E6568" s="14"/>
      <c r="F6568" s="10"/>
      <c r="G6568" s="15"/>
      <c r="H6568" s="10"/>
      <c r="I6568" s="10"/>
      <c r="J6568" s="34"/>
      <c r="K6568" s="10"/>
      <c r="L6568" s="10"/>
      <c r="M6568" s="10"/>
      <c r="N6568" s="10"/>
    </row>
    <row r="6569" spans="1:14">
      <c r="A6569" s="32"/>
      <c r="B6569" s="32"/>
      <c r="C6569" s="33"/>
      <c r="D6569" s="14"/>
      <c r="E6569" s="14"/>
      <c r="F6569" s="10"/>
      <c r="G6569" s="15"/>
      <c r="H6569" s="10"/>
      <c r="I6569" s="10"/>
      <c r="J6569" s="34"/>
      <c r="K6569" s="10"/>
      <c r="L6569" s="10"/>
      <c r="M6569" s="10"/>
      <c r="N6569" s="10"/>
    </row>
    <row r="6570" spans="1:14">
      <c r="A6570" s="32"/>
      <c r="B6570" s="32"/>
      <c r="C6570" s="33"/>
      <c r="D6570" s="14"/>
      <c r="E6570" s="14"/>
      <c r="F6570" s="10"/>
      <c r="G6570" s="15"/>
      <c r="H6570" s="10"/>
      <c r="I6570" s="10"/>
      <c r="J6570" s="34"/>
      <c r="K6570" s="10"/>
      <c r="L6570" s="10"/>
      <c r="M6570" s="10"/>
      <c r="N6570" s="10"/>
    </row>
    <row r="6571" spans="1:14">
      <c r="A6571" s="32"/>
      <c r="B6571" s="32"/>
      <c r="C6571" s="33"/>
      <c r="D6571" s="14"/>
      <c r="E6571" s="14"/>
      <c r="F6571" s="10"/>
      <c r="G6571" s="15"/>
      <c r="H6571" s="10"/>
      <c r="I6571" s="10"/>
      <c r="J6571" s="34"/>
      <c r="K6571" s="10"/>
      <c r="L6571" s="10"/>
      <c r="M6571" s="10"/>
      <c r="N6571" s="10"/>
    </row>
    <row r="6572" spans="1:14">
      <c r="A6572" s="32"/>
      <c r="B6572" s="32"/>
      <c r="C6572" s="33"/>
      <c r="D6572" s="14"/>
      <c r="E6572" s="14"/>
      <c r="F6572" s="10"/>
      <c r="G6572" s="15"/>
      <c r="H6572" s="10"/>
      <c r="I6572" s="10"/>
      <c r="J6572" s="34"/>
      <c r="K6572" s="10"/>
      <c r="L6572" s="10"/>
      <c r="M6572" s="10"/>
      <c r="N6572" s="10"/>
    </row>
    <row r="6573" spans="1:14">
      <c r="A6573" s="32"/>
      <c r="B6573" s="32"/>
      <c r="C6573" s="33"/>
      <c r="D6573" s="14"/>
      <c r="E6573" s="14"/>
      <c r="F6573" s="10"/>
      <c r="G6573" s="15"/>
      <c r="H6573" s="10"/>
      <c r="I6573" s="10"/>
      <c r="J6573" s="34"/>
      <c r="K6573" s="10"/>
      <c r="L6573" s="10"/>
      <c r="M6573" s="10"/>
      <c r="N6573" s="10"/>
    </row>
    <row r="6574" spans="1:14">
      <c r="A6574" s="32"/>
      <c r="B6574" s="32"/>
      <c r="C6574" s="33"/>
      <c r="D6574" s="14"/>
      <c r="E6574" s="14"/>
      <c r="F6574" s="10"/>
      <c r="G6574" s="15"/>
      <c r="H6574" s="10"/>
      <c r="I6574" s="10"/>
      <c r="J6574" s="34"/>
      <c r="K6574" s="10"/>
      <c r="L6574" s="10"/>
      <c r="M6574" s="10"/>
      <c r="N6574" s="10"/>
    </row>
    <row r="6575" spans="1:14">
      <c r="A6575" s="32"/>
      <c r="B6575" s="32"/>
      <c r="C6575" s="33"/>
      <c r="D6575" s="14"/>
      <c r="E6575" s="14"/>
      <c r="F6575" s="10"/>
      <c r="G6575" s="15"/>
      <c r="H6575" s="10"/>
      <c r="I6575" s="10"/>
      <c r="J6575" s="34"/>
      <c r="K6575" s="10"/>
      <c r="L6575" s="10"/>
      <c r="M6575" s="10"/>
      <c r="N6575" s="10"/>
    </row>
    <row r="6576" spans="1:14">
      <c r="A6576" s="32"/>
      <c r="B6576" s="32"/>
      <c r="C6576" s="33"/>
      <c r="D6576" s="14"/>
      <c r="E6576" s="14"/>
      <c r="F6576" s="10"/>
      <c r="G6576" s="15"/>
      <c r="H6576" s="10"/>
      <c r="I6576" s="10"/>
      <c r="J6576" s="34"/>
      <c r="K6576" s="10"/>
      <c r="L6576" s="10"/>
      <c r="M6576" s="10"/>
      <c r="N6576" s="10"/>
    </row>
    <row r="6577" spans="1:14">
      <c r="A6577" s="32"/>
      <c r="B6577" s="32"/>
      <c r="C6577" s="33"/>
      <c r="D6577" s="14"/>
      <c r="E6577" s="14"/>
      <c r="F6577" s="10"/>
      <c r="G6577" s="15"/>
      <c r="H6577" s="10"/>
      <c r="I6577" s="10"/>
      <c r="J6577" s="34"/>
      <c r="K6577" s="10"/>
      <c r="L6577" s="10"/>
      <c r="M6577" s="10"/>
      <c r="N6577" s="10"/>
    </row>
    <row r="6578" spans="1:14">
      <c r="A6578" s="32"/>
      <c r="B6578" s="32"/>
      <c r="C6578" s="33"/>
      <c r="D6578" s="14"/>
      <c r="E6578" s="14"/>
      <c r="F6578" s="10"/>
      <c r="G6578" s="15"/>
      <c r="H6578" s="10"/>
      <c r="I6578" s="10"/>
      <c r="J6578" s="34"/>
      <c r="K6578" s="10"/>
      <c r="L6578" s="10"/>
      <c r="M6578" s="10"/>
      <c r="N6578" s="10"/>
    </row>
    <row r="6579" spans="1:14">
      <c r="A6579" s="32"/>
      <c r="B6579" s="32"/>
      <c r="C6579" s="33"/>
      <c r="D6579" s="14"/>
      <c r="E6579" s="14"/>
      <c r="F6579" s="10"/>
      <c r="G6579" s="15"/>
      <c r="H6579" s="10"/>
      <c r="I6579" s="10"/>
      <c r="J6579" s="34"/>
      <c r="K6579" s="10"/>
      <c r="L6579" s="10"/>
      <c r="M6579" s="10"/>
      <c r="N6579" s="10"/>
    </row>
    <row r="6580" spans="1:14">
      <c r="A6580" s="32"/>
      <c r="B6580" s="32"/>
      <c r="C6580" s="33"/>
      <c r="D6580" s="14"/>
      <c r="E6580" s="14"/>
      <c r="F6580" s="10"/>
      <c r="G6580" s="15"/>
      <c r="H6580" s="10"/>
      <c r="I6580" s="10"/>
      <c r="J6580" s="34"/>
      <c r="K6580" s="10"/>
      <c r="L6580" s="10"/>
      <c r="M6580" s="10"/>
      <c r="N6580" s="10"/>
    </row>
    <row r="6581" spans="1:14">
      <c r="A6581" s="32"/>
      <c r="B6581" s="32"/>
      <c r="C6581" s="33"/>
      <c r="D6581" s="14"/>
      <c r="E6581" s="14"/>
      <c r="F6581" s="10"/>
      <c r="G6581" s="15"/>
      <c r="H6581" s="10"/>
      <c r="I6581" s="10"/>
      <c r="J6581" s="34"/>
      <c r="K6581" s="10"/>
      <c r="L6581" s="10"/>
      <c r="M6581" s="10"/>
      <c r="N6581" s="10"/>
    </row>
    <row r="6582" spans="1:14">
      <c r="A6582" s="32"/>
      <c r="B6582" s="32"/>
      <c r="C6582" s="33"/>
      <c r="D6582" s="14"/>
      <c r="E6582" s="14"/>
      <c r="F6582" s="10"/>
      <c r="G6582" s="15"/>
      <c r="H6582" s="10"/>
      <c r="I6582" s="10"/>
      <c r="J6582" s="34"/>
      <c r="K6582" s="10"/>
      <c r="L6582" s="10"/>
      <c r="M6582" s="10"/>
      <c r="N6582" s="10"/>
    </row>
    <row r="6583" spans="1:14">
      <c r="A6583" s="32"/>
      <c r="B6583" s="32"/>
      <c r="C6583" s="33"/>
      <c r="D6583" s="14"/>
      <c r="E6583" s="14"/>
      <c r="F6583" s="10"/>
      <c r="G6583" s="15"/>
      <c r="H6583" s="10"/>
      <c r="I6583" s="10"/>
      <c r="J6583" s="34"/>
      <c r="K6583" s="10"/>
      <c r="L6583" s="10"/>
      <c r="M6583" s="10"/>
      <c r="N6583" s="10"/>
    </row>
    <row r="6584" spans="1:14">
      <c r="A6584" s="32"/>
      <c r="B6584" s="32"/>
      <c r="C6584" s="33"/>
      <c r="D6584" s="14"/>
      <c r="E6584" s="14"/>
      <c r="F6584" s="10"/>
      <c r="G6584" s="15"/>
      <c r="H6584" s="10"/>
      <c r="I6584" s="10"/>
      <c r="J6584" s="34"/>
      <c r="K6584" s="10"/>
      <c r="L6584" s="10"/>
      <c r="M6584" s="10"/>
      <c r="N6584" s="10"/>
    </row>
    <row r="6585" spans="1:14">
      <c r="A6585" s="32"/>
      <c r="B6585" s="32"/>
      <c r="C6585" s="33"/>
      <c r="D6585" s="14"/>
      <c r="E6585" s="14"/>
      <c r="F6585" s="10"/>
      <c r="G6585" s="15"/>
      <c r="H6585" s="10"/>
      <c r="I6585" s="10"/>
      <c r="J6585" s="34"/>
      <c r="K6585" s="10"/>
      <c r="L6585" s="10"/>
      <c r="M6585" s="10"/>
      <c r="N6585" s="10"/>
    </row>
    <row r="6586" spans="1:14">
      <c r="A6586" s="32"/>
      <c r="B6586" s="32"/>
      <c r="C6586" s="33"/>
      <c r="D6586" s="14"/>
      <c r="E6586" s="14"/>
      <c r="F6586" s="10"/>
      <c r="G6586" s="15"/>
      <c r="H6586" s="10"/>
      <c r="I6586" s="10"/>
      <c r="J6586" s="34"/>
      <c r="K6586" s="10"/>
      <c r="L6586" s="10"/>
      <c r="M6586" s="10"/>
      <c r="N6586" s="10"/>
    </row>
    <row r="6587" spans="1:14">
      <c r="A6587" s="32"/>
      <c r="B6587" s="32"/>
      <c r="C6587" s="33"/>
      <c r="D6587" s="14"/>
      <c r="E6587" s="14"/>
      <c r="F6587" s="10"/>
      <c r="G6587" s="15"/>
      <c r="H6587" s="10"/>
      <c r="I6587" s="10"/>
      <c r="J6587" s="34"/>
      <c r="K6587" s="10"/>
      <c r="L6587" s="10"/>
      <c r="M6587" s="10"/>
      <c r="N6587" s="10"/>
    </row>
    <row r="6588" spans="1:14">
      <c r="A6588" s="32"/>
      <c r="B6588" s="32"/>
      <c r="C6588" s="33"/>
      <c r="D6588" s="14"/>
      <c r="E6588" s="14"/>
      <c r="F6588" s="10"/>
      <c r="G6588" s="15"/>
      <c r="H6588" s="10"/>
      <c r="I6588" s="10"/>
      <c r="J6588" s="34"/>
      <c r="K6588" s="10"/>
      <c r="L6588" s="10"/>
      <c r="M6588" s="10"/>
      <c r="N6588" s="10"/>
    </row>
    <row r="6589" spans="1:14">
      <c r="A6589" s="32"/>
      <c r="B6589" s="32"/>
      <c r="C6589" s="33"/>
      <c r="D6589" s="14"/>
      <c r="E6589" s="14"/>
      <c r="F6589" s="10"/>
      <c r="G6589" s="15"/>
      <c r="H6589" s="10"/>
      <c r="I6589" s="10"/>
      <c r="J6589" s="34"/>
      <c r="K6589" s="10"/>
      <c r="L6589" s="10"/>
      <c r="M6589" s="10"/>
      <c r="N6589" s="10"/>
    </row>
    <row r="6590" spans="1:14">
      <c r="A6590" s="32"/>
      <c r="B6590" s="32"/>
      <c r="C6590" s="33"/>
      <c r="D6590" s="14"/>
      <c r="E6590" s="14"/>
      <c r="F6590" s="10"/>
      <c r="G6590" s="15"/>
      <c r="H6590" s="10"/>
      <c r="I6590" s="10"/>
      <c r="J6590" s="34"/>
      <c r="K6590" s="10"/>
      <c r="L6590" s="10"/>
      <c r="M6590" s="10"/>
      <c r="N6590" s="10"/>
    </row>
    <row r="6591" spans="1:14">
      <c r="A6591" s="32"/>
      <c r="B6591" s="32"/>
      <c r="C6591" s="33"/>
      <c r="D6591" s="14"/>
      <c r="E6591" s="14"/>
      <c r="F6591" s="10"/>
      <c r="G6591" s="15"/>
      <c r="H6591" s="10"/>
      <c r="I6591" s="10"/>
      <c r="J6591" s="34"/>
      <c r="K6591" s="10"/>
      <c r="L6591" s="10"/>
      <c r="M6591" s="10"/>
      <c r="N6591" s="10"/>
    </row>
    <row r="6592" spans="1:14">
      <c r="A6592" s="32"/>
      <c r="B6592" s="32"/>
      <c r="C6592" s="33"/>
      <c r="D6592" s="14"/>
      <c r="E6592" s="14"/>
      <c r="F6592" s="10"/>
      <c r="G6592" s="15"/>
      <c r="H6592" s="10"/>
      <c r="I6592" s="10"/>
      <c r="J6592" s="34"/>
      <c r="K6592" s="10"/>
      <c r="L6592" s="10"/>
      <c r="M6592" s="10"/>
      <c r="N6592" s="10"/>
    </row>
    <row r="6593" spans="1:14">
      <c r="A6593" s="32"/>
      <c r="B6593" s="32"/>
      <c r="C6593" s="33"/>
      <c r="D6593" s="14"/>
      <c r="E6593" s="14"/>
      <c r="F6593" s="10"/>
      <c r="G6593" s="15"/>
      <c r="H6593" s="10"/>
      <c r="I6593" s="10"/>
      <c r="J6593" s="34"/>
      <c r="K6593" s="10"/>
      <c r="L6593" s="10"/>
      <c r="M6593" s="10"/>
      <c r="N6593" s="10"/>
    </row>
    <row r="6594" spans="1:14">
      <c r="A6594" s="32"/>
      <c r="B6594" s="32"/>
      <c r="C6594" s="33"/>
      <c r="D6594" s="14"/>
      <c r="E6594" s="14"/>
      <c r="F6594" s="10"/>
      <c r="G6594" s="15"/>
      <c r="H6594" s="10"/>
      <c r="I6594" s="10"/>
      <c r="J6594" s="34"/>
      <c r="K6594" s="10"/>
      <c r="L6594" s="10"/>
      <c r="M6594" s="10"/>
      <c r="N6594" s="10"/>
    </row>
    <row r="6595" spans="1:14">
      <c r="A6595" s="32"/>
      <c r="B6595" s="32"/>
      <c r="C6595" s="33"/>
      <c r="D6595" s="14"/>
      <c r="E6595" s="14"/>
      <c r="F6595" s="10"/>
      <c r="G6595" s="15"/>
      <c r="H6595" s="10"/>
      <c r="I6595" s="10"/>
      <c r="J6595" s="34"/>
      <c r="K6595" s="10"/>
      <c r="L6595" s="10"/>
      <c r="M6595" s="10"/>
      <c r="N6595" s="10"/>
    </row>
    <row r="6596" spans="1:14">
      <c r="A6596" s="32"/>
      <c r="B6596" s="32"/>
      <c r="C6596" s="33"/>
      <c r="D6596" s="14"/>
      <c r="E6596" s="14"/>
      <c r="F6596" s="10"/>
      <c r="G6596" s="15"/>
      <c r="H6596" s="10"/>
      <c r="I6596" s="10"/>
      <c r="J6596" s="34"/>
      <c r="K6596" s="10"/>
      <c r="L6596" s="10"/>
      <c r="M6596" s="10"/>
      <c r="N6596" s="10"/>
    </row>
    <row r="6597" spans="1:14">
      <c r="A6597" s="32"/>
      <c r="B6597" s="32"/>
      <c r="C6597" s="33"/>
      <c r="D6597" s="14"/>
      <c r="E6597" s="14"/>
      <c r="F6597" s="10"/>
      <c r="G6597" s="15"/>
      <c r="H6597" s="10"/>
      <c r="I6597" s="10"/>
      <c r="J6597" s="34"/>
      <c r="K6597" s="10"/>
      <c r="L6597" s="10"/>
      <c r="M6597" s="10"/>
      <c r="N6597" s="10"/>
    </row>
    <row r="6598" spans="1:14">
      <c r="A6598" s="32"/>
      <c r="B6598" s="32"/>
      <c r="C6598" s="33"/>
      <c r="D6598" s="14"/>
      <c r="E6598" s="14"/>
      <c r="F6598" s="10"/>
      <c r="G6598" s="15"/>
      <c r="H6598" s="10"/>
      <c r="I6598" s="10"/>
      <c r="J6598" s="34"/>
      <c r="K6598" s="10"/>
      <c r="L6598" s="10"/>
      <c r="M6598" s="10"/>
      <c r="N6598" s="10"/>
    </row>
    <row r="6599" spans="1:14">
      <c r="A6599" s="32"/>
      <c r="B6599" s="32"/>
      <c r="C6599" s="33"/>
      <c r="D6599" s="14"/>
      <c r="E6599" s="14"/>
      <c r="F6599" s="10"/>
      <c r="G6599" s="15"/>
      <c r="H6599" s="10"/>
      <c r="I6599" s="10"/>
      <c r="J6599" s="34"/>
      <c r="K6599" s="10"/>
      <c r="L6599" s="10"/>
      <c r="M6599" s="10"/>
      <c r="N6599" s="10"/>
    </row>
    <row r="6600" spans="1:14">
      <c r="A6600" s="32"/>
      <c r="B6600" s="32"/>
      <c r="C6600" s="33"/>
      <c r="D6600" s="14"/>
      <c r="E6600" s="14"/>
      <c r="F6600" s="10"/>
      <c r="G6600" s="15"/>
      <c r="H6600" s="10"/>
      <c r="I6600" s="10"/>
      <c r="J6600" s="34"/>
      <c r="K6600" s="10"/>
      <c r="L6600" s="10"/>
      <c r="M6600" s="10"/>
      <c r="N6600" s="10"/>
    </row>
    <row r="6601" spans="1:14">
      <c r="A6601" s="32"/>
      <c r="B6601" s="32"/>
      <c r="C6601" s="33"/>
      <c r="D6601" s="14"/>
      <c r="E6601" s="14"/>
      <c r="F6601" s="10"/>
      <c r="G6601" s="15"/>
      <c r="H6601" s="10"/>
      <c r="I6601" s="10"/>
      <c r="J6601" s="34"/>
      <c r="K6601" s="10"/>
      <c r="L6601" s="10"/>
      <c r="M6601" s="10"/>
      <c r="N6601" s="10"/>
    </row>
    <row r="6602" spans="1:14">
      <c r="A6602" s="32"/>
      <c r="B6602" s="32"/>
      <c r="C6602" s="33"/>
      <c r="D6602" s="14"/>
      <c r="E6602" s="14"/>
      <c r="F6602" s="10"/>
      <c r="G6602" s="15"/>
      <c r="H6602" s="10"/>
      <c r="I6602" s="10"/>
      <c r="J6602" s="34"/>
      <c r="K6602" s="10"/>
      <c r="L6602" s="10"/>
      <c r="M6602" s="10"/>
      <c r="N6602" s="10"/>
    </row>
    <row r="6603" spans="1:14">
      <c r="A6603" s="32"/>
      <c r="B6603" s="32"/>
      <c r="C6603" s="33"/>
      <c r="D6603" s="14"/>
      <c r="E6603" s="14"/>
      <c r="F6603" s="10"/>
      <c r="G6603" s="15"/>
      <c r="H6603" s="10"/>
      <c r="I6603" s="10"/>
      <c r="J6603" s="34"/>
      <c r="K6603" s="10"/>
      <c r="L6603" s="10"/>
      <c r="M6603" s="10"/>
      <c r="N6603" s="10"/>
    </row>
    <row r="6604" spans="1:14">
      <c r="A6604" s="32"/>
      <c r="B6604" s="32"/>
      <c r="C6604" s="33"/>
      <c r="D6604" s="14"/>
      <c r="E6604" s="14"/>
      <c r="F6604" s="10"/>
      <c r="G6604" s="15"/>
      <c r="H6604" s="10"/>
      <c r="I6604" s="10"/>
      <c r="J6604" s="34"/>
      <c r="K6604" s="10"/>
      <c r="L6604" s="10"/>
      <c r="M6604" s="10"/>
      <c r="N6604" s="10"/>
    </row>
    <row r="6605" spans="1:14">
      <c r="A6605" s="32"/>
      <c r="B6605" s="32"/>
      <c r="C6605" s="33"/>
      <c r="D6605" s="14"/>
      <c r="E6605" s="14"/>
      <c r="F6605" s="10"/>
      <c r="G6605" s="15"/>
      <c r="H6605" s="10"/>
      <c r="I6605" s="10"/>
      <c r="J6605" s="34"/>
      <c r="K6605" s="10"/>
      <c r="L6605" s="10"/>
      <c r="M6605" s="10"/>
      <c r="N6605" s="10"/>
    </row>
    <row r="6606" spans="1:14">
      <c r="A6606" s="32"/>
      <c r="B6606" s="32"/>
      <c r="C6606" s="33"/>
      <c r="D6606" s="14"/>
      <c r="E6606" s="14"/>
      <c r="F6606" s="10"/>
      <c r="G6606" s="15"/>
      <c r="H6606" s="10"/>
      <c r="I6606" s="10"/>
      <c r="J6606" s="34"/>
      <c r="K6606" s="10"/>
      <c r="L6606" s="10"/>
      <c r="M6606" s="10"/>
      <c r="N6606" s="10"/>
    </row>
    <row r="6607" spans="1:14">
      <c r="A6607" s="32"/>
      <c r="B6607" s="32"/>
      <c r="C6607" s="33"/>
      <c r="D6607" s="14"/>
      <c r="E6607" s="14"/>
      <c r="F6607" s="10"/>
      <c r="G6607" s="15"/>
      <c r="H6607" s="10"/>
      <c r="I6607" s="10"/>
      <c r="J6607" s="34"/>
      <c r="K6607" s="10"/>
      <c r="L6607" s="10"/>
      <c r="M6607" s="10"/>
      <c r="N6607" s="10"/>
    </row>
    <row r="6608" spans="1:14">
      <c r="A6608" s="32"/>
      <c r="B6608" s="32"/>
      <c r="C6608" s="33"/>
      <c r="D6608" s="14"/>
      <c r="E6608" s="14"/>
      <c r="F6608" s="10"/>
      <c r="G6608" s="15"/>
      <c r="H6608" s="10"/>
      <c r="I6608" s="10"/>
      <c r="J6608" s="34"/>
      <c r="K6608" s="10"/>
      <c r="L6608" s="10"/>
      <c r="M6608" s="10"/>
      <c r="N6608" s="10"/>
    </row>
    <row r="6609" spans="1:14">
      <c r="A6609" s="32"/>
      <c r="B6609" s="32"/>
      <c r="C6609" s="33"/>
      <c r="D6609" s="14"/>
      <c r="E6609" s="14"/>
      <c r="F6609" s="10"/>
      <c r="G6609" s="15"/>
      <c r="H6609" s="10"/>
      <c r="I6609" s="10"/>
      <c r="J6609" s="34"/>
      <c r="K6609" s="10"/>
      <c r="L6609" s="10"/>
      <c r="M6609" s="10"/>
      <c r="N6609" s="10"/>
    </row>
    <row r="6610" spans="1:14">
      <c r="A6610" s="32"/>
      <c r="B6610" s="32"/>
      <c r="C6610" s="33"/>
      <c r="D6610" s="14"/>
      <c r="E6610" s="14"/>
      <c r="F6610" s="10"/>
      <c r="G6610" s="15"/>
      <c r="H6610" s="10"/>
      <c r="I6610" s="10"/>
      <c r="J6610" s="34"/>
      <c r="K6610" s="10"/>
      <c r="L6610" s="10"/>
      <c r="M6610" s="10"/>
      <c r="N6610" s="10"/>
    </row>
    <row r="6611" spans="1:14">
      <c r="A6611" s="32"/>
      <c r="B6611" s="32"/>
      <c r="C6611" s="33"/>
      <c r="D6611" s="14"/>
      <c r="E6611" s="14"/>
      <c r="F6611" s="10"/>
      <c r="G6611" s="15"/>
      <c r="H6611" s="10"/>
      <c r="I6611" s="10"/>
      <c r="J6611" s="34"/>
      <c r="K6611" s="10"/>
      <c r="L6611" s="10"/>
      <c r="M6611" s="10"/>
      <c r="N6611" s="10"/>
    </row>
    <row r="6612" spans="1:14">
      <c r="A6612" s="32"/>
      <c r="B6612" s="32"/>
      <c r="C6612" s="33"/>
      <c r="D6612" s="14"/>
      <c r="E6612" s="14"/>
      <c r="F6612" s="10"/>
      <c r="G6612" s="15"/>
      <c r="H6612" s="10"/>
      <c r="I6612" s="10"/>
      <c r="J6612" s="34"/>
      <c r="K6612" s="10"/>
      <c r="L6612" s="10"/>
      <c r="M6612" s="10"/>
      <c r="N6612" s="10"/>
    </row>
    <row r="6613" spans="1:14">
      <c r="A6613" s="32"/>
      <c r="B6613" s="32"/>
      <c r="C6613" s="33"/>
      <c r="D6613" s="14"/>
      <c r="E6613" s="14"/>
      <c r="F6613" s="10"/>
      <c r="G6613" s="15"/>
      <c r="H6613" s="10"/>
      <c r="I6613" s="10"/>
      <c r="J6613" s="34"/>
      <c r="K6613" s="10"/>
      <c r="L6613" s="10"/>
      <c r="M6613" s="10"/>
      <c r="N6613" s="10"/>
    </row>
    <row r="6614" spans="1:14">
      <c r="A6614" s="32"/>
      <c r="B6614" s="32"/>
      <c r="C6614" s="33"/>
      <c r="D6614" s="14"/>
      <c r="E6614" s="14"/>
      <c r="F6614" s="10"/>
      <c r="G6614" s="15"/>
      <c r="H6614" s="10"/>
      <c r="I6614" s="10"/>
      <c r="J6614" s="34"/>
      <c r="K6614" s="10"/>
      <c r="L6614" s="10"/>
      <c r="M6614" s="10"/>
      <c r="N6614" s="10"/>
    </row>
    <row r="6615" spans="1:14">
      <c r="A6615" s="32"/>
      <c r="B6615" s="32"/>
      <c r="C6615" s="33"/>
      <c r="D6615" s="14"/>
      <c r="E6615" s="14"/>
      <c r="F6615" s="10"/>
      <c r="G6615" s="15"/>
      <c r="H6615" s="10"/>
      <c r="I6615" s="10"/>
      <c r="J6615" s="34"/>
      <c r="K6615" s="10"/>
      <c r="L6615" s="10"/>
      <c r="M6615" s="10"/>
      <c r="N6615" s="10"/>
    </row>
    <row r="6616" spans="1:14">
      <c r="A6616" s="32"/>
      <c r="B6616" s="32"/>
      <c r="C6616" s="33"/>
      <c r="D6616" s="14"/>
      <c r="E6616" s="14"/>
      <c r="F6616" s="10"/>
      <c r="G6616" s="15"/>
      <c r="H6616" s="10"/>
      <c r="I6616" s="10"/>
      <c r="J6616" s="34"/>
      <c r="K6616" s="10"/>
      <c r="L6616" s="10"/>
      <c r="M6616" s="10"/>
      <c r="N6616" s="10"/>
    </row>
    <row r="6617" spans="1:14">
      <c r="A6617" s="32"/>
      <c r="B6617" s="32"/>
      <c r="C6617" s="33"/>
      <c r="D6617" s="14"/>
      <c r="E6617" s="14"/>
      <c r="F6617" s="10"/>
      <c r="G6617" s="15"/>
      <c r="H6617" s="10"/>
      <c r="I6617" s="10"/>
      <c r="J6617" s="34"/>
      <c r="K6617" s="10"/>
      <c r="L6617" s="10"/>
      <c r="M6617" s="10"/>
      <c r="N6617" s="10"/>
    </row>
    <row r="6618" spans="1:14">
      <c r="A6618" s="32"/>
      <c r="B6618" s="32"/>
      <c r="C6618" s="33"/>
      <c r="D6618" s="14"/>
      <c r="E6618" s="14"/>
      <c r="F6618" s="10"/>
      <c r="G6618" s="15"/>
      <c r="H6618" s="10"/>
      <c r="I6618" s="10"/>
      <c r="J6618" s="34"/>
      <c r="K6618" s="10"/>
      <c r="L6618" s="10"/>
      <c r="M6618" s="10"/>
      <c r="N6618" s="10"/>
    </row>
    <row r="6619" spans="1:14">
      <c r="A6619" s="32"/>
      <c r="B6619" s="32"/>
      <c r="C6619" s="33"/>
      <c r="D6619" s="14"/>
      <c r="E6619" s="14"/>
      <c r="F6619" s="10"/>
      <c r="G6619" s="15"/>
      <c r="H6619" s="10"/>
      <c r="I6619" s="10"/>
      <c r="J6619" s="34"/>
      <c r="K6619" s="10"/>
      <c r="L6619" s="10"/>
      <c r="M6619" s="10"/>
      <c r="N6619" s="10"/>
    </row>
    <row r="6620" spans="1:14">
      <c r="A6620" s="32"/>
      <c r="B6620" s="32"/>
      <c r="C6620" s="33"/>
      <c r="D6620" s="14"/>
      <c r="E6620" s="14"/>
      <c r="F6620" s="10"/>
      <c r="G6620" s="15"/>
      <c r="H6620" s="10"/>
      <c r="I6620" s="10"/>
      <c r="J6620" s="34"/>
      <c r="K6620" s="10"/>
      <c r="L6620" s="10"/>
      <c r="M6620" s="10"/>
      <c r="N6620" s="10"/>
    </row>
    <row r="6621" spans="1:14">
      <c r="A6621" s="32"/>
      <c r="B6621" s="32"/>
      <c r="C6621" s="33"/>
      <c r="D6621" s="14"/>
      <c r="E6621" s="14"/>
      <c r="F6621" s="10"/>
      <c r="G6621" s="15"/>
      <c r="H6621" s="10"/>
      <c r="I6621" s="10"/>
      <c r="J6621" s="34"/>
      <c r="K6621" s="10"/>
      <c r="L6621" s="10"/>
      <c r="M6621" s="10"/>
      <c r="N6621" s="10"/>
    </row>
    <row r="6622" spans="1:14">
      <c r="A6622" s="32"/>
      <c r="B6622" s="32"/>
      <c r="C6622" s="33"/>
      <c r="D6622" s="14"/>
      <c r="E6622" s="14"/>
      <c r="F6622" s="10"/>
      <c r="G6622" s="15"/>
      <c r="H6622" s="10"/>
      <c r="I6622" s="10"/>
      <c r="J6622" s="34"/>
      <c r="K6622" s="10"/>
      <c r="L6622" s="10"/>
      <c r="M6622" s="10"/>
      <c r="N6622" s="10"/>
    </row>
    <row r="6623" spans="1:14">
      <c r="A6623" s="32"/>
      <c r="B6623" s="32"/>
      <c r="C6623" s="33"/>
      <c r="D6623" s="14"/>
      <c r="E6623" s="14"/>
      <c r="F6623" s="10"/>
      <c r="G6623" s="15"/>
      <c r="H6623" s="10"/>
      <c r="I6623" s="10"/>
      <c r="J6623" s="34"/>
      <c r="K6623" s="10"/>
      <c r="L6623" s="10"/>
      <c r="M6623" s="10"/>
      <c r="N6623" s="10"/>
    </row>
    <row r="6624" spans="1:14">
      <c r="A6624" s="32"/>
      <c r="B6624" s="32"/>
      <c r="C6624" s="33"/>
      <c r="D6624" s="14"/>
      <c r="E6624" s="14"/>
      <c r="F6624" s="10"/>
      <c r="G6624" s="15"/>
      <c r="H6624" s="10"/>
      <c r="I6624" s="10"/>
      <c r="J6624" s="34"/>
      <c r="K6624" s="10"/>
      <c r="L6624" s="10"/>
      <c r="M6624" s="10"/>
      <c r="N6624" s="10"/>
    </row>
    <row r="6625" spans="1:14">
      <c r="A6625" s="32"/>
      <c r="B6625" s="32"/>
      <c r="C6625" s="33"/>
      <c r="D6625" s="14"/>
      <c r="E6625" s="14"/>
      <c r="F6625" s="10"/>
      <c r="G6625" s="15"/>
      <c r="H6625" s="10"/>
      <c r="I6625" s="10"/>
      <c r="J6625" s="34"/>
      <c r="K6625" s="10"/>
      <c r="L6625" s="10"/>
      <c r="M6625" s="10"/>
      <c r="N6625" s="10"/>
    </row>
    <row r="6626" spans="1:14">
      <c r="A6626" s="32"/>
      <c r="B6626" s="32"/>
      <c r="C6626" s="33"/>
      <c r="D6626" s="14"/>
      <c r="E6626" s="14"/>
      <c r="F6626" s="10"/>
      <c r="G6626" s="15"/>
      <c r="H6626" s="10"/>
      <c r="I6626" s="10"/>
      <c r="J6626" s="34"/>
      <c r="K6626" s="10"/>
      <c r="L6626" s="10"/>
      <c r="M6626" s="10"/>
      <c r="N6626" s="10"/>
    </row>
    <row r="6627" spans="1:14">
      <c r="A6627" s="32"/>
      <c r="B6627" s="32"/>
      <c r="C6627" s="33"/>
      <c r="D6627" s="14"/>
      <c r="E6627" s="14"/>
      <c r="F6627" s="10"/>
      <c r="G6627" s="15"/>
      <c r="H6627" s="10"/>
      <c r="I6627" s="10"/>
      <c r="J6627" s="34"/>
      <c r="K6627" s="10"/>
      <c r="L6627" s="10"/>
      <c r="M6627" s="10"/>
      <c r="N6627" s="10"/>
    </row>
    <row r="6628" spans="1:14">
      <c r="A6628" s="32"/>
      <c r="B6628" s="32"/>
      <c r="C6628" s="33"/>
      <c r="D6628" s="14"/>
      <c r="E6628" s="14"/>
      <c r="F6628" s="10"/>
      <c r="G6628" s="15"/>
      <c r="H6628" s="10"/>
      <c r="I6628" s="10"/>
      <c r="J6628" s="34"/>
      <c r="K6628" s="10"/>
      <c r="L6628" s="10"/>
      <c r="M6628" s="10"/>
      <c r="N6628" s="10"/>
    </row>
    <row r="6629" spans="1:14">
      <c r="A6629" s="32"/>
      <c r="B6629" s="32"/>
      <c r="C6629" s="33"/>
      <c r="D6629" s="14"/>
      <c r="E6629" s="14"/>
      <c r="F6629" s="10"/>
      <c r="G6629" s="15"/>
      <c r="H6629" s="10"/>
      <c r="I6629" s="10"/>
      <c r="J6629" s="34"/>
      <c r="K6629" s="10"/>
      <c r="L6629" s="10"/>
      <c r="M6629" s="10"/>
      <c r="N6629" s="10"/>
    </row>
    <row r="6630" spans="1:14">
      <c r="A6630" s="32"/>
      <c r="B6630" s="32"/>
      <c r="C6630" s="33"/>
      <c r="D6630" s="14"/>
      <c r="E6630" s="14"/>
      <c r="F6630" s="10"/>
      <c r="G6630" s="15"/>
      <c r="H6630" s="10"/>
      <c r="I6630" s="10"/>
      <c r="J6630" s="34"/>
      <c r="K6630" s="10"/>
      <c r="L6630" s="10"/>
      <c r="M6630" s="10"/>
      <c r="N6630" s="10"/>
    </row>
    <row r="6631" spans="1:14">
      <c r="A6631" s="32"/>
      <c r="B6631" s="32"/>
      <c r="C6631" s="33"/>
      <c r="D6631" s="14"/>
      <c r="E6631" s="14"/>
      <c r="F6631" s="10"/>
      <c r="G6631" s="15"/>
      <c r="H6631" s="10"/>
      <c r="I6631" s="10"/>
      <c r="J6631" s="34"/>
      <c r="K6631" s="10"/>
      <c r="L6631" s="10"/>
      <c r="M6631" s="10"/>
      <c r="N6631" s="10"/>
    </row>
    <row r="6632" spans="1:14">
      <c r="A6632" s="32"/>
      <c r="B6632" s="32"/>
      <c r="C6632" s="33"/>
      <c r="D6632" s="14"/>
      <c r="E6632" s="14"/>
      <c r="F6632" s="10"/>
      <c r="G6632" s="15"/>
      <c r="H6632" s="10"/>
      <c r="I6632" s="10"/>
      <c r="J6632" s="34"/>
      <c r="K6632" s="10"/>
      <c r="L6632" s="10"/>
      <c r="M6632" s="10"/>
      <c r="N6632" s="10"/>
    </row>
    <row r="6633" spans="1:14">
      <c r="A6633" s="32"/>
      <c r="B6633" s="32"/>
      <c r="C6633" s="33"/>
      <c r="D6633" s="14"/>
      <c r="E6633" s="14"/>
      <c r="F6633" s="10"/>
      <c r="G6633" s="15"/>
      <c r="H6633" s="10"/>
      <c r="I6633" s="10"/>
      <c r="J6633" s="34"/>
      <c r="K6633" s="10"/>
      <c r="L6633" s="10"/>
      <c r="M6633" s="10"/>
      <c r="N6633" s="10"/>
    </row>
    <row r="6634" spans="1:14">
      <c r="A6634" s="32"/>
      <c r="B6634" s="32"/>
      <c r="C6634" s="33"/>
      <c r="D6634" s="14"/>
      <c r="E6634" s="14"/>
      <c r="F6634" s="10"/>
      <c r="G6634" s="15"/>
      <c r="H6634" s="10"/>
      <c r="I6634" s="10"/>
      <c r="J6634" s="34"/>
      <c r="K6634" s="10"/>
      <c r="L6634" s="10"/>
      <c r="M6634" s="10"/>
      <c r="N6634" s="10"/>
    </row>
    <row r="6635" spans="1:14">
      <c r="A6635" s="32"/>
      <c r="B6635" s="32"/>
      <c r="C6635" s="33"/>
      <c r="D6635" s="14"/>
      <c r="E6635" s="14"/>
      <c r="F6635" s="10"/>
      <c r="G6635" s="15"/>
      <c r="H6635" s="10"/>
      <c r="I6635" s="10"/>
      <c r="J6635" s="34"/>
      <c r="K6635" s="10"/>
      <c r="L6635" s="10"/>
      <c r="M6635" s="10"/>
      <c r="N6635" s="10"/>
    </row>
    <row r="6636" spans="1:14">
      <c r="A6636" s="32"/>
      <c r="B6636" s="32"/>
      <c r="C6636" s="33"/>
      <c r="D6636" s="14"/>
      <c r="E6636" s="14"/>
      <c r="F6636" s="10"/>
      <c r="G6636" s="15"/>
      <c r="H6636" s="10"/>
      <c r="I6636" s="10"/>
      <c r="J6636" s="34"/>
      <c r="K6636" s="10"/>
      <c r="L6636" s="10"/>
      <c r="M6636" s="10"/>
      <c r="N6636" s="10"/>
    </row>
    <row r="6637" spans="1:14">
      <c r="A6637" s="32"/>
      <c r="B6637" s="32"/>
      <c r="C6637" s="33"/>
      <c r="D6637" s="14"/>
      <c r="E6637" s="14"/>
      <c r="F6637" s="10"/>
      <c r="G6637" s="15"/>
      <c r="H6637" s="10"/>
      <c r="I6637" s="10"/>
      <c r="J6637" s="34"/>
      <c r="K6637" s="10"/>
      <c r="L6637" s="10"/>
      <c r="M6637" s="10"/>
      <c r="N6637" s="10"/>
    </row>
    <row r="6638" spans="1:14">
      <c r="A6638" s="32"/>
      <c r="B6638" s="32"/>
      <c r="C6638" s="33"/>
      <c r="D6638" s="14"/>
      <c r="E6638" s="14"/>
      <c r="F6638" s="10"/>
      <c r="G6638" s="15"/>
      <c r="H6638" s="10"/>
      <c r="I6638" s="10"/>
      <c r="J6638" s="34"/>
      <c r="K6638" s="10"/>
      <c r="L6638" s="10"/>
      <c r="M6638" s="10"/>
      <c r="N6638" s="10"/>
    </row>
    <row r="6639" spans="1:14">
      <c r="A6639" s="32"/>
      <c r="B6639" s="32"/>
      <c r="C6639" s="33"/>
      <c r="D6639" s="14"/>
      <c r="E6639" s="14"/>
      <c r="F6639" s="10"/>
      <c r="G6639" s="15"/>
      <c r="H6639" s="10"/>
      <c r="I6639" s="10"/>
      <c r="J6639" s="34"/>
      <c r="K6639" s="10"/>
      <c r="L6639" s="10"/>
      <c r="M6639" s="10"/>
      <c r="N6639" s="10"/>
    </row>
    <row r="6640" spans="1:14">
      <c r="A6640" s="32"/>
      <c r="B6640" s="32"/>
      <c r="C6640" s="33"/>
      <c r="D6640" s="14"/>
      <c r="E6640" s="14"/>
      <c r="F6640" s="10"/>
      <c r="G6640" s="15"/>
      <c r="H6640" s="10"/>
      <c r="I6640" s="10"/>
      <c r="J6640" s="34"/>
      <c r="K6640" s="10"/>
      <c r="L6640" s="10"/>
      <c r="M6640" s="10"/>
      <c r="N6640" s="10"/>
    </row>
    <row r="6641" spans="1:14">
      <c r="A6641" s="32"/>
      <c r="B6641" s="32"/>
      <c r="C6641" s="33"/>
      <c r="D6641" s="14"/>
      <c r="E6641" s="14"/>
      <c r="F6641" s="10"/>
      <c r="G6641" s="15"/>
      <c r="H6641" s="10"/>
      <c r="I6641" s="10"/>
      <c r="J6641" s="34"/>
      <c r="K6641" s="10"/>
      <c r="L6641" s="10"/>
      <c r="M6641" s="10"/>
      <c r="N6641" s="10"/>
    </row>
    <row r="6642" spans="1:14">
      <c r="A6642" s="32"/>
      <c r="B6642" s="32"/>
      <c r="C6642" s="33"/>
      <c r="D6642" s="14"/>
      <c r="E6642" s="14"/>
      <c r="F6642" s="10"/>
      <c r="G6642" s="15"/>
      <c r="H6642" s="10"/>
      <c r="I6642" s="10"/>
      <c r="J6642" s="34"/>
      <c r="K6642" s="10"/>
      <c r="L6642" s="10"/>
      <c r="M6642" s="10"/>
      <c r="N6642" s="10"/>
    </row>
    <row r="6643" spans="1:14">
      <c r="A6643" s="32"/>
      <c r="B6643" s="32"/>
      <c r="C6643" s="33"/>
      <c r="D6643" s="14"/>
      <c r="E6643" s="14"/>
      <c r="F6643" s="10"/>
      <c r="G6643" s="15"/>
      <c r="H6643" s="10"/>
      <c r="I6643" s="10"/>
      <c r="J6643" s="34"/>
      <c r="K6643" s="10"/>
      <c r="L6643" s="10"/>
      <c r="M6643" s="10"/>
      <c r="N6643" s="10"/>
    </row>
    <row r="6644" spans="1:14">
      <c r="A6644" s="32"/>
      <c r="B6644" s="32"/>
      <c r="C6644" s="33"/>
      <c r="D6644" s="14"/>
      <c r="E6644" s="14"/>
      <c r="F6644" s="10"/>
      <c r="G6644" s="15"/>
      <c r="H6644" s="10"/>
      <c r="I6644" s="10"/>
      <c r="J6644" s="34"/>
      <c r="K6644" s="10"/>
      <c r="L6644" s="10"/>
      <c r="M6644" s="10"/>
      <c r="N6644" s="10"/>
    </row>
    <row r="6645" spans="1:14">
      <c r="A6645" s="32"/>
      <c r="B6645" s="32"/>
      <c r="C6645" s="33"/>
      <c r="D6645" s="14"/>
      <c r="E6645" s="14"/>
      <c r="F6645" s="10"/>
      <c r="G6645" s="15"/>
      <c r="H6645" s="10"/>
      <c r="I6645" s="10"/>
      <c r="J6645" s="34"/>
      <c r="K6645" s="10"/>
      <c r="L6645" s="10"/>
      <c r="M6645" s="10"/>
      <c r="N6645" s="10"/>
    </row>
    <row r="6646" spans="1:14">
      <c r="A6646" s="32"/>
      <c r="B6646" s="32"/>
      <c r="C6646" s="33"/>
      <c r="D6646" s="14"/>
      <c r="E6646" s="14"/>
      <c r="F6646" s="10"/>
      <c r="G6646" s="15"/>
      <c r="H6646" s="10"/>
      <c r="I6646" s="10"/>
      <c r="J6646" s="34"/>
      <c r="K6646" s="10"/>
      <c r="L6646" s="10"/>
      <c r="M6646" s="10"/>
      <c r="N6646" s="10"/>
    </row>
    <row r="6647" spans="1:14">
      <c r="A6647" s="32"/>
      <c r="B6647" s="32"/>
      <c r="C6647" s="33"/>
      <c r="D6647" s="14"/>
      <c r="E6647" s="14"/>
      <c r="F6647" s="10"/>
      <c r="G6647" s="15"/>
      <c r="H6647" s="10"/>
      <c r="I6647" s="10"/>
      <c r="J6647" s="34"/>
      <c r="K6647" s="10"/>
      <c r="L6647" s="10"/>
      <c r="M6647" s="10"/>
      <c r="N6647" s="10"/>
    </row>
    <row r="6648" spans="1:14">
      <c r="A6648" s="32"/>
      <c r="B6648" s="32"/>
      <c r="C6648" s="33"/>
      <c r="D6648" s="14"/>
      <c r="E6648" s="14"/>
      <c r="F6648" s="10"/>
      <c r="G6648" s="15"/>
      <c r="H6648" s="10"/>
      <c r="I6648" s="10"/>
      <c r="J6648" s="34"/>
      <c r="K6648" s="10"/>
      <c r="L6648" s="10"/>
      <c r="M6648" s="10"/>
      <c r="N6648" s="10"/>
    </row>
    <row r="6649" spans="1:14">
      <c r="A6649" s="32"/>
      <c r="B6649" s="32"/>
      <c r="C6649" s="33"/>
      <c r="D6649" s="14"/>
      <c r="E6649" s="14"/>
      <c r="F6649" s="10"/>
      <c r="G6649" s="15"/>
      <c r="H6649" s="10"/>
      <c r="I6649" s="10"/>
      <c r="J6649" s="34"/>
      <c r="K6649" s="10"/>
      <c r="L6649" s="10"/>
      <c r="M6649" s="10"/>
      <c r="N6649" s="10"/>
    </row>
    <row r="6650" spans="1:14">
      <c r="A6650" s="32"/>
      <c r="B6650" s="32"/>
      <c r="C6650" s="33"/>
      <c r="D6650" s="14"/>
      <c r="E6650" s="14"/>
      <c r="F6650" s="10"/>
      <c r="G6650" s="15"/>
      <c r="H6650" s="10"/>
      <c r="I6650" s="10"/>
      <c r="J6650" s="34"/>
      <c r="K6650" s="10"/>
      <c r="L6650" s="10"/>
      <c r="M6650" s="10"/>
      <c r="N6650" s="10"/>
    </row>
    <row r="6651" spans="1:14">
      <c r="A6651" s="32"/>
      <c r="B6651" s="32"/>
      <c r="C6651" s="33"/>
      <c r="D6651" s="14"/>
      <c r="E6651" s="14"/>
      <c r="F6651" s="10"/>
      <c r="G6651" s="15"/>
      <c r="H6651" s="10"/>
      <c r="I6651" s="10"/>
      <c r="J6651" s="34"/>
      <c r="K6651" s="10"/>
      <c r="L6651" s="10"/>
      <c r="M6651" s="10"/>
      <c r="N6651" s="10"/>
    </row>
    <row r="6652" spans="1:14">
      <c r="A6652" s="32"/>
      <c r="B6652" s="32"/>
      <c r="C6652" s="33"/>
      <c r="D6652" s="14"/>
      <c r="E6652" s="14"/>
      <c r="F6652" s="10"/>
      <c r="G6652" s="15"/>
      <c r="H6652" s="10"/>
      <c r="I6652" s="10"/>
      <c r="J6652" s="34"/>
      <c r="K6652" s="10"/>
      <c r="L6652" s="10"/>
      <c r="M6652" s="10"/>
      <c r="N6652" s="10"/>
    </row>
    <row r="6653" spans="1:14">
      <c r="A6653" s="32"/>
      <c r="B6653" s="32"/>
      <c r="C6653" s="33"/>
      <c r="D6653" s="14"/>
      <c r="E6653" s="14"/>
      <c r="F6653" s="10"/>
      <c r="G6653" s="15"/>
      <c r="H6653" s="10"/>
      <c r="I6653" s="10"/>
      <c r="J6653" s="34"/>
      <c r="K6653" s="10"/>
      <c r="L6653" s="10"/>
      <c r="M6653" s="10"/>
      <c r="N6653" s="10"/>
    </row>
    <row r="6654" spans="1:14">
      <c r="A6654" s="32"/>
      <c r="B6654" s="32"/>
      <c r="C6654" s="33"/>
      <c r="D6654" s="14"/>
      <c r="E6654" s="14"/>
      <c r="F6654" s="10"/>
      <c r="G6654" s="15"/>
      <c r="H6654" s="10"/>
      <c r="I6654" s="10"/>
      <c r="J6654" s="34"/>
      <c r="K6654" s="10"/>
      <c r="L6654" s="10"/>
      <c r="M6654" s="10"/>
      <c r="N6654" s="10"/>
    </row>
    <row r="6655" spans="1:14">
      <c r="A6655" s="32"/>
      <c r="B6655" s="32"/>
      <c r="C6655" s="33"/>
      <c r="D6655" s="14"/>
      <c r="E6655" s="14"/>
      <c r="F6655" s="10"/>
      <c r="G6655" s="15"/>
      <c r="H6655" s="10"/>
      <c r="I6655" s="10"/>
      <c r="J6655" s="34"/>
      <c r="K6655" s="10"/>
      <c r="L6655" s="10"/>
      <c r="M6655" s="10"/>
      <c r="N6655" s="10"/>
    </row>
    <row r="6656" spans="1:14">
      <c r="A6656" s="32"/>
      <c r="B6656" s="32"/>
      <c r="C6656" s="33"/>
      <c r="D6656" s="14"/>
      <c r="E6656" s="14"/>
      <c r="F6656" s="10"/>
      <c r="G6656" s="15"/>
      <c r="H6656" s="10"/>
      <c r="I6656" s="10"/>
      <c r="J6656" s="34"/>
      <c r="K6656" s="10"/>
      <c r="L6656" s="10"/>
      <c r="M6656" s="10"/>
      <c r="N6656" s="10"/>
    </row>
    <row r="6657" spans="1:14">
      <c r="A6657" s="32"/>
      <c r="B6657" s="32"/>
      <c r="C6657" s="33"/>
      <c r="D6657" s="14"/>
      <c r="E6657" s="14"/>
      <c r="F6657" s="10"/>
      <c r="G6657" s="15"/>
      <c r="H6657" s="10"/>
      <c r="I6657" s="10"/>
      <c r="J6657" s="34"/>
      <c r="K6657" s="10"/>
      <c r="L6657" s="10"/>
      <c r="M6657" s="10"/>
      <c r="N6657" s="10"/>
    </row>
    <row r="6658" spans="1:14">
      <c r="A6658" s="32"/>
      <c r="B6658" s="32"/>
      <c r="C6658" s="33"/>
      <c r="D6658" s="14"/>
      <c r="E6658" s="14"/>
      <c r="F6658" s="10"/>
      <c r="G6658" s="15"/>
      <c r="H6658" s="10"/>
      <c r="I6658" s="10"/>
      <c r="J6658" s="34"/>
      <c r="K6658" s="10"/>
      <c r="L6658" s="10"/>
      <c r="M6658" s="10"/>
      <c r="N6658" s="10"/>
    </row>
    <row r="6659" spans="1:14">
      <c r="A6659" s="32"/>
      <c r="B6659" s="32"/>
      <c r="C6659" s="33"/>
      <c r="D6659" s="14"/>
      <c r="E6659" s="14"/>
      <c r="F6659" s="10"/>
      <c r="G6659" s="15"/>
      <c r="H6659" s="10"/>
      <c r="I6659" s="10"/>
      <c r="J6659" s="34"/>
      <c r="K6659" s="10"/>
      <c r="L6659" s="10"/>
      <c r="M6659" s="10"/>
      <c r="N6659" s="10"/>
    </row>
    <row r="6660" spans="1:14">
      <c r="A6660" s="32"/>
      <c r="B6660" s="32"/>
      <c r="C6660" s="33"/>
      <c r="D6660" s="14"/>
      <c r="E6660" s="14"/>
      <c r="F6660" s="10"/>
      <c r="G6660" s="15"/>
      <c r="H6660" s="10"/>
      <c r="I6660" s="10"/>
      <c r="J6660" s="34"/>
      <c r="K6660" s="10"/>
      <c r="L6660" s="10"/>
      <c r="M6660" s="10"/>
      <c r="N6660" s="10"/>
    </row>
    <row r="6661" spans="1:14">
      <c r="A6661" s="32"/>
      <c r="B6661" s="32"/>
      <c r="C6661" s="33"/>
      <c r="D6661" s="14"/>
      <c r="E6661" s="14"/>
      <c r="F6661" s="10"/>
      <c r="G6661" s="15"/>
      <c r="H6661" s="10"/>
      <c r="I6661" s="10"/>
      <c r="J6661" s="34"/>
      <c r="K6661" s="10"/>
      <c r="L6661" s="10"/>
      <c r="M6661" s="10"/>
      <c r="N6661" s="10"/>
    </row>
    <row r="6662" spans="1:14">
      <c r="A6662" s="32"/>
      <c r="B6662" s="32"/>
      <c r="C6662" s="33"/>
      <c r="D6662" s="14"/>
      <c r="E6662" s="14"/>
      <c r="F6662" s="10"/>
      <c r="G6662" s="15"/>
      <c r="H6662" s="10"/>
      <c r="I6662" s="10"/>
      <c r="J6662" s="34"/>
      <c r="K6662" s="10"/>
      <c r="L6662" s="10"/>
      <c r="M6662" s="10"/>
      <c r="N6662" s="10"/>
    </row>
    <row r="6663" spans="1:14">
      <c r="A6663" s="32"/>
      <c r="B6663" s="32"/>
      <c r="C6663" s="33"/>
      <c r="D6663" s="14"/>
      <c r="E6663" s="14"/>
      <c r="F6663" s="10"/>
      <c r="G6663" s="15"/>
      <c r="H6663" s="10"/>
      <c r="I6663" s="10"/>
      <c r="J6663" s="34"/>
      <c r="K6663" s="10"/>
      <c r="L6663" s="10"/>
      <c r="M6663" s="10"/>
      <c r="N6663" s="10"/>
    </row>
    <row r="6664" spans="1:14">
      <c r="A6664" s="32"/>
      <c r="B6664" s="32"/>
      <c r="C6664" s="33"/>
      <c r="D6664" s="14"/>
      <c r="E6664" s="14"/>
      <c r="F6664" s="10"/>
      <c r="G6664" s="15"/>
      <c r="H6664" s="10"/>
      <c r="I6664" s="10"/>
      <c r="J6664" s="34"/>
      <c r="K6664" s="10"/>
      <c r="L6664" s="10"/>
      <c r="M6664" s="10"/>
      <c r="N6664" s="10"/>
    </row>
    <row r="6665" spans="1:14">
      <c r="A6665" s="32"/>
      <c r="B6665" s="32"/>
      <c r="C6665" s="33"/>
      <c r="D6665" s="14"/>
      <c r="E6665" s="14"/>
      <c r="F6665" s="10"/>
      <c r="G6665" s="15"/>
      <c r="H6665" s="10"/>
      <c r="I6665" s="10"/>
      <c r="J6665" s="34"/>
      <c r="K6665" s="10"/>
      <c r="L6665" s="10"/>
      <c r="M6665" s="10"/>
      <c r="N6665" s="10"/>
    </row>
    <row r="6666" spans="1:14">
      <c r="A6666" s="32"/>
      <c r="B6666" s="32"/>
      <c r="C6666" s="33"/>
      <c r="D6666" s="14"/>
      <c r="E6666" s="14"/>
      <c r="F6666" s="10"/>
      <c r="G6666" s="15"/>
      <c r="H6666" s="10"/>
      <c r="I6666" s="10"/>
      <c r="J6666" s="34"/>
      <c r="K6666" s="10"/>
      <c r="L6666" s="10"/>
      <c r="M6666" s="10"/>
      <c r="N6666" s="10"/>
    </row>
    <row r="6667" spans="1:14">
      <c r="A6667" s="32"/>
      <c r="B6667" s="32"/>
      <c r="C6667" s="33"/>
      <c r="D6667" s="14"/>
      <c r="E6667" s="14"/>
      <c r="F6667" s="10"/>
      <c r="G6667" s="15"/>
      <c r="H6667" s="10"/>
      <c r="I6667" s="10"/>
      <c r="J6667" s="34"/>
      <c r="K6667" s="10"/>
      <c r="L6667" s="10"/>
      <c r="M6667" s="10"/>
      <c r="N6667" s="10"/>
    </row>
    <row r="6668" spans="1:14">
      <c r="A6668" s="32"/>
      <c r="B6668" s="32"/>
      <c r="C6668" s="33"/>
      <c r="D6668" s="14"/>
      <c r="E6668" s="14"/>
      <c r="F6668" s="10"/>
      <c r="G6668" s="15"/>
      <c r="H6668" s="10"/>
      <c r="I6668" s="10"/>
      <c r="J6668" s="34"/>
      <c r="K6668" s="10"/>
      <c r="L6668" s="10"/>
      <c r="M6668" s="10"/>
      <c r="N6668" s="10"/>
    </row>
    <row r="6669" spans="1:14">
      <c r="A6669" s="32"/>
      <c r="B6669" s="32"/>
      <c r="C6669" s="33"/>
      <c r="D6669" s="14"/>
      <c r="E6669" s="14"/>
      <c r="F6669" s="10"/>
      <c r="G6669" s="15"/>
      <c r="H6669" s="10"/>
      <c r="I6669" s="10"/>
      <c r="J6669" s="34"/>
      <c r="K6669" s="10"/>
      <c r="L6669" s="10"/>
      <c r="M6669" s="10"/>
      <c r="N6669" s="10"/>
    </row>
    <row r="6670" spans="1:14">
      <c r="A6670" s="32"/>
      <c r="B6670" s="32"/>
      <c r="C6670" s="33"/>
      <c r="D6670" s="14"/>
      <c r="E6670" s="14"/>
      <c r="F6670" s="10"/>
      <c r="G6670" s="15"/>
      <c r="H6670" s="10"/>
      <c r="I6670" s="10"/>
      <c r="J6670" s="34"/>
      <c r="K6670" s="10"/>
      <c r="L6670" s="10"/>
      <c r="M6670" s="10"/>
      <c r="N6670" s="10"/>
    </row>
    <row r="6671" spans="1:14">
      <c r="A6671" s="32"/>
      <c r="B6671" s="32"/>
      <c r="C6671" s="33"/>
      <c r="D6671" s="14"/>
      <c r="E6671" s="14"/>
      <c r="F6671" s="10"/>
      <c r="G6671" s="15"/>
      <c r="H6671" s="10"/>
      <c r="I6671" s="10"/>
      <c r="J6671" s="34"/>
      <c r="K6671" s="10"/>
      <c r="L6671" s="10"/>
      <c r="M6671" s="10"/>
      <c r="N6671" s="10"/>
    </row>
    <row r="6672" spans="1:14">
      <c r="A6672" s="32"/>
      <c r="B6672" s="32"/>
      <c r="C6672" s="33"/>
      <c r="D6672" s="14"/>
      <c r="E6672" s="14"/>
      <c r="F6672" s="10"/>
      <c r="G6672" s="15"/>
      <c r="H6672" s="10"/>
      <c r="I6672" s="10"/>
      <c r="J6672" s="34"/>
      <c r="K6672" s="10"/>
      <c r="L6672" s="10"/>
      <c r="M6672" s="10"/>
      <c r="N6672" s="10"/>
    </row>
    <row r="6673" spans="1:14">
      <c r="A6673" s="32"/>
      <c r="B6673" s="32"/>
      <c r="C6673" s="33"/>
      <c r="D6673" s="14"/>
      <c r="E6673" s="14"/>
      <c r="F6673" s="10"/>
      <c r="G6673" s="15"/>
      <c r="H6673" s="10"/>
      <c r="I6673" s="10"/>
      <c r="J6673" s="34"/>
      <c r="K6673" s="10"/>
      <c r="L6673" s="10"/>
      <c r="M6673" s="10"/>
      <c r="N6673" s="10"/>
    </row>
    <row r="6674" spans="1:14">
      <c r="A6674" s="32"/>
      <c r="B6674" s="32"/>
      <c r="C6674" s="33"/>
      <c r="D6674" s="14"/>
      <c r="E6674" s="14"/>
      <c r="F6674" s="10"/>
      <c r="G6674" s="15"/>
      <c r="H6674" s="10"/>
      <c r="I6674" s="10"/>
      <c r="J6674" s="34"/>
      <c r="K6674" s="10"/>
      <c r="L6674" s="10"/>
      <c r="M6674" s="10"/>
      <c r="N6674" s="10"/>
    </row>
    <row r="6675" spans="1:14">
      <c r="A6675" s="32"/>
      <c r="B6675" s="32"/>
      <c r="C6675" s="33"/>
      <c r="D6675" s="14"/>
      <c r="E6675" s="14"/>
      <c r="F6675" s="10"/>
      <c r="G6675" s="15"/>
      <c r="H6675" s="10"/>
      <c r="I6675" s="10"/>
      <c r="J6675" s="34"/>
      <c r="K6675" s="10"/>
      <c r="L6675" s="10"/>
      <c r="M6675" s="10"/>
      <c r="N6675" s="10"/>
    </row>
    <row r="6676" spans="1:14">
      <c r="A6676" s="32"/>
      <c r="B6676" s="32"/>
      <c r="C6676" s="33"/>
      <c r="D6676" s="14"/>
      <c r="E6676" s="14"/>
      <c r="F6676" s="10"/>
      <c r="G6676" s="15"/>
      <c r="H6676" s="10"/>
      <c r="I6676" s="10"/>
      <c r="J6676" s="34"/>
      <c r="K6676" s="10"/>
      <c r="L6676" s="10"/>
      <c r="M6676" s="10"/>
      <c r="N6676" s="10"/>
    </row>
    <row r="6677" spans="1:14">
      <c r="A6677" s="32"/>
      <c r="B6677" s="32"/>
      <c r="C6677" s="33"/>
      <c r="D6677" s="14"/>
      <c r="E6677" s="14"/>
      <c r="F6677" s="10"/>
      <c r="G6677" s="15"/>
      <c r="H6677" s="10"/>
      <c r="I6677" s="10"/>
      <c r="J6677" s="34"/>
      <c r="K6677" s="10"/>
      <c r="L6677" s="10"/>
      <c r="M6677" s="10"/>
      <c r="N6677" s="10"/>
    </row>
    <row r="6678" spans="1:14">
      <c r="A6678" s="32"/>
      <c r="B6678" s="32"/>
      <c r="C6678" s="33"/>
      <c r="D6678" s="14"/>
      <c r="E6678" s="14"/>
      <c r="F6678" s="10"/>
      <c r="G6678" s="15"/>
      <c r="H6678" s="10"/>
      <c r="I6678" s="10"/>
      <c r="J6678" s="34"/>
      <c r="K6678" s="10"/>
      <c r="L6678" s="10"/>
      <c r="M6678" s="10"/>
      <c r="N6678" s="10"/>
    </row>
    <row r="6679" spans="1:14">
      <c r="A6679" s="32"/>
      <c r="B6679" s="32"/>
      <c r="C6679" s="33"/>
      <c r="D6679" s="14"/>
      <c r="E6679" s="14"/>
      <c r="F6679" s="10"/>
      <c r="G6679" s="15"/>
      <c r="H6679" s="10"/>
      <c r="I6679" s="10"/>
      <c r="J6679" s="34"/>
      <c r="K6679" s="10"/>
      <c r="L6679" s="10"/>
      <c r="M6679" s="10"/>
      <c r="N6679" s="10"/>
    </row>
    <row r="6680" spans="1:14">
      <c r="A6680" s="32"/>
      <c r="B6680" s="32"/>
      <c r="C6680" s="33"/>
      <c r="D6680" s="14"/>
      <c r="E6680" s="14"/>
      <c r="F6680" s="10"/>
      <c r="G6680" s="15"/>
      <c r="H6680" s="10"/>
      <c r="I6680" s="10"/>
      <c r="J6680" s="34"/>
      <c r="K6680" s="10"/>
      <c r="L6680" s="10"/>
      <c r="M6680" s="10"/>
      <c r="N6680" s="10"/>
    </row>
    <row r="6681" spans="1:14">
      <c r="A6681" s="32"/>
      <c r="B6681" s="32"/>
      <c r="C6681" s="33"/>
      <c r="D6681" s="14"/>
      <c r="E6681" s="14"/>
      <c r="F6681" s="10"/>
      <c r="G6681" s="15"/>
      <c r="H6681" s="10"/>
      <c r="I6681" s="10"/>
      <c r="J6681" s="34"/>
      <c r="K6681" s="10"/>
      <c r="L6681" s="10"/>
      <c r="M6681" s="10"/>
      <c r="N6681" s="10"/>
    </row>
    <row r="6682" spans="1:14">
      <c r="A6682" s="32"/>
      <c r="B6682" s="32"/>
      <c r="C6682" s="33"/>
      <c r="D6682" s="14"/>
      <c r="E6682" s="14"/>
      <c r="F6682" s="10"/>
      <c r="G6682" s="15"/>
      <c r="H6682" s="10"/>
      <c r="I6682" s="10"/>
      <c r="J6682" s="34"/>
      <c r="K6682" s="10"/>
      <c r="L6682" s="10"/>
      <c r="M6682" s="10"/>
      <c r="N6682" s="10"/>
    </row>
    <row r="6683" spans="1:14">
      <c r="A6683" s="32"/>
      <c r="B6683" s="32"/>
      <c r="C6683" s="33"/>
      <c r="D6683" s="14"/>
      <c r="E6683" s="14"/>
      <c r="F6683" s="10"/>
      <c r="G6683" s="15"/>
      <c r="H6683" s="10"/>
      <c r="I6683" s="10"/>
      <c r="J6683" s="34"/>
      <c r="K6683" s="10"/>
      <c r="L6683" s="10"/>
      <c r="M6683" s="10"/>
      <c r="N6683" s="10"/>
    </row>
    <row r="6684" spans="1:14">
      <c r="A6684" s="32"/>
      <c r="B6684" s="32"/>
      <c r="C6684" s="33"/>
      <c r="D6684" s="14"/>
      <c r="E6684" s="14"/>
      <c r="F6684" s="10"/>
      <c r="G6684" s="15"/>
      <c r="H6684" s="10"/>
      <c r="I6684" s="10"/>
      <c r="J6684" s="34"/>
      <c r="K6684" s="10"/>
      <c r="L6684" s="10"/>
      <c r="M6684" s="10"/>
      <c r="N6684" s="10"/>
    </row>
    <row r="6685" spans="1:14">
      <c r="A6685" s="32"/>
      <c r="B6685" s="32"/>
      <c r="C6685" s="33"/>
      <c r="D6685" s="14"/>
      <c r="E6685" s="14"/>
      <c r="F6685" s="10"/>
      <c r="G6685" s="15"/>
      <c r="H6685" s="10"/>
      <c r="I6685" s="10"/>
      <c r="J6685" s="34"/>
      <c r="K6685" s="10"/>
      <c r="L6685" s="10"/>
      <c r="M6685" s="10"/>
      <c r="N6685" s="10"/>
    </row>
    <row r="6686" spans="1:14">
      <c r="A6686" s="32"/>
      <c r="B6686" s="32"/>
      <c r="C6686" s="33"/>
      <c r="D6686" s="14"/>
      <c r="E6686" s="14"/>
      <c r="F6686" s="10"/>
      <c r="G6686" s="15"/>
      <c r="H6686" s="10"/>
      <c r="I6686" s="10"/>
      <c r="J6686" s="34"/>
      <c r="K6686" s="10"/>
      <c r="L6686" s="10"/>
      <c r="M6686" s="10"/>
      <c r="N6686" s="10"/>
    </row>
    <row r="6687" spans="1:14">
      <c r="A6687" s="32"/>
      <c r="B6687" s="32"/>
      <c r="C6687" s="33"/>
      <c r="D6687" s="14"/>
      <c r="E6687" s="14"/>
      <c r="F6687" s="10"/>
      <c r="G6687" s="15"/>
      <c r="H6687" s="10"/>
      <c r="I6687" s="10"/>
      <c r="J6687" s="34"/>
      <c r="K6687" s="10"/>
      <c r="L6687" s="10"/>
      <c r="M6687" s="10"/>
      <c r="N6687" s="10"/>
    </row>
    <row r="6688" spans="1:14">
      <c r="A6688" s="32"/>
      <c r="B6688" s="32"/>
      <c r="C6688" s="33"/>
      <c r="D6688" s="14"/>
      <c r="E6688" s="14"/>
      <c r="F6688" s="10"/>
      <c r="G6688" s="15"/>
      <c r="H6688" s="10"/>
      <c r="I6688" s="10"/>
      <c r="J6688" s="34"/>
      <c r="K6688" s="10"/>
      <c r="L6688" s="10"/>
      <c r="M6688" s="10"/>
      <c r="N6688" s="10"/>
    </row>
    <row r="6689" spans="1:14">
      <c r="A6689" s="32"/>
      <c r="B6689" s="32"/>
      <c r="C6689" s="33"/>
      <c r="D6689" s="14"/>
      <c r="E6689" s="14"/>
      <c r="F6689" s="10"/>
      <c r="G6689" s="15"/>
      <c r="H6689" s="10"/>
      <c r="I6689" s="10"/>
      <c r="J6689" s="34"/>
      <c r="K6689" s="10"/>
      <c r="L6689" s="10"/>
      <c r="M6689" s="10"/>
      <c r="N6689" s="10"/>
    </row>
    <row r="6690" spans="1:14">
      <c r="A6690" s="32"/>
      <c r="B6690" s="32"/>
      <c r="C6690" s="33"/>
      <c r="D6690" s="14"/>
      <c r="E6690" s="14"/>
      <c r="F6690" s="10"/>
      <c r="G6690" s="15"/>
      <c r="H6690" s="10"/>
      <c r="I6690" s="10"/>
      <c r="J6690" s="34"/>
      <c r="K6690" s="10"/>
      <c r="L6690" s="10"/>
      <c r="M6690" s="10"/>
      <c r="N6690" s="10"/>
    </row>
    <row r="6691" spans="1:14">
      <c r="A6691" s="32"/>
      <c r="B6691" s="32"/>
      <c r="C6691" s="33"/>
      <c r="D6691" s="14"/>
      <c r="E6691" s="14"/>
      <c r="F6691" s="10"/>
      <c r="G6691" s="15"/>
      <c r="H6691" s="10"/>
      <c r="I6691" s="10"/>
      <c r="J6691" s="34"/>
      <c r="K6691" s="10"/>
      <c r="L6691" s="10"/>
      <c r="M6691" s="10"/>
      <c r="N6691" s="10"/>
    </row>
    <row r="6692" spans="1:14">
      <c r="A6692" s="32"/>
      <c r="B6692" s="32"/>
      <c r="C6692" s="33"/>
      <c r="D6692" s="14"/>
      <c r="E6692" s="14"/>
      <c r="F6692" s="10"/>
      <c r="G6692" s="15"/>
      <c r="H6692" s="10"/>
      <c r="I6692" s="10"/>
      <c r="J6692" s="34"/>
      <c r="K6692" s="10"/>
      <c r="L6692" s="10"/>
      <c r="M6692" s="10"/>
      <c r="N6692" s="10"/>
    </row>
    <row r="6693" spans="1:14">
      <c r="A6693" s="32"/>
      <c r="B6693" s="32"/>
      <c r="C6693" s="33"/>
      <c r="D6693" s="14"/>
      <c r="E6693" s="14"/>
      <c r="F6693" s="10"/>
      <c r="G6693" s="15"/>
      <c r="H6693" s="10"/>
      <c r="I6693" s="10"/>
      <c r="J6693" s="34"/>
      <c r="K6693" s="10"/>
      <c r="L6693" s="10"/>
      <c r="M6693" s="10"/>
      <c r="N6693" s="10"/>
    </row>
    <row r="6694" spans="1:14">
      <c r="A6694" s="32"/>
      <c r="B6694" s="32"/>
      <c r="C6694" s="33"/>
      <c r="D6694" s="14"/>
      <c r="E6694" s="14"/>
      <c r="F6694" s="10"/>
      <c r="G6694" s="15"/>
      <c r="H6694" s="10"/>
      <c r="I6694" s="10"/>
      <c r="J6694" s="34"/>
      <c r="K6694" s="10"/>
      <c r="L6694" s="10"/>
      <c r="M6694" s="10"/>
      <c r="N6694" s="10"/>
    </row>
    <row r="6695" spans="1:14">
      <c r="A6695" s="32"/>
      <c r="B6695" s="32"/>
      <c r="C6695" s="33"/>
      <c r="D6695" s="14"/>
      <c r="E6695" s="14"/>
      <c r="F6695" s="10"/>
      <c r="G6695" s="15"/>
      <c r="H6695" s="10"/>
      <c r="I6695" s="10"/>
      <c r="J6695" s="34"/>
      <c r="K6695" s="10"/>
      <c r="L6695" s="10"/>
      <c r="M6695" s="10"/>
      <c r="N6695" s="10"/>
    </row>
    <row r="6696" spans="1:14">
      <c r="A6696" s="32"/>
      <c r="B6696" s="32"/>
      <c r="C6696" s="33"/>
      <c r="D6696" s="14"/>
      <c r="E6696" s="14"/>
      <c r="F6696" s="10"/>
      <c r="G6696" s="15"/>
      <c r="H6696" s="10"/>
      <c r="I6696" s="10"/>
      <c r="J6696" s="34"/>
      <c r="K6696" s="10"/>
      <c r="L6696" s="10"/>
      <c r="M6696" s="10"/>
      <c r="N6696" s="10"/>
    </row>
    <row r="6697" spans="1:14">
      <c r="A6697" s="32"/>
      <c r="B6697" s="32"/>
      <c r="C6697" s="33"/>
      <c r="D6697" s="14"/>
      <c r="E6697" s="14"/>
      <c r="F6697" s="10"/>
      <c r="G6697" s="15"/>
      <c r="H6697" s="10"/>
      <c r="I6697" s="10"/>
      <c r="J6697" s="34"/>
      <c r="K6697" s="10"/>
      <c r="L6697" s="10"/>
      <c r="M6697" s="10"/>
      <c r="N6697" s="10"/>
    </row>
    <row r="6698" spans="1:14">
      <c r="A6698" s="32"/>
      <c r="B6698" s="32"/>
      <c r="C6698" s="33"/>
      <c r="D6698" s="14"/>
      <c r="E6698" s="14"/>
      <c r="F6698" s="10"/>
      <c r="G6698" s="15"/>
      <c r="H6698" s="10"/>
      <c r="I6698" s="10"/>
      <c r="J6698" s="34"/>
      <c r="K6698" s="10"/>
      <c r="L6698" s="10"/>
      <c r="M6698" s="10"/>
      <c r="N6698" s="10"/>
    </row>
    <row r="6699" spans="1:14">
      <c r="A6699" s="32"/>
      <c r="B6699" s="32"/>
      <c r="C6699" s="33"/>
      <c r="D6699" s="14"/>
      <c r="E6699" s="14"/>
      <c r="F6699" s="10"/>
      <c r="G6699" s="15"/>
      <c r="H6699" s="10"/>
      <c r="I6699" s="10"/>
      <c r="J6699" s="34"/>
      <c r="K6699" s="10"/>
      <c r="L6699" s="10"/>
      <c r="M6699" s="10"/>
      <c r="N6699" s="10"/>
    </row>
    <row r="6700" spans="1:14">
      <c r="A6700" s="32"/>
      <c r="B6700" s="32"/>
      <c r="C6700" s="33"/>
      <c r="D6700" s="14"/>
      <c r="E6700" s="14"/>
      <c r="F6700" s="10"/>
      <c r="G6700" s="15"/>
      <c r="H6700" s="10"/>
      <c r="I6700" s="10"/>
      <c r="J6700" s="34"/>
      <c r="K6700" s="10"/>
      <c r="L6700" s="10"/>
      <c r="M6700" s="10"/>
      <c r="N6700" s="10"/>
    </row>
    <row r="6701" spans="1:14">
      <c r="A6701" s="32"/>
      <c r="B6701" s="32"/>
      <c r="C6701" s="33"/>
      <c r="D6701" s="14"/>
      <c r="E6701" s="14"/>
      <c r="F6701" s="10"/>
      <c r="G6701" s="15"/>
      <c r="H6701" s="10"/>
      <c r="I6701" s="10"/>
      <c r="J6701" s="34"/>
      <c r="K6701" s="10"/>
      <c r="L6701" s="10"/>
      <c r="M6701" s="10"/>
      <c r="N6701" s="10"/>
    </row>
    <row r="6702" spans="1:14">
      <c r="A6702" s="32"/>
      <c r="B6702" s="32"/>
      <c r="C6702" s="33"/>
      <c r="D6702" s="14"/>
      <c r="E6702" s="14"/>
      <c r="F6702" s="10"/>
      <c r="G6702" s="15"/>
      <c r="H6702" s="10"/>
      <c r="I6702" s="10"/>
      <c r="J6702" s="34"/>
      <c r="K6702" s="10"/>
      <c r="L6702" s="10"/>
      <c r="M6702" s="10"/>
      <c r="N6702" s="10"/>
    </row>
    <row r="6703" spans="1:14">
      <c r="A6703" s="32"/>
      <c r="B6703" s="32"/>
      <c r="C6703" s="33"/>
      <c r="D6703" s="14"/>
      <c r="E6703" s="14"/>
      <c r="F6703" s="10"/>
      <c r="G6703" s="15"/>
      <c r="H6703" s="10"/>
      <c r="I6703" s="10"/>
      <c r="J6703" s="34"/>
      <c r="K6703" s="10"/>
      <c r="L6703" s="10"/>
      <c r="M6703" s="10"/>
      <c r="N6703" s="10"/>
    </row>
    <row r="6704" spans="1:14">
      <c r="A6704" s="32"/>
      <c r="B6704" s="32"/>
      <c r="C6704" s="33"/>
      <c r="D6704" s="14"/>
      <c r="E6704" s="14"/>
      <c r="F6704" s="10"/>
      <c r="G6704" s="15"/>
      <c r="H6704" s="10"/>
      <c r="I6704" s="10"/>
      <c r="J6704" s="34"/>
      <c r="K6704" s="10"/>
      <c r="L6704" s="10"/>
      <c r="M6704" s="10"/>
      <c r="N6704" s="10"/>
    </row>
    <row r="6705" spans="1:14">
      <c r="A6705" s="32"/>
      <c r="B6705" s="32"/>
      <c r="C6705" s="33"/>
      <c r="D6705" s="14"/>
      <c r="E6705" s="14"/>
      <c r="F6705" s="10"/>
      <c r="G6705" s="15"/>
      <c r="H6705" s="10"/>
      <c r="I6705" s="10"/>
      <c r="J6705" s="34"/>
      <c r="K6705" s="10"/>
      <c r="L6705" s="10"/>
      <c r="M6705" s="10"/>
      <c r="N6705" s="10"/>
    </row>
    <row r="6706" spans="1:14">
      <c r="A6706" s="32"/>
      <c r="B6706" s="32"/>
      <c r="C6706" s="33"/>
      <c r="D6706" s="14"/>
      <c r="E6706" s="14"/>
      <c r="F6706" s="10"/>
      <c r="G6706" s="15"/>
      <c r="H6706" s="10"/>
      <c r="I6706" s="10"/>
      <c r="J6706" s="34"/>
      <c r="K6706" s="10"/>
      <c r="L6706" s="10"/>
      <c r="M6706" s="10"/>
      <c r="N6706" s="10"/>
    </row>
    <row r="6707" spans="1:14">
      <c r="A6707" s="32"/>
      <c r="B6707" s="32"/>
      <c r="C6707" s="33"/>
      <c r="D6707" s="14"/>
      <c r="E6707" s="14"/>
      <c r="F6707" s="10"/>
      <c r="G6707" s="15"/>
      <c r="H6707" s="10"/>
      <c r="I6707" s="10"/>
      <c r="J6707" s="34"/>
      <c r="K6707" s="10"/>
      <c r="L6707" s="10"/>
      <c r="M6707" s="10"/>
      <c r="N6707" s="10"/>
    </row>
    <row r="6708" spans="1:14">
      <c r="A6708" s="32"/>
      <c r="B6708" s="32"/>
      <c r="C6708" s="33"/>
      <c r="D6708" s="14"/>
      <c r="E6708" s="14"/>
      <c r="F6708" s="10"/>
      <c r="G6708" s="15"/>
      <c r="H6708" s="10"/>
      <c r="I6708" s="10"/>
      <c r="J6708" s="34"/>
      <c r="K6708" s="10"/>
      <c r="L6708" s="10"/>
      <c r="M6708" s="10"/>
      <c r="N6708" s="10"/>
    </row>
    <row r="6709" spans="1:14">
      <c r="A6709" s="32"/>
      <c r="B6709" s="32"/>
      <c r="C6709" s="33"/>
      <c r="D6709" s="14"/>
      <c r="E6709" s="14"/>
      <c r="F6709" s="10"/>
      <c r="G6709" s="15"/>
      <c r="H6709" s="10"/>
      <c r="I6709" s="10"/>
      <c r="J6709" s="34"/>
      <c r="K6709" s="10"/>
      <c r="L6709" s="10"/>
      <c r="M6709" s="10"/>
      <c r="N6709" s="10"/>
    </row>
    <row r="6710" spans="1:14">
      <c r="A6710" s="32"/>
      <c r="B6710" s="32"/>
      <c r="C6710" s="33"/>
      <c r="D6710" s="14"/>
      <c r="E6710" s="14"/>
      <c r="F6710" s="10"/>
      <c r="G6710" s="15"/>
      <c r="H6710" s="10"/>
      <c r="I6710" s="10"/>
      <c r="J6710" s="34"/>
      <c r="K6710" s="10"/>
      <c r="L6710" s="10"/>
      <c r="M6710" s="10"/>
      <c r="N6710" s="10"/>
    </row>
    <row r="6711" spans="1:14">
      <c r="A6711" s="32"/>
      <c r="B6711" s="32"/>
      <c r="C6711" s="33"/>
      <c r="D6711" s="14"/>
      <c r="E6711" s="14"/>
      <c r="F6711" s="10"/>
      <c r="G6711" s="15"/>
      <c r="H6711" s="10"/>
      <c r="I6711" s="10"/>
      <c r="J6711" s="34"/>
      <c r="K6711" s="10"/>
      <c r="L6711" s="10"/>
      <c r="M6711" s="10"/>
      <c r="N6711" s="10"/>
    </row>
    <row r="6712" spans="1:14">
      <c r="A6712" s="32"/>
      <c r="B6712" s="32"/>
      <c r="C6712" s="33"/>
      <c r="D6712" s="14"/>
      <c r="E6712" s="14"/>
      <c r="F6712" s="10"/>
      <c r="G6712" s="15"/>
      <c r="H6712" s="10"/>
      <c r="I6712" s="10"/>
      <c r="J6712" s="34"/>
      <c r="K6712" s="10"/>
      <c r="L6712" s="10"/>
      <c r="M6712" s="10"/>
      <c r="N6712" s="10"/>
    </row>
    <row r="6713" spans="1:14">
      <c r="A6713" s="32"/>
      <c r="B6713" s="32"/>
      <c r="C6713" s="33"/>
      <c r="D6713" s="14"/>
      <c r="E6713" s="14"/>
      <c r="F6713" s="10"/>
      <c r="G6713" s="15"/>
      <c r="H6713" s="10"/>
      <c r="I6713" s="10"/>
      <c r="J6713" s="34"/>
      <c r="K6713" s="10"/>
      <c r="L6713" s="10"/>
      <c r="M6713" s="10"/>
      <c r="N6713" s="10"/>
    </row>
    <row r="6714" spans="1:14">
      <c r="A6714" s="32"/>
      <c r="B6714" s="32"/>
      <c r="C6714" s="33"/>
      <c r="D6714" s="14"/>
      <c r="E6714" s="14"/>
      <c r="F6714" s="10"/>
      <c r="G6714" s="15"/>
      <c r="H6714" s="10"/>
      <c r="I6714" s="10"/>
      <c r="J6714" s="34"/>
      <c r="K6714" s="10"/>
      <c r="L6714" s="10"/>
      <c r="M6714" s="10"/>
      <c r="N6714" s="10"/>
    </row>
    <row r="6715" spans="1:14">
      <c r="A6715" s="32"/>
      <c r="B6715" s="32"/>
      <c r="C6715" s="33"/>
      <c r="D6715" s="14"/>
      <c r="E6715" s="14"/>
      <c r="F6715" s="10"/>
      <c r="G6715" s="15"/>
      <c r="H6715" s="10"/>
      <c r="I6715" s="10"/>
      <c r="J6715" s="34"/>
      <c r="K6715" s="10"/>
      <c r="L6715" s="10"/>
      <c r="M6715" s="10"/>
      <c r="N6715" s="10"/>
    </row>
    <row r="6716" spans="1:14">
      <c r="A6716" s="32"/>
      <c r="B6716" s="32"/>
      <c r="C6716" s="33"/>
      <c r="D6716" s="14"/>
      <c r="E6716" s="14"/>
      <c r="F6716" s="10"/>
      <c r="G6716" s="15"/>
      <c r="H6716" s="10"/>
      <c r="I6716" s="10"/>
      <c r="J6716" s="34"/>
      <c r="K6716" s="10"/>
      <c r="L6716" s="10"/>
      <c r="M6716" s="10"/>
      <c r="N6716" s="10"/>
    </row>
    <row r="6717" spans="1:14">
      <c r="A6717" s="32"/>
      <c r="B6717" s="32"/>
      <c r="C6717" s="33"/>
      <c r="D6717" s="14"/>
      <c r="E6717" s="14"/>
      <c r="F6717" s="10"/>
      <c r="G6717" s="15"/>
      <c r="H6717" s="10"/>
      <c r="I6717" s="10"/>
      <c r="J6717" s="34"/>
      <c r="K6717" s="10"/>
      <c r="L6717" s="10"/>
      <c r="M6717" s="10"/>
      <c r="N6717" s="10"/>
    </row>
    <row r="6718" spans="1:14">
      <c r="A6718" s="32"/>
      <c r="B6718" s="32"/>
      <c r="C6718" s="33"/>
      <c r="D6718" s="14"/>
      <c r="E6718" s="14"/>
      <c r="F6718" s="10"/>
      <c r="G6718" s="15"/>
      <c r="H6718" s="10"/>
      <c r="I6718" s="10"/>
      <c r="J6718" s="34"/>
      <c r="K6718" s="10"/>
      <c r="L6718" s="10"/>
      <c r="M6718" s="10"/>
      <c r="N6718" s="10"/>
    </row>
    <row r="6719" spans="1:14">
      <c r="A6719" s="32"/>
      <c r="B6719" s="32"/>
      <c r="C6719" s="33"/>
      <c r="D6719" s="14"/>
      <c r="E6719" s="14"/>
      <c r="F6719" s="10"/>
      <c r="G6719" s="15"/>
      <c r="H6719" s="10"/>
      <c r="I6719" s="10"/>
      <c r="J6719" s="34"/>
      <c r="K6719" s="10"/>
      <c r="L6719" s="10"/>
      <c r="M6719" s="10"/>
      <c r="N6719" s="10"/>
    </row>
    <row r="6720" spans="1:14">
      <c r="A6720" s="32"/>
      <c r="B6720" s="32"/>
      <c r="C6720" s="33"/>
      <c r="D6720" s="14"/>
      <c r="E6720" s="14"/>
      <c r="F6720" s="10"/>
      <c r="G6720" s="15"/>
      <c r="H6720" s="10"/>
      <c r="I6720" s="10"/>
      <c r="J6720" s="34"/>
      <c r="K6720" s="10"/>
      <c r="L6720" s="10"/>
      <c r="M6720" s="10"/>
      <c r="N6720" s="10"/>
    </row>
    <row r="6721" spans="1:14">
      <c r="A6721" s="32"/>
      <c r="B6721" s="32"/>
      <c r="C6721" s="33"/>
      <c r="D6721" s="14"/>
      <c r="E6721" s="14"/>
      <c r="F6721" s="10"/>
      <c r="G6721" s="15"/>
      <c r="H6721" s="10"/>
      <c r="I6721" s="10"/>
      <c r="J6721" s="34"/>
      <c r="K6721" s="10"/>
      <c r="L6721" s="10"/>
      <c r="M6721" s="10"/>
      <c r="N6721" s="10"/>
    </row>
    <row r="6722" spans="1:14">
      <c r="A6722" s="32"/>
      <c r="B6722" s="32"/>
      <c r="C6722" s="33"/>
      <c r="D6722" s="14"/>
      <c r="E6722" s="14"/>
      <c r="F6722" s="10"/>
      <c r="G6722" s="15"/>
      <c r="H6722" s="10"/>
      <c r="I6722" s="10"/>
      <c r="J6722" s="34"/>
      <c r="K6722" s="10"/>
      <c r="L6722" s="10"/>
      <c r="M6722" s="10"/>
      <c r="N6722" s="10"/>
    </row>
    <row r="6723" spans="1:14">
      <c r="A6723" s="32"/>
      <c r="B6723" s="32"/>
      <c r="C6723" s="33"/>
      <c r="D6723" s="14"/>
      <c r="E6723" s="14"/>
      <c r="F6723" s="10"/>
      <c r="G6723" s="15"/>
      <c r="H6723" s="10"/>
      <c r="I6723" s="10"/>
      <c r="J6723" s="34"/>
      <c r="K6723" s="10"/>
      <c r="L6723" s="10"/>
      <c r="M6723" s="10"/>
      <c r="N6723" s="10"/>
    </row>
    <row r="6724" spans="1:14">
      <c r="A6724" s="32"/>
      <c r="B6724" s="32"/>
      <c r="C6724" s="33"/>
      <c r="D6724" s="14"/>
      <c r="E6724" s="14"/>
      <c r="F6724" s="10"/>
      <c r="G6724" s="15"/>
      <c r="H6724" s="10"/>
      <c r="I6724" s="10"/>
      <c r="J6724" s="34"/>
      <c r="K6724" s="10"/>
      <c r="L6724" s="10"/>
      <c r="M6724" s="10"/>
      <c r="N6724" s="10"/>
    </row>
    <row r="6725" spans="1:14">
      <c r="A6725" s="32"/>
      <c r="B6725" s="32"/>
      <c r="C6725" s="33"/>
      <c r="D6725" s="14"/>
      <c r="E6725" s="14"/>
      <c r="F6725" s="10"/>
      <c r="G6725" s="15"/>
      <c r="H6725" s="10"/>
      <c r="I6725" s="10"/>
      <c r="J6725" s="34"/>
      <c r="K6725" s="10"/>
      <c r="L6725" s="10"/>
      <c r="M6725" s="10"/>
      <c r="N6725" s="10"/>
    </row>
    <row r="6726" spans="1:14">
      <c r="A6726" s="32"/>
      <c r="B6726" s="32"/>
      <c r="C6726" s="33"/>
      <c r="D6726" s="14"/>
      <c r="E6726" s="14"/>
      <c r="F6726" s="10"/>
      <c r="G6726" s="15"/>
      <c r="H6726" s="10"/>
      <c r="I6726" s="10"/>
      <c r="J6726" s="34"/>
      <c r="K6726" s="10"/>
      <c r="L6726" s="10"/>
      <c r="M6726" s="10"/>
      <c r="N6726" s="10"/>
    </row>
    <row r="6727" spans="1:14">
      <c r="A6727" s="32"/>
      <c r="B6727" s="32"/>
      <c r="C6727" s="33"/>
      <c r="D6727" s="14"/>
      <c r="E6727" s="14"/>
      <c r="F6727" s="10"/>
      <c r="G6727" s="15"/>
      <c r="H6727" s="10"/>
      <c r="I6727" s="10"/>
      <c r="J6727" s="34"/>
      <c r="K6727" s="10"/>
      <c r="L6727" s="10"/>
      <c r="M6727" s="10"/>
      <c r="N6727" s="10"/>
    </row>
    <row r="6728" spans="1:14">
      <c r="A6728" s="32"/>
      <c r="B6728" s="32"/>
      <c r="C6728" s="33"/>
      <c r="D6728" s="14"/>
      <c r="E6728" s="14"/>
      <c r="F6728" s="10"/>
      <c r="G6728" s="15"/>
      <c r="H6728" s="10"/>
      <c r="I6728" s="10"/>
      <c r="J6728" s="34"/>
      <c r="K6728" s="10"/>
      <c r="L6728" s="10"/>
      <c r="M6728" s="10"/>
      <c r="N6728" s="10"/>
    </row>
    <row r="6729" spans="1:14">
      <c r="A6729" s="32"/>
      <c r="B6729" s="32"/>
      <c r="C6729" s="33"/>
      <c r="D6729" s="14"/>
      <c r="E6729" s="14"/>
      <c r="F6729" s="10"/>
      <c r="G6729" s="15"/>
      <c r="H6729" s="10"/>
      <c r="I6729" s="10"/>
      <c r="J6729" s="34"/>
      <c r="K6729" s="10"/>
      <c r="L6729" s="10"/>
      <c r="M6729" s="10"/>
      <c r="N6729" s="10"/>
    </row>
    <row r="6730" spans="1:14">
      <c r="A6730" s="32"/>
      <c r="B6730" s="32"/>
      <c r="C6730" s="33"/>
      <c r="D6730" s="14"/>
      <c r="E6730" s="14"/>
      <c r="F6730" s="10"/>
      <c r="G6730" s="15"/>
      <c r="H6730" s="10"/>
      <c r="I6730" s="10"/>
      <c r="J6730" s="34"/>
      <c r="K6730" s="10"/>
      <c r="L6730" s="10"/>
      <c r="M6730" s="10"/>
      <c r="N6730" s="10"/>
    </row>
    <row r="6731" spans="1:14">
      <c r="A6731" s="32"/>
      <c r="B6731" s="32"/>
      <c r="C6731" s="33"/>
      <c r="D6731" s="14"/>
      <c r="E6731" s="14"/>
      <c r="F6731" s="10"/>
      <c r="G6731" s="15"/>
      <c r="H6731" s="10"/>
      <c r="I6731" s="10"/>
      <c r="J6731" s="34"/>
      <c r="K6731" s="10"/>
      <c r="L6731" s="10"/>
      <c r="M6731" s="10"/>
      <c r="N6731" s="10"/>
    </row>
    <row r="6732" spans="1:14">
      <c r="A6732" s="32"/>
      <c r="B6732" s="32"/>
      <c r="C6732" s="33"/>
      <c r="D6732" s="14"/>
      <c r="E6732" s="14"/>
      <c r="F6732" s="10"/>
      <c r="G6732" s="15"/>
      <c r="H6732" s="10"/>
      <c r="I6732" s="10"/>
      <c r="J6732" s="34"/>
      <c r="K6732" s="10"/>
      <c r="L6732" s="10"/>
      <c r="M6732" s="10"/>
      <c r="N6732" s="10"/>
    </row>
    <row r="6733" spans="1:14">
      <c r="A6733" s="32"/>
      <c r="B6733" s="32"/>
      <c r="C6733" s="33"/>
      <c r="D6733" s="14"/>
      <c r="E6733" s="14"/>
      <c r="F6733" s="10"/>
      <c r="G6733" s="15"/>
      <c r="H6733" s="10"/>
      <c r="I6733" s="10"/>
      <c r="J6733" s="34"/>
      <c r="K6733" s="10"/>
      <c r="L6733" s="10"/>
      <c r="M6733" s="10"/>
      <c r="N6733" s="10"/>
    </row>
    <row r="6734" spans="1:14">
      <c r="A6734" s="32"/>
      <c r="B6734" s="32"/>
      <c r="C6734" s="33"/>
      <c r="D6734" s="14"/>
      <c r="E6734" s="14"/>
      <c r="F6734" s="10"/>
      <c r="G6734" s="15"/>
      <c r="H6734" s="10"/>
      <c r="I6734" s="10"/>
      <c r="J6734" s="34"/>
      <c r="K6734" s="10"/>
      <c r="L6734" s="10"/>
      <c r="M6734" s="10"/>
      <c r="N6734" s="10"/>
    </row>
    <row r="6735" spans="1:14">
      <c r="A6735" s="32"/>
      <c r="B6735" s="32"/>
      <c r="C6735" s="33"/>
      <c r="D6735" s="14"/>
      <c r="E6735" s="14"/>
      <c r="F6735" s="10"/>
      <c r="G6735" s="15"/>
      <c r="H6735" s="10"/>
      <c r="I6735" s="10"/>
      <c r="J6735" s="34"/>
      <c r="K6735" s="10"/>
      <c r="L6735" s="10"/>
      <c r="M6735" s="10"/>
      <c r="N6735" s="10"/>
    </row>
    <row r="6736" spans="1:14">
      <c r="A6736" s="32"/>
      <c r="B6736" s="32"/>
      <c r="C6736" s="33"/>
      <c r="D6736" s="14"/>
      <c r="E6736" s="14"/>
      <c r="F6736" s="10"/>
      <c r="G6736" s="15"/>
      <c r="H6736" s="10"/>
      <c r="I6736" s="10"/>
      <c r="J6736" s="34"/>
      <c r="K6736" s="10"/>
      <c r="L6736" s="10"/>
      <c r="M6736" s="10"/>
      <c r="N6736" s="10"/>
    </row>
    <row r="6737" spans="1:14">
      <c r="A6737" s="32"/>
      <c r="B6737" s="32"/>
      <c r="C6737" s="33"/>
      <c r="D6737" s="14"/>
      <c r="E6737" s="14"/>
      <c r="F6737" s="10"/>
      <c r="G6737" s="15"/>
      <c r="H6737" s="10"/>
      <c r="I6737" s="10"/>
      <c r="J6737" s="34"/>
      <c r="K6737" s="10"/>
      <c r="L6737" s="10"/>
      <c r="M6737" s="10"/>
      <c r="N6737" s="10"/>
    </row>
    <row r="6738" spans="1:14">
      <c r="A6738" s="32"/>
      <c r="B6738" s="32"/>
      <c r="C6738" s="33"/>
      <c r="D6738" s="14"/>
      <c r="E6738" s="14"/>
      <c r="F6738" s="10"/>
      <c r="G6738" s="15"/>
      <c r="H6738" s="10"/>
      <c r="I6738" s="10"/>
      <c r="J6738" s="34"/>
      <c r="K6738" s="10"/>
      <c r="L6738" s="10"/>
      <c r="M6738" s="10"/>
      <c r="N6738" s="10"/>
    </row>
    <row r="6739" spans="1:14">
      <c r="A6739" s="32"/>
      <c r="B6739" s="32"/>
      <c r="C6739" s="33"/>
      <c r="D6739" s="14"/>
      <c r="E6739" s="14"/>
      <c r="F6739" s="10"/>
      <c r="G6739" s="15"/>
      <c r="H6739" s="10"/>
      <c r="I6739" s="10"/>
      <c r="J6739" s="34"/>
      <c r="K6739" s="10"/>
      <c r="L6739" s="10"/>
      <c r="M6739" s="10"/>
      <c r="N6739" s="10"/>
    </row>
    <row r="6740" spans="1:14">
      <c r="A6740" s="32"/>
      <c r="B6740" s="32"/>
      <c r="C6740" s="33"/>
      <c r="D6740" s="14"/>
      <c r="E6740" s="14"/>
      <c r="F6740" s="10"/>
      <c r="G6740" s="15"/>
      <c r="H6740" s="10"/>
      <c r="I6740" s="10"/>
      <c r="J6740" s="34"/>
      <c r="K6740" s="10"/>
      <c r="L6740" s="10"/>
      <c r="M6740" s="10"/>
      <c r="N6740" s="10"/>
    </row>
    <row r="6741" spans="1:14">
      <c r="A6741" s="32"/>
      <c r="B6741" s="32"/>
      <c r="C6741" s="33"/>
      <c r="D6741" s="14"/>
      <c r="E6741" s="14"/>
      <c r="F6741" s="10"/>
      <c r="G6741" s="15"/>
      <c r="H6741" s="10"/>
      <c r="I6741" s="10"/>
      <c r="J6741" s="34"/>
      <c r="K6741" s="10"/>
      <c r="L6741" s="10"/>
      <c r="M6741" s="10"/>
      <c r="N6741" s="10"/>
    </row>
    <row r="6742" spans="1:14">
      <c r="A6742" s="32"/>
      <c r="B6742" s="32"/>
      <c r="C6742" s="33"/>
      <c r="D6742" s="14"/>
      <c r="E6742" s="14"/>
      <c r="F6742" s="10"/>
      <c r="G6742" s="15"/>
      <c r="H6742" s="10"/>
      <c r="I6742" s="10"/>
      <c r="J6742" s="34"/>
      <c r="K6742" s="10"/>
      <c r="L6742" s="10"/>
      <c r="M6742" s="10"/>
      <c r="N6742" s="10"/>
    </row>
    <row r="6743" spans="1:14">
      <c r="A6743" s="32"/>
      <c r="B6743" s="32"/>
      <c r="C6743" s="33"/>
      <c r="D6743" s="14"/>
      <c r="E6743" s="14"/>
      <c r="F6743" s="10"/>
      <c r="G6743" s="15"/>
      <c r="H6743" s="10"/>
      <c r="I6743" s="10"/>
      <c r="J6743" s="34"/>
      <c r="K6743" s="10"/>
      <c r="L6743" s="10"/>
      <c r="M6743" s="10"/>
      <c r="N6743" s="10"/>
    </row>
    <row r="6744" spans="1:14">
      <c r="A6744" s="32"/>
      <c r="B6744" s="32"/>
      <c r="C6744" s="33"/>
      <c r="D6744" s="14"/>
      <c r="E6744" s="14"/>
      <c r="F6744" s="10"/>
      <c r="G6744" s="15"/>
      <c r="H6744" s="10"/>
      <c r="I6744" s="10"/>
      <c r="J6744" s="34"/>
      <c r="K6744" s="10"/>
      <c r="L6744" s="10"/>
      <c r="M6744" s="10"/>
      <c r="N6744" s="10"/>
    </row>
    <row r="6745" spans="1:14">
      <c r="A6745" s="32"/>
      <c r="B6745" s="32"/>
      <c r="C6745" s="33"/>
      <c r="D6745" s="14"/>
      <c r="E6745" s="14"/>
      <c r="F6745" s="10"/>
      <c r="G6745" s="15"/>
      <c r="H6745" s="10"/>
      <c r="I6745" s="10"/>
      <c r="J6745" s="34"/>
      <c r="K6745" s="10"/>
      <c r="L6745" s="10"/>
      <c r="M6745" s="10"/>
      <c r="N6745" s="10"/>
    </row>
    <row r="6746" spans="1:14">
      <c r="A6746" s="32"/>
      <c r="B6746" s="32"/>
      <c r="C6746" s="33"/>
      <c r="D6746" s="14"/>
      <c r="E6746" s="14"/>
      <c r="F6746" s="10"/>
      <c r="G6746" s="15"/>
      <c r="H6746" s="10"/>
      <c r="I6746" s="10"/>
      <c r="J6746" s="34"/>
      <c r="K6746" s="10"/>
      <c r="L6746" s="10"/>
      <c r="M6746" s="10"/>
      <c r="N6746" s="10"/>
    </row>
    <row r="6747" spans="1:14">
      <c r="A6747" s="32"/>
      <c r="B6747" s="32"/>
      <c r="C6747" s="33"/>
      <c r="D6747" s="14"/>
      <c r="E6747" s="14"/>
      <c r="F6747" s="10"/>
      <c r="G6747" s="15"/>
      <c r="H6747" s="10"/>
      <c r="I6747" s="10"/>
      <c r="J6747" s="34"/>
      <c r="K6747" s="10"/>
      <c r="L6747" s="10"/>
      <c r="M6747" s="10"/>
      <c r="N6747" s="10"/>
    </row>
    <row r="6748" spans="1:14">
      <c r="A6748" s="32"/>
      <c r="B6748" s="32"/>
      <c r="C6748" s="33"/>
      <c r="D6748" s="14"/>
      <c r="E6748" s="14"/>
      <c r="F6748" s="10"/>
      <c r="G6748" s="15"/>
      <c r="H6748" s="10"/>
      <c r="I6748" s="10"/>
      <c r="J6748" s="34"/>
      <c r="K6748" s="10"/>
      <c r="L6748" s="10"/>
      <c r="M6748" s="10"/>
      <c r="N6748" s="10"/>
    </row>
    <row r="6749" spans="1:14">
      <c r="A6749" s="32"/>
      <c r="B6749" s="32"/>
      <c r="C6749" s="33"/>
      <c r="D6749" s="14"/>
      <c r="E6749" s="14"/>
      <c r="F6749" s="10"/>
      <c r="G6749" s="15"/>
      <c r="H6749" s="10"/>
      <c r="I6749" s="10"/>
      <c r="J6749" s="34"/>
      <c r="K6749" s="10"/>
      <c r="L6749" s="10"/>
      <c r="M6749" s="10"/>
      <c r="N6749" s="10"/>
    </row>
    <row r="6750" spans="1:14">
      <c r="A6750" s="32"/>
      <c r="B6750" s="32"/>
      <c r="C6750" s="33"/>
      <c r="D6750" s="14"/>
      <c r="E6750" s="14"/>
      <c r="F6750" s="10"/>
      <c r="G6750" s="15"/>
      <c r="H6750" s="10"/>
      <c r="I6750" s="10"/>
      <c r="J6750" s="34"/>
      <c r="K6750" s="10"/>
      <c r="L6750" s="10"/>
      <c r="M6750" s="10"/>
      <c r="N6750" s="10"/>
    </row>
    <row r="6751" spans="1:14">
      <c r="A6751" s="32"/>
      <c r="B6751" s="32"/>
      <c r="C6751" s="33"/>
      <c r="D6751" s="14"/>
      <c r="E6751" s="14"/>
      <c r="F6751" s="10"/>
      <c r="G6751" s="15"/>
      <c r="H6751" s="10"/>
      <c r="I6751" s="10"/>
      <c r="J6751" s="34"/>
      <c r="K6751" s="10"/>
      <c r="L6751" s="10"/>
      <c r="M6751" s="10"/>
      <c r="N6751" s="10"/>
    </row>
    <row r="6752" spans="1:14">
      <c r="A6752" s="32"/>
      <c r="B6752" s="32"/>
      <c r="C6752" s="33"/>
      <c r="D6752" s="14"/>
      <c r="E6752" s="14"/>
      <c r="F6752" s="10"/>
      <c r="G6752" s="15"/>
      <c r="H6752" s="10"/>
      <c r="I6752" s="10"/>
      <c r="J6752" s="34"/>
      <c r="K6752" s="10"/>
      <c r="L6752" s="10"/>
      <c r="M6752" s="10"/>
      <c r="N6752" s="10"/>
    </row>
    <row r="6753" spans="1:14">
      <c r="A6753" s="32"/>
      <c r="B6753" s="32"/>
      <c r="C6753" s="33"/>
      <c r="D6753" s="14"/>
      <c r="E6753" s="14"/>
      <c r="F6753" s="10"/>
      <c r="G6753" s="15"/>
      <c r="H6753" s="10"/>
      <c r="I6753" s="10"/>
      <c r="J6753" s="34"/>
      <c r="K6753" s="10"/>
      <c r="L6753" s="10"/>
      <c r="M6753" s="10"/>
      <c r="N6753" s="10"/>
    </row>
    <row r="6754" spans="1:14">
      <c r="A6754" s="32"/>
      <c r="B6754" s="32"/>
      <c r="C6754" s="33"/>
      <c r="D6754" s="14"/>
      <c r="E6754" s="14"/>
      <c r="F6754" s="10"/>
      <c r="G6754" s="15"/>
      <c r="H6754" s="10"/>
      <c r="I6754" s="10"/>
      <c r="J6754" s="34"/>
      <c r="K6754" s="10"/>
      <c r="L6754" s="10"/>
      <c r="M6754" s="10"/>
      <c r="N6754" s="10"/>
    </row>
    <row r="6755" spans="1:14">
      <c r="A6755" s="32"/>
      <c r="B6755" s="32"/>
      <c r="C6755" s="33"/>
      <c r="D6755" s="14"/>
      <c r="E6755" s="14"/>
      <c r="F6755" s="10"/>
      <c r="G6755" s="15"/>
      <c r="H6755" s="10"/>
      <c r="I6755" s="10"/>
      <c r="J6755" s="34"/>
      <c r="K6755" s="10"/>
      <c r="L6755" s="10"/>
      <c r="M6755" s="10"/>
      <c r="N6755" s="10"/>
    </row>
    <row r="6756" spans="1:14">
      <c r="A6756" s="32"/>
      <c r="B6756" s="32"/>
      <c r="C6756" s="33"/>
      <c r="D6756" s="14"/>
      <c r="E6756" s="14"/>
      <c r="F6756" s="10"/>
      <c r="G6756" s="15"/>
      <c r="H6756" s="10"/>
      <c r="I6756" s="10"/>
      <c r="J6756" s="34"/>
      <c r="K6756" s="10"/>
      <c r="L6756" s="10"/>
      <c r="M6756" s="10"/>
      <c r="N6756" s="10"/>
    </row>
    <row r="6757" spans="1:14">
      <c r="A6757" s="32"/>
      <c r="B6757" s="32"/>
      <c r="C6757" s="33"/>
      <c r="D6757" s="14"/>
      <c r="E6757" s="14"/>
      <c r="F6757" s="10"/>
      <c r="G6757" s="15"/>
      <c r="H6757" s="10"/>
      <c r="I6757" s="10"/>
      <c r="J6757" s="34"/>
      <c r="K6757" s="10"/>
      <c r="L6757" s="10"/>
      <c r="M6757" s="10"/>
      <c r="N6757" s="10"/>
    </row>
    <row r="6758" spans="1:14">
      <c r="A6758" s="32"/>
      <c r="B6758" s="32"/>
      <c r="C6758" s="33"/>
      <c r="D6758" s="14"/>
      <c r="E6758" s="14"/>
      <c r="F6758" s="10"/>
      <c r="G6758" s="15"/>
      <c r="H6758" s="10"/>
      <c r="I6758" s="10"/>
      <c r="J6758" s="34"/>
      <c r="K6758" s="10"/>
      <c r="L6758" s="10"/>
      <c r="M6758" s="10"/>
      <c r="N6758" s="10"/>
    </row>
    <row r="6759" spans="1:14">
      <c r="A6759" s="32"/>
      <c r="B6759" s="32"/>
      <c r="C6759" s="33"/>
      <c r="D6759" s="14"/>
      <c r="E6759" s="14"/>
      <c r="F6759" s="10"/>
      <c r="G6759" s="15"/>
      <c r="H6759" s="10"/>
      <c r="I6759" s="10"/>
      <c r="J6759" s="34"/>
      <c r="K6759" s="10"/>
      <c r="L6759" s="10"/>
      <c r="M6759" s="10"/>
      <c r="N6759" s="10"/>
    </row>
    <row r="6760" spans="1:14">
      <c r="A6760" s="32"/>
      <c r="B6760" s="32"/>
      <c r="C6760" s="33"/>
      <c r="D6760" s="14"/>
      <c r="E6760" s="14"/>
      <c r="F6760" s="10"/>
      <c r="G6760" s="15"/>
      <c r="H6760" s="10"/>
      <c r="I6760" s="10"/>
      <c r="J6760" s="34"/>
      <c r="K6760" s="10"/>
      <c r="L6760" s="10"/>
      <c r="M6760" s="10"/>
      <c r="N6760" s="10"/>
    </row>
    <row r="6761" spans="1:14">
      <c r="A6761" s="32"/>
      <c r="B6761" s="32"/>
      <c r="C6761" s="33"/>
      <c r="D6761" s="14"/>
      <c r="E6761" s="14"/>
      <c r="F6761" s="10"/>
      <c r="G6761" s="15"/>
      <c r="H6761" s="10"/>
      <c r="I6761" s="10"/>
      <c r="J6761" s="34"/>
      <c r="K6761" s="10"/>
      <c r="L6761" s="10"/>
      <c r="M6761" s="10"/>
      <c r="N6761" s="10"/>
    </row>
    <row r="6762" spans="1:14">
      <c r="A6762" s="32"/>
      <c r="B6762" s="32"/>
      <c r="C6762" s="33"/>
      <c r="D6762" s="14"/>
      <c r="E6762" s="14"/>
      <c r="F6762" s="10"/>
      <c r="G6762" s="15"/>
      <c r="H6762" s="10"/>
      <c r="I6762" s="10"/>
      <c r="J6762" s="34"/>
      <c r="K6762" s="10"/>
      <c r="L6762" s="10"/>
      <c r="M6762" s="10"/>
      <c r="N6762" s="10"/>
    </row>
    <row r="6763" spans="1:14">
      <c r="A6763" s="32"/>
      <c r="B6763" s="32"/>
      <c r="C6763" s="33"/>
      <c r="D6763" s="14"/>
      <c r="E6763" s="14"/>
      <c r="F6763" s="10"/>
      <c r="G6763" s="15"/>
      <c r="H6763" s="10"/>
      <c r="I6763" s="10"/>
      <c r="J6763" s="34"/>
      <c r="K6763" s="10"/>
      <c r="L6763" s="10"/>
      <c r="M6763" s="10"/>
      <c r="N6763" s="10"/>
    </row>
    <row r="6764" spans="1:14">
      <c r="A6764" s="32"/>
      <c r="B6764" s="32"/>
      <c r="C6764" s="33"/>
      <c r="D6764" s="14"/>
      <c r="E6764" s="14"/>
      <c r="F6764" s="10"/>
      <c r="G6764" s="15"/>
      <c r="H6764" s="10"/>
      <c r="I6764" s="10"/>
      <c r="J6764" s="34"/>
      <c r="K6764" s="10"/>
      <c r="L6764" s="10"/>
      <c r="M6764" s="10"/>
      <c r="N6764" s="10"/>
    </row>
    <row r="6765" spans="1:14">
      <c r="A6765" s="32"/>
      <c r="B6765" s="32"/>
      <c r="C6765" s="33"/>
      <c r="D6765" s="14"/>
      <c r="E6765" s="14"/>
      <c r="F6765" s="10"/>
      <c r="G6765" s="15"/>
      <c r="H6765" s="10"/>
      <c r="I6765" s="10"/>
      <c r="J6765" s="34"/>
      <c r="K6765" s="10"/>
      <c r="L6765" s="10"/>
      <c r="M6765" s="10"/>
      <c r="N6765" s="10"/>
    </row>
    <row r="6766" spans="1:14">
      <c r="A6766" s="32"/>
      <c r="B6766" s="32"/>
      <c r="C6766" s="33"/>
      <c r="D6766" s="14"/>
      <c r="E6766" s="14"/>
      <c r="F6766" s="10"/>
      <c r="G6766" s="15"/>
      <c r="H6766" s="10"/>
      <c r="I6766" s="10"/>
      <c r="J6766" s="34"/>
      <c r="K6766" s="10"/>
      <c r="L6766" s="10"/>
      <c r="M6766" s="10"/>
      <c r="N6766" s="10"/>
    </row>
    <row r="6767" spans="1:14">
      <c r="A6767" s="32"/>
      <c r="B6767" s="32"/>
      <c r="C6767" s="33"/>
      <c r="D6767" s="14"/>
      <c r="E6767" s="14"/>
      <c r="F6767" s="10"/>
      <c r="G6767" s="15"/>
      <c r="H6767" s="10"/>
      <c r="I6767" s="10"/>
      <c r="J6767" s="34"/>
      <c r="K6767" s="10"/>
      <c r="L6767" s="10"/>
      <c r="M6767" s="10"/>
      <c r="N6767" s="10"/>
    </row>
    <row r="6768" spans="1:14">
      <c r="A6768" s="32"/>
      <c r="B6768" s="32"/>
      <c r="C6768" s="33"/>
      <c r="D6768" s="14"/>
      <c r="E6768" s="14"/>
      <c r="F6768" s="10"/>
      <c r="G6768" s="15"/>
      <c r="H6768" s="10"/>
      <c r="I6768" s="10"/>
      <c r="J6768" s="34"/>
      <c r="K6768" s="10"/>
      <c r="L6768" s="10"/>
      <c r="M6768" s="10"/>
      <c r="N6768" s="10"/>
    </row>
    <row r="6769" spans="1:14">
      <c r="A6769" s="32"/>
      <c r="B6769" s="32"/>
      <c r="C6769" s="33"/>
      <c r="D6769" s="14"/>
      <c r="E6769" s="14"/>
      <c r="F6769" s="10"/>
      <c r="G6769" s="15"/>
      <c r="H6769" s="10"/>
      <c r="I6769" s="10"/>
      <c r="J6769" s="34"/>
      <c r="K6769" s="10"/>
      <c r="L6769" s="10"/>
      <c r="M6769" s="10"/>
      <c r="N6769" s="10"/>
    </row>
    <row r="6770" spans="1:14">
      <c r="A6770" s="32"/>
      <c r="B6770" s="32"/>
      <c r="C6770" s="33"/>
      <c r="D6770" s="14"/>
      <c r="E6770" s="14"/>
      <c r="F6770" s="10"/>
      <c r="G6770" s="15"/>
      <c r="H6770" s="10"/>
      <c r="I6770" s="10"/>
      <c r="J6770" s="34"/>
      <c r="K6770" s="10"/>
      <c r="L6770" s="10"/>
      <c r="M6770" s="10"/>
      <c r="N6770" s="10"/>
    </row>
    <row r="6771" spans="1:14">
      <c r="A6771" s="32"/>
      <c r="B6771" s="32"/>
      <c r="C6771" s="33"/>
      <c r="D6771" s="14"/>
      <c r="E6771" s="14"/>
      <c r="F6771" s="10"/>
      <c r="G6771" s="15"/>
      <c r="H6771" s="10"/>
      <c r="I6771" s="10"/>
      <c r="J6771" s="34"/>
      <c r="K6771" s="10"/>
      <c r="L6771" s="10"/>
      <c r="M6771" s="10"/>
      <c r="N6771" s="10"/>
    </row>
    <row r="6772" spans="1:14">
      <c r="A6772" s="32"/>
      <c r="B6772" s="32"/>
      <c r="C6772" s="33"/>
      <c r="D6772" s="14"/>
      <c r="E6772" s="14"/>
      <c r="F6772" s="10"/>
      <c r="G6772" s="15"/>
      <c r="H6772" s="10"/>
      <c r="I6772" s="10"/>
      <c r="J6772" s="34"/>
      <c r="K6772" s="10"/>
      <c r="L6772" s="10"/>
      <c r="M6772" s="10"/>
      <c r="N6772" s="10"/>
    </row>
    <row r="6773" spans="1:14">
      <c r="A6773" s="32"/>
      <c r="B6773" s="32"/>
      <c r="C6773" s="33"/>
      <c r="D6773" s="14"/>
      <c r="E6773" s="14"/>
      <c r="F6773" s="10"/>
      <c r="G6773" s="15"/>
      <c r="H6773" s="10"/>
      <c r="I6773" s="10"/>
      <c r="J6773" s="34"/>
      <c r="K6773" s="10"/>
      <c r="L6773" s="10"/>
      <c r="M6773" s="10"/>
      <c r="N6773" s="10"/>
    </row>
    <row r="6774" spans="1:14">
      <c r="A6774" s="32"/>
      <c r="B6774" s="32"/>
      <c r="C6774" s="33"/>
      <c r="D6774" s="14"/>
      <c r="E6774" s="14"/>
      <c r="F6774" s="10"/>
      <c r="G6774" s="15"/>
      <c r="H6774" s="10"/>
      <c r="I6774" s="10"/>
      <c r="J6774" s="34"/>
      <c r="K6774" s="10"/>
      <c r="L6774" s="10"/>
      <c r="M6774" s="10"/>
      <c r="N6774" s="10"/>
    </row>
    <row r="6775" spans="1:14">
      <c r="A6775" s="32"/>
      <c r="B6775" s="32"/>
      <c r="C6775" s="33"/>
      <c r="D6775" s="14"/>
      <c r="E6775" s="14"/>
      <c r="F6775" s="10"/>
      <c r="G6775" s="15"/>
      <c r="H6775" s="10"/>
      <c r="I6775" s="10"/>
      <c r="J6775" s="34"/>
      <c r="K6775" s="10"/>
      <c r="L6775" s="10"/>
      <c r="M6775" s="10"/>
      <c r="N6775" s="10"/>
    </row>
    <row r="6776" spans="1:14">
      <c r="A6776" s="32"/>
      <c r="B6776" s="32"/>
      <c r="C6776" s="33"/>
      <c r="D6776" s="14"/>
      <c r="E6776" s="14"/>
      <c r="F6776" s="10"/>
      <c r="G6776" s="15"/>
      <c r="H6776" s="10"/>
      <c r="I6776" s="10"/>
      <c r="J6776" s="34"/>
      <c r="K6776" s="10"/>
      <c r="L6776" s="10"/>
      <c r="M6776" s="10"/>
      <c r="N6776" s="10"/>
    </row>
    <row r="6777" spans="1:14">
      <c r="A6777" s="32"/>
      <c r="B6777" s="32"/>
      <c r="C6777" s="33"/>
      <c r="D6777" s="14"/>
      <c r="E6777" s="14"/>
      <c r="F6777" s="10"/>
      <c r="G6777" s="15"/>
      <c r="H6777" s="10"/>
      <c r="I6777" s="10"/>
      <c r="J6777" s="34"/>
      <c r="K6777" s="10"/>
      <c r="L6777" s="10"/>
      <c r="M6777" s="10"/>
      <c r="N6777" s="10"/>
    </row>
    <row r="6778" spans="1:14">
      <c r="A6778" s="32"/>
      <c r="B6778" s="32"/>
      <c r="C6778" s="33"/>
      <c r="D6778" s="14"/>
      <c r="E6778" s="14"/>
      <c r="F6778" s="10"/>
      <c r="G6778" s="15"/>
      <c r="H6778" s="10"/>
      <c r="I6778" s="10"/>
      <c r="J6778" s="34"/>
      <c r="K6778" s="10"/>
      <c r="L6778" s="10"/>
      <c r="M6778" s="10"/>
      <c r="N6778" s="10"/>
    </row>
    <row r="6779" spans="1:14">
      <c r="A6779" s="32"/>
      <c r="B6779" s="32"/>
      <c r="C6779" s="33"/>
      <c r="D6779" s="14"/>
      <c r="E6779" s="14"/>
      <c r="F6779" s="10"/>
      <c r="G6779" s="15"/>
      <c r="H6779" s="10"/>
      <c r="I6779" s="10"/>
      <c r="J6779" s="34"/>
      <c r="K6779" s="10"/>
      <c r="L6779" s="10"/>
      <c r="M6779" s="10"/>
      <c r="N6779" s="10"/>
    </row>
    <row r="6780" spans="1:14">
      <c r="A6780" s="32"/>
      <c r="B6780" s="32"/>
      <c r="C6780" s="33"/>
      <c r="D6780" s="14"/>
      <c r="E6780" s="14"/>
      <c r="F6780" s="10"/>
      <c r="G6780" s="15"/>
      <c r="H6780" s="10"/>
      <c r="I6780" s="10"/>
      <c r="J6780" s="34"/>
      <c r="K6780" s="10"/>
      <c r="L6780" s="10"/>
      <c r="M6780" s="10"/>
      <c r="N6780" s="10"/>
    </row>
    <row r="6781" spans="1:14">
      <c r="A6781" s="32"/>
      <c r="B6781" s="32"/>
      <c r="C6781" s="33"/>
      <c r="D6781" s="14"/>
      <c r="E6781" s="14"/>
      <c r="F6781" s="10"/>
      <c r="G6781" s="15"/>
      <c r="H6781" s="10"/>
      <c r="I6781" s="10"/>
      <c r="J6781" s="34"/>
      <c r="K6781" s="10"/>
      <c r="L6781" s="10"/>
      <c r="M6781" s="10"/>
      <c r="N6781" s="10"/>
    </row>
    <row r="6782" spans="1:14">
      <c r="A6782" s="32"/>
      <c r="B6782" s="32"/>
      <c r="C6782" s="33"/>
      <c r="D6782" s="14"/>
      <c r="E6782" s="14"/>
      <c r="F6782" s="10"/>
      <c r="G6782" s="15"/>
      <c r="H6782" s="10"/>
      <c r="I6782" s="10"/>
      <c r="J6782" s="34"/>
      <c r="K6782" s="10"/>
      <c r="L6782" s="10"/>
      <c r="M6782" s="10"/>
      <c r="N6782" s="10"/>
    </row>
    <row r="6783" spans="1:14">
      <c r="A6783" s="32"/>
      <c r="B6783" s="32"/>
      <c r="C6783" s="33"/>
      <c r="D6783" s="14"/>
      <c r="E6783" s="14"/>
      <c r="F6783" s="10"/>
      <c r="G6783" s="15"/>
      <c r="H6783" s="10"/>
      <c r="I6783" s="10"/>
      <c r="J6783" s="34"/>
      <c r="K6783" s="10"/>
      <c r="L6783" s="10"/>
      <c r="M6783" s="10"/>
      <c r="N6783" s="10"/>
    </row>
    <row r="6784" spans="1:14">
      <c r="A6784" s="32"/>
      <c r="B6784" s="32"/>
      <c r="C6784" s="33"/>
      <c r="D6784" s="14"/>
      <c r="E6784" s="14"/>
      <c r="F6784" s="10"/>
      <c r="G6784" s="15"/>
      <c r="H6784" s="10"/>
      <c r="I6784" s="10"/>
      <c r="J6784" s="34"/>
      <c r="K6784" s="10"/>
      <c r="L6784" s="10"/>
      <c r="M6784" s="10"/>
      <c r="N6784" s="10"/>
    </row>
    <row r="6785" spans="1:14">
      <c r="A6785" s="32"/>
      <c r="B6785" s="32"/>
      <c r="C6785" s="33"/>
      <c r="D6785" s="14"/>
      <c r="E6785" s="14"/>
      <c r="F6785" s="10"/>
      <c r="G6785" s="15"/>
      <c r="H6785" s="10"/>
      <c r="I6785" s="10"/>
      <c r="J6785" s="34"/>
      <c r="K6785" s="10"/>
      <c r="L6785" s="10"/>
      <c r="M6785" s="10"/>
      <c r="N6785" s="10"/>
    </row>
    <row r="6786" spans="1:14">
      <c r="A6786" s="32"/>
      <c r="B6786" s="32"/>
      <c r="C6786" s="33"/>
      <c r="D6786" s="14"/>
      <c r="E6786" s="14"/>
      <c r="F6786" s="10"/>
      <c r="G6786" s="15"/>
      <c r="H6786" s="10"/>
      <c r="I6786" s="10"/>
      <c r="J6786" s="34"/>
      <c r="K6786" s="10"/>
      <c r="L6786" s="10"/>
      <c r="M6786" s="10"/>
      <c r="N6786" s="10"/>
    </row>
    <row r="6787" spans="1:14">
      <c r="A6787" s="32"/>
      <c r="B6787" s="32"/>
      <c r="C6787" s="33"/>
      <c r="D6787" s="14"/>
      <c r="E6787" s="14"/>
      <c r="F6787" s="10"/>
      <c r="G6787" s="15"/>
      <c r="H6787" s="10"/>
      <c r="I6787" s="10"/>
      <c r="J6787" s="34"/>
      <c r="K6787" s="10"/>
      <c r="L6787" s="10"/>
      <c r="M6787" s="10"/>
      <c r="N6787" s="10"/>
    </row>
    <row r="6788" spans="1:14">
      <c r="A6788" s="32"/>
      <c r="B6788" s="32"/>
      <c r="C6788" s="33"/>
      <c r="D6788" s="14"/>
      <c r="E6788" s="14"/>
      <c r="F6788" s="10"/>
      <c r="G6788" s="15"/>
      <c r="H6788" s="10"/>
      <c r="I6788" s="10"/>
      <c r="J6788" s="34"/>
      <c r="K6788" s="10"/>
      <c r="L6788" s="10"/>
      <c r="M6788" s="10"/>
      <c r="N6788" s="10"/>
    </row>
    <row r="6789" spans="1:14">
      <c r="A6789" s="32"/>
      <c r="B6789" s="32"/>
      <c r="C6789" s="33"/>
      <c r="D6789" s="14"/>
      <c r="E6789" s="14"/>
      <c r="F6789" s="10"/>
      <c r="G6789" s="15"/>
      <c r="H6789" s="10"/>
      <c r="I6789" s="10"/>
      <c r="J6789" s="34"/>
      <c r="K6789" s="10"/>
      <c r="L6789" s="10"/>
      <c r="M6789" s="10"/>
      <c r="N6789" s="10"/>
    </row>
    <row r="6790" spans="1:14">
      <c r="A6790" s="32"/>
      <c r="B6790" s="32"/>
      <c r="C6790" s="33"/>
      <c r="D6790" s="14"/>
      <c r="E6790" s="14"/>
      <c r="F6790" s="10"/>
      <c r="G6790" s="15"/>
      <c r="H6790" s="10"/>
      <c r="I6790" s="10"/>
      <c r="J6790" s="34"/>
      <c r="K6790" s="10"/>
      <c r="L6790" s="10"/>
      <c r="M6790" s="10"/>
      <c r="N6790" s="10"/>
    </row>
    <row r="6791" spans="1:14">
      <c r="A6791" s="32"/>
      <c r="B6791" s="32"/>
      <c r="C6791" s="33"/>
      <c r="D6791" s="14"/>
      <c r="E6791" s="14"/>
      <c r="F6791" s="10"/>
      <c r="G6791" s="15"/>
      <c r="H6791" s="10"/>
      <c r="I6791" s="10"/>
      <c r="J6791" s="34"/>
      <c r="K6791" s="10"/>
      <c r="L6791" s="10"/>
      <c r="M6791" s="10"/>
      <c r="N6791" s="10"/>
    </row>
    <row r="6792" spans="1:14">
      <c r="A6792" s="32"/>
      <c r="B6792" s="32"/>
      <c r="C6792" s="33"/>
      <c r="D6792" s="14"/>
      <c r="E6792" s="14"/>
      <c r="F6792" s="10"/>
      <c r="G6792" s="15"/>
      <c r="H6792" s="10"/>
      <c r="I6792" s="10"/>
      <c r="J6792" s="34"/>
      <c r="K6792" s="10"/>
      <c r="L6792" s="10"/>
      <c r="M6792" s="10"/>
      <c r="N6792" s="10"/>
    </row>
    <row r="6793" spans="1:14">
      <c r="A6793" s="32"/>
      <c r="B6793" s="32"/>
      <c r="C6793" s="33"/>
      <c r="D6793" s="14"/>
      <c r="E6793" s="14"/>
      <c r="F6793" s="10"/>
      <c r="G6793" s="15"/>
      <c r="H6793" s="10"/>
      <c r="I6793" s="10"/>
      <c r="J6793" s="34"/>
      <c r="K6793" s="10"/>
      <c r="L6793" s="10"/>
      <c r="M6793" s="10"/>
      <c r="N6793" s="10"/>
    </row>
    <row r="6794" spans="1:14">
      <c r="A6794" s="32"/>
      <c r="B6794" s="32"/>
      <c r="C6794" s="33"/>
      <c r="D6794" s="14"/>
      <c r="E6794" s="14"/>
      <c r="F6794" s="10"/>
      <c r="G6794" s="15"/>
      <c r="H6794" s="10"/>
      <c r="I6794" s="10"/>
      <c r="J6794" s="34"/>
      <c r="K6794" s="10"/>
      <c r="L6794" s="10"/>
      <c r="M6794" s="10"/>
      <c r="N6794" s="10"/>
    </row>
    <row r="6795" spans="1:14">
      <c r="A6795" s="32"/>
      <c r="B6795" s="32"/>
      <c r="C6795" s="33"/>
      <c r="D6795" s="14"/>
      <c r="E6795" s="14"/>
      <c r="F6795" s="10"/>
      <c r="G6795" s="15"/>
      <c r="H6795" s="10"/>
      <c r="I6795" s="10"/>
      <c r="J6795" s="34"/>
      <c r="K6795" s="10"/>
      <c r="L6795" s="10"/>
      <c r="M6795" s="10"/>
      <c r="N6795" s="10"/>
    </row>
    <row r="6796" spans="1:14">
      <c r="A6796" s="32"/>
      <c r="B6796" s="32"/>
      <c r="C6796" s="33"/>
      <c r="D6796" s="14"/>
      <c r="E6796" s="14"/>
      <c r="F6796" s="10"/>
      <c r="G6796" s="15"/>
      <c r="H6796" s="10"/>
      <c r="I6796" s="10"/>
      <c r="J6796" s="34"/>
      <c r="K6796" s="10"/>
      <c r="L6796" s="10"/>
      <c r="M6796" s="10"/>
      <c r="N6796" s="10"/>
    </row>
    <row r="6797" spans="1:14">
      <c r="A6797" s="32"/>
      <c r="B6797" s="32"/>
      <c r="C6797" s="33"/>
      <c r="D6797" s="14"/>
      <c r="E6797" s="14"/>
      <c r="F6797" s="10"/>
      <c r="G6797" s="15"/>
      <c r="H6797" s="10"/>
      <c r="I6797" s="10"/>
      <c r="J6797" s="34"/>
      <c r="K6797" s="10"/>
      <c r="L6797" s="10"/>
      <c r="M6797" s="10"/>
      <c r="N6797" s="10"/>
    </row>
    <row r="6798" spans="1:14">
      <c r="A6798" s="32"/>
      <c r="B6798" s="32"/>
      <c r="C6798" s="33"/>
      <c r="D6798" s="14"/>
      <c r="E6798" s="14"/>
      <c r="F6798" s="10"/>
      <c r="G6798" s="15"/>
      <c r="H6798" s="10"/>
      <c r="I6798" s="10"/>
      <c r="J6798" s="34"/>
      <c r="K6798" s="10"/>
      <c r="L6798" s="10"/>
      <c r="M6798" s="10"/>
      <c r="N6798" s="10"/>
    </row>
    <row r="6799" spans="1:14">
      <c r="A6799" s="32"/>
      <c r="B6799" s="32"/>
      <c r="C6799" s="33"/>
      <c r="D6799" s="14"/>
      <c r="E6799" s="14"/>
      <c r="F6799" s="10"/>
      <c r="G6799" s="15"/>
      <c r="H6799" s="10"/>
      <c r="I6799" s="10"/>
      <c r="J6799" s="34"/>
      <c r="K6799" s="10"/>
      <c r="L6799" s="10"/>
      <c r="M6799" s="10"/>
      <c r="N6799" s="10"/>
    </row>
    <row r="6800" spans="1:14">
      <c r="A6800" s="32"/>
      <c r="B6800" s="32"/>
      <c r="C6800" s="33"/>
      <c r="D6800" s="14"/>
      <c r="E6800" s="14"/>
      <c r="F6800" s="10"/>
      <c r="G6800" s="15"/>
      <c r="H6800" s="10"/>
      <c r="I6800" s="10"/>
      <c r="J6800" s="34"/>
      <c r="K6800" s="10"/>
      <c r="L6800" s="10"/>
      <c r="M6800" s="10"/>
      <c r="N6800" s="10"/>
    </row>
    <row r="6801" spans="1:14">
      <c r="A6801" s="32"/>
      <c r="B6801" s="32"/>
      <c r="C6801" s="33"/>
      <c r="D6801" s="14"/>
      <c r="E6801" s="14"/>
      <c r="F6801" s="10"/>
      <c r="G6801" s="15"/>
      <c r="H6801" s="10"/>
      <c r="I6801" s="10"/>
      <c r="J6801" s="34"/>
      <c r="K6801" s="10"/>
      <c r="L6801" s="10"/>
      <c r="M6801" s="10"/>
      <c r="N6801" s="10"/>
    </row>
    <row r="6802" spans="1:14">
      <c r="A6802" s="32"/>
      <c r="B6802" s="32"/>
      <c r="C6802" s="33"/>
      <c r="D6802" s="14"/>
      <c r="E6802" s="14"/>
      <c r="F6802" s="10"/>
      <c r="G6802" s="15"/>
      <c r="H6802" s="10"/>
      <c r="I6802" s="10"/>
      <c r="J6802" s="34"/>
      <c r="K6802" s="10"/>
      <c r="L6802" s="10"/>
      <c r="M6802" s="10"/>
      <c r="N6802" s="10"/>
    </row>
    <row r="6803" spans="1:14">
      <c r="A6803" s="32"/>
      <c r="B6803" s="32"/>
      <c r="C6803" s="33"/>
      <c r="D6803" s="14"/>
      <c r="E6803" s="14"/>
      <c r="F6803" s="10"/>
      <c r="G6803" s="15"/>
      <c r="H6803" s="10"/>
      <c r="I6803" s="10"/>
      <c r="J6803" s="34"/>
      <c r="K6803" s="10"/>
      <c r="L6803" s="10"/>
      <c r="M6803" s="10"/>
      <c r="N6803" s="10"/>
    </row>
    <row r="6804" spans="1:14">
      <c r="A6804" s="32"/>
      <c r="B6804" s="32"/>
      <c r="C6804" s="33"/>
      <c r="D6804" s="14"/>
      <c r="E6804" s="14"/>
      <c r="F6804" s="10"/>
      <c r="G6804" s="15"/>
      <c r="H6804" s="10"/>
      <c r="I6804" s="10"/>
      <c r="J6804" s="34"/>
      <c r="K6804" s="10"/>
      <c r="L6804" s="10"/>
      <c r="M6804" s="10"/>
      <c r="N6804" s="10"/>
    </row>
    <row r="6805" spans="1:14">
      <c r="A6805" s="32"/>
      <c r="B6805" s="32"/>
      <c r="C6805" s="33"/>
      <c r="D6805" s="14"/>
      <c r="E6805" s="14"/>
      <c r="F6805" s="10"/>
      <c r="G6805" s="15"/>
      <c r="H6805" s="10"/>
      <c r="I6805" s="10"/>
      <c r="J6805" s="34"/>
      <c r="K6805" s="10"/>
      <c r="L6805" s="10"/>
      <c r="M6805" s="10"/>
      <c r="N6805" s="10"/>
    </row>
    <row r="6806" spans="1:14">
      <c r="A6806" s="32"/>
      <c r="B6806" s="32"/>
      <c r="C6806" s="33"/>
      <c r="D6806" s="14"/>
      <c r="E6806" s="14"/>
      <c r="F6806" s="10"/>
      <c r="G6806" s="15"/>
      <c r="H6806" s="10"/>
      <c r="I6806" s="10"/>
      <c r="J6806" s="34"/>
      <c r="K6806" s="10"/>
      <c r="L6806" s="10"/>
      <c r="M6806" s="10"/>
      <c r="N6806" s="10"/>
    </row>
    <row r="6807" spans="1:14">
      <c r="A6807" s="32"/>
      <c r="B6807" s="32"/>
      <c r="C6807" s="33"/>
      <c r="D6807" s="14"/>
      <c r="E6807" s="14"/>
      <c r="F6807" s="10"/>
      <c r="G6807" s="15"/>
      <c r="H6807" s="10"/>
      <c r="I6807" s="10"/>
      <c r="J6807" s="34"/>
      <c r="K6807" s="10"/>
      <c r="L6807" s="10"/>
      <c r="M6807" s="10"/>
      <c r="N6807" s="10"/>
    </row>
    <row r="6808" spans="1:14">
      <c r="A6808" s="32"/>
      <c r="B6808" s="32"/>
      <c r="C6808" s="33"/>
      <c r="D6808" s="14"/>
      <c r="E6808" s="14"/>
      <c r="F6808" s="10"/>
      <c r="G6808" s="15"/>
      <c r="H6808" s="10"/>
      <c r="I6808" s="10"/>
      <c r="J6808" s="34"/>
      <c r="K6808" s="10"/>
      <c r="L6808" s="10"/>
      <c r="M6808" s="10"/>
      <c r="N6808" s="10"/>
    </row>
    <row r="6809" spans="1:14">
      <c r="A6809" s="32"/>
      <c r="B6809" s="32"/>
      <c r="C6809" s="33"/>
      <c r="D6809" s="14"/>
      <c r="E6809" s="14"/>
      <c r="F6809" s="10"/>
      <c r="G6809" s="15"/>
      <c r="H6809" s="10"/>
      <c r="I6809" s="10"/>
      <c r="J6809" s="34"/>
      <c r="K6809" s="10"/>
      <c r="L6809" s="10"/>
      <c r="M6809" s="10"/>
      <c r="N6809" s="10"/>
    </row>
    <row r="6810" spans="1:14">
      <c r="A6810" s="32"/>
      <c r="B6810" s="32"/>
      <c r="C6810" s="33"/>
      <c r="D6810" s="14"/>
      <c r="E6810" s="14"/>
      <c r="F6810" s="10"/>
      <c r="G6810" s="15"/>
      <c r="H6810" s="10"/>
      <c r="I6810" s="10"/>
      <c r="J6810" s="34"/>
      <c r="K6810" s="10"/>
      <c r="L6810" s="10"/>
      <c r="M6810" s="10"/>
      <c r="N6810" s="10"/>
    </row>
    <row r="6811" spans="1:14">
      <c r="A6811" s="32"/>
      <c r="B6811" s="32"/>
      <c r="C6811" s="33"/>
      <c r="D6811" s="14"/>
      <c r="E6811" s="14"/>
      <c r="F6811" s="10"/>
      <c r="G6811" s="15"/>
      <c r="H6811" s="10"/>
      <c r="I6811" s="10"/>
      <c r="J6811" s="34"/>
      <c r="K6811" s="10"/>
      <c r="L6811" s="10"/>
      <c r="M6811" s="10"/>
      <c r="N6811" s="10"/>
    </row>
    <row r="6812" spans="1:14">
      <c r="A6812" s="32"/>
      <c r="B6812" s="32"/>
      <c r="C6812" s="33"/>
      <c r="D6812" s="14"/>
      <c r="E6812" s="14"/>
      <c r="F6812" s="10"/>
      <c r="G6812" s="15"/>
      <c r="H6812" s="10"/>
      <c r="I6812" s="10"/>
      <c r="J6812" s="34"/>
      <c r="K6812" s="10"/>
      <c r="L6812" s="10"/>
      <c r="M6812" s="10"/>
      <c r="N6812" s="10"/>
    </row>
    <row r="6813" spans="1:14">
      <c r="A6813" s="32"/>
      <c r="B6813" s="32"/>
      <c r="C6813" s="33"/>
      <c r="D6813" s="14"/>
      <c r="E6813" s="14"/>
      <c r="F6813" s="10"/>
      <c r="G6813" s="15"/>
      <c r="H6813" s="10"/>
      <c r="I6813" s="10"/>
      <c r="J6813" s="34"/>
      <c r="K6813" s="10"/>
      <c r="L6813" s="10"/>
      <c r="M6813" s="10"/>
      <c r="N6813" s="10"/>
    </row>
    <row r="6814" spans="1:14">
      <c r="A6814" s="32"/>
      <c r="B6814" s="32"/>
      <c r="C6814" s="33"/>
      <c r="D6814" s="14"/>
      <c r="E6814" s="14"/>
      <c r="F6814" s="10"/>
      <c r="G6814" s="15"/>
      <c r="H6814" s="10"/>
      <c r="I6814" s="10"/>
      <c r="J6814" s="34"/>
      <c r="K6814" s="10"/>
      <c r="L6814" s="10"/>
      <c r="M6814" s="10"/>
      <c r="N6814" s="10"/>
    </row>
    <row r="6815" spans="1:14">
      <c r="A6815" s="32"/>
      <c r="B6815" s="32"/>
      <c r="C6815" s="33"/>
      <c r="D6815" s="14"/>
      <c r="E6815" s="14"/>
      <c r="F6815" s="10"/>
      <c r="G6815" s="15"/>
      <c r="H6815" s="10"/>
      <c r="I6815" s="10"/>
      <c r="J6815" s="34"/>
      <c r="K6815" s="10"/>
      <c r="L6815" s="10"/>
      <c r="M6815" s="10"/>
      <c r="N6815" s="10"/>
    </row>
    <row r="6816" spans="1:14">
      <c r="A6816" s="32"/>
      <c r="B6816" s="32"/>
      <c r="C6816" s="33"/>
      <c r="D6816" s="14"/>
      <c r="E6816" s="14"/>
      <c r="F6816" s="10"/>
      <c r="G6816" s="15"/>
      <c r="H6816" s="10"/>
      <c r="I6816" s="10"/>
      <c r="J6816" s="34"/>
      <c r="K6816" s="10"/>
      <c r="L6816" s="10"/>
      <c r="M6816" s="10"/>
      <c r="N6816" s="10"/>
    </row>
    <row r="6817" spans="1:14">
      <c r="A6817" s="32"/>
      <c r="B6817" s="32"/>
      <c r="C6817" s="33"/>
      <c r="D6817" s="14"/>
      <c r="E6817" s="14"/>
      <c r="F6817" s="10"/>
      <c r="G6817" s="15"/>
      <c r="H6817" s="10"/>
      <c r="I6817" s="10"/>
      <c r="J6817" s="34"/>
      <c r="K6817" s="10"/>
      <c r="L6817" s="10"/>
      <c r="M6817" s="10"/>
      <c r="N6817" s="10"/>
    </row>
    <row r="6818" spans="1:14">
      <c r="A6818" s="32"/>
      <c r="B6818" s="32"/>
      <c r="C6818" s="33"/>
      <c r="D6818" s="14"/>
      <c r="E6818" s="14"/>
      <c r="F6818" s="10"/>
      <c r="G6818" s="15"/>
      <c r="H6818" s="10"/>
      <c r="I6818" s="10"/>
      <c r="J6818" s="34"/>
      <c r="K6818" s="10"/>
      <c r="L6818" s="10"/>
      <c r="M6818" s="10"/>
      <c r="N6818" s="10"/>
    </row>
    <row r="6819" spans="1:14">
      <c r="A6819" s="32"/>
      <c r="B6819" s="32"/>
      <c r="C6819" s="33"/>
      <c r="D6819" s="14"/>
      <c r="E6819" s="14"/>
      <c r="F6819" s="10"/>
      <c r="G6819" s="15"/>
      <c r="H6819" s="10"/>
      <c r="I6819" s="10"/>
      <c r="J6819" s="34"/>
      <c r="K6819" s="10"/>
      <c r="L6819" s="10"/>
      <c r="M6819" s="10"/>
      <c r="N6819" s="10"/>
    </row>
    <row r="6820" spans="1:14">
      <c r="A6820" s="32"/>
      <c r="B6820" s="32"/>
      <c r="C6820" s="33"/>
      <c r="D6820" s="14"/>
      <c r="E6820" s="14"/>
      <c r="F6820" s="10"/>
      <c r="G6820" s="15"/>
      <c r="H6820" s="10"/>
      <c r="I6820" s="10"/>
      <c r="J6820" s="34"/>
      <c r="K6820" s="10"/>
      <c r="L6820" s="10"/>
      <c r="M6820" s="10"/>
      <c r="N6820" s="10"/>
    </row>
    <row r="6821" spans="1:14">
      <c r="A6821" s="32"/>
      <c r="B6821" s="32"/>
      <c r="C6821" s="33"/>
      <c r="D6821" s="14"/>
      <c r="E6821" s="14"/>
      <c r="F6821" s="10"/>
      <c r="G6821" s="15"/>
      <c r="H6821" s="10"/>
      <c r="I6821" s="10"/>
      <c r="J6821" s="34"/>
      <c r="K6821" s="10"/>
      <c r="L6821" s="10"/>
      <c r="M6821" s="10"/>
      <c r="N6821" s="10"/>
    </row>
    <row r="6822" spans="1:14">
      <c r="A6822" s="32"/>
      <c r="B6822" s="32"/>
      <c r="C6822" s="33"/>
      <c r="D6822" s="14"/>
      <c r="E6822" s="14"/>
      <c r="F6822" s="10"/>
      <c r="G6822" s="15"/>
      <c r="H6822" s="10"/>
      <c r="I6822" s="10"/>
      <c r="J6822" s="34"/>
      <c r="K6822" s="10"/>
      <c r="L6822" s="10"/>
      <c r="M6822" s="10"/>
      <c r="N6822" s="10"/>
    </row>
    <row r="6823" spans="1:14">
      <c r="A6823" s="32"/>
      <c r="B6823" s="32"/>
      <c r="C6823" s="33"/>
      <c r="D6823" s="14"/>
      <c r="E6823" s="14"/>
      <c r="F6823" s="10"/>
      <c r="G6823" s="15"/>
      <c r="H6823" s="10"/>
      <c r="I6823" s="10"/>
      <c r="J6823" s="34"/>
      <c r="K6823" s="10"/>
      <c r="L6823" s="10"/>
      <c r="M6823" s="10"/>
      <c r="N6823" s="10"/>
    </row>
    <row r="6824" spans="1:14">
      <c r="A6824" s="32"/>
      <c r="B6824" s="32"/>
      <c r="C6824" s="33"/>
      <c r="D6824" s="14"/>
      <c r="E6824" s="14"/>
      <c r="F6824" s="10"/>
      <c r="G6824" s="15"/>
      <c r="H6824" s="10"/>
      <c r="I6824" s="10"/>
      <c r="J6824" s="34"/>
      <c r="K6824" s="10"/>
      <c r="L6824" s="10"/>
      <c r="M6824" s="10"/>
      <c r="N6824" s="10"/>
    </row>
    <row r="6825" spans="1:14">
      <c r="A6825" s="32"/>
      <c r="B6825" s="32"/>
      <c r="C6825" s="33"/>
      <c r="D6825" s="14"/>
      <c r="E6825" s="14"/>
      <c r="F6825" s="10"/>
      <c r="G6825" s="15"/>
      <c r="H6825" s="10"/>
      <c r="I6825" s="10"/>
      <c r="J6825" s="34"/>
      <c r="K6825" s="10"/>
      <c r="L6825" s="10"/>
      <c r="M6825" s="10"/>
      <c r="N6825" s="10"/>
    </row>
    <row r="6826" spans="1:14">
      <c r="A6826" s="32"/>
      <c r="B6826" s="32"/>
      <c r="C6826" s="33"/>
      <c r="D6826" s="14"/>
      <c r="E6826" s="14"/>
      <c r="F6826" s="10"/>
      <c r="G6826" s="15"/>
      <c r="H6826" s="10"/>
      <c r="I6826" s="10"/>
      <c r="J6826" s="34"/>
      <c r="K6826" s="10"/>
      <c r="L6826" s="10"/>
      <c r="M6826" s="10"/>
      <c r="N6826" s="10"/>
    </row>
    <row r="6827" spans="1:14">
      <c r="A6827" s="32"/>
      <c r="B6827" s="32"/>
      <c r="C6827" s="33"/>
      <c r="D6827" s="14"/>
      <c r="E6827" s="14"/>
      <c r="F6827" s="10"/>
      <c r="G6827" s="15"/>
      <c r="H6827" s="10"/>
      <c r="I6827" s="10"/>
      <c r="J6827" s="34"/>
      <c r="K6827" s="10"/>
      <c r="L6827" s="10"/>
      <c r="M6827" s="10"/>
      <c r="N6827" s="10"/>
    </row>
    <row r="6828" spans="1:14">
      <c r="A6828" s="32"/>
      <c r="B6828" s="32"/>
      <c r="C6828" s="33"/>
      <c r="D6828" s="14"/>
      <c r="E6828" s="14"/>
      <c r="F6828" s="10"/>
      <c r="G6828" s="15"/>
      <c r="H6828" s="10"/>
      <c r="I6828" s="10"/>
      <c r="J6828" s="34"/>
      <c r="K6828" s="10"/>
      <c r="L6828" s="10"/>
      <c r="M6828" s="10"/>
      <c r="N6828" s="10"/>
    </row>
    <row r="6829" spans="1:14">
      <c r="A6829" s="32"/>
      <c r="B6829" s="32"/>
      <c r="C6829" s="33"/>
      <c r="D6829" s="14"/>
      <c r="E6829" s="14"/>
      <c r="F6829" s="10"/>
      <c r="G6829" s="15"/>
      <c r="H6829" s="10"/>
      <c r="I6829" s="10"/>
      <c r="J6829" s="34"/>
      <c r="K6829" s="10"/>
      <c r="L6829" s="10"/>
      <c r="M6829" s="10"/>
      <c r="N6829" s="10"/>
    </row>
    <row r="6830" spans="1:14">
      <c r="A6830" s="32"/>
      <c r="B6830" s="32"/>
      <c r="C6830" s="33"/>
      <c r="D6830" s="14"/>
      <c r="E6830" s="14"/>
      <c r="F6830" s="10"/>
      <c r="G6830" s="15"/>
      <c r="H6830" s="10"/>
      <c r="I6830" s="10"/>
      <c r="J6830" s="34"/>
      <c r="K6830" s="10"/>
      <c r="L6830" s="10"/>
      <c r="M6830" s="10"/>
      <c r="N6830" s="10"/>
    </row>
    <row r="6831" spans="1:14">
      <c r="A6831" s="32"/>
      <c r="B6831" s="32"/>
      <c r="C6831" s="33"/>
      <c r="D6831" s="14"/>
      <c r="E6831" s="14"/>
      <c r="F6831" s="10"/>
      <c r="G6831" s="15"/>
      <c r="H6831" s="10"/>
      <c r="I6831" s="10"/>
      <c r="J6831" s="34"/>
      <c r="K6831" s="10"/>
      <c r="L6831" s="10"/>
      <c r="M6831" s="10"/>
      <c r="N6831" s="10"/>
    </row>
    <row r="6832" spans="1:14">
      <c r="A6832" s="32"/>
      <c r="B6832" s="32"/>
      <c r="C6832" s="33"/>
      <c r="D6832" s="14"/>
      <c r="E6832" s="14"/>
      <c r="F6832" s="10"/>
      <c r="G6832" s="15"/>
      <c r="H6832" s="10"/>
      <c r="I6832" s="10"/>
      <c r="J6832" s="34"/>
      <c r="K6832" s="10"/>
      <c r="L6832" s="10"/>
      <c r="M6832" s="10"/>
      <c r="N6832" s="10"/>
    </row>
    <row r="6833" spans="1:14">
      <c r="A6833" s="32"/>
      <c r="B6833" s="32"/>
      <c r="C6833" s="33"/>
      <c r="D6833" s="14"/>
      <c r="E6833" s="14"/>
      <c r="F6833" s="10"/>
      <c r="G6833" s="15"/>
      <c r="H6833" s="10"/>
      <c r="I6833" s="10"/>
      <c r="J6833" s="34"/>
      <c r="K6833" s="10"/>
      <c r="L6833" s="10"/>
      <c r="M6833" s="10"/>
      <c r="N6833" s="10"/>
    </row>
    <row r="6834" spans="1:14">
      <c r="A6834" s="32"/>
      <c r="B6834" s="32"/>
      <c r="C6834" s="33"/>
      <c r="D6834" s="14"/>
      <c r="E6834" s="14"/>
      <c r="F6834" s="10"/>
      <c r="G6834" s="15"/>
      <c r="H6834" s="10"/>
      <c r="I6834" s="10"/>
      <c r="J6834" s="34"/>
      <c r="K6834" s="10"/>
      <c r="L6834" s="10"/>
      <c r="M6834" s="10"/>
      <c r="N6834" s="10"/>
    </row>
    <row r="6835" spans="1:14">
      <c r="A6835" s="32"/>
      <c r="B6835" s="32"/>
      <c r="C6835" s="33"/>
      <c r="D6835" s="14"/>
      <c r="E6835" s="14"/>
      <c r="F6835" s="10"/>
      <c r="G6835" s="15"/>
      <c r="H6835" s="10"/>
      <c r="I6835" s="10"/>
      <c r="J6835" s="34"/>
      <c r="K6835" s="10"/>
      <c r="L6835" s="10"/>
      <c r="M6835" s="10"/>
      <c r="N6835" s="10"/>
    </row>
    <row r="6836" spans="1:14">
      <c r="A6836" s="32"/>
      <c r="B6836" s="32"/>
      <c r="C6836" s="33"/>
      <c r="D6836" s="14"/>
      <c r="E6836" s="14"/>
      <c r="F6836" s="10"/>
      <c r="G6836" s="15"/>
      <c r="H6836" s="10"/>
      <c r="I6836" s="10"/>
      <c r="J6836" s="34"/>
      <c r="K6836" s="10"/>
      <c r="L6836" s="10"/>
      <c r="M6836" s="10"/>
      <c r="N6836" s="10"/>
    </row>
    <row r="6837" spans="1:14">
      <c r="A6837" s="32"/>
      <c r="B6837" s="32"/>
      <c r="C6837" s="33"/>
      <c r="D6837" s="14"/>
      <c r="E6837" s="14"/>
      <c r="F6837" s="10"/>
      <c r="G6837" s="15"/>
      <c r="H6837" s="10"/>
      <c r="I6837" s="10"/>
      <c r="J6837" s="34"/>
      <c r="K6837" s="10"/>
      <c r="L6837" s="10"/>
      <c r="M6837" s="10"/>
      <c r="N6837" s="10"/>
    </row>
    <row r="6838" spans="1:14">
      <c r="A6838" s="32"/>
      <c r="B6838" s="32"/>
      <c r="C6838" s="33"/>
      <c r="D6838" s="14"/>
      <c r="E6838" s="14"/>
      <c r="F6838" s="10"/>
      <c r="G6838" s="15"/>
      <c r="H6838" s="10"/>
      <c r="I6838" s="10"/>
      <c r="J6838" s="34"/>
      <c r="K6838" s="10"/>
      <c r="L6838" s="10"/>
      <c r="M6838" s="10"/>
      <c r="N6838" s="10"/>
    </row>
    <row r="6839" spans="1:14">
      <c r="A6839" s="32"/>
      <c r="B6839" s="32"/>
      <c r="C6839" s="33"/>
      <c r="D6839" s="14"/>
      <c r="E6839" s="14"/>
      <c r="F6839" s="10"/>
      <c r="G6839" s="15"/>
      <c r="H6839" s="10"/>
      <c r="I6839" s="10"/>
      <c r="J6839" s="34"/>
      <c r="K6839" s="10"/>
      <c r="L6839" s="10"/>
      <c r="M6839" s="10"/>
      <c r="N6839" s="10"/>
    </row>
    <row r="6840" spans="1:14">
      <c r="A6840" s="32"/>
      <c r="B6840" s="32"/>
      <c r="C6840" s="33"/>
      <c r="D6840" s="14"/>
      <c r="E6840" s="14"/>
      <c r="F6840" s="10"/>
      <c r="G6840" s="15"/>
      <c r="H6840" s="10"/>
      <c r="I6840" s="10"/>
      <c r="J6840" s="34"/>
      <c r="K6840" s="10"/>
      <c r="L6840" s="10"/>
      <c r="M6840" s="10"/>
      <c r="N6840" s="10"/>
    </row>
    <row r="6841" spans="1:14">
      <c r="A6841" s="32"/>
      <c r="B6841" s="32"/>
      <c r="C6841" s="33"/>
      <c r="D6841" s="14"/>
      <c r="E6841" s="14"/>
      <c r="F6841" s="10"/>
      <c r="G6841" s="15"/>
      <c r="H6841" s="10"/>
      <c r="I6841" s="10"/>
      <c r="J6841" s="34"/>
      <c r="K6841" s="10"/>
      <c r="L6841" s="10"/>
      <c r="M6841" s="10"/>
      <c r="N6841" s="10"/>
    </row>
    <row r="6842" spans="1:14">
      <c r="A6842" s="32"/>
      <c r="B6842" s="32"/>
      <c r="C6842" s="33"/>
      <c r="D6842" s="14"/>
      <c r="E6842" s="14"/>
      <c r="F6842" s="10"/>
      <c r="G6842" s="15"/>
      <c r="H6842" s="10"/>
      <c r="I6842" s="10"/>
      <c r="J6842" s="34"/>
      <c r="K6842" s="10"/>
      <c r="L6842" s="10"/>
      <c r="M6842" s="10"/>
      <c r="N6842" s="10"/>
    </row>
    <row r="6843" spans="1:14">
      <c r="A6843" s="32"/>
      <c r="B6843" s="32"/>
      <c r="C6843" s="33"/>
      <c r="D6843" s="14"/>
      <c r="E6843" s="14"/>
      <c r="F6843" s="10"/>
      <c r="G6843" s="15"/>
      <c r="H6843" s="10"/>
      <c r="I6843" s="10"/>
      <c r="J6843" s="34"/>
      <c r="K6843" s="10"/>
      <c r="L6843" s="10"/>
      <c r="M6843" s="10"/>
      <c r="N6843" s="10"/>
    </row>
    <row r="6844" spans="1:14">
      <c r="A6844" s="32"/>
      <c r="B6844" s="32"/>
      <c r="C6844" s="33"/>
      <c r="D6844" s="14"/>
      <c r="E6844" s="14"/>
      <c r="F6844" s="10"/>
      <c r="G6844" s="15"/>
      <c r="H6844" s="10"/>
      <c r="I6844" s="10"/>
      <c r="J6844" s="34"/>
      <c r="K6844" s="10"/>
      <c r="L6844" s="10"/>
      <c r="M6844" s="10"/>
      <c r="N6844" s="10"/>
    </row>
    <row r="6845" spans="1:14">
      <c r="A6845" s="32"/>
      <c r="B6845" s="32"/>
      <c r="C6845" s="33"/>
      <c r="D6845" s="14"/>
      <c r="E6845" s="14"/>
      <c r="F6845" s="10"/>
      <c r="G6845" s="15"/>
      <c r="H6845" s="10"/>
      <c r="I6845" s="10"/>
      <c r="J6845" s="34"/>
      <c r="K6845" s="10"/>
      <c r="L6845" s="10"/>
      <c r="M6845" s="10"/>
      <c r="N6845" s="10"/>
    </row>
    <row r="6846" spans="1:14">
      <c r="A6846" s="32"/>
      <c r="B6846" s="32"/>
      <c r="C6846" s="33"/>
      <c r="D6846" s="14"/>
      <c r="E6846" s="14"/>
      <c r="F6846" s="10"/>
      <c r="G6846" s="15"/>
      <c r="H6846" s="10"/>
      <c r="I6846" s="10"/>
      <c r="J6846" s="34"/>
      <c r="K6846" s="10"/>
      <c r="L6846" s="10"/>
      <c r="M6846" s="10"/>
      <c r="N6846" s="10"/>
    </row>
    <row r="6847" spans="1:14">
      <c r="A6847" s="32"/>
      <c r="B6847" s="32"/>
      <c r="C6847" s="33"/>
      <c r="D6847" s="14"/>
      <c r="E6847" s="14"/>
      <c r="F6847" s="10"/>
      <c r="G6847" s="15"/>
      <c r="H6847" s="10"/>
      <c r="I6847" s="10"/>
      <c r="J6847" s="34"/>
      <c r="K6847" s="10"/>
      <c r="L6847" s="10"/>
      <c r="M6847" s="10"/>
      <c r="N6847" s="10"/>
    </row>
    <row r="6848" spans="1:14">
      <c r="A6848" s="32"/>
      <c r="B6848" s="32"/>
      <c r="C6848" s="33"/>
      <c r="D6848" s="14"/>
      <c r="E6848" s="14"/>
      <c r="F6848" s="10"/>
      <c r="G6848" s="15"/>
      <c r="H6848" s="10"/>
      <c r="I6848" s="10"/>
      <c r="J6848" s="34"/>
      <c r="K6848" s="10"/>
      <c r="L6848" s="10"/>
      <c r="M6848" s="10"/>
      <c r="N6848" s="10"/>
    </row>
    <row r="6849" spans="1:14">
      <c r="A6849" s="32"/>
      <c r="B6849" s="32"/>
      <c r="C6849" s="33"/>
      <c r="D6849" s="14"/>
      <c r="E6849" s="14"/>
      <c r="F6849" s="10"/>
      <c r="G6849" s="15"/>
      <c r="H6849" s="10"/>
      <c r="I6849" s="10"/>
      <c r="J6849" s="34"/>
      <c r="K6849" s="10"/>
      <c r="L6849" s="10"/>
      <c r="M6849" s="10"/>
      <c r="N6849" s="10"/>
    </row>
    <row r="6850" spans="1:14">
      <c r="A6850" s="32"/>
      <c r="B6850" s="32"/>
      <c r="C6850" s="33"/>
      <c r="D6850" s="14"/>
      <c r="E6850" s="14"/>
      <c r="F6850" s="10"/>
      <c r="G6850" s="15"/>
      <c r="H6850" s="10"/>
      <c r="I6850" s="10"/>
      <c r="J6850" s="34"/>
      <c r="K6850" s="10"/>
      <c r="L6850" s="10"/>
      <c r="M6850" s="10"/>
      <c r="N6850" s="10"/>
    </row>
    <row r="6851" spans="1:14">
      <c r="A6851" s="32"/>
      <c r="B6851" s="32"/>
      <c r="C6851" s="33"/>
      <c r="D6851" s="14"/>
      <c r="E6851" s="14"/>
      <c r="F6851" s="10"/>
      <c r="G6851" s="15"/>
      <c r="H6851" s="10"/>
      <c r="I6851" s="10"/>
      <c r="J6851" s="34"/>
      <c r="K6851" s="10"/>
      <c r="L6851" s="10"/>
      <c r="M6851" s="10"/>
      <c r="N6851" s="10"/>
    </row>
    <row r="6852" spans="1:14">
      <c r="A6852" s="32"/>
      <c r="B6852" s="32"/>
      <c r="C6852" s="33"/>
      <c r="D6852" s="14"/>
      <c r="E6852" s="14"/>
      <c r="F6852" s="10"/>
      <c r="G6852" s="15"/>
      <c r="H6852" s="10"/>
      <c r="I6852" s="10"/>
      <c r="J6852" s="34"/>
      <c r="K6852" s="10"/>
      <c r="L6852" s="10"/>
      <c r="M6852" s="10"/>
      <c r="N6852" s="10"/>
    </row>
    <row r="6853" spans="1:14">
      <c r="A6853" s="32"/>
      <c r="B6853" s="32"/>
      <c r="C6853" s="33"/>
      <c r="D6853" s="14"/>
      <c r="E6853" s="14"/>
      <c r="F6853" s="10"/>
      <c r="G6853" s="15"/>
      <c r="H6853" s="10"/>
      <c r="I6853" s="10"/>
      <c r="J6853" s="34"/>
      <c r="K6853" s="10"/>
      <c r="L6853" s="10"/>
      <c r="M6853" s="10"/>
      <c r="N6853" s="10"/>
    </row>
    <row r="6854" spans="1:14">
      <c r="A6854" s="32"/>
      <c r="B6854" s="32"/>
      <c r="C6854" s="33"/>
      <c r="D6854" s="14"/>
      <c r="E6854" s="14"/>
      <c r="F6854" s="10"/>
      <c r="G6854" s="15"/>
      <c r="H6854" s="10"/>
      <c r="I6854" s="10"/>
      <c r="J6854" s="34"/>
      <c r="K6854" s="10"/>
      <c r="L6854" s="10"/>
      <c r="M6854" s="10"/>
      <c r="N6854" s="10"/>
    </row>
    <row r="6855" spans="1:14">
      <c r="A6855" s="32"/>
      <c r="B6855" s="32"/>
      <c r="C6855" s="33"/>
      <c r="D6855" s="14"/>
      <c r="E6855" s="14"/>
      <c r="F6855" s="10"/>
      <c r="G6855" s="15"/>
      <c r="H6855" s="10"/>
      <c r="I6855" s="10"/>
      <c r="J6855" s="34"/>
      <c r="K6855" s="10"/>
      <c r="L6855" s="10"/>
      <c r="M6855" s="10"/>
      <c r="N6855" s="10"/>
    </row>
    <row r="6856" spans="1:14">
      <c r="A6856" s="32"/>
      <c r="B6856" s="32"/>
      <c r="C6856" s="33"/>
      <c r="D6856" s="14"/>
      <c r="E6856" s="14"/>
      <c r="F6856" s="10"/>
      <c r="G6856" s="15"/>
      <c r="H6856" s="10"/>
      <c r="I6856" s="10"/>
      <c r="J6856" s="34"/>
      <c r="K6856" s="10"/>
      <c r="L6856" s="10"/>
      <c r="M6856" s="10"/>
      <c r="N6856" s="10"/>
    </row>
    <row r="6857" spans="1:14">
      <c r="A6857" s="32"/>
      <c r="B6857" s="32"/>
      <c r="C6857" s="33"/>
      <c r="D6857" s="14"/>
      <c r="E6857" s="14"/>
      <c r="F6857" s="10"/>
      <c r="G6857" s="15"/>
      <c r="H6857" s="10"/>
      <c r="I6857" s="10"/>
      <c r="J6857" s="34"/>
      <c r="K6857" s="10"/>
      <c r="L6857" s="10"/>
      <c r="M6857" s="10"/>
      <c r="N6857" s="10"/>
    </row>
    <row r="6858" spans="1:14">
      <c r="A6858" s="32"/>
      <c r="B6858" s="32"/>
      <c r="C6858" s="33"/>
      <c r="D6858" s="14"/>
      <c r="E6858" s="14"/>
      <c r="F6858" s="10"/>
      <c r="G6858" s="15"/>
      <c r="H6858" s="10"/>
      <c r="I6858" s="10"/>
      <c r="J6858" s="34"/>
      <c r="K6858" s="10"/>
      <c r="L6858" s="10"/>
      <c r="M6858" s="10"/>
      <c r="N6858" s="10"/>
    </row>
    <row r="6859" spans="1:14">
      <c r="A6859" s="32"/>
      <c r="B6859" s="32"/>
      <c r="C6859" s="33"/>
      <c r="D6859" s="14"/>
      <c r="E6859" s="14"/>
      <c r="F6859" s="10"/>
      <c r="G6859" s="15"/>
      <c r="H6859" s="10"/>
      <c r="I6859" s="10"/>
      <c r="J6859" s="34"/>
      <c r="K6859" s="10"/>
      <c r="L6859" s="10"/>
      <c r="M6859" s="10"/>
      <c r="N6859" s="10"/>
    </row>
    <row r="6860" spans="1:14">
      <c r="A6860" s="32"/>
      <c r="B6860" s="32"/>
      <c r="C6860" s="33"/>
      <c r="D6860" s="14"/>
      <c r="E6860" s="14"/>
      <c r="F6860" s="10"/>
      <c r="G6860" s="15"/>
      <c r="H6860" s="10"/>
      <c r="I6860" s="10"/>
      <c r="J6860" s="34"/>
      <c r="K6860" s="10"/>
      <c r="L6860" s="10"/>
      <c r="M6860" s="10"/>
      <c r="N6860" s="10"/>
    </row>
    <row r="6861" spans="1:14">
      <c r="A6861" s="32"/>
      <c r="B6861" s="32"/>
      <c r="C6861" s="33"/>
      <c r="D6861" s="14"/>
      <c r="E6861" s="14"/>
      <c r="F6861" s="10"/>
      <c r="G6861" s="15"/>
      <c r="H6861" s="10"/>
      <c r="I6861" s="10"/>
      <c r="J6861" s="34"/>
      <c r="K6861" s="10"/>
      <c r="L6861" s="10"/>
      <c r="M6861" s="10"/>
      <c r="N6861" s="10"/>
    </row>
    <row r="6862" spans="1:14">
      <c r="A6862" s="32"/>
      <c r="B6862" s="32"/>
      <c r="C6862" s="33"/>
      <c r="D6862" s="14"/>
      <c r="E6862" s="14"/>
      <c r="F6862" s="10"/>
      <c r="G6862" s="15"/>
      <c r="H6862" s="10"/>
      <c r="I6862" s="10"/>
      <c r="J6862" s="34"/>
      <c r="K6862" s="10"/>
      <c r="L6862" s="10"/>
      <c r="M6862" s="10"/>
      <c r="N6862" s="10"/>
    </row>
    <row r="6863" spans="1:14">
      <c r="A6863" s="32"/>
      <c r="B6863" s="32"/>
      <c r="C6863" s="33"/>
      <c r="D6863" s="14"/>
      <c r="E6863" s="14"/>
      <c r="F6863" s="10"/>
      <c r="G6863" s="15"/>
      <c r="H6863" s="10"/>
      <c r="I6863" s="10"/>
      <c r="J6863" s="34"/>
      <c r="K6863" s="10"/>
      <c r="L6863" s="10"/>
      <c r="M6863" s="10"/>
      <c r="N6863" s="10"/>
    </row>
    <row r="6864" spans="1:14">
      <c r="A6864" s="32"/>
      <c r="B6864" s="32"/>
      <c r="C6864" s="33"/>
      <c r="D6864" s="14"/>
      <c r="E6864" s="14"/>
      <c r="F6864" s="10"/>
      <c r="G6864" s="15"/>
      <c r="H6864" s="10"/>
      <c r="I6864" s="10"/>
      <c r="J6864" s="34"/>
      <c r="K6864" s="10"/>
      <c r="L6864" s="10"/>
      <c r="M6864" s="10"/>
      <c r="N6864" s="10"/>
    </row>
    <row r="6865" spans="1:14">
      <c r="A6865" s="32"/>
      <c r="B6865" s="32"/>
      <c r="C6865" s="33"/>
      <c r="D6865" s="14"/>
      <c r="E6865" s="14"/>
      <c r="F6865" s="10"/>
      <c r="G6865" s="15"/>
      <c r="H6865" s="10"/>
      <c r="I6865" s="10"/>
      <c r="J6865" s="34"/>
      <c r="K6865" s="10"/>
      <c r="L6865" s="10"/>
      <c r="M6865" s="10"/>
      <c r="N6865" s="10"/>
    </row>
    <row r="6866" spans="1:14">
      <c r="A6866" s="32"/>
      <c r="B6866" s="32"/>
      <c r="C6866" s="33"/>
      <c r="D6866" s="14"/>
      <c r="E6866" s="14"/>
      <c r="F6866" s="10"/>
      <c r="G6866" s="15"/>
      <c r="H6866" s="10"/>
      <c r="I6866" s="10"/>
      <c r="J6866" s="34"/>
      <c r="K6866" s="10"/>
      <c r="L6866" s="10"/>
      <c r="M6866" s="10"/>
      <c r="N6866" s="10"/>
    </row>
    <row r="6867" spans="1:14">
      <c r="A6867" s="32"/>
      <c r="B6867" s="32"/>
      <c r="C6867" s="33"/>
      <c r="D6867" s="14"/>
      <c r="E6867" s="14"/>
      <c r="F6867" s="10"/>
      <c r="G6867" s="15"/>
      <c r="H6867" s="10"/>
      <c r="I6867" s="10"/>
      <c r="J6867" s="34"/>
      <c r="K6867" s="10"/>
      <c r="L6867" s="10"/>
      <c r="M6867" s="10"/>
      <c r="N6867" s="10"/>
    </row>
    <row r="6868" spans="1:14">
      <c r="A6868" s="32"/>
      <c r="B6868" s="32"/>
      <c r="C6868" s="33"/>
      <c r="D6868" s="14"/>
      <c r="E6868" s="14"/>
      <c r="F6868" s="10"/>
      <c r="G6868" s="15"/>
      <c r="H6868" s="10"/>
      <c r="I6868" s="10"/>
      <c r="J6868" s="34"/>
      <c r="K6868" s="10"/>
      <c r="L6868" s="10"/>
      <c r="M6868" s="10"/>
      <c r="N6868" s="10"/>
    </row>
    <row r="6869" spans="1:14">
      <c r="A6869" s="32"/>
      <c r="B6869" s="32"/>
      <c r="C6869" s="33"/>
      <c r="D6869" s="14"/>
      <c r="E6869" s="14"/>
      <c r="F6869" s="10"/>
      <c r="G6869" s="15"/>
      <c r="H6869" s="10"/>
      <c r="I6869" s="10"/>
      <c r="J6869" s="34"/>
      <c r="K6869" s="10"/>
      <c r="L6869" s="10"/>
      <c r="M6869" s="10"/>
      <c r="N6869" s="10"/>
    </row>
    <row r="6870" spans="1:14">
      <c r="A6870" s="32"/>
      <c r="B6870" s="32"/>
      <c r="C6870" s="33"/>
      <c r="D6870" s="14"/>
      <c r="E6870" s="14"/>
      <c r="F6870" s="10"/>
      <c r="G6870" s="15"/>
      <c r="H6870" s="10"/>
      <c r="I6870" s="10"/>
      <c r="J6870" s="34"/>
      <c r="K6870" s="10"/>
      <c r="L6870" s="10"/>
      <c r="M6870" s="10"/>
      <c r="N6870" s="10"/>
    </row>
    <row r="6871" spans="1:14">
      <c r="A6871" s="32"/>
      <c r="B6871" s="32"/>
      <c r="C6871" s="33"/>
      <c r="D6871" s="14"/>
      <c r="E6871" s="14"/>
      <c r="F6871" s="10"/>
      <c r="G6871" s="15"/>
      <c r="H6871" s="10"/>
      <c r="I6871" s="10"/>
      <c r="J6871" s="34"/>
      <c r="K6871" s="10"/>
      <c r="L6871" s="10"/>
      <c r="M6871" s="10"/>
      <c r="N6871" s="10"/>
    </row>
    <row r="6872" spans="1:14">
      <c r="A6872" s="32"/>
      <c r="B6872" s="32"/>
      <c r="C6872" s="33"/>
      <c r="D6872" s="14"/>
      <c r="E6872" s="14"/>
      <c r="F6872" s="10"/>
      <c r="G6872" s="15"/>
      <c r="H6872" s="10"/>
      <c r="I6872" s="10"/>
      <c r="J6872" s="34"/>
      <c r="K6872" s="10"/>
      <c r="L6872" s="10"/>
      <c r="M6872" s="10"/>
      <c r="N6872" s="10"/>
    </row>
    <row r="6873" spans="1:14">
      <c r="A6873" s="32"/>
      <c r="B6873" s="32"/>
      <c r="C6873" s="33"/>
      <c r="D6873" s="14"/>
      <c r="E6873" s="14"/>
      <c r="F6873" s="10"/>
      <c r="G6873" s="15"/>
      <c r="H6873" s="10"/>
      <c r="I6873" s="10"/>
      <c r="J6873" s="34"/>
      <c r="K6873" s="10"/>
      <c r="L6873" s="10"/>
      <c r="M6873" s="10"/>
      <c r="N6873" s="10"/>
    </row>
    <row r="6874" spans="1:14">
      <c r="A6874" s="32"/>
      <c r="B6874" s="32"/>
      <c r="C6874" s="33"/>
      <c r="D6874" s="14"/>
      <c r="E6874" s="14"/>
      <c r="F6874" s="10"/>
      <c r="G6874" s="15"/>
      <c r="H6874" s="10"/>
      <c r="I6874" s="10"/>
      <c r="J6874" s="34"/>
      <c r="K6874" s="10"/>
      <c r="L6874" s="10"/>
      <c r="M6874" s="10"/>
      <c r="N6874" s="10"/>
    </row>
    <row r="6875" spans="1:14">
      <c r="A6875" s="32"/>
      <c r="B6875" s="32"/>
      <c r="C6875" s="33"/>
      <c r="D6875" s="14"/>
      <c r="E6875" s="14"/>
      <c r="F6875" s="10"/>
      <c r="G6875" s="15"/>
      <c r="H6875" s="10"/>
      <c r="I6875" s="10"/>
      <c r="J6875" s="34"/>
      <c r="K6875" s="10"/>
      <c r="L6875" s="10"/>
      <c r="M6875" s="10"/>
      <c r="N6875" s="10"/>
    </row>
    <row r="6876" spans="1:14">
      <c r="A6876" s="32"/>
      <c r="B6876" s="32"/>
      <c r="C6876" s="33"/>
      <c r="D6876" s="14"/>
      <c r="E6876" s="14"/>
      <c r="F6876" s="10"/>
      <c r="G6876" s="15"/>
      <c r="H6876" s="10"/>
      <c r="I6876" s="10"/>
      <c r="J6876" s="34"/>
      <c r="K6876" s="10"/>
      <c r="L6876" s="10"/>
      <c r="M6876" s="10"/>
      <c r="N6876" s="10"/>
    </row>
    <row r="6877" spans="1:14">
      <c r="A6877" s="32"/>
      <c r="B6877" s="32"/>
      <c r="C6877" s="33"/>
      <c r="D6877" s="14"/>
      <c r="E6877" s="14"/>
      <c r="F6877" s="10"/>
      <c r="G6877" s="15"/>
      <c r="H6877" s="10"/>
      <c r="I6877" s="10"/>
      <c r="J6877" s="34"/>
      <c r="K6877" s="10"/>
      <c r="L6877" s="10"/>
      <c r="M6877" s="10"/>
      <c r="N6877" s="10"/>
    </row>
    <row r="6878" spans="1:14">
      <c r="A6878" s="32"/>
      <c r="B6878" s="32"/>
      <c r="C6878" s="33"/>
      <c r="D6878" s="14"/>
      <c r="E6878" s="14"/>
      <c r="F6878" s="10"/>
      <c r="G6878" s="15"/>
      <c r="H6878" s="10"/>
      <c r="I6878" s="10"/>
      <c r="J6878" s="34"/>
      <c r="K6878" s="10"/>
      <c r="L6878" s="10"/>
      <c r="M6878" s="10"/>
      <c r="N6878" s="10"/>
    </row>
    <row r="6879" spans="1:14">
      <c r="A6879" s="32"/>
      <c r="B6879" s="32"/>
      <c r="C6879" s="33"/>
      <c r="D6879" s="14"/>
      <c r="E6879" s="14"/>
      <c r="F6879" s="10"/>
      <c r="G6879" s="15"/>
      <c r="H6879" s="10"/>
      <c r="I6879" s="10"/>
      <c r="J6879" s="34"/>
      <c r="K6879" s="10"/>
      <c r="L6879" s="10"/>
      <c r="M6879" s="10"/>
      <c r="N6879" s="10"/>
    </row>
    <row r="6880" spans="1:14">
      <c r="A6880" s="32"/>
      <c r="B6880" s="32"/>
      <c r="C6880" s="33"/>
      <c r="D6880" s="14"/>
      <c r="E6880" s="14"/>
      <c r="F6880" s="10"/>
      <c r="G6880" s="15"/>
      <c r="H6880" s="10"/>
      <c r="I6880" s="10"/>
      <c r="J6880" s="34"/>
      <c r="K6880" s="10"/>
      <c r="L6880" s="10"/>
      <c r="M6880" s="10"/>
      <c r="N6880" s="10"/>
    </row>
    <row r="6881" spans="1:14">
      <c r="A6881" s="32"/>
      <c r="B6881" s="32"/>
      <c r="C6881" s="33"/>
      <c r="D6881" s="14"/>
      <c r="E6881" s="14"/>
      <c r="F6881" s="10"/>
      <c r="G6881" s="15"/>
      <c r="H6881" s="10"/>
      <c r="I6881" s="10"/>
      <c r="J6881" s="34"/>
      <c r="K6881" s="10"/>
      <c r="L6881" s="10"/>
      <c r="M6881" s="10"/>
      <c r="N6881" s="10"/>
    </row>
    <row r="6882" spans="1:14">
      <c r="A6882" s="32"/>
      <c r="B6882" s="32"/>
      <c r="C6882" s="33"/>
      <c r="D6882" s="14"/>
      <c r="E6882" s="14"/>
      <c r="F6882" s="10"/>
      <c r="G6882" s="15"/>
      <c r="H6882" s="10"/>
      <c r="I6882" s="10"/>
      <c r="J6882" s="34"/>
      <c r="K6882" s="10"/>
      <c r="L6882" s="10"/>
      <c r="M6882" s="10"/>
      <c r="N6882" s="10"/>
    </row>
    <row r="6883" spans="1:14">
      <c r="A6883" s="32"/>
      <c r="B6883" s="32"/>
      <c r="C6883" s="33"/>
      <c r="D6883" s="14"/>
      <c r="E6883" s="14"/>
      <c r="F6883" s="10"/>
      <c r="G6883" s="15"/>
      <c r="H6883" s="10"/>
      <c r="I6883" s="10"/>
      <c r="J6883" s="34"/>
      <c r="K6883" s="10"/>
      <c r="L6883" s="10"/>
      <c r="M6883" s="10"/>
      <c r="N6883" s="10"/>
    </row>
    <row r="6884" spans="1:14">
      <c r="A6884" s="32"/>
      <c r="B6884" s="32"/>
      <c r="C6884" s="33"/>
      <c r="D6884" s="14"/>
      <c r="E6884" s="14"/>
      <c r="F6884" s="10"/>
      <c r="G6884" s="15"/>
      <c r="H6884" s="10"/>
      <c r="I6884" s="10"/>
      <c r="J6884" s="34"/>
      <c r="K6884" s="10"/>
      <c r="L6884" s="10"/>
      <c r="M6884" s="10"/>
      <c r="N6884" s="10"/>
    </row>
    <row r="6885" spans="1:14">
      <c r="A6885" s="32"/>
      <c r="B6885" s="32"/>
      <c r="C6885" s="33"/>
      <c r="D6885" s="14"/>
      <c r="E6885" s="14"/>
      <c r="F6885" s="10"/>
      <c r="G6885" s="15"/>
      <c r="H6885" s="10"/>
      <c r="I6885" s="10"/>
      <c r="J6885" s="34"/>
      <c r="K6885" s="10"/>
      <c r="L6885" s="10"/>
      <c r="M6885" s="10"/>
      <c r="N6885" s="10"/>
    </row>
    <row r="6886" spans="1:14">
      <c r="A6886" s="32"/>
      <c r="B6886" s="32"/>
      <c r="C6886" s="33"/>
      <c r="D6886" s="14"/>
      <c r="E6886" s="14"/>
      <c r="F6886" s="10"/>
      <c r="G6886" s="15"/>
      <c r="H6886" s="10"/>
      <c r="I6886" s="10"/>
      <c r="J6886" s="34"/>
      <c r="K6886" s="10"/>
      <c r="L6886" s="10"/>
      <c r="M6886" s="10"/>
      <c r="N6886" s="10"/>
    </row>
    <row r="6887" spans="1:14">
      <c r="A6887" s="32"/>
      <c r="B6887" s="32"/>
      <c r="C6887" s="33"/>
      <c r="D6887" s="14"/>
      <c r="E6887" s="14"/>
      <c r="F6887" s="10"/>
      <c r="G6887" s="15"/>
      <c r="H6887" s="10"/>
      <c r="I6887" s="10"/>
      <c r="J6887" s="34"/>
      <c r="K6887" s="10"/>
      <c r="L6887" s="10"/>
      <c r="M6887" s="10"/>
      <c r="N6887" s="10"/>
    </row>
    <row r="6888" spans="1:14">
      <c r="A6888" s="32"/>
      <c r="B6888" s="32"/>
      <c r="C6888" s="33"/>
      <c r="D6888" s="14"/>
      <c r="E6888" s="14"/>
      <c r="F6888" s="10"/>
      <c r="G6888" s="15"/>
      <c r="H6888" s="10"/>
      <c r="I6888" s="10"/>
      <c r="J6888" s="34"/>
      <c r="K6888" s="10"/>
      <c r="L6888" s="10"/>
      <c r="M6888" s="10"/>
      <c r="N6888" s="10"/>
    </row>
    <row r="6889" spans="1:14">
      <c r="A6889" s="32"/>
      <c r="B6889" s="32"/>
      <c r="C6889" s="33"/>
      <c r="D6889" s="14"/>
      <c r="E6889" s="14"/>
      <c r="F6889" s="10"/>
      <c r="G6889" s="15"/>
      <c r="H6889" s="10"/>
      <c r="I6889" s="10"/>
      <c r="J6889" s="34"/>
      <c r="K6889" s="10"/>
      <c r="L6889" s="10"/>
      <c r="M6889" s="10"/>
      <c r="N6889" s="10"/>
    </row>
    <row r="6890" spans="1:14">
      <c r="A6890" s="32"/>
      <c r="B6890" s="32"/>
      <c r="C6890" s="33"/>
      <c r="D6890" s="14"/>
      <c r="E6890" s="14"/>
      <c r="F6890" s="10"/>
      <c r="G6890" s="15"/>
      <c r="H6890" s="10"/>
      <c r="I6890" s="10"/>
      <c r="J6890" s="34"/>
      <c r="K6890" s="10"/>
      <c r="L6890" s="10"/>
      <c r="M6890" s="10"/>
      <c r="N6890" s="10"/>
    </row>
    <row r="6891" spans="1:14">
      <c r="A6891" s="32"/>
      <c r="B6891" s="32"/>
      <c r="C6891" s="33"/>
      <c r="D6891" s="14"/>
      <c r="E6891" s="14"/>
      <c r="F6891" s="10"/>
      <c r="G6891" s="15"/>
      <c r="H6891" s="10"/>
      <c r="I6891" s="10"/>
      <c r="J6891" s="34"/>
      <c r="K6891" s="10"/>
      <c r="L6891" s="10"/>
      <c r="M6891" s="10"/>
      <c r="N6891" s="10"/>
    </row>
    <row r="6892" spans="1:14">
      <c r="A6892" s="32"/>
      <c r="B6892" s="32"/>
      <c r="C6892" s="33"/>
      <c r="D6892" s="14"/>
      <c r="E6892" s="14"/>
      <c r="F6892" s="10"/>
      <c r="G6892" s="15"/>
      <c r="H6892" s="10"/>
      <c r="I6892" s="10"/>
      <c r="J6892" s="34"/>
      <c r="K6892" s="10"/>
      <c r="L6892" s="10"/>
      <c r="M6892" s="10"/>
      <c r="N6892" s="10"/>
    </row>
    <row r="6893" spans="1:14">
      <c r="A6893" s="32"/>
      <c r="B6893" s="32"/>
      <c r="C6893" s="33"/>
      <c r="D6893" s="14"/>
      <c r="E6893" s="14"/>
      <c r="F6893" s="10"/>
      <c r="G6893" s="15"/>
      <c r="H6893" s="10"/>
      <c r="I6893" s="10"/>
      <c r="J6893" s="34"/>
      <c r="K6893" s="10"/>
      <c r="L6893" s="10"/>
      <c r="M6893" s="10"/>
      <c r="N6893" s="10"/>
    </row>
    <row r="6894" spans="1:14">
      <c r="A6894" s="32"/>
      <c r="B6894" s="32"/>
      <c r="C6894" s="33"/>
      <c r="D6894" s="14"/>
      <c r="E6894" s="14"/>
      <c r="F6894" s="10"/>
      <c r="G6894" s="15"/>
      <c r="H6894" s="10"/>
      <c r="I6894" s="10"/>
      <c r="J6894" s="34"/>
      <c r="K6894" s="10"/>
      <c r="L6894" s="10"/>
      <c r="M6894" s="10"/>
      <c r="N6894" s="10"/>
    </row>
    <row r="6895" spans="1:14">
      <c r="A6895" s="32"/>
      <c r="B6895" s="32"/>
      <c r="C6895" s="33"/>
      <c r="D6895" s="14"/>
      <c r="E6895" s="14"/>
      <c r="F6895" s="10"/>
      <c r="G6895" s="15"/>
      <c r="H6895" s="10"/>
      <c r="I6895" s="10"/>
      <c r="J6895" s="34"/>
      <c r="K6895" s="10"/>
      <c r="L6895" s="10"/>
      <c r="M6895" s="10"/>
      <c r="N6895" s="10"/>
    </row>
    <row r="6896" spans="1:14">
      <c r="A6896" s="32"/>
      <c r="B6896" s="32"/>
      <c r="C6896" s="33"/>
      <c r="D6896" s="14"/>
      <c r="E6896" s="14"/>
      <c r="F6896" s="10"/>
      <c r="G6896" s="15"/>
      <c r="H6896" s="10"/>
      <c r="I6896" s="10"/>
      <c r="J6896" s="34"/>
      <c r="K6896" s="10"/>
      <c r="L6896" s="10"/>
      <c r="M6896" s="10"/>
      <c r="N6896" s="10"/>
    </row>
    <row r="6897" spans="1:14">
      <c r="A6897" s="32"/>
      <c r="B6897" s="32"/>
      <c r="C6897" s="33"/>
      <c r="D6897" s="14"/>
      <c r="E6897" s="14"/>
      <c r="F6897" s="10"/>
      <c r="G6897" s="15"/>
      <c r="H6897" s="10"/>
      <c r="I6897" s="10"/>
      <c r="J6897" s="34"/>
      <c r="K6897" s="10"/>
      <c r="L6897" s="10"/>
      <c r="M6897" s="10"/>
      <c r="N6897" s="10"/>
    </row>
    <row r="6898" spans="1:14">
      <c r="A6898" s="32"/>
      <c r="B6898" s="32"/>
      <c r="C6898" s="33"/>
      <c r="D6898" s="14"/>
      <c r="E6898" s="14"/>
      <c r="F6898" s="10"/>
      <c r="G6898" s="15"/>
      <c r="H6898" s="10"/>
      <c r="I6898" s="10"/>
      <c r="J6898" s="34"/>
      <c r="K6898" s="10"/>
      <c r="L6898" s="10"/>
      <c r="M6898" s="10"/>
      <c r="N6898" s="10"/>
    </row>
    <row r="6899" spans="1:14">
      <c r="A6899" s="32"/>
      <c r="B6899" s="32"/>
      <c r="C6899" s="33"/>
      <c r="D6899" s="14"/>
      <c r="E6899" s="14"/>
      <c r="F6899" s="10"/>
      <c r="G6899" s="15"/>
      <c r="H6899" s="10"/>
      <c r="I6899" s="10"/>
      <c r="J6899" s="34"/>
      <c r="K6899" s="10"/>
      <c r="L6899" s="10"/>
      <c r="M6899" s="10"/>
      <c r="N6899" s="10"/>
    </row>
    <row r="6900" spans="1:14">
      <c r="A6900" s="32"/>
      <c r="B6900" s="32"/>
      <c r="C6900" s="33"/>
      <c r="D6900" s="14"/>
      <c r="E6900" s="14"/>
      <c r="F6900" s="10"/>
      <c r="G6900" s="15"/>
      <c r="H6900" s="10"/>
      <c r="I6900" s="10"/>
      <c r="J6900" s="34"/>
      <c r="K6900" s="10"/>
      <c r="L6900" s="10"/>
      <c r="M6900" s="10"/>
      <c r="N6900" s="10"/>
    </row>
    <row r="6901" spans="1:14">
      <c r="A6901" s="32"/>
      <c r="B6901" s="32"/>
      <c r="C6901" s="33"/>
      <c r="D6901" s="14"/>
      <c r="E6901" s="14"/>
      <c r="F6901" s="10"/>
      <c r="G6901" s="15"/>
      <c r="H6901" s="10"/>
      <c r="I6901" s="10"/>
      <c r="J6901" s="34"/>
      <c r="K6901" s="10"/>
      <c r="L6901" s="10"/>
      <c r="M6901" s="10"/>
      <c r="N6901" s="10"/>
    </row>
    <row r="6902" spans="1:14">
      <c r="A6902" s="32"/>
      <c r="B6902" s="32"/>
      <c r="C6902" s="33"/>
      <c r="D6902" s="14"/>
      <c r="E6902" s="14"/>
      <c r="F6902" s="10"/>
      <c r="G6902" s="15"/>
      <c r="H6902" s="10"/>
      <c r="I6902" s="10"/>
      <c r="J6902" s="34"/>
      <c r="K6902" s="10"/>
      <c r="L6902" s="10"/>
      <c r="M6902" s="10"/>
      <c r="N6902" s="10"/>
    </row>
    <row r="6903" spans="1:14">
      <c r="A6903" s="32"/>
      <c r="B6903" s="32"/>
      <c r="C6903" s="33"/>
      <c r="D6903" s="14"/>
      <c r="E6903" s="14"/>
      <c r="F6903" s="10"/>
      <c r="G6903" s="15"/>
      <c r="H6903" s="10"/>
      <c r="I6903" s="10"/>
      <c r="J6903" s="34"/>
      <c r="K6903" s="10"/>
      <c r="L6903" s="10"/>
      <c r="M6903" s="10"/>
      <c r="N6903" s="10"/>
    </row>
    <row r="6904" spans="1:14">
      <c r="A6904" s="32"/>
      <c r="B6904" s="32"/>
      <c r="C6904" s="33"/>
      <c r="D6904" s="14"/>
      <c r="E6904" s="14"/>
      <c r="F6904" s="10"/>
      <c r="G6904" s="15"/>
      <c r="H6904" s="10"/>
      <c r="I6904" s="10"/>
      <c r="J6904" s="34"/>
      <c r="K6904" s="10"/>
      <c r="L6904" s="10"/>
      <c r="M6904" s="10"/>
      <c r="N6904" s="10"/>
    </row>
    <row r="6905" spans="1:14">
      <c r="A6905" s="32"/>
      <c r="B6905" s="32"/>
      <c r="C6905" s="33"/>
      <c r="D6905" s="14"/>
      <c r="E6905" s="14"/>
      <c r="F6905" s="10"/>
      <c r="G6905" s="15"/>
      <c r="H6905" s="10"/>
      <c r="I6905" s="10"/>
      <c r="J6905" s="34"/>
      <c r="K6905" s="10"/>
      <c r="L6905" s="10"/>
      <c r="M6905" s="10"/>
      <c r="N6905" s="10"/>
    </row>
    <row r="6906" spans="1:14">
      <c r="A6906" s="32"/>
      <c r="B6906" s="32"/>
      <c r="C6906" s="33"/>
      <c r="D6906" s="14"/>
      <c r="E6906" s="14"/>
      <c r="F6906" s="10"/>
      <c r="G6906" s="15"/>
      <c r="H6906" s="10"/>
      <c r="I6906" s="10"/>
      <c r="J6906" s="34"/>
      <c r="K6906" s="10"/>
      <c r="L6906" s="10"/>
      <c r="M6906" s="10"/>
      <c r="N6906" s="10"/>
    </row>
    <row r="6907" spans="1:14">
      <c r="A6907" s="32"/>
      <c r="B6907" s="32"/>
      <c r="C6907" s="33"/>
      <c r="D6907" s="14"/>
      <c r="E6907" s="14"/>
      <c r="F6907" s="10"/>
      <c r="G6907" s="15"/>
      <c r="H6907" s="10"/>
      <c r="I6907" s="10"/>
      <c r="J6907" s="34"/>
      <c r="K6907" s="10"/>
      <c r="L6907" s="10"/>
      <c r="M6907" s="10"/>
      <c r="N6907" s="10"/>
    </row>
    <row r="6908" spans="1:14">
      <c r="A6908" s="32"/>
      <c r="B6908" s="32"/>
      <c r="C6908" s="33"/>
      <c r="D6908" s="14"/>
      <c r="E6908" s="14"/>
      <c r="F6908" s="10"/>
      <c r="G6908" s="15"/>
      <c r="H6908" s="10"/>
      <c r="I6908" s="10"/>
      <c r="J6908" s="34"/>
      <c r="K6908" s="10"/>
      <c r="L6908" s="10"/>
      <c r="M6908" s="10"/>
      <c r="N6908" s="10"/>
    </row>
    <row r="6909" spans="1:14">
      <c r="A6909" s="32"/>
      <c r="B6909" s="32"/>
      <c r="C6909" s="33"/>
      <c r="D6909" s="14"/>
      <c r="E6909" s="14"/>
      <c r="F6909" s="10"/>
      <c r="G6909" s="15"/>
      <c r="H6909" s="10"/>
      <c r="I6909" s="10"/>
      <c r="J6909" s="34"/>
      <c r="K6909" s="10"/>
      <c r="L6909" s="10"/>
      <c r="M6909" s="10"/>
      <c r="N6909" s="10"/>
    </row>
    <row r="6910" spans="1:14">
      <c r="A6910" s="32"/>
      <c r="B6910" s="32"/>
      <c r="C6910" s="33"/>
      <c r="D6910" s="14"/>
      <c r="E6910" s="14"/>
      <c r="F6910" s="10"/>
      <c r="G6910" s="15"/>
      <c r="H6910" s="10"/>
      <c r="I6910" s="10"/>
      <c r="J6910" s="34"/>
      <c r="K6910" s="10"/>
      <c r="L6910" s="10"/>
      <c r="M6910" s="10"/>
      <c r="N6910" s="10"/>
    </row>
    <row r="6911" spans="1:14">
      <c r="A6911" s="32"/>
      <c r="B6911" s="32"/>
      <c r="C6911" s="33"/>
      <c r="D6911" s="14"/>
      <c r="E6911" s="14"/>
      <c r="F6911" s="10"/>
      <c r="G6911" s="15"/>
      <c r="H6911" s="10"/>
      <c r="I6911" s="10"/>
      <c r="J6911" s="34"/>
      <c r="K6911" s="10"/>
      <c r="L6911" s="10"/>
      <c r="M6911" s="10"/>
      <c r="N6911" s="10"/>
    </row>
    <row r="6912" spans="1:14">
      <c r="A6912" s="32"/>
      <c r="B6912" s="32"/>
      <c r="C6912" s="33"/>
      <c r="D6912" s="14"/>
      <c r="E6912" s="14"/>
      <c r="F6912" s="10"/>
      <c r="G6912" s="15"/>
      <c r="H6912" s="10"/>
      <c r="I6912" s="10"/>
      <c r="J6912" s="34"/>
      <c r="K6912" s="10"/>
      <c r="L6912" s="10"/>
      <c r="M6912" s="10"/>
      <c r="N6912" s="10"/>
    </row>
    <row r="6913" spans="1:14">
      <c r="A6913" s="32"/>
      <c r="B6913" s="32"/>
      <c r="C6913" s="33"/>
      <c r="D6913" s="14"/>
      <c r="E6913" s="14"/>
      <c r="F6913" s="10"/>
      <c r="G6913" s="15"/>
      <c r="H6913" s="10"/>
      <c r="I6913" s="10"/>
      <c r="J6913" s="34"/>
      <c r="K6913" s="10"/>
      <c r="L6913" s="10"/>
      <c r="M6913" s="10"/>
      <c r="N6913" s="10"/>
    </row>
    <row r="6914" spans="1:14">
      <c r="A6914" s="32"/>
      <c r="B6914" s="32"/>
      <c r="C6914" s="33"/>
      <c r="D6914" s="14"/>
      <c r="E6914" s="14"/>
      <c r="F6914" s="10"/>
      <c r="G6914" s="15"/>
      <c r="H6914" s="10"/>
      <c r="I6914" s="10"/>
      <c r="J6914" s="34"/>
      <c r="K6914" s="10"/>
      <c r="L6914" s="10"/>
      <c r="M6914" s="10"/>
      <c r="N6914" s="10"/>
    </row>
    <row r="6915" spans="1:14">
      <c r="A6915" s="32"/>
      <c r="B6915" s="32"/>
      <c r="C6915" s="33"/>
      <c r="D6915" s="14"/>
      <c r="E6915" s="14"/>
      <c r="F6915" s="10"/>
      <c r="G6915" s="15"/>
      <c r="H6915" s="10"/>
      <c r="I6915" s="10"/>
      <c r="J6915" s="34"/>
      <c r="K6915" s="10"/>
      <c r="L6915" s="10"/>
      <c r="M6915" s="10"/>
      <c r="N6915" s="10"/>
    </row>
    <row r="6916" spans="1:14">
      <c r="A6916" s="32"/>
      <c r="B6916" s="32"/>
      <c r="C6916" s="33"/>
      <c r="D6916" s="14"/>
      <c r="E6916" s="14"/>
      <c r="F6916" s="10"/>
      <c r="G6916" s="15"/>
      <c r="H6916" s="10"/>
      <c r="I6916" s="10"/>
      <c r="J6916" s="34"/>
      <c r="K6916" s="10"/>
      <c r="L6916" s="10"/>
      <c r="M6916" s="10"/>
      <c r="N6916" s="10"/>
    </row>
    <row r="6917" spans="1:14">
      <c r="A6917" s="32"/>
      <c r="B6917" s="32"/>
      <c r="C6917" s="33"/>
      <c r="D6917" s="14"/>
      <c r="E6917" s="14"/>
      <c r="F6917" s="10"/>
      <c r="G6917" s="15"/>
      <c r="H6917" s="10"/>
      <c r="I6917" s="10"/>
      <c r="J6917" s="34"/>
      <c r="K6917" s="10"/>
      <c r="L6917" s="10"/>
      <c r="M6917" s="10"/>
      <c r="N6917" s="10"/>
    </row>
    <row r="6918" spans="1:14">
      <c r="A6918" s="32"/>
      <c r="B6918" s="32"/>
      <c r="C6918" s="33"/>
      <c r="D6918" s="14"/>
      <c r="E6918" s="14"/>
      <c r="F6918" s="10"/>
      <c r="G6918" s="15"/>
      <c r="H6918" s="10"/>
      <c r="I6918" s="10"/>
      <c r="J6918" s="34"/>
      <c r="K6918" s="10"/>
      <c r="L6918" s="10"/>
      <c r="M6918" s="10"/>
      <c r="N6918" s="10"/>
    </row>
    <row r="6919" spans="1:14">
      <c r="A6919" s="32"/>
      <c r="B6919" s="32"/>
      <c r="C6919" s="33"/>
      <c r="D6919" s="14"/>
      <c r="E6919" s="14"/>
      <c r="F6919" s="10"/>
      <c r="G6919" s="15"/>
      <c r="H6919" s="10"/>
      <c r="I6919" s="10"/>
      <c r="J6919" s="34"/>
      <c r="K6919" s="10"/>
      <c r="L6919" s="10"/>
      <c r="M6919" s="10"/>
      <c r="N6919" s="10"/>
    </row>
    <row r="6920" spans="1:14">
      <c r="A6920" s="32"/>
      <c r="B6920" s="32"/>
      <c r="C6920" s="33"/>
      <c r="D6920" s="14"/>
      <c r="E6920" s="14"/>
      <c r="F6920" s="10"/>
      <c r="G6920" s="15"/>
      <c r="H6920" s="10"/>
      <c r="I6920" s="10"/>
      <c r="J6920" s="34"/>
      <c r="K6920" s="10"/>
      <c r="L6920" s="10"/>
      <c r="M6920" s="10"/>
      <c r="N6920" s="10"/>
    </row>
    <row r="6921" spans="1:14">
      <c r="A6921" s="32"/>
      <c r="B6921" s="32"/>
      <c r="C6921" s="33"/>
      <c r="D6921" s="14"/>
      <c r="E6921" s="14"/>
      <c r="F6921" s="10"/>
      <c r="G6921" s="15"/>
      <c r="H6921" s="10"/>
      <c r="I6921" s="10"/>
      <c r="J6921" s="34"/>
      <c r="K6921" s="10"/>
      <c r="L6921" s="10"/>
      <c r="M6921" s="10"/>
      <c r="N6921" s="10"/>
    </row>
    <row r="6922" spans="1:14">
      <c r="A6922" s="32"/>
      <c r="B6922" s="32"/>
      <c r="C6922" s="33"/>
      <c r="D6922" s="14"/>
      <c r="E6922" s="14"/>
      <c r="F6922" s="10"/>
      <c r="G6922" s="15"/>
      <c r="H6922" s="10"/>
      <c r="I6922" s="10"/>
      <c r="J6922" s="34"/>
      <c r="K6922" s="10"/>
      <c r="L6922" s="10"/>
      <c r="M6922" s="10"/>
      <c r="N6922" s="10"/>
    </row>
    <row r="6923" spans="1:14">
      <c r="A6923" s="32"/>
      <c r="B6923" s="32"/>
      <c r="C6923" s="33"/>
      <c r="D6923" s="14"/>
      <c r="E6923" s="14"/>
      <c r="F6923" s="10"/>
      <c r="G6923" s="15"/>
      <c r="H6923" s="10"/>
      <c r="I6923" s="10"/>
      <c r="J6923" s="34"/>
      <c r="K6923" s="10"/>
      <c r="L6923" s="10"/>
      <c r="M6923" s="10"/>
      <c r="N6923" s="10"/>
    </row>
    <row r="6924" spans="1:14">
      <c r="A6924" s="32"/>
      <c r="B6924" s="32"/>
      <c r="C6924" s="33"/>
      <c r="D6924" s="14"/>
      <c r="E6924" s="14"/>
      <c r="F6924" s="10"/>
      <c r="G6924" s="15"/>
      <c r="H6924" s="10"/>
      <c r="I6924" s="10"/>
      <c r="J6924" s="34"/>
      <c r="K6924" s="10"/>
      <c r="L6924" s="10"/>
      <c r="M6924" s="10"/>
      <c r="N6924" s="10"/>
    </row>
    <row r="6925" spans="1:14">
      <c r="A6925" s="32"/>
      <c r="B6925" s="32"/>
      <c r="C6925" s="33"/>
      <c r="D6925" s="14"/>
      <c r="E6925" s="14"/>
      <c r="F6925" s="10"/>
      <c r="G6925" s="15"/>
      <c r="H6925" s="10"/>
      <c r="I6925" s="10"/>
      <c r="J6925" s="34"/>
      <c r="K6925" s="10"/>
      <c r="L6925" s="10"/>
      <c r="M6925" s="10"/>
      <c r="N6925" s="10"/>
    </row>
    <row r="6926" spans="1:14">
      <c r="A6926" s="32"/>
      <c r="B6926" s="32"/>
      <c r="C6926" s="33"/>
      <c r="D6926" s="14"/>
      <c r="E6926" s="14"/>
      <c r="F6926" s="10"/>
      <c r="G6926" s="15"/>
      <c r="H6926" s="10"/>
      <c r="I6926" s="10"/>
      <c r="J6926" s="34"/>
      <c r="K6926" s="10"/>
      <c r="L6926" s="10"/>
      <c r="M6926" s="10"/>
      <c r="N6926" s="10"/>
    </row>
    <row r="6927" spans="1:14">
      <c r="A6927" s="32"/>
      <c r="B6927" s="32"/>
      <c r="C6927" s="33"/>
      <c r="D6927" s="14"/>
      <c r="E6927" s="14"/>
      <c r="F6927" s="10"/>
      <c r="G6927" s="15"/>
      <c r="H6927" s="10"/>
      <c r="I6927" s="10"/>
      <c r="J6927" s="34"/>
      <c r="K6927" s="10"/>
      <c r="L6927" s="10"/>
      <c r="M6927" s="10"/>
      <c r="N6927" s="10"/>
    </row>
    <row r="6928" spans="1:14">
      <c r="A6928" s="32"/>
      <c r="B6928" s="32"/>
      <c r="C6928" s="33"/>
      <c r="D6928" s="14"/>
      <c r="E6928" s="14"/>
      <c r="F6928" s="10"/>
      <c r="G6928" s="15"/>
      <c r="H6928" s="10"/>
      <c r="I6928" s="10"/>
      <c r="J6928" s="34"/>
      <c r="K6928" s="10"/>
      <c r="L6928" s="10"/>
      <c r="M6928" s="10"/>
      <c r="N6928" s="10"/>
    </row>
    <row r="6929" spans="1:14">
      <c r="A6929" s="32"/>
      <c r="B6929" s="32"/>
      <c r="C6929" s="33"/>
      <c r="D6929" s="14"/>
      <c r="E6929" s="14"/>
      <c r="F6929" s="10"/>
      <c r="G6929" s="15"/>
      <c r="H6929" s="10"/>
      <c r="I6929" s="10"/>
      <c r="J6929" s="34"/>
      <c r="K6929" s="10"/>
      <c r="L6929" s="10"/>
      <c r="M6929" s="10"/>
      <c r="N6929" s="10"/>
    </row>
    <row r="6930" spans="1:14">
      <c r="A6930" s="32"/>
      <c r="B6930" s="32"/>
      <c r="C6930" s="33"/>
      <c r="D6930" s="14"/>
      <c r="E6930" s="14"/>
      <c r="F6930" s="10"/>
      <c r="G6930" s="15"/>
      <c r="H6930" s="10"/>
      <c r="I6930" s="10"/>
      <c r="J6930" s="34"/>
      <c r="K6930" s="10"/>
      <c r="L6930" s="10"/>
      <c r="M6930" s="10"/>
      <c r="N6930" s="10"/>
    </row>
    <row r="6931" spans="1:14">
      <c r="A6931" s="32"/>
      <c r="B6931" s="32"/>
      <c r="C6931" s="33"/>
      <c r="D6931" s="14"/>
      <c r="E6931" s="14"/>
      <c r="F6931" s="10"/>
      <c r="G6931" s="15"/>
      <c r="H6931" s="10"/>
      <c r="I6931" s="10"/>
      <c r="J6931" s="34"/>
      <c r="K6931" s="10"/>
      <c r="L6931" s="10"/>
      <c r="M6931" s="10"/>
      <c r="N6931" s="10"/>
    </row>
    <row r="6932" spans="1:14">
      <c r="A6932" s="32"/>
      <c r="B6932" s="32"/>
      <c r="C6932" s="33"/>
      <c r="D6932" s="14"/>
      <c r="E6932" s="14"/>
      <c r="F6932" s="10"/>
      <c r="G6932" s="15"/>
      <c r="H6932" s="10"/>
      <c r="I6932" s="10"/>
      <c r="J6932" s="34"/>
      <c r="K6932" s="10"/>
      <c r="L6932" s="10"/>
      <c r="M6932" s="10"/>
      <c r="N6932" s="10"/>
    </row>
    <row r="6933" spans="1:14">
      <c r="A6933" s="32"/>
      <c r="B6933" s="32"/>
      <c r="C6933" s="33"/>
      <c r="D6933" s="14"/>
      <c r="E6933" s="14"/>
      <c r="F6933" s="10"/>
      <c r="G6933" s="15"/>
      <c r="H6933" s="10"/>
      <c r="I6933" s="10"/>
      <c r="J6933" s="34"/>
      <c r="K6933" s="10"/>
      <c r="L6933" s="10"/>
      <c r="M6933" s="10"/>
      <c r="N6933" s="10"/>
    </row>
    <row r="6934" spans="1:14">
      <c r="A6934" s="32"/>
      <c r="B6934" s="32"/>
      <c r="C6934" s="33"/>
      <c r="D6934" s="14"/>
      <c r="E6934" s="14"/>
      <c r="F6934" s="10"/>
      <c r="G6934" s="15"/>
      <c r="H6934" s="10"/>
      <c r="I6934" s="10"/>
      <c r="J6934" s="34"/>
      <c r="K6934" s="10"/>
      <c r="L6934" s="10"/>
      <c r="M6934" s="10"/>
      <c r="N6934" s="10"/>
    </row>
    <row r="6935" spans="1:14">
      <c r="A6935" s="32"/>
      <c r="B6935" s="32"/>
      <c r="C6935" s="33"/>
      <c r="D6935" s="14"/>
      <c r="E6935" s="14"/>
      <c r="F6935" s="10"/>
      <c r="G6935" s="15"/>
      <c r="H6935" s="10"/>
      <c r="I6935" s="10"/>
      <c r="J6935" s="34"/>
      <c r="K6935" s="10"/>
      <c r="L6935" s="10"/>
      <c r="M6935" s="10"/>
      <c r="N6935" s="10"/>
    </row>
    <row r="6936" spans="1:14">
      <c r="A6936" s="32"/>
      <c r="B6936" s="32"/>
      <c r="C6936" s="33"/>
      <c r="D6936" s="14"/>
      <c r="E6936" s="14"/>
      <c r="F6936" s="10"/>
      <c r="G6936" s="15"/>
      <c r="H6936" s="10"/>
      <c r="I6936" s="10"/>
      <c r="J6936" s="34"/>
      <c r="K6936" s="10"/>
      <c r="L6936" s="10"/>
      <c r="M6936" s="10"/>
      <c r="N6936" s="10"/>
    </row>
    <row r="6937" spans="1:14">
      <c r="A6937" s="32"/>
      <c r="B6937" s="32"/>
      <c r="C6937" s="33"/>
      <c r="D6937" s="14"/>
      <c r="E6937" s="14"/>
      <c r="F6937" s="10"/>
      <c r="G6937" s="15"/>
      <c r="H6937" s="10"/>
      <c r="I6937" s="10"/>
      <c r="J6937" s="34"/>
      <c r="K6937" s="10"/>
      <c r="L6937" s="10"/>
      <c r="M6937" s="10"/>
      <c r="N6937" s="10"/>
    </row>
    <row r="6938" spans="1:14">
      <c r="A6938" s="32"/>
      <c r="B6938" s="32"/>
      <c r="C6938" s="33"/>
      <c r="D6938" s="14"/>
      <c r="E6938" s="14"/>
      <c r="F6938" s="10"/>
      <c r="G6938" s="15"/>
      <c r="H6938" s="10"/>
      <c r="I6938" s="10"/>
      <c r="J6938" s="34"/>
      <c r="K6938" s="10"/>
      <c r="L6938" s="10"/>
      <c r="M6938" s="10"/>
      <c r="N6938" s="10"/>
    </row>
    <row r="6939" spans="1:14">
      <c r="A6939" s="32"/>
      <c r="B6939" s="32"/>
      <c r="C6939" s="33"/>
      <c r="D6939" s="14"/>
      <c r="E6939" s="14"/>
      <c r="F6939" s="10"/>
      <c r="G6939" s="15"/>
      <c r="H6939" s="10"/>
      <c r="I6939" s="10"/>
      <c r="J6939" s="34"/>
      <c r="K6939" s="10"/>
      <c r="L6939" s="10"/>
      <c r="M6939" s="10"/>
      <c r="N6939" s="10"/>
    </row>
    <row r="6940" spans="1:14">
      <c r="A6940" s="32"/>
      <c r="B6940" s="32"/>
      <c r="C6940" s="33"/>
      <c r="D6940" s="14"/>
      <c r="E6940" s="14"/>
      <c r="F6940" s="10"/>
      <c r="G6940" s="15"/>
      <c r="H6940" s="10"/>
      <c r="I6940" s="10"/>
      <c r="J6940" s="34"/>
      <c r="K6940" s="10"/>
      <c r="L6940" s="10"/>
      <c r="M6940" s="10"/>
      <c r="N6940" s="10"/>
    </row>
    <row r="6941" spans="1:14">
      <c r="A6941" s="32"/>
      <c r="B6941" s="32"/>
      <c r="C6941" s="33"/>
      <c r="D6941" s="14"/>
      <c r="E6941" s="14"/>
      <c r="F6941" s="10"/>
      <c r="G6941" s="15"/>
      <c r="H6941" s="10"/>
      <c r="I6941" s="10"/>
      <c r="J6941" s="34"/>
      <c r="K6941" s="10"/>
      <c r="L6941" s="10"/>
      <c r="M6941" s="10"/>
      <c r="N6941" s="10"/>
    </row>
    <row r="6942" spans="1:14">
      <c r="A6942" s="32"/>
      <c r="B6942" s="32"/>
      <c r="C6942" s="33"/>
      <c r="D6942" s="14"/>
      <c r="E6942" s="14"/>
      <c r="F6942" s="10"/>
      <c r="G6942" s="15"/>
      <c r="H6942" s="10"/>
      <c r="I6942" s="10"/>
      <c r="J6942" s="34"/>
      <c r="K6942" s="10"/>
      <c r="L6942" s="10"/>
      <c r="M6942" s="10"/>
      <c r="N6942" s="10"/>
    </row>
    <row r="6943" spans="1:14">
      <c r="A6943" s="32"/>
      <c r="B6943" s="32"/>
      <c r="C6943" s="33"/>
      <c r="D6943" s="14"/>
      <c r="E6943" s="14"/>
      <c r="F6943" s="10"/>
      <c r="G6943" s="15"/>
      <c r="H6943" s="10"/>
      <c r="I6943" s="10"/>
      <c r="J6943" s="34"/>
      <c r="K6943" s="10"/>
      <c r="L6943" s="10"/>
      <c r="M6943" s="10"/>
      <c r="N6943" s="10"/>
    </row>
    <row r="6944" spans="1:14">
      <c r="A6944" s="32"/>
      <c r="B6944" s="32"/>
      <c r="C6944" s="33"/>
      <c r="D6944" s="14"/>
      <c r="E6944" s="14"/>
      <c r="F6944" s="10"/>
      <c r="G6944" s="15"/>
      <c r="H6944" s="10"/>
      <c r="I6944" s="10"/>
      <c r="J6944" s="34"/>
      <c r="K6944" s="10"/>
      <c r="L6944" s="10"/>
      <c r="M6944" s="10"/>
      <c r="N6944" s="10"/>
    </row>
    <row r="6945" spans="1:14">
      <c r="A6945" s="32"/>
      <c r="B6945" s="32"/>
      <c r="C6945" s="33"/>
      <c r="D6945" s="14"/>
      <c r="E6945" s="14"/>
      <c r="F6945" s="10"/>
      <c r="G6945" s="15"/>
      <c r="H6945" s="10"/>
      <c r="I6945" s="10"/>
      <c r="J6945" s="34"/>
      <c r="K6945" s="10"/>
      <c r="L6945" s="10"/>
      <c r="M6945" s="10"/>
      <c r="N6945" s="10"/>
    </row>
    <row r="6946" spans="1:14">
      <c r="A6946" s="32"/>
      <c r="B6946" s="32"/>
      <c r="C6946" s="33"/>
      <c r="D6946" s="14"/>
      <c r="E6946" s="14"/>
      <c r="F6946" s="10"/>
      <c r="G6946" s="15"/>
      <c r="H6946" s="10"/>
      <c r="I6946" s="10"/>
      <c r="J6946" s="34"/>
      <c r="K6946" s="10"/>
      <c r="L6946" s="10"/>
      <c r="M6946" s="10"/>
      <c r="N6946" s="10"/>
    </row>
    <row r="6947" spans="1:14">
      <c r="A6947" s="32"/>
      <c r="B6947" s="32"/>
      <c r="C6947" s="33"/>
      <c r="D6947" s="14"/>
      <c r="E6947" s="14"/>
      <c r="F6947" s="10"/>
      <c r="G6947" s="15"/>
      <c r="H6947" s="10"/>
      <c r="I6947" s="10"/>
      <c r="J6947" s="34"/>
      <c r="K6947" s="10"/>
      <c r="L6947" s="10"/>
      <c r="M6947" s="10"/>
      <c r="N6947" s="10"/>
    </row>
    <row r="6948" spans="1:14">
      <c r="A6948" s="32"/>
      <c r="B6948" s="32"/>
      <c r="C6948" s="33"/>
      <c r="D6948" s="14"/>
      <c r="E6948" s="14"/>
      <c r="F6948" s="10"/>
      <c r="G6948" s="15"/>
      <c r="H6948" s="10"/>
      <c r="I6948" s="10"/>
      <c r="J6948" s="34"/>
      <c r="K6948" s="10"/>
      <c r="L6948" s="10"/>
      <c r="M6948" s="10"/>
      <c r="N6948" s="10"/>
    </row>
    <row r="6949" spans="1:14">
      <c r="A6949" s="32"/>
      <c r="B6949" s="32"/>
      <c r="C6949" s="33"/>
      <c r="D6949" s="14"/>
      <c r="E6949" s="14"/>
      <c r="F6949" s="10"/>
      <c r="G6949" s="15"/>
      <c r="H6949" s="10"/>
      <c r="I6949" s="10"/>
      <c r="J6949" s="34"/>
      <c r="K6949" s="10"/>
      <c r="L6949" s="10"/>
      <c r="M6949" s="10"/>
      <c r="N6949" s="10"/>
    </row>
    <row r="6950" spans="1:14">
      <c r="A6950" s="32"/>
      <c r="B6950" s="32"/>
      <c r="C6950" s="33"/>
      <c r="D6950" s="14"/>
      <c r="E6950" s="14"/>
      <c r="F6950" s="10"/>
      <c r="G6950" s="15"/>
      <c r="H6950" s="10"/>
      <c r="I6950" s="10"/>
      <c r="J6950" s="34"/>
      <c r="K6950" s="10"/>
      <c r="L6950" s="10"/>
      <c r="M6950" s="10"/>
      <c r="N6950" s="10"/>
    </row>
    <row r="6951" spans="1:14">
      <c r="A6951" s="32"/>
      <c r="B6951" s="32"/>
      <c r="C6951" s="33"/>
      <c r="D6951" s="14"/>
      <c r="E6951" s="14"/>
      <c r="F6951" s="10"/>
      <c r="G6951" s="15"/>
      <c r="H6951" s="10"/>
      <c r="I6951" s="10"/>
      <c r="J6951" s="34"/>
      <c r="K6951" s="10"/>
      <c r="L6951" s="10"/>
      <c r="M6951" s="10"/>
      <c r="N6951" s="10"/>
    </row>
    <row r="6952" spans="1:14">
      <c r="A6952" s="32"/>
      <c r="B6952" s="32"/>
      <c r="C6952" s="33"/>
      <c r="D6952" s="14"/>
      <c r="E6952" s="14"/>
      <c r="F6952" s="10"/>
      <c r="G6952" s="15"/>
      <c r="H6952" s="10"/>
      <c r="I6952" s="10"/>
      <c r="J6952" s="34"/>
      <c r="K6952" s="10"/>
      <c r="L6952" s="10"/>
      <c r="M6952" s="10"/>
      <c r="N6952" s="10"/>
    </row>
    <row r="6953" spans="1:14">
      <c r="A6953" s="32"/>
      <c r="B6953" s="32"/>
      <c r="C6953" s="33"/>
      <c r="D6953" s="14"/>
      <c r="E6953" s="14"/>
      <c r="F6953" s="10"/>
      <c r="G6953" s="15"/>
      <c r="H6953" s="10"/>
      <c r="I6953" s="10"/>
      <c r="J6953" s="34"/>
      <c r="K6953" s="10"/>
      <c r="L6953" s="10"/>
      <c r="M6953" s="10"/>
      <c r="N6953" s="10"/>
    </row>
    <row r="6954" spans="1:14">
      <c r="A6954" s="32"/>
      <c r="B6954" s="32"/>
      <c r="C6954" s="33"/>
      <c r="D6954" s="14"/>
      <c r="E6954" s="14"/>
      <c r="F6954" s="10"/>
      <c r="G6954" s="15"/>
      <c r="H6954" s="10"/>
      <c r="I6954" s="10"/>
      <c r="J6954" s="34"/>
      <c r="K6954" s="10"/>
      <c r="L6954" s="10"/>
      <c r="M6954" s="10"/>
      <c r="N6954" s="10"/>
    </row>
    <row r="6955" spans="1:14">
      <c r="A6955" s="32"/>
      <c r="B6955" s="32"/>
      <c r="C6955" s="33"/>
      <c r="D6955" s="14"/>
      <c r="E6955" s="14"/>
      <c r="F6955" s="10"/>
      <c r="G6955" s="15"/>
      <c r="H6955" s="10"/>
      <c r="I6955" s="10"/>
      <c r="J6955" s="34"/>
      <c r="K6955" s="10"/>
      <c r="L6955" s="10"/>
      <c r="M6955" s="10"/>
      <c r="N6955" s="10"/>
    </row>
    <row r="6956" spans="1:14">
      <c r="A6956" s="32"/>
      <c r="B6956" s="32"/>
      <c r="C6956" s="33"/>
      <c r="D6956" s="14"/>
      <c r="E6956" s="14"/>
      <c r="F6956" s="10"/>
      <c r="G6956" s="15"/>
      <c r="H6956" s="10"/>
      <c r="I6956" s="10"/>
      <c r="J6956" s="34"/>
      <c r="K6956" s="10"/>
      <c r="L6956" s="10"/>
      <c r="M6956" s="10"/>
      <c r="N6956" s="10"/>
    </row>
    <row r="6957" spans="1:14">
      <c r="A6957" s="32"/>
      <c r="B6957" s="32"/>
      <c r="C6957" s="33"/>
      <c r="D6957" s="14"/>
      <c r="E6957" s="14"/>
      <c r="F6957" s="10"/>
      <c r="G6957" s="15"/>
      <c r="H6957" s="10"/>
      <c r="I6957" s="10"/>
      <c r="J6957" s="34"/>
      <c r="K6957" s="10"/>
      <c r="L6957" s="10"/>
      <c r="M6957" s="10"/>
      <c r="N6957" s="10"/>
    </row>
    <row r="6958" spans="1:14">
      <c r="A6958" s="32"/>
      <c r="B6958" s="32"/>
      <c r="C6958" s="33"/>
      <c r="D6958" s="14"/>
      <c r="E6958" s="14"/>
      <c r="F6958" s="10"/>
      <c r="G6958" s="15"/>
      <c r="H6958" s="10"/>
      <c r="I6958" s="10"/>
      <c r="J6958" s="34"/>
      <c r="K6958" s="10"/>
      <c r="L6958" s="10"/>
      <c r="M6958" s="10"/>
      <c r="N6958" s="10"/>
    </row>
    <row r="6959" spans="1:14">
      <c r="A6959" s="32"/>
      <c r="B6959" s="32"/>
      <c r="C6959" s="33"/>
      <c r="D6959" s="14"/>
      <c r="E6959" s="14"/>
      <c r="F6959" s="10"/>
      <c r="G6959" s="15"/>
      <c r="H6959" s="10"/>
      <c r="I6959" s="10"/>
      <c r="J6959" s="34"/>
      <c r="K6959" s="10"/>
      <c r="L6959" s="10"/>
      <c r="M6959" s="10"/>
      <c r="N6959" s="10"/>
    </row>
    <row r="6960" spans="1:14">
      <c r="A6960" s="32"/>
      <c r="B6960" s="32"/>
      <c r="C6960" s="33"/>
      <c r="D6960" s="14"/>
      <c r="E6960" s="14"/>
      <c r="F6960" s="10"/>
      <c r="G6960" s="15"/>
      <c r="H6960" s="10"/>
      <c r="I6960" s="10"/>
      <c r="J6960" s="34"/>
      <c r="K6960" s="10"/>
      <c r="L6960" s="10"/>
      <c r="M6960" s="10"/>
      <c r="N6960" s="10"/>
    </row>
    <row r="6961" spans="1:14">
      <c r="A6961" s="32"/>
      <c r="B6961" s="32"/>
      <c r="C6961" s="33"/>
      <c r="D6961" s="14"/>
      <c r="E6961" s="14"/>
      <c r="F6961" s="10"/>
      <c r="G6961" s="15"/>
      <c r="H6961" s="10"/>
      <c r="I6961" s="10"/>
      <c r="J6961" s="34"/>
      <c r="K6961" s="10"/>
      <c r="L6961" s="10"/>
      <c r="M6961" s="10"/>
      <c r="N6961" s="10"/>
    </row>
    <row r="6962" spans="1:14">
      <c r="A6962" s="32"/>
      <c r="B6962" s="32"/>
      <c r="C6962" s="33"/>
      <c r="D6962" s="14"/>
      <c r="E6962" s="14"/>
      <c r="F6962" s="10"/>
      <c r="G6962" s="15"/>
      <c r="H6962" s="10"/>
      <c r="I6962" s="10"/>
      <c r="J6962" s="34"/>
      <c r="K6962" s="10"/>
      <c r="L6962" s="10"/>
      <c r="M6962" s="10"/>
      <c r="N6962" s="10"/>
    </row>
    <row r="6963" spans="1:14">
      <c r="A6963" s="32"/>
      <c r="B6963" s="32"/>
      <c r="C6963" s="33"/>
      <c r="D6963" s="14"/>
      <c r="E6963" s="14"/>
      <c r="F6963" s="10"/>
      <c r="G6963" s="15"/>
      <c r="H6963" s="10"/>
      <c r="I6963" s="10"/>
      <c r="J6963" s="34"/>
      <c r="K6963" s="10"/>
      <c r="L6963" s="10"/>
      <c r="M6963" s="10"/>
      <c r="N6963" s="10"/>
    </row>
    <row r="6964" spans="1:14">
      <c r="A6964" s="32"/>
      <c r="B6964" s="32"/>
      <c r="C6964" s="33"/>
      <c r="D6964" s="14"/>
      <c r="E6964" s="14"/>
      <c r="F6964" s="10"/>
      <c r="G6964" s="15"/>
      <c r="H6964" s="10"/>
      <c r="I6964" s="10"/>
      <c r="J6964" s="34"/>
      <c r="K6964" s="10"/>
      <c r="L6964" s="10"/>
      <c r="M6964" s="10"/>
      <c r="N6964" s="10"/>
    </row>
    <row r="6965" spans="1:14">
      <c r="A6965" s="32"/>
      <c r="B6965" s="32"/>
      <c r="C6965" s="33"/>
      <c r="D6965" s="14"/>
      <c r="E6965" s="14"/>
      <c r="F6965" s="10"/>
      <c r="G6965" s="15"/>
      <c r="H6965" s="10"/>
      <c r="I6965" s="10"/>
      <c r="J6965" s="34"/>
      <c r="K6965" s="10"/>
      <c r="L6965" s="10"/>
      <c r="M6965" s="10"/>
      <c r="N6965" s="10"/>
    </row>
    <row r="6966" spans="1:14">
      <c r="A6966" s="32"/>
      <c r="B6966" s="32"/>
      <c r="C6966" s="33"/>
      <c r="D6966" s="14"/>
      <c r="E6966" s="14"/>
      <c r="F6966" s="10"/>
      <c r="G6966" s="15"/>
      <c r="H6966" s="10"/>
      <c r="I6966" s="10"/>
      <c r="J6966" s="34"/>
      <c r="K6966" s="10"/>
      <c r="L6966" s="10"/>
      <c r="M6966" s="10"/>
      <c r="N6966" s="10"/>
    </row>
    <row r="6967" spans="1:14">
      <c r="A6967" s="32"/>
      <c r="B6967" s="32"/>
      <c r="C6967" s="33"/>
      <c r="D6967" s="14"/>
      <c r="E6967" s="14"/>
      <c r="F6967" s="10"/>
      <c r="G6967" s="15"/>
      <c r="H6967" s="10"/>
      <c r="I6967" s="10"/>
      <c r="J6967" s="34"/>
      <c r="K6967" s="10"/>
      <c r="L6967" s="10"/>
      <c r="M6967" s="10"/>
      <c r="N6967" s="10"/>
    </row>
    <row r="6968" spans="1:14">
      <c r="A6968" s="32"/>
      <c r="B6968" s="32"/>
      <c r="C6968" s="33"/>
      <c r="D6968" s="14"/>
      <c r="E6968" s="14"/>
      <c r="F6968" s="10"/>
      <c r="G6968" s="15"/>
      <c r="H6968" s="10"/>
      <c r="I6968" s="10"/>
      <c r="J6968" s="34"/>
      <c r="K6968" s="10"/>
      <c r="L6968" s="10"/>
      <c r="M6968" s="10"/>
      <c r="N6968" s="10"/>
    </row>
    <row r="6969" spans="1:14">
      <c r="A6969" s="32"/>
      <c r="B6969" s="32"/>
      <c r="C6969" s="33"/>
      <c r="D6969" s="14"/>
      <c r="E6969" s="14"/>
      <c r="F6969" s="10"/>
      <c r="G6969" s="15"/>
      <c r="H6969" s="10"/>
      <c r="I6969" s="10"/>
      <c r="J6969" s="34"/>
      <c r="K6969" s="10"/>
      <c r="L6969" s="10"/>
      <c r="M6969" s="10"/>
      <c r="N6969" s="10"/>
    </row>
    <row r="6970" spans="1:14">
      <c r="A6970" s="32"/>
      <c r="B6970" s="32"/>
      <c r="C6970" s="33"/>
      <c r="D6970" s="14"/>
      <c r="E6970" s="14"/>
      <c r="F6970" s="10"/>
      <c r="G6970" s="15"/>
      <c r="H6970" s="10"/>
      <c r="I6970" s="10"/>
      <c r="J6970" s="34"/>
      <c r="K6970" s="10"/>
      <c r="L6970" s="10"/>
      <c r="M6970" s="10"/>
      <c r="N6970" s="10"/>
    </row>
    <row r="6971" spans="1:14">
      <c r="A6971" s="32"/>
      <c r="B6971" s="32"/>
      <c r="C6971" s="33"/>
      <c r="D6971" s="14"/>
      <c r="E6971" s="14"/>
      <c r="F6971" s="10"/>
      <c r="G6971" s="15"/>
      <c r="H6971" s="10"/>
      <c r="I6971" s="10"/>
      <c r="J6971" s="34"/>
      <c r="K6971" s="10"/>
      <c r="L6971" s="10"/>
      <c r="M6971" s="10"/>
      <c r="N6971" s="10"/>
    </row>
    <row r="6972" spans="1:14">
      <c r="A6972" s="32"/>
      <c r="B6972" s="32"/>
      <c r="C6972" s="33"/>
      <c r="D6972" s="14"/>
      <c r="E6972" s="14"/>
      <c r="F6972" s="10"/>
      <c r="G6972" s="15"/>
      <c r="H6972" s="10"/>
      <c r="I6972" s="10"/>
      <c r="J6972" s="34"/>
      <c r="K6972" s="10"/>
      <c r="L6972" s="10"/>
      <c r="M6972" s="10"/>
      <c r="N6972" s="10"/>
    </row>
    <row r="6973" spans="1:14">
      <c r="A6973" s="32"/>
      <c r="B6973" s="32"/>
      <c r="C6973" s="33"/>
      <c r="D6973" s="14"/>
      <c r="E6973" s="14"/>
      <c r="F6973" s="10"/>
      <c r="G6973" s="15"/>
      <c r="H6973" s="10"/>
      <c r="I6973" s="10"/>
      <c r="J6973" s="34"/>
      <c r="K6973" s="10"/>
      <c r="L6973" s="10"/>
      <c r="M6973" s="10"/>
      <c r="N6973" s="10"/>
    </row>
    <row r="6974" spans="1:14">
      <c r="A6974" s="32"/>
      <c r="B6974" s="32"/>
      <c r="C6974" s="33"/>
      <c r="D6974" s="14"/>
      <c r="E6974" s="14"/>
      <c r="F6974" s="10"/>
      <c r="G6974" s="15"/>
      <c r="H6974" s="10"/>
      <c r="I6974" s="10"/>
      <c r="J6974" s="34"/>
      <c r="K6974" s="10"/>
      <c r="L6974" s="10"/>
      <c r="M6974" s="10"/>
      <c r="N6974" s="10"/>
    </row>
    <row r="6975" spans="1:14">
      <c r="A6975" s="32"/>
      <c r="B6975" s="32"/>
      <c r="C6975" s="33"/>
      <c r="D6975" s="14"/>
      <c r="E6975" s="14"/>
      <c r="F6975" s="10"/>
      <c r="G6975" s="15"/>
      <c r="H6975" s="10"/>
      <c r="I6975" s="10"/>
      <c r="J6975" s="34"/>
      <c r="K6975" s="10"/>
      <c r="L6975" s="10"/>
      <c r="M6975" s="10"/>
      <c r="N6975" s="10"/>
    </row>
    <row r="6976" spans="1:14">
      <c r="A6976" s="32"/>
      <c r="B6976" s="32"/>
      <c r="C6976" s="33"/>
      <c r="D6976" s="14"/>
      <c r="E6976" s="14"/>
      <c r="F6976" s="10"/>
      <c r="G6976" s="15"/>
      <c r="H6976" s="10"/>
      <c r="I6976" s="10"/>
      <c r="J6976" s="34"/>
      <c r="K6976" s="10"/>
      <c r="L6976" s="10"/>
      <c r="M6976" s="10"/>
      <c r="N6976" s="10"/>
    </row>
    <row r="6977" spans="1:14">
      <c r="A6977" s="32"/>
      <c r="B6977" s="32"/>
      <c r="C6977" s="33"/>
      <c r="D6977" s="14"/>
      <c r="E6977" s="14"/>
      <c r="F6977" s="10"/>
      <c r="G6977" s="15"/>
      <c r="H6977" s="10"/>
      <c r="I6977" s="10"/>
      <c r="J6977" s="34"/>
      <c r="K6977" s="10"/>
      <c r="L6977" s="10"/>
      <c r="M6977" s="10"/>
      <c r="N6977" s="10"/>
    </row>
    <row r="6978" spans="1:14">
      <c r="A6978" s="32"/>
      <c r="B6978" s="32"/>
      <c r="C6978" s="33"/>
      <c r="D6978" s="14"/>
      <c r="E6978" s="14"/>
      <c r="F6978" s="10"/>
      <c r="G6978" s="15"/>
      <c r="H6978" s="10"/>
      <c r="I6978" s="10"/>
      <c r="J6978" s="34"/>
      <c r="K6978" s="10"/>
      <c r="L6978" s="10"/>
      <c r="M6978" s="10"/>
      <c r="N6978" s="10"/>
    </row>
    <row r="6979" spans="1:14">
      <c r="A6979" s="32"/>
      <c r="B6979" s="32"/>
      <c r="C6979" s="33"/>
      <c r="D6979" s="14"/>
      <c r="E6979" s="14"/>
      <c r="F6979" s="10"/>
      <c r="G6979" s="15"/>
      <c r="H6979" s="10"/>
      <c r="I6979" s="10"/>
      <c r="J6979" s="34"/>
      <c r="K6979" s="10"/>
      <c r="L6979" s="10"/>
      <c r="M6979" s="10"/>
      <c r="N6979" s="10"/>
    </row>
    <row r="6980" spans="1:14">
      <c r="A6980" s="32"/>
      <c r="B6980" s="32"/>
      <c r="C6980" s="33"/>
      <c r="D6980" s="14"/>
      <c r="E6980" s="14"/>
      <c r="F6980" s="10"/>
      <c r="G6980" s="15"/>
      <c r="H6980" s="10"/>
      <c r="I6980" s="10"/>
      <c r="J6980" s="34"/>
      <c r="K6980" s="10"/>
      <c r="L6980" s="10"/>
      <c r="M6980" s="10"/>
      <c r="N6980" s="10"/>
    </row>
    <row r="6981" spans="1:14">
      <c r="A6981" s="32"/>
      <c r="B6981" s="32"/>
      <c r="C6981" s="33"/>
      <c r="D6981" s="14"/>
      <c r="E6981" s="14"/>
      <c r="F6981" s="10"/>
      <c r="G6981" s="15"/>
      <c r="H6981" s="10"/>
      <c r="I6981" s="10"/>
      <c r="J6981" s="34"/>
      <c r="K6981" s="10"/>
      <c r="L6981" s="10"/>
      <c r="M6981" s="10"/>
      <c r="N6981" s="10"/>
    </row>
    <row r="6982" spans="1:14">
      <c r="A6982" s="32"/>
      <c r="B6982" s="32"/>
      <c r="C6982" s="33"/>
      <c r="D6982" s="14"/>
      <c r="E6982" s="14"/>
      <c r="F6982" s="10"/>
      <c r="G6982" s="15"/>
      <c r="H6982" s="10"/>
      <c r="I6982" s="10"/>
      <c r="J6982" s="34"/>
      <c r="K6982" s="10"/>
      <c r="L6982" s="10"/>
      <c r="M6982" s="10"/>
      <c r="N6982" s="10"/>
    </row>
    <row r="6983" spans="1:14">
      <c r="A6983" s="32"/>
      <c r="B6983" s="32"/>
      <c r="C6983" s="33"/>
      <c r="D6983" s="14"/>
      <c r="E6983" s="14"/>
      <c r="F6983" s="10"/>
      <c r="G6983" s="15"/>
      <c r="H6983" s="10"/>
      <c r="I6983" s="10"/>
      <c r="J6983" s="34"/>
      <c r="K6983" s="10"/>
      <c r="L6983" s="10"/>
      <c r="M6983" s="10"/>
      <c r="N6983" s="10"/>
    </row>
    <row r="6984" spans="1:14">
      <c r="A6984" s="32"/>
      <c r="B6984" s="32"/>
      <c r="C6984" s="33"/>
      <c r="D6984" s="14"/>
      <c r="E6984" s="14"/>
      <c r="F6984" s="10"/>
      <c r="G6984" s="15"/>
      <c r="H6984" s="10"/>
      <c r="I6984" s="10"/>
      <c r="J6984" s="34"/>
      <c r="K6984" s="10"/>
      <c r="L6984" s="10"/>
      <c r="M6984" s="10"/>
      <c r="N6984" s="10"/>
    </row>
    <row r="6985" spans="1:14">
      <c r="A6985" s="32"/>
      <c r="B6985" s="32"/>
      <c r="C6985" s="33"/>
      <c r="D6985" s="14"/>
      <c r="E6985" s="14"/>
      <c r="F6985" s="10"/>
      <c r="G6985" s="15"/>
      <c r="H6985" s="10"/>
      <c r="I6985" s="10"/>
      <c r="J6985" s="34"/>
      <c r="K6985" s="10"/>
      <c r="L6985" s="10"/>
      <c r="M6985" s="10"/>
      <c r="N6985" s="10"/>
    </row>
    <row r="6986" spans="1:14">
      <c r="A6986" s="32"/>
      <c r="B6986" s="32"/>
      <c r="C6986" s="33"/>
      <c r="D6986" s="14"/>
      <c r="E6986" s="14"/>
      <c r="F6986" s="10"/>
      <c r="G6986" s="15"/>
      <c r="H6986" s="10"/>
      <c r="I6986" s="10"/>
      <c r="J6986" s="34"/>
      <c r="K6986" s="10"/>
      <c r="L6986" s="10"/>
      <c r="M6986" s="10"/>
      <c r="N6986" s="10"/>
    </row>
    <row r="6987" spans="1:14">
      <c r="A6987" s="32"/>
      <c r="B6987" s="32"/>
      <c r="C6987" s="33"/>
      <c r="D6987" s="14"/>
      <c r="E6987" s="14"/>
      <c r="F6987" s="10"/>
      <c r="G6987" s="15"/>
      <c r="H6987" s="10"/>
      <c r="I6987" s="10"/>
      <c r="J6987" s="34"/>
      <c r="K6987" s="10"/>
      <c r="L6987" s="10"/>
      <c r="M6987" s="10"/>
      <c r="N6987" s="10"/>
    </row>
    <row r="6988" spans="1:14">
      <c r="A6988" s="32"/>
      <c r="B6988" s="32"/>
      <c r="C6988" s="33"/>
      <c r="D6988" s="14"/>
      <c r="E6988" s="14"/>
      <c r="F6988" s="10"/>
      <c r="G6988" s="15"/>
      <c r="H6988" s="10"/>
      <c r="I6988" s="10"/>
      <c r="J6988" s="34"/>
      <c r="K6988" s="10"/>
      <c r="L6988" s="10"/>
      <c r="M6988" s="10"/>
      <c r="N6988" s="10"/>
    </row>
    <row r="6989" spans="1:14">
      <c r="A6989" s="32"/>
      <c r="B6989" s="32"/>
      <c r="C6989" s="33"/>
      <c r="D6989" s="14"/>
      <c r="E6989" s="14"/>
      <c r="F6989" s="10"/>
      <c r="G6989" s="15"/>
      <c r="H6989" s="10"/>
      <c r="I6989" s="10"/>
      <c r="J6989" s="34"/>
      <c r="K6989" s="10"/>
      <c r="L6989" s="10"/>
      <c r="M6989" s="10"/>
      <c r="N6989" s="10"/>
    </row>
    <row r="6990" spans="1:14">
      <c r="A6990" s="32"/>
      <c r="B6990" s="32"/>
      <c r="C6990" s="33"/>
      <c r="D6990" s="14"/>
      <c r="E6990" s="14"/>
      <c r="F6990" s="10"/>
      <c r="G6990" s="15"/>
      <c r="H6990" s="10"/>
      <c r="I6990" s="10"/>
      <c r="J6990" s="34"/>
      <c r="K6990" s="10"/>
      <c r="L6990" s="10"/>
      <c r="M6990" s="10"/>
      <c r="N6990" s="10"/>
    </row>
    <row r="6991" spans="1:14">
      <c r="A6991" s="32"/>
      <c r="B6991" s="32"/>
      <c r="C6991" s="33"/>
      <c r="D6991" s="14"/>
      <c r="E6991" s="14"/>
      <c r="F6991" s="10"/>
      <c r="G6991" s="15"/>
      <c r="H6991" s="10"/>
      <c r="I6991" s="10"/>
      <c r="J6991" s="34"/>
      <c r="K6991" s="10"/>
      <c r="L6991" s="10"/>
      <c r="M6991" s="10"/>
      <c r="N6991" s="10"/>
    </row>
    <row r="6992" spans="1:14">
      <c r="A6992" s="32"/>
      <c r="B6992" s="32"/>
      <c r="C6992" s="33"/>
      <c r="D6992" s="14"/>
      <c r="E6992" s="14"/>
      <c r="F6992" s="10"/>
      <c r="G6992" s="15"/>
      <c r="H6992" s="10"/>
      <c r="I6992" s="10"/>
      <c r="J6992" s="34"/>
      <c r="K6992" s="10"/>
      <c r="L6992" s="10"/>
      <c r="M6992" s="10"/>
      <c r="N6992" s="10"/>
    </row>
    <row r="6993" spans="1:14">
      <c r="A6993" s="32"/>
      <c r="B6993" s="32"/>
      <c r="C6993" s="33"/>
      <c r="D6993" s="14"/>
      <c r="E6993" s="14"/>
      <c r="F6993" s="10"/>
      <c r="G6993" s="15"/>
      <c r="H6993" s="10"/>
      <c r="I6993" s="10"/>
      <c r="J6993" s="34"/>
      <c r="K6993" s="10"/>
      <c r="L6993" s="10"/>
      <c r="M6993" s="10"/>
      <c r="N6993" s="10"/>
    </row>
    <row r="6994" spans="1:14">
      <c r="A6994" s="32"/>
      <c r="B6994" s="32"/>
      <c r="C6994" s="33"/>
      <c r="D6994" s="14"/>
      <c r="E6994" s="14"/>
      <c r="F6994" s="10"/>
      <c r="G6994" s="15"/>
      <c r="H6994" s="10"/>
      <c r="I6994" s="10"/>
      <c r="J6994" s="34"/>
      <c r="K6994" s="10"/>
      <c r="L6994" s="10"/>
      <c r="M6994" s="10"/>
      <c r="N6994" s="10"/>
    </row>
    <row r="6995" spans="1:14">
      <c r="A6995" s="32"/>
      <c r="B6995" s="32"/>
      <c r="C6995" s="33"/>
      <c r="D6995" s="14"/>
      <c r="E6995" s="14"/>
      <c r="F6995" s="10"/>
      <c r="G6995" s="15"/>
      <c r="H6995" s="10"/>
      <c r="I6995" s="10"/>
      <c r="J6995" s="34"/>
      <c r="K6995" s="10"/>
      <c r="L6995" s="10"/>
      <c r="M6995" s="10"/>
      <c r="N6995" s="10"/>
    </row>
    <row r="6996" spans="1:14">
      <c r="A6996" s="32"/>
      <c r="B6996" s="32"/>
      <c r="C6996" s="33"/>
      <c r="D6996" s="14"/>
      <c r="E6996" s="14"/>
      <c r="F6996" s="10"/>
      <c r="G6996" s="15"/>
      <c r="H6996" s="10"/>
      <c r="I6996" s="10"/>
      <c r="J6996" s="34"/>
      <c r="K6996" s="10"/>
      <c r="L6996" s="10"/>
      <c r="M6996" s="10"/>
      <c r="N6996" s="10"/>
    </row>
    <row r="6997" spans="1:14">
      <c r="A6997" s="32"/>
      <c r="B6997" s="32"/>
      <c r="C6997" s="33"/>
      <c r="D6997" s="14"/>
      <c r="E6997" s="14"/>
      <c r="F6997" s="10"/>
      <c r="G6997" s="15"/>
      <c r="H6997" s="10"/>
      <c r="I6997" s="10"/>
      <c r="J6997" s="34"/>
      <c r="K6997" s="10"/>
      <c r="L6997" s="10"/>
      <c r="M6997" s="10"/>
      <c r="N6997" s="10"/>
    </row>
    <row r="6998" spans="1:14">
      <c r="A6998" s="32"/>
      <c r="B6998" s="32"/>
      <c r="C6998" s="33"/>
      <c r="D6998" s="14"/>
      <c r="E6998" s="14"/>
      <c r="F6998" s="10"/>
      <c r="G6998" s="15"/>
      <c r="H6998" s="10"/>
      <c r="I6998" s="10"/>
      <c r="J6998" s="34"/>
      <c r="K6998" s="10"/>
      <c r="L6998" s="10"/>
      <c r="M6998" s="10"/>
      <c r="N6998" s="10"/>
    </row>
    <row r="6999" spans="1:14">
      <c r="A6999" s="32"/>
      <c r="B6999" s="32"/>
      <c r="C6999" s="33"/>
      <c r="D6999" s="14"/>
      <c r="E6999" s="14"/>
      <c r="F6999" s="10"/>
      <c r="G6999" s="15"/>
      <c r="H6999" s="10"/>
      <c r="I6999" s="10"/>
      <c r="J6999" s="34"/>
      <c r="K6999" s="10"/>
      <c r="L6999" s="10"/>
      <c r="M6999" s="10"/>
      <c r="N6999" s="10"/>
    </row>
    <row r="7000" spans="1:14">
      <c r="A7000" s="32"/>
      <c r="B7000" s="32"/>
      <c r="C7000" s="33"/>
      <c r="D7000" s="14"/>
      <c r="E7000" s="14"/>
      <c r="F7000" s="10"/>
      <c r="G7000" s="15"/>
      <c r="H7000" s="10"/>
      <c r="I7000" s="10"/>
      <c r="J7000" s="34"/>
      <c r="K7000" s="10"/>
      <c r="L7000" s="10"/>
      <c r="M7000" s="10"/>
      <c r="N7000" s="10"/>
    </row>
    <row r="7001" spans="1:14">
      <c r="A7001" s="32"/>
      <c r="B7001" s="32"/>
      <c r="C7001" s="33"/>
      <c r="D7001" s="14"/>
      <c r="E7001" s="14"/>
      <c r="F7001" s="10"/>
      <c r="G7001" s="15"/>
      <c r="H7001" s="10"/>
      <c r="I7001" s="10"/>
      <c r="J7001" s="34"/>
      <c r="K7001" s="10"/>
      <c r="L7001" s="10"/>
      <c r="M7001" s="10"/>
      <c r="N7001" s="10"/>
    </row>
    <row r="7002" spans="1:14">
      <c r="A7002" s="32"/>
      <c r="B7002" s="32"/>
      <c r="C7002" s="33"/>
      <c r="D7002" s="14"/>
      <c r="E7002" s="14"/>
      <c r="F7002" s="10"/>
      <c r="G7002" s="15"/>
      <c r="H7002" s="10"/>
      <c r="I7002" s="10"/>
      <c r="J7002" s="34"/>
      <c r="K7002" s="10"/>
      <c r="L7002" s="10"/>
      <c r="M7002" s="10"/>
      <c r="N7002" s="10"/>
    </row>
    <row r="7003" spans="1:14">
      <c r="A7003" s="32"/>
      <c r="B7003" s="32"/>
      <c r="C7003" s="33"/>
      <c r="D7003" s="14"/>
      <c r="E7003" s="14"/>
      <c r="F7003" s="10"/>
      <c r="G7003" s="15"/>
      <c r="H7003" s="10"/>
      <c r="I7003" s="10"/>
      <c r="J7003" s="34"/>
      <c r="K7003" s="10"/>
      <c r="L7003" s="10"/>
      <c r="M7003" s="10"/>
      <c r="N7003" s="10"/>
    </row>
    <row r="7004" spans="1:14">
      <c r="A7004" s="32"/>
      <c r="B7004" s="32"/>
      <c r="C7004" s="33"/>
      <c r="D7004" s="14"/>
      <c r="E7004" s="14"/>
      <c r="F7004" s="10"/>
      <c r="G7004" s="15"/>
      <c r="H7004" s="10"/>
      <c r="I7004" s="10"/>
      <c r="J7004" s="34"/>
      <c r="K7004" s="10"/>
      <c r="L7004" s="10"/>
      <c r="M7004" s="10"/>
      <c r="N7004" s="10"/>
    </row>
    <row r="7005" spans="1:14">
      <c r="A7005" s="32"/>
      <c r="B7005" s="32"/>
      <c r="C7005" s="33"/>
      <c r="D7005" s="14"/>
      <c r="E7005" s="14"/>
      <c r="F7005" s="10"/>
      <c r="G7005" s="15"/>
      <c r="H7005" s="10"/>
      <c r="I7005" s="10"/>
      <c r="J7005" s="34"/>
      <c r="K7005" s="10"/>
      <c r="L7005" s="10"/>
      <c r="M7005" s="10"/>
      <c r="N7005" s="10"/>
    </row>
    <row r="7006" spans="1:14">
      <c r="A7006" s="32"/>
      <c r="B7006" s="32"/>
      <c r="C7006" s="33"/>
      <c r="D7006" s="14"/>
      <c r="E7006" s="14"/>
      <c r="F7006" s="10"/>
      <c r="G7006" s="15"/>
      <c r="H7006" s="10"/>
      <c r="I7006" s="10"/>
      <c r="J7006" s="34"/>
      <c r="K7006" s="10"/>
      <c r="L7006" s="10"/>
      <c r="M7006" s="10"/>
      <c r="N7006" s="10"/>
    </row>
    <row r="7007" spans="1:14">
      <c r="A7007" s="32"/>
      <c r="B7007" s="32"/>
      <c r="C7007" s="33"/>
      <c r="D7007" s="14"/>
      <c r="E7007" s="14"/>
      <c r="F7007" s="10"/>
      <c r="G7007" s="15"/>
      <c r="H7007" s="10"/>
      <c r="I7007" s="10"/>
      <c r="J7007" s="34"/>
      <c r="K7007" s="10"/>
      <c r="L7007" s="10"/>
      <c r="M7007" s="10"/>
      <c r="N7007" s="10"/>
    </row>
    <row r="7008" spans="1:14">
      <c r="A7008" s="32"/>
      <c r="B7008" s="32"/>
      <c r="C7008" s="33"/>
      <c r="D7008" s="14"/>
      <c r="E7008" s="14"/>
      <c r="F7008" s="10"/>
      <c r="G7008" s="15"/>
      <c r="H7008" s="10"/>
      <c r="I7008" s="10"/>
      <c r="J7008" s="34"/>
      <c r="K7008" s="10"/>
      <c r="L7008" s="10"/>
      <c r="M7008" s="10"/>
      <c r="N7008" s="10"/>
    </row>
    <row r="7009" spans="1:14">
      <c r="A7009" s="32"/>
      <c r="B7009" s="32"/>
      <c r="C7009" s="33"/>
      <c r="D7009" s="14"/>
      <c r="E7009" s="14"/>
      <c r="F7009" s="10"/>
      <c r="G7009" s="15"/>
      <c r="H7009" s="10"/>
      <c r="I7009" s="10"/>
      <c r="J7009" s="34"/>
      <c r="K7009" s="10"/>
      <c r="L7009" s="10"/>
      <c r="M7009" s="10"/>
      <c r="N7009" s="10"/>
    </row>
    <row r="7010" spans="1:14">
      <c r="A7010" s="32"/>
      <c r="B7010" s="32"/>
      <c r="C7010" s="33"/>
      <c r="D7010" s="14"/>
      <c r="E7010" s="14"/>
      <c r="F7010" s="10"/>
      <c r="G7010" s="15"/>
      <c r="H7010" s="10"/>
      <c r="I7010" s="10"/>
      <c r="J7010" s="34"/>
      <c r="K7010" s="10"/>
      <c r="L7010" s="10"/>
      <c r="M7010" s="10"/>
      <c r="N7010" s="10"/>
    </row>
    <row r="7011" spans="1:14">
      <c r="A7011" s="32"/>
      <c r="B7011" s="32"/>
      <c r="C7011" s="33"/>
      <c r="D7011" s="14"/>
      <c r="E7011" s="14"/>
      <c r="F7011" s="10"/>
      <c r="G7011" s="15"/>
      <c r="H7011" s="10"/>
      <c r="I7011" s="10"/>
      <c r="J7011" s="34"/>
      <c r="K7011" s="10"/>
      <c r="L7011" s="10"/>
      <c r="M7011" s="10"/>
      <c r="N7011" s="10"/>
    </row>
    <row r="7012" spans="1:14">
      <c r="A7012" s="32"/>
      <c r="B7012" s="32"/>
      <c r="C7012" s="33"/>
      <c r="D7012" s="14"/>
      <c r="E7012" s="14"/>
      <c r="F7012" s="10"/>
      <c r="G7012" s="15"/>
      <c r="H7012" s="10"/>
      <c r="I7012" s="10"/>
      <c r="J7012" s="34"/>
      <c r="K7012" s="10"/>
      <c r="L7012" s="10"/>
      <c r="M7012" s="10"/>
      <c r="N7012" s="10"/>
    </row>
    <row r="7013" spans="1:14">
      <c r="A7013" s="32"/>
      <c r="B7013" s="32"/>
      <c r="C7013" s="33"/>
      <c r="D7013" s="14"/>
      <c r="E7013" s="14"/>
      <c r="F7013" s="10"/>
      <c r="G7013" s="15"/>
      <c r="H7013" s="10"/>
      <c r="I7013" s="10"/>
      <c r="J7013" s="34"/>
      <c r="K7013" s="10"/>
      <c r="L7013" s="10"/>
      <c r="M7013" s="10"/>
      <c r="N7013" s="10"/>
    </row>
    <row r="7014" spans="1:14">
      <c r="A7014" s="32"/>
      <c r="B7014" s="32"/>
      <c r="C7014" s="33"/>
      <c r="D7014" s="14"/>
      <c r="E7014" s="14"/>
      <c r="F7014" s="10"/>
      <c r="G7014" s="15"/>
      <c r="H7014" s="10"/>
      <c r="I7014" s="10"/>
      <c r="J7014" s="34"/>
      <c r="K7014" s="10"/>
      <c r="L7014" s="10"/>
      <c r="M7014" s="10"/>
      <c r="N7014" s="10"/>
    </row>
    <row r="7015" spans="1:14">
      <c r="A7015" s="32"/>
      <c r="B7015" s="32"/>
      <c r="C7015" s="33"/>
      <c r="D7015" s="14"/>
      <c r="E7015" s="14"/>
      <c r="F7015" s="10"/>
      <c r="G7015" s="15"/>
      <c r="H7015" s="10"/>
      <c r="I7015" s="10"/>
      <c r="J7015" s="34"/>
      <c r="K7015" s="10"/>
      <c r="L7015" s="10"/>
      <c r="M7015" s="10"/>
      <c r="N7015" s="10"/>
    </row>
    <row r="7016" spans="1:14">
      <c r="A7016" s="32"/>
      <c r="B7016" s="32"/>
      <c r="C7016" s="33"/>
      <c r="D7016" s="14"/>
      <c r="E7016" s="14"/>
      <c r="F7016" s="10"/>
      <c r="G7016" s="15"/>
      <c r="H7016" s="10"/>
      <c r="I7016" s="10"/>
      <c r="J7016" s="34"/>
      <c r="K7016" s="10"/>
      <c r="L7016" s="10"/>
      <c r="M7016" s="10"/>
      <c r="N7016" s="10"/>
    </row>
    <row r="7017" spans="1:14">
      <c r="A7017" s="32"/>
      <c r="B7017" s="32"/>
      <c r="C7017" s="33"/>
      <c r="D7017" s="14"/>
      <c r="E7017" s="14"/>
      <c r="F7017" s="10"/>
      <c r="G7017" s="15"/>
      <c r="H7017" s="10"/>
      <c r="I7017" s="10"/>
      <c r="J7017" s="34"/>
      <c r="K7017" s="10"/>
      <c r="L7017" s="10"/>
      <c r="M7017" s="10"/>
      <c r="N7017" s="10"/>
    </row>
    <row r="7018" spans="1:14">
      <c r="A7018" s="32"/>
      <c r="B7018" s="32"/>
      <c r="C7018" s="33"/>
      <c r="D7018" s="14"/>
      <c r="E7018" s="14"/>
      <c r="F7018" s="10"/>
      <c r="G7018" s="15"/>
      <c r="H7018" s="10"/>
      <c r="I7018" s="10"/>
      <c r="J7018" s="34"/>
      <c r="K7018" s="10"/>
      <c r="L7018" s="10"/>
      <c r="M7018" s="10"/>
      <c r="N7018" s="10"/>
    </row>
    <row r="7019" spans="1:14">
      <c r="A7019" s="32"/>
      <c r="B7019" s="32"/>
      <c r="C7019" s="33"/>
      <c r="D7019" s="14"/>
      <c r="E7019" s="14"/>
      <c r="F7019" s="10"/>
      <c r="G7019" s="15"/>
      <c r="H7019" s="10"/>
      <c r="I7019" s="10"/>
      <c r="J7019" s="34"/>
      <c r="K7019" s="10"/>
      <c r="L7019" s="10"/>
      <c r="M7019" s="10"/>
      <c r="N7019" s="10"/>
    </row>
    <row r="7020" spans="1:14">
      <c r="A7020" s="32"/>
      <c r="B7020" s="32"/>
      <c r="C7020" s="33"/>
      <c r="D7020" s="14"/>
      <c r="E7020" s="14"/>
      <c r="F7020" s="10"/>
      <c r="G7020" s="15"/>
      <c r="H7020" s="10"/>
      <c r="I7020" s="10"/>
      <c r="J7020" s="34"/>
      <c r="K7020" s="10"/>
      <c r="L7020" s="10"/>
      <c r="M7020" s="10"/>
      <c r="N7020" s="10"/>
    </row>
    <row r="7021" spans="1:14">
      <c r="A7021" s="32"/>
      <c r="B7021" s="32"/>
      <c r="C7021" s="33"/>
      <c r="D7021" s="14"/>
      <c r="E7021" s="14"/>
      <c r="F7021" s="10"/>
      <c r="G7021" s="15"/>
      <c r="H7021" s="10"/>
      <c r="I7021" s="10"/>
      <c r="J7021" s="34"/>
      <c r="K7021" s="10"/>
      <c r="L7021" s="10"/>
      <c r="M7021" s="10"/>
      <c r="N7021" s="10"/>
    </row>
    <row r="7022" spans="1:14">
      <c r="A7022" s="32"/>
      <c r="B7022" s="32"/>
      <c r="C7022" s="33"/>
      <c r="D7022" s="14"/>
      <c r="E7022" s="14"/>
      <c r="F7022" s="10"/>
      <c r="G7022" s="15"/>
      <c r="H7022" s="10"/>
      <c r="I7022" s="10"/>
      <c r="J7022" s="34"/>
      <c r="K7022" s="10"/>
      <c r="L7022" s="10"/>
      <c r="M7022" s="10"/>
      <c r="N7022" s="10"/>
    </row>
    <row r="7023" spans="1:14">
      <c r="A7023" s="32"/>
      <c r="B7023" s="32"/>
      <c r="C7023" s="33"/>
      <c r="D7023" s="14"/>
      <c r="E7023" s="14"/>
      <c r="F7023" s="10"/>
      <c r="G7023" s="15"/>
      <c r="H7023" s="10"/>
      <c r="I7023" s="10"/>
      <c r="J7023" s="34"/>
      <c r="K7023" s="10"/>
      <c r="L7023" s="10"/>
      <c r="M7023" s="10"/>
      <c r="N7023" s="10"/>
    </row>
    <row r="7024" spans="1:14">
      <c r="A7024" s="32"/>
      <c r="B7024" s="32"/>
      <c r="C7024" s="33"/>
      <c r="D7024" s="14"/>
      <c r="E7024" s="14"/>
      <c r="F7024" s="10"/>
      <c r="G7024" s="15"/>
      <c r="H7024" s="10"/>
      <c r="I7024" s="10"/>
      <c r="J7024" s="34"/>
      <c r="K7024" s="10"/>
      <c r="L7024" s="10"/>
      <c r="M7024" s="10"/>
      <c r="N7024" s="10"/>
    </row>
    <row r="7025" spans="1:14">
      <c r="A7025" s="32"/>
      <c r="B7025" s="32"/>
      <c r="C7025" s="33"/>
      <c r="D7025" s="14"/>
      <c r="E7025" s="14"/>
      <c r="F7025" s="10"/>
      <c r="G7025" s="15"/>
      <c r="H7025" s="10"/>
      <c r="I7025" s="10"/>
      <c r="J7025" s="34"/>
      <c r="K7025" s="10"/>
      <c r="L7025" s="10"/>
      <c r="M7025" s="10"/>
      <c r="N7025" s="10"/>
    </row>
    <row r="7026" spans="1:14">
      <c r="A7026" s="32"/>
      <c r="B7026" s="32"/>
      <c r="C7026" s="33"/>
      <c r="D7026" s="14"/>
      <c r="E7026" s="14"/>
      <c r="F7026" s="10"/>
      <c r="G7026" s="15"/>
      <c r="H7026" s="10"/>
      <c r="I7026" s="10"/>
      <c r="J7026" s="34"/>
      <c r="K7026" s="10"/>
      <c r="L7026" s="10"/>
      <c r="M7026" s="10"/>
      <c r="N7026" s="10"/>
    </row>
    <row r="7027" spans="1:14">
      <c r="A7027" s="32"/>
      <c r="B7027" s="32"/>
      <c r="C7027" s="33"/>
      <c r="D7027" s="14"/>
      <c r="E7027" s="14"/>
      <c r="F7027" s="10"/>
      <c r="G7027" s="15"/>
      <c r="H7027" s="10"/>
      <c r="I7027" s="10"/>
      <c r="J7027" s="34"/>
      <c r="K7027" s="10"/>
      <c r="L7027" s="10"/>
      <c r="M7027" s="10"/>
      <c r="N7027" s="10"/>
    </row>
    <row r="7028" spans="1:14">
      <c r="A7028" s="32"/>
      <c r="B7028" s="32"/>
      <c r="C7028" s="33"/>
      <c r="D7028" s="14"/>
      <c r="E7028" s="14"/>
      <c r="F7028" s="10"/>
      <c r="G7028" s="15"/>
      <c r="H7028" s="10"/>
      <c r="I7028" s="10"/>
      <c r="J7028" s="34"/>
      <c r="K7028" s="10"/>
      <c r="L7028" s="10"/>
      <c r="M7028" s="10"/>
      <c r="N7028" s="10"/>
    </row>
    <row r="7029" spans="1:14">
      <c r="A7029" s="32"/>
      <c r="B7029" s="32"/>
      <c r="C7029" s="33"/>
      <c r="D7029" s="14"/>
      <c r="E7029" s="14"/>
      <c r="F7029" s="10"/>
      <c r="G7029" s="15"/>
      <c r="H7029" s="10"/>
      <c r="I7029" s="10"/>
      <c r="J7029" s="34"/>
      <c r="K7029" s="10"/>
      <c r="L7029" s="10"/>
      <c r="M7029" s="10"/>
      <c r="N7029" s="10"/>
    </row>
    <row r="7030" spans="1:14">
      <c r="A7030" s="32"/>
      <c r="B7030" s="32"/>
      <c r="C7030" s="33"/>
      <c r="D7030" s="14"/>
      <c r="E7030" s="14"/>
      <c r="F7030" s="10"/>
      <c r="G7030" s="15"/>
      <c r="H7030" s="10"/>
      <c r="I7030" s="10"/>
      <c r="J7030" s="34"/>
      <c r="K7030" s="10"/>
      <c r="L7030" s="10"/>
      <c r="M7030" s="10"/>
      <c r="N7030" s="10"/>
    </row>
    <row r="7031" spans="1:14">
      <c r="A7031" s="32"/>
      <c r="B7031" s="32"/>
      <c r="C7031" s="33"/>
      <c r="D7031" s="14"/>
      <c r="E7031" s="14"/>
      <c r="F7031" s="10"/>
      <c r="G7031" s="15"/>
      <c r="H7031" s="10"/>
      <c r="I7031" s="10"/>
      <c r="J7031" s="34"/>
      <c r="K7031" s="10"/>
      <c r="L7031" s="10"/>
      <c r="M7031" s="10"/>
      <c r="N7031" s="10"/>
    </row>
    <row r="7032" spans="1:14">
      <c r="A7032" s="32"/>
      <c r="B7032" s="32"/>
      <c r="C7032" s="33"/>
      <c r="D7032" s="14"/>
      <c r="E7032" s="14"/>
      <c r="F7032" s="10"/>
      <c r="G7032" s="15"/>
      <c r="H7032" s="10"/>
      <c r="I7032" s="10"/>
      <c r="J7032" s="34"/>
      <c r="K7032" s="10"/>
      <c r="L7032" s="10"/>
      <c r="M7032" s="10"/>
      <c r="N7032" s="10"/>
    </row>
    <row r="7033" spans="1:14">
      <c r="A7033" s="32"/>
      <c r="B7033" s="32"/>
      <c r="C7033" s="33"/>
      <c r="D7033" s="14"/>
      <c r="E7033" s="14"/>
      <c r="F7033" s="10"/>
      <c r="G7033" s="15"/>
      <c r="H7033" s="10"/>
      <c r="I7033" s="10"/>
      <c r="J7033" s="34"/>
      <c r="K7033" s="10"/>
      <c r="L7033" s="10"/>
      <c r="M7033" s="10"/>
      <c r="N7033" s="10"/>
    </row>
    <row r="7034" spans="1:14">
      <c r="A7034" s="32"/>
      <c r="B7034" s="32"/>
      <c r="C7034" s="33"/>
      <c r="D7034" s="14"/>
      <c r="E7034" s="14"/>
      <c r="F7034" s="10"/>
      <c r="G7034" s="15"/>
      <c r="H7034" s="10"/>
      <c r="I7034" s="10"/>
      <c r="J7034" s="34"/>
      <c r="K7034" s="10"/>
      <c r="L7034" s="10"/>
      <c r="M7034" s="10"/>
      <c r="N7034" s="10"/>
    </row>
    <row r="7035" spans="1:14">
      <c r="A7035" s="32"/>
      <c r="B7035" s="32"/>
      <c r="C7035" s="33"/>
      <c r="D7035" s="14"/>
      <c r="E7035" s="14"/>
      <c r="F7035" s="10"/>
      <c r="G7035" s="15"/>
      <c r="H7035" s="10"/>
      <c r="I7035" s="10"/>
      <c r="J7035" s="34"/>
      <c r="K7035" s="10"/>
      <c r="L7035" s="10"/>
      <c r="M7035" s="10"/>
      <c r="N7035" s="10"/>
    </row>
    <row r="7036" spans="1:14">
      <c r="A7036" s="32"/>
      <c r="B7036" s="32"/>
      <c r="C7036" s="33"/>
      <c r="D7036" s="14"/>
      <c r="E7036" s="14"/>
      <c r="F7036" s="10"/>
      <c r="G7036" s="15"/>
      <c r="H7036" s="10"/>
      <c r="I7036" s="10"/>
      <c r="J7036" s="34"/>
      <c r="K7036" s="10"/>
      <c r="L7036" s="10"/>
      <c r="M7036" s="10"/>
      <c r="N7036" s="10"/>
    </row>
    <row r="7037" spans="1:14">
      <c r="A7037" s="32"/>
      <c r="B7037" s="32"/>
      <c r="C7037" s="33"/>
      <c r="D7037" s="14"/>
      <c r="E7037" s="14"/>
      <c r="F7037" s="10"/>
      <c r="G7037" s="15"/>
      <c r="H7037" s="10"/>
      <c r="I7037" s="10"/>
      <c r="J7037" s="34"/>
      <c r="K7037" s="10"/>
      <c r="L7037" s="10"/>
      <c r="M7037" s="10"/>
      <c r="N7037" s="10"/>
    </row>
    <row r="7038" spans="1:14">
      <c r="A7038" s="32"/>
      <c r="B7038" s="32"/>
      <c r="C7038" s="33"/>
      <c r="D7038" s="14"/>
      <c r="E7038" s="14"/>
      <c r="F7038" s="10"/>
      <c r="G7038" s="15"/>
      <c r="H7038" s="10"/>
      <c r="I7038" s="10"/>
      <c r="J7038" s="34"/>
      <c r="K7038" s="10"/>
      <c r="L7038" s="10"/>
      <c r="M7038" s="10"/>
      <c r="N7038" s="10"/>
    </row>
    <row r="7039" spans="1:14">
      <c r="A7039" s="32"/>
      <c r="B7039" s="32"/>
      <c r="C7039" s="33"/>
      <c r="D7039" s="14"/>
      <c r="E7039" s="14"/>
      <c r="F7039" s="10"/>
      <c r="G7039" s="15"/>
      <c r="H7039" s="10"/>
      <c r="I7039" s="10"/>
      <c r="J7039" s="34"/>
      <c r="K7039" s="10"/>
      <c r="L7039" s="10"/>
      <c r="M7039" s="10"/>
      <c r="N7039" s="10"/>
    </row>
    <row r="7040" spans="1:14">
      <c r="A7040" s="32"/>
      <c r="B7040" s="32"/>
      <c r="C7040" s="33"/>
      <c r="D7040" s="14"/>
      <c r="E7040" s="14"/>
      <c r="F7040" s="10"/>
      <c r="G7040" s="15"/>
      <c r="H7040" s="10"/>
      <c r="I7040" s="10"/>
      <c r="J7040" s="34"/>
      <c r="K7040" s="10"/>
      <c r="L7040" s="10"/>
      <c r="M7040" s="10"/>
      <c r="N7040" s="10"/>
    </row>
    <row r="7041" spans="1:14">
      <c r="A7041" s="32"/>
      <c r="B7041" s="32"/>
      <c r="C7041" s="33"/>
      <c r="D7041" s="14"/>
      <c r="E7041" s="14"/>
      <c r="F7041" s="10"/>
      <c r="G7041" s="15"/>
      <c r="H7041" s="10"/>
      <c r="I7041" s="10"/>
      <c r="J7041" s="34"/>
      <c r="K7041" s="10"/>
      <c r="L7041" s="10"/>
      <c r="M7041" s="10"/>
      <c r="N7041" s="10"/>
    </row>
    <row r="7042" spans="1:14">
      <c r="A7042" s="32"/>
      <c r="B7042" s="32"/>
      <c r="C7042" s="33"/>
      <c r="D7042" s="14"/>
      <c r="E7042" s="14"/>
      <c r="F7042" s="10"/>
      <c r="G7042" s="15"/>
      <c r="H7042" s="10"/>
      <c r="I7042" s="10"/>
      <c r="J7042" s="34"/>
      <c r="K7042" s="10"/>
      <c r="L7042" s="10"/>
      <c r="M7042" s="10"/>
      <c r="N7042" s="10"/>
    </row>
    <row r="7043" spans="1:14">
      <c r="A7043" s="32"/>
      <c r="B7043" s="32"/>
      <c r="C7043" s="33"/>
      <c r="D7043" s="14"/>
      <c r="E7043" s="14"/>
      <c r="F7043" s="10"/>
      <c r="G7043" s="15"/>
      <c r="H7043" s="10"/>
      <c r="I7043" s="10"/>
      <c r="J7043" s="34"/>
      <c r="K7043" s="10"/>
      <c r="L7043" s="10"/>
      <c r="M7043" s="10"/>
      <c r="N7043" s="10"/>
    </row>
    <row r="7044" spans="1:14">
      <c r="A7044" s="32"/>
      <c r="B7044" s="32"/>
      <c r="C7044" s="33"/>
      <c r="D7044" s="14"/>
      <c r="E7044" s="14"/>
      <c r="F7044" s="10"/>
      <c r="G7044" s="15"/>
      <c r="H7044" s="10"/>
      <c r="I7044" s="10"/>
      <c r="J7044" s="34"/>
      <c r="K7044" s="10"/>
      <c r="L7044" s="10"/>
      <c r="M7044" s="10"/>
      <c r="N7044" s="10"/>
    </row>
    <row r="7045" spans="1:14">
      <c r="A7045" s="32"/>
      <c r="B7045" s="32"/>
      <c r="C7045" s="33"/>
      <c r="D7045" s="14"/>
      <c r="E7045" s="14"/>
      <c r="F7045" s="10"/>
      <c r="G7045" s="15"/>
      <c r="H7045" s="10"/>
      <c r="I7045" s="10"/>
      <c r="J7045" s="34"/>
      <c r="K7045" s="10"/>
      <c r="L7045" s="10"/>
      <c r="M7045" s="10"/>
      <c r="N7045" s="10"/>
    </row>
    <row r="7046" spans="1:14">
      <c r="A7046" s="32"/>
      <c r="B7046" s="32"/>
      <c r="C7046" s="33"/>
      <c r="D7046" s="14"/>
      <c r="E7046" s="14"/>
      <c r="F7046" s="10"/>
      <c r="G7046" s="15"/>
      <c r="H7046" s="10"/>
      <c r="I7046" s="10"/>
      <c r="J7046" s="34"/>
      <c r="K7046" s="10"/>
      <c r="L7046" s="10"/>
      <c r="M7046" s="10"/>
      <c r="N7046" s="10"/>
    </row>
    <row r="7047" spans="1:14">
      <c r="A7047" s="32"/>
      <c r="B7047" s="32"/>
      <c r="C7047" s="33"/>
      <c r="D7047" s="14"/>
      <c r="E7047" s="14"/>
      <c r="F7047" s="10"/>
      <c r="G7047" s="15"/>
      <c r="H7047" s="10"/>
      <c r="I7047" s="10"/>
      <c r="J7047" s="34"/>
      <c r="K7047" s="10"/>
      <c r="L7047" s="10"/>
      <c r="M7047" s="10"/>
      <c r="N7047" s="10"/>
    </row>
    <row r="7048" spans="1:14">
      <c r="A7048" s="32"/>
      <c r="B7048" s="32"/>
      <c r="C7048" s="33"/>
      <c r="D7048" s="14"/>
      <c r="E7048" s="14"/>
      <c r="F7048" s="10"/>
      <c r="G7048" s="15"/>
      <c r="H7048" s="10"/>
      <c r="I7048" s="10"/>
      <c r="J7048" s="34"/>
      <c r="K7048" s="10"/>
      <c r="L7048" s="10"/>
      <c r="M7048" s="10"/>
      <c r="N7048" s="10"/>
    </row>
    <row r="7049" spans="1:14">
      <c r="A7049" s="32"/>
      <c r="B7049" s="32"/>
      <c r="C7049" s="33"/>
      <c r="D7049" s="14"/>
      <c r="E7049" s="14"/>
      <c r="F7049" s="10"/>
      <c r="G7049" s="15"/>
      <c r="H7049" s="10"/>
      <c r="I7049" s="10"/>
      <c r="J7049" s="34"/>
      <c r="K7049" s="10"/>
      <c r="L7049" s="10"/>
      <c r="M7049" s="10"/>
      <c r="N7049" s="10"/>
    </row>
    <row r="7050" spans="1:14">
      <c r="A7050" s="32"/>
      <c r="B7050" s="32"/>
      <c r="C7050" s="33"/>
      <c r="D7050" s="14"/>
      <c r="E7050" s="14"/>
      <c r="F7050" s="10"/>
      <c r="G7050" s="15"/>
      <c r="H7050" s="10"/>
      <c r="I7050" s="10"/>
      <c r="J7050" s="34"/>
      <c r="K7050" s="10"/>
      <c r="L7050" s="10"/>
      <c r="M7050" s="10"/>
      <c r="N7050" s="10"/>
    </row>
    <row r="7051" spans="1:14">
      <c r="A7051" s="32"/>
      <c r="B7051" s="32"/>
      <c r="C7051" s="33"/>
      <c r="D7051" s="14"/>
      <c r="E7051" s="14"/>
      <c r="F7051" s="10"/>
      <c r="G7051" s="15"/>
      <c r="H7051" s="10"/>
      <c r="I7051" s="10"/>
      <c r="J7051" s="34"/>
      <c r="K7051" s="10"/>
      <c r="L7051" s="10"/>
      <c r="M7051" s="10"/>
      <c r="N7051" s="10"/>
    </row>
    <row r="7052" spans="1:14">
      <c r="A7052" s="32"/>
      <c r="B7052" s="32"/>
      <c r="C7052" s="33"/>
      <c r="D7052" s="14"/>
      <c r="E7052" s="14"/>
      <c r="F7052" s="10"/>
      <c r="G7052" s="15"/>
      <c r="H7052" s="10"/>
      <c r="I7052" s="10"/>
      <c r="J7052" s="34"/>
      <c r="K7052" s="10"/>
      <c r="L7052" s="10"/>
      <c r="M7052" s="10"/>
      <c r="N7052" s="10"/>
    </row>
    <row r="7053" spans="1:14">
      <c r="A7053" s="32"/>
      <c r="B7053" s="32"/>
      <c r="C7053" s="33"/>
      <c r="D7053" s="14"/>
      <c r="E7053" s="14"/>
      <c r="F7053" s="10"/>
      <c r="G7053" s="15"/>
      <c r="H7053" s="10"/>
      <c r="I7053" s="10"/>
      <c r="J7053" s="34"/>
      <c r="K7053" s="10"/>
      <c r="L7053" s="10"/>
      <c r="M7053" s="10"/>
      <c r="N7053" s="10"/>
    </row>
    <row r="7054" spans="1:14">
      <c r="A7054" s="32"/>
      <c r="B7054" s="32"/>
      <c r="C7054" s="33"/>
      <c r="D7054" s="14"/>
      <c r="E7054" s="14"/>
      <c r="F7054" s="10"/>
      <c r="G7054" s="15"/>
      <c r="H7054" s="10"/>
      <c r="I7054" s="10"/>
      <c r="J7054" s="34"/>
      <c r="K7054" s="10"/>
      <c r="L7054" s="10"/>
      <c r="M7054" s="10"/>
      <c r="N7054" s="10"/>
    </row>
    <row r="7055" spans="1:14">
      <c r="A7055" s="32"/>
      <c r="B7055" s="32"/>
      <c r="C7055" s="33"/>
      <c r="D7055" s="14"/>
      <c r="E7055" s="14"/>
      <c r="F7055" s="10"/>
      <c r="G7055" s="15"/>
      <c r="H7055" s="10"/>
      <c r="I7055" s="10"/>
      <c r="J7055" s="34"/>
      <c r="K7055" s="10"/>
      <c r="L7055" s="10"/>
      <c r="M7055" s="10"/>
      <c r="N7055" s="10"/>
    </row>
    <row r="7056" spans="1:14">
      <c r="A7056" s="32"/>
      <c r="B7056" s="32"/>
      <c r="C7056" s="33"/>
      <c r="D7056" s="14"/>
      <c r="E7056" s="14"/>
      <c r="F7056" s="10"/>
      <c r="G7056" s="15"/>
      <c r="H7056" s="10"/>
      <c r="I7056" s="10"/>
      <c r="J7056" s="34"/>
      <c r="K7056" s="10"/>
      <c r="L7056" s="10"/>
      <c r="M7056" s="10"/>
      <c r="N7056" s="10"/>
    </row>
    <row r="7057" spans="1:14">
      <c r="A7057" s="32"/>
      <c r="B7057" s="32"/>
      <c r="C7057" s="33"/>
      <c r="D7057" s="14"/>
      <c r="E7057" s="14"/>
      <c r="F7057" s="10"/>
      <c r="G7057" s="15"/>
      <c r="H7057" s="10"/>
      <c r="I7057" s="10"/>
      <c r="J7057" s="34"/>
      <c r="K7057" s="10"/>
      <c r="L7057" s="10"/>
      <c r="M7057" s="10"/>
      <c r="N7057" s="10"/>
    </row>
    <row r="7058" spans="1:14">
      <c r="A7058" s="32"/>
      <c r="B7058" s="32"/>
      <c r="C7058" s="33"/>
      <c r="D7058" s="14"/>
      <c r="E7058" s="14"/>
      <c r="F7058" s="10"/>
      <c r="G7058" s="15"/>
      <c r="H7058" s="10"/>
      <c r="I7058" s="10"/>
      <c r="J7058" s="34"/>
      <c r="K7058" s="10"/>
      <c r="L7058" s="10"/>
      <c r="M7058" s="10"/>
      <c r="N7058" s="10"/>
    </row>
    <row r="7059" spans="1:14">
      <c r="A7059" s="32"/>
      <c r="B7059" s="32"/>
      <c r="C7059" s="33"/>
      <c r="D7059" s="14"/>
      <c r="E7059" s="14"/>
      <c r="F7059" s="10"/>
      <c r="G7059" s="15"/>
      <c r="H7059" s="10"/>
      <c r="I7059" s="10"/>
      <c r="J7059" s="34"/>
      <c r="K7059" s="10"/>
      <c r="L7059" s="10"/>
      <c r="M7059" s="10"/>
      <c r="N7059" s="10"/>
    </row>
    <row r="7060" spans="1:14">
      <c r="A7060" s="32"/>
      <c r="B7060" s="32"/>
      <c r="C7060" s="33"/>
      <c r="D7060" s="14"/>
      <c r="E7060" s="14"/>
      <c r="F7060" s="10"/>
      <c r="G7060" s="15"/>
      <c r="H7060" s="10"/>
      <c r="I7060" s="10"/>
      <c r="J7060" s="34"/>
      <c r="K7060" s="10"/>
      <c r="L7060" s="10"/>
      <c r="M7060" s="10"/>
      <c r="N7060" s="10"/>
    </row>
    <row r="7061" spans="1:14">
      <c r="A7061" s="32"/>
      <c r="B7061" s="32"/>
      <c r="C7061" s="33"/>
      <c r="D7061" s="14"/>
      <c r="E7061" s="14"/>
      <c r="F7061" s="10"/>
      <c r="G7061" s="15"/>
      <c r="H7061" s="10"/>
      <c r="I7061" s="10"/>
      <c r="J7061" s="34"/>
      <c r="K7061" s="10"/>
      <c r="L7061" s="10"/>
      <c r="M7061" s="10"/>
      <c r="N7061" s="10"/>
    </row>
    <row r="7062" spans="1:14">
      <c r="A7062" s="32"/>
      <c r="B7062" s="32"/>
      <c r="C7062" s="33"/>
      <c r="D7062" s="14"/>
      <c r="E7062" s="14"/>
      <c r="F7062" s="10"/>
      <c r="G7062" s="15"/>
      <c r="H7062" s="10"/>
      <c r="I7062" s="10"/>
      <c r="J7062" s="34"/>
      <c r="K7062" s="10"/>
      <c r="L7062" s="10"/>
      <c r="M7062" s="10"/>
      <c r="N7062" s="10"/>
    </row>
    <row r="7063" spans="1:14">
      <c r="A7063" s="32"/>
      <c r="B7063" s="32"/>
      <c r="C7063" s="33"/>
      <c r="D7063" s="14"/>
      <c r="E7063" s="14"/>
      <c r="F7063" s="10"/>
      <c r="G7063" s="15"/>
      <c r="H7063" s="10"/>
      <c r="I7063" s="10"/>
      <c r="J7063" s="34"/>
      <c r="K7063" s="10"/>
      <c r="L7063" s="10"/>
      <c r="M7063" s="10"/>
      <c r="N7063" s="10"/>
    </row>
    <row r="7064" spans="1:14">
      <c r="A7064" s="32"/>
      <c r="B7064" s="32"/>
      <c r="C7064" s="33"/>
      <c r="D7064" s="14"/>
      <c r="E7064" s="14"/>
      <c r="F7064" s="10"/>
      <c r="G7064" s="15"/>
      <c r="H7064" s="10"/>
      <c r="I7064" s="10"/>
      <c r="J7064" s="34"/>
      <c r="K7064" s="10"/>
      <c r="L7064" s="10"/>
      <c r="M7064" s="10"/>
      <c r="N7064" s="10"/>
    </row>
    <row r="7065" spans="1:14">
      <c r="A7065" s="32"/>
      <c r="B7065" s="32"/>
      <c r="C7065" s="33"/>
      <c r="D7065" s="14"/>
      <c r="E7065" s="14"/>
      <c r="F7065" s="10"/>
      <c r="G7065" s="15"/>
      <c r="H7065" s="10"/>
      <c r="I7065" s="10"/>
      <c r="J7065" s="34"/>
      <c r="K7065" s="10"/>
      <c r="L7065" s="10"/>
      <c r="M7065" s="10"/>
      <c r="N7065" s="10"/>
    </row>
    <row r="7066" spans="1:14">
      <c r="A7066" s="32"/>
      <c r="B7066" s="32"/>
      <c r="C7066" s="33"/>
      <c r="D7066" s="14"/>
      <c r="E7066" s="14"/>
      <c r="F7066" s="10"/>
      <c r="G7066" s="15"/>
      <c r="H7066" s="10"/>
      <c r="I7066" s="10"/>
      <c r="J7066" s="34"/>
      <c r="K7066" s="10"/>
      <c r="L7066" s="10"/>
      <c r="M7066" s="10"/>
      <c r="N7066" s="10"/>
    </row>
    <row r="7067" spans="1:14">
      <c r="A7067" s="32"/>
      <c r="B7067" s="32"/>
      <c r="C7067" s="33"/>
      <c r="D7067" s="14"/>
      <c r="E7067" s="14"/>
      <c r="F7067" s="10"/>
      <c r="G7067" s="15"/>
      <c r="H7067" s="10"/>
      <c r="I7067" s="10"/>
      <c r="J7067" s="34"/>
      <c r="K7067" s="10"/>
      <c r="L7067" s="10"/>
      <c r="M7067" s="10"/>
      <c r="N7067" s="10"/>
    </row>
    <row r="7068" spans="1:14">
      <c r="A7068" s="32"/>
      <c r="B7068" s="32"/>
      <c r="C7068" s="33"/>
      <c r="D7068" s="14"/>
      <c r="E7068" s="14"/>
      <c r="F7068" s="10"/>
      <c r="G7068" s="15"/>
      <c r="H7068" s="10"/>
      <c r="I7068" s="10"/>
      <c r="J7068" s="34"/>
      <c r="K7068" s="10"/>
      <c r="L7068" s="10"/>
      <c r="M7068" s="10"/>
      <c r="N7068" s="10"/>
    </row>
    <row r="7069" spans="1:14">
      <c r="A7069" s="32"/>
      <c r="B7069" s="32"/>
      <c r="C7069" s="33"/>
      <c r="D7069" s="14"/>
      <c r="E7069" s="14"/>
      <c r="F7069" s="10"/>
      <c r="G7069" s="15"/>
      <c r="H7069" s="10"/>
      <c r="I7069" s="10"/>
      <c r="J7069" s="34"/>
      <c r="K7069" s="10"/>
      <c r="L7069" s="10"/>
      <c r="M7069" s="10"/>
      <c r="N7069" s="10"/>
    </row>
    <row r="7070" spans="1:14">
      <c r="A7070" s="32"/>
      <c r="B7070" s="32"/>
      <c r="C7070" s="33"/>
      <c r="D7070" s="14"/>
      <c r="E7070" s="14"/>
      <c r="F7070" s="10"/>
      <c r="G7070" s="15"/>
      <c r="H7070" s="10"/>
      <c r="I7070" s="10"/>
      <c r="J7070" s="34"/>
      <c r="K7070" s="10"/>
      <c r="L7070" s="10"/>
      <c r="M7070" s="10"/>
      <c r="N7070" s="10"/>
    </row>
    <row r="7071" spans="1:14">
      <c r="A7071" s="32"/>
      <c r="B7071" s="32"/>
      <c r="C7071" s="33"/>
      <c r="D7071" s="14"/>
      <c r="E7071" s="14"/>
      <c r="F7071" s="10"/>
      <c r="G7071" s="15"/>
      <c r="H7071" s="10"/>
      <c r="I7071" s="10"/>
      <c r="J7071" s="34"/>
      <c r="K7071" s="10"/>
      <c r="L7071" s="10"/>
      <c r="M7071" s="10"/>
      <c r="N7071" s="10"/>
    </row>
    <row r="7072" spans="1:14">
      <c r="A7072" s="32"/>
      <c r="B7072" s="32"/>
      <c r="C7072" s="33"/>
      <c r="D7072" s="14"/>
      <c r="E7072" s="14"/>
      <c r="F7072" s="10"/>
      <c r="G7072" s="15"/>
      <c r="H7072" s="10"/>
      <c r="I7072" s="10"/>
      <c r="J7072" s="34"/>
      <c r="K7072" s="10"/>
      <c r="L7072" s="10"/>
      <c r="M7072" s="10"/>
      <c r="N7072" s="10"/>
    </row>
    <row r="7073" spans="1:14">
      <c r="A7073" s="32"/>
      <c r="B7073" s="32"/>
      <c r="C7073" s="33"/>
      <c r="D7073" s="14"/>
      <c r="E7073" s="14"/>
      <c r="F7073" s="10"/>
      <c r="G7073" s="15"/>
      <c r="H7073" s="10"/>
      <c r="I7073" s="10"/>
      <c r="J7073" s="34"/>
      <c r="K7073" s="10"/>
      <c r="L7073" s="10"/>
      <c r="M7073" s="10"/>
      <c r="N7073" s="10"/>
    </row>
    <row r="7074" spans="1:14">
      <c r="A7074" s="32"/>
      <c r="B7074" s="32"/>
      <c r="C7074" s="33"/>
      <c r="D7074" s="14"/>
      <c r="E7074" s="14"/>
      <c r="F7074" s="10"/>
      <c r="G7074" s="15"/>
      <c r="H7074" s="10"/>
      <c r="I7074" s="10"/>
      <c r="J7074" s="34"/>
      <c r="K7074" s="10"/>
      <c r="L7074" s="10"/>
      <c r="M7074" s="10"/>
      <c r="N7074" s="10"/>
    </row>
    <row r="7075" spans="1:14">
      <c r="A7075" s="32"/>
      <c r="B7075" s="32"/>
      <c r="C7075" s="33"/>
      <c r="D7075" s="14"/>
      <c r="E7075" s="14"/>
      <c r="F7075" s="10"/>
      <c r="G7075" s="15"/>
      <c r="H7075" s="10"/>
      <c r="I7075" s="10"/>
      <c r="J7075" s="34"/>
      <c r="K7075" s="10"/>
      <c r="L7075" s="10"/>
      <c r="M7075" s="10"/>
      <c r="N7075" s="10"/>
    </row>
    <row r="7076" spans="1:14">
      <c r="A7076" s="32"/>
      <c r="B7076" s="32"/>
      <c r="C7076" s="33"/>
      <c r="D7076" s="14"/>
      <c r="E7076" s="14"/>
      <c r="F7076" s="10"/>
      <c r="G7076" s="15"/>
      <c r="H7076" s="10"/>
      <c r="I7076" s="10"/>
      <c r="J7076" s="34"/>
      <c r="K7076" s="10"/>
      <c r="L7076" s="10"/>
      <c r="M7076" s="10"/>
      <c r="N7076" s="10"/>
    </row>
    <row r="7077" spans="1:14">
      <c r="A7077" s="32"/>
      <c r="B7077" s="32"/>
      <c r="C7077" s="33"/>
      <c r="D7077" s="14"/>
      <c r="E7077" s="14"/>
      <c r="F7077" s="10"/>
      <c r="G7077" s="15"/>
      <c r="H7077" s="10"/>
      <c r="I7077" s="10"/>
      <c r="J7077" s="34"/>
      <c r="K7077" s="10"/>
      <c r="L7077" s="10"/>
      <c r="M7077" s="10"/>
      <c r="N7077" s="10"/>
    </row>
    <row r="7078" spans="1:14">
      <c r="A7078" s="32"/>
      <c r="B7078" s="32"/>
      <c r="C7078" s="33"/>
      <c r="D7078" s="14"/>
      <c r="E7078" s="14"/>
      <c r="F7078" s="10"/>
      <c r="G7078" s="15"/>
      <c r="H7078" s="10"/>
      <c r="I7078" s="10"/>
      <c r="J7078" s="34"/>
      <c r="K7078" s="10"/>
      <c r="L7078" s="10"/>
      <c r="M7078" s="10"/>
      <c r="N7078" s="10"/>
    </row>
    <row r="7079" spans="1:14">
      <c r="A7079" s="32"/>
      <c r="B7079" s="32"/>
      <c r="C7079" s="33"/>
      <c r="D7079" s="14"/>
      <c r="E7079" s="14"/>
      <c r="F7079" s="10"/>
      <c r="G7079" s="15"/>
      <c r="H7079" s="10"/>
      <c r="I7079" s="10"/>
      <c r="J7079" s="34"/>
      <c r="K7079" s="10"/>
      <c r="L7079" s="10"/>
      <c r="M7079" s="10"/>
      <c r="N7079" s="10"/>
    </row>
    <row r="7080" spans="1:14">
      <c r="A7080" s="32"/>
      <c r="B7080" s="32"/>
      <c r="C7080" s="33"/>
      <c r="D7080" s="14"/>
      <c r="E7080" s="14"/>
      <c r="F7080" s="10"/>
      <c r="G7080" s="15"/>
      <c r="H7080" s="10"/>
      <c r="I7080" s="10"/>
      <c r="J7080" s="34"/>
      <c r="K7080" s="10"/>
      <c r="L7080" s="10"/>
      <c r="M7080" s="10"/>
      <c r="N7080" s="10"/>
    </row>
    <row r="7081" spans="1:14">
      <c r="A7081" s="32"/>
      <c r="B7081" s="32"/>
      <c r="C7081" s="33"/>
      <c r="D7081" s="14"/>
      <c r="E7081" s="14"/>
      <c r="F7081" s="10"/>
      <c r="G7081" s="15"/>
      <c r="H7081" s="10"/>
      <c r="I7081" s="10"/>
      <c r="J7081" s="34"/>
      <c r="K7081" s="10"/>
      <c r="L7081" s="10"/>
      <c r="M7081" s="10"/>
      <c r="N7081" s="10"/>
    </row>
    <row r="7082" spans="1:14">
      <c r="A7082" s="32"/>
      <c r="B7082" s="32"/>
      <c r="C7082" s="33"/>
      <c r="D7082" s="14"/>
      <c r="E7082" s="14"/>
      <c r="F7082" s="10"/>
      <c r="G7082" s="15"/>
      <c r="H7082" s="10"/>
      <c r="I7082" s="10"/>
      <c r="J7082" s="34"/>
      <c r="K7082" s="10"/>
      <c r="L7082" s="10"/>
      <c r="M7082" s="10"/>
      <c r="N7082" s="10"/>
    </row>
    <row r="7083" spans="1:14">
      <c r="A7083" s="32"/>
      <c r="B7083" s="32"/>
      <c r="C7083" s="33"/>
      <c r="D7083" s="14"/>
      <c r="E7083" s="14"/>
      <c r="F7083" s="10"/>
      <c r="G7083" s="15"/>
      <c r="H7083" s="10"/>
      <c r="I7083" s="10"/>
      <c r="J7083" s="34"/>
      <c r="K7083" s="10"/>
      <c r="L7083" s="10"/>
      <c r="M7083" s="10"/>
      <c r="N7083" s="10"/>
    </row>
    <row r="7084" spans="1:14">
      <c r="A7084" s="32"/>
      <c r="B7084" s="32"/>
      <c r="C7084" s="33"/>
      <c r="D7084" s="14"/>
      <c r="E7084" s="14"/>
      <c r="F7084" s="10"/>
      <c r="G7084" s="15"/>
      <c r="H7084" s="10"/>
      <c r="I7084" s="10"/>
      <c r="J7084" s="34"/>
      <c r="K7084" s="10"/>
      <c r="L7084" s="10"/>
      <c r="M7084" s="10"/>
      <c r="N7084" s="10"/>
    </row>
    <row r="7085" spans="1:14">
      <c r="A7085" s="32"/>
      <c r="B7085" s="32"/>
      <c r="C7085" s="33"/>
      <c r="D7085" s="14"/>
      <c r="E7085" s="14"/>
      <c r="F7085" s="10"/>
      <c r="G7085" s="15"/>
      <c r="H7085" s="10"/>
      <c r="I7085" s="10"/>
      <c r="J7085" s="34"/>
      <c r="K7085" s="10"/>
      <c r="L7085" s="10"/>
      <c r="M7085" s="10"/>
      <c r="N7085" s="10"/>
    </row>
    <row r="7086" spans="1:14">
      <c r="A7086" s="32"/>
      <c r="B7086" s="32"/>
      <c r="C7086" s="33"/>
      <c r="D7086" s="14"/>
      <c r="E7086" s="14"/>
      <c r="F7086" s="10"/>
      <c r="G7086" s="15"/>
      <c r="H7086" s="10"/>
      <c r="I7086" s="10"/>
      <c r="J7086" s="34"/>
      <c r="K7086" s="10"/>
      <c r="L7086" s="10"/>
      <c r="M7086" s="10"/>
      <c r="N7086" s="10"/>
    </row>
    <row r="7087" spans="1:14">
      <c r="A7087" s="32"/>
      <c r="B7087" s="32"/>
      <c r="C7087" s="33"/>
      <c r="D7087" s="14"/>
      <c r="E7087" s="14"/>
      <c r="F7087" s="10"/>
      <c r="G7087" s="15"/>
      <c r="H7087" s="10"/>
      <c r="I7087" s="10"/>
      <c r="J7087" s="34"/>
      <c r="K7087" s="10"/>
      <c r="L7087" s="10"/>
      <c r="M7087" s="10"/>
      <c r="N7087" s="10"/>
    </row>
    <row r="7088" spans="1:14">
      <c r="A7088" s="32"/>
      <c r="B7088" s="32"/>
      <c r="C7088" s="33"/>
      <c r="D7088" s="14"/>
      <c r="E7088" s="14"/>
      <c r="F7088" s="10"/>
      <c r="G7088" s="15"/>
      <c r="H7088" s="10"/>
      <c r="I7088" s="10"/>
      <c r="J7088" s="34"/>
      <c r="K7088" s="10"/>
      <c r="L7088" s="10"/>
      <c r="M7088" s="10"/>
      <c r="N7088" s="10"/>
    </row>
    <row r="7089" spans="1:14">
      <c r="A7089" s="32"/>
      <c r="B7089" s="32"/>
      <c r="C7089" s="33"/>
      <c r="D7089" s="14"/>
      <c r="E7089" s="14"/>
      <c r="F7089" s="10"/>
      <c r="G7089" s="15"/>
      <c r="H7089" s="10"/>
      <c r="I7089" s="10"/>
      <c r="J7089" s="34"/>
      <c r="K7089" s="10"/>
      <c r="L7089" s="10"/>
      <c r="M7089" s="10"/>
      <c r="N7089" s="10"/>
    </row>
    <row r="7090" spans="1:14">
      <c r="A7090" s="32"/>
      <c r="B7090" s="32"/>
      <c r="C7090" s="33"/>
      <c r="D7090" s="14"/>
      <c r="E7090" s="14"/>
      <c r="F7090" s="10"/>
      <c r="G7090" s="15"/>
      <c r="H7090" s="10"/>
      <c r="I7090" s="10"/>
      <c r="J7090" s="34"/>
      <c r="K7090" s="10"/>
      <c r="L7090" s="10"/>
      <c r="M7090" s="10"/>
      <c r="N7090" s="10"/>
    </row>
    <row r="7091" spans="1:14">
      <c r="A7091" s="32"/>
      <c r="B7091" s="32"/>
      <c r="C7091" s="33"/>
      <c r="D7091" s="14"/>
      <c r="E7091" s="14"/>
      <c r="F7091" s="10"/>
      <c r="G7091" s="15"/>
      <c r="H7091" s="10"/>
      <c r="I7091" s="10"/>
      <c r="J7091" s="34"/>
      <c r="K7091" s="10"/>
      <c r="L7091" s="10"/>
      <c r="M7091" s="10"/>
      <c r="N7091" s="10"/>
    </row>
    <row r="7092" spans="1:14">
      <c r="A7092" s="32"/>
      <c r="B7092" s="32"/>
      <c r="C7092" s="33"/>
      <c r="D7092" s="14"/>
      <c r="E7092" s="14"/>
      <c r="F7092" s="10"/>
      <c r="G7092" s="15"/>
      <c r="H7092" s="10"/>
      <c r="I7092" s="10"/>
      <c r="J7092" s="34"/>
      <c r="K7092" s="10"/>
      <c r="L7092" s="10"/>
      <c r="M7092" s="10"/>
      <c r="N7092" s="10"/>
    </row>
    <row r="7093" spans="1:14">
      <c r="A7093" s="32"/>
      <c r="B7093" s="32"/>
      <c r="C7093" s="33"/>
      <c r="D7093" s="14"/>
      <c r="E7093" s="14"/>
      <c r="F7093" s="10"/>
      <c r="G7093" s="15"/>
      <c r="H7093" s="10"/>
      <c r="I7093" s="10"/>
      <c r="J7093" s="34"/>
      <c r="K7093" s="10"/>
      <c r="L7093" s="10"/>
      <c r="M7093" s="10"/>
      <c r="N7093" s="10"/>
    </row>
    <row r="7094" spans="1:14">
      <c r="A7094" s="32"/>
      <c r="B7094" s="32"/>
      <c r="C7094" s="33"/>
      <c r="D7094" s="14"/>
      <c r="E7094" s="14"/>
      <c r="F7094" s="10"/>
      <c r="G7094" s="15"/>
      <c r="H7094" s="10"/>
      <c r="I7094" s="10"/>
      <c r="J7094" s="34"/>
      <c r="K7094" s="10"/>
      <c r="L7094" s="10"/>
      <c r="M7094" s="10"/>
      <c r="N7094" s="10"/>
    </row>
    <row r="7095" spans="1:14">
      <c r="A7095" s="32"/>
      <c r="B7095" s="32"/>
      <c r="C7095" s="33"/>
      <c r="D7095" s="14"/>
      <c r="E7095" s="14"/>
      <c r="F7095" s="10"/>
      <c r="G7095" s="15"/>
      <c r="H7095" s="10"/>
      <c r="I7095" s="10"/>
      <c r="J7095" s="34"/>
      <c r="K7095" s="10"/>
      <c r="L7095" s="10"/>
      <c r="M7095" s="10"/>
      <c r="N7095" s="10"/>
    </row>
    <row r="7096" spans="1:14">
      <c r="A7096" s="32"/>
      <c r="B7096" s="32"/>
      <c r="C7096" s="33"/>
      <c r="D7096" s="14"/>
      <c r="E7096" s="14"/>
      <c r="F7096" s="10"/>
      <c r="G7096" s="15"/>
      <c r="H7096" s="10"/>
      <c r="I7096" s="10"/>
      <c r="J7096" s="34"/>
      <c r="K7096" s="10"/>
      <c r="L7096" s="10"/>
      <c r="M7096" s="10"/>
      <c r="N7096" s="10"/>
    </row>
    <row r="7097" spans="1:14">
      <c r="A7097" s="32"/>
      <c r="B7097" s="32"/>
      <c r="C7097" s="33"/>
      <c r="D7097" s="14"/>
      <c r="E7097" s="14"/>
      <c r="F7097" s="10"/>
      <c r="G7097" s="15"/>
      <c r="H7097" s="10"/>
      <c r="I7097" s="10"/>
      <c r="J7097" s="34"/>
      <c r="K7097" s="10"/>
      <c r="L7097" s="10"/>
      <c r="M7097" s="10"/>
      <c r="N7097" s="10"/>
    </row>
    <row r="7098" spans="1:14">
      <c r="A7098" s="32"/>
      <c r="B7098" s="32"/>
      <c r="C7098" s="33"/>
      <c r="D7098" s="14"/>
      <c r="E7098" s="14"/>
      <c r="F7098" s="10"/>
      <c r="G7098" s="15"/>
      <c r="H7098" s="10"/>
      <c r="I7098" s="10"/>
      <c r="J7098" s="34"/>
      <c r="K7098" s="10"/>
      <c r="L7098" s="10"/>
      <c r="M7098" s="10"/>
      <c r="N7098" s="10"/>
    </row>
    <row r="7099" spans="1:14">
      <c r="A7099" s="32"/>
      <c r="B7099" s="32"/>
      <c r="C7099" s="33"/>
      <c r="D7099" s="14"/>
      <c r="E7099" s="14"/>
      <c r="F7099" s="10"/>
      <c r="G7099" s="15"/>
      <c r="H7099" s="10"/>
      <c r="I7099" s="10"/>
      <c r="J7099" s="34"/>
      <c r="K7099" s="10"/>
      <c r="L7099" s="10"/>
      <c r="M7099" s="10"/>
      <c r="N7099" s="10"/>
    </row>
    <row r="7100" spans="1:14">
      <c r="A7100" s="32"/>
      <c r="B7100" s="32"/>
      <c r="C7100" s="33"/>
      <c r="D7100" s="14"/>
      <c r="E7100" s="14"/>
      <c r="F7100" s="10"/>
      <c r="G7100" s="15"/>
      <c r="H7100" s="10"/>
      <c r="I7100" s="10"/>
      <c r="J7100" s="34"/>
      <c r="K7100" s="10"/>
      <c r="L7100" s="10"/>
      <c r="M7100" s="10"/>
      <c r="N7100" s="10"/>
    </row>
    <row r="7101" spans="1:14">
      <c r="A7101" s="32"/>
      <c r="B7101" s="32"/>
      <c r="C7101" s="33"/>
      <c r="D7101" s="14"/>
      <c r="E7101" s="14"/>
      <c r="F7101" s="10"/>
      <c r="G7101" s="15"/>
      <c r="H7101" s="10"/>
      <c r="I7101" s="10"/>
      <c r="J7101" s="34"/>
      <c r="K7101" s="10"/>
      <c r="L7101" s="10"/>
      <c r="M7101" s="10"/>
      <c r="N7101" s="10"/>
    </row>
    <row r="7102" spans="1:14">
      <c r="A7102" s="32"/>
      <c r="B7102" s="32"/>
      <c r="C7102" s="33"/>
      <c r="D7102" s="14"/>
      <c r="E7102" s="14"/>
      <c r="F7102" s="10"/>
      <c r="G7102" s="15"/>
      <c r="H7102" s="10"/>
      <c r="I7102" s="10"/>
      <c r="J7102" s="34"/>
      <c r="K7102" s="10"/>
      <c r="L7102" s="10"/>
      <c r="M7102" s="10"/>
      <c r="N7102" s="10"/>
    </row>
    <row r="7103" spans="1:14">
      <c r="A7103" s="32"/>
      <c r="B7103" s="32"/>
      <c r="C7103" s="33"/>
      <c r="D7103" s="14"/>
      <c r="E7103" s="14"/>
      <c r="F7103" s="10"/>
      <c r="G7103" s="15"/>
      <c r="H7103" s="10"/>
      <c r="I7103" s="10"/>
      <c r="J7103" s="34"/>
      <c r="K7103" s="10"/>
      <c r="L7103" s="10"/>
      <c r="M7103" s="10"/>
      <c r="N7103" s="10"/>
    </row>
    <row r="7104" spans="1:14">
      <c r="A7104" s="32"/>
      <c r="B7104" s="32"/>
      <c r="C7104" s="33"/>
      <c r="D7104" s="14"/>
      <c r="E7104" s="14"/>
      <c r="F7104" s="10"/>
      <c r="G7104" s="15"/>
      <c r="H7104" s="10"/>
      <c r="I7104" s="10"/>
      <c r="J7104" s="34"/>
      <c r="K7104" s="10"/>
      <c r="L7104" s="10"/>
      <c r="M7104" s="10"/>
      <c r="N7104" s="10"/>
    </row>
    <row r="7105" spans="1:14">
      <c r="A7105" s="32"/>
      <c r="B7105" s="32"/>
      <c r="C7105" s="33"/>
      <c r="D7105" s="14"/>
      <c r="E7105" s="14"/>
      <c r="F7105" s="10"/>
      <c r="G7105" s="15"/>
      <c r="H7105" s="10"/>
      <c r="I7105" s="10"/>
      <c r="J7105" s="34"/>
      <c r="K7105" s="10"/>
      <c r="L7105" s="10"/>
      <c r="M7105" s="10"/>
      <c r="N7105" s="10"/>
    </row>
    <row r="7106" spans="1:14">
      <c r="A7106" s="32"/>
      <c r="B7106" s="32"/>
      <c r="C7106" s="33"/>
      <c r="D7106" s="14"/>
      <c r="E7106" s="14"/>
      <c r="F7106" s="10"/>
      <c r="G7106" s="15"/>
      <c r="H7106" s="10"/>
      <c r="I7106" s="10"/>
      <c r="J7106" s="34"/>
      <c r="K7106" s="10"/>
      <c r="L7106" s="10"/>
      <c r="M7106" s="10"/>
      <c r="N7106" s="10"/>
    </row>
    <row r="7107" spans="1:14">
      <c r="A7107" s="32"/>
      <c r="B7107" s="32"/>
      <c r="C7107" s="33"/>
      <c r="D7107" s="14"/>
      <c r="E7107" s="14"/>
      <c r="F7107" s="10"/>
      <c r="G7107" s="15"/>
      <c r="H7107" s="10"/>
      <c r="I7107" s="10"/>
      <c r="J7107" s="34"/>
      <c r="K7107" s="10"/>
      <c r="L7107" s="10"/>
      <c r="M7107" s="10"/>
      <c r="N7107" s="10"/>
    </row>
    <row r="7108" spans="1:14">
      <c r="A7108" s="32"/>
      <c r="B7108" s="32"/>
      <c r="C7108" s="33"/>
      <c r="D7108" s="14"/>
      <c r="E7108" s="14"/>
      <c r="F7108" s="10"/>
      <c r="G7108" s="15"/>
      <c r="H7108" s="10"/>
      <c r="I7108" s="10"/>
      <c r="J7108" s="34"/>
      <c r="K7108" s="10"/>
      <c r="L7108" s="10"/>
      <c r="M7108" s="10"/>
      <c r="N7108" s="10"/>
    </row>
    <row r="7109" spans="1:14">
      <c r="A7109" s="32"/>
      <c r="B7109" s="32"/>
      <c r="C7109" s="33"/>
      <c r="D7109" s="14"/>
      <c r="E7109" s="14"/>
      <c r="F7109" s="10"/>
      <c r="G7109" s="15"/>
      <c r="H7109" s="10"/>
      <c r="I7109" s="10"/>
      <c r="J7109" s="34"/>
      <c r="K7109" s="10"/>
      <c r="L7109" s="10"/>
      <c r="M7109" s="10"/>
      <c r="N7109" s="10"/>
    </row>
    <row r="7110" spans="1:14">
      <c r="A7110" s="32"/>
      <c r="B7110" s="32"/>
      <c r="C7110" s="33"/>
      <c r="D7110" s="14"/>
      <c r="E7110" s="14"/>
      <c r="F7110" s="10"/>
      <c r="G7110" s="15"/>
      <c r="H7110" s="10"/>
      <c r="I7110" s="10"/>
      <c r="J7110" s="34"/>
      <c r="K7110" s="10"/>
      <c r="L7110" s="10"/>
      <c r="M7110" s="10"/>
      <c r="N7110" s="10"/>
    </row>
    <row r="7111" spans="1:14">
      <c r="A7111" s="32"/>
      <c r="B7111" s="32"/>
      <c r="C7111" s="33"/>
      <c r="D7111" s="14"/>
      <c r="E7111" s="14"/>
      <c r="F7111" s="10"/>
      <c r="G7111" s="15"/>
      <c r="H7111" s="10"/>
      <c r="I7111" s="10"/>
      <c r="J7111" s="34"/>
      <c r="K7111" s="10"/>
      <c r="L7111" s="10"/>
      <c r="M7111" s="10"/>
      <c r="N7111" s="10"/>
    </row>
    <row r="7112" spans="1:14">
      <c r="A7112" s="32"/>
      <c r="B7112" s="32"/>
      <c r="C7112" s="33"/>
      <c r="D7112" s="14"/>
      <c r="E7112" s="14"/>
      <c r="F7112" s="10"/>
      <c r="G7112" s="15"/>
      <c r="H7112" s="10"/>
      <c r="I7112" s="10"/>
      <c r="J7112" s="34"/>
      <c r="K7112" s="10"/>
      <c r="L7112" s="10"/>
      <c r="M7112" s="10"/>
      <c r="N7112" s="10"/>
    </row>
    <row r="7113" spans="1:14">
      <c r="A7113" s="32"/>
      <c r="B7113" s="32"/>
      <c r="C7113" s="33"/>
      <c r="D7113" s="14"/>
      <c r="E7113" s="14"/>
      <c r="F7113" s="10"/>
      <c r="G7113" s="15"/>
      <c r="H7113" s="10"/>
      <c r="I7113" s="10"/>
      <c r="J7113" s="34"/>
      <c r="K7113" s="10"/>
      <c r="L7113" s="10"/>
      <c r="M7113" s="10"/>
      <c r="N7113" s="10"/>
    </row>
    <row r="7114" spans="1:14">
      <c r="A7114" s="32"/>
      <c r="B7114" s="32"/>
      <c r="C7114" s="33"/>
      <c r="D7114" s="14"/>
      <c r="E7114" s="14"/>
      <c r="F7114" s="10"/>
      <c r="G7114" s="15"/>
      <c r="H7114" s="10"/>
      <c r="I7114" s="10"/>
      <c r="J7114" s="34"/>
      <c r="K7114" s="10"/>
      <c r="L7114" s="10"/>
      <c r="M7114" s="10"/>
      <c r="N7114" s="10"/>
    </row>
    <row r="7115" spans="1:14">
      <c r="A7115" s="32"/>
      <c r="B7115" s="32"/>
      <c r="C7115" s="33"/>
      <c r="D7115" s="14"/>
      <c r="E7115" s="14"/>
      <c r="F7115" s="10"/>
      <c r="G7115" s="15"/>
      <c r="H7115" s="10"/>
      <c r="I7115" s="10"/>
      <c r="J7115" s="34"/>
      <c r="K7115" s="10"/>
      <c r="L7115" s="10"/>
      <c r="M7115" s="10"/>
      <c r="N7115" s="10"/>
    </row>
    <row r="7116" spans="1:14">
      <c r="A7116" s="32"/>
      <c r="B7116" s="32"/>
      <c r="C7116" s="33"/>
      <c r="D7116" s="14"/>
      <c r="E7116" s="14"/>
      <c r="F7116" s="10"/>
      <c r="G7116" s="15"/>
      <c r="H7116" s="10"/>
      <c r="I7116" s="10"/>
      <c r="J7116" s="34"/>
      <c r="K7116" s="10"/>
      <c r="L7116" s="10"/>
      <c r="M7116" s="10"/>
      <c r="N7116" s="10"/>
    </row>
    <row r="7117" spans="1:14">
      <c r="A7117" s="32"/>
      <c r="B7117" s="32"/>
      <c r="C7117" s="33"/>
      <c r="D7117" s="14"/>
      <c r="E7117" s="14"/>
      <c r="F7117" s="10"/>
      <c r="G7117" s="15"/>
      <c r="H7117" s="10"/>
      <c r="I7117" s="10"/>
      <c r="J7117" s="34"/>
      <c r="K7117" s="10"/>
      <c r="L7117" s="10"/>
      <c r="M7117" s="10"/>
      <c r="N7117" s="10"/>
    </row>
    <row r="7118" spans="1:14">
      <c r="A7118" s="32"/>
      <c r="B7118" s="32"/>
      <c r="C7118" s="33"/>
      <c r="D7118" s="14"/>
      <c r="E7118" s="14"/>
      <c r="F7118" s="10"/>
      <c r="G7118" s="15"/>
      <c r="H7118" s="10"/>
      <c r="I7118" s="10"/>
      <c r="J7118" s="34"/>
      <c r="K7118" s="10"/>
      <c r="L7118" s="10"/>
      <c r="M7118" s="10"/>
      <c r="N7118" s="10"/>
    </row>
    <row r="7119" spans="1:14">
      <c r="A7119" s="32"/>
      <c r="B7119" s="32"/>
      <c r="C7119" s="33"/>
      <c r="D7119" s="14"/>
      <c r="E7119" s="14"/>
      <c r="F7119" s="10"/>
      <c r="G7119" s="15"/>
      <c r="H7119" s="10"/>
      <c r="I7119" s="10"/>
      <c r="J7119" s="34"/>
      <c r="K7119" s="10"/>
      <c r="L7119" s="10"/>
      <c r="M7119" s="10"/>
      <c r="N7119" s="10"/>
    </row>
    <row r="7120" spans="1:14">
      <c r="A7120" s="32"/>
      <c r="B7120" s="32"/>
      <c r="C7120" s="33"/>
      <c r="D7120" s="14"/>
      <c r="E7120" s="14"/>
      <c r="F7120" s="10"/>
      <c r="G7120" s="15"/>
      <c r="H7120" s="10"/>
      <c r="I7120" s="10"/>
      <c r="J7120" s="34"/>
      <c r="K7120" s="10"/>
      <c r="L7120" s="10"/>
      <c r="M7120" s="10"/>
      <c r="N7120" s="10"/>
    </row>
    <row r="7121" spans="1:14">
      <c r="A7121" s="32"/>
      <c r="B7121" s="32"/>
      <c r="C7121" s="33"/>
      <c r="D7121" s="14"/>
      <c r="E7121" s="14"/>
      <c r="F7121" s="10"/>
      <c r="G7121" s="15"/>
      <c r="H7121" s="10"/>
      <c r="I7121" s="10"/>
      <c r="J7121" s="34"/>
      <c r="K7121" s="10"/>
      <c r="L7121" s="10"/>
      <c r="M7121" s="10"/>
      <c r="N7121" s="10"/>
    </row>
    <row r="7122" spans="1:14">
      <c r="A7122" s="32"/>
      <c r="B7122" s="32"/>
      <c r="C7122" s="33"/>
      <c r="D7122" s="14"/>
      <c r="E7122" s="14"/>
      <c r="F7122" s="10"/>
      <c r="G7122" s="15"/>
      <c r="H7122" s="10"/>
      <c r="I7122" s="10"/>
      <c r="J7122" s="34"/>
      <c r="K7122" s="10"/>
      <c r="L7122" s="10"/>
      <c r="M7122" s="10"/>
      <c r="N7122" s="10"/>
    </row>
    <row r="7123" spans="1:14">
      <c r="A7123" s="32"/>
      <c r="B7123" s="32"/>
      <c r="C7123" s="33"/>
      <c r="D7123" s="14"/>
      <c r="E7123" s="14"/>
      <c r="F7123" s="10"/>
      <c r="G7123" s="15"/>
      <c r="H7123" s="10"/>
      <c r="I7123" s="10"/>
      <c r="J7123" s="34"/>
      <c r="K7123" s="10"/>
      <c r="L7123" s="10"/>
      <c r="M7123" s="10"/>
      <c r="N7123" s="10"/>
    </row>
    <row r="7124" spans="1:14">
      <c r="A7124" s="32"/>
      <c r="B7124" s="32"/>
      <c r="C7124" s="33"/>
      <c r="D7124" s="14"/>
      <c r="E7124" s="14"/>
      <c r="F7124" s="10"/>
      <c r="G7124" s="15"/>
      <c r="H7124" s="10"/>
      <c r="I7124" s="10"/>
      <c r="J7124" s="34"/>
      <c r="K7124" s="10"/>
      <c r="L7124" s="10"/>
      <c r="M7124" s="10"/>
      <c r="N7124" s="10"/>
    </row>
    <row r="7125" spans="1:14">
      <c r="A7125" s="32"/>
      <c r="B7125" s="32"/>
      <c r="C7125" s="33"/>
      <c r="D7125" s="14"/>
      <c r="E7125" s="14"/>
      <c r="F7125" s="10"/>
      <c r="G7125" s="15"/>
      <c r="H7125" s="10"/>
      <c r="I7125" s="10"/>
      <c r="J7125" s="34"/>
      <c r="K7125" s="10"/>
      <c r="L7125" s="10"/>
      <c r="M7125" s="10"/>
      <c r="N7125" s="10"/>
    </row>
    <row r="7126" spans="1:14">
      <c r="A7126" s="32"/>
      <c r="B7126" s="32"/>
      <c r="C7126" s="33"/>
      <c r="D7126" s="14"/>
      <c r="E7126" s="14"/>
      <c r="F7126" s="10"/>
      <c r="G7126" s="15"/>
      <c r="H7126" s="10"/>
      <c r="I7126" s="10"/>
      <c r="J7126" s="34"/>
      <c r="K7126" s="10"/>
      <c r="L7126" s="10"/>
      <c r="M7126" s="10"/>
      <c r="N7126" s="10"/>
    </row>
    <row r="7127" spans="1:14">
      <c r="A7127" s="32"/>
      <c r="B7127" s="32"/>
      <c r="C7127" s="33"/>
      <c r="D7127" s="14"/>
      <c r="E7127" s="14"/>
      <c r="F7127" s="10"/>
      <c r="G7127" s="15"/>
      <c r="H7127" s="10"/>
      <c r="I7127" s="10"/>
      <c r="J7127" s="34"/>
      <c r="K7127" s="10"/>
      <c r="L7127" s="10"/>
      <c r="M7127" s="10"/>
      <c r="N7127" s="10"/>
    </row>
    <row r="7128" spans="1:14">
      <c r="A7128" s="32"/>
      <c r="B7128" s="32"/>
      <c r="C7128" s="33"/>
      <c r="D7128" s="14"/>
      <c r="E7128" s="14"/>
      <c r="F7128" s="10"/>
      <c r="G7128" s="15"/>
      <c r="H7128" s="10"/>
      <c r="I7128" s="10"/>
      <c r="J7128" s="34"/>
      <c r="K7128" s="10"/>
      <c r="L7128" s="10"/>
      <c r="M7128" s="10"/>
      <c r="N7128" s="10"/>
    </row>
    <row r="7129" spans="1:14">
      <c r="A7129" s="32"/>
      <c r="B7129" s="32"/>
      <c r="C7129" s="33"/>
      <c r="D7129" s="14"/>
      <c r="E7129" s="14"/>
      <c r="F7129" s="10"/>
      <c r="G7129" s="15"/>
      <c r="H7129" s="10"/>
      <c r="I7129" s="10"/>
      <c r="J7129" s="34"/>
      <c r="K7129" s="10"/>
      <c r="L7129" s="10"/>
      <c r="M7129" s="10"/>
      <c r="N7129" s="10"/>
    </row>
    <row r="7130" spans="1:14">
      <c r="A7130" s="32"/>
      <c r="B7130" s="32"/>
      <c r="C7130" s="33"/>
      <c r="D7130" s="14"/>
      <c r="E7130" s="14"/>
      <c r="F7130" s="10"/>
      <c r="G7130" s="15"/>
      <c r="H7130" s="10"/>
      <c r="I7130" s="10"/>
      <c r="J7130" s="34"/>
      <c r="K7130" s="10"/>
      <c r="L7130" s="10"/>
      <c r="M7130" s="10"/>
      <c r="N7130" s="10"/>
    </row>
    <row r="7131" spans="1:14">
      <c r="A7131" s="32"/>
      <c r="B7131" s="32"/>
      <c r="C7131" s="33"/>
      <c r="D7131" s="14"/>
      <c r="E7131" s="14"/>
      <c r="F7131" s="10"/>
      <c r="G7131" s="15"/>
      <c r="H7131" s="10"/>
      <c r="I7131" s="10"/>
      <c r="J7131" s="34"/>
      <c r="K7131" s="10"/>
      <c r="L7131" s="10"/>
      <c r="M7131" s="10"/>
      <c r="N7131" s="10"/>
    </row>
    <row r="7132" spans="1:14">
      <c r="A7132" s="32"/>
      <c r="B7132" s="32"/>
      <c r="C7132" s="33"/>
      <c r="D7132" s="14"/>
      <c r="E7132" s="14"/>
      <c r="F7132" s="10"/>
      <c r="G7132" s="15"/>
      <c r="H7132" s="10"/>
      <c r="I7132" s="10"/>
      <c r="J7132" s="34"/>
      <c r="K7132" s="10"/>
      <c r="L7132" s="10"/>
      <c r="M7132" s="10"/>
      <c r="N7132" s="10"/>
    </row>
    <row r="7133" spans="1:14">
      <c r="A7133" s="32"/>
      <c r="B7133" s="32"/>
      <c r="C7133" s="33"/>
      <c r="D7133" s="14"/>
      <c r="E7133" s="14"/>
      <c r="F7133" s="10"/>
      <c r="G7133" s="15"/>
      <c r="H7133" s="10"/>
      <c r="I7133" s="10"/>
      <c r="J7133" s="34"/>
      <c r="K7133" s="10"/>
      <c r="L7133" s="10"/>
      <c r="M7133" s="10"/>
      <c r="N7133" s="10"/>
    </row>
    <row r="7134" spans="1:14">
      <c r="A7134" s="32"/>
      <c r="B7134" s="32"/>
      <c r="C7134" s="33"/>
      <c r="D7134" s="14"/>
      <c r="E7134" s="14"/>
      <c r="F7134" s="10"/>
      <c r="G7134" s="15"/>
      <c r="H7134" s="10"/>
      <c r="I7134" s="10"/>
      <c r="J7134" s="34"/>
      <c r="K7134" s="10"/>
      <c r="L7134" s="10"/>
      <c r="M7134" s="10"/>
      <c r="N7134" s="10"/>
    </row>
    <row r="7135" spans="1:14">
      <c r="A7135" s="32"/>
      <c r="B7135" s="32"/>
      <c r="C7135" s="33"/>
      <c r="D7135" s="14"/>
      <c r="E7135" s="14"/>
      <c r="F7135" s="10"/>
      <c r="G7135" s="15"/>
      <c r="H7135" s="10"/>
      <c r="I7135" s="10"/>
      <c r="J7135" s="34"/>
      <c r="K7135" s="10"/>
      <c r="L7135" s="10"/>
      <c r="M7135" s="10"/>
      <c r="N7135" s="10"/>
    </row>
    <row r="7136" spans="1:14">
      <c r="A7136" s="32"/>
      <c r="B7136" s="32"/>
      <c r="C7136" s="33"/>
      <c r="D7136" s="14"/>
      <c r="E7136" s="14"/>
      <c r="F7136" s="10"/>
      <c r="G7136" s="15"/>
      <c r="H7136" s="10"/>
      <c r="I7136" s="10"/>
      <c r="J7136" s="34"/>
      <c r="K7136" s="10"/>
      <c r="L7136" s="10"/>
      <c r="M7136" s="10"/>
      <c r="N7136" s="10"/>
    </row>
    <row r="7137" spans="1:14">
      <c r="A7137" s="32"/>
      <c r="B7137" s="32"/>
      <c r="C7137" s="33"/>
      <c r="D7137" s="14"/>
      <c r="E7137" s="14"/>
      <c r="F7137" s="10"/>
      <c r="G7137" s="15"/>
      <c r="H7137" s="10"/>
      <c r="I7137" s="10"/>
      <c r="J7137" s="34"/>
      <c r="K7137" s="10"/>
      <c r="L7137" s="10"/>
      <c r="M7137" s="10"/>
      <c r="N7137" s="10"/>
    </row>
    <row r="7138" spans="1:14">
      <c r="A7138" s="32"/>
      <c r="B7138" s="32"/>
      <c r="C7138" s="33"/>
      <c r="D7138" s="14"/>
      <c r="E7138" s="14"/>
      <c r="F7138" s="10"/>
      <c r="G7138" s="15"/>
      <c r="H7138" s="10"/>
      <c r="I7138" s="10"/>
      <c r="J7138" s="34"/>
      <c r="K7138" s="10"/>
      <c r="L7138" s="10"/>
      <c r="M7138" s="10"/>
      <c r="N7138" s="10"/>
    </row>
    <row r="7139" spans="1:14">
      <c r="A7139" s="32"/>
      <c r="B7139" s="32"/>
      <c r="C7139" s="33"/>
      <c r="D7139" s="14"/>
      <c r="E7139" s="14"/>
      <c r="F7139" s="10"/>
      <c r="G7139" s="15"/>
      <c r="H7139" s="10"/>
      <c r="I7139" s="10"/>
      <c r="J7139" s="34"/>
      <c r="K7139" s="10"/>
      <c r="L7139" s="10"/>
      <c r="M7139" s="10"/>
      <c r="N7139" s="10"/>
    </row>
    <row r="7140" spans="1:14">
      <c r="A7140" s="32"/>
      <c r="B7140" s="32"/>
      <c r="C7140" s="33"/>
      <c r="D7140" s="14"/>
      <c r="E7140" s="14"/>
      <c r="F7140" s="10"/>
      <c r="G7140" s="15"/>
      <c r="H7140" s="10"/>
      <c r="I7140" s="10"/>
      <c r="J7140" s="34"/>
      <c r="K7140" s="10"/>
      <c r="L7140" s="10"/>
      <c r="M7140" s="10"/>
      <c r="N7140" s="10"/>
    </row>
    <row r="7141" spans="1:14">
      <c r="A7141" s="32"/>
      <c r="B7141" s="32"/>
      <c r="C7141" s="33"/>
      <c r="D7141" s="14"/>
      <c r="E7141" s="14"/>
      <c r="F7141" s="10"/>
      <c r="G7141" s="15"/>
      <c r="H7141" s="10"/>
      <c r="I7141" s="10"/>
      <c r="J7141" s="34"/>
      <c r="K7141" s="10"/>
      <c r="L7141" s="10"/>
      <c r="M7141" s="10"/>
      <c r="N7141" s="10"/>
    </row>
    <row r="7142" spans="1:14">
      <c r="A7142" s="32"/>
      <c r="B7142" s="32"/>
      <c r="C7142" s="33"/>
      <c r="D7142" s="14"/>
      <c r="E7142" s="14"/>
      <c r="F7142" s="10"/>
      <c r="G7142" s="15"/>
      <c r="H7142" s="10"/>
      <c r="I7142" s="10"/>
      <c r="J7142" s="34"/>
      <c r="K7142" s="10"/>
      <c r="L7142" s="10"/>
      <c r="M7142" s="10"/>
      <c r="N7142" s="10"/>
    </row>
    <row r="7143" spans="1:14">
      <c r="A7143" s="32"/>
      <c r="B7143" s="32"/>
      <c r="C7143" s="33"/>
      <c r="D7143" s="14"/>
      <c r="E7143" s="14"/>
      <c r="F7143" s="10"/>
      <c r="G7143" s="15"/>
      <c r="H7143" s="10"/>
      <c r="I7143" s="10"/>
      <c r="J7143" s="34"/>
      <c r="K7143" s="10"/>
      <c r="L7143" s="10"/>
      <c r="M7143" s="10"/>
      <c r="N7143" s="10"/>
    </row>
    <row r="7144" spans="1:14">
      <c r="A7144" s="32"/>
      <c r="B7144" s="32"/>
      <c r="C7144" s="33"/>
      <c r="D7144" s="14"/>
      <c r="E7144" s="14"/>
      <c r="F7144" s="10"/>
      <c r="G7144" s="15"/>
      <c r="H7144" s="10"/>
      <c r="I7144" s="10"/>
      <c r="J7144" s="34"/>
      <c r="K7144" s="10"/>
      <c r="L7144" s="10"/>
      <c r="M7144" s="10"/>
      <c r="N7144" s="10"/>
    </row>
    <row r="7145" spans="1:14">
      <c r="A7145" s="32"/>
      <c r="B7145" s="32"/>
      <c r="C7145" s="33"/>
      <c r="D7145" s="14"/>
      <c r="E7145" s="14"/>
      <c r="F7145" s="10"/>
      <c r="G7145" s="15"/>
      <c r="H7145" s="10"/>
      <c r="I7145" s="10"/>
      <c r="J7145" s="34"/>
      <c r="K7145" s="10"/>
      <c r="L7145" s="10"/>
      <c r="M7145" s="10"/>
      <c r="N7145" s="10"/>
    </row>
    <row r="7146" spans="1:14">
      <c r="A7146" s="32"/>
      <c r="B7146" s="32"/>
      <c r="C7146" s="33"/>
      <c r="D7146" s="14"/>
      <c r="E7146" s="14"/>
      <c r="F7146" s="10"/>
      <c r="G7146" s="15"/>
      <c r="H7146" s="10"/>
      <c r="I7146" s="10"/>
      <c r="J7146" s="34"/>
      <c r="K7146" s="10"/>
      <c r="L7146" s="10"/>
      <c r="M7146" s="10"/>
      <c r="N7146" s="10"/>
    </row>
    <row r="7147" spans="1:14">
      <c r="A7147" s="32"/>
      <c r="B7147" s="32"/>
      <c r="C7147" s="33"/>
      <c r="D7147" s="14"/>
      <c r="E7147" s="14"/>
      <c r="F7147" s="10"/>
      <c r="G7147" s="15"/>
      <c r="H7147" s="10"/>
      <c r="I7147" s="10"/>
      <c r="J7147" s="34"/>
      <c r="K7147" s="10"/>
      <c r="L7147" s="10"/>
      <c r="M7147" s="10"/>
      <c r="N7147" s="10"/>
    </row>
    <row r="7148" spans="1:14">
      <c r="A7148" s="32"/>
      <c r="B7148" s="32"/>
      <c r="C7148" s="33"/>
      <c r="D7148" s="14"/>
      <c r="E7148" s="14"/>
      <c r="F7148" s="10"/>
      <c r="G7148" s="15"/>
      <c r="H7148" s="10"/>
      <c r="I7148" s="10"/>
      <c r="J7148" s="34"/>
      <c r="K7148" s="10"/>
      <c r="L7148" s="10"/>
      <c r="M7148" s="10"/>
      <c r="N7148" s="10"/>
    </row>
    <row r="7149" spans="1:14">
      <c r="A7149" s="32"/>
      <c r="B7149" s="32"/>
      <c r="C7149" s="33"/>
      <c r="D7149" s="14"/>
      <c r="E7149" s="14"/>
      <c r="F7149" s="10"/>
      <c r="G7149" s="15"/>
      <c r="H7149" s="10"/>
      <c r="I7149" s="10"/>
      <c r="J7149" s="34"/>
      <c r="K7149" s="10"/>
      <c r="L7149" s="10"/>
      <c r="M7149" s="10"/>
      <c r="N7149" s="10"/>
    </row>
    <row r="7150" spans="1:14">
      <c r="A7150" s="32"/>
      <c r="B7150" s="32"/>
      <c r="C7150" s="33"/>
      <c r="D7150" s="14"/>
      <c r="E7150" s="14"/>
      <c r="F7150" s="10"/>
      <c r="G7150" s="15"/>
      <c r="H7150" s="10"/>
      <c r="I7150" s="10"/>
      <c r="J7150" s="34"/>
      <c r="K7150" s="10"/>
      <c r="L7150" s="10"/>
      <c r="M7150" s="10"/>
      <c r="N7150" s="10"/>
    </row>
    <row r="7151" spans="1:14">
      <c r="A7151" s="32"/>
      <c r="B7151" s="32"/>
      <c r="C7151" s="33"/>
      <c r="D7151" s="14"/>
      <c r="E7151" s="14"/>
      <c r="F7151" s="10"/>
      <c r="G7151" s="15"/>
      <c r="H7151" s="10"/>
      <c r="I7151" s="10"/>
      <c r="J7151" s="34"/>
      <c r="K7151" s="10"/>
      <c r="L7151" s="10"/>
      <c r="M7151" s="10"/>
      <c r="N7151" s="10"/>
    </row>
    <row r="7152" spans="1:14">
      <c r="A7152" s="32"/>
      <c r="B7152" s="32"/>
      <c r="C7152" s="33"/>
      <c r="D7152" s="14"/>
      <c r="E7152" s="14"/>
      <c r="F7152" s="10"/>
      <c r="G7152" s="15"/>
      <c r="H7152" s="10"/>
      <c r="I7152" s="10"/>
      <c r="J7152" s="34"/>
      <c r="K7152" s="10"/>
      <c r="L7152" s="10"/>
      <c r="M7152" s="10"/>
      <c r="N7152" s="10"/>
    </row>
    <row r="7153" spans="1:14">
      <c r="A7153" s="32"/>
      <c r="B7153" s="32"/>
      <c r="C7153" s="33"/>
      <c r="D7153" s="14"/>
      <c r="E7153" s="14"/>
      <c r="F7153" s="10"/>
      <c r="G7153" s="15"/>
      <c r="H7153" s="10"/>
      <c r="I7153" s="10"/>
      <c r="J7153" s="34"/>
      <c r="K7153" s="10"/>
      <c r="L7153" s="10"/>
      <c r="M7153" s="10"/>
      <c r="N7153" s="10"/>
    </row>
    <row r="7154" spans="1:14">
      <c r="A7154" s="32"/>
      <c r="B7154" s="32"/>
      <c r="C7154" s="33"/>
      <c r="D7154" s="14"/>
      <c r="E7154" s="14"/>
      <c r="F7154" s="10"/>
      <c r="G7154" s="15"/>
      <c r="H7154" s="10"/>
      <c r="I7154" s="10"/>
      <c r="J7154" s="34"/>
      <c r="K7154" s="10"/>
      <c r="L7154" s="10"/>
      <c r="M7154" s="10"/>
      <c r="N7154" s="10"/>
    </row>
    <row r="7155" spans="1:14">
      <c r="A7155" s="32"/>
      <c r="B7155" s="32"/>
      <c r="C7155" s="33"/>
      <c r="D7155" s="14"/>
      <c r="E7155" s="14"/>
      <c r="F7155" s="10"/>
      <c r="G7155" s="15"/>
      <c r="H7155" s="10"/>
      <c r="I7155" s="10"/>
      <c r="J7155" s="34"/>
      <c r="K7155" s="10"/>
      <c r="L7155" s="10"/>
      <c r="M7155" s="10"/>
      <c r="N7155" s="10"/>
    </row>
    <row r="7156" spans="1:14">
      <c r="A7156" s="32"/>
      <c r="B7156" s="32"/>
      <c r="C7156" s="33"/>
      <c r="D7156" s="14"/>
      <c r="E7156" s="14"/>
      <c r="F7156" s="10"/>
      <c r="G7156" s="15"/>
      <c r="H7156" s="10"/>
      <c r="I7156" s="10"/>
      <c r="J7156" s="34"/>
      <c r="K7156" s="10"/>
      <c r="L7156" s="10"/>
      <c r="M7156" s="10"/>
      <c r="N7156" s="10"/>
    </row>
    <row r="7157" spans="1:14">
      <c r="A7157" s="32"/>
      <c r="B7157" s="32"/>
      <c r="C7157" s="33"/>
      <c r="D7157" s="14"/>
      <c r="E7157" s="14"/>
      <c r="F7157" s="10"/>
      <c r="G7157" s="15"/>
      <c r="H7157" s="10"/>
      <c r="I7157" s="10"/>
      <c r="J7157" s="34"/>
      <c r="K7157" s="10"/>
      <c r="L7157" s="10"/>
      <c r="M7157" s="10"/>
      <c r="N7157" s="10"/>
    </row>
    <row r="7158" spans="1:14">
      <c r="A7158" s="32"/>
      <c r="B7158" s="32"/>
      <c r="C7158" s="33"/>
      <c r="D7158" s="14"/>
      <c r="E7158" s="14"/>
      <c r="F7158" s="10"/>
      <c r="G7158" s="15"/>
      <c r="H7158" s="10"/>
      <c r="I7158" s="10"/>
      <c r="J7158" s="34"/>
      <c r="K7158" s="10"/>
      <c r="L7158" s="10"/>
      <c r="M7158" s="10"/>
      <c r="N7158" s="10"/>
    </row>
    <row r="7159" spans="1:14">
      <c r="A7159" s="32"/>
      <c r="B7159" s="32"/>
      <c r="C7159" s="33"/>
      <c r="D7159" s="14"/>
      <c r="E7159" s="14"/>
      <c r="F7159" s="10"/>
      <c r="G7159" s="15"/>
      <c r="H7159" s="10"/>
      <c r="I7159" s="10"/>
      <c r="J7159" s="34"/>
      <c r="K7159" s="10"/>
      <c r="L7159" s="10"/>
      <c r="M7159" s="10"/>
      <c r="N7159" s="10"/>
    </row>
    <row r="7160" spans="1:14">
      <c r="A7160" s="32"/>
      <c r="B7160" s="32"/>
      <c r="C7160" s="33"/>
      <c r="D7160" s="14"/>
      <c r="E7160" s="14"/>
      <c r="F7160" s="10"/>
      <c r="G7160" s="15"/>
      <c r="H7160" s="10"/>
      <c r="I7160" s="10"/>
      <c r="J7160" s="34"/>
      <c r="K7160" s="10"/>
      <c r="L7160" s="10"/>
      <c r="M7160" s="10"/>
      <c r="N7160" s="10"/>
    </row>
    <row r="7161" spans="1:14">
      <c r="A7161" s="32"/>
      <c r="B7161" s="32"/>
      <c r="C7161" s="33"/>
      <c r="D7161" s="14"/>
      <c r="E7161" s="14"/>
      <c r="F7161" s="10"/>
      <c r="G7161" s="15"/>
      <c r="H7161" s="10"/>
      <c r="I7161" s="10"/>
      <c r="J7161" s="34"/>
      <c r="K7161" s="10"/>
      <c r="L7161" s="10"/>
      <c r="M7161" s="10"/>
      <c r="N7161" s="10"/>
    </row>
    <row r="7162" spans="1:14">
      <c r="A7162" s="32"/>
      <c r="B7162" s="32"/>
      <c r="C7162" s="33"/>
      <c r="D7162" s="14"/>
      <c r="E7162" s="14"/>
      <c r="F7162" s="10"/>
      <c r="G7162" s="15"/>
      <c r="H7162" s="10"/>
      <c r="I7162" s="10"/>
      <c r="J7162" s="34"/>
      <c r="K7162" s="10"/>
      <c r="L7162" s="10"/>
      <c r="M7162" s="10"/>
      <c r="N7162" s="10"/>
    </row>
    <row r="7163" spans="1:14">
      <c r="A7163" s="32"/>
      <c r="B7163" s="32"/>
      <c r="C7163" s="33"/>
      <c r="D7163" s="14"/>
      <c r="E7163" s="14"/>
      <c r="F7163" s="10"/>
      <c r="G7163" s="15"/>
      <c r="H7163" s="10"/>
      <c r="I7163" s="10"/>
      <c r="J7163" s="34"/>
      <c r="K7163" s="10"/>
      <c r="L7163" s="10"/>
      <c r="M7163" s="10"/>
      <c r="N7163" s="10"/>
    </row>
    <row r="7164" spans="1:14">
      <c r="A7164" s="32"/>
      <c r="B7164" s="32"/>
      <c r="C7164" s="33"/>
      <c r="D7164" s="14"/>
      <c r="E7164" s="14"/>
      <c r="F7164" s="10"/>
      <c r="G7164" s="15"/>
      <c r="H7164" s="10"/>
      <c r="I7164" s="10"/>
      <c r="J7164" s="34"/>
      <c r="K7164" s="10"/>
      <c r="L7164" s="10"/>
      <c r="M7164" s="10"/>
      <c r="N7164" s="10"/>
    </row>
    <row r="7165" spans="1:14">
      <c r="A7165" s="32"/>
      <c r="B7165" s="32"/>
      <c r="C7165" s="33"/>
      <c r="D7165" s="14"/>
      <c r="E7165" s="14"/>
      <c r="F7165" s="10"/>
      <c r="G7165" s="15"/>
      <c r="H7165" s="10"/>
      <c r="I7165" s="10"/>
      <c r="J7165" s="34"/>
      <c r="K7165" s="10"/>
      <c r="L7165" s="10"/>
      <c r="M7165" s="10"/>
      <c r="N7165" s="10"/>
    </row>
    <row r="7166" spans="1:14">
      <c r="A7166" s="32"/>
      <c r="B7166" s="32"/>
      <c r="C7166" s="33"/>
      <c r="D7166" s="14"/>
      <c r="E7166" s="14"/>
      <c r="F7166" s="10"/>
      <c r="G7166" s="15"/>
      <c r="H7166" s="10"/>
      <c r="I7166" s="10"/>
      <c r="J7166" s="34"/>
      <c r="K7166" s="10"/>
      <c r="L7166" s="10"/>
      <c r="M7166" s="10"/>
      <c r="N7166" s="10"/>
    </row>
    <row r="7167" spans="1:14">
      <c r="A7167" s="32"/>
      <c r="B7167" s="32"/>
      <c r="C7167" s="33"/>
      <c r="D7167" s="14"/>
      <c r="E7167" s="14"/>
      <c r="F7167" s="10"/>
      <c r="G7167" s="15"/>
      <c r="H7167" s="10"/>
      <c r="I7167" s="10"/>
      <c r="J7167" s="34"/>
      <c r="K7167" s="10"/>
      <c r="L7167" s="10"/>
      <c r="M7167" s="10"/>
      <c r="N7167" s="10"/>
    </row>
    <row r="7168" spans="1:14">
      <c r="A7168" s="32"/>
      <c r="B7168" s="32"/>
      <c r="C7168" s="33"/>
      <c r="D7168" s="14"/>
      <c r="E7168" s="14"/>
      <c r="F7168" s="10"/>
      <c r="G7168" s="15"/>
      <c r="H7168" s="10"/>
      <c r="I7168" s="10"/>
      <c r="J7168" s="34"/>
      <c r="K7168" s="10"/>
      <c r="L7168" s="10"/>
      <c r="M7168" s="10"/>
      <c r="N7168" s="10"/>
    </row>
    <row r="7169" spans="1:14">
      <c r="A7169" s="32"/>
      <c r="B7169" s="32"/>
      <c r="C7169" s="33"/>
      <c r="D7169" s="14"/>
      <c r="E7169" s="14"/>
      <c r="F7169" s="10"/>
      <c r="G7169" s="15"/>
      <c r="H7169" s="10"/>
      <c r="I7169" s="10"/>
      <c r="J7169" s="34"/>
      <c r="K7169" s="10"/>
      <c r="L7169" s="10"/>
      <c r="M7169" s="10"/>
      <c r="N7169" s="10"/>
    </row>
    <row r="7170" spans="1:14">
      <c r="A7170" s="32"/>
      <c r="B7170" s="32"/>
      <c r="C7170" s="33"/>
      <c r="D7170" s="14"/>
      <c r="E7170" s="14"/>
      <c r="F7170" s="10"/>
      <c r="G7170" s="15"/>
      <c r="H7170" s="10"/>
      <c r="I7170" s="10"/>
      <c r="J7170" s="34"/>
      <c r="K7170" s="10"/>
      <c r="L7170" s="10"/>
      <c r="M7170" s="10"/>
      <c r="N7170" s="10"/>
    </row>
    <row r="7171" spans="1:14">
      <c r="A7171" s="32"/>
      <c r="B7171" s="32"/>
      <c r="C7171" s="33"/>
      <c r="D7171" s="14"/>
      <c r="E7171" s="14"/>
      <c r="F7171" s="10"/>
      <c r="G7171" s="15"/>
      <c r="H7171" s="10"/>
      <c r="I7171" s="10"/>
      <c r="J7171" s="34"/>
      <c r="K7171" s="10"/>
      <c r="L7171" s="10"/>
      <c r="M7171" s="10"/>
      <c r="N7171" s="10"/>
    </row>
    <row r="7172" spans="1:14">
      <c r="A7172" s="32"/>
      <c r="B7172" s="32"/>
      <c r="C7172" s="33"/>
      <c r="D7172" s="14"/>
      <c r="E7172" s="14"/>
      <c r="F7172" s="10"/>
      <c r="G7172" s="15"/>
      <c r="H7172" s="10"/>
      <c r="I7172" s="10"/>
      <c r="J7172" s="34"/>
      <c r="K7172" s="10"/>
      <c r="L7172" s="10"/>
      <c r="M7172" s="10"/>
      <c r="N7172" s="10"/>
    </row>
    <row r="7173" spans="1:14">
      <c r="A7173" s="32"/>
      <c r="B7173" s="32"/>
      <c r="C7173" s="33"/>
      <c r="D7173" s="14"/>
      <c r="E7173" s="14"/>
      <c r="F7173" s="10"/>
      <c r="G7173" s="15"/>
      <c r="H7173" s="10"/>
      <c r="I7173" s="10"/>
      <c r="J7173" s="34"/>
      <c r="K7173" s="10"/>
      <c r="L7173" s="10"/>
      <c r="M7173" s="10"/>
      <c r="N7173" s="10"/>
    </row>
    <row r="7174" spans="1:14">
      <c r="A7174" s="32"/>
      <c r="B7174" s="32"/>
      <c r="C7174" s="33"/>
      <c r="D7174" s="14"/>
      <c r="E7174" s="14"/>
      <c r="F7174" s="10"/>
      <c r="G7174" s="15"/>
      <c r="H7174" s="10"/>
      <c r="I7174" s="10"/>
      <c r="J7174" s="34"/>
      <c r="K7174" s="10"/>
      <c r="L7174" s="10"/>
      <c r="M7174" s="10"/>
      <c r="N7174" s="10"/>
    </row>
    <row r="7175" spans="1:14">
      <c r="A7175" s="32"/>
      <c r="B7175" s="32"/>
      <c r="C7175" s="33"/>
      <c r="D7175" s="14"/>
      <c r="E7175" s="14"/>
      <c r="F7175" s="10"/>
      <c r="G7175" s="15"/>
      <c r="H7175" s="10"/>
      <c r="I7175" s="10"/>
      <c r="J7175" s="34"/>
      <c r="K7175" s="10"/>
      <c r="L7175" s="10"/>
      <c r="M7175" s="10"/>
      <c r="N7175" s="10"/>
    </row>
    <row r="7176" spans="1:14">
      <c r="A7176" s="32"/>
      <c r="B7176" s="32"/>
      <c r="C7176" s="33"/>
      <c r="D7176" s="14"/>
      <c r="E7176" s="14"/>
      <c r="F7176" s="10"/>
      <c r="G7176" s="15"/>
      <c r="H7176" s="10"/>
      <c r="I7176" s="10"/>
      <c r="J7176" s="34"/>
      <c r="K7176" s="10"/>
      <c r="L7176" s="10"/>
      <c r="M7176" s="10"/>
      <c r="N7176" s="10"/>
    </row>
    <row r="7177" spans="1:14">
      <c r="A7177" s="32"/>
      <c r="B7177" s="32"/>
      <c r="C7177" s="33"/>
      <c r="D7177" s="14"/>
      <c r="E7177" s="14"/>
      <c r="F7177" s="10"/>
      <c r="G7177" s="15"/>
      <c r="H7177" s="10"/>
      <c r="I7177" s="10"/>
      <c r="J7177" s="34"/>
      <c r="K7177" s="10"/>
      <c r="L7177" s="10"/>
      <c r="M7177" s="10"/>
      <c r="N7177" s="10"/>
    </row>
    <row r="7178" spans="1:14">
      <c r="A7178" s="32"/>
      <c r="B7178" s="32"/>
      <c r="C7178" s="33"/>
      <c r="D7178" s="14"/>
      <c r="E7178" s="14"/>
      <c r="F7178" s="10"/>
      <c r="G7178" s="15"/>
      <c r="H7178" s="10"/>
      <c r="I7178" s="10"/>
      <c r="J7178" s="34"/>
      <c r="K7178" s="10"/>
      <c r="L7178" s="10"/>
      <c r="M7178" s="10"/>
      <c r="N7178" s="10"/>
    </row>
    <row r="7179" spans="1:14">
      <c r="A7179" s="32"/>
      <c r="B7179" s="32"/>
      <c r="C7179" s="33"/>
      <c r="D7179" s="14"/>
      <c r="E7179" s="14"/>
      <c r="F7179" s="10"/>
      <c r="G7179" s="15"/>
      <c r="H7179" s="10"/>
      <c r="I7179" s="10"/>
      <c r="J7179" s="34"/>
      <c r="K7179" s="10"/>
      <c r="L7179" s="10"/>
      <c r="M7179" s="10"/>
      <c r="N7179" s="10"/>
    </row>
    <row r="7180" spans="1:14">
      <c r="A7180" s="32"/>
      <c r="B7180" s="32"/>
      <c r="C7180" s="33"/>
      <c r="D7180" s="14"/>
      <c r="E7180" s="14"/>
      <c r="F7180" s="10"/>
      <c r="G7180" s="15"/>
      <c r="H7180" s="10"/>
      <c r="I7180" s="10"/>
      <c r="J7180" s="34"/>
      <c r="K7180" s="10"/>
      <c r="L7180" s="10"/>
      <c r="M7180" s="10"/>
      <c r="N7180" s="10"/>
    </row>
    <row r="7181" spans="1:14">
      <c r="A7181" s="32"/>
      <c r="B7181" s="32"/>
      <c r="C7181" s="33"/>
      <c r="D7181" s="14"/>
      <c r="E7181" s="14"/>
      <c r="F7181" s="10"/>
      <c r="G7181" s="15"/>
      <c r="H7181" s="10"/>
      <c r="I7181" s="10"/>
      <c r="J7181" s="34"/>
      <c r="K7181" s="10"/>
      <c r="L7181" s="10"/>
      <c r="M7181" s="10"/>
      <c r="N7181" s="10"/>
    </row>
    <row r="7182" spans="1:14">
      <c r="A7182" s="32"/>
      <c r="B7182" s="32"/>
      <c r="C7182" s="33"/>
      <c r="D7182" s="14"/>
      <c r="E7182" s="14"/>
      <c r="F7182" s="10"/>
      <c r="G7182" s="15"/>
      <c r="H7182" s="10"/>
      <c r="I7182" s="10"/>
      <c r="J7182" s="34"/>
      <c r="K7182" s="10"/>
      <c r="L7182" s="10"/>
      <c r="M7182" s="10"/>
      <c r="N7182" s="10"/>
    </row>
    <row r="7183" spans="1:14">
      <c r="A7183" s="32"/>
      <c r="B7183" s="32"/>
      <c r="C7183" s="33"/>
      <c r="D7183" s="14"/>
      <c r="E7183" s="14"/>
      <c r="F7183" s="10"/>
      <c r="G7183" s="15"/>
      <c r="H7183" s="10"/>
      <c r="I7183" s="10"/>
      <c r="J7183" s="34"/>
      <c r="K7183" s="10"/>
      <c r="L7183" s="10"/>
      <c r="M7183" s="10"/>
      <c r="N7183" s="10"/>
    </row>
    <row r="7184" spans="1:14">
      <c r="A7184" s="32"/>
      <c r="B7184" s="32"/>
      <c r="C7184" s="33"/>
      <c r="D7184" s="14"/>
      <c r="E7184" s="14"/>
      <c r="F7184" s="10"/>
      <c r="G7184" s="15"/>
      <c r="H7184" s="10"/>
      <c r="I7184" s="10"/>
      <c r="J7184" s="34"/>
      <c r="K7184" s="10"/>
      <c r="L7184" s="10"/>
      <c r="M7184" s="10"/>
      <c r="N7184" s="10"/>
    </row>
    <row r="7185" spans="1:14">
      <c r="A7185" s="32"/>
      <c r="B7185" s="32"/>
      <c r="C7185" s="33"/>
      <c r="D7185" s="14"/>
      <c r="E7185" s="14"/>
      <c r="F7185" s="10"/>
      <c r="G7185" s="15"/>
      <c r="H7185" s="10"/>
      <c r="I7185" s="10"/>
      <c r="J7185" s="34"/>
      <c r="K7185" s="10"/>
      <c r="L7185" s="10"/>
      <c r="M7185" s="10"/>
      <c r="N7185" s="10"/>
    </row>
    <row r="7186" spans="1:14">
      <c r="A7186" s="32"/>
      <c r="B7186" s="32"/>
      <c r="C7186" s="33"/>
      <c r="D7186" s="14"/>
      <c r="E7186" s="14"/>
      <c r="F7186" s="10"/>
      <c r="G7186" s="15"/>
      <c r="H7186" s="10"/>
      <c r="I7186" s="10"/>
      <c r="J7186" s="34"/>
      <c r="K7186" s="10"/>
      <c r="L7186" s="10"/>
      <c r="M7186" s="10"/>
      <c r="N7186" s="10"/>
    </row>
    <row r="7187" spans="1:14">
      <c r="A7187" s="32"/>
      <c r="B7187" s="32"/>
      <c r="C7187" s="33"/>
      <c r="D7187" s="14"/>
      <c r="E7187" s="14"/>
      <c r="F7187" s="10"/>
      <c r="G7187" s="15"/>
      <c r="H7187" s="10"/>
      <c r="I7187" s="10"/>
      <c r="J7187" s="34"/>
      <c r="K7187" s="10"/>
      <c r="L7187" s="10"/>
      <c r="M7187" s="10"/>
      <c r="N7187" s="10"/>
    </row>
    <row r="7188" spans="1:14">
      <c r="A7188" s="32"/>
      <c r="B7188" s="32"/>
      <c r="C7188" s="33"/>
      <c r="D7188" s="14"/>
      <c r="E7188" s="14"/>
      <c r="F7188" s="10"/>
      <c r="G7188" s="15"/>
      <c r="H7188" s="10"/>
      <c r="I7188" s="10"/>
      <c r="J7188" s="34"/>
      <c r="K7188" s="10"/>
      <c r="L7188" s="10"/>
      <c r="M7188" s="10"/>
      <c r="N7188" s="10"/>
    </row>
    <row r="7189" spans="1:14">
      <c r="A7189" s="32"/>
      <c r="B7189" s="32"/>
      <c r="C7189" s="33"/>
      <c r="D7189" s="14"/>
      <c r="E7189" s="14"/>
      <c r="F7189" s="10"/>
      <c r="G7189" s="15"/>
      <c r="H7189" s="10"/>
      <c r="I7189" s="10"/>
      <c r="J7189" s="34"/>
      <c r="K7189" s="10"/>
      <c r="L7189" s="10"/>
      <c r="M7189" s="10"/>
      <c r="N7189" s="10"/>
    </row>
    <row r="7190" spans="1:14">
      <c r="A7190" s="32"/>
      <c r="B7190" s="32"/>
      <c r="C7190" s="33"/>
      <c r="D7190" s="14"/>
      <c r="E7190" s="14"/>
      <c r="F7190" s="10"/>
      <c r="G7190" s="15"/>
      <c r="H7190" s="10"/>
      <c r="I7190" s="10"/>
      <c r="J7190" s="34"/>
      <c r="K7190" s="10"/>
      <c r="L7190" s="10"/>
      <c r="M7190" s="10"/>
      <c r="N7190" s="10"/>
    </row>
    <row r="7191" spans="1:14">
      <c r="A7191" s="32"/>
      <c r="B7191" s="32"/>
      <c r="C7191" s="33"/>
      <c r="D7191" s="14"/>
      <c r="E7191" s="14"/>
      <c r="F7191" s="10"/>
      <c r="G7191" s="15"/>
      <c r="H7191" s="10"/>
      <c r="I7191" s="10"/>
      <c r="J7191" s="34"/>
      <c r="K7191" s="10"/>
      <c r="L7191" s="10"/>
      <c r="M7191" s="10"/>
      <c r="N7191" s="10"/>
    </row>
    <row r="7192" spans="1:14">
      <c r="A7192" s="32"/>
      <c r="B7192" s="32"/>
      <c r="C7192" s="33"/>
      <c r="D7192" s="14"/>
      <c r="E7192" s="14"/>
      <c r="F7192" s="10"/>
      <c r="G7192" s="15"/>
      <c r="H7192" s="10"/>
      <c r="I7192" s="10"/>
      <c r="J7192" s="34"/>
      <c r="K7192" s="10"/>
      <c r="L7192" s="10"/>
      <c r="M7192" s="10"/>
      <c r="N7192" s="10"/>
    </row>
    <row r="7193" spans="1:14">
      <c r="A7193" s="32"/>
      <c r="B7193" s="32"/>
      <c r="C7193" s="33"/>
      <c r="D7193" s="14"/>
      <c r="E7193" s="14"/>
      <c r="F7193" s="10"/>
      <c r="G7193" s="15"/>
      <c r="H7193" s="10"/>
      <c r="I7193" s="10"/>
      <c r="J7193" s="34"/>
      <c r="K7193" s="10"/>
      <c r="L7193" s="10"/>
      <c r="M7193" s="10"/>
      <c r="N7193" s="10"/>
    </row>
    <row r="7194" spans="1:14">
      <c r="A7194" s="32"/>
      <c r="B7194" s="32"/>
      <c r="C7194" s="33"/>
      <c r="D7194" s="14"/>
      <c r="E7194" s="14"/>
      <c r="F7194" s="10"/>
      <c r="G7194" s="15"/>
      <c r="H7194" s="10"/>
      <c r="I7194" s="10"/>
      <c r="J7194" s="34"/>
      <c r="K7194" s="10"/>
      <c r="L7194" s="10"/>
      <c r="M7194" s="10"/>
      <c r="N7194" s="10"/>
    </row>
    <row r="7195" spans="1:14">
      <c r="A7195" s="32"/>
      <c r="B7195" s="32"/>
      <c r="C7195" s="33"/>
      <c r="D7195" s="14"/>
      <c r="E7195" s="14"/>
      <c r="F7195" s="10"/>
      <c r="G7195" s="15"/>
      <c r="H7195" s="10"/>
      <c r="I7195" s="10"/>
      <c r="J7195" s="34"/>
      <c r="K7195" s="10"/>
      <c r="L7195" s="10"/>
      <c r="M7195" s="10"/>
      <c r="N7195" s="10"/>
    </row>
    <row r="7196" spans="1:14">
      <c r="A7196" s="32"/>
      <c r="B7196" s="32"/>
      <c r="C7196" s="33"/>
      <c r="D7196" s="14"/>
      <c r="E7196" s="14"/>
      <c r="F7196" s="10"/>
      <c r="G7196" s="15"/>
      <c r="H7196" s="10"/>
      <c r="I7196" s="10"/>
      <c r="J7196" s="34"/>
      <c r="K7196" s="10"/>
      <c r="L7196" s="10"/>
      <c r="M7196" s="10"/>
      <c r="N7196" s="10"/>
    </row>
    <row r="7197" spans="1:14">
      <c r="A7197" s="32"/>
      <c r="B7197" s="32"/>
      <c r="C7197" s="33"/>
      <c r="D7197" s="14"/>
      <c r="E7197" s="14"/>
      <c r="F7197" s="10"/>
      <c r="G7197" s="15"/>
      <c r="H7197" s="10"/>
      <c r="I7197" s="10"/>
      <c r="J7197" s="34"/>
      <c r="K7197" s="10"/>
      <c r="L7197" s="10"/>
      <c r="M7197" s="10"/>
      <c r="N7197" s="10"/>
    </row>
    <row r="7198" spans="1:14">
      <c r="A7198" s="32"/>
      <c r="B7198" s="32"/>
      <c r="C7198" s="33"/>
      <c r="D7198" s="14"/>
      <c r="E7198" s="14"/>
      <c r="F7198" s="10"/>
      <c r="G7198" s="15"/>
      <c r="H7198" s="10"/>
      <c r="I7198" s="10"/>
      <c r="J7198" s="34"/>
      <c r="K7198" s="10"/>
      <c r="L7198" s="10"/>
      <c r="M7198" s="10"/>
      <c r="N7198" s="10"/>
    </row>
    <row r="7199" spans="1:14">
      <c r="A7199" s="32"/>
      <c r="B7199" s="32"/>
      <c r="C7199" s="33"/>
      <c r="D7199" s="14"/>
      <c r="E7199" s="14"/>
      <c r="F7199" s="10"/>
      <c r="G7199" s="15"/>
      <c r="H7199" s="10"/>
      <c r="I7199" s="10"/>
      <c r="J7199" s="34"/>
      <c r="K7199" s="10"/>
      <c r="L7199" s="10"/>
      <c r="M7199" s="10"/>
      <c r="N7199" s="10"/>
    </row>
    <row r="7200" spans="1:14">
      <c r="A7200" s="32"/>
      <c r="B7200" s="32"/>
      <c r="C7200" s="33"/>
      <c r="D7200" s="14"/>
      <c r="E7200" s="14"/>
      <c r="F7200" s="10"/>
      <c r="G7200" s="15"/>
      <c r="H7200" s="10"/>
      <c r="I7200" s="10"/>
      <c r="J7200" s="34"/>
      <c r="K7200" s="10"/>
      <c r="L7200" s="10"/>
      <c r="M7200" s="10"/>
      <c r="N7200" s="10"/>
    </row>
    <row r="7201" spans="1:14">
      <c r="A7201" s="32"/>
      <c r="B7201" s="32"/>
      <c r="C7201" s="33"/>
      <c r="D7201" s="14"/>
      <c r="E7201" s="14"/>
      <c r="F7201" s="10"/>
      <c r="G7201" s="15"/>
      <c r="H7201" s="10"/>
      <c r="I7201" s="10"/>
      <c r="J7201" s="34"/>
      <c r="K7201" s="10"/>
      <c r="L7201" s="10"/>
      <c r="M7201" s="10"/>
      <c r="N7201" s="10"/>
    </row>
    <row r="7202" spans="1:14">
      <c r="A7202" s="32"/>
      <c r="B7202" s="32"/>
      <c r="C7202" s="33"/>
      <c r="D7202" s="14"/>
      <c r="E7202" s="14"/>
      <c r="F7202" s="10"/>
      <c r="G7202" s="15"/>
      <c r="H7202" s="10"/>
      <c r="I7202" s="10"/>
      <c r="J7202" s="34"/>
      <c r="K7202" s="10"/>
      <c r="L7202" s="10"/>
      <c r="M7202" s="10"/>
      <c r="N7202" s="10"/>
    </row>
    <row r="7203" spans="1:14">
      <c r="A7203" s="32"/>
      <c r="B7203" s="32"/>
      <c r="C7203" s="33"/>
      <c r="D7203" s="14"/>
      <c r="E7203" s="14"/>
      <c r="F7203" s="10"/>
      <c r="G7203" s="15"/>
      <c r="H7203" s="10"/>
      <c r="I7203" s="10"/>
      <c r="J7203" s="34"/>
      <c r="K7203" s="10"/>
      <c r="L7203" s="10"/>
      <c r="M7203" s="10"/>
      <c r="N7203" s="10"/>
    </row>
    <row r="7204" spans="1:14">
      <c r="A7204" s="32"/>
      <c r="B7204" s="32"/>
      <c r="C7204" s="33"/>
      <c r="D7204" s="14"/>
      <c r="E7204" s="14"/>
      <c r="F7204" s="10"/>
      <c r="G7204" s="15"/>
      <c r="H7204" s="10"/>
      <c r="I7204" s="10"/>
      <c r="J7204" s="34"/>
      <c r="K7204" s="10"/>
      <c r="L7204" s="10"/>
      <c r="M7204" s="10"/>
      <c r="N7204" s="10"/>
    </row>
    <row r="7205" spans="1:14">
      <c r="A7205" s="32"/>
      <c r="B7205" s="32"/>
      <c r="C7205" s="33"/>
      <c r="D7205" s="14"/>
      <c r="E7205" s="14"/>
      <c r="F7205" s="10"/>
      <c r="G7205" s="15"/>
      <c r="H7205" s="10"/>
      <c r="I7205" s="10"/>
      <c r="J7205" s="34"/>
      <c r="K7205" s="10"/>
      <c r="L7205" s="10"/>
      <c r="M7205" s="10"/>
      <c r="N7205" s="10"/>
    </row>
    <row r="7206" spans="1:14">
      <c r="A7206" s="32"/>
      <c r="B7206" s="32"/>
      <c r="C7206" s="33"/>
      <c r="D7206" s="14"/>
      <c r="E7206" s="14"/>
      <c r="F7206" s="10"/>
      <c r="G7206" s="15"/>
      <c r="H7206" s="10"/>
      <c r="I7206" s="10"/>
      <c r="J7206" s="34"/>
      <c r="K7206" s="10"/>
      <c r="L7206" s="10"/>
      <c r="M7206" s="10"/>
      <c r="N7206" s="10"/>
    </row>
    <row r="7207" spans="1:14">
      <c r="A7207" s="32"/>
      <c r="B7207" s="32"/>
      <c r="C7207" s="33"/>
      <c r="D7207" s="14"/>
      <c r="E7207" s="14"/>
      <c r="F7207" s="10"/>
      <c r="G7207" s="15"/>
      <c r="H7207" s="10"/>
      <c r="I7207" s="10"/>
      <c r="J7207" s="34"/>
      <c r="K7207" s="10"/>
      <c r="L7207" s="10"/>
      <c r="M7207" s="10"/>
      <c r="N7207" s="10"/>
    </row>
    <row r="7208" spans="1:14">
      <c r="A7208" s="32"/>
      <c r="B7208" s="32"/>
      <c r="C7208" s="33"/>
      <c r="D7208" s="14"/>
      <c r="E7208" s="14"/>
      <c r="F7208" s="10"/>
      <c r="G7208" s="15"/>
      <c r="H7208" s="10"/>
      <c r="I7208" s="10"/>
      <c r="J7208" s="34"/>
      <c r="K7208" s="10"/>
      <c r="L7208" s="10"/>
      <c r="M7208" s="10"/>
      <c r="N7208" s="10"/>
    </row>
    <row r="7209" spans="1:14">
      <c r="A7209" s="32"/>
      <c r="B7209" s="32"/>
      <c r="C7209" s="33"/>
      <c r="D7209" s="14"/>
      <c r="E7209" s="14"/>
      <c r="F7209" s="10"/>
      <c r="G7209" s="15"/>
      <c r="H7209" s="10"/>
      <c r="I7209" s="10"/>
      <c r="J7209" s="34"/>
      <c r="K7209" s="10"/>
      <c r="L7209" s="10"/>
      <c r="M7209" s="10"/>
      <c r="N7209" s="10"/>
    </row>
    <row r="7210" spans="1:14">
      <c r="A7210" s="32"/>
      <c r="B7210" s="32"/>
      <c r="C7210" s="33"/>
      <c r="D7210" s="14"/>
      <c r="E7210" s="14"/>
      <c r="F7210" s="10"/>
      <c r="G7210" s="15"/>
      <c r="H7210" s="10"/>
      <c r="I7210" s="10"/>
      <c r="J7210" s="34"/>
      <c r="K7210" s="10"/>
      <c r="L7210" s="10"/>
      <c r="M7210" s="10"/>
      <c r="N7210" s="10"/>
    </row>
    <row r="7211" spans="1:14">
      <c r="A7211" s="32"/>
      <c r="B7211" s="32"/>
      <c r="C7211" s="33"/>
      <c r="D7211" s="14"/>
      <c r="E7211" s="14"/>
      <c r="F7211" s="10"/>
      <c r="G7211" s="15"/>
      <c r="H7211" s="10"/>
      <c r="I7211" s="10"/>
      <c r="J7211" s="34"/>
      <c r="K7211" s="10"/>
      <c r="L7211" s="10"/>
      <c r="M7211" s="10"/>
      <c r="N7211" s="10"/>
    </row>
    <row r="7212" spans="1:14">
      <c r="A7212" s="32"/>
      <c r="B7212" s="32"/>
      <c r="C7212" s="33"/>
      <c r="D7212" s="14"/>
      <c r="E7212" s="14"/>
      <c r="F7212" s="10"/>
      <c r="G7212" s="15"/>
      <c r="H7212" s="10"/>
      <c r="I7212" s="10"/>
      <c r="J7212" s="34"/>
      <c r="K7212" s="10"/>
      <c r="L7212" s="10"/>
      <c r="M7212" s="10"/>
      <c r="N7212" s="10"/>
    </row>
    <row r="7213" spans="1:14">
      <c r="A7213" s="32"/>
      <c r="B7213" s="32"/>
      <c r="C7213" s="33"/>
      <c r="D7213" s="14"/>
      <c r="E7213" s="14"/>
      <c r="F7213" s="10"/>
      <c r="G7213" s="15"/>
      <c r="H7213" s="10"/>
      <c r="I7213" s="10"/>
      <c r="J7213" s="34"/>
      <c r="K7213" s="10"/>
      <c r="L7213" s="10"/>
      <c r="M7213" s="10"/>
      <c r="N7213" s="10"/>
    </row>
    <row r="7214" spans="1:14">
      <c r="A7214" s="32"/>
      <c r="B7214" s="32"/>
      <c r="C7214" s="33"/>
      <c r="D7214" s="14"/>
      <c r="E7214" s="14"/>
      <c r="F7214" s="10"/>
      <c r="G7214" s="15"/>
      <c r="H7214" s="10"/>
      <c r="I7214" s="10"/>
      <c r="J7214" s="34"/>
      <c r="K7214" s="10"/>
      <c r="L7214" s="10"/>
      <c r="M7214" s="10"/>
      <c r="N7214" s="10"/>
    </row>
    <row r="7215" spans="1:14">
      <c r="A7215" s="32"/>
      <c r="B7215" s="32"/>
      <c r="C7215" s="33"/>
      <c r="D7215" s="14"/>
      <c r="E7215" s="14"/>
      <c r="F7215" s="10"/>
      <c r="G7215" s="15"/>
      <c r="H7215" s="10"/>
      <c r="I7215" s="10"/>
      <c r="J7215" s="34"/>
      <c r="K7215" s="10"/>
      <c r="L7215" s="10"/>
      <c r="M7215" s="10"/>
      <c r="N7215" s="10"/>
    </row>
    <row r="7216" spans="1:14">
      <c r="A7216" s="32"/>
      <c r="B7216" s="32"/>
      <c r="C7216" s="33"/>
      <c r="D7216" s="14"/>
      <c r="E7216" s="14"/>
      <c r="F7216" s="10"/>
      <c r="G7216" s="15"/>
      <c r="H7216" s="10"/>
      <c r="I7216" s="10"/>
      <c r="J7216" s="34"/>
      <c r="K7216" s="10"/>
      <c r="L7216" s="10"/>
      <c r="M7216" s="10"/>
      <c r="N7216" s="10"/>
    </row>
    <row r="7217" spans="1:14">
      <c r="A7217" s="32"/>
      <c r="B7217" s="32"/>
      <c r="C7217" s="33"/>
      <c r="D7217" s="14"/>
      <c r="E7217" s="14"/>
      <c r="F7217" s="10"/>
      <c r="G7217" s="15"/>
      <c r="H7217" s="10"/>
      <c r="I7217" s="10"/>
      <c r="J7217" s="34"/>
      <c r="K7217" s="10"/>
      <c r="L7217" s="10"/>
      <c r="M7217" s="10"/>
      <c r="N7217" s="10"/>
    </row>
    <row r="7218" spans="1:14">
      <c r="A7218" s="32"/>
      <c r="B7218" s="32"/>
      <c r="C7218" s="33"/>
      <c r="D7218" s="14"/>
      <c r="E7218" s="14"/>
      <c r="F7218" s="10"/>
      <c r="G7218" s="15"/>
      <c r="H7218" s="10"/>
      <c r="I7218" s="10"/>
      <c r="J7218" s="34"/>
      <c r="K7218" s="10"/>
      <c r="L7218" s="10"/>
      <c r="M7218" s="10"/>
      <c r="N7218" s="10"/>
    </row>
    <row r="7219" spans="1:14">
      <c r="A7219" s="32"/>
      <c r="B7219" s="32"/>
      <c r="C7219" s="33"/>
      <c r="D7219" s="14"/>
      <c r="E7219" s="14"/>
      <c r="F7219" s="10"/>
      <c r="G7219" s="15"/>
      <c r="H7219" s="10"/>
      <c r="I7219" s="10"/>
      <c r="J7219" s="34"/>
      <c r="K7219" s="10"/>
      <c r="L7219" s="10"/>
      <c r="M7219" s="10"/>
      <c r="N7219" s="10"/>
    </row>
    <row r="7220" spans="1:14">
      <c r="A7220" s="32"/>
      <c r="B7220" s="32"/>
      <c r="C7220" s="33"/>
      <c r="D7220" s="14"/>
      <c r="E7220" s="14"/>
      <c r="F7220" s="10"/>
      <c r="G7220" s="15"/>
      <c r="H7220" s="10"/>
      <c r="I7220" s="10"/>
      <c r="J7220" s="34"/>
      <c r="K7220" s="10"/>
      <c r="L7220" s="10"/>
      <c r="M7220" s="10"/>
      <c r="N7220" s="10"/>
    </row>
    <row r="7221" spans="1:14">
      <c r="A7221" s="32"/>
      <c r="B7221" s="32"/>
      <c r="C7221" s="33"/>
      <c r="D7221" s="14"/>
      <c r="E7221" s="14"/>
      <c r="F7221" s="10"/>
      <c r="G7221" s="15"/>
      <c r="H7221" s="10"/>
      <c r="I7221" s="10"/>
      <c r="J7221" s="34"/>
      <c r="K7221" s="10"/>
      <c r="L7221" s="10"/>
      <c r="M7221" s="10"/>
      <c r="N7221" s="10"/>
    </row>
    <row r="7222" spans="1:14">
      <c r="A7222" s="32"/>
      <c r="B7222" s="32"/>
      <c r="C7222" s="33"/>
      <c r="D7222" s="14"/>
      <c r="E7222" s="14"/>
      <c r="F7222" s="10"/>
      <c r="G7222" s="15"/>
      <c r="H7222" s="10"/>
      <c r="I7222" s="10"/>
      <c r="J7222" s="34"/>
      <c r="K7222" s="10"/>
      <c r="L7222" s="10"/>
      <c r="M7222" s="10"/>
      <c r="N7222" s="10"/>
    </row>
    <row r="7223" spans="1:14">
      <c r="A7223" s="32"/>
      <c r="B7223" s="32"/>
      <c r="C7223" s="33"/>
      <c r="D7223" s="14"/>
      <c r="E7223" s="14"/>
      <c r="F7223" s="10"/>
      <c r="G7223" s="15"/>
      <c r="H7223" s="10"/>
      <c r="I7223" s="10"/>
      <c r="J7223" s="34"/>
      <c r="K7223" s="10"/>
      <c r="L7223" s="10"/>
      <c r="M7223" s="10"/>
      <c r="N7223" s="10"/>
    </row>
    <row r="7224" spans="1:14">
      <c r="A7224" s="32"/>
      <c r="B7224" s="32"/>
      <c r="C7224" s="33"/>
      <c r="D7224" s="14"/>
      <c r="E7224" s="14"/>
      <c r="F7224" s="10"/>
      <c r="G7224" s="15"/>
      <c r="H7224" s="10"/>
      <c r="I7224" s="10"/>
      <c r="J7224" s="34"/>
      <c r="K7224" s="10"/>
      <c r="L7224" s="10"/>
      <c r="M7224" s="10"/>
      <c r="N7224" s="10"/>
    </row>
    <row r="7225" spans="1:14">
      <c r="A7225" s="32"/>
      <c r="B7225" s="32"/>
      <c r="C7225" s="33"/>
      <c r="D7225" s="14"/>
      <c r="E7225" s="14"/>
      <c r="F7225" s="10"/>
      <c r="G7225" s="15"/>
      <c r="H7225" s="10"/>
      <c r="I7225" s="10"/>
      <c r="J7225" s="34"/>
      <c r="K7225" s="10"/>
      <c r="L7225" s="10"/>
      <c r="M7225" s="10"/>
      <c r="N7225" s="10"/>
    </row>
    <row r="7226" spans="1:14">
      <c r="A7226" s="32"/>
      <c r="B7226" s="32"/>
      <c r="C7226" s="33"/>
      <c r="D7226" s="14"/>
      <c r="E7226" s="14"/>
      <c r="F7226" s="10"/>
      <c r="G7226" s="15"/>
      <c r="H7226" s="10"/>
      <c r="I7226" s="10"/>
      <c r="J7226" s="34"/>
      <c r="K7226" s="10"/>
      <c r="L7226" s="10"/>
      <c r="M7226" s="10"/>
      <c r="N7226" s="10"/>
    </row>
    <row r="7227" spans="1:14">
      <c r="A7227" s="32"/>
      <c r="B7227" s="32"/>
      <c r="C7227" s="33"/>
      <c r="D7227" s="14"/>
      <c r="E7227" s="14"/>
      <c r="F7227" s="10"/>
      <c r="G7227" s="15"/>
      <c r="H7227" s="10"/>
      <c r="I7227" s="10"/>
      <c r="J7227" s="34"/>
      <c r="K7227" s="10"/>
      <c r="L7227" s="10"/>
      <c r="M7227" s="10"/>
      <c r="N7227" s="10"/>
    </row>
    <row r="7228" spans="1:14">
      <c r="A7228" s="32"/>
      <c r="B7228" s="32"/>
      <c r="C7228" s="33"/>
      <c r="D7228" s="14"/>
      <c r="E7228" s="14"/>
      <c r="F7228" s="10"/>
      <c r="G7228" s="15"/>
      <c r="H7228" s="10"/>
      <c r="I7228" s="10"/>
      <c r="J7228" s="34"/>
      <c r="K7228" s="10"/>
      <c r="L7228" s="10"/>
      <c r="M7228" s="10"/>
      <c r="N7228" s="10"/>
    </row>
    <row r="7229" spans="1:14">
      <c r="A7229" s="32"/>
      <c r="B7229" s="32"/>
      <c r="C7229" s="33"/>
      <c r="D7229" s="14"/>
      <c r="E7229" s="14"/>
      <c r="F7229" s="10"/>
      <c r="G7229" s="15"/>
      <c r="H7229" s="10"/>
      <c r="I7229" s="10"/>
      <c r="J7229" s="34"/>
      <c r="K7229" s="10"/>
      <c r="L7229" s="10"/>
      <c r="M7229" s="10"/>
      <c r="N7229" s="10"/>
    </row>
    <row r="7230" spans="1:14">
      <c r="A7230" s="32"/>
      <c r="B7230" s="32"/>
      <c r="C7230" s="33"/>
      <c r="D7230" s="14"/>
      <c r="E7230" s="14"/>
      <c r="F7230" s="10"/>
      <c r="G7230" s="15"/>
      <c r="H7230" s="10"/>
      <c r="I7230" s="10"/>
      <c r="J7230" s="34"/>
      <c r="K7230" s="10"/>
      <c r="L7230" s="10"/>
      <c r="M7230" s="10"/>
      <c r="N7230" s="10"/>
    </row>
    <row r="7231" spans="1:14">
      <c r="A7231" s="32"/>
      <c r="B7231" s="32"/>
      <c r="C7231" s="33"/>
      <c r="D7231" s="14"/>
      <c r="E7231" s="14"/>
      <c r="F7231" s="10"/>
      <c r="G7231" s="15"/>
      <c r="H7231" s="10"/>
      <c r="I7231" s="10"/>
      <c r="J7231" s="34"/>
      <c r="K7231" s="10"/>
      <c r="L7231" s="10"/>
      <c r="M7231" s="10"/>
      <c r="N7231" s="10"/>
    </row>
    <row r="7232" spans="1:14">
      <c r="A7232" s="32"/>
      <c r="B7232" s="32"/>
      <c r="C7232" s="33"/>
      <c r="D7232" s="14"/>
      <c r="E7232" s="14"/>
      <c r="F7232" s="10"/>
      <c r="G7232" s="15"/>
      <c r="H7232" s="10"/>
      <c r="I7232" s="10"/>
      <c r="J7232" s="34"/>
      <c r="K7232" s="10"/>
      <c r="L7232" s="10"/>
      <c r="M7232" s="10"/>
      <c r="N7232" s="10"/>
    </row>
    <row r="7233" spans="1:14">
      <c r="A7233" s="32"/>
      <c r="B7233" s="32"/>
      <c r="C7233" s="33"/>
      <c r="D7233" s="14"/>
      <c r="E7233" s="14"/>
      <c r="F7233" s="10"/>
      <c r="G7233" s="15"/>
      <c r="H7233" s="10"/>
      <c r="I7233" s="10"/>
      <c r="J7233" s="34"/>
      <c r="K7233" s="10"/>
      <c r="L7233" s="10"/>
      <c r="M7233" s="10"/>
      <c r="N7233" s="10"/>
    </row>
    <row r="7234" spans="1:14">
      <c r="A7234" s="32"/>
      <c r="B7234" s="32"/>
      <c r="C7234" s="33"/>
      <c r="D7234" s="14"/>
      <c r="E7234" s="14"/>
      <c r="F7234" s="10"/>
      <c r="G7234" s="15"/>
      <c r="H7234" s="10"/>
      <c r="I7234" s="10"/>
      <c r="J7234" s="34"/>
      <c r="K7234" s="10"/>
      <c r="L7234" s="10"/>
      <c r="M7234" s="10"/>
      <c r="N7234" s="10"/>
    </row>
    <row r="7235" spans="1:14">
      <c r="A7235" s="32"/>
      <c r="B7235" s="32"/>
      <c r="C7235" s="33"/>
      <c r="D7235" s="14"/>
      <c r="E7235" s="14"/>
      <c r="F7235" s="10"/>
      <c r="G7235" s="15"/>
      <c r="H7235" s="10"/>
      <c r="I7235" s="10"/>
      <c r="J7235" s="34"/>
      <c r="K7235" s="10"/>
      <c r="L7235" s="10"/>
      <c r="M7235" s="10"/>
      <c r="N7235" s="10"/>
    </row>
    <row r="7236" spans="1:14">
      <c r="A7236" s="32"/>
      <c r="B7236" s="32"/>
      <c r="C7236" s="33"/>
      <c r="D7236" s="14"/>
      <c r="E7236" s="14"/>
      <c r="F7236" s="10"/>
      <c r="G7236" s="15"/>
      <c r="H7236" s="10"/>
      <c r="I7236" s="10"/>
      <c r="J7236" s="34"/>
      <c r="K7236" s="10"/>
      <c r="L7236" s="10"/>
      <c r="M7236" s="10"/>
      <c r="N7236" s="10"/>
    </row>
    <row r="7237" spans="1:14">
      <c r="A7237" s="32"/>
      <c r="B7237" s="32"/>
      <c r="C7237" s="33"/>
      <c r="D7237" s="14"/>
      <c r="E7237" s="14"/>
      <c r="F7237" s="10"/>
      <c r="G7237" s="15"/>
      <c r="H7237" s="10"/>
      <c r="I7237" s="10"/>
      <c r="J7237" s="34"/>
      <c r="K7237" s="10"/>
      <c r="L7237" s="10"/>
      <c r="M7237" s="10"/>
      <c r="N7237" s="10"/>
    </row>
    <row r="7238" spans="1:14">
      <c r="A7238" s="32"/>
      <c r="B7238" s="32"/>
      <c r="C7238" s="33"/>
      <c r="D7238" s="14"/>
      <c r="E7238" s="14"/>
      <c r="F7238" s="10"/>
      <c r="G7238" s="15"/>
      <c r="H7238" s="10"/>
      <c r="I7238" s="10"/>
      <c r="J7238" s="34"/>
      <c r="K7238" s="10"/>
      <c r="L7238" s="10"/>
      <c r="M7238" s="10"/>
      <c r="N7238" s="10"/>
    </row>
    <row r="7239" spans="1:14">
      <c r="A7239" s="32"/>
      <c r="B7239" s="32"/>
      <c r="C7239" s="33"/>
      <c r="D7239" s="14"/>
      <c r="E7239" s="14"/>
      <c r="F7239" s="10"/>
      <c r="G7239" s="15"/>
      <c r="H7239" s="10"/>
      <c r="I7239" s="10"/>
      <c r="J7239" s="34"/>
      <c r="K7239" s="10"/>
      <c r="L7239" s="10"/>
      <c r="M7239" s="10"/>
      <c r="N7239" s="10"/>
    </row>
    <row r="7240" spans="1:14">
      <c r="A7240" s="32"/>
      <c r="B7240" s="32"/>
      <c r="C7240" s="33"/>
      <c r="D7240" s="14"/>
      <c r="E7240" s="14"/>
      <c r="F7240" s="10"/>
      <c r="G7240" s="15"/>
      <c r="H7240" s="10"/>
      <c r="I7240" s="10"/>
      <c r="J7240" s="34"/>
      <c r="K7240" s="10"/>
      <c r="L7240" s="10"/>
      <c r="M7240" s="10"/>
      <c r="N7240" s="10"/>
    </row>
    <row r="7241" spans="1:14">
      <c r="A7241" s="32"/>
      <c r="B7241" s="32"/>
      <c r="C7241" s="33"/>
      <c r="D7241" s="14"/>
      <c r="E7241" s="14"/>
      <c r="F7241" s="10"/>
      <c r="G7241" s="15"/>
      <c r="H7241" s="10"/>
      <c r="I7241" s="10"/>
      <c r="J7241" s="34"/>
      <c r="K7241" s="10"/>
      <c r="L7241" s="10"/>
      <c r="M7241" s="10"/>
      <c r="N7241" s="10"/>
    </row>
    <row r="7242" spans="1:14">
      <c r="A7242" s="32"/>
      <c r="B7242" s="32"/>
      <c r="C7242" s="33"/>
      <c r="D7242" s="14"/>
      <c r="E7242" s="14"/>
      <c r="F7242" s="10"/>
      <c r="G7242" s="15"/>
      <c r="H7242" s="10"/>
      <c r="I7242" s="10"/>
      <c r="J7242" s="34"/>
      <c r="K7242" s="10"/>
      <c r="L7242" s="10"/>
      <c r="M7242" s="10"/>
      <c r="N7242" s="10"/>
    </row>
    <row r="7243" spans="1:14">
      <c r="A7243" s="32"/>
      <c r="B7243" s="32"/>
      <c r="C7243" s="33"/>
      <c r="D7243" s="14"/>
      <c r="E7243" s="14"/>
      <c r="F7243" s="10"/>
      <c r="G7243" s="15"/>
      <c r="H7243" s="10"/>
      <c r="I7243" s="10"/>
      <c r="J7243" s="34"/>
      <c r="K7243" s="10"/>
      <c r="L7243" s="10"/>
      <c r="M7243" s="10"/>
      <c r="N7243" s="10"/>
    </row>
    <row r="7244" spans="1:14">
      <c r="A7244" s="32"/>
      <c r="B7244" s="32"/>
      <c r="C7244" s="33"/>
      <c r="D7244" s="14"/>
      <c r="E7244" s="14"/>
      <c r="F7244" s="10"/>
      <c r="G7244" s="15"/>
      <c r="H7244" s="10"/>
      <c r="I7244" s="10"/>
      <c r="J7244" s="34"/>
      <c r="K7244" s="10"/>
      <c r="L7244" s="10"/>
      <c r="M7244" s="10"/>
      <c r="N7244" s="10"/>
    </row>
    <row r="7245" spans="1:14">
      <c r="A7245" s="32"/>
      <c r="B7245" s="32"/>
      <c r="C7245" s="33"/>
      <c r="D7245" s="14"/>
      <c r="E7245" s="14"/>
      <c r="F7245" s="10"/>
      <c r="G7245" s="15"/>
      <c r="H7245" s="10"/>
      <c r="I7245" s="10"/>
      <c r="J7245" s="34"/>
      <c r="K7245" s="10"/>
      <c r="L7245" s="10"/>
      <c r="M7245" s="10"/>
      <c r="N7245" s="10"/>
    </row>
    <row r="7246" spans="1:14">
      <c r="A7246" s="32"/>
      <c r="B7246" s="32"/>
      <c r="C7246" s="33"/>
      <c r="D7246" s="14"/>
      <c r="E7246" s="14"/>
      <c r="F7246" s="10"/>
      <c r="G7246" s="15"/>
      <c r="H7246" s="10"/>
      <c r="I7246" s="10"/>
      <c r="J7246" s="34"/>
      <c r="K7246" s="10"/>
      <c r="L7246" s="10"/>
      <c r="M7246" s="10"/>
      <c r="N7246" s="10"/>
    </row>
    <row r="7247" spans="1:14">
      <c r="A7247" s="32"/>
      <c r="B7247" s="32"/>
      <c r="C7247" s="33"/>
      <c r="D7247" s="14"/>
      <c r="E7247" s="14"/>
      <c r="F7247" s="10"/>
      <c r="G7247" s="15"/>
      <c r="H7247" s="10"/>
      <c r="I7247" s="10"/>
      <c r="J7247" s="34"/>
      <c r="K7247" s="10"/>
      <c r="L7247" s="10"/>
      <c r="M7247" s="10"/>
      <c r="N7247" s="10"/>
    </row>
    <row r="7248" spans="1:14">
      <c r="A7248" s="32"/>
      <c r="B7248" s="32"/>
      <c r="C7248" s="33"/>
      <c r="D7248" s="14"/>
      <c r="E7248" s="14"/>
      <c r="F7248" s="10"/>
      <c r="G7248" s="15"/>
      <c r="H7248" s="10"/>
      <c r="I7248" s="10"/>
      <c r="J7248" s="34"/>
      <c r="K7248" s="10"/>
      <c r="L7248" s="10"/>
      <c r="M7248" s="10"/>
      <c r="N7248" s="10"/>
    </row>
    <row r="7249" spans="1:14">
      <c r="A7249" s="32"/>
      <c r="B7249" s="32"/>
      <c r="C7249" s="33"/>
      <c r="D7249" s="14"/>
      <c r="E7249" s="14"/>
      <c r="F7249" s="10"/>
      <c r="G7249" s="15"/>
      <c r="H7249" s="10"/>
      <c r="I7249" s="10"/>
      <c r="J7249" s="34"/>
      <c r="K7249" s="10"/>
      <c r="L7249" s="10"/>
      <c r="M7249" s="10"/>
      <c r="N7249" s="10"/>
    </row>
    <row r="7250" spans="1:14">
      <c r="A7250" s="32"/>
      <c r="B7250" s="32"/>
      <c r="C7250" s="33"/>
      <c r="D7250" s="14"/>
      <c r="E7250" s="14"/>
      <c r="F7250" s="10"/>
      <c r="G7250" s="15"/>
      <c r="H7250" s="10"/>
      <c r="I7250" s="10"/>
      <c r="J7250" s="34"/>
      <c r="K7250" s="10"/>
      <c r="L7250" s="10"/>
      <c r="M7250" s="10"/>
      <c r="N7250" s="10"/>
    </row>
    <row r="7251" spans="1:14">
      <c r="A7251" s="32"/>
      <c r="B7251" s="32"/>
      <c r="C7251" s="33"/>
      <c r="D7251" s="14"/>
      <c r="E7251" s="14"/>
      <c r="F7251" s="10"/>
      <c r="G7251" s="15"/>
      <c r="H7251" s="10"/>
      <c r="I7251" s="10"/>
      <c r="J7251" s="34"/>
      <c r="K7251" s="10"/>
      <c r="L7251" s="10"/>
      <c r="M7251" s="10"/>
      <c r="N7251" s="10"/>
    </row>
    <row r="7252" spans="1:14">
      <c r="A7252" s="32"/>
      <c r="B7252" s="32"/>
      <c r="C7252" s="33"/>
      <c r="D7252" s="14"/>
      <c r="E7252" s="14"/>
      <c r="F7252" s="10"/>
      <c r="G7252" s="15"/>
      <c r="H7252" s="10"/>
      <c r="I7252" s="10"/>
      <c r="J7252" s="34"/>
      <c r="K7252" s="10"/>
      <c r="L7252" s="10"/>
      <c r="M7252" s="10"/>
      <c r="N7252" s="10"/>
    </row>
    <row r="7253" spans="1:14">
      <c r="A7253" s="32"/>
      <c r="B7253" s="32"/>
      <c r="C7253" s="33"/>
      <c r="D7253" s="14"/>
      <c r="E7253" s="14"/>
      <c r="F7253" s="10"/>
      <c r="G7253" s="15"/>
      <c r="H7253" s="10"/>
      <c r="I7253" s="10"/>
      <c r="J7253" s="34"/>
      <c r="K7253" s="10"/>
      <c r="L7253" s="10"/>
      <c r="M7253" s="10"/>
      <c r="N7253" s="10"/>
    </row>
    <row r="7254" spans="1:14">
      <c r="A7254" s="32"/>
      <c r="B7254" s="32"/>
      <c r="C7254" s="33"/>
      <c r="D7254" s="14"/>
      <c r="E7254" s="14"/>
      <c r="F7254" s="10"/>
      <c r="G7254" s="15"/>
      <c r="H7254" s="10"/>
      <c r="I7254" s="10"/>
      <c r="J7254" s="34"/>
      <c r="K7254" s="10"/>
      <c r="L7254" s="10"/>
      <c r="M7254" s="10"/>
      <c r="N7254" s="10"/>
    </row>
    <row r="7255" spans="1:14">
      <c r="A7255" s="32"/>
      <c r="B7255" s="32"/>
      <c r="C7255" s="33"/>
      <c r="D7255" s="14"/>
      <c r="E7255" s="14"/>
      <c r="F7255" s="10"/>
      <c r="G7255" s="15"/>
      <c r="H7255" s="10"/>
      <c r="I7255" s="10"/>
      <c r="J7255" s="34"/>
      <c r="K7255" s="10"/>
      <c r="L7255" s="10"/>
      <c r="M7255" s="10"/>
      <c r="N7255" s="10"/>
    </row>
    <row r="7256" spans="1:14">
      <c r="A7256" s="32"/>
      <c r="B7256" s="32"/>
      <c r="C7256" s="33"/>
      <c r="D7256" s="14"/>
      <c r="E7256" s="14"/>
      <c r="F7256" s="10"/>
      <c r="G7256" s="15"/>
      <c r="H7256" s="10"/>
      <c r="I7256" s="10"/>
      <c r="J7256" s="34"/>
      <c r="K7256" s="10"/>
      <c r="L7256" s="10"/>
      <c r="M7256" s="10"/>
      <c r="N7256" s="10"/>
    </row>
    <row r="7257" spans="1:14">
      <c r="A7257" s="32"/>
      <c r="B7257" s="32"/>
      <c r="C7257" s="33"/>
      <c r="D7257" s="14"/>
      <c r="E7257" s="14"/>
      <c r="F7257" s="10"/>
      <c r="G7257" s="15"/>
      <c r="H7257" s="10"/>
      <c r="I7257" s="10"/>
      <c r="J7257" s="34"/>
      <c r="K7257" s="10"/>
      <c r="L7257" s="10"/>
      <c r="M7257" s="10"/>
      <c r="N7257" s="10"/>
    </row>
    <row r="7258" spans="1:14">
      <c r="A7258" s="32"/>
      <c r="B7258" s="32"/>
      <c r="C7258" s="33"/>
      <c r="D7258" s="14"/>
      <c r="E7258" s="14"/>
      <c r="F7258" s="10"/>
      <c r="G7258" s="15"/>
      <c r="H7258" s="10"/>
      <c r="I7258" s="10"/>
      <c r="J7258" s="34"/>
      <c r="K7258" s="10"/>
      <c r="L7258" s="10"/>
      <c r="M7258" s="10"/>
      <c r="N7258" s="10"/>
    </row>
    <row r="7259" spans="1:14">
      <c r="A7259" s="32"/>
      <c r="B7259" s="32"/>
      <c r="C7259" s="33"/>
      <c r="D7259" s="14"/>
      <c r="E7259" s="14"/>
      <c r="F7259" s="10"/>
      <c r="G7259" s="15"/>
      <c r="H7259" s="10"/>
      <c r="I7259" s="10"/>
      <c r="J7259" s="34"/>
      <c r="K7259" s="10"/>
      <c r="L7259" s="10"/>
      <c r="M7259" s="10"/>
      <c r="N7259" s="10"/>
    </row>
    <row r="7260" spans="1:14">
      <c r="A7260" s="32"/>
      <c r="B7260" s="32"/>
      <c r="C7260" s="33"/>
      <c r="D7260" s="14"/>
      <c r="E7260" s="14"/>
      <c r="F7260" s="10"/>
      <c r="G7260" s="15"/>
      <c r="H7260" s="10"/>
      <c r="I7260" s="10"/>
      <c r="J7260" s="34"/>
      <c r="K7260" s="10"/>
      <c r="L7260" s="10"/>
      <c r="M7260" s="10"/>
      <c r="N7260" s="10"/>
    </row>
    <row r="7261" spans="1:14">
      <c r="A7261" s="32"/>
      <c r="B7261" s="32"/>
      <c r="C7261" s="33"/>
      <c r="D7261" s="14"/>
      <c r="E7261" s="14"/>
      <c r="F7261" s="10"/>
      <c r="G7261" s="15"/>
      <c r="H7261" s="10"/>
      <c r="I7261" s="10"/>
      <c r="J7261" s="34"/>
      <c r="K7261" s="10"/>
      <c r="L7261" s="10"/>
      <c r="M7261" s="10"/>
      <c r="N7261" s="10"/>
    </row>
    <row r="7262" spans="1:14">
      <c r="A7262" s="32"/>
      <c r="B7262" s="32"/>
      <c r="C7262" s="33"/>
      <c r="D7262" s="14"/>
      <c r="E7262" s="14"/>
      <c r="F7262" s="10"/>
      <c r="G7262" s="15"/>
      <c r="H7262" s="10"/>
      <c r="I7262" s="10"/>
      <c r="J7262" s="34"/>
      <c r="K7262" s="10"/>
      <c r="L7262" s="10"/>
      <c r="M7262" s="10"/>
      <c r="N7262" s="10"/>
    </row>
    <row r="7263" spans="1:14">
      <c r="A7263" s="32"/>
      <c r="B7263" s="32"/>
      <c r="C7263" s="33"/>
      <c r="D7263" s="14"/>
      <c r="E7263" s="14"/>
      <c r="F7263" s="10"/>
      <c r="G7263" s="15"/>
      <c r="H7263" s="10"/>
      <c r="I7263" s="10"/>
      <c r="J7263" s="34"/>
      <c r="K7263" s="10"/>
      <c r="L7263" s="10"/>
      <c r="M7263" s="10"/>
      <c r="N7263" s="10"/>
    </row>
    <row r="7264" spans="1:14">
      <c r="A7264" s="32"/>
      <c r="B7264" s="32"/>
      <c r="C7264" s="33"/>
      <c r="D7264" s="14"/>
      <c r="E7264" s="14"/>
      <c r="F7264" s="10"/>
      <c r="G7264" s="15"/>
      <c r="H7264" s="10"/>
      <c r="I7264" s="10"/>
      <c r="J7264" s="34"/>
      <c r="K7264" s="10"/>
      <c r="L7264" s="10"/>
      <c r="M7264" s="10"/>
      <c r="N7264" s="10"/>
    </row>
    <row r="7265" spans="1:14">
      <c r="A7265" s="32"/>
      <c r="B7265" s="32"/>
      <c r="C7265" s="33"/>
      <c r="D7265" s="14"/>
      <c r="E7265" s="14"/>
      <c r="F7265" s="10"/>
      <c r="G7265" s="15"/>
      <c r="H7265" s="10"/>
      <c r="I7265" s="10"/>
      <c r="J7265" s="34"/>
      <c r="K7265" s="10"/>
      <c r="L7265" s="10"/>
      <c r="M7265" s="10"/>
      <c r="N7265" s="10"/>
    </row>
    <row r="7266" spans="1:14">
      <c r="A7266" s="32"/>
      <c r="B7266" s="32"/>
      <c r="C7266" s="33"/>
      <c r="D7266" s="14"/>
      <c r="E7266" s="14"/>
      <c r="F7266" s="10"/>
      <c r="G7266" s="15"/>
      <c r="H7266" s="10"/>
      <c r="I7266" s="10"/>
      <c r="J7266" s="34"/>
      <c r="K7266" s="10"/>
      <c r="L7266" s="10"/>
      <c r="M7266" s="10"/>
      <c r="N7266" s="10"/>
    </row>
    <row r="7267" spans="1:14">
      <c r="A7267" s="32"/>
      <c r="B7267" s="32"/>
      <c r="C7267" s="33"/>
      <c r="D7267" s="14"/>
      <c r="E7267" s="14"/>
      <c r="F7267" s="10"/>
      <c r="G7267" s="15"/>
      <c r="H7267" s="10"/>
      <c r="I7267" s="10"/>
      <c r="J7267" s="34"/>
      <c r="K7267" s="10"/>
      <c r="L7267" s="10"/>
      <c r="M7267" s="10"/>
      <c r="N7267" s="10"/>
    </row>
    <row r="7268" spans="1:14">
      <c r="A7268" s="32"/>
      <c r="B7268" s="32"/>
      <c r="C7268" s="33"/>
      <c r="D7268" s="14"/>
      <c r="E7268" s="14"/>
      <c r="F7268" s="10"/>
      <c r="G7268" s="15"/>
      <c r="H7268" s="10"/>
      <c r="I7268" s="10"/>
      <c r="J7268" s="34"/>
      <c r="K7268" s="10"/>
      <c r="L7268" s="10"/>
      <c r="M7268" s="10"/>
      <c r="N7268" s="10"/>
    </row>
    <row r="7269" spans="1:14">
      <c r="A7269" s="32"/>
      <c r="B7269" s="32"/>
      <c r="C7269" s="33"/>
      <c r="D7269" s="14"/>
      <c r="E7269" s="14"/>
      <c r="F7269" s="10"/>
      <c r="G7269" s="15"/>
      <c r="H7269" s="10"/>
      <c r="I7269" s="10"/>
      <c r="J7269" s="34"/>
      <c r="K7269" s="10"/>
      <c r="L7269" s="10"/>
      <c r="M7269" s="10"/>
      <c r="N7269" s="10"/>
    </row>
    <row r="7270" spans="1:14">
      <c r="A7270" s="32"/>
      <c r="B7270" s="32"/>
      <c r="C7270" s="33"/>
      <c r="D7270" s="14"/>
      <c r="E7270" s="14"/>
      <c r="F7270" s="10"/>
      <c r="G7270" s="15"/>
      <c r="H7270" s="10"/>
      <c r="I7270" s="10"/>
      <c r="J7270" s="34"/>
      <c r="K7270" s="10"/>
      <c r="L7270" s="10"/>
      <c r="M7270" s="10"/>
      <c r="N7270" s="10"/>
    </row>
    <row r="7271" spans="1:14">
      <c r="A7271" s="32"/>
      <c r="B7271" s="32"/>
      <c r="C7271" s="33"/>
      <c r="D7271" s="14"/>
      <c r="E7271" s="14"/>
      <c r="F7271" s="10"/>
      <c r="G7271" s="15"/>
      <c r="H7271" s="10"/>
      <c r="I7271" s="10"/>
      <c r="J7271" s="34"/>
      <c r="K7271" s="10"/>
      <c r="L7271" s="10"/>
      <c r="M7271" s="10"/>
      <c r="N7271" s="10"/>
    </row>
    <row r="7272" spans="1:14">
      <c r="A7272" s="32"/>
      <c r="B7272" s="32"/>
      <c r="C7272" s="33"/>
      <c r="D7272" s="14"/>
      <c r="E7272" s="14"/>
      <c r="F7272" s="10"/>
      <c r="G7272" s="15"/>
      <c r="H7272" s="10"/>
      <c r="I7272" s="10"/>
      <c r="J7272" s="34"/>
      <c r="K7272" s="10"/>
      <c r="L7272" s="10"/>
      <c r="M7272" s="10"/>
      <c r="N7272" s="10"/>
    </row>
    <row r="7273" spans="1:14">
      <c r="A7273" s="32"/>
      <c r="B7273" s="32"/>
      <c r="C7273" s="33"/>
      <c r="D7273" s="14"/>
      <c r="E7273" s="14"/>
      <c r="F7273" s="10"/>
      <c r="G7273" s="15"/>
      <c r="H7273" s="10"/>
      <c r="I7273" s="10"/>
      <c r="J7273" s="34"/>
      <c r="K7273" s="10"/>
      <c r="L7273" s="10"/>
      <c r="M7273" s="10"/>
      <c r="N7273" s="10"/>
    </row>
    <row r="7274" spans="1:14">
      <c r="A7274" s="32"/>
      <c r="B7274" s="32"/>
      <c r="C7274" s="33"/>
      <c r="D7274" s="14"/>
      <c r="E7274" s="14"/>
      <c r="F7274" s="10"/>
      <c r="G7274" s="15"/>
      <c r="H7274" s="10"/>
      <c r="I7274" s="10"/>
      <c r="J7274" s="34"/>
      <c r="K7274" s="10"/>
      <c r="L7274" s="10"/>
      <c r="M7274" s="10"/>
      <c r="N7274" s="10"/>
    </row>
    <row r="7275" spans="1:14">
      <c r="A7275" s="32"/>
      <c r="B7275" s="32"/>
      <c r="C7275" s="33"/>
      <c r="D7275" s="14"/>
      <c r="E7275" s="14"/>
      <c r="F7275" s="10"/>
      <c r="G7275" s="15"/>
      <c r="H7275" s="10"/>
      <c r="I7275" s="10"/>
      <c r="J7275" s="34"/>
      <c r="K7275" s="10"/>
      <c r="L7275" s="10"/>
      <c r="M7275" s="10"/>
      <c r="N7275" s="10"/>
    </row>
    <row r="7276" spans="1:14">
      <c r="A7276" s="32"/>
      <c r="B7276" s="32"/>
      <c r="C7276" s="33"/>
      <c r="D7276" s="14"/>
      <c r="E7276" s="14"/>
      <c r="F7276" s="10"/>
      <c r="G7276" s="15"/>
      <c r="H7276" s="10"/>
      <c r="I7276" s="10"/>
      <c r="J7276" s="34"/>
      <c r="K7276" s="10"/>
      <c r="L7276" s="10"/>
      <c r="M7276" s="10"/>
      <c r="N7276" s="10"/>
    </row>
    <row r="7277" spans="1:14">
      <c r="A7277" s="32"/>
      <c r="B7277" s="32"/>
      <c r="C7277" s="33"/>
      <c r="D7277" s="14"/>
      <c r="E7277" s="14"/>
      <c r="F7277" s="10"/>
      <c r="G7277" s="15"/>
      <c r="H7277" s="10"/>
      <c r="I7277" s="10"/>
      <c r="J7277" s="34"/>
      <c r="K7277" s="10"/>
      <c r="L7277" s="10"/>
      <c r="M7277" s="10"/>
      <c r="N7277" s="10"/>
    </row>
    <row r="7278" spans="1:14">
      <c r="A7278" s="32"/>
      <c r="B7278" s="32"/>
      <c r="C7278" s="33"/>
      <c r="D7278" s="14"/>
      <c r="E7278" s="14"/>
      <c r="F7278" s="10"/>
      <c r="G7278" s="15"/>
      <c r="H7278" s="10"/>
      <c r="I7278" s="10"/>
      <c r="J7278" s="34"/>
      <c r="K7278" s="10"/>
      <c r="L7278" s="10"/>
      <c r="M7278" s="10"/>
      <c r="N7278" s="10"/>
    </row>
    <row r="7279" spans="1:14">
      <c r="A7279" s="32"/>
      <c r="B7279" s="32"/>
      <c r="C7279" s="33"/>
      <c r="D7279" s="14"/>
      <c r="E7279" s="14"/>
      <c r="F7279" s="10"/>
      <c r="G7279" s="15"/>
      <c r="H7279" s="10"/>
      <c r="I7279" s="10"/>
      <c r="J7279" s="34"/>
      <c r="K7279" s="10"/>
      <c r="L7279" s="10"/>
      <c r="M7279" s="10"/>
      <c r="N7279" s="10"/>
    </row>
    <row r="7280" spans="1:14">
      <c r="A7280" s="32"/>
      <c r="B7280" s="32"/>
      <c r="C7280" s="33"/>
      <c r="D7280" s="14"/>
      <c r="E7280" s="14"/>
      <c r="F7280" s="10"/>
      <c r="G7280" s="15"/>
      <c r="H7280" s="10"/>
      <c r="I7280" s="10"/>
      <c r="J7280" s="34"/>
      <c r="K7280" s="10"/>
      <c r="L7280" s="10"/>
      <c r="M7280" s="10"/>
      <c r="N7280" s="10"/>
    </row>
    <row r="7281" spans="1:14">
      <c r="A7281" s="32"/>
      <c r="B7281" s="32"/>
      <c r="C7281" s="33"/>
      <c r="D7281" s="14"/>
      <c r="E7281" s="14"/>
      <c r="F7281" s="10"/>
      <c r="G7281" s="15"/>
      <c r="H7281" s="10"/>
      <c r="I7281" s="10"/>
      <c r="J7281" s="34"/>
      <c r="K7281" s="10"/>
      <c r="L7281" s="10"/>
      <c r="M7281" s="10"/>
      <c r="N7281" s="10"/>
    </row>
    <row r="7282" spans="1:14">
      <c r="A7282" s="32"/>
      <c r="B7282" s="32"/>
      <c r="C7282" s="33"/>
      <c r="D7282" s="14"/>
      <c r="E7282" s="14"/>
      <c r="F7282" s="10"/>
      <c r="G7282" s="15"/>
      <c r="H7282" s="10"/>
      <c r="I7282" s="10"/>
      <c r="J7282" s="34"/>
      <c r="K7282" s="10"/>
      <c r="L7282" s="10"/>
      <c r="M7282" s="10"/>
      <c r="N7282" s="10"/>
    </row>
    <row r="7283" spans="1:14">
      <c r="A7283" s="32"/>
      <c r="B7283" s="32"/>
      <c r="C7283" s="33"/>
      <c r="D7283" s="14"/>
      <c r="E7283" s="14"/>
      <c r="F7283" s="10"/>
      <c r="G7283" s="15"/>
      <c r="H7283" s="10"/>
      <c r="I7283" s="10"/>
      <c r="J7283" s="34"/>
      <c r="K7283" s="10"/>
      <c r="L7283" s="10"/>
      <c r="M7283" s="10"/>
      <c r="N7283" s="10"/>
    </row>
    <row r="7284" spans="1:14">
      <c r="A7284" s="32"/>
      <c r="B7284" s="32"/>
      <c r="C7284" s="33"/>
      <c r="D7284" s="14"/>
      <c r="E7284" s="14"/>
      <c r="F7284" s="10"/>
      <c r="G7284" s="15"/>
      <c r="H7284" s="10"/>
      <c r="I7284" s="10"/>
      <c r="J7284" s="34"/>
      <c r="K7284" s="10"/>
      <c r="L7284" s="10"/>
      <c r="M7284" s="10"/>
      <c r="N7284" s="10"/>
    </row>
    <row r="7285" spans="1:14">
      <c r="A7285" s="32"/>
      <c r="B7285" s="32"/>
      <c r="C7285" s="33"/>
      <c r="D7285" s="14"/>
      <c r="E7285" s="14"/>
      <c r="F7285" s="10"/>
      <c r="G7285" s="15"/>
      <c r="H7285" s="10"/>
      <c r="I7285" s="10"/>
      <c r="J7285" s="34"/>
      <c r="K7285" s="10"/>
      <c r="L7285" s="10"/>
      <c r="M7285" s="10"/>
      <c r="N7285" s="10"/>
    </row>
    <row r="7286" spans="1:14">
      <c r="A7286" s="32"/>
      <c r="B7286" s="32"/>
      <c r="C7286" s="33"/>
      <c r="D7286" s="14"/>
      <c r="E7286" s="14"/>
      <c r="F7286" s="10"/>
      <c r="G7286" s="15"/>
      <c r="H7286" s="10"/>
      <c r="I7286" s="10"/>
      <c r="J7286" s="34"/>
      <c r="K7286" s="10"/>
      <c r="L7286" s="10"/>
      <c r="M7286" s="10"/>
      <c r="N7286" s="10"/>
    </row>
    <row r="7287" spans="1:14">
      <c r="A7287" s="32"/>
      <c r="B7287" s="32"/>
      <c r="C7287" s="33"/>
      <c r="D7287" s="14"/>
      <c r="E7287" s="14"/>
      <c r="F7287" s="10"/>
      <c r="G7287" s="15"/>
      <c r="H7287" s="10"/>
      <c r="I7287" s="10"/>
      <c r="J7287" s="34"/>
      <c r="K7287" s="10"/>
      <c r="L7287" s="10"/>
      <c r="M7287" s="10"/>
      <c r="N7287" s="10"/>
    </row>
    <row r="7288" spans="1:14">
      <c r="A7288" s="32"/>
      <c r="B7288" s="32"/>
      <c r="C7288" s="33"/>
      <c r="D7288" s="14"/>
      <c r="E7288" s="14"/>
      <c r="F7288" s="10"/>
      <c r="G7288" s="15"/>
      <c r="H7288" s="10"/>
      <c r="I7288" s="10"/>
      <c r="J7288" s="34"/>
      <c r="K7288" s="10"/>
      <c r="L7288" s="10"/>
      <c r="M7288" s="10"/>
      <c r="N7288" s="10"/>
    </row>
    <row r="7289" spans="1:14">
      <c r="A7289" s="32"/>
      <c r="B7289" s="32"/>
      <c r="C7289" s="33"/>
      <c r="D7289" s="14"/>
      <c r="E7289" s="14"/>
      <c r="F7289" s="10"/>
      <c r="G7289" s="15"/>
      <c r="H7289" s="10"/>
      <c r="I7289" s="10"/>
      <c r="J7289" s="34"/>
      <c r="K7289" s="10"/>
      <c r="L7289" s="10"/>
      <c r="M7289" s="10"/>
      <c r="N7289" s="10"/>
    </row>
    <row r="7290" spans="1:14">
      <c r="A7290" s="32"/>
      <c r="B7290" s="32"/>
      <c r="C7290" s="33"/>
      <c r="D7290" s="14"/>
      <c r="E7290" s="14"/>
      <c r="F7290" s="10"/>
      <c r="G7290" s="15"/>
      <c r="H7290" s="10"/>
      <c r="I7290" s="10"/>
      <c r="J7290" s="34"/>
      <c r="K7290" s="10"/>
      <c r="L7290" s="10"/>
      <c r="M7290" s="10"/>
      <c r="N7290" s="10"/>
    </row>
    <row r="7291" spans="1:14">
      <c r="A7291" s="32"/>
      <c r="B7291" s="32"/>
      <c r="C7291" s="33"/>
      <c r="D7291" s="14"/>
      <c r="E7291" s="14"/>
      <c r="F7291" s="10"/>
      <c r="G7291" s="15"/>
      <c r="H7291" s="10"/>
      <c r="I7291" s="10"/>
      <c r="J7291" s="34"/>
      <c r="K7291" s="10"/>
      <c r="L7291" s="10"/>
      <c r="M7291" s="10"/>
      <c r="N7291" s="10"/>
    </row>
    <row r="7292" spans="1:14">
      <c r="A7292" s="32"/>
      <c r="B7292" s="32"/>
      <c r="C7292" s="33"/>
      <c r="D7292" s="14"/>
      <c r="E7292" s="14"/>
      <c r="F7292" s="10"/>
      <c r="G7292" s="15"/>
      <c r="H7292" s="10"/>
      <c r="I7292" s="10"/>
      <c r="J7292" s="34"/>
      <c r="K7292" s="10"/>
      <c r="L7292" s="10"/>
      <c r="M7292" s="10"/>
      <c r="N7292" s="10"/>
    </row>
    <row r="7293" spans="1:14">
      <c r="A7293" s="32"/>
      <c r="B7293" s="32"/>
      <c r="C7293" s="33"/>
      <c r="D7293" s="14"/>
      <c r="E7293" s="14"/>
      <c r="F7293" s="10"/>
      <c r="G7293" s="15"/>
      <c r="H7293" s="10"/>
      <c r="I7293" s="10"/>
      <c r="J7293" s="34"/>
      <c r="K7293" s="10"/>
      <c r="L7293" s="10"/>
      <c r="M7293" s="10"/>
      <c r="N7293" s="10"/>
    </row>
    <row r="7294" spans="1:14">
      <c r="A7294" s="32"/>
      <c r="B7294" s="32"/>
      <c r="C7294" s="33"/>
      <c r="D7294" s="14"/>
      <c r="E7294" s="14"/>
      <c r="F7294" s="10"/>
      <c r="G7294" s="15"/>
      <c r="H7294" s="10"/>
      <c r="I7294" s="10"/>
      <c r="J7294" s="34"/>
      <c r="K7294" s="10"/>
      <c r="L7294" s="10"/>
      <c r="M7294" s="10"/>
      <c r="N7294" s="10"/>
    </row>
    <row r="7295" spans="1:14">
      <c r="A7295" s="32"/>
      <c r="B7295" s="32"/>
      <c r="C7295" s="33"/>
      <c r="D7295" s="14"/>
      <c r="E7295" s="14"/>
      <c r="F7295" s="10"/>
      <c r="G7295" s="15"/>
      <c r="H7295" s="10"/>
      <c r="I7295" s="10"/>
      <c r="J7295" s="34"/>
      <c r="K7295" s="10"/>
      <c r="L7295" s="10"/>
      <c r="M7295" s="10"/>
      <c r="N7295" s="10"/>
    </row>
    <row r="7296" spans="1:14">
      <c r="A7296" s="32"/>
      <c r="B7296" s="32"/>
      <c r="C7296" s="33"/>
      <c r="D7296" s="14"/>
      <c r="E7296" s="14"/>
      <c r="F7296" s="10"/>
      <c r="G7296" s="15"/>
      <c r="H7296" s="10"/>
      <c r="I7296" s="10"/>
      <c r="J7296" s="34"/>
      <c r="K7296" s="10"/>
      <c r="L7296" s="10"/>
      <c r="M7296" s="10"/>
      <c r="N7296" s="10"/>
    </row>
    <row r="7297" spans="1:14">
      <c r="A7297" s="32"/>
      <c r="B7297" s="32"/>
      <c r="C7297" s="33"/>
      <c r="D7297" s="14"/>
      <c r="E7297" s="14"/>
      <c r="F7297" s="10"/>
      <c r="G7297" s="15"/>
      <c r="H7297" s="10"/>
      <c r="I7297" s="10"/>
      <c r="J7297" s="34"/>
      <c r="K7297" s="10"/>
      <c r="L7297" s="10"/>
      <c r="M7297" s="10"/>
      <c r="N7297" s="10"/>
    </row>
    <row r="7298" spans="1:14">
      <c r="A7298" s="32"/>
      <c r="B7298" s="32"/>
      <c r="C7298" s="33"/>
      <c r="D7298" s="14"/>
      <c r="E7298" s="14"/>
      <c r="F7298" s="10"/>
      <c r="G7298" s="15"/>
      <c r="H7298" s="10"/>
      <c r="I7298" s="10"/>
      <c r="J7298" s="34"/>
      <c r="K7298" s="10"/>
      <c r="L7298" s="10"/>
      <c r="M7298" s="10"/>
      <c r="N7298" s="10"/>
    </row>
    <row r="7299" spans="1:14">
      <c r="A7299" s="32"/>
      <c r="B7299" s="32"/>
      <c r="C7299" s="33"/>
      <c r="D7299" s="14"/>
      <c r="E7299" s="14"/>
      <c r="F7299" s="10"/>
      <c r="G7299" s="15"/>
      <c r="H7299" s="10"/>
      <c r="I7299" s="10"/>
      <c r="J7299" s="34"/>
      <c r="K7299" s="10"/>
      <c r="L7299" s="10"/>
      <c r="M7299" s="10"/>
      <c r="N7299" s="10"/>
    </row>
    <row r="7300" spans="1:14">
      <c r="A7300" s="32"/>
      <c r="B7300" s="32"/>
      <c r="C7300" s="33"/>
      <c r="D7300" s="14"/>
      <c r="E7300" s="14"/>
      <c r="F7300" s="10"/>
      <c r="G7300" s="15"/>
      <c r="H7300" s="10"/>
      <c r="I7300" s="10"/>
      <c r="J7300" s="34"/>
      <c r="K7300" s="10"/>
      <c r="L7300" s="10"/>
      <c r="M7300" s="10"/>
      <c r="N7300" s="10"/>
    </row>
    <row r="7301" spans="1:14">
      <c r="A7301" s="32"/>
      <c r="B7301" s="32"/>
      <c r="C7301" s="33"/>
      <c r="D7301" s="14"/>
      <c r="E7301" s="14"/>
      <c r="F7301" s="10"/>
      <c r="G7301" s="15"/>
      <c r="H7301" s="10"/>
      <c r="I7301" s="10"/>
      <c r="J7301" s="34"/>
      <c r="K7301" s="10"/>
      <c r="L7301" s="10"/>
      <c r="M7301" s="10"/>
      <c r="N7301" s="10"/>
    </row>
    <row r="7302" spans="1:14">
      <c r="A7302" s="32"/>
      <c r="B7302" s="32"/>
      <c r="C7302" s="33"/>
      <c r="D7302" s="14"/>
      <c r="E7302" s="14"/>
      <c r="F7302" s="10"/>
      <c r="G7302" s="15"/>
      <c r="H7302" s="10"/>
      <c r="I7302" s="10"/>
      <c r="J7302" s="34"/>
      <c r="K7302" s="10"/>
      <c r="L7302" s="10"/>
      <c r="M7302" s="10"/>
      <c r="N7302" s="10"/>
    </row>
    <row r="7303" spans="1:14">
      <c r="A7303" s="32"/>
      <c r="B7303" s="32"/>
      <c r="C7303" s="33"/>
      <c r="D7303" s="14"/>
      <c r="E7303" s="14"/>
      <c r="F7303" s="10"/>
      <c r="G7303" s="15"/>
      <c r="H7303" s="10"/>
      <c r="I7303" s="10"/>
      <c r="J7303" s="34"/>
      <c r="K7303" s="10"/>
      <c r="L7303" s="10"/>
      <c r="M7303" s="10"/>
      <c r="N7303" s="10"/>
    </row>
    <row r="7304" spans="1:14">
      <c r="A7304" s="32"/>
      <c r="B7304" s="32"/>
      <c r="C7304" s="33"/>
      <c r="D7304" s="14"/>
      <c r="E7304" s="14"/>
      <c r="F7304" s="10"/>
      <c r="G7304" s="15"/>
      <c r="H7304" s="10"/>
      <c r="I7304" s="10"/>
      <c r="J7304" s="34"/>
      <c r="K7304" s="10"/>
      <c r="L7304" s="10"/>
      <c r="M7304" s="10"/>
      <c r="N7304" s="10"/>
    </row>
    <row r="7305" spans="1:14">
      <c r="A7305" s="32"/>
      <c r="B7305" s="32"/>
      <c r="C7305" s="33"/>
      <c r="D7305" s="14"/>
      <c r="E7305" s="14"/>
      <c r="F7305" s="10"/>
      <c r="G7305" s="15"/>
      <c r="H7305" s="10"/>
      <c r="I7305" s="10"/>
      <c r="J7305" s="34"/>
      <c r="K7305" s="10"/>
      <c r="L7305" s="10"/>
      <c r="M7305" s="10"/>
      <c r="N7305" s="10"/>
    </row>
    <row r="7306" spans="1:14">
      <c r="A7306" s="32"/>
      <c r="B7306" s="32"/>
      <c r="C7306" s="33"/>
      <c r="D7306" s="14"/>
      <c r="E7306" s="14"/>
      <c r="F7306" s="10"/>
      <c r="G7306" s="15"/>
      <c r="H7306" s="10"/>
      <c r="I7306" s="10"/>
      <c r="J7306" s="34"/>
      <c r="K7306" s="10"/>
      <c r="L7306" s="10"/>
      <c r="M7306" s="10"/>
      <c r="N7306" s="10"/>
    </row>
    <row r="7307" spans="1:14">
      <c r="A7307" s="32"/>
      <c r="B7307" s="32"/>
      <c r="C7307" s="33"/>
      <c r="D7307" s="14"/>
      <c r="E7307" s="14"/>
      <c r="F7307" s="10"/>
      <c r="G7307" s="15"/>
      <c r="H7307" s="10"/>
      <c r="I7307" s="10"/>
      <c r="J7307" s="34"/>
      <c r="K7307" s="10"/>
      <c r="L7307" s="10"/>
      <c r="M7307" s="10"/>
      <c r="N7307" s="10"/>
    </row>
    <row r="7308" spans="1:14">
      <c r="A7308" s="32"/>
      <c r="B7308" s="32"/>
      <c r="C7308" s="33"/>
      <c r="D7308" s="14"/>
      <c r="E7308" s="14"/>
      <c r="F7308" s="10"/>
      <c r="G7308" s="15"/>
      <c r="H7308" s="10"/>
      <c r="I7308" s="10"/>
      <c r="J7308" s="34"/>
      <c r="K7308" s="10"/>
      <c r="L7308" s="10"/>
      <c r="M7308" s="10"/>
      <c r="N7308" s="10"/>
    </row>
    <row r="7309" spans="1:14">
      <c r="A7309" s="32"/>
      <c r="B7309" s="32"/>
      <c r="C7309" s="33"/>
      <c r="D7309" s="14"/>
      <c r="E7309" s="14"/>
      <c r="F7309" s="10"/>
      <c r="G7309" s="15"/>
      <c r="H7309" s="10"/>
      <c r="I7309" s="10"/>
      <c r="J7309" s="34"/>
      <c r="K7309" s="10"/>
      <c r="L7309" s="10"/>
      <c r="M7309" s="10"/>
      <c r="N7309" s="10"/>
    </row>
    <row r="7310" spans="1:14">
      <c r="A7310" s="32"/>
      <c r="B7310" s="32"/>
      <c r="C7310" s="33"/>
      <c r="D7310" s="14"/>
      <c r="E7310" s="14"/>
      <c r="F7310" s="10"/>
      <c r="G7310" s="15"/>
      <c r="H7310" s="10"/>
      <c r="I7310" s="10"/>
      <c r="J7310" s="34"/>
      <c r="K7310" s="10"/>
      <c r="L7310" s="10"/>
      <c r="M7310" s="10"/>
      <c r="N7310" s="10"/>
    </row>
    <row r="7311" spans="1:14">
      <c r="A7311" s="32"/>
      <c r="B7311" s="32"/>
      <c r="C7311" s="33"/>
      <c r="D7311" s="14"/>
      <c r="E7311" s="14"/>
      <c r="F7311" s="10"/>
      <c r="G7311" s="15"/>
      <c r="H7311" s="10"/>
      <c r="I7311" s="10"/>
      <c r="J7311" s="34"/>
      <c r="K7311" s="10"/>
      <c r="L7311" s="10"/>
      <c r="M7311" s="10"/>
      <c r="N7311" s="10"/>
    </row>
    <row r="7312" spans="1:14">
      <c r="A7312" s="32"/>
      <c r="B7312" s="32"/>
      <c r="C7312" s="33"/>
      <c r="D7312" s="14"/>
      <c r="E7312" s="14"/>
      <c r="F7312" s="10"/>
      <c r="G7312" s="15"/>
      <c r="H7312" s="10"/>
      <c r="I7312" s="10"/>
      <c r="J7312" s="34"/>
      <c r="K7312" s="10"/>
      <c r="L7312" s="10"/>
      <c r="M7312" s="10"/>
      <c r="N7312" s="10"/>
    </row>
    <row r="7313" spans="1:14">
      <c r="A7313" s="32"/>
      <c r="B7313" s="32"/>
      <c r="C7313" s="33"/>
      <c r="D7313" s="14"/>
      <c r="E7313" s="14"/>
      <c r="F7313" s="10"/>
      <c r="G7313" s="15"/>
      <c r="H7313" s="10"/>
      <c r="I7313" s="10"/>
      <c r="J7313" s="34"/>
      <c r="K7313" s="10"/>
      <c r="L7313" s="10"/>
      <c r="M7313" s="10"/>
      <c r="N7313" s="10"/>
    </row>
    <row r="7314" spans="1:14">
      <c r="A7314" s="32"/>
      <c r="B7314" s="32"/>
      <c r="C7314" s="33"/>
      <c r="D7314" s="14"/>
      <c r="E7314" s="14"/>
      <c r="F7314" s="10"/>
      <c r="G7314" s="15"/>
      <c r="H7314" s="10"/>
      <c r="I7314" s="10"/>
      <c r="J7314" s="34"/>
      <c r="K7314" s="10"/>
      <c r="L7314" s="10"/>
      <c r="M7314" s="10"/>
      <c r="N7314" s="10"/>
    </row>
    <row r="7315" spans="1:14">
      <c r="A7315" s="32"/>
      <c r="B7315" s="32"/>
      <c r="C7315" s="33"/>
      <c r="D7315" s="14"/>
      <c r="E7315" s="14"/>
      <c r="F7315" s="10"/>
      <c r="G7315" s="15"/>
      <c r="H7315" s="10"/>
      <c r="I7315" s="10"/>
      <c r="J7315" s="34"/>
      <c r="K7315" s="10"/>
      <c r="L7315" s="10"/>
      <c r="M7315" s="10"/>
      <c r="N7315" s="10"/>
    </row>
    <row r="7316" spans="1:14">
      <c r="A7316" s="32"/>
      <c r="B7316" s="32"/>
      <c r="C7316" s="33"/>
      <c r="D7316" s="14"/>
      <c r="E7316" s="14"/>
      <c r="F7316" s="10"/>
      <c r="G7316" s="15"/>
      <c r="H7316" s="10"/>
      <c r="I7316" s="10"/>
      <c r="J7316" s="34"/>
      <c r="K7316" s="10"/>
      <c r="L7316" s="10"/>
      <c r="M7316" s="10"/>
      <c r="N7316" s="10"/>
    </row>
    <row r="7317" spans="1:14">
      <c r="A7317" s="32"/>
      <c r="B7317" s="32"/>
      <c r="C7317" s="33"/>
      <c r="D7317" s="14"/>
      <c r="E7317" s="14"/>
      <c r="F7317" s="10"/>
      <c r="G7317" s="15"/>
      <c r="H7317" s="10"/>
      <c r="I7317" s="10"/>
      <c r="J7317" s="34"/>
      <c r="K7317" s="10"/>
      <c r="L7317" s="10"/>
      <c r="M7317" s="10"/>
      <c r="N7317" s="10"/>
    </row>
    <row r="7318" spans="1:14">
      <c r="A7318" s="32"/>
      <c r="B7318" s="32"/>
      <c r="C7318" s="33"/>
      <c r="D7318" s="14"/>
      <c r="E7318" s="14"/>
      <c r="F7318" s="10"/>
      <c r="G7318" s="15"/>
      <c r="H7318" s="10"/>
      <c r="I7318" s="10"/>
      <c r="J7318" s="34"/>
      <c r="K7318" s="10"/>
      <c r="L7318" s="10"/>
      <c r="M7318" s="10"/>
      <c r="N7318" s="10"/>
    </row>
    <row r="7319" spans="1:14">
      <c r="A7319" s="32"/>
      <c r="B7319" s="32"/>
      <c r="C7319" s="33"/>
      <c r="D7319" s="14"/>
      <c r="E7319" s="14"/>
      <c r="F7319" s="10"/>
      <c r="G7319" s="15"/>
      <c r="H7319" s="10"/>
      <c r="I7319" s="10"/>
      <c r="J7319" s="34"/>
      <c r="K7319" s="10"/>
      <c r="L7319" s="10"/>
      <c r="M7319" s="10"/>
      <c r="N7319" s="10"/>
    </row>
    <row r="7320" spans="1:14">
      <c r="A7320" s="32"/>
      <c r="B7320" s="32"/>
      <c r="C7320" s="33"/>
      <c r="D7320" s="14"/>
      <c r="E7320" s="14"/>
      <c r="F7320" s="10"/>
      <c r="G7320" s="15"/>
      <c r="H7320" s="10"/>
      <c r="I7320" s="10"/>
      <c r="J7320" s="34"/>
      <c r="K7320" s="10"/>
      <c r="L7320" s="10"/>
      <c r="M7320" s="10"/>
      <c r="N7320" s="10"/>
    </row>
    <row r="7321" spans="1:14">
      <c r="A7321" s="32"/>
      <c r="B7321" s="32"/>
      <c r="C7321" s="33"/>
      <c r="D7321" s="14"/>
      <c r="E7321" s="14"/>
      <c r="F7321" s="10"/>
      <c r="G7321" s="15"/>
      <c r="H7321" s="10"/>
      <c r="I7321" s="10"/>
      <c r="J7321" s="34"/>
      <c r="K7321" s="10"/>
      <c r="L7321" s="10"/>
      <c r="M7321" s="10"/>
      <c r="N7321" s="10"/>
    </row>
    <row r="7322" spans="1:14">
      <c r="A7322" s="32"/>
      <c r="B7322" s="32"/>
      <c r="C7322" s="33"/>
      <c r="D7322" s="14"/>
      <c r="E7322" s="14"/>
      <c r="F7322" s="10"/>
      <c r="G7322" s="15"/>
      <c r="H7322" s="10"/>
      <c r="I7322" s="10"/>
      <c r="J7322" s="34"/>
      <c r="K7322" s="10"/>
      <c r="L7322" s="10"/>
      <c r="M7322" s="10"/>
      <c r="N7322" s="10"/>
    </row>
    <row r="7323" spans="1:14">
      <c r="A7323" s="32"/>
      <c r="B7323" s="32"/>
      <c r="C7323" s="33"/>
      <c r="D7323" s="14"/>
      <c r="E7323" s="14"/>
      <c r="F7323" s="10"/>
      <c r="G7323" s="15"/>
      <c r="H7323" s="10"/>
      <c r="I7323" s="10"/>
      <c r="J7323" s="34"/>
      <c r="K7323" s="10"/>
      <c r="L7323" s="10"/>
      <c r="M7323" s="10"/>
      <c r="N7323" s="10"/>
    </row>
    <row r="7324" spans="1:14">
      <c r="A7324" s="32"/>
      <c r="B7324" s="32"/>
      <c r="C7324" s="33"/>
      <c r="D7324" s="14"/>
      <c r="E7324" s="14"/>
      <c r="F7324" s="10"/>
      <c r="G7324" s="15"/>
      <c r="H7324" s="10"/>
      <c r="I7324" s="10"/>
      <c r="J7324" s="34"/>
      <c r="K7324" s="10"/>
      <c r="L7324" s="10"/>
      <c r="M7324" s="10"/>
      <c r="N7324" s="10"/>
    </row>
    <row r="7325" spans="1:14">
      <c r="A7325" s="32"/>
      <c r="B7325" s="32"/>
      <c r="C7325" s="33"/>
      <c r="D7325" s="14"/>
      <c r="E7325" s="14"/>
      <c r="F7325" s="10"/>
      <c r="G7325" s="15"/>
      <c r="H7325" s="10"/>
      <c r="I7325" s="10"/>
      <c r="J7325" s="34"/>
      <c r="K7325" s="10"/>
      <c r="L7325" s="10"/>
      <c r="M7325" s="10"/>
      <c r="N7325" s="10"/>
    </row>
    <row r="7326" spans="1:14">
      <c r="A7326" s="32"/>
      <c r="B7326" s="32"/>
      <c r="C7326" s="33"/>
      <c r="D7326" s="14"/>
      <c r="E7326" s="14"/>
      <c r="F7326" s="10"/>
      <c r="G7326" s="15"/>
      <c r="H7326" s="10"/>
      <c r="I7326" s="10"/>
      <c r="J7326" s="34"/>
      <c r="K7326" s="10"/>
      <c r="L7326" s="10"/>
      <c r="M7326" s="10"/>
      <c r="N7326" s="10"/>
    </row>
    <row r="7327" spans="1:14">
      <c r="A7327" s="32"/>
      <c r="B7327" s="32"/>
      <c r="C7327" s="33"/>
      <c r="D7327" s="14"/>
      <c r="E7327" s="14"/>
      <c r="F7327" s="10"/>
      <c r="G7327" s="15"/>
      <c r="H7327" s="10"/>
      <c r="I7327" s="10"/>
      <c r="J7327" s="34"/>
      <c r="K7327" s="10"/>
      <c r="L7327" s="10"/>
      <c r="M7327" s="10"/>
      <c r="N7327" s="10"/>
    </row>
    <row r="7328" spans="1:14">
      <c r="A7328" s="32"/>
      <c r="B7328" s="32"/>
      <c r="C7328" s="33"/>
      <c r="D7328" s="14"/>
      <c r="E7328" s="14"/>
      <c r="F7328" s="10"/>
      <c r="G7328" s="15"/>
      <c r="H7328" s="10"/>
      <c r="I7328" s="10"/>
      <c r="J7328" s="34"/>
      <c r="K7328" s="10"/>
      <c r="L7328" s="10"/>
      <c r="M7328" s="10"/>
      <c r="N7328" s="10"/>
    </row>
    <row r="7329" spans="1:14">
      <c r="A7329" s="32"/>
      <c r="B7329" s="32"/>
      <c r="C7329" s="33"/>
      <c r="D7329" s="14"/>
      <c r="E7329" s="14"/>
      <c r="F7329" s="10"/>
      <c r="G7329" s="15"/>
      <c r="H7329" s="10"/>
      <c r="I7329" s="10"/>
      <c r="J7329" s="34"/>
      <c r="K7329" s="10"/>
      <c r="L7329" s="10"/>
      <c r="M7329" s="10"/>
      <c r="N7329" s="10"/>
    </row>
    <row r="7330" spans="1:14">
      <c r="A7330" s="32"/>
      <c r="B7330" s="32"/>
      <c r="C7330" s="33"/>
      <c r="D7330" s="14"/>
      <c r="E7330" s="14"/>
      <c r="F7330" s="10"/>
      <c r="G7330" s="15"/>
      <c r="H7330" s="10"/>
      <c r="I7330" s="10"/>
      <c r="J7330" s="34"/>
      <c r="K7330" s="10"/>
      <c r="L7330" s="10"/>
      <c r="M7330" s="10"/>
      <c r="N7330" s="10"/>
    </row>
    <row r="7331" spans="1:14">
      <c r="A7331" s="32"/>
      <c r="B7331" s="32"/>
      <c r="C7331" s="33"/>
      <c r="D7331" s="14"/>
      <c r="E7331" s="14"/>
      <c r="F7331" s="10"/>
      <c r="G7331" s="15"/>
      <c r="H7331" s="10"/>
      <c r="I7331" s="10"/>
      <c r="J7331" s="34"/>
      <c r="K7331" s="10"/>
      <c r="L7331" s="10"/>
      <c r="M7331" s="10"/>
      <c r="N7331" s="10"/>
    </row>
    <row r="7332" spans="1:14">
      <c r="A7332" s="32"/>
      <c r="B7332" s="32"/>
      <c r="C7332" s="33"/>
      <c r="D7332" s="14"/>
      <c r="E7332" s="14"/>
      <c r="F7332" s="10"/>
      <c r="G7332" s="15"/>
      <c r="H7332" s="10"/>
      <c r="I7332" s="10"/>
      <c r="J7332" s="34"/>
      <c r="K7332" s="10"/>
      <c r="L7332" s="10"/>
      <c r="M7332" s="10"/>
      <c r="N7332" s="10"/>
    </row>
    <row r="7333" spans="1:14">
      <c r="A7333" s="32"/>
      <c r="B7333" s="32"/>
      <c r="C7333" s="33"/>
      <c r="D7333" s="14"/>
      <c r="E7333" s="14"/>
      <c r="F7333" s="10"/>
      <c r="G7333" s="15"/>
      <c r="H7333" s="10"/>
      <c r="I7333" s="10"/>
      <c r="J7333" s="34"/>
      <c r="K7333" s="10"/>
      <c r="L7333" s="10"/>
      <c r="M7333" s="10"/>
      <c r="N7333" s="10"/>
    </row>
    <row r="7334" spans="1:14">
      <c r="A7334" s="32"/>
      <c r="B7334" s="32"/>
      <c r="C7334" s="33"/>
      <c r="D7334" s="14"/>
      <c r="E7334" s="14"/>
      <c r="F7334" s="10"/>
      <c r="G7334" s="15"/>
      <c r="H7334" s="10"/>
      <c r="I7334" s="10"/>
      <c r="J7334" s="34"/>
      <c r="K7334" s="10"/>
      <c r="L7334" s="10"/>
      <c r="M7334" s="10"/>
      <c r="N7334" s="10"/>
    </row>
    <row r="7335" spans="1:14">
      <c r="A7335" s="32"/>
      <c r="B7335" s="32"/>
      <c r="C7335" s="33"/>
      <c r="D7335" s="14"/>
      <c r="E7335" s="14"/>
      <c r="F7335" s="10"/>
      <c r="G7335" s="15"/>
      <c r="H7335" s="10"/>
      <c r="I7335" s="10"/>
      <c r="J7335" s="34"/>
      <c r="K7335" s="10"/>
      <c r="L7335" s="10"/>
      <c r="M7335" s="10"/>
      <c r="N7335" s="10"/>
    </row>
    <row r="7336" spans="1:14">
      <c r="A7336" s="32"/>
      <c r="B7336" s="32"/>
      <c r="C7336" s="33"/>
      <c r="D7336" s="14"/>
      <c r="E7336" s="14"/>
      <c r="F7336" s="10"/>
      <c r="G7336" s="15"/>
      <c r="H7336" s="10"/>
      <c r="I7336" s="10"/>
      <c r="J7336" s="34"/>
      <c r="K7336" s="10"/>
      <c r="L7336" s="10"/>
      <c r="M7336" s="10"/>
      <c r="N7336" s="10"/>
    </row>
    <row r="7337" spans="1:14">
      <c r="A7337" s="32"/>
      <c r="B7337" s="32"/>
      <c r="C7337" s="33"/>
      <c r="D7337" s="14"/>
      <c r="E7337" s="14"/>
      <c r="F7337" s="10"/>
      <c r="G7337" s="15"/>
      <c r="H7337" s="10"/>
      <c r="I7337" s="10"/>
      <c r="J7337" s="34"/>
      <c r="K7337" s="10"/>
      <c r="L7337" s="10"/>
      <c r="M7337" s="10"/>
      <c r="N7337" s="10"/>
    </row>
    <row r="7338" spans="1:14">
      <c r="A7338" s="32"/>
      <c r="B7338" s="32"/>
      <c r="C7338" s="33"/>
      <c r="D7338" s="14"/>
      <c r="E7338" s="14"/>
      <c r="F7338" s="10"/>
      <c r="G7338" s="15"/>
      <c r="H7338" s="10"/>
      <c r="I7338" s="10"/>
      <c r="J7338" s="34"/>
      <c r="K7338" s="10"/>
      <c r="L7338" s="10"/>
      <c r="M7338" s="10"/>
      <c r="N7338" s="10"/>
    </row>
    <row r="7339" spans="1:14">
      <c r="A7339" s="32"/>
      <c r="B7339" s="32"/>
      <c r="C7339" s="33"/>
      <c r="D7339" s="14"/>
      <c r="E7339" s="14"/>
      <c r="F7339" s="10"/>
      <c r="G7339" s="15"/>
      <c r="H7339" s="10"/>
      <c r="I7339" s="10"/>
      <c r="J7339" s="34"/>
      <c r="K7339" s="10"/>
      <c r="L7339" s="10"/>
      <c r="M7339" s="10"/>
      <c r="N7339" s="10"/>
    </row>
    <row r="7340" spans="1:14">
      <c r="A7340" s="32"/>
      <c r="B7340" s="32"/>
      <c r="C7340" s="33"/>
      <c r="D7340" s="14"/>
      <c r="E7340" s="14"/>
      <c r="F7340" s="10"/>
      <c r="G7340" s="15"/>
      <c r="H7340" s="10"/>
      <c r="I7340" s="10"/>
      <c r="J7340" s="34"/>
      <c r="K7340" s="10"/>
      <c r="L7340" s="10"/>
      <c r="M7340" s="10"/>
      <c r="N7340" s="10"/>
    </row>
    <row r="7341" spans="1:14">
      <c r="A7341" s="32"/>
      <c r="B7341" s="32"/>
      <c r="C7341" s="33"/>
      <c r="D7341" s="14"/>
      <c r="E7341" s="14"/>
      <c r="F7341" s="10"/>
      <c r="G7341" s="15"/>
      <c r="H7341" s="10"/>
      <c r="I7341" s="10"/>
      <c r="J7341" s="34"/>
      <c r="K7341" s="10"/>
      <c r="L7341" s="10"/>
      <c r="M7341" s="10"/>
      <c r="N7341" s="10"/>
    </row>
    <row r="7342" spans="1:14">
      <c r="A7342" s="32"/>
      <c r="B7342" s="32"/>
      <c r="C7342" s="33"/>
      <c r="D7342" s="14"/>
      <c r="E7342" s="14"/>
      <c r="F7342" s="10"/>
      <c r="G7342" s="15"/>
      <c r="H7342" s="10"/>
      <c r="I7342" s="10"/>
      <c r="J7342" s="34"/>
      <c r="K7342" s="10"/>
      <c r="L7342" s="10"/>
      <c r="M7342" s="10"/>
      <c r="N7342" s="10"/>
    </row>
    <row r="7343" spans="1:14">
      <c r="A7343" s="32"/>
      <c r="B7343" s="32"/>
      <c r="C7343" s="33"/>
      <c r="D7343" s="14"/>
      <c r="E7343" s="14"/>
      <c r="F7343" s="10"/>
      <c r="G7343" s="15"/>
      <c r="H7343" s="10"/>
      <c r="I7343" s="10"/>
      <c r="J7343" s="34"/>
      <c r="K7343" s="10"/>
      <c r="L7343" s="10"/>
      <c r="M7343" s="10"/>
      <c r="N7343" s="10"/>
    </row>
    <row r="7344" spans="1:14">
      <c r="A7344" s="32"/>
      <c r="B7344" s="32"/>
      <c r="C7344" s="33"/>
      <c r="D7344" s="14"/>
      <c r="E7344" s="14"/>
      <c r="F7344" s="10"/>
      <c r="G7344" s="15"/>
      <c r="H7344" s="10"/>
      <c r="I7344" s="10"/>
      <c r="J7344" s="34"/>
      <c r="K7344" s="10"/>
      <c r="L7344" s="10"/>
      <c r="M7344" s="10"/>
      <c r="N7344" s="10"/>
    </row>
    <row r="7345" spans="1:14">
      <c r="A7345" s="32"/>
      <c r="B7345" s="32"/>
      <c r="C7345" s="33"/>
      <c r="D7345" s="14"/>
      <c r="E7345" s="14"/>
      <c r="F7345" s="10"/>
      <c r="G7345" s="15"/>
      <c r="H7345" s="10"/>
      <c r="I7345" s="10"/>
      <c r="J7345" s="34"/>
      <c r="K7345" s="10"/>
      <c r="L7345" s="10"/>
      <c r="M7345" s="10"/>
      <c r="N7345" s="10"/>
    </row>
    <row r="7346" spans="1:14">
      <c r="A7346" s="32"/>
      <c r="B7346" s="32"/>
      <c r="C7346" s="33"/>
      <c r="D7346" s="14"/>
      <c r="E7346" s="14"/>
      <c r="F7346" s="10"/>
      <c r="G7346" s="15"/>
      <c r="H7346" s="10"/>
      <c r="I7346" s="10"/>
      <c r="J7346" s="34"/>
      <c r="K7346" s="10"/>
      <c r="L7346" s="10"/>
      <c r="M7346" s="10"/>
      <c r="N7346" s="10"/>
    </row>
    <row r="7347" spans="1:14">
      <c r="A7347" s="32"/>
      <c r="B7347" s="32"/>
      <c r="C7347" s="33"/>
      <c r="D7347" s="14"/>
      <c r="E7347" s="14"/>
      <c r="F7347" s="10"/>
      <c r="G7347" s="15"/>
      <c r="H7347" s="10"/>
      <c r="I7347" s="10"/>
      <c r="J7347" s="34"/>
      <c r="K7347" s="10"/>
      <c r="L7347" s="10"/>
      <c r="M7347" s="10"/>
      <c r="N7347" s="10"/>
    </row>
    <row r="7348" spans="1:14">
      <c r="A7348" s="32"/>
      <c r="B7348" s="32"/>
      <c r="C7348" s="33"/>
      <c r="D7348" s="14"/>
      <c r="E7348" s="14"/>
      <c r="F7348" s="10"/>
      <c r="G7348" s="15"/>
      <c r="H7348" s="10"/>
      <c r="I7348" s="10"/>
      <c r="J7348" s="34"/>
      <c r="K7348" s="10"/>
      <c r="L7348" s="10"/>
      <c r="M7348" s="10"/>
      <c r="N7348" s="10"/>
    </row>
    <row r="7349" spans="1:14">
      <c r="A7349" s="32"/>
      <c r="B7349" s="32"/>
      <c r="C7349" s="33"/>
      <c r="D7349" s="14"/>
      <c r="E7349" s="14"/>
      <c r="F7349" s="10"/>
      <c r="G7349" s="15"/>
      <c r="H7349" s="10"/>
      <c r="I7349" s="10"/>
      <c r="J7349" s="34"/>
      <c r="K7349" s="10"/>
      <c r="L7349" s="10"/>
      <c r="M7349" s="10"/>
      <c r="N7349" s="10"/>
    </row>
    <row r="7350" spans="1:14">
      <c r="A7350" s="32"/>
      <c r="B7350" s="32"/>
      <c r="C7350" s="33"/>
      <c r="D7350" s="14"/>
      <c r="E7350" s="14"/>
      <c r="F7350" s="10"/>
      <c r="G7350" s="15"/>
      <c r="H7350" s="10"/>
      <c r="I7350" s="10"/>
      <c r="J7350" s="34"/>
      <c r="K7350" s="10"/>
      <c r="L7350" s="10"/>
      <c r="M7350" s="10"/>
      <c r="N7350" s="10"/>
    </row>
    <row r="7351" spans="1:14">
      <c r="A7351" s="32"/>
      <c r="B7351" s="32"/>
      <c r="C7351" s="33"/>
      <c r="D7351" s="14"/>
      <c r="E7351" s="14"/>
      <c r="F7351" s="10"/>
      <c r="G7351" s="15"/>
      <c r="H7351" s="10"/>
      <c r="I7351" s="10"/>
      <c r="J7351" s="34"/>
      <c r="K7351" s="10"/>
      <c r="L7351" s="10"/>
      <c r="M7351" s="10"/>
      <c r="N7351" s="10"/>
    </row>
    <row r="7352" spans="1:14">
      <c r="A7352" s="32"/>
      <c r="B7352" s="32"/>
      <c r="C7352" s="33"/>
      <c r="D7352" s="14"/>
      <c r="E7352" s="14"/>
      <c r="F7352" s="10"/>
      <c r="G7352" s="15"/>
      <c r="H7352" s="10"/>
      <c r="I7352" s="10"/>
      <c r="J7352" s="34"/>
      <c r="K7352" s="10"/>
      <c r="L7352" s="10"/>
      <c r="M7352" s="10"/>
      <c r="N7352" s="10"/>
    </row>
    <row r="7353" spans="1:14">
      <c r="A7353" s="32"/>
      <c r="B7353" s="32"/>
      <c r="C7353" s="33"/>
      <c r="D7353" s="14"/>
      <c r="E7353" s="14"/>
      <c r="F7353" s="10"/>
      <c r="G7353" s="15"/>
      <c r="H7353" s="10"/>
      <c r="I7353" s="10"/>
      <c r="J7353" s="34"/>
      <c r="K7353" s="10"/>
      <c r="L7353" s="10"/>
      <c r="M7353" s="10"/>
      <c r="N7353" s="10"/>
    </row>
    <row r="7354" spans="1:14">
      <c r="A7354" s="32"/>
      <c r="B7354" s="32"/>
      <c r="C7354" s="33"/>
      <c r="D7354" s="14"/>
      <c r="E7354" s="14"/>
      <c r="F7354" s="10"/>
      <c r="G7354" s="15"/>
      <c r="H7354" s="10"/>
      <c r="I7354" s="10"/>
      <c r="J7354" s="34"/>
      <c r="K7354" s="10"/>
      <c r="L7354" s="10"/>
      <c r="M7354" s="10"/>
      <c r="N7354" s="10"/>
    </row>
    <row r="7355" spans="1:14">
      <c r="A7355" s="32"/>
      <c r="B7355" s="32"/>
      <c r="C7355" s="33"/>
      <c r="D7355" s="14"/>
      <c r="E7355" s="14"/>
      <c r="F7355" s="10"/>
      <c r="G7355" s="15"/>
      <c r="H7355" s="10"/>
      <c r="I7355" s="10"/>
      <c r="J7355" s="34"/>
      <c r="K7355" s="10"/>
      <c r="L7355" s="10"/>
      <c r="M7355" s="10"/>
      <c r="N7355" s="10"/>
    </row>
    <row r="7356" spans="1:14">
      <c r="A7356" s="32"/>
      <c r="B7356" s="32"/>
      <c r="C7356" s="33"/>
      <c r="D7356" s="14"/>
      <c r="E7356" s="14"/>
      <c r="F7356" s="10"/>
      <c r="G7356" s="15"/>
      <c r="H7356" s="10"/>
      <c r="I7356" s="10"/>
      <c r="J7356" s="34"/>
      <c r="K7356" s="10"/>
      <c r="L7356" s="10"/>
      <c r="M7356" s="10"/>
      <c r="N7356" s="10"/>
    </row>
    <row r="7357" spans="1:14">
      <c r="A7357" s="32"/>
      <c r="B7357" s="32"/>
      <c r="C7357" s="33"/>
      <c r="D7357" s="14"/>
      <c r="E7357" s="14"/>
      <c r="F7357" s="10"/>
      <c r="G7357" s="15"/>
      <c r="H7357" s="10"/>
      <c r="I7357" s="10"/>
      <c r="J7357" s="34"/>
      <c r="K7357" s="10"/>
      <c r="L7357" s="10"/>
      <c r="M7357" s="10"/>
      <c r="N7357" s="10"/>
    </row>
    <row r="7358" spans="1:14">
      <c r="A7358" s="32"/>
      <c r="B7358" s="32"/>
      <c r="C7358" s="33"/>
      <c r="D7358" s="14"/>
      <c r="E7358" s="14"/>
      <c r="F7358" s="10"/>
      <c r="G7358" s="15"/>
      <c r="H7358" s="10"/>
      <c r="I7358" s="10"/>
      <c r="J7358" s="34"/>
      <c r="K7358" s="10"/>
      <c r="L7358" s="10"/>
      <c r="M7358" s="10"/>
      <c r="N7358" s="10"/>
    </row>
    <row r="7359" spans="1:14">
      <c r="A7359" s="32"/>
      <c r="B7359" s="32"/>
      <c r="C7359" s="33"/>
      <c r="D7359" s="14"/>
      <c r="E7359" s="14"/>
      <c r="F7359" s="10"/>
      <c r="G7359" s="15"/>
      <c r="H7359" s="10"/>
      <c r="I7359" s="10"/>
      <c r="J7359" s="34"/>
      <c r="K7359" s="10"/>
      <c r="L7359" s="10"/>
      <c r="M7359" s="10"/>
      <c r="N7359" s="10"/>
    </row>
    <row r="7360" spans="1:14">
      <c r="A7360" s="32"/>
      <c r="B7360" s="32"/>
      <c r="C7360" s="33"/>
      <c r="D7360" s="14"/>
      <c r="E7360" s="14"/>
      <c r="F7360" s="10"/>
      <c r="G7360" s="15"/>
      <c r="H7360" s="10"/>
      <c r="I7360" s="10"/>
      <c r="J7360" s="34"/>
      <c r="K7360" s="10"/>
      <c r="L7360" s="10"/>
      <c r="M7360" s="10"/>
      <c r="N7360" s="10"/>
    </row>
    <row r="7361" spans="1:14">
      <c r="A7361" s="32"/>
      <c r="B7361" s="32"/>
      <c r="C7361" s="33"/>
      <c r="D7361" s="14"/>
      <c r="E7361" s="14"/>
      <c r="F7361" s="10"/>
      <c r="G7361" s="15"/>
      <c r="H7361" s="10"/>
      <c r="I7361" s="10"/>
      <c r="J7361" s="34"/>
      <c r="K7361" s="10"/>
      <c r="L7361" s="10"/>
      <c r="M7361" s="10"/>
      <c r="N7361" s="10"/>
    </row>
    <row r="7362" spans="1:14">
      <c r="A7362" s="32"/>
      <c r="B7362" s="32"/>
      <c r="C7362" s="33"/>
      <c r="D7362" s="14"/>
      <c r="E7362" s="14"/>
      <c r="F7362" s="10"/>
      <c r="G7362" s="15"/>
      <c r="H7362" s="10"/>
      <c r="I7362" s="10"/>
      <c r="J7362" s="34"/>
      <c r="K7362" s="10"/>
      <c r="L7362" s="10"/>
      <c r="M7362" s="10"/>
      <c r="N7362" s="10"/>
    </row>
    <row r="7363" spans="1:14">
      <c r="A7363" s="32"/>
      <c r="B7363" s="32"/>
      <c r="C7363" s="33"/>
      <c r="D7363" s="14"/>
      <c r="E7363" s="14"/>
      <c r="F7363" s="10"/>
      <c r="G7363" s="15"/>
      <c r="H7363" s="10"/>
      <c r="I7363" s="10"/>
      <c r="J7363" s="34"/>
      <c r="K7363" s="10"/>
      <c r="L7363" s="10"/>
      <c r="M7363" s="10"/>
      <c r="N7363" s="10"/>
    </row>
    <row r="7364" spans="1:14">
      <c r="A7364" s="32"/>
      <c r="B7364" s="32"/>
      <c r="C7364" s="33"/>
      <c r="D7364" s="14"/>
      <c r="E7364" s="14"/>
      <c r="F7364" s="10"/>
      <c r="G7364" s="15"/>
      <c r="H7364" s="10"/>
      <c r="I7364" s="10"/>
      <c r="J7364" s="34"/>
      <c r="K7364" s="10"/>
      <c r="L7364" s="10"/>
      <c r="M7364" s="10"/>
      <c r="N7364" s="10"/>
    </row>
    <row r="7365" spans="1:14">
      <c r="A7365" s="32"/>
      <c r="B7365" s="32"/>
      <c r="C7365" s="33"/>
      <c r="D7365" s="14"/>
      <c r="E7365" s="14"/>
      <c r="F7365" s="10"/>
      <c r="G7365" s="15"/>
      <c r="H7365" s="10"/>
      <c r="I7365" s="10"/>
      <c r="J7365" s="34"/>
      <c r="K7365" s="10"/>
      <c r="L7365" s="10"/>
      <c r="M7365" s="10"/>
      <c r="N7365" s="10"/>
    </row>
    <row r="7366" spans="1:14">
      <c r="A7366" s="32"/>
      <c r="B7366" s="32"/>
      <c r="C7366" s="33"/>
      <c r="D7366" s="14"/>
      <c r="E7366" s="14"/>
      <c r="F7366" s="10"/>
      <c r="G7366" s="15"/>
      <c r="H7366" s="10"/>
      <c r="I7366" s="10"/>
      <c r="J7366" s="34"/>
      <c r="K7366" s="10"/>
      <c r="L7366" s="10"/>
      <c r="M7366" s="10"/>
      <c r="N7366" s="10"/>
    </row>
    <row r="7367" spans="1:14">
      <c r="A7367" s="32"/>
      <c r="B7367" s="32"/>
      <c r="C7367" s="33"/>
      <c r="D7367" s="14"/>
      <c r="E7367" s="14"/>
      <c r="F7367" s="10"/>
      <c r="G7367" s="15"/>
      <c r="H7367" s="10"/>
      <c r="I7367" s="10"/>
      <c r="J7367" s="34"/>
      <c r="K7367" s="10"/>
      <c r="L7367" s="10"/>
      <c r="M7367" s="10"/>
      <c r="N7367" s="10"/>
    </row>
    <row r="7368" spans="1:14">
      <c r="A7368" s="32"/>
      <c r="B7368" s="32"/>
      <c r="C7368" s="33"/>
      <c r="D7368" s="14"/>
      <c r="E7368" s="14"/>
      <c r="F7368" s="10"/>
      <c r="G7368" s="15"/>
      <c r="H7368" s="10"/>
      <c r="I7368" s="10"/>
      <c r="J7368" s="34"/>
      <c r="K7368" s="10"/>
      <c r="L7368" s="10"/>
      <c r="M7368" s="10"/>
      <c r="N7368" s="10"/>
    </row>
    <row r="7369" spans="1:14">
      <c r="A7369" s="32"/>
      <c r="B7369" s="32"/>
      <c r="C7369" s="33"/>
      <c r="D7369" s="14"/>
      <c r="E7369" s="14"/>
      <c r="F7369" s="10"/>
      <c r="G7369" s="15"/>
      <c r="H7369" s="10"/>
      <c r="I7369" s="10"/>
      <c r="J7369" s="34"/>
      <c r="K7369" s="10"/>
      <c r="L7369" s="10"/>
      <c r="M7369" s="10"/>
      <c r="N7369" s="10"/>
    </row>
    <row r="7370" spans="1:14">
      <c r="A7370" s="32"/>
      <c r="B7370" s="32"/>
      <c r="C7370" s="33"/>
      <c r="D7370" s="14"/>
      <c r="E7370" s="14"/>
      <c r="F7370" s="10"/>
      <c r="G7370" s="15"/>
      <c r="H7370" s="10"/>
      <c r="I7370" s="10"/>
      <c r="J7370" s="34"/>
      <c r="K7370" s="10"/>
      <c r="L7370" s="10"/>
      <c r="M7370" s="10"/>
      <c r="N7370" s="10"/>
    </row>
    <row r="7371" spans="1:14">
      <c r="A7371" s="32"/>
      <c r="B7371" s="32"/>
      <c r="C7371" s="33"/>
      <c r="D7371" s="14"/>
      <c r="E7371" s="14"/>
      <c r="F7371" s="10"/>
      <c r="G7371" s="15"/>
      <c r="H7371" s="10"/>
      <c r="I7371" s="10"/>
      <c r="J7371" s="34"/>
      <c r="K7371" s="10"/>
      <c r="L7371" s="10"/>
      <c r="M7371" s="10"/>
      <c r="N7371" s="10"/>
    </row>
    <row r="7372" spans="1:14">
      <c r="A7372" s="32"/>
      <c r="B7372" s="32"/>
      <c r="C7372" s="33"/>
      <c r="D7372" s="14"/>
      <c r="E7372" s="14"/>
      <c r="F7372" s="10"/>
      <c r="G7372" s="15"/>
      <c r="H7372" s="10"/>
      <c r="I7372" s="10"/>
      <c r="J7372" s="34"/>
      <c r="K7372" s="10"/>
      <c r="L7372" s="10"/>
      <c r="M7372" s="10"/>
      <c r="N7372" s="10"/>
    </row>
    <row r="7373" spans="1:14">
      <c r="A7373" s="32"/>
      <c r="B7373" s="32"/>
      <c r="C7373" s="33"/>
      <c r="D7373" s="14"/>
      <c r="E7373" s="14"/>
      <c r="F7373" s="10"/>
      <c r="G7373" s="15"/>
      <c r="H7373" s="10"/>
      <c r="I7373" s="10"/>
      <c r="J7373" s="34"/>
      <c r="K7373" s="10"/>
      <c r="L7373" s="10"/>
      <c r="M7373" s="10"/>
      <c r="N7373" s="10"/>
    </row>
    <row r="7374" spans="1:14">
      <c r="A7374" s="32"/>
      <c r="B7374" s="32"/>
      <c r="C7374" s="33"/>
      <c r="D7374" s="14"/>
      <c r="E7374" s="14"/>
      <c r="F7374" s="10"/>
      <c r="G7374" s="15"/>
      <c r="H7374" s="10"/>
      <c r="I7374" s="10"/>
      <c r="J7374" s="34"/>
      <c r="K7374" s="10"/>
      <c r="L7374" s="10"/>
      <c r="M7374" s="10"/>
      <c r="N7374" s="10"/>
    </row>
    <row r="7375" spans="1:14">
      <c r="A7375" s="32"/>
      <c r="B7375" s="32"/>
      <c r="C7375" s="33"/>
      <c r="D7375" s="14"/>
      <c r="E7375" s="14"/>
      <c r="F7375" s="10"/>
      <c r="G7375" s="15"/>
      <c r="H7375" s="10"/>
      <c r="I7375" s="10"/>
      <c r="J7375" s="34"/>
      <c r="K7375" s="10"/>
      <c r="L7375" s="10"/>
      <c r="M7375" s="10"/>
      <c r="N7375" s="10"/>
    </row>
    <row r="7376" spans="1:14">
      <c r="A7376" s="32"/>
      <c r="B7376" s="32"/>
      <c r="C7376" s="33"/>
      <c r="D7376" s="14"/>
      <c r="E7376" s="14"/>
      <c r="F7376" s="10"/>
      <c r="G7376" s="15"/>
      <c r="H7376" s="10"/>
      <c r="I7376" s="10"/>
      <c r="J7376" s="34"/>
      <c r="K7376" s="10"/>
      <c r="L7376" s="10"/>
      <c r="M7376" s="10"/>
      <c r="N7376" s="10"/>
    </row>
    <row r="7377" spans="1:14">
      <c r="A7377" s="32"/>
      <c r="B7377" s="32"/>
      <c r="C7377" s="33"/>
      <c r="D7377" s="14"/>
      <c r="E7377" s="14"/>
      <c r="F7377" s="10"/>
      <c r="G7377" s="15"/>
      <c r="H7377" s="10"/>
      <c r="I7377" s="10"/>
      <c r="J7377" s="34"/>
      <c r="K7377" s="10"/>
      <c r="L7377" s="10"/>
      <c r="M7377" s="10"/>
      <c r="N7377" s="10"/>
    </row>
    <row r="7378" spans="1:14">
      <c r="A7378" s="32"/>
      <c r="B7378" s="32"/>
      <c r="C7378" s="33"/>
      <c r="D7378" s="14"/>
      <c r="E7378" s="14"/>
      <c r="F7378" s="10"/>
      <c r="G7378" s="15"/>
      <c r="H7378" s="10"/>
      <c r="I7378" s="10"/>
      <c r="J7378" s="34"/>
      <c r="K7378" s="10"/>
      <c r="L7378" s="10"/>
      <c r="M7378" s="10"/>
      <c r="N7378" s="10"/>
    </row>
    <row r="7379" spans="1:14">
      <c r="A7379" s="32"/>
      <c r="B7379" s="32"/>
      <c r="C7379" s="33"/>
      <c r="D7379" s="14"/>
      <c r="E7379" s="14"/>
      <c r="F7379" s="10"/>
      <c r="G7379" s="15"/>
      <c r="H7379" s="10"/>
      <c r="I7379" s="10"/>
      <c r="J7379" s="34"/>
      <c r="K7379" s="10"/>
      <c r="L7379" s="10"/>
      <c r="M7379" s="10"/>
      <c r="N7379" s="10"/>
    </row>
    <row r="7380" spans="1:14">
      <c r="A7380" s="32"/>
      <c r="B7380" s="32"/>
      <c r="C7380" s="33"/>
      <c r="D7380" s="14"/>
      <c r="E7380" s="14"/>
      <c r="F7380" s="10"/>
      <c r="G7380" s="15"/>
      <c r="H7380" s="10"/>
      <c r="I7380" s="10"/>
      <c r="J7380" s="34"/>
      <c r="K7380" s="10"/>
      <c r="L7380" s="10"/>
      <c r="M7380" s="10"/>
      <c r="N7380" s="10"/>
    </row>
    <row r="7381" spans="1:14">
      <c r="A7381" s="32"/>
      <c r="B7381" s="32"/>
      <c r="C7381" s="33"/>
      <c r="D7381" s="14"/>
      <c r="E7381" s="14"/>
      <c r="F7381" s="10"/>
      <c r="G7381" s="15"/>
      <c r="H7381" s="10"/>
      <c r="I7381" s="10"/>
      <c r="J7381" s="34"/>
      <c r="K7381" s="10"/>
      <c r="L7381" s="10"/>
      <c r="M7381" s="10"/>
      <c r="N7381" s="10"/>
    </row>
    <row r="7382" spans="1:14">
      <c r="A7382" s="32"/>
      <c r="B7382" s="32"/>
      <c r="C7382" s="33"/>
      <c r="D7382" s="14"/>
      <c r="E7382" s="14"/>
      <c r="F7382" s="10"/>
      <c r="G7382" s="15"/>
      <c r="H7382" s="10"/>
      <c r="I7382" s="10"/>
      <c r="J7382" s="34"/>
      <c r="K7382" s="10"/>
      <c r="L7382" s="10"/>
      <c r="M7382" s="10"/>
      <c r="N7382" s="10"/>
    </row>
    <row r="7383" spans="1:14">
      <c r="A7383" s="32"/>
      <c r="B7383" s="32"/>
      <c r="C7383" s="33"/>
      <c r="D7383" s="14"/>
      <c r="E7383" s="14"/>
      <c r="F7383" s="10"/>
      <c r="G7383" s="15"/>
      <c r="H7383" s="10"/>
      <c r="I7383" s="10"/>
      <c r="J7383" s="34"/>
      <c r="K7383" s="10"/>
      <c r="L7383" s="10"/>
      <c r="M7383" s="10"/>
      <c r="N7383" s="10"/>
    </row>
    <row r="7384" spans="1:14">
      <c r="A7384" s="32"/>
      <c r="B7384" s="32"/>
      <c r="C7384" s="33"/>
      <c r="D7384" s="14"/>
      <c r="E7384" s="14"/>
      <c r="F7384" s="10"/>
      <c r="G7384" s="15"/>
      <c r="H7384" s="10"/>
      <c r="I7384" s="10"/>
      <c r="J7384" s="34"/>
      <c r="K7384" s="10"/>
      <c r="L7384" s="10"/>
      <c r="M7384" s="10"/>
      <c r="N7384" s="10"/>
    </row>
    <row r="7385" spans="1:14">
      <c r="A7385" s="32"/>
      <c r="B7385" s="32"/>
      <c r="C7385" s="33"/>
      <c r="D7385" s="14"/>
      <c r="E7385" s="14"/>
      <c r="F7385" s="10"/>
      <c r="G7385" s="15"/>
      <c r="H7385" s="10"/>
      <c r="I7385" s="10"/>
      <c r="J7385" s="34"/>
      <c r="K7385" s="10"/>
      <c r="L7385" s="10"/>
      <c r="M7385" s="10"/>
      <c r="N7385" s="10"/>
    </row>
    <row r="7386" spans="1:14">
      <c r="A7386" s="32"/>
      <c r="B7386" s="32"/>
      <c r="C7386" s="33"/>
      <c r="D7386" s="14"/>
      <c r="E7386" s="14"/>
      <c r="F7386" s="10"/>
      <c r="G7386" s="15"/>
      <c r="H7386" s="10"/>
      <c r="I7386" s="10"/>
      <c r="J7386" s="34"/>
      <c r="K7386" s="10"/>
      <c r="L7386" s="10"/>
      <c r="M7386" s="10"/>
      <c r="N7386" s="10"/>
    </row>
    <row r="7387" spans="1:14">
      <c r="A7387" s="32"/>
      <c r="B7387" s="32"/>
      <c r="C7387" s="33"/>
      <c r="D7387" s="14"/>
      <c r="E7387" s="14"/>
      <c r="F7387" s="10"/>
      <c r="G7387" s="15"/>
      <c r="H7387" s="10"/>
      <c r="I7387" s="10"/>
      <c r="J7387" s="34"/>
      <c r="K7387" s="10"/>
      <c r="L7387" s="10"/>
      <c r="M7387" s="10"/>
      <c r="N7387" s="10"/>
    </row>
    <row r="7388" spans="1:14">
      <c r="A7388" s="32"/>
      <c r="B7388" s="32"/>
      <c r="C7388" s="33"/>
      <c r="D7388" s="14"/>
      <c r="E7388" s="14"/>
      <c r="F7388" s="10"/>
      <c r="G7388" s="15"/>
      <c r="H7388" s="10"/>
      <c r="I7388" s="10"/>
      <c r="J7388" s="34"/>
      <c r="K7388" s="10"/>
      <c r="L7388" s="10"/>
      <c r="M7388" s="10"/>
      <c r="N7388" s="10"/>
    </row>
    <row r="7389" spans="1:14">
      <c r="A7389" s="32"/>
      <c r="B7389" s="32"/>
      <c r="C7389" s="33"/>
      <c r="D7389" s="14"/>
      <c r="E7389" s="14"/>
      <c r="F7389" s="10"/>
      <c r="G7389" s="15"/>
      <c r="H7389" s="10"/>
      <c r="I7389" s="10"/>
      <c r="J7389" s="34"/>
      <c r="K7389" s="10"/>
      <c r="L7389" s="10"/>
      <c r="M7389" s="10"/>
      <c r="N7389" s="10"/>
    </row>
    <row r="7390" spans="1:14">
      <c r="A7390" s="32"/>
      <c r="B7390" s="32"/>
      <c r="C7390" s="33"/>
      <c r="D7390" s="14"/>
      <c r="E7390" s="14"/>
      <c r="F7390" s="10"/>
      <c r="G7390" s="15"/>
      <c r="H7390" s="10"/>
      <c r="I7390" s="10"/>
      <c r="J7390" s="34"/>
      <c r="K7390" s="10"/>
      <c r="L7390" s="10"/>
      <c r="M7390" s="10"/>
      <c r="N7390" s="10"/>
    </row>
    <row r="7391" spans="1:14">
      <c r="A7391" s="32"/>
      <c r="B7391" s="32"/>
      <c r="C7391" s="33"/>
      <c r="D7391" s="14"/>
      <c r="E7391" s="14"/>
      <c r="F7391" s="10"/>
      <c r="G7391" s="15"/>
      <c r="H7391" s="10"/>
      <c r="I7391" s="10"/>
      <c r="J7391" s="34"/>
      <c r="K7391" s="10"/>
      <c r="L7391" s="10"/>
      <c r="M7391" s="10"/>
      <c r="N7391" s="10"/>
    </row>
    <row r="7392" spans="1:14">
      <c r="A7392" s="32"/>
      <c r="B7392" s="32"/>
      <c r="C7392" s="33"/>
      <c r="D7392" s="14"/>
      <c r="E7392" s="14"/>
      <c r="F7392" s="10"/>
      <c r="G7392" s="15"/>
      <c r="H7392" s="10"/>
      <c r="I7392" s="10"/>
      <c r="J7392" s="34"/>
      <c r="K7392" s="10"/>
      <c r="L7392" s="10"/>
      <c r="M7392" s="10"/>
      <c r="N7392" s="10"/>
    </row>
    <row r="7393" spans="1:14">
      <c r="A7393" s="32"/>
      <c r="B7393" s="32"/>
      <c r="C7393" s="33"/>
      <c r="D7393" s="14"/>
      <c r="E7393" s="14"/>
      <c r="F7393" s="10"/>
      <c r="G7393" s="15"/>
      <c r="H7393" s="10"/>
      <c r="I7393" s="10"/>
      <c r="J7393" s="34"/>
      <c r="K7393" s="10"/>
      <c r="L7393" s="10"/>
      <c r="M7393" s="10"/>
      <c r="N7393" s="10"/>
    </row>
    <row r="7394" spans="1:14">
      <c r="A7394" s="32"/>
      <c r="B7394" s="32"/>
      <c r="C7394" s="33"/>
      <c r="D7394" s="14"/>
      <c r="E7394" s="14"/>
      <c r="F7394" s="10"/>
      <c r="G7394" s="15"/>
      <c r="H7394" s="10"/>
      <c r="I7394" s="10"/>
      <c r="J7394" s="34"/>
      <c r="K7394" s="10"/>
      <c r="L7394" s="10"/>
      <c r="M7394" s="10"/>
      <c r="N7394" s="10"/>
    </row>
    <row r="7395" spans="1:14">
      <c r="A7395" s="32"/>
      <c r="B7395" s="32"/>
      <c r="C7395" s="33"/>
      <c r="D7395" s="14"/>
      <c r="E7395" s="14"/>
      <c r="F7395" s="10"/>
      <c r="G7395" s="15"/>
      <c r="H7395" s="10"/>
      <c r="I7395" s="10"/>
      <c r="J7395" s="34"/>
      <c r="K7395" s="10"/>
      <c r="L7395" s="10"/>
      <c r="M7395" s="10"/>
      <c r="N7395" s="10"/>
    </row>
    <row r="7396" spans="1:14">
      <c r="A7396" s="32"/>
      <c r="B7396" s="32"/>
      <c r="C7396" s="33"/>
      <c r="D7396" s="14"/>
      <c r="E7396" s="14"/>
      <c r="F7396" s="10"/>
      <c r="G7396" s="15"/>
      <c r="H7396" s="10"/>
      <c r="I7396" s="10"/>
      <c r="J7396" s="34"/>
      <c r="K7396" s="10"/>
      <c r="L7396" s="10"/>
      <c r="M7396" s="10"/>
      <c r="N7396" s="10"/>
    </row>
    <row r="7397" spans="1:14">
      <c r="A7397" s="32"/>
      <c r="B7397" s="32"/>
      <c r="C7397" s="33"/>
      <c r="D7397" s="14"/>
      <c r="E7397" s="14"/>
      <c r="F7397" s="10"/>
      <c r="G7397" s="15"/>
      <c r="H7397" s="10"/>
      <c r="I7397" s="10"/>
      <c r="J7397" s="34"/>
      <c r="K7397" s="10"/>
      <c r="L7397" s="10"/>
      <c r="M7397" s="10"/>
      <c r="N7397" s="10"/>
    </row>
    <row r="7398" spans="1:14">
      <c r="A7398" s="32"/>
      <c r="B7398" s="32"/>
      <c r="C7398" s="33"/>
      <c r="D7398" s="14"/>
      <c r="E7398" s="14"/>
      <c r="F7398" s="10"/>
      <c r="G7398" s="15"/>
      <c r="H7398" s="10"/>
      <c r="I7398" s="10"/>
      <c r="J7398" s="34"/>
      <c r="K7398" s="10"/>
      <c r="L7398" s="10"/>
      <c r="M7398" s="10"/>
      <c r="N7398" s="10"/>
    </row>
    <row r="7399" spans="1:14">
      <c r="A7399" s="32"/>
      <c r="B7399" s="32"/>
      <c r="C7399" s="33"/>
      <c r="D7399" s="14"/>
      <c r="E7399" s="14"/>
      <c r="F7399" s="10"/>
      <c r="G7399" s="15"/>
      <c r="H7399" s="10"/>
      <c r="I7399" s="10"/>
      <c r="J7399" s="34"/>
      <c r="K7399" s="10"/>
      <c r="L7399" s="10"/>
      <c r="M7399" s="10"/>
      <c r="N7399" s="10"/>
    </row>
    <row r="7400" spans="1:14">
      <c r="A7400" s="32"/>
      <c r="B7400" s="32"/>
      <c r="C7400" s="33"/>
      <c r="D7400" s="14"/>
      <c r="E7400" s="14"/>
      <c r="F7400" s="10"/>
      <c r="G7400" s="15"/>
      <c r="H7400" s="10"/>
      <c r="I7400" s="10"/>
      <c r="J7400" s="34"/>
      <c r="K7400" s="10"/>
      <c r="L7400" s="10"/>
      <c r="M7400" s="10"/>
      <c r="N7400" s="10"/>
    </row>
    <row r="7401" spans="1:14">
      <c r="A7401" s="32"/>
      <c r="B7401" s="32"/>
      <c r="C7401" s="33"/>
      <c r="D7401" s="14"/>
      <c r="E7401" s="14"/>
      <c r="F7401" s="10"/>
      <c r="G7401" s="15"/>
      <c r="H7401" s="10"/>
      <c r="I7401" s="10"/>
      <c r="J7401" s="34"/>
      <c r="K7401" s="10"/>
      <c r="L7401" s="10"/>
      <c r="M7401" s="10"/>
      <c r="N7401" s="10"/>
    </row>
    <row r="7402" spans="1:14">
      <c r="A7402" s="32"/>
      <c r="B7402" s="32"/>
      <c r="C7402" s="33"/>
      <c r="D7402" s="14"/>
      <c r="E7402" s="14"/>
      <c r="F7402" s="10"/>
      <c r="G7402" s="15"/>
      <c r="H7402" s="10"/>
      <c r="I7402" s="10"/>
      <c r="J7402" s="34"/>
      <c r="K7402" s="10"/>
      <c r="L7402" s="10"/>
      <c r="M7402" s="10"/>
      <c r="N7402" s="10"/>
    </row>
    <row r="7403" spans="1:14">
      <c r="A7403" s="32"/>
      <c r="B7403" s="32"/>
      <c r="C7403" s="33"/>
      <c r="D7403" s="14"/>
      <c r="E7403" s="14"/>
      <c r="F7403" s="10"/>
      <c r="G7403" s="15"/>
      <c r="H7403" s="10"/>
      <c r="I7403" s="10"/>
      <c r="J7403" s="34"/>
      <c r="K7403" s="10"/>
      <c r="L7403" s="10"/>
      <c r="M7403" s="10"/>
      <c r="N7403" s="10"/>
    </row>
    <row r="7404" spans="1:14">
      <c r="A7404" s="32"/>
      <c r="B7404" s="32"/>
      <c r="C7404" s="33"/>
      <c r="D7404" s="14"/>
      <c r="E7404" s="14"/>
      <c r="F7404" s="10"/>
      <c r="G7404" s="15"/>
      <c r="H7404" s="10"/>
      <c r="I7404" s="10"/>
      <c r="J7404" s="34"/>
      <c r="K7404" s="10"/>
      <c r="L7404" s="10"/>
      <c r="M7404" s="10"/>
      <c r="N7404" s="10"/>
    </row>
    <row r="7405" spans="1:14">
      <c r="A7405" s="32"/>
      <c r="B7405" s="32"/>
      <c r="C7405" s="33"/>
      <c r="D7405" s="14"/>
      <c r="E7405" s="14"/>
      <c r="F7405" s="10"/>
      <c r="G7405" s="15"/>
      <c r="H7405" s="10"/>
      <c r="I7405" s="10"/>
      <c r="J7405" s="34"/>
      <c r="K7405" s="10"/>
      <c r="L7405" s="10"/>
      <c r="M7405" s="10"/>
      <c r="N7405" s="10"/>
    </row>
    <row r="7406" spans="1:14">
      <c r="A7406" s="32"/>
      <c r="B7406" s="32"/>
      <c r="C7406" s="33"/>
      <c r="D7406" s="14"/>
      <c r="E7406" s="14"/>
      <c r="F7406" s="10"/>
      <c r="G7406" s="15"/>
      <c r="H7406" s="10"/>
      <c r="I7406" s="10"/>
      <c r="J7406" s="34"/>
      <c r="K7406" s="10"/>
      <c r="L7406" s="10"/>
      <c r="M7406" s="10"/>
      <c r="N7406" s="10"/>
    </row>
    <row r="7407" spans="1:14">
      <c r="A7407" s="32"/>
      <c r="B7407" s="32"/>
      <c r="C7407" s="33"/>
      <c r="D7407" s="14"/>
      <c r="E7407" s="14"/>
      <c r="F7407" s="10"/>
      <c r="G7407" s="15"/>
      <c r="H7407" s="10"/>
      <c r="I7407" s="10"/>
      <c r="J7407" s="34"/>
      <c r="K7407" s="10"/>
      <c r="L7407" s="10"/>
      <c r="M7407" s="10"/>
      <c r="N7407" s="10"/>
    </row>
    <row r="7408" spans="1:14">
      <c r="A7408" s="32"/>
      <c r="B7408" s="32"/>
      <c r="C7408" s="33"/>
      <c r="D7408" s="14"/>
      <c r="E7408" s="14"/>
      <c r="F7408" s="10"/>
      <c r="G7408" s="15"/>
      <c r="H7408" s="10"/>
      <c r="I7408" s="10"/>
      <c r="J7408" s="34"/>
      <c r="K7408" s="10"/>
      <c r="L7408" s="10"/>
      <c r="M7408" s="10"/>
      <c r="N7408" s="10"/>
    </row>
    <row r="7409" spans="1:14">
      <c r="A7409" s="32"/>
      <c r="B7409" s="32"/>
      <c r="C7409" s="33"/>
      <c r="D7409" s="14"/>
      <c r="E7409" s="14"/>
      <c r="F7409" s="10"/>
      <c r="G7409" s="15"/>
      <c r="H7409" s="10"/>
      <c r="I7409" s="10"/>
      <c r="J7409" s="34"/>
      <c r="K7409" s="10"/>
      <c r="L7409" s="10"/>
      <c r="M7409" s="10"/>
      <c r="N7409" s="10"/>
    </row>
    <row r="7410" spans="1:14">
      <c r="A7410" s="32"/>
      <c r="B7410" s="32"/>
      <c r="C7410" s="33"/>
      <c r="D7410" s="14"/>
      <c r="E7410" s="14"/>
      <c r="F7410" s="10"/>
      <c r="G7410" s="15"/>
      <c r="H7410" s="10"/>
      <c r="I7410" s="10"/>
      <c r="J7410" s="34"/>
      <c r="K7410" s="10"/>
      <c r="L7410" s="10"/>
      <c r="M7410" s="10"/>
      <c r="N7410" s="10"/>
    </row>
    <row r="7411" spans="1:14">
      <c r="A7411" s="32"/>
      <c r="B7411" s="32"/>
      <c r="C7411" s="33"/>
      <c r="D7411" s="14"/>
      <c r="E7411" s="14"/>
      <c r="F7411" s="10"/>
      <c r="G7411" s="15"/>
      <c r="H7411" s="10"/>
      <c r="I7411" s="10"/>
      <c r="J7411" s="34"/>
      <c r="K7411" s="10"/>
      <c r="L7411" s="10"/>
      <c r="M7411" s="10"/>
      <c r="N7411" s="10"/>
    </row>
    <row r="7412" spans="1:14">
      <c r="A7412" s="32"/>
      <c r="B7412" s="32"/>
      <c r="C7412" s="33"/>
      <c r="D7412" s="14"/>
      <c r="E7412" s="14"/>
      <c r="F7412" s="10"/>
      <c r="G7412" s="15"/>
      <c r="H7412" s="10"/>
      <c r="I7412" s="10"/>
      <c r="J7412" s="34"/>
      <c r="K7412" s="10"/>
      <c r="L7412" s="10"/>
      <c r="M7412" s="10"/>
      <c r="N7412" s="10"/>
    </row>
    <row r="7413" spans="1:14">
      <c r="A7413" s="32"/>
      <c r="B7413" s="32"/>
      <c r="C7413" s="33"/>
      <c r="D7413" s="14"/>
      <c r="E7413" s="14"/>
      <c r="F7413" s="10"/>
      <c r="G7413" s="15"/>
      <c r="H7413" s="10"/>
      <c r="I7413" s="10"/>
      <c r="J7413" s="34"/>
      <c r="K7413" s="10"/>
      <c r="L7413" s="10"/>
      <c r="M7413" s="10"/>
      <c r="N7413" s="10"/>
    </row>
    <row r="7414" spans="1:14">
      <c r="A7414" s="32"/>
      <c r="B7414" s="32"/>
      <c r="C7414" s="33"/>
      <c r="D7414" s="14"/>
      <c r="E7414" s="14"/>
      <c r="F7414" s="10"/>
      <c r="G7414" s="15"/>
      <c r="H7414" s="10"/>
      <c r="I7414" s="10"/>
      <c r="J7414" s="34"/>
      <c r="K7414" s="10"/>
      <c r="L7414" s="10"/>
      <c r="M7414" s="10"/>
      <c r="N7414" s="10"/>
    </row>
    <row r="7415" spans="1:14">
      <c r="A7415" s="32"/>
      <c r="B7415" s="32"/>
      <c r="C7415" s="33"/>
      <c r="D7415" s="14"/>
      <c r="E7415" s="14"/>
      <c r="F7415" s="10"/>
      <c r="G7415" s="15"/>
      <c r="H7415" s="10"/>
      <c r="I7415" s="10"/>
      <c r="J7415" s="34"/>
      <c r="K7415" s="10"/>
      <c r="L7415" s="10"/>
      <c r="M7415" s="10"/>
      <c r="N7415" s="10"/>
    </row>
    <row r="7416" spans="1:14">
      <c r="A7416" s="32"/>
      <c r="B7416" s="32"/>
      <c r="C7416" s="33"/>
      <c r="D7416" s="14"/>
      <c r="E7416" s="14"/>
      <c r="F7416" s="10"/>
      <c r="G7416" s="15"/>
      <c r="H7416" s="10"/>
      <c r="I7416" s="10"/>
      <c r="J7416" s="34"/>
      <c r="K7416" s="10"/>
      <c r="L7416" s="10"/>
      <c r="M7416" s="10"/>
      <c r="N7416" s="10"/>
    </row>
    <row r="7417" spans="1:14">
      <c r="A7417" s="32"/>
      <c r="B7417" s="32"/>
      <c r="C7417" s="33"/>
      <c r="D7417" s="14"/>
      <c r="E7417" s="14"/>
      <c r="F7417" s="10"/>
      <c r="G7417" s="15"/>
      <c r="H7417" s="10"/>
      <c r="I7417" s="10"/>
      <c r="J7417" s="34"/>
      <c r="K7417" s="10"/>
      <c r="L7417" s="10"/>
      <c r="M7417" s="10"/>
      <c r="N7417" s="10"/>
    </row>
    <row r="7418" spans="1:14">
      <c r="A7418" s="32"/>
      <c r="B7418" s="32"/>
      <c r="C7418" s="33"/>
      <c r="D7418" s="14"/>
      <c r="E7418" s="14"/>
      <c r="F7418" s="10"/>
      <c r="G7418" s="15"/>
      <c r="H7418" s="10"/>
      <c r="I7418" s="10"/>
      <c r="J7418" s="34"/>
      <c r="K7418" s="10"/>
      <c r="L7418" s="10"/>
      <c r="M7418" s="10"/>
      <c r="N7418" s="10"/>
    </row>
    <row r="7419" spans="1:14">
      <c r="A7419" s="32"/>
      <c r="B7419" s="32"/>
      <c r="C7419" s="33"/>
      <c r="D7419" s="14"/>
      <c r="E7419" s="14"/>
      <c r="F7419" s="10"/>
      <c r="G7419" s="15"/>
      <c r="H7419" s="10"/>
      <c r="I7419" s="10"/>
      <c r="J7419" s="34"/>
      <c r="K7419" s="10"/>
      <c r="L7419" s="10"/>
      <c r="M7419" s="10"/>
      <c r="N7419" s="10"/>
    </row>
    <row r="7420" spans="1:14">
      <c r="A7420" s="32"/>
      <c r="B7420" s="32"/>
      <c r="C7420" s="33"/>
      <c r="D7420" s="14"/>
      <c r="E7420" s="14"/>
      <c r="F7420" s="10"/>
      <c r="G7420" s="15"/>
      <c r="H7420" s="10"/>
      <c r="I7420" s="10"/>
      <c r="J7420" s="34"/>
      <c r="K7420" s="10"/>
      <c r="L7420" s="10"/>
      <c r="M7420" s="10"/>
      <c r="N7420" s="10"/>
    </row>
    <row r="7421" spans="1:14">
      <c r="A7421" s="32"/>
      <c r="B7421" s="32"/>
      <c r="C7421" s="33"/>
      <c r="D7421" s="14"/>
      <c r="E7421" s="14"/>
      <c r="F7421" s="10"/>
      <c r="G7421" s="15"/>
      <c r="H7421" s="10"/>
      <c r="I7421" s="10"/>
      <c r="J7421" s="34"/>
      <c r="K7421" s="10"/>
      <c r="L7421" s="10"/>
      <c r="M7421" s="10"/>
      <c r="N7421" s="10"/>
    </row>
    <row r="7422" spans="1:14">
      <c r="A7422" s="32"/>
      <c r="B7422" s="32"/>
      <c r="C7422" s="33"/>
      <c r="D7422" s="14"/>
      <c r="E7422" s="14"/>
      <c r="F7422" s="10"/>
      <c r="G7422" s="15"/>
      <c r="H7422" s="10"/>
      <c r="I7422" s="10"/>
      <c r="J7422" s="34"/>
      <c r="K7422" s="10"/>
      <c r="L7422" s="10"/>
      <c r="M7422" s="10"/>
      <c r="N7422" s="10"/>
    </row>
    <row r="7423" spans="1:14">
      <c r="A7423" s="32"/>
      <c r="B7423" s="32"/>
      <c r="C7423" s="33"/>
      <c r="D7423" s="14"/>
      <c r="E7423" s="14"/>
      <c r="F7423" s="10"/>
      <c r="G7423" s="15"/>
      <c r="H7423" s="10"/>
      <c r="I7423" s="10"/>
      <c r="J7423" s="34"/>
      <c r="K7423" s="10"/>
      <c r="L7423" s="10"/>
      <c r="M7423" s="10"/>
      <c r="N7423" s="10"/>
    </row>
    <row r="7424" spans="1:14">
      <c r="A7424" s="32"/>
      <c r="B7424" s="32"/>
      <c r="C7424" s="33"/>
      <c r="D7424" s="14"/>
      <c r="E7424" s="14"/>
      <c r="F7424" s="10"/>
      <c r="G7424" s="15"/>
      <c r="H7424" s="10"/>
      <c r="I7424" s="10"/>
      <c r="J7424" s="34"/>
      <c r="K7424" s="10"/>
      <c r="L7424" s="10"/>
      <c r="M7424" s="10"/>
      <c r="N7424" s="10"/>
    </row>
    <row r="7425" spans="1:14">
      <c r="A7425" s="32"/>
      <c r="B7425" s="32"/>
      <c r="C7425" s="33"/>
      <c r="D7425" s="14"/>
      <c r="E7425" s="14"/>
      <c r="F7425" s="10"/>
      <c r="G7425" s="15"/>
      <c r="H7425" s="10"/>
      <c r="I7425" s="10"/>
      <c r="J7425" s="34"/>
      <c r="K7425" s="10"/>
      <c r="L7425" s="10"/>
      <c r="M7425" s="10"/>
      <c r="N7425" s="10"/>
    </row>
    <row r="7426" spans="1:14">
      <c r="A7426" s="32"/>
      <c r="B7426" s="32"/>
      <c r="C7426" s="33"/>
      <c r="D7426" s="14"/>
      <c r="E7426" s="14"/>
      <c r="F7426" s="10"/>
      <c r="G7426" s="15"/>
      <c r="H7426" s="10"/>
      <c r="I7426" s="10"/>
      <c r="J7426" s="34"/>
      <c r="K7426" s="10"/>
      <c r="L7426" s="10"/>
      <c r="M7426" s="10"/>
      <c r="N7426" s="10"/>
    </row>
    <row r="7427" spans="1:14">
      <c r="A7427" s="32"/>
      <c r="B7427" s="32"/>
      <c r="C7427" s="33"/>
      <c r="D7427" s="14"/>
      <c r="E7427" s="14"/>
      <c r="F7427" s="10"/>
      <c r="G7427" s="15"/>
      <c r="H7427" s="10"/>
      <c r="I7427" s="10"/>
      <c r="J7427" s="34"/>
      <c r="K7427" s="10"/>
      <c r="L7427" s="10"/>
      <c r="M7427" s="10"/>
      <c r="N7427" s="10"/>
    </row>
    <row r="7428" spans="1:14">
      <c r="A7428" s="32"/>
      <c r="B7428" s="32"/>
      <c r="C7428" s="33"/>
      <c r="D7428" s="14"/>
      <c r="E7428" s="14"/>
      <c r="F7428" s="10"/>
      <c r="G7428" s="15"/>
      <c r="H7428" s="10"/>
      <c r="I7428" s="10"/>
      <c r="J7428" s="34"/>
      <c r="K7428" s="10"/>
      <c r="L7428" s="10"/>
      <c r="M7428" s="10"/>
      <c r="N7428" s="10"/>
    </row>
    <row r="7429" spans="1:14">
      <c r="A7429" s="32"/>
      <c r="B7429" s="32"/>
      <c r="C7429" s="33"/>
      <c r="D7429" s="14"/>
      <c r="E7429" s="14"/>
      <c r="F7429" s="10"/>
      <c r="G7429" s="15"/>
      <c r="H7429" s="10"/>
      <c r="I7429" s="10"/>
      <c r="J7429" s="34"/>
      <c r="K7429" s="10"/>
      <c r="L7429" s="10"/>
      <c r="M7429" s="10"/>
      <c r="N7429" s="10"/>
    </row>
    <row r="7430" spans="1:14">
      <c r="A7430" s="32"/>
      <c r="B7430" s="32"/>
      <c r="C7430" s="33"/>
      <c r="D7430" s="14"/>
      <c r="E7430" s="14"/>
      <c r="F7430" s="10"/>
      <c r="G7430" s="15"/>
      <c r="H7430" s="10"/>
      <c r="I7430" s="10"/>
      <c r="J7430" s="34"/>
      <c r="K7430" s="10"/>
      <c r="L7430" s="10"/>
      <c r="M7430" s="10"/>
      <c r="N7430" s="10"/>
    </row>
    <row r="7431" spans="1:14">
      <c r="A7431" s="32"/>
      <c r="B7431" s="32"/>
      <c r="C7431" s="33"/>
      <c r="D7431" s="14"/>
      <c r="E7431" s="14"/>
      <c r="F7431" s="10"/>
      <c r="G7431" s="15"/>
      <c r="H7431" s="10"/>
      <c r="I7431" s="10"/>
      <c r="J7431" s="34"/>
      <c r="K7431" s="10"/>
      <c r="L7431" s="10"/>
      <c r="M7431" s="10"/>
      <c r="N7431" s="10"/>
    </row>
    <row r="7432" spans="1:14">
      <c r="A7432" s="32"/>
      <c r="B7432" s="32"/>
      <c r="C7432" s="33"/>
      <c r="D7432" s="14"/>
      <c r="E7432" s="14"/>
      <c r="F7432" s="10"/>
      <c r="G7432" s="15"/>
      <c r="H7432" s="10"/>
      <c r="I7432" s="10"/>
      <c r="J7432" s="34"/>
      <c r="K7432" s="10"/>
      <c r="L7432" s="10"/>
      <c r="M7432" s="10"/>
      <c r="N7432" s="10"/>
    </row>
    <row r="7433" spans="1:14">
      <c r="A7433" s="32"/>
      <c r="B7433" s="32"/>
      <c r="C7433" s="33"/>
      <c r="D7433" s="14"/>
      <c r="E7433" s="14"/>
      <c r="F7433" s="10"/>
      <c r="G7433" s="15"/>
      <c r="H7433" s="10"/>
      <c r="I7433" s="10"/>
      <c r="J7433" s="34"/>
      <c r="K7433" s="10"/>
      <c r="L7433" s="10"/>
      <c r="M7433" s="10"/>
      <c r="N7433" s="10"/>
    </row>
    <row r="7434" spans="1:14">
      <c r="A7434" s="32"/>
      <c r="B7434" s="32"/>
      <c r="C7434" s="33"/>
      <c r="D7434" s="14"/>
      <c r="E7434" s="14"/>
      <c r="F7434" s="10"/>
      <c r="G7434" s="15"/>
      <c r="H7434" s="10"/>
      <c r="I7434" s="10"/>
      <c r="J7434" s="34"/>
      <c r="K7434" s="10"/>
      <c r="L7434" s="10"/>
      <c r="M7434" s="10"/>
      <c r="N7434" s="10"/>
    </row>
    <row r="7435" spans="1:14">
      <c r="A7435" s="32"/>
      <c r="B7435" s="32"/>
      <c r="C7435" s="33"/>
      <c r="D7435" s="14"/>
      <c r="E7435" s="14"/>
      <c r="F7435" s="10"/>
      <c r="G7435" s="15"/>
      <c r="H7435" s="10"/>
      <c r="I7435" s="10"/>
      <c r="J7435" s="34"/>
      <c r="K7435" s="10"/>
      <c r="L7435" s="10"/>
      <c r="M7435" s="10"/>
      <c r="N7435" s="10"/>
    </row>
    <row r="7436" spans="1:14">
      <c r="A7436" s="32"/>
      <c r="B7436" s="32"/>
      <c r="C7436" s="33"/>
      <c r="D7436" s="14"/>
      <c r="E7436" s="14"/>
      <c r="F7436" s="10"/>
      <c r="G7436" s="15"/>
      <c r="H7436" s="10"/>
      <c r="I7436" s="10"/>
      <c r="J7436" s="34"/>
      <c r="K7436" s="10"/>
      <c r="L7436" s="10"/>
      <c r="M7436" s="10"/>
      <c r="N7436" s="10"/>
    </row>
    <row r="7437" spans="1:14">
      <c r="A7437" s="32"/>
      <c r="B7437" s="32"/>
      <c r="C7437" s="33"/>
      <c r="D7437" s="14"/>
      <c r="E7437" s="14"/>
      <c r="F7437" s="10"/>
      <c r="G7437" s="15"/>
      <c r="H7437" s="10"/>
      <c r="I7437" s="10"/>
      <c r="J7437" s="34"/>
      <c r="K7437" s="10"/>
      <c r="L7437" s="10"/>
      <c r="M7437" s="10"/>
      <c r="N7437" s="10"/>
    </row>
    <row r="7438" spans="1:14">
      <c r="A7438" s="32"/>
      <c r="B7438" s="32"/>
      <c r="C7438" s="33"/>
      <c r="D7438" s="14"/>
      <c r="E7438" s="14"/>
      <c r="F7438" s="10"/>
      <c r="G7438" s="15"/>
      <c r="H7438" s="10"/>
      <c r="I7438" s="10"/>
      <c r="J7438" s="34"/>
      <c r="K7438" s="10"/>
      <c r="L7438" s="10"/>
      <c r="M7438" s="10"/>
      <c r="N7438" s="10"/>
    </row>
    <row r="7439" spans="1:14">
      <c r="A7439" s="32"/>
      <c r="B7439" s="32"/>
      <c r="C7439" s="33"/>
      <c r="D7439" s="14"/>
      <c r="E7439" s="14"/>
      <c r="F7439" s="10"/>
      <c r="G7439" s="15"/>
      <c r="H7439" s="10"/>
      <c r="I7439" s="10"/>
      <c r="J7439" s="34"/>
      <c r="K7439" s="10"/>
      <c r="L7439" s="10"/>
      <c r="M7439" s="10"/>
      <c r="N7439" s="10"/>
    </row>
    <row r="7440" spans="1:14">
      <c r="A7440" s="32"/>
      <c r="B7440" s="32"/>
      <c r="C7440" s="33"/>
      <c r="D7440" s="14"/>
      <c r="E7440" s="14"/>
      <c r="F7440" s="10"/>
      <c r="G7440" s="15"/>
      <c r="H7440" s="10"/>
      <c r="I7440" s="10"/>
      <c r="J7440" s="34"/>
      <c r="K7440" s="10"/>
      <c r="L7440" s="10"/>
      <c r="M7440" s="10"/>
      <c r="N7440" s="10"/>
    </row>
    <row r="7441" spans="1:14">
      <c r="A7441" s="32"/>
      <c r="B7441" s="32"/>
      <c r="C7441" s="33"/>
      <c r="D7441" s="14"/>
      <c r="E7441" s="14"/>
      <c r="F7441" s="10"/>
      <c r="G7441" s="15"/>
      <c r="H7441" s="10"/>
      <c r="I7441" s="10"/>
      <c r="J7441" s="34"/>
      <c r="K7441" s="10"/>
      <c r="L7441" s="10"/>
      <c r="M7441" s="10"/>
      <c r="N7441" s="10"/>
    </row>
    <row r="7442" spans="1:14">
      <c r="A7442" s="32"/>
      <c r="B7442" s="32"/>
      <c r="C7442" s="33"/>
      <c r="D7442" s="14"/>
      <c r="E7442" s="14"/>
      <c r="F7442" s="10"/>
      <c r="G7442" s="15"/>
      <c r="H7442" s="10"/>
      <c r="I7442" s="10"/>
      <c r="J7442" s="34"/>
      <c r="K7442" s="10"/>
      <c r="L7442" s="10"/>
      <c r="M7442" s="10"/>
      <c r="N7442" s="10"/>
    </row>
    <row r="7443" spans="1:14">
      <c r="A7443" s="32"/>
      <c r="B7443" s="32"/>
      <c r="C7443" s="33"/>
      <c r="D7443" s="14"/>
      <c r="E7443" s="14"/>
      <c r="F7443" s="10"/>
      <c r="G7443" s="15"/>
      <c r="H7443" s="10"/>
      <c r="I7443" s="10"/>
      <c r="J7443" s="34"/>
      <c r="K7443" s="10"/>
      <c r="L7443" s="10"/>
      <c r="M7443" s="10"/>
      <c r="N7443" s="10"/>
    </row>
    <row r="7444" spans="1:14">
      <c r="A7444" s="32"/>
      <c r="B7444" s="32"/>
      <c r="C7444" s="33"/>
      <c r="D7444" s="14"/>
      <c r="E7444" s="14"/>
      <c r="F7444" s="10"/>
      <c r="G7444" s="15"/>
      <c r="H7444" s="10"/>
      <c r="I7444" s="10"/>
      <c r="J7444" s="34"/>
      <c r="K7444" s="10"/>
      <c r="L7444" s="10"/>
      <c r="M7444" s="10"/>
      <c r="N7444" s="10"/>
    </row>
    <row r="7445" spans="1:14">
      <c r="A7445" s="32"/>
      <c r="B7445" s="32"/>
      <c r="C7445" s="33"/>
      <c r="D7445" s="14"/>
      <c r="E7445" s="14"/>
      <c r="F7445" s="10"/>
      <c r="G7445" s="15"/>
      <c r="H7445" s="10"/>
      <c r="I7445" s="10"/>
      <c r="J7445" s="34"/>
      <c r="K7445" s="10"/>
      <c r="L7445" s="10"/>
      <c r="M7445" s="10"/>
      <c r="N7445" s="10"/>
    </row>
    <row r="7446" spans="1:14">
      <c r="A7446" s="32"/>
      <c r="B7446" s="32"/>
      <c r="C7446" s="33"/>
      <c r="D7446" s="14"/>
      <c r="E7446" s="14"/>
      <c r="F7446" s="10"/>
      <c r="G7446" s="15"/>
      <c r="H7446" s="10"/>
      <c r="I7446" s="10"/>
      <c r="J7446" s="34"/>
      <c r="K7446" s="10"/>
      <c r="L7446" s="10"/>
      <c r="M7446" s="10"/>
      <c r="N7446" s="10"/>
    </row>
    <row r="7447" spans="1:14">
      <c r="A7447" s="32"/>
      <c r="B7447" s="32"/>
      <c r="C7447" s="33"/>
      <c r="D7447" s="14"/>
      <c r="E7447" s="14"/>
      <c r="F7447" s="10"/>
      <c r="G7447" s="15"/>
      <c r="H7447" s="10"/>
      <c r="I7447" s="10"/>
      <c r="J7447" s="34"/>
      <c r="K7447" s="10"/>
      <c r="L7447" s="10"/>
      <c r="M7447" s="10"/>
      <c r="N7447" s="10"/>
    </row>
    <row r="7448" spans="1:14">
      <c r="A7448" s="32"/>
      <c r="B7448" s="32"/>
      <c r="C7448" s="33"/>
      <c r="D7448" s="14"/>
      <c r="E7448" s="14"/>
      <c r="F7448" s="10"/>
      <c r="G7448" s="15"/>
      <c r="H7448" s="10"/>
      <c r="I7448" s="10"/>
      <c r="J7448" s="34"/>
      <c r="K7448" s="10"/>
      <c r="L7448" s="10"/>
      <c r="M7448" s="10"/>
      <c r="N7448" s="10"/>
    </row>
    <row r="7449" spans="1:14">
      <c r="A7449" s="32"/>
      <c r="B7449" s="32"/>
      <c r="C7449" s="33"/>
      <c r="D7449" s="14"/>
      <c r="E7449" s="14"/>
      <c r="F7449" s="10"/>
      <c r="G7449" s="15"/>
      <c r="H7449" s="10"/>
      <c r="I7449" s="10"/>
      <c r="J7449" s="34"/>
      <c r="K7449" s="10"/>
      <c r="L7449" s="10"/>
      <c r="M7449" s="10"/>
      <c r="N7449" s="10"/>
    </row>
    <row r="7450" spans="1:14">
      <c r="A7450" s="32"/>
      <c r="B7450" s="32"/>
      <c r="C7450" s="33"/>
      <c r="D7450" s="14"/>
      <c r="E7450" s="14"/>
      <c r="F7450" s="10"/>
      <c r="G7450" s="15"/>
      <c r="H7450" s="10"/>
      <c r="I7450" s="10"/>
      <c r="J7450" s="34"/>
      <c r="K7450" s="10"/>
      <c r="L7450" s="10"/>
      <c r="M7450" s="10"/>
      <c r="N7450" s="10"/>
    </row>
    <row r="7451" spans="1:14">
      <c r="A7451" s="32"/>
      <c r="B7451" s="32"/>
      <c r="C7451" s="33"/>
      <c r="D7451" s="14"/>
      <c r="E7451" s="14"/>
      <c r="F7451" s="10"/>
      <c r="G7451" s="15"/>
      <c r="H7451" s="10"/>
      <c r="I7451" s="10"/>
      <c r="J7451" s="34"/>
      <c r="K7451" s="10"/>
      <c r="L7451" s="10"/>
      <c r="M7451" s="10"/>
      <c r="N7451" s="10"/>
    </row>
    <row r="7452" spans="1:14">
      <c r="A7452" s="32"/>
      <c r="B7452" s="32"/>
      <c r="C7452" s="33"/>
      <c r="D7452" s="14"/>
      <c r="E7452" s="14"/>
      <c r="F7452" s="10"/>
      <c r="G7452" s="15"/>
      <c r="H7452" s="10"/>
      <c r="I7452" s="10"/>
      <c r="J7452" s="34"/>
      <c r="K7452" s="10"/>
      <c r="L7452" s="10"/>
      <c r="M7452" s="10"/>
      <c r="N7452" s="10"/>
    </row>
    <row r="7453" spans="1:14">
      <c r="A7453" s="32"/>
      <c r="B7453" s="32"/>
      <c r="C7453" s="33"/>
      <c r="D7453" s="14"/>
      <c r="E7453" s="14"/>
      <c r="F7453" s="10"/>
      <c r="G7453" s="15"/>
      <c r="H7453" s="10"/>
      <c r="I7453" s="10"/>
      <c r="J7453" s="34"/>
      <c r="K7453" s="10"/>
      <c r="L7453" s="10"/>
      <c r="M7453" s="10"/>
      <c r="N7453" s="10"/>
    </row>
    <row r="7454" spans="1:14">
      <c r="A7454" s="32"/>
      <c r="B7454" s="32"/>
      <c r="C7454" s="33"/>
      <c r="D7454" s="14"/>
      <c r="E7454" s="14"/>
      <c r="F7454" s="10"/>
      <c r="G7454" s="15"/>
      <c r="H7454" s="10"/>
      <c r="I7454" s="10"/>
      <c r="J7454" s="34"/>
      <c r="K7454" s="10"/>
      <c r="L7454" s="10"/>
      <c r="M7454" s="10"/>
      <c r="N7454" s="10"/>
    </row>
    <row r="7455" spans="1:14">
      <c r="A7455" s="32"/>
      <c r="B7455" s="32"/>
      <c r="C7455" s="33"/>
      <c r="D7455" s="14"/>
      <c r="E7455" s="14"/>
      <c r="F7455" s="10"/>
      <c r="G7455" s="15"/>
      <c r="H7455" s="10"/>
      <c r="I7455" s="10"/>
      <c r="J7455" s="34"/>
      <c r="K7455" s="10"/>
      <c r="L7455" s="10"/>
      <c r="M7455" s="10"/>
      <c r="N7455" s="10"/>
    </row>
    <row r="7456" spans="1:14">
      <c r="A7456" s="32"/>
      <c r="B7456" s="32"/>
      <c r="C7456" s="33"/>
      <c r="D7456" s="14"/>
      <c r="E7456" s="14"/>
      <c r="F7456" s="10"/>
      <c r="G7456" s="15"/>
      <c r="H7456" s="10"/>
      <c r="I7456" s="10"/>
      <c r="J7456" s="34"/>
      <c r="K7456" s="10"/>
      <c r="L7456" s="10"/>
      <c r="M7456" s="10"/>
      <c r="N7456" s="10"/>
    </row>
    <row r="7457" spans="1:14">
      <c r="A7457" s="32"/>
      <c r="B7457" s="32"/>
      <c r="C7457" s="33"/>
      <c r="D7457" s="14"/>
      <c r="E7457" s="14"/>
      <c r="F7457" s="10"/>
      <c r="G7457" s="15"/>
      <c r="H7457" s="10"/>
      <c r="I7457" s="10"/>
      <c r="J7457" s="34"/>
      <c r="K7457" s="10"/>
      <c r="L7457" s="10"/>
      <c r="M7457" s="10"/>
      <c r="N7457" s="10"/>
    </row>
    <row r="7458" spans="1:14">
      <c r="A7458" s="32"/>
      <c r="B7458" s="32"/>
      <c r="C7458" s="33"/>
      <c r="D7458" s="14"/>
      <c r="E7458" s="14"/>
      <c r="F7458" s="10"/>
      <c r="G7458" s="15"/>
      <c r="H7458" s="10"/>
      <c r="I7458" s="10"/>
      <c r="J7458" s="34"/>
      <c r="K7458" s="10"/>
      <c r="L7458" s="10"/>
      <c r="M7458" s="10"/>
      <c r="N7458" s="10"/>
    </row>
    <row r="7459" spans="1:14">
      <c r="A7459" s="32"/>
      <c r="B7459" s="32"/>
      <c r="C7459" s="33"/>
      <c r="D7459" s="14"/>
      <c r="E7459" s="14"/>
      <c r="F7459" s="10"/>
      <c r="G7459" s="15"/>
      <c r="H7459" s="10"/>
      <c r="I7459" s="10"/>
      <c r="J7459" s="34"/>
      <c r="K7459" s="10"/>
      <c r="L7459" s="10"/>
      <c r="M7459" s="10"/>
      <c r="N7459" s="10"/>
    </row>
    <row r="7460" spans="1:14">
      <c r="A7460" s="32"/>
      <c r="B7460" s="32"/>
      <c r="C7460" s="33"/>
      <c r="D7460" s="14"/>
      <c r="E7460" s="14"/>
      <c r="F7460" s="10"/>
      <c r="G7460" s="15"/>
      <c r="H7460" s="10"/>
      <c r="I7460" s="10"/>
      <c r="J7460" s="34"/>
      <c r="K7460" s="10"/>
      <c r="L7460" s="10"/>
      <c r="M7460" s="10"/>
      <c r="N7460" s="10"/>
    </row>
    <row r="7461" spans="1:14">
      <c r="A7461" s="32"/>
      <c r="B7461" s="32"/>
      <c r="C7461" s="33"/>
      <c r="D7461" s="14"/>
      <c r="E7461" s="14"/>
      <c r="F7461" s="10"/>
      <c r="G7461" s="15"/>
      <c r="H7461" s="10"/>
      <c r="I7461" s="10"/>
      <c r="J7461" s="34"/>
      <c r="K7461" s="10"/>
      <c r="L7461" s="10"/>
      <c r="M7461" s="10"/>
      <c r="N7461" s="10"/>
    </row>
    <row r="7462" spans="1:14">
      <c r="A7462" s="32"/>
      <c r="B7462" s="32"/>
      <c r="C7462" s="33"/>
      <c r="D7462" s="14"/>
      <c r="E7462" s="14"/>
      <c r="F7462" s="10"/>
      <c r="G7462" s="15"/>
      <c r="H7462" s="10"/>
      <c r="I7462" s="10"/>
      <c r="J7462" s="34"/>
      <c r="K7462" s="10"/>
      <c r="L7462" s="10"/>
      <c r="M7462" s="10"/>
      <c r="N7462" s="10"/>
    </row>
    <row r="7463" spans="1:14">
      <c r="A7463" s="32"/>
      <c r="B7463" s="32"/>
      <c r="C7463" s="33"/>
      <c r="D7463" s="14"/>
      <c r="E7463" s="14"/>
      <c r="F7463" s="10"/>
      <c r="G7463" s="15"/>
      <c r="H7463" s="10"/>
      <c r="I7463" s="10"/>
      <c r="J7463" s="34"/>
      <c r="K7463" s="10"/>
      <c r="L7463" s="10"/>
      <c r="M7463" s="10"/>
      <c r="N7463" s="10"/>
    </row>
    <row r="7464" spans="1:14">
      <c r="A7464" s="32"/>
      <c r="B7464" s="32"/>
      <c r="C7464" s="33"/>
      <c r="D7464" s="14"/>
      <c r="E7464" s="14"/>
      <c r="F7464" s="10"/>
      <c r="G7464" s="15"/>
      <c r="H7464" s="10"/>
      <c r="I7464" s="10"/>
      <c r="J7464" s="34"/>
      <c r="K7464" s="10"/>
      <c r="L7464" s="10"/>
      <c r="M7464" s="10"/>
      <c r="N7464" s="10"/>
    </row>
    <row r="7465" spans="1:14">
      <c r="A7465" s="32"/>
      <c r="B7465" s="32"/>
      <c r="C7465" s="33"/>
      <c r="D7465" s="14"/>
      <c r="E7465" s="14"/>
      <c r="F7465" s="10"/>
      <c r="G7465" s="15"/>
      <c r="H7465" s="10"/>
      <c r="I7465" s="10"/>
      <c r="J7465" s="34"/>
      <c r="K7465" s="10"/>
      <c r="L7465" s="10"/>
      <c r="M7465" s="10"/>
      <c r="N7465" s="10"/>
    </row>
    <row r="7466" spans="1:14">
      <c r="A7466" s="32"/>
      <c r="B7466" s="32"/>
      <c r="C7466" s="33"/>
      <c r="D7466" s="14"/>
      <c r="E7466" s="14"/>
      <c r="F7466" s="10"/>
      <c r="G7466" s="15"/>
      <c r="H7466" s="10"/>
      <c r="I7466" s="10"/>
      <c r="J7466" s="34"/>
      <c r="K7466" s="10"/>
      <c r="L7466" s="10"/>
      <c r="M7466" s="10"/>
      <c r="N7466" s="10"/>
    </row>
    <row r="7467" spans="1:14">
      <c r="A7467" s="32"/>
      <c r="B7467" s="32"/>
      <c r="C7467" s="33"/>
      <c r="D7467" s="14"/>
      <c r="E7467" s="14"/>
      <c r="F7467" s="10"/>
      <c r="G7467" s="15"/>
      <c r="H7467" s="10"/>
      <c r="I7467" s="10"/>
      <c r="J7467" s="34"/>
      <c r="K7467" s="10"/>
      <c r="L7467" s="10"/>
      <c r="M7467" s="10"/>
      <c r="N7467" s="10"/>
    </row>
    <row r="7468" spans="1:14">
      <c r="A7468" s="32"/>
      <c r="B7468" s="32"/>
      <c r="C7468" s="33"/>
      <c r="D7468" s="14"/>
      <c r="E7468" s="14"/>
      <c r="F7468" s="10"/>
      <c r="G7468" s="15"/>
      <c r="H7468" s="10"/>
      <c r="I7468" s="10"/>
      <c r="J7468" s="34"/>
      <c r="K7468" s="10"/>
      <c r="L7468" s="10"/>
      <c r="M7468" s="10"/>
      <c r="N7468" s="10"/>
    </row>
    <row r="7469" spans="1:14">
      <c r="A7469" s="32"/>
      <c r="B7469" s="32"/>
      <c r="C7469" s="33"/>
      <c r="D7469" s="14"/>
      <c r="E7469" s="14"/>
      <c r="F7469" s="10"/>
      <c r="G7469" s="15"/>
      <c r="H7469" s="10"/>
      <c r="I7469" s="10"/>
      <c r="J7469" s="34"/>
      <c r="K7469" s="10"/>
      <c r="L7469" s="10"/>
      <c r="M7469" s="10"/>
      <c r="N7469" s="10"/>
    </row>
    <row r="7470" spans="1:14">
      <c r="A7470" s="32"/>
      <c r="B7470" s="32"/>
      <c r="C7470" s="33"/>
      <c r="D7470" s="14"/>
      <c r="E7470" s="14"/>
      <c r="F7470" s="10"/>
      <c r="G7470" s="15"/>
      <c r="H7470" s="10"/>
      <c r="I7470" s="10"/>
      <c r="J7470" s="34"/>
      <c r="K7470" s="10"/>
      <c r="L7470" s="10"/>
      <c r="M7470" s="10"/>
      <c r="N7470" s="10"/>
    </row>
    <row r="7471" spans="1:14">
      <c r="A7471" s="32"/>
      <c r="B7471" s="32"/>
      <c r="C7471" s="33"/>
      <c r="D7471" s="14"/>
      <c r="E7471" s="14"/>
      <c r="F7471" s="10"/>
      <c r="G7471" s="15"/>
      <c r="H7471" s="10"/>
      <c r="I7471" s="10"/>
      <c r="J7471" s="34"/>
      <c r="K7471" s="10"/>
      <c r="L7471" s="10"/>
      <c r="M7471" s="10"/>
      <c r="N7471" s="10"/>
    </row>
    <row r="7472" spans="1:14">
      <c r="A7472" s="32"/>
      <c r="B7472" s="32"/>
      <c r="C7472" s="33"/>
      <c r="D7472" s="14"/>
      <c r="E7472" s="14"/>
      <c r="F7472" s="10"/>
      <c r="G7472" s="15"/>
      <c r="H7472" s="10"/>
      <c r="I7472" s="10"/>
      <c r="J7472" s="34"/>
      <c r="K7472" s="10"/>
      <c r="L7472" s="10"/>
      <c r="M7472" s="10"/>
      <c r="N7472" s="10"/>
    </row>
    <row r="7473" spans="1:14">
      <c r="A7473" s="32"/>
      <c r="B7473" s="32"/>
      <c r="C7473" s="33"/>
      <c r="D7473" s="14"/>
      <c r="E7473" s="14"/>
      <c r="F7473" s="10"/>
      <c r="G7473" s="15"/>
      <c r="H7473" s="10"/>
      <c r="I7473" s="10"/>
      <c r="J7473" s="34"/>
      <c r="K7473" s="10"/>
      <c r="L7473" s="10"/>
      <c r="M7473" s="10"/>
      <c r="N7473" s="10"/>
    </row>
    <row r="7474" spans="1:14">
      <c r="A7474" s="32"/>
      <c r="B7474" s="32"/>
      <c r="C7474" s="33"/>
      <c r="D7474" s="14"/>
      <c r="E7474" s="14"/>
      <c r="F7474" s="10"/>
      <c r="G7474" s="15"/>
      <c r="H7474" s="10"/>
      <c r="I7474" s="10"/>
      <c r="J7474" s="34"/>
      <c r="K7474" s="10"/>
      <c r="L7474" s="10"/>
      <c r="M7474" s="10"/>
      <c r="N7474" s="10"/>
    </row>
    <row r="7475" spans="1:14">
      <c r="A7475" s="32"/>
      <c r="B7475" s="32"/>
      <c r="C7475" s="33"/>
      <c r="D7475" s="14"/>
      <c r="E7475" s="14"/>
      <c r="F7475" s="10"/>
      <c r="G7475" s="15"/>
      <c r="H7475" s="10"/>
      <c r="I7475" s="10"/>
      <c r="J7475" s="34"/>
      <c r="K7475" s="10"/>
      <c r="L7475" s="10"/>
      <c r="M7475" s="10"/>
      <c r="N7475" s="10"/>
    </row>
    <row r="7476" spans="1:14">
      <c r="A7476" s="32"/>
      <c r="B7476" s="32"/>
      <c r="C7476" s="33"/>
      <c r="D7476" s="14"/>
      <c r="E7476" s="14"/>
      <c r="F7476" s="10"/>
      <c r="G7476" s="15"/>
      <c r="H7476" s="10"/>
      <c r="I7476" s="10"/>
      <c r="J7476" s="34"/>
      <c r="K7476" s="10"/>
      <c r="L7476" s="10"/>
      <c r="M7476" s="10"/>
      <c r="N7476" s="10"/>
    </row>
    <row r="7477" spans="1:14">
      <c r="A7477" s="32"/>
      <c r="B7477" s="32"/>
      <c r="C7477" s="33"/>
      <c r="D7477" s="14"/>
      <c r="E7477" s="14"/>
      <c r="F7477" s="10"/>
      <c r="G7477" s="15"/>
      <c r="H7477" s="10"/>
      <c r="I7477" s="10"/>
      <c r="J7477" s="34"/>
      <c r="K7477" s="10"/>
      <c r="L7477" s="10"/>
      <c r="M7477" s="10"/>
      <c r="N7477" s="10"/>
    </row>
    <row r="7478" spans="1:14">
      <c r="A7478" s="32"/>
      <c r="B7478" s="32"/>
      <c r="C7478" s="33"/>
      <c r="D7478" s="14"/>
      <c r="E7478" s="14"/>
      <c r="F7478" s="10"/>
      <c r="G7478" s="15"/>
      <c r="H7478" s="10"/>
      <c r="I7478" s="10"/>
      <c r="J7478" s="34"/>
      <c r="K7478" s="10"/>
      <c r="L7478" s="10"/>
      <c r="M7478" s="10"/>
      <c r="N7478" s="10"/>
    </row>
    <row r="7479" spans="1:14">
      <c r="A7479" s="32"/>
      <c r="B7479" s="32"/>
      <c r="C7479" s="33"/>
      <c r="D7479" s="14"/>
      <c r="E7479" s="14"/>
      <c r="F7479" s="10"/>
      <c r="G7479" s="15"/>
      <c r="H7479" s="10"/>
      <c r="I7479" s="10"/>
      <c r="J7479" s="34"/>
      <c r="K7479" s="10"/>
      <c r="L7479" s="10"/>
      <c r="M7479" s="10"/>
      <c r="N7479" s="10"/>
    </row>
    <row r="7480" spans="1:14">
      <c r="A7480" s="32"/>
      <c r="B7480" s="32"/>
      <c r="C7480" s="33"/>
      <c r="D7480" s="14"/>
      <c r="E7480" s="14"/>
      <c r="F7480" s="10"/>
      <c r="G7480" s="15"/>
      <c r="H7480" s="10"/>
      <c r="I7480" s="10"/>
      <c r="J7480" s="34"/>
      <c r="K7480" s="10"/>
      <c r="L7480" s="10"/>
      <c r="M7480" s="10"/>
      <c r="N7480" s="10"/>
    </row>
    <row r="7481" spans="1:14">
      <c r="A7481" s="32"/>
      <c r="B7481" s="32"/>
      <c r="C7481" s="33"/>
      <c r="D7481" s="14"/>
      <c r="E7481" s="14"/>
      <c r="F7481" s="10"/>
      <c r="G7481" s="15"/>
      <c r="H7481" s="10"/>
      <c r="I7481" s="10"/>
      <c r="J7481" s="34"/>
      <c r="K7481" s="10"/>
      <c r="L7481" s="10"/>
      <c r="M7481" s="10"/>
      <c r="N7481" s="10"/>
    </row>
    <row r="7482" spans="1:14">
      <c r="A7482" s="32"/>
      <c r="B7482" s="32"/>
      <c r="C7482" s="33"/>
      <c r="D7482" s="14"/>
      <c r="E7482" s="14"/>
      <c r="F7482" s="10"/>
      <c r="G7482" s="15"/>
      <c r="H7482" s="10"/>
      <c r="I7482" s="10"/>
      <c r="J7482" s="34"/>
      <c r="K7482" s="10"/>
      <c r="L7482" s="10"/>
      <c r="M7482" s="10"/>
      <c r="N7482" s="10"/>
    </row>
    <row r="7483" spans="1:14">
      <c r="A7483" s="32"/>
      <c r="B7483" s="32"/>
      <c r="C7483" s="33"/>
      <c r="D7483" s="14"/>
      <c r="E7483" s="14"/>
      <c r="F7483" s="10"/>
      <c r="G7483" s="15"/>
      <c r="H7483" s="10"/>
      <c r="I7483" s="10"/>
      <c r="J7483" s="34"/>
      <c r="K7483" s="10"/>
      <c r="L7483" s="10"/>
      <c r="M7483" s="10"/>
      <c r="N7483" s="10"/>
    </row>
    <row r="7484" spans="1:14">
      <c r="A7484" s="32"/>
      <c r="B7484" s="32"/>
      <c r="C7484" s="33"/>
      <c r="D7484" s="14"/>
      <c r="E7484" s="14"/>
      <c r="F7484" s="10"/>
      <c r="G7484" s="15"/>
      <c r="H7484" s="10"/>
      <c r="I7484" s="10"/>
      <c r="J7484" s="34"/>
      <c r="K7484" s="10"/>
      <c r="L7484" s="10"/>
      <c r="M7484" s="10"/>
      <c r="N7484" s="10"/>
    </row>
    <row r="7485" spans="1:14">
      <c r="A7485" s="32"/>
      <c r="B7485" s="32"/>
      <c r="C7485" s="33"/>
      <c r="D7485" s="14"/>
      <c r="E7485" s="14"/>
      <c r="F7485" s="10"/>
      <c r="G7485" s="15"/>
      <c r="H7485" s="10"/>
      <c r="I7485" s="10"/>
      <c r="J7485" s="34"/>
      <c r="K7485" s="10"/>
      <c r="L7485" s="10"/>
      <c r="M7485" s="10"/>
      <c r="N7485" s="10"/>
    </row>
    <row r="7486" spans="1:14">
      <c r="A7486" s="32"/>
      <c r="B7486" s="32"/>
      <c r="C7486" s="33"/>
      <c r="D7486" s="14"/>
      <c r="E7486" s="14"/>
      <c r="F7486" s="10"/>
      <c r="G7486" s="15"/>
      <c r="H7486" s="10"/>
      <c r="I7486" s="10"/>
      <c r="J7486" s="34"/>
      <c r="K7486" s="10"/>
      <c r="L7486" s="10"/>
      <c r="M7486" s="10"/>
      <c r="N7486" s="10"/>
    </row>
    <row r="7487" spans="1:14">
      <c r="A7487" s="32"/>
      <c r="B7487" s="32"/>
      <c r="C7487" s="33"/>
      <c r="D7487" s="14"/>
      <c r="E7487" s="14"/>
      <c r="F7487" s="10"/>
      <c r="G7487" s="15"/>
      <c r="H7487" s="10"/>
      <c r="I7487" s="10"/>
      <c r="J7487" s="34"/>
      <c r="K7487" s="10"/>
      <c r="L7487" s="10"/>
      <c r="M7487" s="10"/>
      <c r="N7487" s="10"/>
    </row>
    <row r="7488" spans="1:14">
      <c r="A7488" s="32"/>
      <c r="B7488" s="32"/>
      <c r="C7488" s="33"/>
      <c r="D7488" s="14"/>
      <c r="E7488" s="14"/>
      <c r="F7488" s="10"/>
      <c r="G7488" s="15"/>
      <c r="H7488" s="10"/>
      <c r="I7488" s="10"/>
      <c r="J7488" s="34"/>
      <c r="K7488" s="10"/>
      <c r="L7488" s="10"/>
      <c r="M7488" s="10"/>
      <c r="N7488" s="10"/>
    </row>
    <row r="7489" spans="1:14">
      <c r="A7489" s="32"/>
      <c r="B7489" s="32"/>
      <c r="C7489" s="33"/>
      <c r="D7489" s="14"/>
      <c r="E7489" s="14"/>
      <c r="F7489" s="10"/>
      <c r="G7489" s="15"/>
      <c r="H7489" s="10"/>
      <c r="I7489" s="10"/>
      <c r="J7489" s="34"/>
      <c r="K7489" s="10"/>
      <c r="L7489" s="10"/>
      <c r="M7489" s="10"/>
      <c r="N7489" s="10"/>
    </row>
    <row r="7490" spans="1:14">
      <c r="A7490" s="32"/>
      <c r="B7490" s="32"/>
      <c r="C7490" s="33"/>
      <c r="D7490" s="14"/>
      <c r="E7490" s="14"/>
      <c r="F7490" s="10"/>
      <c r="G7490" s="15"/>
      <c r="H7490" s="10"/>
      <c r="I7490" s="10"/>
      <c r="J7490" s="34"/>
      <c r="K7490" s="10"/>
      <c r="L7490" s="10"/>
      <c r="M7490" s="10"/>
      <c r="N7490" s="10"/>
    </row>
    <row r="7491" spans="1:14">
      <c r="A7491" s="32"/>
      <c r="B7491" s="32"/>
      <c r="C7491" s="33"/>
      <c r="D7491" s="14"/>
      <c r="E7491" s="14"/>
      <c r="F7491" s="10"/>
      <c r="G7491" s="15"/>
      <c r="H7491" s="10"/>
      <c r="I7491" s="10"/>
      <c r="J7491" s="34"/>
      <c r="K7491" s="10"/>
      <c r="L7491" s="10"/>
      <c r="M7491" s="10"/>
      <c r="N7491" s="10"/>
    </row>
    <row r="7492" spans="1:14">
      <c r="A7492" s="32"/>
      <c r="B7492" s="32"/>
      <c r="C7492" s="33"/>
      <c r="D7492" s="14"/>
      <c r="E7492" s="14"/>
      <c r="F7492" s="10"/>
      <c r="G7492" s="15"/>
      <c r="H7492" s="10"/>
      <c r="I7492" s="10"/>
      <c r="J7492" s="34"/>
      <c r="K7492" s="10"/>
      <c r="L7492" s="10"/>
      <c r="M7492" s="10"/>
      <c r="N7492" s="10"/>
    </row>
    <row r="7493" spans="1:14">
      <c r="A7493" s="32"/>
      <c r="B7493" s="32"/>
      <c r="C7493" s="33"/>
      <c r="D7493" s="14"/>
      <c r="E7493" s="14"/>
      <c r="F7493" s="10"/>
      <c r="G7493" s="15"/>
      <c r="H7493" s="10"/>
      <c r="I7493" s="10"/>
      <c r="J7493" s="34"/>
      <c r="K7493" s="10"/>
      <c r="L7493" s="10"/>
      <c r="M7493" s="10"/>
      <c r="N7493" s="10"/>
    </row>
    <row r="7494" spans="1:14">
      <c r="A7494" s="32"/>
      <c r="B7494" s="32"/>
      <c r="C7494" s="33"/>
      <c r="D7494" s="14"/>
      <c r="E7494" s="14"/>
      <c r="F7494" s="10"/>
      <c r="G7494" s="15"/>
      <c r="H7494" s="10"/>
      <c r="I7494" s="10"/>
      <c r="J7494" s="34"/>
      <c r="K7494" s="10"/>
      <c r="L7494" s="10"/>
      <c r="M7494" s="10"/>
      <c r="N7494" s="10"/>
    </row>
    <row r="7495" spans="1:14">
      <c r="A7495" s="32"/>
      <c r="B7495" s="32"/>
      <c r="C7495" s="33"/>
      <c r="D7495" s="14"/>
      <c r="E7495" s="14"/>
      <c r="F7495" s="10"/>
      <c r="G7495" s="15"/>
      <c r="H7495" s="10"/>
      <c r="I7495" s="10"/>
      <c r="J7495" s="34"/>
      <c r="K7495" s="10"/>
      <c r="L7495" s="10"/>
      <c r="M7495" s="10"/>
      <c r="N7495" s="10"/>
    </row>
    <row r="7496" spans="1:14">
      <c r="A7496" s="32"/>
      <c r="B7496" s="32"/>
      <c r="C7496" s="33"/>
      <c r="D7496" s="14"/>
      <c r="E7496" s="14"/>
      <c r="F7496" s="10"/>
      <c r="G7496" s="15"/>
      <c r="H7496" s="10"/>
      <c r="I7496" s="10"/>
      <c r="J7496" s="34"/>
      <c r="K7496" s="10"/>
      <c r="L7496" s="10"/>
      <c r="M7496" s="10"/>
      <c r="N7496" s="10"/>
    </row>
    <row r="7497" spans="1:14">
      <c r="A7497" s="32"/>
      <c r="B7497" s="32"/>
      <c r="C7497" s="33"/>
      <c r="D7497" s="14"/>
      <c r="E7497" s="14"/>
      <c r="F7497" s="10"/>
      <c r="G7497" s="15"/>
      <c r="H7497" s="10"/>
      <c r="I7497" s="10"/>
      <c r="J7497" s="34"/>
      <c r="K7497" s="10"/>
      <c r="L7497" s="10"/>
      <c r="M7497" s="10"/>
      <c r="N7497" s="10"/>
    </row>
    <row r="7498" spans="1:14">
      <c r="A7498" s="32"/>
      <c r="B7498" s="32"/>
      <c r="C7498" s="33"/>
      <c r="D7498" s="14"/>
      <c r="E7498" s="14"/>
      <c r="F7498" s="10"/>
      <c r="G7498" s="15"/>
      <c r="H7498" s="10"/>
      <c r="I7498" s="10"/>
      <c r="J7498" s="34"/>
      <c r="K7498" s="10"/>
      <c r="L7498" s="10"/>
      <c r="M7498" s="10"/>
      <c r="N7498" s="10"/>
    </row>
    <row r="7499" spans="1:14">
      <c r="A7499" s="32"/>
      <c r="B7499" s="32"/>
      <c r="C7499" s="33"/>
      <c r="D7499" s="14"/>
      <c r="E7499" s="14"/>
      <c r="F7499" s="10"/>
      <c r="G7499" s="15"/>
      <c r="H7499" s="10"/>
      <c r="I7499" s="10"/>
      <c r="J7499" s="34"/>
      <c r="K7499" s="10"/>
      <c r="L7499" s="10"/>
      <c r="M7499" s="10"/>
      <c r="N7499" s="10"/>
    </row>
    <row r="7500" spans="1:14">
      <c r="A7500" s="32"/>
      <c r="B7500" s="32"/>
      <c r="C7500" s="33"/>
      <c r="D7500" s="14"/>
      <c r="E7500" s="14"/>
      <c r="F7500" s="10"/>
      <c r="G7500" s="15"/>
      <c r="H7500" s="10"/>
      <c r="I7500" s="10"/>
      <c r="J7500" s="34"/>
      <c r="K7500" s="10"/>
      <c r="L7500" s="10"/>
      <c r="M7500" s="10"/>
      <c r="N7500" s="10"/>
    </row>
    <row r="7501" spans="1:14">
      <c r="A7501" s="32"/>
      <c r="B7501" s="32"/>
      <c r="C7501" s="33"/>
      <c r="D7501" s="14"/>
      <c r="E7501" s="14"/>
      <c r="F7501" s="10"/>
      <c r="G7501" s="15"/>
      <c r="H7501" s="10"/>
      <c r="I7501" s="10"/>
      <c r="J7501" s="34"/>
      <c r="K7501" s="10"/>
      <c r="L7501" s="10"/>
      <c r="M7501" s="10"/>
      <c r="N7501" s="10"/>
    </row>
    <row r="7502" spans="1:14">
      <c r="A7502" s="32"/>
      <c r="B7502" s="32"/>
      <c r="C7502" s="33"/>
      <c r="D7502" s="14"/>
      <c r="E7502" s="14"/>
      <c r="F7502" s="10"/>
      <c r="G7502" s="15"/>
      <c r="H7502" s="10"/>
      <c r="I7502" s="10"/>
      <c r="J7502" s="34"/>
      <c r="K7502" s="10"/>
      <c r="L7502" s="10"/>
      <c r="M7502" s="10"/>
      <c r="N7502" s="10"/>
    </row>
    <row r="7503" spans="1:14">
      <c r="A7503" s="32"/>
      <c r="B7503" s="32"/>
      <c r="C7503" s="33"/>
      <c r="D7503" s="14"/>
      <c r="E7503" s="14"/>
      <c r="F7503" s="10"/>
      <c r="G7503" s="15"/>
      <c r="H7503" s="10"/>
      <c r="I7503" s="10"/>
      <c r="J7503" s="34"/>
      <c r="K7503" s="10"/>
      <c r="L7503" s="10"/>
      <c r="M7503" s="10"/>
      <c r="N7503" s="10"/>
    </row>
    <row r="7504" spans="1:14">
      <c r="A7504" s="32"/>
      <c r="B7504" s="32"/>
      <c r="C7504" s="33"/>
      <c r="D7504" s="14"/>
      <c r="E7504" s="14"/>
      <c r="F7504" s="10"/>
      <c r="G7504" s="15"/>
      <c r="H7504" s="10"/>
      <c r="I7504" s="10"/>
      <c r="J7504" s="34"/>
      <c r="K7504" s="10"/>
      <c r="L7504" s="10"/>
      <c r="M7504" s="10"/>
      <c r="N7504" s="10"/>
    </row>
    <row r="7505" spans="1:14">
      <c r="A7505" s="32"/>
      <c r="B7505" s="32"/>
      <c r="C7505" s="33"/>
      <c r="D7505" s="14"/>
      <c r="E7505" s="14"/>
      <c r="F7505" s="10"/>
      <c r="G7505" s="15"/>
      <c r="H7505" s="10"/>
      <c r="I7505" s="10"/>
      <c r="J7505" s="34"/>
      <c r="K7505" s="10"/>
      <c r="L7505" s="10"/>
      <c r="M7505" s="10"/>
      <c r="N7505" s="10"/>
    </row>
    <row r="7506" spans="1:14">
      <c r="A7506" s="32"/>
      <c r="B7506" s="32"/>
      <c r="C7506" s="33"/>
      <c r="D7506" s="14"/>
      <c r="E7506" s="14"/>
      <c r="F7506" s="10"/>
      <c r="G7506" s="15"/>
      <c r="H7506" s="10"/>
      <c r="I7506" s="10"/>
      <c r="J7506" s="34"/>
      <c r="K7506" s="10"/>
      <c r="L7506" s="10"/>
      <c r="M7506" s="10"/>
      <c r="N7506" s="10"/>
    </row>
    <row r="7507" spans="1:14">
      <c r="A7507" s="32"/>
      <c r="B7507" s="32"/>
      <c r="C7507" s="33"/>
      <c r="D7507" s="14"/>
      <c r="E7507" s="14"/>
      <c r="F7507" s="10"/>
      <c r="G7507" s="15"/>
      <c r="H7507" s="10"/>
      <c r="I7507" s="10"/>
      <c r="J7507" s="34"/>
      <c r="K7507" s="10"/>
      <c r="L7507" s="10"/>
      <c r="M7507" s="10"/>
      <c r="N7507" s="10"/>
    </row>
    <row r="7508" spans="1:14">
      <c r="A7508" s="32"/>
      <c r="B7508" s="32"/>
      <c r="C7508" s="33"/>
      <c r="D7508" s="14"/>
      <c r="E7508" s="14"/>
      <c r="F7508" s="10"/>
      <c r="G7508" s="15"/>
      <c r="H7508" s="10"/>
      <c r="I7508" s="10"/>
      <c r="J7508" s="34"/>
      <c r="K7508" s="10"/>
      <c r="L7508" s="10"/>
      <c r="M7508" s="10"/>
      <c r="N7508" s="10"/>
    </row>
    <row r="7509" spans="1:14">
      <c r="A7509" s="32"/>
      <c r="B7509" s="32"/>
      <c r="C7509" s="33"/>
      <c r="D7509" s="14"/>
      <c r="E7509" s="14"/>
      <c r="F7509" s="10"/>
      <c r="G7509" s="15"/>
      <c r="H7509" s="10"/>
      <c r="I7509" s="10"/>
      <c r="J7509" s="34"/>
      <c r="K7509" s="10"/>
      <c r="L7509" s="10"/>
      <c r="M7509" s="10"/>
      <c r="N7509" s="10"/>
    </row>
    <row r="7510" spans="1:14">
      <c r="A7510" s="32"/>
      <c r="B7510" s="32"/>
      <c r="C7510" s="33"/>
      <c r="D7510" s="14"/>
      <c r="E7510" s="14"/>
      <c r="F7510" s="10"/>
      <c r="G7510" s="15"/>
      <c r="H7510" s="10"/>
      <c r="I7510" s="10"/>
      <c r="J7510" s="34"/>
      <c r="K7510" s="10"/>
      <c r="L7510" s="10"/>
      <c r="M7510" s="10"/>
      <c r="N7510" s="10"/>
    </row>
    <row r="7511" spans="1:14">
      <c r="A7511" s="32"/>
      <c r="B7511" s="32"/>
      <c r="C7511" s="33"/>
      <c r="D7511" s="14"/>
      <c r="E7511" s="14"/>
      <c r="F7511" s="10"/>
      <c r="G7511" s="15"/>
      <c r="H7511" s="10"/>
      <c r="I7511" s="10"/>
      <c r="J7511" s="34"/>
      <c r="K7511" s="10"/>
      <c r="L7511" s="10"/>
      <c r="M7511" s="10"/>
      <c r="N7511" s="10"/>
    </row>
    <row r="7512" spans="1:14">
      <c r="A7512" s="32"/>
      <c r="B7512" s="32"/>
      <c r="C7512" s="33"/>
      <c r="D7512" s="14"/>
      <c r="E7512" s="14"/>
      <c r="F7512" s="10"/>
      <c r="G7512" s="15"/>
      <c r="H7512" s="10"/>
      <c r="I7512" s="10"/>
      <c r="J7512" s="34"/>
      <c r="K7512" s="10"/>
      <c r="L7512" s="10"/>
      <c r="M7512" s="10"/>
      <c r="N7512" s="10"/>
    </row>
    <row r="7513" spans="1:14">
      <c r="A7513" s="32"/>
      <c r="B7513" s="32"/>
      <c r="C7513" s="33"/>
      <c r="D7513" s="14"/>
      <c r="E7513" s="14"/>
      <c r="F7513" s="10"/>
      <c r="G7513" s="15"/>
      <c r="H7513" s="10"/>
      <c r="I7513" s="10"/>
      <c r="J7513" s="34"/>
      <c r="K7513" s="10"/>
      <c r="L7513" s="10"/>
      <c r="M7513" s="10"/>
      <c r="N7513" s="10"/>
    </row>
    <row r="7514" spans="1:14">
      <c r="A7514" s="32"/>
      <c r="B7514" s="32"/>
      <c r="C7514" s="33"/>
      <c r="D7514" s="14"/>
      <c r="E7514" s="14"/>
      <c r="F7514" s="10"/>
      <c r="G7514" s="15"/>
      <c r="H7514" s="10"/>
      <c r="I7514" s="10"/>
      <c r="J7514" s="34"/>
      <c r="K7514" s="10"/>
      <c r="L7514" s="10"/>
      <c r="M7514" s="10"/>
      <c r="N7514" s="10"/>
    </row>
    <row r="7515" spans="1:14">
      <c r="A7515" s="32"/>
      <c r="B7515" s="32"/>
      <c r="C7515" s="33"/>
      <c r="D7515" s="14"/>
      <c r="E7515" s="14"/>
      <c r="F7515" s="10"/>
      <c r="G7515" s="15"/>
      <c r="H7515" s="10"/>
      <c r="I7515" s="10"/>
      <c r="J7515" s="34"/>
      <c r="K7515" s="10"/>
      <c r="L7515" s="10"/>
      <c r="M7515" s="10"/>
      <c r="N7515" s="10"/>
    </row>
    <row r="7516" spans="1:14">
      <c r="A7516" s="32"/>
      <c r="B7516" s="32"/>
      <c r="C7516" s="33"/>
      <c r="D7516" s="14"/>
      <c r="E7516" s="14"/>
      <c r="F7516" s="10"/>
      <c r="G7516" s="15"/>
      <c r="H7516" s="10"/>
      <c r="I7516" s="10"/>
      <c r="J7516" s="34"/>
      <c r="K7516" s="10"/>
      <c r="L7516" s="10"/>
      <c r="M7516" s="10"/>
      <c r="N7516" s="10"/>
    </row>
    <row r="7517" spans="1:14">
      <c r="A7517" s="32"/>
      <c r="B7517" s="32"/>
      <c r="C7517" s="33"/>
      <c r="D7517" s="14"/>
      <c r="E7517" s="14"/>
      <c r="F7517" s="10"/>
      <c r="G7517" s="15"/>
      <c r="H7517" s="10"/>
      <c r="I7517" s="10"/>
      <c r="J7517" s="34"/>
      <c r="K7517" s="10"/>
      <c r="L7517" s="10"/>
      <c r="M7517" s="10"/>
      <c r="N7517" s="10"/>
    </row>
    <row r="7518" spans="1:14">
      <c r="A7518" s="32"/>
      <c r="B7518" s="32"/>
      <c r="C7518" s="33"/>
      <c r="D7518" s="14"/>
      <c r="E7518" s="14"/>
      <c r="F7518" s="10"/>
      <c r="G7518" s="15"/>
      <c r="H7518" s="10"/>
      <c r="I7518" s="10"/>
      <c r="J7518" s="34"/>
      <c r="K7518" s="10"/>
      <c r="L7518" s="10"/>
      <c r="M7518" s="10"/>
      <c r="N7518" s="10"/>
    </row>
    <row r="7519" spans="1:14">
      <c r="A7519" s="32"/>
      <c r="B7519" s="32"/>
      <c r="C7519" s="33"/>
      <c r="D7519" s="14"/>
      <c r="E7519" s="14"/>
      <c r="F7519" s="10"/>
      <c r="G7519" s="15"/>
      <c r="H7519" s="10"/>
      <c r="I7519" s="10"/>
      <c r="J7519" s="34"/>
      <c r="K7519" s="10"/>
      <c r="L7519" s="10"/>
      <c r="M7519" s="10"/>
      <c r="N7519" s="10"/>
    </row>
    <row r="7520" spans="1:14">
      <c r="A7520" s="32"/>
      <c r="B7520" s="32"/>
      <c r="C7520" s="33"/>
      <c r="D7520" s="14"/>
      <c r="E7520" s="14"/>
      <c r="F7520" s="10"/>
      <c r="G7520" s="15"/>
      <c r="H7520" s="10"/>
      <c r="I7520" s="10"/>
      <c r="J7520" s="34"/>
      <c r="K7520" s="10"/>
      <c r="L7520" s="10"/>
      <c r="M7520" s="10"/>
      <c r="N7520" s="10"/>
    </row>
    <row r="7521" spans="1:14">
      <c r="A7521" s="32"/>
      <c r="B7521" s="32"/>
      <c r="C7521" s="33"/>
      <c r="D7521" s="14"/>
      <c r="E7521" s="14"/>
      <c r="F7521" s="10"/>
      <c r="G7521" s="15"/>
      <c r="H7521" s="10"/>
      <c r="I7521" s="10"/>
      <c r="J7521" s="34"/>
      <c r="K7521" s="10"/>
      <c r="L7521" s="10"/>
      <c r="M7521" s="10"/>
      <c r="N7521" s="10"/>
    </row>
    <row r="7522" spans="1:14">
      <c r="A7522" s="32"/>
      <c r="B7522" s="32"/>
      <c r="C7522" s="33"/>
      <c r="D7522" s="14"/>
      <c r="E7522" s="14"/>
      <c r="F7522" s="10"/>
      <c r="G7522" s="15"/>
      <c r="H7522" s="10"/>
      <c r="I7522" s="10"/>
      <c r="J7522" s="34"/>
      <c r="K7522" s="10"/>
      <c r="L7522" s="10"/>
      <c r="M7522" s="10"/>
      <c r="N7522" s="10"/>
    </row>
    <row r="7523" spans="1:14">
      <c r="A7523" s="32"/>
      <c r="B7523" s="32"/>
      <c r="C7523" s="33"/>
      <c r="D7523" s="14"/>
      <c r="E7523" s="14"/>
      <c r="F7523" s="10"/>
      <c r="G7523" s="15"/>
      <c r="H7523" s="10"/>
      <c r="I7523" s="10"/>
      <c r="J7523" s="34"/>
      <c r="K7523" s="10"/>
      <c r="L7523" s="10"/>
      <c r="M7523" s="10"/>
      <c r="N7523" s="10"/>
    </row>
    <row r="7524" spans="1:14">
      <c r="A7524" s="32"/>
      <c r="B7524" s="32"/>
      <c r="C7524" s="33"/>
      <c r="D7524" s="14"/>
      <c r="E7524" s="14"/>
      <c r="F7524" s="10"/>
      <c r="G7524" s="15"/>
      <c r="H7524" s="10"/>
      <c r="I7524" s="10"/>
      <c r="J7524" s="34"/>
      <c r="K7524" s="10"/>
      <c r="L7524" s="10"/>
      <c r="M7524" s="10"/>
      <c r="N7524" s="10"/>
    </row>
    <row r="7525" spans="1:14">
      <c r="A7525" s="32"/>
      <c r="B7525" s="32"/>
      <c r="C7525" s="33"/>
      <c r="D7525" s="14"/>
      <c r="E7525" s="14"/>
      <c r="F7525" s="10"/>
      <c r="G7525" s="15"/>
      <c r="H7525" s="10"/>
      <c r="I7525" s="10"/>
      <c r="J7525" s="34"/>
      <c r="K7525" s="10"/>
      <c r="L7525" s="10"/>
      <c r="M7525" s="10"/>
      <c r="N7525" s="10"/>
    </row>
    <row r="7526" spans="1:14">
      <c r="L7526" s="10"/>
      <c r="M7526" s="10" t="s">
        <v>252</v>
      </c>
    </row>
    <row r="7527" spans="1:14">
      <c r="M7527" s="10" t="s">
        <v>252</v>
      </c>
    </row>
    <row r="7528" spans="1:14">
      <c r="M7528" s="10" t="s">
        <v>252</v>
      </c>
    </row>
    <row r="7529" spans="1:14">
      <c r="M7529" s="10" t="s">
        <v>252</v>
      </c>
    </row>
    <row r="7530" spans="1:14">
      <c r="M7530" s="10" t="s">
        <v>252</v>
      </c>
    </row>
    <row r="7531" spans="1:14">
      <c r="M7531" s="10" t="s">
        <v>252</v>
      </c>
    </row>
    <row r="7532" spans="1:14">
      <c r="M7532" s="10" t="s">
        <v>252</v>
      </c>
    </row>
    <row r="7533" spans="1:14">
      <c r="M7533" s="10" t="s">
        <v>252</v>
      </c>
    </row>
    <row r="7534" spans="1:14">
      <c r="M7534" s="10" t="s">
        <v>252</v>
      </c>
    </row>
    <row r="7535" spans="1:14">
      <c r="M7535" s="10" t="s">
        <v>252</v>
      </c>
    </row>
    <row r="7536" spans="1:14">
      <c r="M7536" s="10" t="s">
        <v>252</v>
      </c>
    </row>
    <row r="7537" spans="13:13">
      <c r="M7537" s="10" t="s">
        <v>252</v>
      </c>
    </row>
    <row r="7538" spans="13:13">
      <c r="M7538" s="10" t="s">
        <v>252</v>
      </c>
    </row>
    <row r="7539" spans="13:13">
      <c r="M7539" s="10" t="s">
        <v>252</v>
      </c>
    </row>
    <row r="7540" spans="13:13">
      <c r="M7540" s="10" t="s">
        <v>252</v>
      </c>
    </row>
    <row r="7541" spans="13:13">
      <c r="M7541" s="10" t="s">
        <v>252</v>
      </c>
    </row>
    <row r="7542" spans="13:13">
      <c r="M7542" s="10" t="s">
        <v>252</v>
      </c>
    </row>
    <row r="7543" spans="13:13">
      <c r="M7543" s="10" t="s">
        <v>252</v>
      </c>
    </row>
    <row r="7544" spans="13:13">
      <c r="M7544" s="10" t="s">
        <v>252</v>
      </c>
    </row>
    <row r="7545" spans="13:13">
      <c r="M7545" s="10" t="s">
        <v>252</v>
      </c>
    </row>
    <row r="7546" spans="13:13">
      <c r="M7546" s="10" t="s">
        <v>252</v>
      </c>
    </row>
    <row r="7547" spans="13:13">
      <c r="M7547" s="10" t="s">
        <v>252</v>
      </c>
    </row>
    <row r="7548" spans="13:13">
      <c r="M7548" s="10" t="s">
        <v>252</v>
      </c>
    </row>
    <row r="7549" spans="13:13">
      <c r="M7549" s="10" t="s">
        <v>252</v>
      </c>
    </row>
    <row r="7550" spans="13:13">
      <c r="M7550" s="10" t="s">
        <v>252</v>
      </c>
    </row>
    <row r="7551" spans="13:13">
      <c r="M7551" s="10" t="s">
        <v>252</v>
      </c>
    </row>
    <row r="7552" spans="13:13">
      <c r="M7552" s="10" t="s">
        <v>252</v>
      </c>
    </row>
    <row r="7553" spans="13:13">
      <c r="M7553" s="10" t="s">
        <v>252</v>
      </c>
    </row>
    <row r="7554" spans="13:13">
      <c r="M7554" s="10" t="s">
        <v>252</v>
      </c>
    </row>
    <row r="7555" spans="13:13">
      <c r="M7555" s="10" t="s">
        <v>252</v>
      </c>
    </row>
    <row r="7556" spans="13:13">
      <c r="M7556" s="10" t="s">
        <v>252</v>
      </c>
    </row>
    <row r="7557" spans="13:13">
      <c r="M7557" s="10" t="s">
        <v>252</v>
      </c>
    </row>
    <row r="7558" spans="13:13">
      <c r="M7558" s="10" t="s">
        <v>252</v>
      </c>
    </row>
    <row r="7559" spans="13:13">
      <c r="M7559" s="10" t="s">
        <v>252</v>
      </c>
    </row>
    <row r="7560" spans="13:13">
      <c r="M7560" s="10" t="s">
        <v>252</v>
      </c>
    </row>
    <row r="7561" spans="13:13">
      <c r="M7561" s="10" t="s">
        <v>252</v>
      </c>
    </row>
    <row r="7562" spans="13:13">
      <c r="M7562" s="10" t="s">
        <v>252</v>
      </c>
    </row>
    <row r="7563" spans="13:13">
      <c r="M7563" s="10" t="s">
        <v>252</v>
      </c>
    </row>
    <row r="7564" spans="13:13">
      <c r="M7564" s="10" t="s">
        <v>252</v>
      </c>
    </row>
    <row r="7565" spans="13:13">
      <c r="M7565" s="10" t="s">
        <v>252</v>
      </c>
    </row>
    <row r="7566" spans="13:13">
      <c r="M7566" s="10" t="s">
        <v>252</v>
      </c>
    </row>
    <row r="7567" spans="13:13">
      <c r="M7567" s="10" t="s">
        <v>252</v>
      </c>
    </row>
    <row r="7568" spans="13:13">
      <c r="M7568" s="10" t="s">
        <v>252</v>
      </c>
    </row>
    <row r="7569" spans="13:13">
      <c r="M7569" s="10" t="s">
        <v>252</v>
      </c>
    </row>
    <row r="7570" spans="13:13">
      <c r="M7570" s="10" t="s">
        <v>252</v>
      </c>
    </row>
    <row r="7571" spans="13:13">
      <c r="M7571" s="10" t="s">
        <v>252</v>
      </c>
    </row>
    <row r="7572" spans="13:13">
      <c r="M7572" s="10" t="s">
        <v>252</v>
      </c>
    </row>
    <row r="7573" spans="13:13">
      <c r="M7573" s="10" t="s">
        <v>252</v>
      </c>
    </row>
    <row r="7574" spans="13:13">
      <c r="M7574" s="10" t="s">
        <v>252</v>
      </c>
    </row>
    <row r="7575" spans="13:13">
      <c r="M7575" s="10" t="s">
        <v>252</v>
      </c>
    </row>
    <row r="7576" spans="13:13">
      <c r="M7576" s="10" t="s">
        <v>252</v>
      </c>
    </row>
    <row r="7577" spans="13:13">
      <c r="M7577" s="10" t="s">
        <v>252</v>
      </c>
    </row>
    <row r="7578" spans="13:13">
      <c r="M7578" s="10" t="s">
        <v>252</v>
      </c>
    </row>
    <row r="7579" spans="13:13">
      <c r="M7579" s="10" t="s">
        <v>252</v>
      </c>
    </row>
    <row r="7580" spans="13:13">
      <c r="M7580" s="10" t="s">
        <v>252</v>
      </c>
    </row>
    <row r="7581" spans="13:13">
      <c r="M7581" s="10" t="s">
        <v>252</v>
      </c>
    </row>
    <row r="7582" spans="13:13">
      <c r="M7582" s="10" t="s">
        <v>252</v>
      </c>
    </row>
    <row r="7583" spans="13:13">
      <c r="M7583" s="10" t="s">
        <v>252</v>
      </c>
    </row>
    <row r="7584" spans="13:13">
      <c r="M7584" s="10" t="s">
        <v>252</v>
      </c>
    </row>
    <row r="7585" spans="13:13">
      <c r="M7585" s="10" t="s">
        <v>252</v>
      </c>
    </row>
    <row r="7586" spans="13:13">
      <c r="M7586" s="10" t="s">
        <v>252</v>
      </c>
    </row>
    <row r="7587" spans="13:13">
      <c r="M7587" s="10" t="s">
        <v>252</v>
      </c>
    </row>
    <row r="7588" spans="13:13">
      <c r="M7588" s="10" t="s">
        <v>252</v>
      </c>
    </row>
    <row r="7589" spans="13:13">
      <c r="M7589" s="10" t="s">
        <v>252</v>
      </c>
    </row>
    <row r="7590" spans="13:13">
      <c r="M7590" s="10" t="s">
        <v>252</v>
      </c>
    </row>
    <row r="7591" spans="13:13">
      <c r="M7591" s="10" t="s">
        <v>252</v>
      </c>
    </row>
    <row r="7592" spans="13:13">
      <c r="M7592" s="10" t="s">
        <v>252</v>
      </c>
    </row>
    <row r="7593" spans="13:13">
      <c r="M7593" s="10" t="s">
        <v>252</v>
      </c>
    </row>
    <row r="7594" spans="13:13">
      <c r="M7594" s="10" t="s">
        <v>252</v>
      </c>
    </row>
    <row r="7595" spans="13:13">
      <c r="M7595" s="10" t="s">
        <v>252</v>
      </c>
    </row>
    <row r="7596" spans="13:13">
      <c r="M7596" s="10" t="s">
        <v>252</v>
      </c>
    </row>
    <row r="7597" spans="13:13">
      <c r="M7597" s="10" t="s">
        <v>252</v>
      </c>
    </row>
    <row r="7598" spans="13:13">
      <c r="M7598" s="10" t="s">
        <v>252</v>
      </c>
    </row>
    <row r="7599" spans="13:13">
      <c r="M7599" s="10" t="s">
        <v>252</v>
      </c>
    </row>
    <row r="7600" spans="13:13">
      <c r="M7600" s="10" t="s">
        <v>252</v>
      </c>
    </row>
    <row r="7601" spans="13:13">
      <c r="M7601" s="10" t="s">
        <v>252</v>
      </c>
    </row>
    <row r="7602" spans="13:13">
      <c r="M7602" s="10" t="s">
        <v>252</v>
      </c>
    </row>
    <row r="7603" spans="13:13">
      <c r="M7603" s="10" t="s">
        <v>252</v>
      </c>
    </row>
    <row r="7604" spans="13:13">
      <c r="M7604" s="10" t="s">
        <v>252</v>
      </c>
    </row>
    <row r="7605" spans="13:13">
      <c r="M7605" s="10" t="s">
        <v>252</v>
      </c>
    </row>
    <row r="7606" spans="13:13">
      <c r="M7606" s="10" t="s">
        <v>252</v>
      </c>
    </row>
    <row r="7607" spans="13:13">
      <c r="M7607" s="10" t="s">
        <v>252</v>
      </c>
    </row>
    <row r="7608" spans="13:13">
      <c r="M7608" s="10" t="s">
        <v>252</v>
      </c>
    </row>
    <row r="7609" spans="13:13">
      <c r="M7609" s="10" t="s">
        <v>252</v>
      </c>
    </row>
    <row r="7610" spans="13:13">
      <c r="M7610" s="10" t="s">
        <v>252</v>
      </c>
    </row>
    <row r="7611" spans="13:13">
      <c r="M7611" s="10" t="s">
        <v>252</v>
      </c>
    </row>
    <row r="7612" spans="13:13">
      <c r="M7612" s="10" t="s">
        <v>252</v>
      </c>
    </row>
    <row r="7613" spans="13:13">
      <c r="M7613" s="10" t="s">
        <v>252</v>
      </c>
    </row>
    <row r="7614" spans="13:13">
      <c r="M7614" s="10" t="s">
        <v>252</v>
      </c>
    </row>
    <row r="7615" spans="13:13">
      <c r="M7615" s="10" t="s">
        <v>252</v>
      </c>
    </row>
    <row r="7616" spans="13:13">
      <c r="M7616" s="10" t="s">
        <v>252</v>
      </c>
    </row>
    <row r="7617" spans="13:13">
      <c r="M7617" s="10" t="s">
        <v>252</v>
      </c>
    </row>
    <row r="7618" spans="13:13">
      <c r="M7618" s="10" t="s">
        <v>252</v>
      </c>
    </row>
    <row r="7619" spans="13:13">
      <c r="M7619" s="10" t="s">
        <v>252</v>
      </c>
    </row>
    <row r="7620" spans="13:13">
      <c r="M7620" s="10" t="s">
        <v>252</v>
      </c>
    </row>
    <row r="7621" spans="13:13">
      <c r="M7621" s="10" t="s">
        <v>252</v>
      </c>
    </row>
    <row r="7622" spans="13:13">
      <c r="M7622" s="10" t="s">
        <v>252</v>
      </c>
    </row>
    <row r="7623" spans="13:13">
      <c r="M7623" s="10" t="s">
        <v>252</v>
      </c>
    </row>
    <row r="7624" spans="13:13">
      <c r="M7624" s="10" t="s">
        <v>252</v>
      </c>
    </row>
    <row r="7625" spans="13:13">
      <c r="M7625" s="10" t="s">
        <v>252</v>
      </c>
    </row>
    <row r="7626" spans="13:13">
      <c r="M7626" s="10" t="s">
        <v>252</v>
      </c>
    </row>
    <row r="7627" spans="13:13">
      <c r="M7627" s="10" t="s">
        <v>252</v>
      </c>
    </row>
    <row r="7628" spans="13:13">
      <c r="M7628" s="10" t="s">
        <v>252</v>
      </c>
    </row>
    <row r="7629" spans="13:13">
      <c r="M7629" s="10" t="s">
        <v>252</v>
      </c>
    </row>
    <row r="7630" spans="13:13">
      <c r="M7630" s="10" t="s">
        <v>252</v>
      </c>
    </row>
    <row r="7631" spans="13:13">
      <c r="M7631" s="10" t="s">
        <v>252</v>
      </c>
    </row>
    <row r="7632" spans="13:13">
      <c r="M7632" s="10" t="s">
        <v>252</v>
      </c>
    </row>
    <row r="7633" spans="13:13">
      <c r="M7633" s="10" t="s">
        <v>252</v>
      </c>
    </row>
    <row r="7634" spans="13:13">
      <c r="M7634" s="10" t="s">
        <v>252</v>
      </c>
    </row>
    <row r="7635" spans="13:13">
      <c r="M7635" s="10" t="s">
        <v>252</v>
      </c>
    </row>
    <row r="7636" spans="13:13">
      <c r="M7636" s="10" t="s">
        <v>252</v>
      </c>
    </row>
    <row r="7637" spans="13:13">
      <c r="M7637" s="10" t="s">
        <v>252</v>
      </c>
    </row>
    <row r="7638" spans="13:13">
      <c r="M7638" s="10" t="s">
        <v>252</v>
      </c>
    </row>
    <row r="7639" spans="13:13">
      <c r="M7639" s="10" t="s">
        <v>252</v>
      </c>
    </row>
    <row r="7640" spans="13:13">
      <c r="M7640" s="10" t="s">
        <v>252</v>
      </c>
    </row>
    <row r="7641" spans="13:13">
      <c r="M7641" s="10" t="s">
        <v>252</v>
      </c>
    </row>
    <row r="7642" spans="13:13">
      <c r="M7642" s="10" t="s">
        <v>252</v>
      </c>
    </row>
    <row r="7643" spans="13:13">
      <c r="M7643" s="10" t="s">
        <v>252</v>
      </c>
    </row>
    <row r="7644" spans="13:13">
      <c r="M7644" s="10" t="s">
        <v>252</v>
      </c>
    </row>
    <row r="7645" spans="13:13">
      <c r="M7645" s="10" t="s">
        <v>252</v>
      </c>
    </row>
    <row r="7646" spans="13:13">
      <c r="M7646" s="10" t="s">
        <v>252</v>
      </c>
    </row>
    <row r="7647" spans="13:13">
      <c r="M7647" s="10" t="s">
        <v>252</v>
      </c>
    </row>
    <row r="7648" spans="13:13">
      <c r="M7648" s="10" t="s">
        <v>252</v>
      </c>
    </row>
    <row r="7649" spans="13:13">
      <c r="M7649" s="10" t="s">
        <v>252</v>
      </c>
    </row>
    <row r="7650" spans="13:13">
      <c r="M7650" s="10" t="s">
        <v>252</v>
      </c>
    </row>
    <row r="7651" spans="13:13">
      <c r="M7651" s="10" t="s">
        <v>252</v>
      </c>
    </row>
    <row r="7652" spans="13:13">
      <c r="M7652" s="10" t="s">
        <v>252</v>
      </c>
    </row>
    <row r="7653" spans="13:13">
      <c r="M7653" s="10" t="s">
        <v>252</v>
      </c>
    </row>
    <row r="7654" spans="13:13">
      <c r="M7654" s="10" t="s">
        <v>252</v>
      </c>
    </row>
    <row r="7655" spans="13:13">
      <c r="M7655" s="10" t="s">
        <v>252</v>
      </c>
    </row>
    <row r="7656" spans="13:13">
      <c r="M7656" s="10" t="s">
        <v>252</v>
      </c>
    </row>
    <row r="7657" spans="13:13">
      <c r="M7657" s="10" t="s">
        <v>252</v>
      </c>
    </row>
    <row r="7658" spans="13:13">
      <c r="M7658" s="10" t="s">
        <v>252</v>
      </c>
    </row>
    <row r="7659" spans="13:13">
      <c r="M7659" s="10" t="s">
        <v>252</v>
      </c>
    </row>
    <row r="7660" spans="13:13">
      <c r="M7660" s="10" t="s">
        <v>252</v>
      </c>
    </row>
    <row r="7661" spans="13:13">
      <c r="M7661" s="10" t="s">
        <v>252</v>
      </c>
    </row>
    <row r="7662" spans="13:13">
      <c r="M7662" s="10" t="s">
        <v>252</v>
      </c>
    </row>
    <row r="7663" spans="13:13">
      <c r="M7663" s="10" t="s">
        <v>252</v>
      </c>
    </row>
    <row r="7664" spans="13:13">
      <c r="M7664" s="10" t="s">
        <v>252</v>
      </c>
    </row>
    <row r="7665" spans="13:13">
      <c r="M7665" s="10" t="s">
        <v>252</v>
      </c>
    </row>
    <row r="7666" spans="13:13">
      <c r="M7666" s="10" t="s">
        <v>252</v>
      </c>
    </row>
    <row r="7667" spans="13:13">
      <c r="M7667" s="10" t="s">
        <v>252</v>
      </c>
    </row>
    <row r="7668" spans="13:13">
      <c r="M7668" s="10" t="s">
        <v>252</v>
      </c>
    </row>
    <row r="7669" spans="13:13">
      <c r="M7669" s="10" t="s">
        <v>252</v>
      </c>
    </row>
    <row r="7670" spans="13:13">
      <c r="M7670" s="10" t="s">
        <v>252</v>
      </c>
    </row>
    <row r="7671" spans="13:13">
      <c r="M7671" s="10" t="s">
        <v>252</v>
      </c>
    </row>
    <row r="7672" spans="13:13">
      <c r="M7672" s="10" t="s">
        <v>252</v>
      </c>
    </row>
    <row r="7673" spans="13:13">
      <c r="M7673" s="10" t="s">
        <v>252</v>
      </c>
    </row>
    <row r="7674" spans="13:13">
      <c r="M7674" s="10" t="s">
        <v>252</v>
      </c>
    </row>
    <row r="7675" spans="13:13">
      <c r="M7675" s="10" t="s">
        <v>252</v>
      </c>
    </row>
    <row r="7676" spans="13:13">
      <c r="M7676" s="10" t="s">
        <v>252</v>
      </c>
    </row>
    <row r="7677" spans="13:13">
      <c r="M7677" s="10" t="s">
        <v>252</v>
      </c>
    </row>
    <row r="7678" spans="13:13">
      <c r="M7678" s="10" t="s">
        <v>252</v>
      </c>
    </row>
    <row r="7679" spans="13:13">
      <c r="M7679" s="10" t="s">
        <v>252</v>
      </c>
    </row>
    <row r="7680" spans="13:13">
      <c r="M7680" s="10" t="s">
        <v>252</v>
      </c>
    </row>
    <row r="7681" spans="13:13">
      <c r="M7681" s="10" t="s">
        <v>252</v>
      </c>
    </row>
    <row r="7682" spans="13:13">
      <c r="M7682" s="10" t="s">
        <v>252</v>
      </c>
    </row>
    <row r="7683" spans="13:13">
      <c r="M7683" s="10" t="s">
        <v>252</v>
      </c>
    </row>
    <row r="7684" spans="13:13">
      <c r="M7684" s="10" t="s">
        <v>252</v>
      </c>
    </row>
    <row r="7685" spans="13:13">
      <c r="M7685" s="10" t="s">
        <v>252</v>
      </c>
    </row>
    <row r="7686" spans="13:13">
      <c r="M7686" s="10" t="s">
        <v>252</v>
      </c>
    </row>
    <row r="7687" spans="13:13">
      <c r="M7687" s="10" t="s">
        <v>252</v>
      </c>
    </row>
    <row r="7688" spans="13:13">
      <c r="M7688" s="10" t="s">
        <v>252</v>
      </c>
    </row>
    <row r="7689" spans="13:13">
      <c r="M7689" s="10" t="s">
        <v>252</v>
      </c>
    </row>
    <row r="7690" spans="13:13">
      <c r="M7690" s="10" t="s">
        <v>252</v>
      </c>
    </row>
    <row r="7691" spans="13:13">
      <c r="M7691" s="10" t="s">
        <v>252</v>
      </c>
    </row>
    <row r="7692" spans="13:13">
      <c r="M7692" s="10" t="s">
        <v>252</v>
      </c>
    </row>
    <row r="7693" spans="13:13">
      <c r="M7693" s="10" t="s">
        <v>252</v>
      </c>
    </row>
    <row r="7694" spans="13:13">
      <c r="M7694" s="10" t="s">
        <v>252</v>
      </c>
    </row>
    <row r="7695" spans="13:13">
      <c r="M7695" s="10" t="s">
        <v>252</v>
      </c>
    </row>
    <row r="7696" spans="13:13">
      <c r="M7696" s="10" t="s">
        <v>252</v>
      </c>
    </row>
    <row r="7697" spans="13:13">
      <c r="M7697" s="10" t="s">
        <v>252</v>
      </c>
    </row>
    <row r="7698" spans="13:13">
      <c r="M7698" s="10" t="s">
        <v>252</v>
      </c>
    </row>
    <row r="7699" spans="13:13">
      <c r="M7699" s="10" t="s">
        <v>252</v>
      </c>
    </row>
    <row r="7700" spans="13:13">
      <c r="M7700" s="10" t="s">
        <v>252</v>
      </c>
    </row>
    <row r="7701" spans="13:13">
      <c r="M7701" s="10" t="s">
        <v>252</v>
      </c>
    </row>
    <row r="7702" spans="13:13">
      <c r="M7702" s="10" t="s">
        <v>252</v>
      </c>
    </row>
    <row r="7703" spans="13:13">
      <c r="M7703" s="10" t="s">
        <v>252</v>
      </c>
    </row>
    <row r="7704" spans="13:13">
      <c r="M7704" s="10" t="s">
        <v>252</v>
      </c>
    </row>
    <row r="7705" spans="13:13">
      <c r="M7705" s="10" t="s">
        <v>252</v>
      </c>
    </row>
    <row r="7706" spans="13:13">
      <c r="M7706" s="10" t="s">
        <v>252</v>
      </c>
    </row>
    <row r="7707" spans="13:13">
      <c r="M7707" s="10" t="s">
        <v>252</v>
      </c>
    </row>
    <row r="7708" spans="13:13">
      <c r="M7708" s="10" t="s">
        <v>252</v>
      </c>
    </row>
    <row r="7709" spans="13:13">
      <c r="M7709" s="10" t="s">
        <v>252</v>
      </c>
    </row>
    <row r="7710" spans="13:13">
      <c r="M7710" s="10" t="s">
        <v>252</v>
      </c>
    </row>
    <row r="7711" spans="13:13">
      <c r="M7711" s="10" t="s">
        <v>252</v>
      </c>
    </row>
    <row r="7712" spans="13:13">
      <c r="M7712" s="10" t="s">
        <v>252</v>
      </c>
    </row>
    <row r="7713" spans="13:13">
      <c r="M7713" s="10" t="s">
        <v>252</v>
      </c>
    </row>
    <row r="7714" spans="13:13">
      <c r="M7714" s="10" t="s">
        <v>252</v>
      </c>
    </row>
    <row r="7715" spans="13:13">
      <c r="M7715" s="10" t="s">
        <v>252</v>
      </c>
    </row>
    <row r="7716" spans="13:13">
      <c r="M7716" s="10" t="s">
        <v>252</v>
      </c>
    </row>
    <row r="7717" spans="13:13">
      <c r="M7717" s="10" t="s">
        <v>252</v>
      </c>
    </row>
    <row r="7718" spans="13:13">
      <c r="M7718" s="10" t="s">
        <v>252</v>
      </c>
    </row>
    <row r="7719" spans="13:13">
      <c r="M7719" s="10" t="s">
        <v>252</v>
      </c>
    </row>
    <row r="7720" spans="13:13">
      <c r="M7720" s="10" t="s">
        <v>252</v>
      </c>
    </row>
    <row r="7721" spans="13:13">
      <c r="M7721" s="10" t="s">
        <v>252</v>
      </c>
    </row>
    <row r="7722" spans="13:13">
      <c r="M7722" s="10" t="s">
        <v>252</v>
      </c>
    </row>
    <row r="7723" spans="13:13">
      <c r="M7723" s="10" t="s">
        <v>252</v>
      </c>
    </row>
    <row r="7724" spans="13:13">
      <c r="M7724" s="10" t="s">
        <v>252</v>
      </c>
    </row>
    <row r="7725" spans="13:13">
      <c r="M7725" s="10" t="s">
        <v>252</v>
      </c>
    </row>
    <row r="7726" spans="13:13">
      <c r="M7726" s="10" t="s">
        <v>252</v>
      </c>
    </row>
    <row r="7727" spans="13:13">
      <c r="M7727" s="10" t="s">
        <v>252</v>
      </c>
    </row>
    <row r="7728" spans="13:13">
      <c r="M7728" s="10" t="s">
        <v>252</v>
      </c>
    </row>
    <row r="7729" spans="13:13">
      <c r="M7729" s="10" t="s">
        <v>252</v>
      </c>
    </row>
    <row r="7730" spans="13:13">
      <c r="M7730" s="10" t="s">
        <v>252</v>
      </c>
    </row>
    <row r="7731" spans="13:13">
      <c r="M7731" s="10" t="s">
        <v>252</v>
      </c>
    </row>
    <row r="7732" spans="13:13">
      <c r="M7732" s="10" t="s">
        <v>252</v>
      </c>
    </row>
    <row r="7733" spans="13:13">
      <c r="M7733" s="10" t="s">
        <v>252</v>
      </c>
    </row>
    <row r="7734" spans="13:13">
      <c r="M7734" s="10" t="s">
        <v>252</v>
      </c>
    </row>
    <row r="7735" spans="13:13">
      <c r="M7735" s="10" t="s">
        <v>252</v>
      </c>
    </row>
    <row r="7736" spans="13:13">
      <c r="M7736" s="10" t="s">
        <v>252</v>
      </c>
    </row>
    <row r="7737" spans="13:13">
      <c r="M7737" s="10" t="s">
        <v>252</v>
      </c>
    </row>
    <row r="7738" spans="13:13">
      <c r="M7738" s="10" t="s">
        <v>252</v>
      </c>
    </row>
    <row r="7739" spans="13:13">
      <c r="M7739" s="10" t="s">
        <v>252</v>
      </c>
    </row>
    <row r="7740" spans="13:13">
      <c r="M7740" s="10" t="s">
        <v>252</v>
      </c>
    </row>
    <row r="7741" spans="13:13">
      <c r="M7741" s="10" t="s">
        <v>252</v>
      </c>
    </row>
    <row r="7742" spans="13:13">
      <c r="M7742" s="10" t="s">
        <v>252</v>
      </c>
    </row>
    <row r="7743" spans="13:13">
      <c r="M7743" s="10" t="s">
        <v>252</v>
      </c>
    </row>
    <row r="7744" spans="13:13">
      <c r="M7744" s="10" t="s">
        <v>252</v>
      </c>
    </row>
    <row r="7745" spans="13:13">
      <c r="M7745" s="10" t="s">
        <v>252</v>
      </c>
    </row>
    <row r="7746" spans="13:13">
      <c r="M7746" s="10" t="s">
        <v>252</v>
      </c>
    </row>
    <row r="7747" spans="13:13">
      <c r="M7747" s="10" t="s">
        <v>252</v>
      </c>
    </row>
    <row r="7748" spans="13:13">
      <c r="M7748" s="10" t="s">
        <v>252</v>
      </c>
    </row>
    <row r="7749" spans="13:13">
      <c r="M7749" s="10" t="s">
        <v>252</v>
      </c>
    </row>
    <row r="7750" spans="13:13">
      <c r="M7750" s="10" t="s">
        <v>252</v>
      </c>
    </row>
    <row r="7751" spans="13:13">
      <c r="M7751" s="10" t="s">
        <v>252</v>
      </c>
    </row>
    <row r="7752" spans="13:13">
      <c r="M7752" s="10" t="s">
        <v>252</v>
      </c>
    </row>
    <row r="7753" spans="13:13">
      <c r="M7753" s="10" t="s">
        <v>252</v>
      </c>
    </row>
    <row r="7754" spans="13:13">
      <c r="M7754" s="10" t="s">
        <v>252</v>
      </c>
    </row>
    <row r="7755" spans="13:13">
      <c r="M7755" s="10" t="s">
        <v>252</v>
      </c>
    </row>
    <row r="7756" spans="13:13">
      <c r="M7756" s="10" t="s">
        <v>252</v>
      </c>
    </row>
    <row r="7757" spans="13:13">
      <c r="M7757" s="10" t="s">
        <v>252</v>
      </c>
    </row>
    <row r="7758" spans="13:13">
      <c r="M7758" s="10" t="s">
        <v>252</v>
      </c>
    </row>
    <row r="7759" spans="13:13">
      <c r="M7759" s="10" t="s">
        <v>252</v>
      </c>
    </row>
    <row r="7760" spans="13:13">
      <c r="M7760" s="10" t="s">
        <v>252</v>
      </c>
    </row>
    <row r="7761" spans="13:13">
      <c r="M7761" s="10" t="s">
        <v>252</v>
      </c>
    </row>
    <row r="7762" spans="13:13">
      <c r="M7762" s="10" t="s">
        <v>252</v>
      </c>
    </row>
    <row r="7763" spans="13:13">
      <c r="M7763" s="10" t="s">
        <v>252</v>
      </c>
    </row>
    <row r="7764" spans="13:13">
      <c r="M7764" s="10" t="s">
        <v>252</v>
      </c>
    </row>
    <row r="7765" spans="13:13">
      <c r="M7765" s="10" t="s">
        <v>252</v>
      </c>
    </row>
    <row r="7766" spans="13:13">
      <c r="M7766" s="10" t="s">
        <v>252</v>
      </c>
    </row>
    <row r="7767" spans="13:13">
      <c r="M7767" s="10" t="s">
        <v>252</v>
      </c>
    </row>
    <row r="7768" spans="13:13">
      <c r="M7768" s="10" t="s">
        <v>252</v>
      </c>
    </row>
    <row r="7769" spans="13:13">
      <c r="M7769" s="10" t="s">
        <v>252</v>
      </c>
    </row>
    <row r="7770" spans="13:13">
      <c r="M7770" s="10" t="s">
        <v>252</v>
      </c>
    </row>
    <row r="7771" spans="13:13">
      <c r="M7771" s="10" t="s">
        <v>252</v>
      </c>
    </row>
    <row r="7772" spans="13:13">
      <c r="M7772" s="10" t="s">
        <v>252</v>
      </c>
    </row>
    <row r="7773" spans="13:13">
      <c r="M7773" s="10" t="s">
        <v>252</v>
      </c>
    </row>
    <row r="7774" spans="13:13">
      <c r="M7774" s="10" t="s">
        <v>252</v>
      </c>
    </row>
    <row r="7775" spans="13:13">
      <c r="M7775" s="10" t="s">
        <v>252</v>
      </c>
    </row>
    <row r="7776" spans="13:13">
      <c r="M7776" s="10" t="s">
        <v>252</v>
      </c>
    </row>
    <row r="7777" spans="13:13">
      <c r="M7777" s="10" t="s">
        <v>252</v>
      </c>
    </row>
    <row r="7778" spans="13:13">
      <c r="M7778" s="10" t="s">
        <v>252</v>
      </c>
    </row>
    <row r="7779" spans="13:13">
      <c r="M7779" s="10" t="s">
        <v>252</v>
      </c>
    </row>
    <row r="7780" spans="13:13">
      <c r="M7780" s="10" t="s">
        <v>252</v>
      </c>
    </row>
    <row r="7781" spans="13:13">
      <c r="M7781" s="10" t="s">
        <v>252</v>
      </c>
    </row>
    <row r="7782" spans="13:13">
      <c r="M7782" s="10" t="s">
        <v>252</v>
      </c>
    </row>
    <row r="7783" spans="13:13">
      <c r="M7783" s="10" t="s">
        <v>252</v>
      </c>
    </row>
    <row r="7784" spans="13:13">
      <c r="M7784" s="10" t="s">
        <v>252</v>
      </c>
    </row>
    <row r="7785" spans="13:13">
      <c r="M7785" s="10" t="s">
        <v>252</v>
      </c>
    </row>
    <row r="7786" spans="13:13">
      <c r="M7786" s="10" t="s">
        <v>252</v>
      </c>
    </row>
    <row r="7787" spans="13:13">
      <c r="M7787" s="10" t="s">
        <v>252</v>
      </c>
    </row>
    <row r="7788" spans="13:13">
      <c r="M7788" s="10" t="s">
        <v>252</v>
      </c>
    </row>
    <row r="7789" spans="13:13">
      <c r="M7789" s="10" t="s">
        <v>252</v>
      </c>
    </row>
    <row r="7790" spans="13:13">
      <c r="M7790" s="10" t="s">
        <v>252</v>
      </c>
    </row>
    <row r="7791" spans="13:13">
      <c r="M7791" s="10" t="s">
        <v>252</v>
      </c>
    </row>
    <row r="7792" spans="13:13">
      <c r="M7792" s="10" t="s">
        <v>252</v>
      </c>
    </row>
    <row r="7793" spans="13:13">
      <c r="M7793" s="10" t="s">
        <v>252</v>
      </c>
    </row>
    <row r="7794" spans="13:13">
      <c r="M7794" s="10" t="s">
        <v>252</v>
      </c>
    </row>
    <row r="7795" spans="13:13">
      <c r="M7795" s="10" t="s">
        <v>252</v>
      </c>
    </row>
    <row r="7796" spans="13:13">
      <c r="M7796" s="10" t="s">
        <v>252</v>
      </c>
    </row>
    <row r="7797" spans="13:13">
      <c r="M7797" s="10" t="s">
        <v>252</v>
      </c>
    </row>
    <row r="7798" spans="13:13">
      <c r="M7798" s="10" t="s">
        <v>252</v>
      </c>
    </row>
    <row r="7799" spans="13:13">
      <c r="M7799" s="10" t="s">
        <v>252</v>
      </c>
    </row>
    <row r="7800" spans="13:13">
      <c r="M7800" s="10" t="s">
        <v>252</v>
      </c>
    </row>
    <row r="7801" spans="13:13">
      <c r="M7801" s="10" t="s">
        <v>252</v>
      </c>
    </row>
    <row r="7802" spans="13:13">
      <c r="M7802" s="10" t="s">
        <v>252</v>
      </c>
    </row>
    <row r="7803" spans="13:13">
      <c r="M7803" s="10" t="s">
        <v>252</v>
      </c>
    </row>
    <row r="7804" spans="13:13">
      <c r="M7804" s="10" t="s">
        <v>252</v>
      </c>
    </row>
    <row r="7805" spans="13:13">
      <c r="M7805" s="10" t="s">
        <v>252</v>
      </c>
    </row>
    <row r="7806" spans="13:13">
      <c r="M7806" s="10" t="s">
        <v>252</v>
      </c>
    </row>
    <row r="7807" spans="13:13">
      <c r="M7807" s="10" t="s">
        <v>252</v>
      </c>
    </row>
    <row r="7808" spans="13:13">
      <c r="M7808" s="10" t="s">
        <v>252</v>
      </c>
    </row>
    <row r="7809" spans="13:13">
      <c r="M7809" s="10" t="s">
        <v>252</v>
      </c>
    </row>
    <row r="7810" spans="13:13">
      <c r="M7810" s="10" t="s">
        <v>252</v>
      </c>
    </row>
    <row r="7811" spans="13:13">
      <c r="M7811" s="10" t="s">
        <v>252</v>
      </c>
    </row>
    <row r="7812" spans="13:13">
      <c r="M7812" s="10" t="s">
        <v>252</v>
      </c>
    </row>
    <row r="7813" spans="13:13">
      <c r="M7813" s="10" t="s">
        <v>252</v>
      </c>
    </row>
    <row r="7814" spans="13:13">
      <c r="M7814" s="10" t="s">
        <v>252</v>
      </c>
    </row>
    <row r="7815" spans="13:13">
      <c r="M7815" s="10" t="s">
        <v>252</v>
      </c>
    </row>
    <row r="7816" spans="13:13">
      <c r="M7816" s="10" t="s">
        <v>252</v>
      </c>
    </row>
    <row r="7817" spans="13:13">
      <c r="M7817" s="10" t="s">
        <v>252</v>
      </c>
    </row>
    <row r="7818" spans="13:13">
      <c r="M7818" s="10" t="s">
        <v>252</v>
      </c>
    </row>
    <row r="7819" spans="13:13">
      <c r="M7819" s="10" t="s">
        <v>252</v>
      </c>
    </row>
    <row r="7820" spans="13:13">
      <c r="M7820" s="10" t="s">
        <v>252</v>
      </c>
    </row>
    <row r="7821" spans="13:13">
      <c r="M7821" s="10" t="s">
        <v>252</v>
      </c>
    </row>
    <row r="7822" spans="13:13">
      <c r="M7822" s="10" t="s">
        <v>252</v>
      </c>
    </row>
    <row r="7823" spans="13:13">
      <c r="M7823" s="10" t="s">
        <v>252</v>
      </c>
    </row>
    <row r="7824" spans="13:13">
      <c r="M7824" s="10" t="s">
        <v>252</v>
      </c>
    </row>
    <row r="7825" spans="13:13">
      <c r="M7825" s="10" t="s">
        <v>252</v>
      </c>
    </row>
    <row r="7826" spans="13:13">
      <c r="M7826" s="10" t="s">
        <v>252</v>
      </c>
    </row>
    <row r="7827" spans="13:13">
      <c r="M7827" s="10" t="s">
        <v>252</v>
      </c>
    </row>
    <row r="7828" spans="13:13">
      <c r="M7828" s="10" t="s">
        <v>252</v>
      </c>
    </row>
    <row r="7829" spans="13:13">
      <c r="M7829" s="10" t="s">
        <v>252</v>
      </c>
    </row>
    <row r="7830" spans="13:13">
      <c r="M7830" s="10" t="s">
        <v>252</v>
      </c>
    </row>
    <row r="7831" spans="13:13">
      <c r="M7831" s="10" t="s">
        <v>252</v>
      </c>
    </row>
    <row r="7832" spans="13:13">
      <c r="M7832" s="10" t="s">
        <v>252</v>
      </c>
    </row>
    <row r="7833" spans="13:13">
      <c r="M7833" s="10" t="s">
        <v>252</v>
      </c>
    </row>
    <row r="7834" spans="13:13">
      <c r="M7834" s="10" t="s">
        <v>252</v>
      </c>
    </row>
    <row r="7835" spans="13:13">
      <c r="M7835" s="10" t="s">
        <v>252</v>
      </c>
    </row>
    <row r="7836" spans="13:13">
      <c r="M7836" s="10" t="s">
        <v>252</v>
      </c>
    </row>
    <row r="7837" spans="13:13">
      <c r="M7837" s="10" t="s">
        <v>252</v>
      </c>
    </row>
    <row r="7838" spans="13:13">
      <c r="M7838" s="10" t="s">
        <v>252</v>
      </c>
    </row>
    <row r="7839" spans="13:13">
      <c r="M7839" s="10" t="s">
        <v>252</v>
      </c>
    </row>
    <row r="7840" spans="13:13">
      <c r="M7840" s="10" t="s">
        <v>252</v>
      </c>
    </row>
    <row r="7841" spans="13:13">
      <c r="M7841" s="10" t="s">
        <v>252</v>
      </c>
    </row>
    <row r="7842" spans="13:13">
      <c r="M7842" s="10" t="s">
        <v>252</v>
      </c>
    </row>
    <row r="7843" spans="13:13">
      <c r="M7843" s="10" t="s">
        <v>252</v>
      </c>
    </row>
    <row r="7844" spans="13:13">
      <c r="M7844" s="10" t="s">
        <v>252</v>
      </c>
    </row>
    <row r="7845" spans="13:13">
      <c r="M7845" s="10" t="s">
        <v>252</v>
      </c>
    </row>
    <row r="7846" spans="13:13">
      <c r="M7846" s="10" t="s">
        <v>252</v>
      </c>
    </row>
    <row r="7847" spans="13:13">
      <c r="M7847" s="10" t="s">
        <v>252</v>
      </c>
    </row>
    <row r="7848" spans="13:13">
      <c r="M7848" s="10" t="s">
        <v>252</v>
      </c>
    </row>
    <row r="7849" spans="13:13">
      <c r="M7849" s="10" t="s">
        <v>252</v>
      </c>
    </row>
    <row r="7850" spans="13:13">
      <c r="M7850" s="10" t="s">
        <v>252</v>
      </c>
    </row>
    <row r="7851" spans="13:13">
      <c r="M7851" s="10" t="s">
        <v>252</v>
      </c>
    </row>
    <row r="7852" spans="13:13">
      <c r="M7852" s="10" t="s">
        <v>252</v>
      </c>
    </row>
    <row r="7853" spans="13:13">
      <c r="M7853" s="10" t="s">
        <v>252</v>
      </c>
    </row>
    <row r="7854" spans="13:13">
      <c r="M7854" s="10" t="s">
        <v>252</v>
      </c>
    </row>
    <row r="7855" spans="13:13">
      <c r="M7855" s="10" t="s">
        <v>252</v>
      </c>
    </row>
    <row r="7856" spans="13:13">
      <c r="M7856" s="10" t="s">
        <v>252</v>
      </c>
    </row>
    <row r="7857" spans="13:13">
      <c r="M7857" s="10" t="s">
        <v>252</v>
      </c>
    </row>
    <row r="7858" spans="13:13">
      <c r="M7858" s="10" t="s">
        <v>252</v>
      </c>
    </row>
    <row r="7859" spans="13:13">
      <c r="M7859" s="10" t="s">
        <v>252</v>
      </c>
    </row>
    <row r="7860" spans="13:13">
      <c r="M7860" s="10" t="s">
        <v>252</v>
      </c>
    </row>
    <row r="7861" spans="13:13">
      <c r="M7861" s="10" t="s">
        <v>252</v>
      </c>
    </row>
    <row r="7862" spans="13:13">
      <c r="M7862" s="10" t="s">
        <v>252</v>
      </c>
    </row>
    <row r="7863" spans="13:13">
      <c r="M7863" s="10" t="s">
        <v>252</v>
      </c>
    </row>
    <row r="7864" spans="13:13">
      <c r="M7864" s="10" t="s">
        <v>252</v>
      </c>
    </row>
    <row r="7865" spans="13:13">
      <c r="M7865" s="10" t="s">
        <v>252</v>
      </c>
    </row>
    <row r="7866" spans="13:13">
      <c r="M7866" s="10" t="s">
        <v>252</v>
      </c>
    </row>
    <row r="7867" spans="13:13">
      <c r="M7867" s="10" t="s">
        <v>252</v>
      </c>
    </row>
    <row r="7868" spans="13:13">
      <c r="M7868" s="10" t="s">
        <v>252</v>
      </c>
    </row>
    <row r="7869" spans="13:13">
      <c r="M7869" s="10" t="s">
        <v>252</v>
      </c>
    </row>
    <row r="7870" spans="13:13">
      <c r="M7870" s="10" t="s">
        <v>252</v>
      </c>
    </row>
    <row r="7871" spans="13:13">
      <c r="M7871" s="10" t="s">
        <v>252</v>
      </c>
    </row>
    <row r="7872" spans="13:13">
      <c r="M7872" s="10" t="s">
        <v>252</v>
      </c>
    </row>
    <row r="7873" spans="13:13">
      <c r="M7873" s="10" t="s">
        <v>252</v>
      </c>
    </row>
    <row r="7874" spans="13:13">
      <c r="M7874" s="10" t="s">
        <v>252</v>
      </c>
    </row>
    <row r="7875" spans="13:13">
      <c r="M7875" s="10" t="s">
        <v>252</v>
      </c>
    </row>
    <row r="7876" spans="13:13">
      <c r="M7876" s="10" t="s">
        <v>252</v>
      </c>
    </row>
    <row r="7877" spans="13:13">
      <c r="M7877" s="10" t="s">
        <v>252</v>
      </c>
    </row>
    <row r="7878" spans="13:13">
      <c r="M7878" s="10" t="s">
        <v>252</v>
      </c>
    </row>
    <row r="7879" spans="13:13">
      <c r="M7879" s="10" t="s">
        <v>252</v>
      </c>
    </row>
    <row r="7880" spans="13:13">
      <c r="M7880" s="10" t="s">
        <v>252</v>
      </c>
    </row>
    <row r="7881" spans="13:13">
      <c r="M7881" s="10" t="s">
        <v>252</v>
      </c>
    </row>
    <row r="7882" spans="13:13">
      <c r="M7882" s="10" t="s">
        <v>252</v>
      </c>
    </row>
    <row r="7883" spans="13:13">
      <c r="M7883" s="10" t="s">
        <v>252</v>
      </c>
    </row>
    <row r="7884" spans="13:13">
      <c r="M7884" s="10" t="s">
        <v>252</v>
      </c>
    </row>
    <row r="7885" spans="13:13">
      <c r="M7885" s="10" t="s">
        <v>252</v>
      </c>
    </row>
    <row r="7886" spans="13:13">
      <c r="M7886" s="10" t="s">
        <v>252</v>
      </c>
    </row>
    <row r="7887" spans="13:13">
      <c r="M7887" s="10" t="s">
        <v>252</v>
      </c>
    </row>
    <row r="7888" spans="13:13">
      <c r="M7888" s="10" t="s">
        <v>252</v>
      </c>
    </row>
    <row r="7889" spans="13:13">
      <c r="M7889" s="10" t="s">
        <v>252</v>
      </c>
    </row>
    <row r="7890" spans="13:13">
      <c r="M7890" s="10" t="s">
        <v>252</v>
      </c>
    </row>
    <row r="7891" spans="13:13">
      <c r="M7891" s="10" t="s">
        <v>252</v>
      </c>
    </row>
    <row r="7892" spans="13:13">
      <c r="M7892" s="10" t="s">
        <v>252</v>
      </c>
    </row>
    <row r="7893" spans="13:13">
      <c r="M7893" s="10" t="s">
        <v>252</v>
      </c>
    </row>
    <row r="7894" spans="13:13">
      <c r="M7894" s="10" t="s">
        <v>252</v>
      </c>
    </row>
    <row r="7895" spans="13:13">
      <c r="M7895" s="10" t="s">
        <v>252</v>
      </c>
    </row>
    <row r="7896" spans="13:13">
      <c r="M7896" s="10" t="s">
        <v>252</v>
      </c>
    </row>
    <row r="7897" spans="13:13">
      <c r="M7897" s="10" t="s">
        <v>252</v>
      </c>
    </row>
    <row r="7898" spans="13:13">
      <c r="M7898" s="10" t="s">
        <v>252</v>
      </c>
    </row>
    <row r="7899" spans="13:13">
      <c r="M7899" s="10" t="s">
        <v>252</v>
      </c>
    </row>
    <row r="7900" spans="13:13">
      <c r="M7900" s="10" t="s">
        <v>252</v>
      </c>
    </row>
    <row r="7901" spans="13:13">
      <c r="M7901" s="10" t="s">
        <v>252</v>
      </c>
    </row>
    <row r="7902" spans="13:13">
      <c r="M7902" s="10" t="s">
        <v>252</v>
      </c>
    </row>
    <row r="7903" spans="13:13">
      <c r="M7903" s="10" t="s">
        <v>252</v>
      </c>
    </row>
    <row r="7904" spans="13:13">
      <c r="M7904" s="10" t="s">
        <v>252</v>
      </c>
    </row>
    <row r="7905" spans="13:13">
      <c r="M7905" s="10" t="s">
        <v>252</v>
      </c>
    </row>
    <row r="7906" spans="13:13">
      <c r="M7906" s="10" t="s">
        <v>252</v>
      </c>
    </row>
    <row r="7907" spans="13:13">
      <c r="M7907" s="10" t="s">
        <v>252</v>
      </c>
    </row>
    <row r="7908" spans="13:13">
      <c r="M7908" s="10" t="s">
        <v>252</v>
      </c>
    </row>
    <row r="7909" spans="13:13">
      <c r="M7909" s="10" t="s">
        <v>252</v>
      </c>
    </row>
    <row r="7910" spans="13:13">
      <c r="M7910" s="10" t="s">
        <v>252</v>
      </c>
    </row>
    <row r="7911" spans="13:13">
      <c r="M7911" s="10" t="s">
        <v>252</v>
      </c>
    </row>
    <row r="7912" spans="13:13">
      <c r="M7912" s="10" t="s">
        <v>252</v>
      </c>
    </row>
    <row r="7913" spans="13:13">
      <c r="M7913" s="10" t="s">
        <v>252</v>
      </c>
    </row>
    <row r="7914" spans="13:13">
      <c r="M7914" s="10" t="s">
        <v>252</v>
      </c>
    </row>
    <row r="7915" spans="13:13">
      <c r="M7915" s="10" t="s">
        <v>252</v>
      </c>
    </row>
    <row r="7916" spans="13:13">
      <c r="M7916" s="10" t="s">
        <v>252</v>
      </c>
    </row>
    <row r="7917" spans="13:13">
      <c r="M7917" s="10" t="s">
        <v>252</v>
      </c>
    </row>
    <row r="7918" spans="13:13">
      <c r="M7918" s="10" t="s">
        <v>252</v>
      </c>
    </row>
    <row r="7919" spans="13:13">
      <c r="M7919" s="10" t="s">
        <v>252</v>
      </c>
    </row>
    <row r="7920" spans="13:13">
      <c r="M7920" s="10" t="s">
        <v>252</v>
      </c>
    </row>
    <row r="7921" spans="13:13">
      <c r="M7921" s="10" t="s">
        <v>252</v>
      </c>
    </row>
    <row r="7922" spans="13:13">
      <c r="M7922" s="10" t="s">
        <v>252</v>
      </c>
    </row>
    <row r="7923" spans="13:13">
      <c r="M7923" s="10" t="s">
        <v>252</v>
      </c>
    </row>
    <row r="7924" spans="13:13">
      <c r="M7924" s="10" t="s">
        <v>252</v>
      </c>
    </row>
    <row r="7925" spans="13:13">
      <c r="M7925" s="10" t="s">
        <v>252</v>
      </c>
    </row>
    <row r="7926" spans="13:13">
      <c r="M7926" s="10" t="s">
        <v>252</v>
      </c>
    </row>
    <row r="7927" spans="13:13">
      <c r="M7927" s="10" t="s">
        <v>252</v>
      </c>
    </row>
    <row r="7928" spans="13:13">
      <c r="M7928" s="10" t="s">
        <v>252</v>
      </c>
    </row>
    <row r="7929" spans="13:13">
      <c r="M7929" s="10" t="s">
        <v>252</v>
      </c>
    </row>
    <row r="7930" spans="13:13">
      <c r="M7930" s="10" t="s">
        <v>252</v>
      </c>
    </row>
    <row r="7931" spans="13:13">
      <c r="M7931" s="10" t="s">
        <v>252</v>
      </c>
    </row>
    <row r="7932" spans="13:13">
      <c r="M7932" s="10" t="s">
        <v>252</v>
      </c>
    </row>
    <row r="7933" spans="13:13">
      <c r="M7933" s="10" t="s">
        <v>252</v>
      </c>
    </row>
    <row r="7934" spans="13:13">
      <c r="M7934" s="10" t="s">
        <v>252</v>
      </c>
    </row>
    <row r="7935" spans="13:13">
      <c r="M7935" s="10" t="s">
        <v>252</v>
      </c>
    </row>
    <row r="7936" spans="13:13">
      <c r="M7936" s="10" t="s">
        <v>252</v>
      </c>
    </row>
    <row r="7937" spans="13:13">
      <c r="M7937" s="10" t="s">
        <v>252</v>
      </c>
    </row>
    <row r="7938" spans="13:13">
      <c r="M7938" s="10" t="s">
        <v>252</v>
      </c>
    </row>
    <row r="7939" spans="13:13">
      <c r="M7939" s="10" t="s">
        <v>252</v>
      </c>
    </row>
    <row r="7940" spans="13:13">
      <c r="M7940" s="10" t="s">
        <v>252</v>
      </c>
    </row>
    <row r="7941" spans="13:13">
      <c r="M7941" s="10" t="s">
        <v>252</v>
      </c>
    </row>
    <row r="7942" spans="13:13">
      <c r="M7942" s="10" t="s">
        <v>252</v>
      </c>
    </row>
    <row r="7943" spans="13:13">
      <c r="M7943" s="10" t="s">
        <v>252</v>
      </c>
    </row>
    <row r="7944" spans="13:13">
      <c r="M7944" s="10" t="s">
        <v>252</v>
      </c>
    </row>
    <row r="7945" spans="13:13">
      <c r="M7945" s="10" t="s">
        <v>252</v>
      </c>
    </row>
    <row r="7946" spans="13:13">
      <c r="M7946" s="10" t="s">
        <v>252</v>
      </c>
    </row>
    <row r="7947" spans="13:13">
      <c r="M7947" s="10" t="s">
        <v>252</v>
      </c>
    </row>
    <row r="7948" spans="13:13">
      <c r="M7948" s="10" t="s">
        <v>252</v>
      </c>
    </row>
    <row r="7949" spans="13:13">
      <c r="M7949" s="10" t="s">
        <v>252</v>
      </c>
    </row>
    <row r="7950" spans="13:13">
      <c r="M7950" s="10" t="s">
        <v>252</v>
      </c>
    </row>
    <row r="7951" spans="13:13">
      <c r="M7951" s="10" t="s">
        <v>252</v>
      </c>
    </row>
    <row r="7952" spans="13:13">
      <c r="M7952" s="10" t="s">
        <v>252</v>
      </c>
    </row>
    <row r="7953" spans="13:13">
      <c r="M7953" s="10" t="s">
        <v>252</v>
      </c>
    </row>
    <row r="7954" spans="13:13">
      <c r="M7954" s="10" t="s">
        <v>252</v>
      </c>
    </row>
    <row r="7955" spans="13:13">
      <c r="M7955" s="10" t="s">
        <v>252</v>
      </c>
    </row>
    <row r="7956" spans="13:13">
      <c r="M7956" s="10" t="s">
        <v>252</v>
      </c>
    </row>
    <row r="7957" spans="13:13">
      <c r="M7957" s="10" t="s">
        <v>252</v>
      </c>
    </row>
    <row r="7958" spans="13:13">
      <c r="M7958" s="10" t="s">
        <v>252</v>
      </c>
    </row>
    <row r="7959" spans="13:13">
      <c r="M7959" s="10" t="s">
        <v>252</v>
      </c>
    </row>
    <row r="7960" spans="13:13">
      <c r="M7960" s="10" t="s">
        <v>252</v>
      </c>
    </row>
    <row r="7961" spans="13:13">
      <c r="M7961" s="10" t="s">
        <v>252</v>
      </c>
    </row>
    <row r="7962" spans="13:13">
      <c r="M7962" s="10" t="s">
        <v>252</v>
      </c>
    </row>
    <row r="7963" spans="13:13">
      <c r="M7963" s="10" t="s">
        <v>252</v>
      </c>
    </row>
    <row r="7964" spans="13:13">
      <c r="M7964" s="10" t="s">
        <v>252</v>
      </c>
    </row>
    <row r="7965" spans="13:13">
      <c r="M7965" s="10" t="s">
        <v>252</v>
      </c>
    </row>
    <row r="7966" spans="13:13">
      <c r="M7966" s="10" t="s">
        <v>252</v>
      </c>
    </row>
    <row r="7967" spans="13:13">
      <c r="M7967" s="10" t="s">
        <v>252</v>
      </c>
    </row>
    <row r="7968" spans="13:13">
      <c r="M7968" s="10" t="s">
        <v>252</v>
      </c>
    </row>
    <row r="7969" spans="13:13">
      <c r="M7969" s="10" t="s">
        <v>252</v>
      </c>
    </row>
    <row r="7970" spans="13:13">
      <c r="M7970" s="10" t="s">
        <v>252</v>
      </c>
    </row>
    <row r="7971" spans="13:13">
      <c r="M7971" s="10" t="s">
        <v>252</v>
      </c>
    </row>
    <row r="7972" spans="13:13">
      <c r="M7972" s="10" t="s">
        <v>252</v>
      </c>
    </row>
    <row r="7973" spans="13:13">
      <c r="M7973" s="10" t="s">
        <v>252</v>
      </c>
    </row>
    <row r="7974" spans="13:13">
      <c r="M7974" s="10" t="s">
        <v>252</v>
      </c>
    </row>
    <row r="7975" spans="13:13">
      <c r="M7975" s="10" t="s">
        <v>252</v>
      </c>
    </row>
    <row r="7976" spans="13:13">
      <c r="M7976" s="10" t="s">
        <v>252</v>
      </c>
    </row>
    <row r="7977" spans="13:13">
      <c r="M7977" s="10" t="s">
        <v>252</v>
      </c>
    </row>
    <row r="7978" spans="13:13">
      <c r="M7978" s="10" t="s">
        <v>252</v>
      </c>
    </row>
    <row r="7979" spans="13:13">
      <c r="M7979" s="10" t="s">
        <v>252</v>
      </c>
    </row>
    <row r="7980" spans="13:13">
      <c r="M7980" s="10" t="s">
        <v>252</v>
      </c>
    </row>
    <row r="7981" spans="13:13">
      <c r="M7981" s="10" t="s">
        <v>252</v>
      </c>
    </row>
    <row r="7982" spans="13:13">
      <c r="M7982" s="10" t="s">
        <v>252</v>
      </c>
    </row>
    <row r="7983" spans="13:13">
      <c r="M7983" s="10" t="s">
        <v>252</v>
      </c>
    </row>
    <row r="7984" spans="13:13">
      <c r="M7984" s="10" t="s">
        <v>252</v>
      </c>
    </row>
    <row r="7985" spans="13:13">
      <c r="M7985" s="10" t="s">
        <v>252</v>
      </c>
    </row>
    <row r="7986" spans="13:13">
      <c r="M7986" s="10" t="s">
        <v>252</v>
      </c>
    </row>
    <row r="7987" spans="13:13">
      <c r="M7987" s="10" t="s">
        <v>252</v>
      </c>
    </row>
    <row r="7988" spans="13:13">
      <c r="M7988" s="10" t="s">
        <v>252</v>
      </c>
    </row>
    <row r="7989" spans="13:13">
      <c r="M7989" s="10" t="s">
        <v>252</v>
      </c>
    </row>
    <row r="7990" spans="13:13">
      <c r="M7990" s="10" t="s">
        <v>252</v>
      </c>
    </row>
    <row r="7991" spans="13:13">
      <c r="M7991" s="10" t="s">
        <v>252</v>
      </c>
    </row>
    <row r="7992" spans="13:13">
      <c r="M7992" s="10" t="s">
        <v>252</v>
      </c>
    </row>
    <row r="7993" spans="13:13">
      <c r="M7993" s="10" t="s">
        <v>252</v>
      </c>
    </row>
    <row r="7994" spans="13:13">
      <c r="M7994" s="10" t="s">
        <v>252</v>
      </c>
    </row>
    <row r="7995" spans="13:13">
      <c r="M7995" s="10" t="s">
        <v>252</v>
      </c>
    </row>
    <row r="7996" spans="13:13">
      <c r="M7996" s="10" t="s">
        <v>252</v>
      </c>
    </row>
    <row r="7997" spans="13:13">
      <c r="M7997" s="10" t="s">
        <v>252</v>
      </c>
    </row>
    <row r="7998" spans="13:13">
      <c r="M7998" s="10" t="s">
        <v>252</v>
      </c>
    </row>
    <row r="7999" spans="13:13">
      <c r="M7999" s="10" t="s">
        <v>252</v>
      </c>
    </row>
    <row r="8000" spans="13:13">
      <c r="M8000" s="10" t="s">
        <v>252</v>
      </c>
    </row>
    <row r="8001" spans="13:13">
      <c r="M8001" s="10" t="s">
        <v>252</v>
      </c>
    </row>
    <row r="8002" spans="13:13">
      <c r="M8002" s="10" t="s">
        <v>252</v>
      </c>
    </row>
    <row r="8003" spans="13:13">
      <c r="M8003" s="10" t="s">
        <v>252</v>
      </c>
    </row>
    <row r="8004" spans="13:13">
      <c r="M8004" s="10" t="s">
        <v>252</v>
      </c>
    </row>
    <row r="8005" spans="13:13">
      <c r="M8005" s="10" t="s">
        <v>252</v>
      </c>
    </row>
    <row r="8006" spans="13:13">
      <c r="M8006" s="10" t="s">
        <v>252</v>
      </c>
    </row>
    <row r="8007" spans="13:13">
      <c r="M8007" s="10" t="s">
        <v>252</v>
      </c>
    </row>
    <row r="8008" spans="13:13">
      <c r="M8008" s="10" t="s">
        <v>252</v>
      </c>
    </row>
    <row r="8009" spans="13:13">
      <c r="M8009" s="10" t="s">
        <v>252</v>
      </c>
    </row>
    <row r="8010" spans="13:13">
      <c r="M8010" s="10" t="s">
        <v>252</v>
      </c>
    </row>
    <row r="8011" spans="13:13">
      <c r="M8011" s="10" t="s">
        <v>252</v>
      </c>
    </row>
    <row r="8012" spans="13:13">
      <c r="M8012" s="10" t="s">
        <v>252</v>
      </c>
    </row>
    <row r="8013" spans="13:13">
      <c r="M8013" s="10" t="s">
        <v>252</v>
      </c>
    </row>
    <row r="8014" spans="13:13">
      <c r="M8014" s="10" t="s">
        <v>252</v>
      </c>
    </row>
    <row r="8015" spans="13:13">
      <c r="M8015" s="10" t="s">
        <v>252</v>
      </c>
    </row>
    <row r="8016" spans="13:13">
      <c r="M8016" s="10" t="s">
        <v>252</v>
      </c>
    </row>
    <row r="8017" spans="13:13">
      <c r="M8017" s="10" t="s">
        <v>252</v>
      </c>
    </row>
    <row r="8018" spans="13:13">
      <c r="M8018" s="10" t="s">
        <v>252</v>
      </c>
    </row>
    <row r="8019" spans="13:13">
      <c r="M8019" s="10" t="s">
        <v>252</v>
      </c>
    </row>
    <row r="8020" spans="13:13">
      <c r="M8020" s="10" t="s">
        <v>252</v>
      </c>
    </row>
    <row r="8021" spans="13:13">
      <c r="M8021" s="10" t="s">
        <v>252</v>
      </c>
    </row>
    <row r="8022" spans="13:13">
      <c r="M8022" s="10" t="s">
        <v>252</v>
      </c>
    </row>
    <row r="8023" spans="13:13">
      <c r="M8023" s="10" t="s">
        <v>252</v>
      </c>
    </row>
    <row r="8024" spans="13:13">
      <c r="M8024" s="10" t="s">
        <v>252</v>
      </c>
    </row>
    <row r="8025" spans="13:13">
      <c r="M8025" s="10" t="s">
        <v>252</v>
      </c>
    </row>
    <row r="8026" spans="13:13">
      <c r="M8026" s="10" t="s">
        <v>252</v>
      </c>
    </row>
    <row r="8027" spans="13:13">
      <c r="M8027" s="10" t="s">
        <v>252</v>
      </c>
    </row>
    <row r="8028" spans="13:13">
      <c r="M8028" s="10" t="s">
        <v>252</v>
      </c>
    </row>
    <row r="8029" spans="13:13">
      <c r="M8029" s="10" t="s">
        <v>252</v>
      </c>
    </row>
    <row r="8030" spans="13:13">
      <c r="M8030" s="10" t="s">
        <v>252</v>
      </c>
    </row>
    <row r="8031" spans="13:13">
      <c r="M8031" s="10" t="s">
        <v>252</v>
      </c>
    </row>
    <row r="8032" spans="13:13">
      <c r="M8032" s="10" t="s">
        <v>252</v>
      </c>
    </row>
    <row r="8033" spans="13:13">
      <c r="M8033" s="10" t="s">
        <v>252</v>
      </c>
    </row>
    <row r="8034" spans="13:13">
      <c r="M8034" s="10" t="s">
        <v>252</v>
      </c>
    </row>
    <row r="8035" spans="13:13">
      <c r="M8035" s="10" t="s">
        <v>252</v>
      </c>
    </row>
    <row r="8036" spans="13:13">
      <c r="M8036" s="10" t="s">
        <v>252</v>
      </c>
    </row>
    <row r="8037" spans="13:13">
      <c r="M8037" s="10" t="s">
        <v>252</v>
      </c>
    </row>
    <row r="8038" spans="13:13">
      <c r="M8038" s="10" t="s">
        <v>252</v>
      </c>
    </row>
    <row r="8039" spans="13:13">
      <c r="M8039" s="10" t="s">
        <v>252</v>
      </c>
    </row>
    <row r="8040" spans="13:13">
      <c r="M8040" s="10" t="s">
        <v>252</v>
      </c>
    </row>
    <row r="8041" spans="13:13">
      <c r="M8041" s="10" t="s">
        <v>252</v>
      </c>
    </row>
    <row r="8042" spans="13:13">
      <c r="M8042" s="10" t="s">
        <v>252</v>
      </c>
    </row>
    <row r="8043" spans="13:13">
      <c r="M8043" s="10" t="s">
        <v>252</v>
      </c>
    </row>
    <row r="8044" spans="13:13">
      <c r="M8044" s="10" t="s">
        <v>252</v>
      </c>
    </row>
    <row r="8045" spans="13:13">
      <c r="M8045" s="10" t="s">
        <v>252</v>
      </c>
    </row>
    <row r="8046" spans="13:13">
      <c r="M8046" s="10" t="s">
        <v>252</v>
      </c>
    </row>
    <row r="8047" spans="13:13">
      <c r="M8047" s="10" t="s">
        <v>252</v>
      </c>
    </row>
    <row r="8048" spans="13:13">
      <c r="M8048" s="10" t="s">
        <v>252</v>
      </c>
    </row>
    <row r="8049" spans="13:13">
      <c r="M8049" s="10" t="s">
        <v>252</v>
      </c>
    </row>
    <row r="8050" spans="13:13">
      <c r="M8050" s="10" t="s">
        <v>252</v>
      </c>
    </row>
    <row r="8051" spans="13:13">
      <c r="M8051" s="10" t="s">
        <v>252</v>
      </c>
    </row>
    <row r="8052" spans="13:13">
      <c r="M8052" s="10" t="s">
        <v>252</v>
      </c>
    </row>
    <row r="8053" spans="13:13">
      <c r="M8053" s="10" t="s">
        <v>252</v>
      </c>
    </row>
    <row r="8054" spans="13:13">
      <c r="M8054" s="10" t="s">
        <v>252</v>
      </c>
    </row>
    <row r="8055" spans="13:13">
      <c r="M8055" s="10" t="s">
        <v>252</v>
      </c>
    </row>
    <row r="8056" spans="13:13">
      <c r="M8056" s="10" t="s">
        <v>252</v>
      </c>
    </row>
    <row r="8057" spans="13:13">
      <c r="M8057" s="10" t="s">
        <v>252</v>
      </c>
    </row>
    <row r="8058" spans="13:13">
      <c r="M8058" s="10" t="s">
        <v>252</v>
      </c>
    </row>
    <row r="8059" spans="13:13">
      <c r="M8059" s="10" t="s">
        <v>252</v>
      </c>
    </row>
    <row r="8060" spans="13:13">
      <c r="M8060" s="10" t="s">
        <v>252</v>
      </c>
    </row>
    <row r="8061" spans="13:13">
      <c r="M8061" s="10" t="s">
        <v>252</v>
      </c>
    </row>
    <row r="8062" spans="13:13">
      <c r="M8062" s="10" t="s">
        <v>252</v>
      </c>
    </row>
    <row r="8063" spans="13:13">
      <c r="M8063" s="10" t="s">
        <v>252</v>
      </c>
    </row>
    <row r="8064" spans="13:13">
      <c r="M8064" s="10" t="s">
        <v>252</v>
      </c>
    </row>
    <row r="8065" spans="13:13">
      <c r="M8065" s="10" t="s">
        <v>252</v>
      </c>
    </row>
    <row r="8066" spans="13:13">
      <c r="M8066" s="10" t="s">
        <v>252</v>
      </c>
    </row>
    <row r="8067" spans="13:13">
      <c r="M8067" s="10" t="s">
        <v>252</v>
      </c>
    </row>
    <row r="8068" spans="13:13">
      <c r="M8068" s="10" t="s">
        <v>252</v>
      </c>
    </row>
    <row r="8069" spans="13:13">
      <c r="M8069" s="10" t="s">
        <v>252</v>
      </c>
    </row>
    <row r="8070" spans="13:13">
      <c r="M8070" s="10" t="s">
        <v>252</v>
      </c>
    </row>
    <row r="8071" spans="13:13">
      <c r="M8071" s="10" t="s">
        <v>252</v>
      </c>
    </row>
    <row r="8072" spans="13:13">
      <c r="M8072" s="10" t="s">
        <v>252</v>
      </c>
    </row>
    <row r="8073" spans="13:13">
      <c r="M8073" s="10" t="s">
        <v>252</v>
      </c>
    </row>
    <row r="8074" spans="13:13">
      <c r="M8074" s="10" t="s">
        <v>252</v>
      </c>
    </row>
    <row r="8075" spans="13:13">
      <c r="M8075" s="10" t="s">
        <v>252</v>
      </c>
    </row>
    <row r="8076" spans="13:13">
      <c r="M8076" s="10" t="s">
        <v>252</v>
      </c>
    </row>
    <row r="8077" spans="13:13">
      <c r="M8077" s="10" t="s">
        <v>252</v>
      </c>
    </row>
    <row r="8078" spans="13:13">
      <c r="M8078" s="10" t="s">
        <v>252</v>
      </c>
    </row>
    <row r="8079" spans="13:13">
      <c r="M8079" s="10" t="s">
        <v>252</v>
      </c>
    </row>
    <row r="8080" spans="13:13">
      <c r="M8080" s="10" t="s">
        <v>252</v>
      </c>
    </row>
    <row r="8081" spans="13:13">
      <c r="M8081" s="10" t="s">
        <v>252</v>
      </c>
    </row>
    <row r="8082" spans="13:13">
      <c r="M8082" s="10" t="s">
        <v>252</v>
      </c>
    </row>
    <row r="8083" spans="13:13">
      <c r="M8083" s="10" t="s">
        <v>252</v>
      </c>
    </row>
    <row r="8084" spans="13:13">
      <c r="M8084" s="10" t="s">
        <v>252</v>
      </c>
    </row>
    <row r="8085" spans="13:13">
      <c r="M8085" s="10" t="s">
        <v>252</v>
      </c>
    </row>
    <row r="8086" spans="13:13">
      <c r="M8086" s="10" t="s">
        <v>252</v>
      </c>
    </row>
    <row r="8087" spans="13:13">
      <c r="M8087" s="10" t="s">
        <v>252</v>
      </c>
    </row>
    <row r="8088" spans="13:13">
      <c r="M8088" s="10" t="s">
        <v>252</v>
      </c>
    </row>
    <row r="8089" spans="13:13">
      <c r="M8089" s="10" t="s">
        <v>252</v>
      </c>
    </row>
    <row r="8090" spans="13:13">
      <c r="M8090" s="10" t="s">
        <v>252</v>
      </c>
    </row>
    <row r="8091" spans="13:13">
      <c r="M8091" s="10" t="s">
        <v>252</v>
      </c>
    </row>
    <row r="8092" spans="13:13">
      <c r="M8092" s="10" t="s">
        <v>252</v>
      </c>
    </row>
    <row r="8093" spans="13:13">
      <c r="M8093" s="10" t="s">
        <v>252</v>
      </c>
    </row>
    <row r="8094" spans="13:13">
      <c r="M8094" s="10" t="s">
        <v>252</v>
      </c>
    </row>
    <row r="8095" spans="13:13">
      <c r="M8095" s="10" t="s">
        <v>252</v>
      </c>
    </row>
    <row r="8096" spans="13:13">
      <c r="M8096" s="10" t="s">
        <v>252</v>
      </c>
    </row>
    <row r="8097" spans="13:13">
      <c r="M8097" s="10" t="s">
        <v>252</v>
      </c>
    </row>
    <row r="8098" spans="13:13">
      <c r="M8098" s="10" t="s">
        <v>252</v>
      </c>
    </row>
    <row r="8099" spans="13:13">
      <c r="M8099" s="10" t="s">
        <v>252</v>
      </c>
    </row>
    <row r="8100" spans="13:13">
      <c r="M8100" s="10" t="s">
        <v>252</v>
      </c>
    </row>
    <row r="8101" spans="13:13">
      <c r="M8101" s="10" t="s">
        <v>252</v>
      </c>
    </row>
    <row r="8102" spans="13:13">
      <c r="M8102" s="10" t="s">
        <v>252</v>
      </c>
    </row>
    <row r="8103" spans="13:13">
      <c r="M8103" s="10" t="s">
        <v>252</v>
      </c>
    </row>
    <row r="8104" spans="13:13">
      <c r="M8104" s="10" t="s">
        <v>252</v>
      </c>
    </row>
    <row r="8105" spans="13:13">
      <c r="M8105" s="10" t="s">
        <v>252</v>
      </c>
    </row>
    <row r="8106" spans="13:13">
      <c r="M8106" s="10" t="s">
        <v>252</v>
      </c>
    </row>
    <row r="8107" spans="13:13">
      <c r="M8107" s="10" t="s">
        <v>252</v>
      </c>
    </row>
    <row r="8108" spans="13:13">
      <c r="M8108" s="10" t="s">
        <v>252</v>
      </c>
    </row>
    <row r="8109" spans="13:13">
      <c r="M8109" s="10" t="s">
        <v>252</v>
      </c>
    </row>
    <row r="8110" spans="13:13">
      <c r="M8110" s="10" t="s">
        <v>252</v>
      </c>
    </row>
    <row r="8111" spans="13:13">
      <c r="M8111" s="10" t="s">
        <v>252</v>
      </c>
    </row>
    <row r="8112" spans="13:13">
      <c r="M8112" s="10" t="s">
        <v>252</v>
      </c>
    </row>
    <row r="8113" spans="13:13">
      <c r="M8113" s="10" t="s">
        <v>252</v>
      </c>
    </row>
    <row r="8114" spans="13:13">
      <c r="M8114" s="10" t="s">
        <v>252</v>
      </c>
    </row>
    <row r="8115" spans="13:13">
      <c r="M8115" s="10" t="s">
        <v>252</v>
      </c>
    </row>
    <row r="8116" spans="13:13">
      <c r="M8116" s="10" t="s">
        <v>252</v>
      </c>
    </row>
    <row r="8117" spans="13:13">
      <c r="M8117" s="10" t="s">
        <v>252</v>
      </c>
    </row>
    <row r="8118" spans="13:13">
      <c r="M8118" s="10" t="s">
        <v>252</v>
      </c>
    </row>
    <row r="8119" spans="13:13">
      <c r="M8119" s="10" t="s">
        <v>252</v>
      </c>
    </row>
    <row r="8120" spans="13:13">
      <c r="M8120" s="10" t="s">
        <v>252</v>
      </c>
    </row>
    <row r="8121" spans="13:13">
      <c r="M8121" s="10" t="s">
        <v>252</v>
      </c>
    </row>
    <row r="8122" spans="13:13">
      <c r="M8122" s="10" t="s">
        <v>252</v>
      </c>
    </row>
    <row r="8123" spans="13:13">
      <c r="M8123" s="10" t="s">
        <v>252</v>
      </c>
    </row>
    <row r="8124" spans="13:13">
      <c r="M8124" s="10" t="s">
        <v>252</v>
      </c>
    </row>
    <row r="8125" spans="13:13">
      <c r="M8125" s="10" t="s">
        <v>252</v>
      </c>
    </row>
    <row r="8126" spans="13:13">
      <c r="M8126" s="10" t="s">
        <v>252</v>
      </c>
    </row>
    <row r="8127" spans="13:13">
      <c r="M8127" s="10" t="s">
        <v>252</v>
      </c>
    </row>
    <row r="8128" spans="13:13">
      <c r="M8128" s="10" t="s">
        <v>252</v>
      </c>
    </row>
    <row r="8129" spans="13:13">
      <c r="M8129" s="10" t="s">
        <v>252</v>
      </c>
    </row>
    <row r="8130" spans="13:13">
      <c r="M8130" s="10" t="s">
        <v>252</v>
      </c>
    </row>
    <row r="8131" spans="13:13">
      <c r="M8131" s="10" t="s">
        <v>252</v>
      </c>
    </row>
    <row r="8132" spans="13:13">
      <c r="M8132" s="10" t="s">
        <v>252</v>
      </c>
    </row>
    <row r="8133" spans="13:13">
      <c r="M8133" s="10" t="s">
        <v>252</v>
      </c>
    </row>
    <row r="8134" spans="13:13">
      <c r="M8134" s="10" t="s">
        <v>252</v>
      </c>
    </row>
    <row r="8135" spans="13:13">
      <c r="M8135" s="10" t="s">
        <v>252</v>
      </c>
    </row>
    <row r="8136" spans="13:13">
      <c r="M8136" s="10" t="s">
        <v>252</v>
      </c>
    </row>
    <row r="8137" spans="13:13">
      <c r="M8137" s="10" t="s">
        <v>252</v>
      </c>
    </row>
    <row r="8138" spans="13:13">
      <c r="M8138" s="10" t="s">
        <v>252</v>
      </c>
    </row>
    <row r="8139" spans="13:13">
      <c r="M8139" s="10" t="s">
        <v>252</v>
      </c>
    </row>
    <row r="8140" spans="13:13">
      <c r="M8140" s="10" t="s">
        <v>252</v>
      </c>
    </row>
    <row r="8141" spans="13:13">
      <c r="M8141" s="10" t="s">
        <v>252</v>
      </c>
    </row>
    <row r="8142" spans="13:13">
      <c r="M8142" s="10" t="s">
        <v>252</v>
      </c>
    </row>
    <row r="8143" spans="13:13">
      <c r="M8143" s="10" t="s">
        <v>252</v>
      </c>
    </row>
    <row r="8144" spans="13:13">
      <c r="M8144" s="10" t="s">
        <v>252</v>
      </c>
    </row>
    <row r="8145" spans="13:13">
      <c r="M8145" s="10" t="s">
        <v>252</v>
      </c>
    </row>
    <row r="8146" spans="13:13">
      <c r="M8146" s="10" t="s">
        <v>252</v>
      </c>
    </row>
    <row r="8147" spans="13:13">
      <c r="M8147" s="10" t="s">
        <v>252</v>
      </c>
    </row>
    <row r="8148" spans="13:13">
      <c r="M8148" s="10" t="s">
        <v>252</v>
      </c>
    </row>
    <row r="8149" spans="13:13">
      <c r="M8149" s="10" t="s">
        <v>252</v>
      </c>
    </row>
    <row r="8150" spans="13:13">
      <c r="M8150" s="10" t="s">
        <v>252</v>
      </c>
    </row>
    <row r="8151" spans="13:13">
      <c r="M8151" s="10" t="s">
        <v>252</v>
      </c>
    </row>
    <row r="8152" spans="13:13">
      <c r="M8152" s="10" t="s">
        <v>252</v>
      </c>
    </row>
    <row r="8153" spans="13:13">
      <c r="M8153" s="10" t="s">
        <v>252</v>
      </c>
    </row>
    <row r="8154" spans="13:13">
      <c r="M8154" s="10" t="s">
        <v>252</v>
      </c>
    </row>
    <row r="8155" spans="13:13">
      <c r="M8155" s="10" t="s">
        <v>252</v>
      </c>
    </row>
    <row r="8156" spans="13:13">
      <c r="M8156" s="10" t="s">
        <v>252</v>
      </c>
    </row>
    <row r="8157" spans="13:13">
      <c r="M8157" s="10" t="s">
        <v>252</v>
      </c>
    </row>
    <row r="8158" spans="13:13">
      <c r="M8158" s="10" t="s">
        <v>252</v>
      </c>
    </row>
    <row r="8159" spans="13:13">
      <c r="M8159" s="10" t="s">
        <v>252</v>
      </c>
    </row>
    <row r="8160" spans="13:13">
      <c r="M8160" s="10" t="s">
        <v>252</v>
      </c>
    </row>
    <row r="8161" spans="13:13">
      <c r="M8161" s="10" t="s">
        <v>252</v>
      </c>
    </row>
    <row r="8162" spans="13:13">
      <c r="M8162" s="10" t="s">
        <v>252</v>
      </c>
    </row>
    <row r="8163" spans="13:13">
      <c r="M8163" s="10" t="s">
        <v>252</v>
      </c>
    </row>
    <row r="8164" spans="13:13">
      <c r="M8164" s="10" t="s">
        <v>252</v>
      </c>
    </row>
    <row r="8165" spans="13:13">
      <c r="M8165" s="10" t="s">
        <v>252</v>
      </c>
    </row>
    <row r="8166" spans="13:13">
      <c r="M8166" s="10" t="s">
        <v>252</v>
      </c>
    </row>
    <row r="8167" spans="13:13">
      <c r="M8167" s="10" t="s">
        <v>252</v>
      </c>
    </row>
    <row r="8168" spans="13:13">
      <c r="M8168" s="10" t="s">
        <v>252</v>
      </c>
    </row>
    <row r="8169" spans="13:13">
      <c r="M8169" s="10" t="s">
        <v>252</v>
      </c>
    </row>
    <row r="8170" spans="13:13">
      <c r="M8170" s="10" t="s">
        <v>252</v>
      </c>
    </row>
    <row r="8171" spans="13:13">
      <c r="M8171" s="10" t="s">
        <v>252</v>
      </c>
    </row>
    <row r="8172" spans="13:13">
      <c r="M8172" s="10" t="s">
        <v>252</v>
      </c>
    </row>
    <row r="8173" spans="13:13">
      <c r="M8173" s="10" t="s">
        <v>252</v>
      </c>
    </row>
    <row r="8174" spans="13:13">
      <c r="M8174" s="10" t="s">
        <v>252</v>
      </c>
    </row>
    <row r="8175" spans="13:13">
      <c r="M8175" s="10" t="s">
        <v>252</v>
      </c>
    </row>
    <row r="8176" spans="13:13">
      <c r="M8176" s="10" t="s">
        <v>252</v>
      </c>
    </row>
    <row r="8177" spans="13:13">
      <c r="M8177" s="10" t="s">
        <v>252</v>
      </c>
    </row>
    <row r="8178" spans="13:13">
      <c r="M8178" s="10" t="s">
        <v>252</v>
      </c>
    </row>
    <row r="8179" spans="13:13">
      <c r="M8179" s="10" t="s">
        <v>252</v>
      </c>
    </row>
    <row r="8180" spans="13:13">
      <c r="M8180" s="10" t="s">
        <v>252</v>
      </c>
    </row>
    <row r="8181" spans="13:13">
      <c r="M8181" s="10" t="s">
        <v>252</v>
      </c>
    </row>
    <row r="8182" spans="13:13">
      <c r="M8182" s="10" t="s">
        <v>252</v>
      </c>
    </row>
    <row r="8183" spans="13:13">
      <c r="M8183" s="10" t="s">
        <v>252</v>
      </c>
    </row>
    <row r="8184" spans="13:13">
      <c r="M8184" s="10" t="s">
        <v>252</v>
      </c>
    </row>
    <row r="8185" spans="13:13">
      <c r="M8185" s="10" t="s">
        <v>252</v>
      </c>
    </row>
    <row r="8186" spans="13:13">
      <c r="M8186" s="10" t="s">
        <v>252</v>
      </c>
    </row>
    <row r="8187" spans="13:13">
      <c r="M8187" s="10" t="s">
        <v>252</v>
      </c>
    </row>
    <row r="8188" spans="13:13">
      <c r="M8188" s="10" t="s">
        <v>252</v>
      </c>
    </row>
    <row r="8189" spans="13:13">
      <c r="M8189" s="10" t="s">
        <v>252</v>
      </c>
    </row>
    <row r="8190" spans="13:13">
      <c r="M8190" s="10" t="s">
        <v>252</v>
      </c>
    </row>
    <row r="8191" spans="13:13">
      <c r="M8191" s="10" t="s">
        <v>252</v>
      </c>
    </row>
    <row r="8192" spans="13:13">
      <c r="M8192" s="10" t="s">
        <v>252</v>
      </c>
    </row>
    <row r="8193" spans="13:13">
      <c r="M8193" s="10" t="s">
        <v>252</v>
      </c>
    </row>
    <row r="8194" spans="13:13">
      <c r="M8194" s="10" t="s">
        <v>252</v>
      </c>
    </row>
    <row r="8195" spans="13:13">
      <c r="M8195" s="10" t="s">
        <v>252</v>
      </c>
    </row>
    <row r="8196" spans="13:13">
      <c r="M8196" s="10" t="s">
        <v>252</v>
      </c>
    </row>
    <row r="8197" spans="13:13">
      <c r="M8197" s="10" t="s">
        <v>252</v>
      </c>
    </row>
    <row r="8198" spans="13:13">
      <c r="M8198" s="10" t="s">
        <v>252</v>
      </c>
    </row>
    <row r="8199" spans="13:13">
      <c r="M8199" s="10" t="s">
        <v>252</v>
      </c>
    </row>
    <row r="8200" spans="13:13">
      <c r="M8200" s="10" t="s">
        <v>252</v>
      </c>
    </row>
    <row r="8201" spans="13:13">
      <c r="M8201" s="10" t="s">
        <v>252</v>
      </c>
    </row>
    <row r="8202" spans="13:13">
      <c r="M8202" s="10" t="s">
        <v>252</v>
      </c>
    </row>
    <row r="8203" spans="13:13">
      <c r="M8203" s="10" t="s">
        <v>252</v>
      </c>
    </row>
    <row r="8204" spans="13:13">
      <c r="M8204" s="10" t="s">
        <v>252</v>
      </c>
    </row>
    <row r="8205" spans="13:13">
      <c r="M8205" s="10" t="s">
        <v>252</v>
      </c>
    </row>
    <row r="8206" spans="13:13">
      <c r="M8206" s="10" t="s">
        <v>252</v>
      </c>
    </row>
    <row r="8207" spans="13:13">
      <c r="M8207" s="10" t="s">
        <v>252</v>
      </c>
    </row>
    <row r="8208" spans="13:13">
      <c r="M8208" s="10" t="s">
        <v>252</v>
      </c>
    </row>
    <row r="8209" spans="13:13">
      <c r="M8209" s="10" t="s">
        <v>252</v>
      </c>
    </row>
    <row r="8210" spans="13:13">
      <c r="M8210" s="10" t="s">
        <v>252</v>
      </c>
    </row>
    <row r="8211" spans="13:13">
      <c r="M8211" s="10" t="s">
        <v>252</v>
      </c>
    </row>
    <row r="8212" spans="13:13">
      <c r="M8212" s="10" t="s">
        <v>252</v>
      </c>
    </row>
    <row r="8213" spans="13:13">
      <c r="M8213" s="10" t="s">
        <v>252</v>
      </c>
    </row>
    <row r="8214" spans="13:13">
      <c r="M8214" s="10" t="s">
        <v>252</v>
      </c>
    </row>
    <row r="8215" spans="13:13">
      <c r="M8215" s="10" t="s">
        <v>252</v>
      </c>
    </row>
    <row r="8216" spans="13:13">
      <c r="M8216" s="10" t="s">
        <v>252</v>
      </c>
    </row>
    <row r="8217" spans="13:13">
      <c r="M8217" s="10" t="s">
        <v>252</v>
      </c>
    </row>
    <row r="8218" spans="13:13">
      <c r="M8218" s="10" t="s">
        <v>252</v>
      </c>
    </row>
    <row r="8219" spans="13:13">
      <c r="M8219" s="10" t="s">
        <v>252</v>
      </c>
    </row>
    <row r="8220" spans="13:13">
      <c r="M8220" s="10" t="s">
        <v>252</v>
      </c>
    </row>
    <row r="8221" spans="13:13">
      <c r="M8221" s="10" t="s">
        <v>252</v>
      </c>
    </row>
    <row r="8222" spans="13:13">
      <c r="M8222" s="10" t="s">
        <v>252</v>
      </c>
    </row>
    <row r="8223" spans="13:13">
      <c r="M8223" s="10" t="s">
        <v>252</v>
      </c>
    </row>
    <row r="8224" spans="13:13">
      <c r="M8224" s="10" t="s">
        <v>252</v>
      </c>
    </row>
    <row r="8225" spans="13:13">
      <c r="M8225" s="10" t="s">
        <v>252</v>
      </c>
    </row>
    <row r="8226" spans="13:13">
      <c r="M8226" s="10" t="s">
        <v>252</v>
      </c>
    </row>
    <row r="8227" spans="13:13">
      <c r="M8227" s="10" t="s">
        <v>252</v>
      </c>
    </row>
    <row r="8228" spans="13:13">
      <c r="M8228" s="10" t="s">
        <v>252</v>
      </c>
    </row>
    <row r="8229" spans="13:13">
      <c r="M8229" s="10" t="s">
        <v>252</v>
      </c>
    </row>
    <row r="8230" spans="13:13">
      <c r="M8230" s="10" t="s">
        <v>252</v>
      </c>
    </row>
    <row r="8231" spans="13:13">
      <c r="M8231" s="10" t="s">
        <v>252</v>
      </c>
    </row>
    <row r="8232" spans="13:13">
      <c r="M8232" s="10" t="s">
        <v>252</v>
      </c>
    </row>
    <row r="8233" spans="13:13">
      <c r="M8233" s="10" t="s">
        <v>252</v>
      </c>
    </row>
    <row r="8234" spans="13:13">
      <c r="M8234" s="10" t="s">
        <v>252</v>
      </c>
    </row>
    <row r="8235" spans="13:13">
      <c r="M8235" s="10" t="s">
        <v>252</v>
      </c>
    </row>
    <row r="8236" spans="13:13">
      <c r="M8236" s="10" t="s">
        <v>252</v>
      </c>
    </row>
    <row r="8237" spans="13:13">
      <c r="M8237" s="10" t="s">
        <v>252</v>
      </c>
    </row>
    <row r="8238" spans="13:13">
      <c r="M8238" s="10" t="s">
        <v>252</v>
      </c>
    </row>
    <row r="8239" spans="13:13">
      <c r="M8239" s="10" t="s">
        <v>252</v>
      </c>
    </row>
    <row r="8240" spans="13:13">
      <c r="M8240" s="10" t="s">
        <v>252</v>
      </c>
    </row>
    <row r="8241" spans="13:13">
      <c r="M8241" s="10" t="s">
        <v>252</v>
      </c>
    </row>
    <row r="8242" spans="13:13">
      <c r="M8242" s="10" t="s">
        <v>252</v>
      </c>
    </row>
    <row r="8243" spans="13:13">
      <c r="M8243" s="10" t="s">
        <v>252</v>
      </c>
    </row>
    <row r="8244" spans="13:13">
      <c r="M8244" s="10" t="s">
        <v>252</v>
      </c>
    </row>
    <row r="8245" spans="13:13">
      <c r="M8245" s="10" t="s">
        <v>252</v>
      </c>
    </row>
    <row r="8246" spans="13:13">
      <c r="M8246" s="10" t="s">
        <v>252</v>
      </c>
    </row>
    <row r="8247" spans="13:13">
      <c r="M8247" s="10" t="s">
        <v>252</v>
      </c>
    </row>
    <row r="8248" spans="13:13">
      <c r="M8248" s="10" t="s">
        <v>252</v>
      </c>
    </row>
    <row r="8249" spans="13:13">
      <c r="M8249" s="10" t="s">
        <v>252</v>
      </c>
    </row>
    <row r="8250" spans="13:13">
      <c r="M8250" s="10" t="s">
        <v>252</v>
      </c>
    </row>
    <row r="8251" spans="13:13">
      <c r="M8251" s="10" t="s">
        <v>252</v>
      </c>
    </row>
    <row r="8252" spans="13:13">
      <c r="M8252" s="10" t="s">
        <v>252</v>
      </c>
    </row>
    <row r="8253" spans="13:13">
      <c r="M8253" s="10" t="s">
        <v>252</v>
      </c>
    </row>
    <row r="8254" spans="13:13">
      <c r="M8254" s="10" t="s">
        <v>252</v>
      </c>
    </row>
    <row r="8255" spans="13:13">
      <c r="M8255" s="10" t="s">
        <v>252</v>
      </c>
    </row>
    <row r="8256" spans="13:13">
      <c r="M8256" s="10" t="s">
        <v>252</v>
      </c>
    </row>
    <row r="8257" spans="13:13">
      <c r="M8257" s="10" t="s">
        <v>252</v>
      </c>
    </row>
    <row r="8258" spans="13:13">
      <c r="M8258" s="10" t="s">
        <v>252</v>
      </c>
    </row>
    <row r="8259" spans="13:13">
      <c r="M8259" s="10" t="s">
        <v>252</v>
      </c>
    </row>
    <row r="8260" spans="13:13">
      <c r="M8260" s="10" t="s">
        <v>252</v>
      </c>
    </row>
    <row r="8261" spans="13:13">
      <c r="M8261" s="10" t="s">
        <v>252</v>
      </c>
    </row>
    <row r="8262" spans="13:13">
      <c r="M8262" s="10" t="s">
        <v>252</v>
      </c>
    </row>
    <row r="8263" spans="13:13">
      <c r="M8263" s="10" t="s">
        <v>252</v>
      </c>
    </row>
    <row r="8264" spans="13:13">
      <c r="M8264" s="10" t="s">
        <v>252</v>
      </c>
    </row>
    <row r="8265" spans="13:13">
      <c r="M8265" s="10" t="s">
        <v>252</v>
      </c>
    </row>
    <row r="8266" spans="13:13">
      <c r="M8266" s="10" t="s">
        <v>252</v>
      </c>
    </row>
    <row r="8267" spans="13:13">
      <c r="M8267" s="10" t="s">
        <v>252</v>
      </c>
    </row>
    <row r="8268" spans="13:13">
      <c r="M8268" s="10" t="s">
        <v>252</v>
      </c>
    </row>
    <row r="8269" spans="13:13">
      <c r="M8269" s="10" t="s">
        <v>252</v>
      </c>
    </row>
    <row r="8270" spans="13:13">
      <c r="M8270" s="10" t="s">
        <v>252</v>
      </c>
    </row>
    <row r="8271" spans="13:13">
      <c r="M8271" s="10" t="s">
        <v>252</v>
      </c>
    </row>
    <row r="8272" spans="13:13">
      <c r="M8272" s="10" t="s">
        <v>252</v>
      </c>
    </row>
    <row r="8273" spans="13:13">
      <c r="M8273" s="10" t="s">
        <v>252</v>
      </c>
    </row>
    <row r="8274" spans="13:13">
      <c r="M8274" s="10" t="s">
        <v>252</v>
      </c>
    </row>
    <row r="8275" spans="13:13">
      <c r="M8275" s="10" t="s">
        <v>252</v>
      </c>
    </row>
    <row r="8276" spans="13:13">
      <c r="M8276" s="10" t="s">
        <v>252</v>
      </c>
    </row>
    <row r="8277" spans="13:13">
      <c r="M8277" s="10" t="s">
        <v>252</v>
      </c>
    </row>
    <row r="8278" spans="13:13">
      <c r="M8278" s="10" t="s">
        <v>252</v>
      </c>
    </row>
    <row r="8279" spans="13:13">
      <c r="M8279" s="10" t="s">
        <v>252</v>
      </c>
    </row>
    <row r="8280" spans="13:13">
      <c r="M8280" s="10" t="s">
        <v>252</v>
      </c>
    </row>
    <row r="8281" spans="13:13">
      <c r="M8281" s="10" t="s">
        <v>252</v>
      </c>
    </row>
    <row r="8282" spans="13:13">
      <c r="M8282" s="10" t="s">
        <v>252</v>
      </c>
    </row>
    <row r="8283" spans="13:13">
      <c r="M8283" s="10" t="s">
        <v>252</v>
      </c>
    </row>
    <row r="8284" spans="13:13">
      <c r="M8284" s="10" t="s">
        <v>252</v>
      </c>
    </row>
    <row r="8285" spans="13:13">
      <c r="M8285" s="10" t="s">
        <v>252</v>
      </c>
    </row>
    <row r="8286" spans="13:13">
      <c r="M8286" s="10" t="s">
        <v>252</v>
      </c>
    </row>
    <row r="8287" spans="13:13">
      <c r="M8287" s="10" t="s">
        <v>252</v>
      </c>
    </row>
    <row r="8288" spans="13:13">
      <c r="M8288" s="10" t="s">
        <v>252</v>
      </c>
    </row>
    <row r="8289" spans="13:13">
      <c r="M8289" s="10" t="s">
        <v>252</v>
      </c>
    </row>
    <row r="8290" spans="13:13">
      <c r="M8290" s="10" t="s">
        <v>252</v>
      </c>
    </row>
    <row r="8291" spans="13:13">
      <c r="M8291" s="10" t="s">
        <v>252</v>
      </c>
    </row>
    <row r="8292" spans="13:13">
      <c r="M8292" s="10" t="s">
        <v>252</v>
      </c>
    </row>
    <row r="8293" spans="13:13">
      <c r="M8293" s="10" t="s">
        <v>252</v>
      </c>
    </row>
    <row r="8294" spans="13:13">
      <c r="M8294" s="10" t="s">
        <v>252</v>
      </c>
    </row>
    <row r="8295" spans="13:13">
      <c r="M8295" s="10" t="s">
        <v>252</v>
      </c>
    </row>
    <row r="8296" spans="13:13">
      <c r="M8296" s="10" t="s">
        <v>252</v>
      </c>
    </row>
    <row r="8297" spans="13:13">
      <c r="M8297" s="10" t="s">
        <v>252</v>
      </c>
    </row>
    <row r="8298" spans="13:13">
      <c r="M8298" s="10" t="s">
        <v>252</v>
      </c>
    </row>
    <row r="8299" spans="13:13">
      <c r="M8299" s="10" t="s">
        <v>252</v>
      </c>
    </row>
    <row r="8300" spans="13:13">
      <c r="M8300" s="10" t="s">
        <v>252</v>
      </c>
    </row>
    <row r="8301" spans="13:13">
      <c r="M8301" s="10" t="s">
        <v>252</v>
      </c>
    </row>
    <row r="8302" spans="13:13">
      <c r="M8302" s="10" t="s">
        <v>252</v>
      </c>
    </row>
    <row r="8303" spans="13:13">
      <c r="M8303" s="10" t="s">
        <v>252</v>
      </c>
    </row>
    <row r="8304" spans="13:13">
      <c r="M8304" s="10" t="s">
        <v>252</v>
      </c>
    </row>
    <row r="8305" spans="13:13">
      <c r="M8305" s="10" t="s">
        <v>252</v>
      </c>
    </row>
    <row r="8306" spans="13:13">
      <c r="M8306" s="10" t="s">
        <v>252</v>
      </c>
    </row>
    <row r="8307" spans="13:13">
      <c r="M8307" s="10" t="s">
        <v>252</v>
      </c>
    </row>
    <row r="8308" spans="13:13">
      <c r="M8308" s="10" t="s">
        <v>252</v>
      </c>
    </row>
    <row r="8309" spans="13:13">
      <c r="M8309" s="10" t="s">
        <v>252</v>
      </c>
    </row>
    <row r="8310" spans="13:13">
      <c r="M8310" s="10" t="s">
        <v>252</v>
      </c>
    </row>
    <row r="8311" spans="13:13">
      <c r="M8311" s="10" t="s">
        <v>252</v>
      </c>
    </row>
    <row r="8312" spans="13:13">
      <c r="M8312" s="10" t="s">
        <v>252</v>
      </c>
    </row>
    <row r="8313" spans="13:13">
      <c r="M8313" s="10" t="s">
        <v>252</v>
      </c>
    </row>
    <row r="8314" spans="13:13">
      <c r="M8314" s="10" t="s">
        <v>252</v>
      </c>
    </row>
    <row r="8315" spans="13:13">
      <c r="M8315" s="10" t="s">
        <v>252</v>
      </c>
    </row>
    <row r="8316" spans="13:13">
      <c r="M8316" s="10" t="s">
        <v>252</v>
      </c>
    </row>
    <row r="8317" spans="13:13">
      <c r="M8317" s="10" t="s">
        <v>252</v>
      </c>
    </row>
    <row r="8318" spans="13:13">
      <c r="M8318" s="10" t="s">
        <v>252</v>
      </c>
    </row>
    <row r="8319" spans="13:13">
      <c r="M8319" s="10" t="s">
        <v>252</v>
      </c>
    </row>
    <row r="8320" spans="13:13">
      <c r="M8320" s="10" t="s">
        <v>252</v>
      </c>
    </row>
    <row r="8321" spans="13:13">
      <c r="M8321" s="10" t="s">
        <v>252</v>
      </c>
    </row>
    <row r="8322" spans="13:13">
      <c r="M8322" s="10" t="s">
        <v>252</v>
      </c>
    </row>
    <row r="8323" spans="13:13">
      <c r="M8323" s="10" t="s">
        <v>252</v>
      </c>
    </row>
    <row r="8324" spans="13:13">
      <c r="M8324" s="10" t="s">
        <v>252</v>
      </c>
    </row>
    <row r="8325" spans="13:13">
      <c r="M8325" s="10" t="s">
        <v>252</v>
      </c>
    </row>
    <row r="8326" spans="13:13">
      <c r="M8326" s="10" t="s">
        <v>252</v>
      </c>
    </row>
    <row r="8327" spans="13:13">
      <c r="M8327" s="10" t="s">
        <v>252</v>
      </c>
    </row>
    <row r="8328" spans="13:13">
      <c r="M8328" s="10" t="s">
        <v>252</v>
      </c>
    </row>
    <row r="8329" spans="13:13">
      <c r="M8329" s="10" t="s">
        <v>252</v>
      </c>
    </row>
    <row r="8330" spans="13:13">
      <c r="M8330" s="10" t="s">
        <v>252</v>
      </c>
    </row>
    <row r="8331" spans="13:13">
      <c r="M8331" s="10" t="s">
        <v>252</v>
      </c>
    </row>
    <row r="8332" spans="13:13">
      <c r="M8332" s="10" t="s">
        <v>252</v>
      </c>
    </row>
    <row r="8333" spans="13:13">
      <c r="M8333" s="10" t="s">
        <v>252</v>
      </c>
    </row>
    <row r="8334" spans="13:13">
      <c r="M8334" s="10" t="s">
        <v>252</v>
      </c>
    </row>
    <row r="8335" spans="13:13">
      <c r="M8335" s="10" t="s">
        <v>252</v>
      </c>
    </row>
    <row r="8336" spans="13:13">
      <c r="M8336" s="10" t="s">
        <v>252</v>
      </c>
    </row>
    <row r="8337" spans="13:13">
      <c r="M8337" s="10" t="s">
        <v>252</v>
      </c>
    </row>
    <row r="8338" spans="13:13">
      <c r="M8338" s="10" t="s">
        <v>252</v>
      </c>
    </row>
    <row r="8339" spans="13:13">
      <c r="M8339" s="10" t="s">
        <v>252</v>
      </c>
    </row>
    <row r="8340" spans="13:13">
      <c r="M8340" s="10" t="s">
        <v>252</v>
      </c>
    </row>
    <row r="8341" spans="13:13">
      <c r="M8341" s="10" t="s">
        <v>252</v>
      </c>
    </row>
    <row r="8342" spans="13:13">
      <c r="M8342" s="10" t="s">
        <v>252</v>
      </c>
    </row>
    <row r="8343" spans="13:13">
      <c r="M8343" s="10" t="s">
        <v>252</v>
      </c>
    </row>
    <row r="8344" spans="13:13">
      <c r="M8344" s="10" t="s">
        <v>252</v>
      </c>
    </row>
    <row r="8345" spans="13:13">
      <c r="M8345" s="10" t="s">
        <v>252</v>
      </c>
    </row>
    <row r="8346" spans="13:13">
      <c r="M8346" s="10" t="s">
        <v>252</v>
      </c>
    </row>
    <row r="8347" spans="13:13">
      <c r="M8347" s="10" t="s">
        <v>252</v>
      </c>
    </row>
    <row r="8348" spans="13:13">
      <c r="M8348" s="10" t="s">
        <v>252</v>
      </c>
    </row>
    <row r="8349" spans="13:13">
      <c r="M8349" s="10" t="s">
        <v>252</v>
      </c>
    </row>
    <row r="8350" spans="13:13">
      <c r="M8350" s="10" t="s">
        <v>252</v>
      </c>
    </row>
    <row r="8351" spans="13:13">
      <c r="M8351" s="10" t="s">
        <v>252</v>
      </c>
    </row>
    <row r="8352" spans="13:13">
      <c r="M8352" s="10" t="s">
        <v>252</v>
      </c>
    </row>
    <row r="8353" spans="13:13">
      <c r="M8353" s="10" t="s">
        <v>252</v>
      </c>
    </row>
    <row r="8354" spans="13:13">
      <c r="M8354" s="10" t="s">
        <v>252</v>
      </c>
    </row>
    <row r="8355" spans="13:13">
      <c r="M8355" s="10" t="s">
        <v>252</v>
      </c>
    </row>
    <row r="8356" spans="13:13">
      <c r="M8356" s="10" t="s">
        <v>252</v>
      </c>
    </row>
    <row r="8357" spans="13:13">
      <c r="M8357" s="10" t="s">
        <v>252</v>
      </c>
    </row>
    <row r="8358" spans="13:13">
      <c r="M8358" s="10" t="s">
        <v>252</v>
      </c>
    </row>
    <row r="8359" spans="13:13">
      <c r="M8359" s="10" t="s">
        <v>252</v>
      </c>
    </row>
    <row r="8360" spans="13:13">
      <c r="M8360" s="10" t="s">
        <v>252</v>
      </c>
    </row>
    <row r="8361" spans="13:13">
      <c r="M8361" s="10" t="s">
        <v>252</v>
      </c>
    </row>
    <row r="8362" spans="13:13">
      <c r="M8362" s="10" t="s">
        <v>252</v>
      </c>
    </row>
    <row r="8363" spans="13:13">
      <c r="M8363" s="10" t="s">
        <v>252</v>
      </c>
    </row>
    <row r="8364" spans="13:13">
      <c r="M8364" s="10" t="s">
        <v>252</v>
      </c>
    </row>
    <row r="8365" spans="13:13">
      <c r="M8365" s="10" t="s">
        <v>252</v>
      </c>
    </row>
    <row r="8366" spans="13:13">
      <c r="M8366" s="10" t="s">
        <v>252</v>
      </c>
    </row>
    <row r="8367" spans="13:13">
      <c r="M8367" s="10" t="s">
        <v>252</v>
      </c>
    </row>
    <row r="8368" spans="13:13">
      <c r="M8368" s="10" t="s">
        <v>252</v>
      </c>
    </row>
    <row r="8369" spans="13:13">
      <c r="M8369" s="10" t="s">
        <v>252</v>
      </c>
    </row>
    <row r="8370" spans="13:13">
      <c r="M8370" s="10" t="s">
        <v>252</v>
      </c>
    </row>
    <row r="8371" spans="13:13">
      <c r="M8371" s="10" t="s">
        <v>252</v>
      </c>
    </row>
    <row r="8372" spans="13:13">
      <c r="M8372" s="10" t="s">
        <v>252</v>
      </c>
    </row>
    <row r="8373" spans="13:13">
      <c r="M8373" s="10" t="s">
        <v>252</v>
      </c>
    </row>
    <row r="8374" spans="13:13">
      <c r="M8374" s="10" t="s">
        <v>252</v>
      </c>
    </row>
    <row r="8375" spans="13:13">
      <c r="M8375" s="10" t="s">
        <v>252</v>
      </c>
    </row>
    <row r="8376" spans="13:13">
      <c r="M8376" s="10" t="s">
        <v>252</v>
      </c>
    </row>
    <row r="8377" spans="13:13">
      <c r="M8377" s="10" t="s">
        <v>252</v>
      </c>
    </row>
    <row r="8378" spans="13:13">
      <c r="M8378" s="10" t="s">
        <v>252</v>
      </c>
    </row>
    <row r="8379" spans="13:13">
      <c r="M8379" s="10" t="s">
        <v>252</v>
      </c>
    </row>
    <row r="8380" spans="13:13">
      <c r="M8380" s="10" t="s">
        <v>252</v>
      </c>
    </row>
    <row r="8381" spans="13:13">
      <c r="M8381" s="10" t="s">
        <v>252</v>
      </c>
    </row>
    <row r="8382" spans="13:13">
      <c r="M8382" s="10" t="s">
        <v>252</v>
      </c>
    </row>
    <row r="8383" spans="13:13">
      <c r="M8383" s="10" t="s">
        <v>252</v>
      </c>
    </row>
    <row r="8384" spans="13:13">
      <c r="M8384" s="10" t="s">
        <v>252</v>
      </c>
    </row>
    <row r="8385" spans="13:13">
      <c r="M8385" s="10" t="s">
        <v>252</v>
      </c>
    </row>
    <row r="8386" spans="13:13">
      <c r="M8386" s="10" t="s">
        <v>252</v>
      </c>
    </row>
    <row r="8387" spans="13:13">
      <c r="M8387" s="10" t="s">
        <v>252</v>
      </c>
    </row>
    <row r="8388" spans="13:13">
      <c r="M8388" s="10" t="s">
        <v>252</v>
      </c>
    </row>
    <row r="8389" spans="13:13">
      <c r="M8389" s="10" t="s">
        <v>252</v>
      </c>
    </row>
    <row r="8390" spans="13:13">
      <c r="M8390" s="10" t="s">
        <v>252</v>
      </c>
    </row>
    <row r="8391" spans="13:13">
      <c r="M8391" s="10" t="s">
        <v>252</v>
      </c>
    </row>
    <row r="8392" spans="13:13">
      <c r="M8392" s="10" t="s">
        <v>252</v>
      </c>
    </row>
    <row r="8393" spans="13:13">
      <c r="M8393" s="10" t="s">
        <v>252</v>
      </c>
    </row>
    <row r="8394" spans="13:13">
      <c r="M8394" s="10" t="s">
        <v>252</v>
      </c>
    </row>
    <row r="8395" spans="13:13">
      <c r="M8395" s="10" t="s">
        <v>252</v>
      </c>
    </row>
    <row r="8396" spans="13:13">
      <c r="M8396" s="10" t="s">
        <v>252</v>
      </c>
    </row>
    <row r="8397" spans="13:13">
      <c r="M8397" s="10" t="s">
        <v>252</v>
      </c>
    </row>
    <row r="8398" spans="13:13">
      <c r="M8398" s="10" t="s">
        <v>252</v>
      </c>
    </row>
    <row r="8399" spans="13:13">
      <c r="M8399" s="10" t="s">
        <v>252</v>
      </c>
    </row>
    <row r="8400" spans="13:13">
      <c r="M8400" s="10" t="s">
        <v>252</v>
      </c>
    </row>
    <row r="8401" spans="13:13">
      <c r="M8401" s="10" t="s">
        <v>252</v>
      </c>
    </row>
    <row r="8402" spans="13:13">
      <c r="M8402" s="10" t="s">
        <v>252</v>
      </c>
    </row>
    <row r="8403" spans="13:13">
      <c r="M8403" s="10" t="s">
        <v>252</v>
      </c>
    </row>
    <row r="8404" spans="13:13">
      <c r="M8404" s="10" t="s">
        <v>252</v>
      </c>
    </row>
    <row r="8405" spans="13:13">
      <c r="M8405" s="10" t="s">
        <v>252</v>
      </c>
    </row>
    <row r="8406" spans="13:13">
      <c r="M8406" s="10" t="s">
        <v>252</v>
      </c>
    </row>
    <row r="8407" spans="13:13">
      <c r="M8407" s="10" t="s">
        <v>252</v>
      </c>
    </row>
    <row r="8408" spans="13:13">
      <c r="M8408" s="10" t="s">
        <v>252</v>
      </c>
    </row>
    <row r="8409" spans="13:13">
      <c r="M8409" s="10" t="s">
        <v>252</v>
      </c>
    </row>
    <row r="8410" spans="13:13">
      <c r="M8410" s="10" t="s">
        <v>252</v>
      </c>
    </row>
    <row r="8411" spans="13:13">
      <c r="M8411" s="10" t="s">
        <v>252</v>
      </c>
    </row>
    <row r="8412" spans="13:13">
      <c r="M8412" s="10" t="s">
        <v>252</v>
      </c>
    </row>
    <row r="8413" spans="13:13">
      <c r="M8413" s="10" t="s">
        <v>252</v>
      </c>
    </row>
    <row r="8414" spans="13:13">
      <c r="M8414" s="10" t="s">
        <v>252</v>
      </c>
    </row>
    <row r="8415" spans="13:13">
      <c r="M8415" s="10" t="s">
        <v>252</v>
      </c>
    </row>
    <row r="8416" spans="13:13">
      <c r="M8416" s="10" t="s">
        <v>252</v>
      </c>
    </row>
    <row r="8417" spans="13:13">
      <c r="M8417" s="10" t="s">
        <v>252</v>
      </c>
    </row>
    <row r="8418" spans="13:13">
      <c r="M8418" s="10" t="s">
        <v>252</v>
      </c>
    </row>
    <row r="8419" spans="13:13">
      <c r="M8419" s="10" t="s">
        <v>252</v>
      </c>
    </row>
    <row r="8420" spans="13:13">
      <c r="M8420" s="10" t="s">
        <v>252</v>
      </c>
    </row>
    <row r="8421" spans="13:13">
      <c r="M8421" s="10" t="s">
        <v>252</v>
      </c>
    </row>
    <row r="8422" spans="13:13">
      <c r="M8422" s="10" t="s">
        <v>252</v>
      </c>
    </row>
    <row r="8423" spans="13:13">
      <c r="M8423" s="10" t="s">
        <v>252</v>
      </c>
    </row>
    <row r="8424" spans="13:13">
      <c r="M8424" s="10" t="s">
        <v>252</v>
      </c>
    </row>
    <row r="8425" spans="13:13">
      <c r="M8425" s="10" t="s">
        <v>252</v>
      </c>
    </row>
    <row r="8426" spans="13:13">
      <c r="M8426" s="10" t="s">
        <v>252</v>
      </c>
    </row>
    <row r="8427" spans="13:13">
      <c r="M8427" s="10" t="s">
        <v>252</v>
      </c>
    </row>
    <row r="8428" spans="13:13">
      <c r="M8428" s="10" t="s">
        <v>252</v>
      </c>
    </row>
    <row r="8429" spans="13:13">
      <c r="M8429" s="10" t="s">
        <v>252</v>
      </c>
    </row>
    <row r="8430" spans="13:13">
      <c r="M8430" s="10" t="s">
        <v>252</v>
      </c>
    </row>
    <row r="8431" spans="13:13">
      <c r="M8431" s="10" t="s">
        <v>252</v>
      </c>
    </row>
    <row r="8432" spans="13:13">
      <c r="M8432" s="10" t="s">
        <v>252</v>
      </c>
    </row>
    <row r="8433" spans="13:13">
      <c r="M8433" s="10" t="s">
        <v>252</v>
      </c>
    </row>
    <row r="8434" spans="13:13">
      <c r="M8434" s="10" t="s">
        <v>252</v>
      </c>
    </row>
    <row r="8435" spans="13:13">
      <c r="M8435" s="10" t="s">
        <v>252</v>
      </c>
    </row>
    <row r="8436" spans="13:13">
      <c r="M8436" s="10" t="s">
        <v>252</v>
      </c>
    </row>
    <row r="8437" spans="13:13">
      <c r="M8437" s="10" t="s">
        <v>252</v>
      </c>
    </row>
    <row r="8438" spans="13:13">
      <c r="M8438" s="10" t="s">
        <v>252</v>
      </c>
    </row>
    <row r="8439" spans="13:13">
      <c r="M8439" s="10" t="s">
        <v>252</v>
      </c>
    </row>
    <row r="8440" spans="13:13">
      <c r="M8440" s="10" t="s">
        <v>252</v>
      </c>
    </row>
    <row r="8441" spans="13:13">
      <c r="M8441" s="10" t="s">
        <v>252</v>
      </c>
    </row>
    <row r="8442" spans="13:13">
      <c r="M8442" s="10" t="s">
        <v>252</v>
      </c>
    </row>
    <row r="8443" spans="13:13">
      <c r="M8443" s="10" t="s">
        <v>252</v>
      </c>
    </row>
    <row r="8444" spans="13:13">
      <c r="M8444" s="10" t="s">
        <v>252</v>
      </c>
    </row>
    <row r="8445" spans="13:13">
      <c r="M8445" s="10" t="s">
        <v>252</v>
      </c>
    </row>
    <row r="8446" spans="13:13">
      <c r="M8446" s="10" t="s">
        <v>252</v>
      </c>
    </row>
    <row r="8447" spans="13:13">
      <c r="M8447" s="10" t="s">
        <v>252</v>
      </c>
    </row>
    <row r="8448" spans="13:13">
      <c r="M8448" s="10" t="s">
        <v>252</v>
      </c>
    </row>
    <row r="8449" spans="13:13">
      <c r="M8449" s="10" t="s">
        <v>252</v>
      </c>
    </row>
    <row r="8450" spans="13:13">
      <c r="M8450" s="10" t="s">
        <v>252</v>
      </c>
    </row>
    <row r="8451" spans="13:13">
      <c r="M8451" s="10" t="s">
        <v>252</v>
      </c>
    </row>
    <row r="8452" spans="13:13">
      <c r="M8452" s="10" t="s">
        <v>252</v>
      </c>
    </row>
    <row r="8453" spans="13:13">
      <c r="M8453" s="10" t="s">
        <v>252</v>
      </c>
    </row>
    <row r="8454" spans="13:13">
      <c r="M8454" s="10" t="s">
        <v>252</v>
      </c>
    </row>
    <row r="8455" spans="13:13">
      <c r="M8455" s="10" t="s">
        <v>252</v>
      </c>
    </row>
    <row r="8456" spans="13:13">
      <c r="M8456" s="10" t="s">
        <v>252</v>
      </c>
    </row>
    <row r="8457" spans="13:13">
      <c r="M8457" s="10" t="s">
        <v>252</v>
      </c>
    </row>
    <row r="8458" spans="13:13">
      <c r="M8458" s="10" t="s">
        <v>252</v>
      </c>
    </row>
    <row r="8459" spans="13:13">
      <c r="M8459" s="10" t="s">
        <v>252</v>
      </c>
    </row>
    <row r="8460" spans="13:13">
      <c r="M8460" s="10" t="s">
        <v>252</v>
      </c>
    </row>
    <row r="8461" spans="13:13">
      <c r="M8461" s="10" t="s">
        <v>252</v>
      </c>
    </row>
    <row r="8462" spans="13:13">
      <c r="M8462" s="10" t="s">
        <v>252</v>
      </c>
    </row>
    <row r="8463" spans="13:13">
      <c r="M8463" s="10" t="s">
        <v>252</v>
      </c>
    </row>
    <row r="8464" spans="13:13">
      <c r="M8464" s="10" t="s">
        <v>252</v>
      </c>
    </row>
    <row r="8465" spans="13:13">
      <c r="M8465" s="10" t="s">
        <v>252</v>
      </c>
    </row>
    <row r="8466" spans="13:13">
      <c r="M8466" s="10" t="s">
        <v>252</v>
      </c>
    </row>
    <row r="8467" spans="13:13">
      <c r="M8467" s="10" t="s">
        <v>252</v>
      </c>
    </row>
    <row r="8468" spans="13:13">
      <c r="M8468" s="10" t="s">
        <v>252</v>
      </c>
    </row>
    <row r="8469" spans="13:13">
      <c r="M8469" s="10" t="s">
        <v>252</v>
      </c>
    </row>
    <row r="8470" spans="13:13">
      <c r="M8470" s="10" t="s">
        <v>252</v>
      </c>
    </row>
    <row r="8471" spans="13:13">
      <c r="M8471" s="10" t="s">
        <v>252</v>
      </c>
    </row>
    <row r="8472" spans="13:13">
      <c r="M8472" s="10" t="s">
        <v>252</v>
      </c>
    </row>
    <row r="8473" spans="13:13">
      <c r="M8473" s="10" t="s">
        <v>252</v>
      </c>
    </row>
    <row r="8474" spans="13:13">
      <c r="M8474" s="10" t="s">
        <v>252</v>
      </c>
    </row>
    <row r="8475" spans="13:13">
      <c r="M8475" s="10" t="s">
        <v>252</v>
      </c>
    </row>
    <row r="8476" spans="13:13">
      <c r="M8476" s="10" t="s">
        <v>252</v>
      </c>
    </row>
    <row r="8477" spans="13:13">
      <c r="M8477" s="10" t="s">
        <v>252</v>
      </c>
    </row>
    <row r="8478" spans="13:13">
      <c r="M8478" s="10" t="s">
        <v>252</v>
      </c>
    </row>
    <row r="8479" spans="13:13">
      <c r="M8479" s="10" t="s">
        <v>252</v>
      </c>
    </row>
    <row r="8480" spans="13:13">
      <c r="M8480" s="10" t="s">
        <v>252</v>
      </c>
    </row>
    <row r="8481" spans="13:13">
      <c r="M8481" s="10" t="s">
        <v>252</v>
      </c>
    </row>
    <row r="8482" spans="13:13">
      <c r="M8482" s="10" t="s">
        <v>252</v>
      </c>
    </row>
    <row r="8483" spans="13:13">
      <c r="M8483" s="10" t="s">
        <v>252</v>
      </c>
    </row>
    <row r="8484" spans="13:13">
      <c r="M8484" s="10" t="s">
        <v>252</v>
      </c>
    </row>
    <row r="8485" spans="13:13">
      <c r="M8485" s="10" t="s">
        <v>252</v>
      </c>
    </row>
    <row r="8486" spans="13:13">
      <c r="M8486" s="10" t="s">
        <v>252</v>
      </c>
    </row>
    <row r="8487" spans="13:13">
      <c r="M8487" s="10" t="s">
        <v>252</v>
      </c>
    </row>
    <row r="8488" spans="13:13">
      <c r="M8488" s="10" t="s">
        <v>252</v>
      </c>
    </row>
    <row r="8489" spans="13:13">
      <c r="M8489" s="10" t="s">
        <v>252</v>
      </c>
    </row>
    <row r="8490" spans="13:13">
      <c r="M8490" s="10" t="s">
        <v>252</v>
      </c>
    </row>
    <row r="8491" spans="13:13">
      <c r="M8491" s="10" t="s">
        <v>252</v>
      </c>
    </row>
    <row r="8492" spans="13:13">
      <c r="M8492" s="10" t="s">
        <v>252</v>
      </c>
    </row>
    <row r="8493" spans="13:13">
      <c r="M8493" s="10" t="s">
        <v>252</v>
      </c>
    </row>
    <row r="8494" spans="13:13">
      <c r="M8494" s="10" t="s">
        <v>252</v>
      </c>
    </row>
    <row r="8495" spans="13:13">
      <c r="M8495" s="10" t="s">
        <v>252</v>
      </c>
    </row>
    <row r="8496" spans="13:13">
      <c r="M8496" s="10" t="s">
        <v>252</v>
      </c>
    </row>
    <row r="8497" spans="13:13">
      <c r="M8497" s="10" t="s">
        <v>252</v>
      </c>
    </row>
    <row r="8498" spans="13:13">
      <c r="M8498" s="10" t="s">
        <v>252</v>
      </c>
    </row>
    <row r="8499" spans="13:13">
      <c r="M8499" s="10" t="s">
        <v>252</v>
      </c>
    </row>
    <row r="8500" spans="13:13">
      <c r="M8500" s="10" t="s">
        <v>252</v>
      </c>
    </row>
    <row r="8501" spans="13:13">
      <c r="M8501" s="10" t="s">
        <v>252</v>
      </c>
    </row>
    <row r="8502" spans="13:13">
      <c r="M8502" s="10" t="s">
        <v>252</v>
      </c>
    </row>
    <row r="8503" spans="13:13">
      <c r="M8503" s="10" t="s">
        <v>252</v>
      </c>
    </row>
    <row r="8504" spans="13:13">
      <c r="M8504" s="10" t="s">
        <v>252</v>
      </c>
    </row>
    <row r="8505" spans="13:13">
      <c r="M8505" s="10" t="s">
        <v>252</v>
      </c>
    </row>
    <row r="8506" spans="13:13">
      <c r="M8506" s="10" t="s">
        <v>252</v>
      </c>
    </row>
    <row r="8507" spans="13:13">
      <c r="M8507" s="10" t="s">
        <v>252</v>
      </c>
    </row>
    <row r="8508" spans="13:13">
      <c r="M8508" s="10" t="s">
        <v>252</v>
      </c>
    </row>
    <row r="8509" spans="13:13">
      <c r="M8509" s="10" t="s">
        <v>252</v>
      </c>
    </row>
    <row r="8510" spans="13:13">
      <c r="M8510" s="10" t="s">
        <v>252</v>
      </c>
    </row>
    <row r="8511" spans="13:13">
      <c r="M8511" s="10" t="s">
        <v>252</v>
      </c>
    </row>
    <row r="8512" spans="13:13">
      <c r="M8512" s="10" t="s">
        <v>252</v>
      </c>
    </row>
    <row r="8513" spans="13:13">
      <c r="M8513" s="10" t="s">
        <v>252</v>
      </c>
    </row>
    <row r="8514" spans="13:13">
      <c r="M8514" s="10" t="s">
        <v>252</v>
      </c>
    </row>
    <row r="8515" spans="13:13">
      <c r="M8515" s="10" t="s">
        <v>252</v>
      </c>
    </row>
    <row r="8516" spans="13:13">
      <c r="M8516" s="10" t="s">
        <v>252</v>
      </c>
    </row>
    <row r="8517" spans="13:13">
      <c r="M8517" s="10" t="s">
        <v>252</v>
      </c>
    </row>
    <row r="8518" spans="13:13">
      <c r="M8518" s="10" t="s">
        <v>252</v>
      </c>
    </row>
    <row r="8519" spans="13:13">
      <c r="M8519" s="10" t="s">
        <v>252</v>
      </c>
    </row>
    <row r="8520" spans="13:13">
      <c r="M8520" s="10" t="s">
        <v>252</v>
      </c>
    </row>
    <row r="8521" spans="13:13">
      <c r="M8521" s="10" t="s">
        <v>252</v>
      </c>
    </row>
    <row r="8522" spans="13:13">
      <c r="M8522" s="10" t="s">
        <v>252</v>
      </c>
    </row>
    <row r="8523" spans="13:13">
      <c r="M8523" s="10" t="s">
        <v>252</v>
      </c>
    </row>
    <row r="8524" spans="13:13">
      <c r="M8524" s="10" t="s">
        <v>252</v>
      </c>
    </row>
    <row r="8525" spans="13:13">
      <c r="M8525" s="10" t="s">
        <v>252</v>
      </c>
    </row>
    <row r="8526" spans="13:13">
      <c r="M8526" s="10" t="s">
        <v>252</v>
      </c>
    </row>
    <row r="8527" spans="13:13">
      <c r="M8527" s="10" t="s">
        <v>252</v>
      </c>
    </row>
    <row r="8528" spans="13:13">
      <c r="M8528" s="10" t="s">
        <v>252</v>
      </c>
    </row>
    <row r="8529" spans="13:13">
      <c r="M8529" s="10" t="s">
        <v>252</v>
      </c>
    </row>
    <row r="8530" spans="13:13">
      <c r="M8530" s="10" t="s">
        <v>252</v>
      </c>
    </row>
    <row r="8531" spans="13:13">
      <c r="M8531" s="10" t="s">
        <v>252</v>
      </c>
    </row>
    <row r="8532" spans="13:13">
      <c r="M8532" s="10" t="s">
        <v>252</v>
      </c>
    </row>
    <row r="8533" spans="13:13">
      <c r="M8533" s="10" t="s">
        <v>252</v>
      </c>
    </row>
    <row r="8534" spans="13:13">
      <c r="M8534" s="10" t="s">
        <v>252</v>
      </c>
    </row>
    <row r="8535" spans="13:13">
      <c r="M8535" s="10" t="s">
        <v>252</v>
      </c>
    </row>
    <row r="8536" spans="13:13">
      <c r="M8536" s="10" t="s">
        <v>252</v>
      </c>
    </row>
    <row r="8537" spans="13:13">
      <c r="M8537" s="10" t="s">
        <v>252</v>
      </c>
    </row>
    <row r="8538" spans="13:13">
      <c r="M8538" s="10" t="s">
        <v>252</v>
      </c>
    </row>
    <row r="8539" spans="13:13">
      <c r="M8539" s="10" t="s">
        <v>252</v>
      </c>
    </row>
    <row r="8540" spans="13:13">
      <c r="M8540" s="10" t="s">
        <v>252</v>
      </c>
    </row>
    <row r="8541" spans="13:13">
      <c r="M8541" s="10" t="s">
        <v>252</v>
      </c>
    </row>
    <row r="8542" spans="13:13">
      <c r="M8542" s="10" t="s">
        <v>252</v>
      </c>
    </row>
    <row r="8543" spans="13:13">
      <c r="M8543" s="10" t="s">
        <v>252</v>
      </c>
    </row>
    <row r="8544" spans="13:13">
      <c r="M8544" s="10" t="s">
        <v>252</v>
      </c>
    </row>
    <row r="8545" spans="13:13">
      <c r="M8545" s="10" t="s">
        <v>252</v>
      </c>
    </row>
    <row r="8546" spans="13:13">
      <c r="M8546" s="10" t="s">
        <v>252</v>
      </c>
    </row>
    <row r="8547" spans="13:13">
      <c r="M8547" s="10" t="s">
        <v>252</v>
      </c>
    </row>
    <row r="8548" spans="13:13">
      <c r="M8548" s="10" t="s">
        <v>252</v>
      </c>
    </row>
    <row r="8549" spans="13:13">
      <c r="M8549" s="10" t="s">
        <v>252</v>
      </c>
    </row>
    <row r="8550" spans="13:13">
      <c r="M8550" s="10" t="s">
        <v>252</v>
      </c>
    </row>
    <row r="8551" spans="13:13">
      <c r="M8551" s="10" t="s">
        <v>252</v>
      </c>
    </row>
    <row r="8552" spans="13:13">
      <c r="M8552" s="10" t="s">
        <v>252</v>
      </c>
    </row>
    <row r="8553" spans="13:13">
      <c r="M8553" s="10" t="s">
        <v>252</v>
      </c>
    </row>
    <row r="8554" spans="13:13">
      <c r="M8554" s="10" t="s">
        <v>252</v>
      </c>
    </row>
    <row r="8555" spans="13:13">
      <c r="M8555" s="10" t="s">
        <v>252</v>
      </c>
    </row>
    <row r="8556" spans="13:13">
      <c r="M8556" s="10" t="s">
        <v>252</v>
      </c>
    </row>
    <row r="8557" spans="13:13">
      <c r="M8557" s="10" t="s">
        <v>252</v>
      </c>
    </row>
    <row r="8558" spans="13:13">
      <c r="M8558" s="10" t="s">
        <v>252</v>
      </c>
    </row>
    <row r="8559" spans="13:13">
      <c r="M8559" s="10" t="s">
        <v>252</v>
      </c>
    </row>
    <row r="8560" spans="13:13">
      <c r="M8560" s="10" t="s">
        <v>252</v>
      </c>
    </row>
    <row r="8561" spans="13:13">
      <c r="M8561" s="10" t="s">
        <v>252</v>
      </c>
    </row>
    <row r="8562" spans="13:13">
      <c r="M8562" s="10" t="s">
        <v>252</v>
      </c>
    </row>
    <row r="8563" spans="13:13">
      <c r="M8563" s="10" t="s">
        <v>252</v>
      </c>
    </row>
    <row r="8564" spans="13:13">
      <c r="M8564" s="10" t="s">
        <v>252</v>
      </c>
    </row>
    <row r="8565" spans="13:13">
      <c r="M8565" s="10" t="s">
        <v>252</v>
      </c>
    </row>
    <row r="8566" spans="13:13">
      <c r="M8566" s="10" t="s">
        <v>252</v>
      </c>
    </row>
    <row r="8567" spans="13:13">
      <c r="M8567" s="10" t="s">
        <v>252</v>
      </c>
    </row>
    <row r="8568" spans="13:13">
      <c r="M8568" s="10" t="s">
        <v>252</v>
      </c>
    </row>
    <row r="8569" spans="13:13">
      <c r="M8569" s="10" t="s">
        <v>252</v>
      </c>
    </row>
    <row r="8570" spans="13:13">
      <c r="M8570" s="10" t="s">
        <v>252</v>
      </c>
    </row>
    <row r="8571" spans="13:13">
      <c r="M8571" s="10" t="s">
        <v>252</v>
      </c>
    </row>
    <row r="8572" spans="13:13">
      <c r="M8572" s="10" t="s">
        <v>252</v>
      </c>
    </row>
    <row r="8573" spans="13:13">
      <c r="M8573" s="10" t="s">
        <v>252</v>
      </c>
    </row>
    <row r="8574" spans="13:13">
      <c r="M8574" s="10" t="s">
        <v>252</v>
      </c>
    </row>
    <row r="8575" spans="13:13">
      <c r="M8575" s="10" t="s">
        <v>252</v>
      </c>
    </row>
    <row r="8576" spans="13:13">
      <c r="M8576" s="10" t="s">
        <v>252</v>
      </c>
    </row>
    <row r="8577" spans="13:13">
      <c r="M8577" s="10" t="s">
        <v>252</v>
      </c>
    </row>
    <row r="8578" spans="13:13">
      <c r="M8578" s="10" t="s">
        <v>252</v>
      </c>
    </row>
    <row r="8579" spans="13:13">
      <c r="M8579" s="10" t="s">
        <v>252</v>
      </c>
    </row>
    <row r="8580" spans="13:13">
      <c r="M8580" s="10" t="s">
        <v>252</v>
      </c>
    </row>
    <row r="8581" spans="13:13">
      <c r="M8581" s="10" t="s">
        <v>252</v>
      </c>
    </row>
    <row r="8582" spans="13:13">
      <c r="M8582" s="10" t="s">
        <v>252</v>
      </c>
    </row>
    <row r="8583" spans="13:13">
      <c r="M8583" s="10" t="s">
        <v>252</v>
      </c>
    </row>
    <row r="8584" spans="13:13">
      <c r="M8584" s="10" t="s">
        <v>252</v>
      </c>
    </row>
    <row r="8585" spans="13:13">
      <c r="M8585" s="10" t="s">
        <v>252</v>
      </c>
    </row>
    <row r="8586" spans="13:13">
      <c r="M8586" s="10" t="s">
        <v>252</v>
      </c>
    </row>
    <row r="8587" spans="13:13">
      <c r="M8587" s="10" t="s">
        <v>252</v>
      </c>
    </row>
    <row r="8588" spans="13:13">
      <c r="M8588" s="10" t="s">
        <v>252</v>
      </c>
    </row>
    <row r="8589" spans="13:13">
      <c r="M8589" s="10" t="s">
        <v>252</v>
      </c>
    </row>
    <row r="8590" spans="13:13">
      <c r="M8590" s="10" t="s">
        <v>252</v>
      </c>
    </row>
    <row r="8591" spans="13:13">
      <c r="M8591" s="10" t="s">
        <v>252</v>
      </c>
    </row>
    <row r="8592" spans="13:13">
      <c r="M8592" s="10" t="s">
        <v>252</v>
      </c>
    </row>
    <row r="8593" spans="13:13">
      <c r="M8593" s="10" t="s">
        <v>252</v>
      </c>
    </row>
    <row r="8594" spans="13:13">
      <c r="M8594" s="10" t="s">
        <v>252</v>
      </c>
    </row>
    <row r="8595" spans="13:13">
      <c r="M8595" s="10" t="s">
        <v>252</v>
      </c>
    </row>
    <row r="8596" spans="13:13">
      <c r="M8596" s="10" t="s">
        <v>252</v>
      </c>
    </row>
    <row r="8597" spans="13:13">
      <c r="M8597" s="10" t="s">
        <v>252</v>
      </c>
    </row>
    <row r="8598" spans="13:13">
      <c r="M8598" s="10" t="s">
        <v>252</v>
      </c>
    </row>
    <row r="8599" spans="13:13">
      <c r="M8599" s="10" t="s">
        <v>252</v>
      </c>
    </row>
    <row r="8600" spans="13:13">
      <c r="M8600" s="10" t="s">
        <v>252</v>
      </c>
    </row>
    <row r="8601" spans="13:13">
      <c r="M8601" s="10" t="s">
        <v>252</v>
      </c>
    </row>
    <row r="8602" spans="13:13">
      <c r="M8602" s="10" t="s">
        <v>252</v>
      </c>
    </row>
    <row r="8603" spans="13:13">
      <c r="M8603" s="10" t="s">
        <v>252</v>
      </c>
    </row>
    <row r="8604" spans="13:13">
      <c r="M8604" s="10" t="s">
        <v>252</v>
      </c>
    </row>
    <row r="8605" spans="13:13">
      <c r="M8605" s="10" t="s">
        <v>252</v>
      </c>
    </row>
    <row r="8606" spans="13:13">
      <c r="M8606" s="10" t="s">
        <v>252</v>
      </c>
    </row>
    <row r="8607" spans="13:13">
      <c r="M8607" s="10" t="s">
        <v>252</v>
      </c>
    </row>
    <row r="8608" spans="13:13">
      <c r="M8608" s="10" t="s">
        <v>252</v>
      </c>
    </row>
    <row r="8609" spans="13:13">
      <c r="M8609" s="10" t="s">
        <v>252</v>
      </c>
    </row>
    <row r="8610" spans="13:13">
      <c r="M8610" s="10" t="s">
        <v>252</v>
      </c>
    </row>
    <row r="8611" spans="13:13">
      <c r="M8611" s="10" t="s">
        <v>252</v>
      </c>
    </row>
    <row r="8612" spans="13:13">
      <c r="M8612" s="10" t="s">
        <v>252</v>
      </c>
    </row>
    <row r="8613" spans="13:13">
      <c r="M8613" s="10" t="s">
        <v>252</v>
      </c>
    </row>
    <row r="8614" spans="13:13">
      <c r="M8614" s="10" t="s">
        <v>252</v>
      </c>
    </row>
    <row r="8615" spans="13:13">
      <c r="M8615" s="10" t="s">
        <v>252</v>
      </c>
    </row>
    <row r="8616" spans="13:13">
      <c r="M8616" s="10" t="s">
        <v>252</v>
      </c>
    </row>
    <row r="8617" spans="13:13">
      <c r="M8617" s="10" t="s">
        <v>252</v>
      </c>
    </row>
    <row r="8618" spans="13:13">
      <c r="M8618" s="10" t="s">
        <v>252</v>
      </c>
    </row>
    <row r="8619" spans="13:13">
      <c r="M8619" s="10" t="s">
        <v>252</v>
      </c>
    </row>
    <row r="8620" spans="13:13">
      <c r="M8620" s="10" t="s">
        <v>252</v>
      </c>
    </row>
    <row r="8621" spans="13:13">
      <c r="M8621" s="10" t="s">
        <v>252</v>
      </c>
    </row>
    <row r="8622" spans="13:13">
      <c r="M8622" s="10" t="s">
        <v>252</v>
      </c>
    </row>
    <row r="8623" spans="13:13">
      <c r="M8623" s="10" t="s">
        <v>252</v>
      </c>
    </row>
    <row r="8624" spans="13:13">
      <c r="M8624" s="10" t="s">
        <v>252</v>
      </c>
    </row>
    <row r="8625" spans="13:13">
      <c r="M8625" s="10" t="s">
        <v>252</v>
      </c>
    </row>
    <row r="8626" spans="13:13">
      <c r="M8626" s="10" t="s">
        <v>252</v>
      </c>
    </row>
    <row r="8627" spans="13:13">
      <c r="M8627" s="10" t="s">
        <v>252</v>
      </c>
    </row>
    <row r="8628" spans="13:13">
      <c r="M8628" s="10" t="s">
        <v>252</v>
      </c>
    </row>
    <row r="8629" spans="13:13">
      <c r="M8629" s="10" t="s">
        <v>252</v>
      </c>
    </row>
    <row r="8630" spans="13:13">
      <c r="M8630" s="10" t="s">
        <v>252</v>
      </c>
    </row>
    <row r="8631" spans="13:13">
      <c r="M8631" s="10" t="s">
        <v>252</v>
      </c>
    </row>
    <row r="8632" spans="13:13">
      <c r="M8632" s="10" t="s">
        <v>252</v>
      </c>
    </row>
    <row r="8633" spans="13:13">
      <c r="M8633" s="10" t="s">
        <v>252</v>
      </c>
    </row>
    <row r="8634" spans="13:13">
      <c r="M8634" s="10" t="s">
        <v>252</v>
      </c>
    </row>
    <row r="8635" spans="13:13">
      <c r="M8635" s="10" t="s">
        <v>252</v>
      </c>
    </row>
    <row r="8636" spans="13:13">
      <c r="M8636" s="10" t="s">
        <v>252</v>
      </c>
    </row>
    <row r="8637" spans="13:13">
      <c r="M8637" s="10" t="s">
        <v>252</v>
      </c>
    </row>
    <row r="8638" spans="13:13">
      <c r="M8638" s="10" t="s">
        <v>252</v>
      </c>
    </row>
    <row r="8639" spans="13:13">
      <c r="M8639" s="10" t="s">
        <v>252</v>
      </c>
    </row>
    <row r="8640" spans="13:13">
      <c r="M8640" s="10" t="s">
        <v>252</v>
      </c>
    </row>
    <row r="8641" spans="13:13">
      <c r="M8641" s="10" t="s">
        <v>252</v>
      </c>
    </row>
    <row r="8642" spans="13:13">
      <c r="M8642" s="10" t="s">
        <v>252</v>
      </c>
    </row>
    <row r="8643" spans="13:13">
      <c r="M8643" s="10" t="s">
        <v>252</v>
      </c>
    </row>
    <row r="8644" spans="13:13">
      <c r="M8644" s="10" t="s">
        <v>252</v>
      </c>
    </row>
    <row r="8645" spans="13:13">
      <c r="M8645" s="10" t="s">
        <v>252</v>
      </c>
    </row>
    <row r="8646" spans="13:13">
      <c r="M8646" s="10" t="s">
        <v>252</v>
      </c>
    </row>
    <row r="8647" spans="13:13">
      <c r="M8647" s="10" t="s">
        <v>252</v>
      </c>
    </row>
    <row r="8648" spans="13:13">
      <c r="M8648" s="10" t="s">
        <v>252</v>
      </c>
    </row>
    <row r="8649" spans="13:13">
      <c r="M8649" s="10" t="s">
        <v>252</v>
      </c>
    </row>
    <row r="8650" spans="13:13">
      <c r="M8650" s="10" t="s">
        <v>252</v>
      </c>
    </row>
    <row r="8651" spans="13:13">
      <c r="M8651" s="10" t="s">
        <v>252</v>
      </c>
    </row>
    <row r="8652" spans="13:13">
      <c r="M8652" s="10" t="s">
        <v>252</v>
      </c>
    </row>
    <row r="8653" spans="13:13">
      <c r="M8653" s="10" t="s">
        <v>252</v>
      </c>
    </row>
    <row r="8654" spans="13:13">
      <c r="M8654" s="10" t="s">
        <v>252</v>
      </c>
    </row>
    <row r="8655" spans="13:13">
      <c r="M8655" s="10" t="s">
        <v>252</v>
      </c>
    </row>
    <row r="8656" spans="13:13">
      <c r="M8656" s="10" t="s">
        <v>252</v>
      </c>
    </row>
    <row r="8657" spans="13:13">
      <c r="M8657" s="10" t="s">
        <v>252</v>
      </c>
    </row>
    <row r="8658" spans="13:13">
      <c r="M8658" s="10" t="s">
        <v>252</v>
      </c>
    </row>
    <row r="8659" spans="13:13">
      <c r="M8659" s="10" t="s">
        <v>252</v>
      </c>
    </row>
    <row r="8660" spans="13:13">
      <c r="M8660" s="10" t="s">
        <v>252</v>
      </c>
    </row>
    <row r="8661" spans="13:13">
      <c r="M8661" s="10" t="s">
        <v>252</v>
      </c>
    </row>
    <row r="8662" spans="13:13">
      <c r="M8662" s="10" t="s">
        <v>252</v>
      </c>
    </row>
    <row r="8663" spans="13:13">
      <c r="M8663" s="10" t="s">
        <v>252</v>
      </c>
    </row>
    <row r="8664" spans="13:13">
      <c r="M8664" s="10" t="s">
        <v>252</v>
      </c>
    </row>
    <row r="8665" spans="13:13">
      <c r="M8665" s="10" t="s">
        <v>252</v>
      </c>
    </row>
    <row r="8666" spans="13:13">
      <c r="M8666" s="10" t="s">
        <v>252</v>
      </c>
    </row>
    <row r="8667" spans="13:13">
      <c r="M8667" s="10" t="s">
        <v>252</v>
      </c>
    </row>
    <row r="8668" spans="13:13">
      <c r="M8668" s="10" t="s">
        <v>252</v>
      </c>
    </row>
    <row r="8669" spans="13:13">
      <c r="M8669" s="10" t="s">
        <v>252</v>
      </c>
    </row>
    <row r="8670" spans="13:13">
      <c r="M8670" s="10" t="s">
        <v>252</v>
      </c>
    </row>
    <row r="8671" spans="13:13">
      <c r="M8671" s="10" t="s">
        <v>252</v>
      </c>
    </row>
    <row r="8672" spans="13:13">
      <c r="M8672" s="10" t="s">
        <v>252</v>
      </c>
    </row>
    <row r="8673" spans="13:13">
      <c r="M8673" s="10" t="s">
        <v>252</v>
      </c>
    </row>
    <row r="8674" spans="13:13">
      <c r="M8674" s="10" t="s">
        <v>252</v>
      </c>
    </row>
    <row r="8675" spans="13:13">
      <c r="M8675" s="10" t="s">
        <v>252</v>
      </c>
    </row>
    <row r="8676" spans="13:13">
      <c r="M8676" s="10" t="s">
        <v>252</v>
      </c>
    </row>
    <row r="8677" spans="13:13">
      <c r="M8677" s="10" t="s">
        <v>252</v>
      </c>
    </row>
    <row r="8678" spans="13:13">
      <c r="M8678" s="10" t="s">
        <v>252</v>
      </c>
    </row>
    <row r="8679" spans="13:13">
      <c r="M8679" s="10" t="s">
        <v>252</v>
      </c>
    </row>
    <row r="8680" spans="13:13">
      <c r="M8680" s="10" t="s">
        <v>252</v>
      </c>
    </row>
    <row r="8681" spans="13:13">
      <c r="M8681" s="10" t="s">
        <v>252</v>
      </c>
    </row>
    <row r="8682" spans="13:13">
      <c r="M8682" s="10" t="s">
        <v>252</v>
      </c>
    </row>
    <row r="8683" spans="13:13">
      <c r="M8683" s="10" t="s">
        <v>252</v>
      </c>
    </row>
    <row r="8684" spans="13:13">
      <c r="M8684" s="10" t="s">
        <v>252</v>
      </c>
    </row>
    <row r="8685" spans="13:13">
      <c r="M8685" s="10" t="s">
        <v>252</v>
      </c>
    </row>
    <row r="8686" spans="13:13">
      <c r="M8686" s="10" t="s">
        <v>252</v>
      </c>
    </row>
    <row r="8687" spans="13:13">
      <c r="M8687" s="10" t="s">
        <v>252</v>
      </c>
    </row>
    <row r="8688" spans="13:13">
      <c r="M8688" s="10" t="s">
        <v>252</v>
      </c>
    </row>
    <row r="8689" spans="13:13">
      <c r="M8689" s="10" t="s">
        <v>252</v>
      </c>
    </row>
    <row r="8690" spans="13:13">
      <c r="M8690" s="10" t="s">
        <v>252</v>
      </c>
    </row>
    <row r="8691" spans="13:13">
      <c r="M8691" s="10" t="s">
        <v>252</v>
      </c>
    </row>
    <row r="8692" spans="13:13">
      <c r="M8692" s="10" t="s">
        <v>252</v>
      </c>
    </row>
    <row r="8693" spans="13:13">
      <c r="M8693" s="10" t="s">
        <v>252</v>
      </c>
    </row>
    <row r="8694" spans="13:13">
      <c r="M8694" s="10" t="s">
        <v>252</v>
      </c>
    </row>
    <row r="8695" spans="13:13">
      <c r="M8695" s="10" t="s">
        <v>252</v>
      </c>
    </row>
    <row r="8696" spans="13:13">
      <c r="M8696" s="10" t="s">
        <v>252</v>
      </c>
    </row>
    <row r="8697" spans="13:13">
      <c r="M8697" s="10" t="s">
        <v>252</v>
      </c>
    </row>
    <row r="8698" spans="13:13">
      <c r="M8698" s="10" t="s">
        <v>252</v>
      </c>
    </row>
    <row r="8699" spans="13:13">
      <c r="M8699" s="10" t="s">
        <v>252</v>
      </c>
    </row>
    <row r="8700" spans="13:13">
      <c r="M8700" s="10" t="s">
        <v>252</v>
      </c>
    </row>
    <row r="8701" spans="13:13">
      <c r="M8701" s="10" t="s">
        <v>252</v>
      </c>
    </row>
    <row r="8702" spans="13:13">
      <c r="M8702" s="10" t="s">
        <v>252</v>
      </c>
    </row>
    <row r="8703" spans="13:13">
      <c r="M8703" s="10" t="s">
        <v>252</v>
      </c>
    </row>
    <row r="8704" spans="13:13">
      <c r="M8704" s="10" t="s">
        <v>252</v>
      </c>
    </row>
    <row r="8705" spans="13:13">
      <c r="M8705" s="10" t="s">
        <v>252</v>
      </c>
    </row>
    <row r="8706" spans="13:13">
      <c r="M8706" s="10" t="s">
        <v>252</v>
      </c>
    </row>
    <row r="8707" spans="13:13">
      <c r="M8707" s="10" t="s">
        <v>252</v>
      </c>
    </row>
    <row r="8708" spans="13:13">
      <c r="M8708" s="10" t="s">
        <v>252</v>
      </c>
    </row>
    <row r="8709" spans="13:13">
      <c r="M8709" s="10" t="s">
        <v>252</v>
      </c>
    </row>
    <row r="8710" spans="13:13">
      <c r="M8710" s="10" t="s">
        <v>252</v>
      </c>
    </row>
    <row r="8711" spans="13:13">
      <c r="M8711" s="10" t="s">
        <v>252</v>
      </c>
    </row>
    <row r="8712" spans="13:13">
      <c r="M8712" s="10" t="s">
        <v>252</v>
      </c>
    </row>
    <row r="8713" spans="13:13">
      <c r="M8713" s="10" t="s">
        <v>252</v>
      </c>
    </row>
    <row r="8714" spans="13:13">
      <c r="M8714" s="10" t="s">
        <v>252</v>
      </c>
    </row>
    <row r="8715" spans="13:13">
      <c r="M8715" s="10" t="s">
        <v>252</v>
      </c>
    </row>
    <row r="8716" spans="13:13">
      <c r="M8716" s="10" t="s">
        <v>252</v>
      </c>
    </row>
    <row r="8717" spans="13:13">
      <c r="M8717" s="10" t="s">
        <v>252</v>
      </c>
    </row>
    <row r="8718" spans="13:13">
      <c r="M8718" s="10" t="s">
        <v>252</v>
      </c>
    </row>
    <row r="8719" spans="13:13">
      <c r="M8719" s="10" t="s">
        <v>252</v>
      </c>
    </row>
    <row r="8720" spans="13:13">
      <c r="M8720" s="10" t="s">
        <v>252</v>
      </c>
    </row>
    <row r="8721" spans="13:13">
      <c r="M8721" s="10" t="s">
        <v>252</v>
      </c>
    </row>
    <row r="8722" spans="13:13">
      <c r="M8722" s="10" t="s">
        <v>252</v>
      </c>
    </row>
    <row r="8723" spans="13:13">
      <c r="M8723" s="10" t="s">
        <v>252</v>
      </c>
    </row>
    <row r="8724" spans="13:13">
      <c r="M8724" s="10" t="s">
        <v>252</v>
      </c>
    </row>
    <row r="8725" spans="13:13">
      <c r="M8725" s="10" t="s">
        <v>252</v>
      </c>
    </row>
    <row r="8726" spans="13:13">
      <c r="M8726" s="10" t="s">
        <v>252</v>
      </c>
    </row>
    <row r="8727" spans="13:13">
      <c r="M8727" s="10" t="s">
        <v>252</v>
      </c>
    </row>
    <row r="8728" spans="13:13">
      <c r="M8728" s="10" t="s">
        <v>252</v>
      </c>
    </row>
    <row r="8729" spans="13:13">
      <c r="M8729" s="10" t="s">
        <v>252</v>
      </c>
    </row>
    <row r="8730" spans="13:13">
      <c r="M8730" s="10" t="s">
        <v>252</v>
      </c>
    </row>
    <row r="8731" spans="13:13">
      <c r="M8731" s="10" t="s">
        <v>252</v>
      </c>
    </row>
    <row r="8732" spans="13:13">
      <c r="M8732" s="10" t="s">
        <v>252</v>
      </c>
    </row>
    <row r="8733" spans="13:13">
      <c r="M8733" s="10" t="s">
        <v>252</v>
      </c>
    </row>
    <row r="8734" spans="13:13">
      <c r="M8734" s="10" t="s">
        <v>252</v>
      </c>
    </row>
    <row r="8735" spans="13:13">
      <c r="M8735" s="10" t="s">
        <v>252</v>
      </c>
    </row>
    <row r="8736" spans="13:13">
      <c r="M8736" s="10" t="s">
        <v>252</v>
      </c>
    </row>
    <row r="8737" spans="13:13">
      <c r="M8737" s="10" t="s">
        <v>252</v>
      </c>
    </row>
    <row r="8738" spans="13:13">
      <c r="M8738" s="10" t="s">
        <v>252</v>
      </c>
    </row>
    <row r="8739" spans="13:13">
      <c r="M8739" s="10" t="s">
        <v>252</v>
      </c>
    </row>
    <row r="8740" spans="13:13">
      <c r="M8740" s="10" t="s">
        <v>252</v>
      </c>
    </row>
    <row r="8741" spans="13:13">
      <c r="M8741" s="10" t="s">
        <v>252</v>
      </c>
    </row>
    <row r="8742" spans="13:13">
      <c r="M8742" s="10" t="s">
        <v>252</v>
      </c>
    </row>
    <row r="8743" spans="13:13">
      <c r="M8743" s="10" t="s">
        <v>252</v>
      </c>
    </row>
    <row r="8744" spans="13:13">
      <c r="M8744" s="10" t="s">
        <v>252</v>
      </c>
    </row>
    <row r="8745" spans="13:13">
      <c r="M8745" s="10" t="s">
        <v>252</v>
      </c>
    </row>
    <row r="8746" spans="13:13">
      <c r="M8746" s="10" t="s">
        <v>252</v>
      </c>
    </row>
    <row r="8747" spans="13:13">
      <c r="M8747" s="10" t="s">
        <v>252</v>
      </c>
    </row>
    <row r="8748" spans="13:13">
      <c r="M8748" s="10" t="s">
        <v>252</v>
      </c>
    </row>
    <row r="8749" spans="13:13">
      <c r="M8749" s="10" t="s">
        <v>252</v>
      </c>
    </row>
    <row r="8750" spans="13:13">
      <c r="M8750" s="10" t="s">
        <v>252</v>
      </c>
    </row>
    <row r="8751" spans="13:13">
      <c r="M8751" s="10" t="s">
        <v>252</v>
      </c>
    </row>
    <row r="8752" spans="13:13">
      <c r="M8752" s="10" t="s">
        <v>252</v>
      </c>
    </row>
    <row r="8753" spans="13:13">
      <c r="M8753" s="10" t="s">
        <v>252</v>
      </c>
    </row>
    <row r="8754" spans="13:13">
      <c r="M8754" s="10" t="s">
        <v>252</v>
      </c>
    </row>
    <row r="8755" spans="13:13">
      <c r="M8755" s="10" t="s">
        <v>252</v>
      </c>
    </row>
    <row r="8756" spans="13:13">
      <c r="M8756" s="10" t="s">
        <v>252</v>
      </c>
    </row>
    <row r="8757" spans="13:13">
      <c r="M8757" s="10" t="s">
        <v>252</v>
      </c>
    </row>
    <row r="8758" spans="13:13">
      <c r="M8758" s="10" t="s">
        <v>252</v>
      </c>
    </row>
    <row r="8759" spans="13:13">
      <c r="M8759" s="10" t="s">
        <v>252</v>
      </c>
    </row>
    <row r="8760" spans="13:13">
      <c r="M8760" s="10" t="s">
        <v>252</v>
      </c>
    </row>
    <row r="8761" spans="13:13">
      <c r="M8761" s="10" t="s">
        <v>252</v>
      </c>
    </row>
    <row r="8762" spans="13:13">
      <c r="M8762" s="10" t="s">
        <v>252</v>
      </c>
    </row>
    <row r="8763" spans="13:13">
      <c r="M8763" s="10" t="s">
        <v>252</v>
      </c>
    </row>
    <row r="8764" spans="13:13">
      <c r="M8764" s="10" t="s">
        <v>252</v>
      </c>
    </row>
    <row r="8765" spans="13:13">
      <c r="M8765" s="10" t="s">
        <v>252</v>
      </c>
    </row>
    <row r="8766" spans="13:13">
      <c r="M8766" s="10" t="s">
        <v>252</v>
      </c>
    </row>
    <row r="8767" spans="13:13">
      <c r="M8767" s="10" t="s">
        <v>252</v>
      </c>
    </row>
    <row r="8768" spans="13:13">
      <c r="M8768" s="10" t="s">
        <v>252</v>
      </c>
    </row>
    <row r="8769" spans="13:13">
      <c r="M8769" s="10" t="s">
        <v>252</v>
      </c>
    </row>
    <row r="8770" spans="13:13">
      <c r="M8770" s="10" t="s">
        <v>252</v>
      </c>
    </row>
    <row r="8771" spans="13:13">
      <c r="M8771" s="10" t="s">
        <v>252</v>
      </c>
    </row>
    <row r="8772" spans="13:13">
      <c r="M8772" s="10" t="s">
        <v>252</v>
      </c>
    </row>
    <row r="8773" spans="13:13">
      <c r="M8773" s="10" t="s">
        <v>252</v>
      </c>
    </row>
    <row r="8774" spans="13:13">
      <c r="M8774" s="10" t="s">
        <v>252</v>
      </c>
    </row>
    <row r="8775" spans="13:13">
      <c r="M8775" s="10" t="s">
        <v>252</v>
      </c>
    </row>
    <row r="8776" spans="13:13">
      <c r="M8776" s="10" t="s">
        <v>252</v>
      </c>
    </row>
    <row r="8777" spans="13:13">
      <c r="M8777" s="10" t="s">
        <v>252</v>
      </c>
    </row>
    <row r="8778" spans="13:13">
      <c r="M8778" s="10" t="s">
        <v>252</v>
      </c>
    </row>
    <row r="8779" spans="13:13">
      <c r="M8779" s="10" t="s">
        <v>252</v>
      </c>
    </row>
    <row r="8780" spans="13:13">
      <c r="M8780" s="10" t="s">
        <v>252</v>
      </c>
    </row>
    <row r="8781" spans="13:13">
      <c r="M8781" s="10" t="s">
        <v>252</v>
      </c>
    </row>
    <row r="8782" spans="13:13">
      <c r="M8782" s="10" t="s">
        <v>252</v>
      </c>
    </row>
    <row r="8783" spans="13:13">
      <c r="M8783" s="10" t="s">
        <v>252</v>
      </c>
    </row>
    <row r="8784" spans="13:13">
      <c r="M8784" s="10" t="s">
        <v>252</v>
      </c>
    </row>
    <row r="8785" spans="13:13">
      <c r="M8785" s="10" t="s">
        <v>252</v>
      </c>
    </row>
    <row r="8786" spans="13:13">
      <c r="M8786" s="10" t="s">
        <v>252</v>
      </c>
    </row>
    <row r="8787" spans="13:13">
      <c r="M8787" s="10" t="s">
        <v>252</v>
      </c>
    </row>
    <row r="8788" spans="13:13">
      <c r="M8788" s="10" t="s">
        <v>252</v>
      </c>
    </row>
    <row r="8789" spans="13:13">
      <c r="M8789" s="10" t="s">
        <v>252</v>
      </c>
    </row>
    <row r="8790" spans="13:13">
      <c r="M8790" s="10" t="s">
        <v>252</v>
      </c>
    </row>
    <row r="8791" spans="13:13">
      <c r="M8791" s="10" t="s">
        <v>252</v>
      </c>
    </row>
    <row r="8792" spans="13:13">
      <c r="M8792" s="10" t="s">
        <v>252</v>
      </c>
    </row>
    <row r="8793" spans="13:13">
      <c r="M8793" s="10" t="s">
        <v>252</v>
      </c>
    </row>
    <row r="8794" spans="13:13">
      <c r="M8794" s="10" t="s">
        <v>252</v>
      </c>
    </row>
    <row r="8795" spans="13:13">
      <c r="M8795" s="10" t="s">
        <v>252</v>
      </c>
    </row>
    <row r="8796" spans="13:13">
      <c r="M8796" s="10" t="s">
        <v>252</v>
      </c>
    </row>
    <row r="8797" spans="13:13">
      <c r="M8797" s="10" t="s">
        <v>252</v>
      </c>
    </row>
    <row r="8798" spans="13:13">
      <c r="M8798" s="10" t="s">
        <v>252</v>
      </c>
    </row>
    <row r="8799" spans="13:13">
      <c r="M8799" s="10" t="s">
        <v>252</v>
      </c>
    </row>
    <row r="8800" spans="13:13">
      <c r="M8800" s="10" t="s">
        <v>252</v>
      </c>
    </row>
    <row r="8801" spans="13:13">
      <c r="M8801" s="10" t="s">
        <v>252</v>
      </c>
    </row>
    <row r="8802" spans="13:13">
      <c r="M8802" s="10" t="s">
        <v>252</v>
      </c>
    </row>
    <row r="8803" spans="13:13">
      <c r="M8803" s="10" t="s">
        <v>252</v>
      </c>
    </row>
    <row r="8804" spans="13:13">
      <c r="M8804" s="10" t="s">
        <v>252</v>
      </c>
    </row>
    <row r="8805" spans="13:13">
      <c r="M8805" s="10" t="s">
        <v>252</v>
      </c>
    </row>
    <row r="8806" spans="13:13">
      <c r="M8806" s="10" t="s">
        <v>252</v>
      </c>
    </row>
    <row r="8807" spans="13:13">
      <c r="M8807" s="10" t="s">
        <v>252</v>
      </c>
    </row>
    <row r="8808" spans="13:13">
      <c r="M8808" s="10" t="s">
        <v>252</v>
      </c>
    </row>
    <row r="8809" spans="13:13">
      <c r="M8809" s="10" t="s">
        <v>252</v>
      </c>
    </row>
    <row r="8810" spans="13:13">
      <c r="M8810" s="10" t="s">
        <v>252</v>
      </c>
    </row>
    <row r="8811" spans="13:13">
      <c r="M8811" s="10" t="s">
        <v>252</v>
      </c>
    </row>
    <row r="8812" spans="13:13">
      <c r="M8812" s="10" t="s">
        <v>252</v>
      </c>
    </row>
    <row r="8813" spans="13:13">
      <c r="M8813" s="10" t="s">
        <v>252</v>
      </c>
    </row>
    <row r="8814" spans="13:13">
      <c r="M8814" s="10" t="s">
        <v>252</v>
      </c>
    </row>
    <row r="8815" spans="13:13">
      <c r="M8815" s="10" t="s">
        <v>252</v>
      </c>
    </row>
    <row r="8816" spans="13:13">
      <c r="M8816" s="10" t="s">
        <v>252</v>
      </c>
    </row>
    <row r="8817" spans="13:13">
      <c r="M8817" s="10" t="s">
        <v>252</v>
      </c>
    </row>
    <row r="8818" spans="13:13">
      <c r="M8818" s="10" t="s">
        <v>252</v>
      </c>
    </row>
    <row r="8819" spans="13:13">
      <c r="M8819" s="10" t="s">
        <v>252</v>
      </c>
    </row>
    <row r="8820" spans="13:13">
      <c r="M8820" s="10" t="s">
        <v>252</v>
      </c>
    </row>
    <row r="8821" spans="13:13">
      <c r="M8821" s="10" t="s">
        <v>252</v>
      </c>
    </row>
    <row r="8822" spans="13:13">
      <c r="M8822" s="10" t="s">
        <v>252</v>
      </c>
    </row>
    <row r="8823" spans="13:13">
      <c r="M8823" s="10" t="s">
        <v>252</v>
      </c>
    </row>
    <row r="8824" spans="13:13">
      <c r="M8824" s="10" t="s">
        <v>252</v>
      </c>
    </row>
    <row r="8825" spans="13:13">
      <c r="M8825" s="10" t="s">
        <v>252</v>
      </c>
    </row>
    <row r="8826" spans="13:13">
      <c r="M8826" s="10" t="s">
        <v>252</v>
      </c>
    </row>
    <row r="8827" spans="13:13">
      <c r="M8827" s="10" t="s">
        <v>252</v>
      </c>
    </row>
    <row r="8828" spans="13:13">
      <c r="M8828" s="10" t="s">
        <v>252</v>
      </c>
    </row>
    <row r="8829" spans="13:13">
      <c r="M8829" s="10" t="s">
        <v>252</v>
      </c>
    </row>
    <row r="8830" spans="13:13">
      <c r="M8830" s="10" t="s">
        <v>252</v>
      </c>
    </row>
    <row r="8831" spans="13:13">
      <c r="M8831" s="10" t="s">
        <v>252</v>
      </c>
    </row>
    <row r="8832" spans="13:13">
      <c r="M8832" s="10" t="s">
        <v>252</v>
      </c>
    </row>
    <row r="8833" spans="13:13">
      <c r="M8833" s="10" t="s">
        <v>252</v>
      </c>
    </row>
    <row r="8834" spans="13:13">
      <c r="M8834" s="10" t="s">
        <v>252</v>
      </c>
    </row>
    <row r="8835" spans="13:13">
      <c r="M8835" s="10" t="s">
        <v>252</v>
      </c>
    </row>
    <row r="8836" spans="13:13">
      <c r="M8836" s="10" t="s">
        <v>252</v>
      </c>
    </row>
    <row r="8837" spans="13:13">
      <c r="M8837" s="10" t="s">
        <v>252</v>
      </c>
    </row>
    <row r="8838" spans="13:13">
      <c r="M8838" s="10" t="s">
        <v>252</v>
      </c>
    </row>
    <row r="8839" spans="13:13">
      <c r="M8839" s="10" t="s">
        <v>252</v>
      </c>
    </row>
    <row r="8840" spans="13:13">
      <c r="M8840" s="10" t="s">
        <v>252</v>
      </c>
    </row>
    <row r="8841" spans="13:13">
      <c r="M8841" s="10" t="s">
        <v>252</v>
      </c>
    </row>
    <row r="8842" spans="13:13">
      <c r="M8842" s="10" t="s">
        <v>252</v>
      </c>
    </row>
    <row r="8843" spans="13:13">
      <c r="M8843" s="10" t="s">
        <v>252</v>
      </c>
    </row>
    <row r="8844" spans="13:13">
      <c r="M8844" s="10" t="s">
        <v>252</v>
      </c>
    </row>
    <row r="8845" spans="13:13">
      <c r="M8845" s="10" t="s">
        <v>252</v>
      </c>
    </row>
    <row r="8846" spans="13:13">
      <c r="M8846" s="10" t="s">
        <v>252</v>
      </c>
    </row>
    <row r="8847" spans="13:13">
      <c r="M8847" s="10" t="s">
        <v>252</v>
      </c>
    </row>
    <row r="8848" spans="13:13">
      <c r="M8848" s="10" t="s">
        <v>252</v>
      </c>
    </row>
    <row r="8849" spans="13:13">
      <c r="M8849" s="10" t="s">
        <v>252</v>
      </c>
    </row>
    <row r="8850" spans="13:13">
      <c r="M8850" s="10" t="s">
        <v>252</v>
      </c>
    </row>
    <row r="8851" spans="13:13">
      <c r="M8851" s="10" t="s">
        <v>252</v>
      </c>
    </row>
    <row r="8852" spans="13:13">
      <c r="M8852" s="10" t="s">
        <v>252</v>
      </c>
    </row>
    <row r="8853" spans="13:13">
      <c r="M8853" s="10" t="s">
        <v>252</v>
      </c>
    </row>
    <row r="8854" spans="13:13">
      <c r="M8854" s="10" t="s">
        <v>252</v>
      </c>
    </row>
    <row r="8855" spans="13:13">
      <c r="M8855" s="10" t="s">
        <v>252</v>
      </c>
    </row>
    <row r="8856" spans="13:13">
      <c r="M8856" s="10" t="s">
        <v>252</v>
      </c>
    </row>
    <row r="8857" spans="13:13">
      <c r="M8857" s="10" t="s">
        <v>252</v>
      </c>
    </row>
    <row r="8858" spans="13:13">
      <c r="M8858" s="10" t="s">
        <v>252</v>
      </c>
    </row>
    <row r="8859" spans="13:13">
      <c r="M8859" s="10" t="s">
        <v>252</v>
      </c>
    </row>
    <row r="8860" spans="13:13">
      <c r="M8860" s="10" t="s">
        <v>252</v>
      </c>
    </row>
    <row r="8861" spans="13:13">
      <c r="M8861" s="10" t="s">
        <v>252</v>
      </c>
    </row>
    <row r="8862" spans="13:13">
      <c r="M8862" s="10" t="s">
        <v>252</v>
      </c>
    </row>
    <row r="8863" spans="13:13">
      <c r="M8863" s="10" t="s">
        <v>252</v>
      </c>
    </row>
    <row r="8864" spans="13:13">
      <c r="M8864" s="10" t="s">
        <v>252</v>
      </c>
    </row>
    <row r="8865" spans="13:13">
      <c r="M8865" s="10" t="s">
        <v>252</v>
      </c>
    </row>
    <row r="8866" spans="13:13">
      <c r="M8866" s="10" t="s">
        <v>252</v>
      </c>
    </row>
    <row r="8867" spans="13:13">
      <c r="M8867" s="10" t="s">
        <v>252</v>
      </c>
    </row>
    <row r="8868" spans="13:13">
      <c r="M8868" s="10" t="s">
        <v>252</v>
      </c>
    </row>
    <row r="8869" spans="13:13">
      <c r="M8869" s="10" t="s">
        <v>252</v>
      </c>
    </row>
    <row r="8870" spans="13:13">
      <c r="M8870" s="10" t="s">
        <v>252</v>
      </c>
    </row>
    <row r="8871" spans="13:13">
      <c r="M8871" s="10" t="s">
        <v>252</v>
      </c>
    </row>
    <row r="8872" spans="13:13">
      <c r="M8872" s="10" t="s">
        <v>252</v>
      </c>
    </row>
    <row r="8873" spans="13:13">
      <c r="M8873" s="10" t="s">
        <v>252</v>
      </c>
    </row>
    <row r="8874" spans="13:13">
      <c r="M8874" s="10" t="s">
        <v>252</v>
      </c>
    </row>
    <row r="8875" spans="13:13">
      <c r="M8875" s="10" t="s">
        <v>252</v>
      </c>
    </row>
    <row r="8876" spans="13:13">
      <c r="M8876" s="10" t="s">
        <v>252</v>
      </c>
    </row>
    <row r="8877" spans="13:13">
      <c r="M8877" s="10" t="s">
        <v>252</v>
      </c>
    </row>
    <row r="8878" spans="13:13">
      <c r="M8878" s="10" t="s">
        <v>252</v>
      </c>
    </row>
    <row r="8879" spans="13:13">
      <c r="M8879" s="10" t="s">
        <v>252</v>
      </c>
    </row>
    <row r="8880" spans="13:13">
      <c r="M8880" s="10" t="s">
        <v>252</v>
      </c>
    </row>
    <row r="8881" spans="13:13">
      <c r="M8881" s="10" t="s">
        <v>252</v>
      </c>
    </row>
    <row r="8882" spans="13:13">
      <c r="M8882" s="10" t="s">
        <v>252</v>
      </c>
    </row>
    <row r="8883" spans="13:13">
      <c r="M8883" s="10" t="s">
        <v>252</v>
      </c>
    </row>
    <row r="8884" spans="13:13">
      <c r="M8884" s="10" t="s">
        <v>252</v>
      </c>
    </row>
    <row r="8885" spans="13:13">
      <c r="M8885" s="10" t="s">
        <v>252</v>
      </c>
    </row>
    <row r="8886" spans="13:13">
      <c r="M8886" s="10" t="s">
        <v>252</v>
      </c>
    </row>
    <row r="8887" spans="13:13">
      <c r="M8887" s="10" t="s">
        <v>252</v>
      </c>
    </row>
    <row r="8888" spans="13:13">
      <c r="M8888" s="10" t="s">
        <v>252</v>
      </c>
    </row>
    <row r="8889" spans="13:13">
      <c r="M8889" s="10" t="s">
        <v>252</v>
      </c>
    </row>
    <row r="8890" spans="13:13">
      <c r="M8890" s="10" t="s">
        <v>252</v>
      </c>
    </row>
    <row r="8891" spans="13:13">
      <c r="M8891" s="10" t="s">
        <v>252</v>
      </c>
    </row>
    <row r="8892" spans="13:13">
      <c r="M8892" s="10" t="s">
        <v>252</v>
      </c>
    </row>
    <row r="8893" spans="13:13">
      <c r="M8893" s="10" t="s">
        <v>252</v>
      </c>
    </row>
    <row r="8894" spans="13:13">
      <c r="M8894" s="10" t="s">
        <v>252</v>
      </c>
    </row>
    <row r="8895" spans="13:13">
      <c r="M8895" s="10" t="s">
        <v>252</v>
      </c>
    </row>
    <row r="8896" spans="13:13">
      <c r="M8896" s="10" t="s">
        <v>252</v>
      </c>
    </row>
    <row r="8897" spans="13:13">
      <c r="M8897" s="10" t="s">
        <v>252</v>
      </c>
    </row>
    <row r="8898" spans="13:13">
      <c r="M8898" s="10" t="s">
        <v>252</v>
      </c>
    </row>
    <row r="8899" spans="13:13">
      <c r="M8899" s="10" t="s">
        <v>252</v>
      </c>
    </row>
    <row r="8900" spans="13:13">
      <c r="M8900" s="10" t="s">
        <v>252</v>
      </c>
    </row>
    <row r="8901" spans="13:13">
      <c r="M8901" s="10" t="s">
        <v>252</v>
      </c>
    </row>
    <row r="8902" spans="13:13">
      <c r="M8902" s="10" t="s">
        <v>252</v>
      </c>
    </row>
    <row r="8903" spans="13:13">
      <c r="M8903" s="10" t="s">
        <v>252</v>
      </c>
    </row>
    <row r="8904" spans="13:13">
      <c r="M8904" s="10" t="s">
        <v>252</v>
      </c>
    </row>
    <row r="8905" spans="13:13">
      <c r="M8905" s="10" t="s">
        <v>252</v>
      </c>
    </row>
    <row r="8906" spans="13:13">
      <c r="M8906" s="10" t="s">
        <v>252</v>
      </c>
    </row>
    <row r="8907" spans="13:13">
      <c r="M8907" s="10" t="s">
        <v>252</v>
      </c>
    </row>
    <row r="8908" spans="13:13">
      <c r="M8908" s="10" t="s">
        <v>252</v>
      </c>
    </row>
    <row r="8909" spans="13:13">
      <c r="M8909" s="10" t="s">
        <v>252</v>
      </c>
    </row>
    <row r="8910" spans="13:13">
      <c r="M8910" s="10" t="s">
        <v>252</v>
      </c>
    </row>
    <row r="8911" spans="13:13">
      <c r="M8911" s="10" t="s">
        <v>252</v>
      </c>
    </row>
    <row r="8912" spans="13:13">
      <c r="M8912" s="10" t="s">
        <v>252</v>
      </c>
    </row>
    <row r="8913" spans="13:13">
      <c r="M8913" s="10" t="s">
        <v>252</v>
      </c>
    </row>
    <row r="8914" spans="13:13">
      <c r="M8914" s="10" t="s">
        <v>252</v>
      </c>
    </row>
    <row r="8915" spans="13:13">
      <c r="M8915" s="10" t="s">
        <v>252</v>
      </c>
    </row>
    <row r="8916" spans="13:13">
      <c r="M8916" s="10" t="s">
        <v>252</v>
      </c>
    </row>
    <row r="8917" spans="13:13">
      <c r="M8917" s="10" t="s">
        <v>252</v>
      </c>
    </row>
    <row r="8918" spans="13:13">
      <c r="M8918" s="10" t="s">
        <v>252</v>
      </c>
    </row>
    <row r="8919" spans="13:13">
      <c r="M8919" s="10" t="s">
        <v>252</v>
      </c>
    </row>
    <row r="8920" spans="13:13">
      <c r="M8920" s="10" t="s">
        <v>252</v>
      </c>
    </row>
    <row r="8921" spans="13:13">
      <c r="M8921" s="10" t="s">
        <v>252</v>
      </c>
    </row>
    <row r="8922" spans="13:13">
      <c r="M8922" s="10" t="s">
        <v>252</v>
      </c>
    </row>
    <row r="8923" spans="13:13">
      <c r="M8923" s="10" t="s">
        <v>252</v>
      </c>
    </row>
    <row r="8924" spans="13:13">
      <c r="M8924" s="10" t="s">
        <v>252</v>
      </c>
    </row>
    <row r="8925" spans="13:13">
      <c r="M8925" s="10" t="s">
        <v>252</v>
      </c>
    </row>
    <row r="8926" spans="13:13">
      <c r="M8926" s="10" t="s">
        <v>252</v>
      </c>
    </row>
    <row r="8927" spans="13:13">
      <c r="M8927" s="10" t="s">
        <v>252</v>
      </c>
    </row>
    <row r="8928" spans="13:13">
      <c r="M8928" s="10" t="s">
        <v>252</v>
      </c>
    </row>
    <row r="8929" spans="13:13">
      <c r="M8929" s="10" t="s">
        <v>252</v>
      </c>
    </row>
    <row r="8930" spans="13:13">
      <c r="M8930" s="10" t="s">
        <v>252</v>
      </c>
    </row>
    <row r="8931" spans="13:13">
      <c r="M8931" s="10" t="s">
        <v>252</v>
      </c>
    </row>
    <row r="8932" spans="13:13">
      <c r="M8932" s="10" t="s">
        <v>252</v>
      </c>
    </row>
    <row r="8933" spans="13:13">
      <c r="M8933" s="10" t="s">
        <v>252</v>
      </c>
    </row>
    <row r="8934" spans="13:13">
      <c r="M8934" s="10" t="s">
        <v>252</v>
      </c>
    </row>
    <row r="8935" spans="13:13">
      <c r="M8935" s="10" t="s">
        <v>252</v>
      </c>
    </row>
    <row r="8936" spans="13:13">
      <c r="M8936" s="10" t="s">
        <v>252</v>
      </c>
    </row>
    <row r="8937" spans="13:13">
      <c r="M8937" s="10" t="s">
        <v>252</v>
      </c>
    </row>
    <row r="8938" spans="13:13">
      <c r="M8938" s="10" t="s">
        <v>252</v>
      </c>
    </row>
    <row r="8939" spans="13:13">
      <c r="M8939" s="10" t="s">
        <v>252</v>
      </c>
    </row>
    <row r="8940" spans="13:13">
      <c r="M8940" s="10" t="s">
        <v>252</v>
      </c>
    </row>
    <row r="8941" spans="13:13">
      <c r="M8941" s="10" t="s">
        <v>252</v>
      </c>
    </row>
    <row r="8942" spans="13:13">
      <c r="M8942" s="10" t="s">
        <v>252</v>
      </c>
    </row>
    <row r="8943" spans="13:13">
      <c r="M8943" s="10" t="s">
        <v>252</v>
      </c>
    </row>
    <row r="8944" spans="13:13">
      <c r="M8944" s="10" t="s">
        <v>252</v>
      </c>
    </row>
    <row r="8945" spans="13:13">
      <c r="M8945" s="10" t="s">
        <v>252</v>
      </c>
    </row>
    <row r="8946" spans="13:13">
      <c r="M8946" s="10" t="s">
        <v>252</v>
      </c>
    </row>
    <row r="8947" spans="13:13">
      <c r="M8947" s="10" t="s">
        <v>252</v>
      </c>
    </row>
    <row r="8948" spans="13:13">
      <c r="M8948" s="10" t="s">
        <v>252</v>
      </c>
    </row>
    <row r="8949" spans="13:13">
      <c r="M8949" s="10" t="s">
        <v>252</v>
      </c>
    </row>
    <row r="8950" spans="13:13">
      <c r="M8950" s="10" t="s">
        <v>252</v>
      </c>
    </row>
    <row r="8951" spans="13:13">
      <c r="M8951" s="10" t="s">
        <v>252</v>
      </c>
    </row>
    <row r="8952" spans="13:13">
      <c r="M8952" s="10" t="s">
        <v>252</v>
      </c>
    </row>
    <row r="8953" spans="13:13">
      <c r="M8953" s="10" t="s">
        <v>252</v>
      </c>
    </row>
    <row r="8954" spans="13:13">
      <c r="M8954" s="10" t="s">
        <v>252</v>
      </c>
    </row>
    <row r="8955" spans="13:13">
      <c r="M8955" s="10" t="s">
        <v>252</v>
      </c>
    </row>
    <row r="8956" spans="13:13">
      <c r="M8956" s="10" t="s">
        <v>252</v>
      </c>
    </row>
    <row r="8957" spans="13:13">
      <c r="M8957" s="10" t="s">
        <v>252</v>
      </c>
    </row>
    <row r="8958" spans="13:13">
      <c r="M8958" s="10" t="s">
        <v>252</v>
      </c>
    </row>
    <row r="8959" spans="13:13">
      <c r="M8959" s="10" t="s">
        <v>252</v>
      </c>
    </row>
    <row r="8960" spans="13:13">
      <c r="M8960" s="10" t="s">
        <v>252</v>
      </c>
    </row>
    <row r="8961" spans="13:13">
      <c r="M8961" s="10" t="s">
        <v>252</v>
      </c>
    </row>
    <row r="8962" spans="13:13">
      <c r="M8962" s="10" t="s">
        <v>252</v>
      </c>
    </row>
    <row r="8963" spans="13:13">
      <c r="M8963" s="10" t="s">
        <v>252</v>
      </c>
    </row>
    <row r="8964" spans="13:13">
      <c r="M8964" s="10" t="s">
        <v>252</v>
      </c>
    </row>
    <row r="8965" spans="13:13">
      <c r="M8965" s="10" t="s">
        <v>252</v>
      </c>
    </row>
    <row r="8966" spans="13:13">
      <c r="M8966" s="10" t="s">
        <v>252</v>
      </c>
    </row>
    <row r="8967" spans="13:13">
      <c r="M8967" s="10" t="s">
        <v>252</v>
      </c>
    </row>
    <row r="8968" spans="13:13">
      <c r="M8968" s="10" t="s">
        <v>252</v>
      </c>
    </row>
    <row r="8969" spans="13:13">
      <c r="M8969" s="10" t="s">
        <v>252</v>
      </c>
    </row>
    <row r="8970" spans="13:13">
      <c r="M8970" s="10" t="s">
        <v>252</v>
      </c>
    </row>
    <row r="8971" spans="13:13">
      <c r="M8971" s="10" t="s">
        <v>252</v>
      </c>
    </row>
    <row r="8972" spans="13:13">
      <c r="M8972" s="10" t="s">
        <v>252</v>
      </c>
    </row>
    <row r="8973" spans="13:13">
      <c r="M8973" s="10" t="s">
        <v>252</v>
      </c>
    </row>
    <row r="8974" spans="13:13">
      <c r="M8974" s="10" t="s">
        <v>252</v>
      </c>
    </row>
    <row r="8975" spans="13:13">
      <c r="M8975" s="10" t="s">
        <v>252</v>
      </c>
    </row>
    <row r="8976" spans="13:13">
      <c r="M8976" s="10" t="s">
        <v>252</v>
      </c>
    </row>
    <row r="8977" spans="13:13">
      <c r="M8977" s="10" t="s">
        <v>252</v>
      </c>
    </row>
    <row r="8978" spans="13:13">
      <c r="M8978" s="10" t="s">
        <v>252</v>
      </c>
    </row>
    <row r="8979" spans="13:13">
      <c r="M8979" s="10" t="s">
        <v>252</v>
      </c>
    </row>
    <row r="8980" spans="13:13">
      <c r="M8980" s="10" t="s">
        <v>252</v>
      </c>
    </row>
    <row r="8981" spans="13:13">
      <c r="M8981" s="10" t="s">
        <v>252</v>
      </c>
    </row>
    <row r="8982" spans="13:13">
      <c r="M8982" s="10" t="s">
        <v>252</v>
      </c>
    </row>
    <row r="8983" spans="13:13">
      <c r="M8983" s="10" t="s">
        <v>252</v>
      </c>
    </row>
    <row r="8984" spans="13:13">
      <c r="M8984" s="10" t="s">
        <v>252</v>
      </c>
    </row>
    <row r="8985" spans="13:13">
      <c r="M8985" s="10" t="s">
        <v>252</v>
      </c>
    </row>
    <row r="8986" spans="13:13">
      <c r="M8986" s="10" t="s">
        <v>252</v>
      </c>
    </row>
    <row r="8987" spans="13:13">
      <c r="M8987" s="10" t="s">
        <v>252</v>
      </c>
    </row>
    <row r="8988" spans="13:13">
      <c r="M8988" s="10" t="s">
        <v>252</v>
      </c>
    </row>
    <row r="8989" spans="13:13">
      <c r="M8989" s="10" t="s">
        <v>252</v>
      </c>
    </row>
    <row r="8990" spans="13:13">
      <c r="M8990" s="10" t="s">
        <v>252</v>
      </c>
    </row>
    <row r="8991" spans="13:13">
      <c r="M8991" s="10" t="s">
        <v>252</v>
      </c>
    </row>
    <row r="8992" spans="13:13">
      <c r="M8992" s="10" t="s">
        <v>252</v>
      </c>
    </row>
    <row r="8993" spans="13:13">
      <c r="M8993" s="10" t="s">
        <v>252</v>
      </c>
    </row>
    <row r="8994" spans="13:13">
      <c r="M8994" s="10" t="s">
        <v>252</v>
      </c>
    </row>
    <row r="8995" spans="13:13">
      <c r="M8995" s="10" t="s">
        <v>252</v>
      </c>
    </row>
    <row r="8996" spans="13:13">
      <c r="M8996" s="10" t="s">
        <v>252</v>
      </c>
    </row>
    <row r="8997" spans="13:13">
      <c r="M8997" s="10" t="s">
        <v>252</v>
      </c>
    </row>
    <row r="8998" spans="13:13">
      <c r="M8998" s="10" t="s">
        <v>252</v>
      </c>
    </row>
    <row r="8999" spans="13:13">
      <c r="M8999" s="10" t="s">
        <v>252</v>
      </c>
    </row>
    <row r="9000" spans="13:13">
      <c r="M9000" s="10" t="s">
        <v>252</v>
      </c>
    </row>
    <row r="9001" spans="13:13">
      <c r="M9001" s="10" t="s">
        <v>252</v>
      </c>
    </row>
    <row r="9002" spans="13:13">
      <c r="M9002" s="10" t="s">
        <v>252</v>
      </c>
    </row>
    <row r="9003" spans="13:13">
      <c r="M9003" s="10" t="s">
        <v>252</v>
      </c>
    </row>
    <row r="9004" spans="13:13">
      <c r="M9004" s="10" t="s">
        <v>252</v>
      </c>
    </row>
    <row r="9005" spans="13:13">
      <c r="M9005" s="10" t="s">
        <v>252</v>
      </c>
    </row>
    <row r="9006" spans="13:13">
      <c r="M9006" s="10" t="s">
        <v>252</v>
      </c>
    </row>
    <row r="9007" spans="13:13">
      <c r="M9007" s="10" t="s">
        <v>252</v>
      </c>
    </row>
    <row r="9008" spans="13:13">
      <c r="M9008" s="10" t="s">
        <v>252</v>
      </c>
    </row>
    <row r="9009" spans="13:13">
      <c r="M9009" s="10" t="s">
        <v>252</v>
      </c>
    </row>
    <row r="9010" spans="13:13">
      <c r="M9010" s="10" t="s">
        <v>252</v>
      </c>
    </row>
    <row r="9011" spans="13:13">
      <c r="M9011" s="10" t="s">
        <v>252</v>
      </c>
    </row>
    <row r="9012" spans="13:13">
      <c r="M9012" s="10" t="s">
        <v>252</v>
      </c>
    </row>
    <row r="9013" spans="13:13">
      <c r="M9013" s="10" t="s">
        <v>252</v>
      </c>
    </row>
    <row r="9014" spans="13:13">
      <c r="M9014" s="10" t="s">
        <v>252</v>
      </c>
    </row>
    <row r="9015" spans="13:13">
      <c r="M9015" s="10" t="s">
        <v>252</v>
      </c>
    </row>
    <row r="9016" spans="13:13">
      <c r="M9016" s="10" t="s">
        <v>252</v>
      </c>
    </row>
    <row r="9017" spans="13:13">
      <c r="M9017" s="10" t="s">
        <v>252</v>
      </c>
    </row>
    <row r="9018" spans="13:13">
      <c r="M9018" s="10" t="s">
        <v>252</v>
      </c>
    </row>
    <row r="9019" spans="13:13">
      <c r="M9019" s="10" t="s">
        <v>252</v>
      </c>
    </row>
    <row r="9020" spans="13:13">
      <c r="M9020" s="10" t="s">
        <v>252</v>
      </c>
    </row>
    <row r="9021" spans="13:13">
      <c r="M9021" s="10" t="s">
        <v>252</v>
      </c>
    </row>
    <row r="9022" spans="13:13">
      <c r="M9022" s="10" t="s">
        <v>252</v>
      </c>
    </row>
    <row r="9023" spans="13:13">
      <c r="M9023" s="10" t="s">
        <v>252</v>
      </c>
    </row>
    <row r="9024" spans="13:13">
      <c r="M9024" s="10" t="s">
        <v>252</v>
      </c>
    </row>
    <row r="9025" spans="13:13">
      <c r="M9025" s="10" t="s">
        <v>252</v>
      </c>
    </row>
    <row r="9026" spans="13:13">
      <c r="M9026" s="10" t="s">
        <v>252</v>
      </c>
    </row>
    <row r="9027" spans="13:13">
      <c r="M9027" s="10" t="s">
        <v>252</v>
      </c>
    </row>
    <row r="9028" spans="13:13">
      <c r="M9028" s="10" t="s">
        <v>252</v>
      </c>
    </row>
    <row r="9029" spans="13:13">
      <c r="M9029" s="10" t="s">
        <v>252</v>
      </c>
    </row>
    <row r="9030" spans="13:13">
      <c r="M9030" s="10" t="s">
        <v>252</v>
      </c>
    </row>
    <row r="9031" spans="13:13">
      <c r="M9031" s="10" t="s">
        <v>252</v>
      </c>
    </row>
    <row r="9032" spans="13:13">
      <c r="M9032" s="10" t="s">
        <v>252</v>
      </c>
    </row>
    <row r="9033" spans="13:13">
      <c r="M9033" s="10" t="s">
        <v>252</v>
      </c>
    </row>
    <row r="9034" spans="13:13">
      <c r="M9034" s="10" t="s">
        <v>252</v>
      </c>
    </row>
    <row r="9035" spans="13:13">
      <c r="M9035" s="10" t="s">
        <v>252</v>
      </c>
    </row>
    <row r="9036" spans="13:13">
      <c r="M9036" s="10" t="s">
        <v>252</v>
      </c>
    </row>
    <row r="9037" spans="13:13">
      <c r="M9037" s="10" t="s">
        <v>252</v>
      </c>
    </row>
    <row r="9038" spans="13:13">
      <c r="M9038" s="10" t="s">
        <v>252</v>
      </c>
    </row>
    <row r="9039" spans="13:13">
      <c r="M9039" s="10" t="s">
        <v>252</v>
      </c>
    </row>
    <row r="9040" spans="13:13">
      <c r="M9040" s="10" t="s">
        <v>252</v>
      </c>
    </row>
    <row r="9041" spans="13:13">
      <c r="M9041" s="10" t="s">
        <v>252</v>
      </c>
    </row>
    <row r="9042" spans="13:13">
      <c r="M9042" s="10" t="s">
        <v>252</v>
      </c>
    </row>
    <row r="9043" spans="13:13">
      <c r="M9043" s="10" t="s">
        <v>252</v>
      </c>
    </row>
    <row r="9044" spans="13:13">
      <c r="M9044" s="10" t="s">
        <v>252</v>
      </c>
    </row>
    <row r="9045" spans="13:13">
      <c r="M9045" s="10" t="s">
        <v>252</v>
      </c>
    </row>
    <row r="9046" spans="13:13">
      <c r="M9046" s="10" t="s">
        <v>252</v>
      </c>
    </row>
    <row r="9047" spans="13:13">
      <c r="M9047" s="10" t="s">
        <v>252</v>
      </c>
    </row>
    <row r="9048" spans="13:13">
      <c r="M9048" s="10" t="s">
        <v>252</v>
      </c>
    </row>
    <row r="9049" spans="13:13">
      <c r="M9049" s="10" t="s">
        <v>252</v>
      </c>
    </row>
    <row r="9050" spans="13:13">
      <c r="M9050" s="10" t="s">
        <v>252</v>
      </c>
    </row>
    <row r="9051" spans="13:13">
      <c r="M9051" s="10" t="s">
        <v>252</v>
      </c>
    </row>
    <row r="9052" spans="13:13">
      <c r="M9052" s="10" t="s">
        <v>252</v>
      </c>
    </row>
    <row r="9053" spans="13:13">
      <c r="M9053" s="10" t="s">
        <v>252</v>
      </c>
    </row>
    <row r="9054" spans="13:13">
      <c r="M9054" s="10" t="s">
        <v>252</v>
      </c>
    </row>
    <row r="9055" spans="13:13">
      <c r="M9055" s="10" t="s">
        <v>252</v>
      </c>
    </row>
    <row r="9056" spans="13:13">
      <c r="M9056" s="10" t="s">
        <v>252</v>
      </c>
    </row>
    <row r="9057" spans="13:13">
      <c r="M9057" s="10" t="s">
        <v>252</v>
      </c>
    </row>
    <row r="9058" spans="13:13">
      <c r="M9058" s="10" t="s">
        <v>252</v>
      </c>
    </row>
    <row r="9059" spans="13:13">
      <c r="M9059" s="10" t="s">
        <v>252</v>
      </c>
    </row>
    <row r="9060" spans="13:13">
      <c r="M9060" s="10" t="s">
        <v>252</v>
      </c>
    </row>
    <row r="9061" spans="13:13">
      <c r="M9061" s="10" t="s">
        <v>252</v>
      </c>
    </row>
    <row r="9062" spans="13:13">
      <c r="M9062" s="10" t="s">
        <v>252</v>
      </c>
    </row>
    <row r="9063" spans="13:13">
      <c r="M9063" s="10" t="s">
        <v>252</v>
      </c>
    </row>
    <row r="9064" spans="13:13">
      <c r="M9064" s="10" t="s">
        <v>252</v>
      </c>
    </row>
    <row r="9065" spans="13:13">
      <c r="M9065" s="10" t="s">
        <v>252</v>
      </c>
    </row>
    <row r="9066" spans="13:13">
      <c r="M9066" s="10" t="s">
        <v>252</v>
      </c>
    </row>
    <row r="9067" spans="13:13">
      <c r="M9067" s="10" t="s">
        <v>252</v>
      </c>
    </row>
    <row r="9068" spans="13:13">
      <c r="M9068" s="10" t="s">
        <v>252</v>
      </c>
    </row>
    <row r="9069" spans="13:13">
      <c r="M9069" s="10" t="s">
        <v>252</v>
      </c>
    </row>
    <row r="9070" spans="13:13">
      <c r="M9070" s="10" t="s">
        <v>252</v>
      </c>
    </row>
    <row r="9071" spans="13:13">
      <c r="M9071" s="10" t="s">
        <v>252</v>
      </c>
    </row>
    <row r="9072" spans="13:13">
      <c r="M9072" s="10" t="s">
        <v>252</v>
      </c>
    </row>
    <row r="9073" spans="13:13">
      <c r="M9073" s="10" t="s">
        <v>252</v>
      </c>
    </row>
    <row r="9074" spans="13:13">
      <c r="M9074" s="10" t="s">
        <v>252</v>
      </c>
    </row>
    <row r="9075" spans="13:13">
      <c r="M9075" s="10" t="s">
        <v>252</v>
      </c>
    </row>
    <row r="9076" spans="13:13">
      <c r="M9076" s="10" t="s">
        <v>252</v>
      </c>
    </row>
    <row r="9077" spans="13:13">
      <c r="M9077" s="10" t="s">
        <v>252</v>
      </c>
    </row>
    <row r="9078" spans="13:13">
      <c r="M9078" s="10" t="s">
        <v>252</v>
      </c>
    </row>
    <row r="9079" spans="13:13">
      <c r="M9079" s="10" t="s">
        <v>252</v>
      </c>
    </row>
    <row r="9080" spans="13:13">
      <c r="M9080" s="10" t="s">
        <v>252</v>
      </c>
    </row>
    <row r="9081" spans="13:13">
      <c r="M9081" s="10" t="s">
        <v>252</v>
      </c>
    </row>
    <row r="9082" spans="13:13">
      <c r="M9082" s="10" t="s">
        <v>252</v>
      </c>
    </row>
    <row r="9083" spans="13:13">
      <c r="M9083" s="10" t="s">
        <v>252</v>
      </c>
    </row>
    <row r="9084" spans="13:13">
      <c r="M9084" s="10" t="s">
        <v>252</v>
      </c>
    </row>
    <row r="9085" spans="13:13">
      <c r="M9085" s="10" t="s">
        <v>252</v>
      </c>
    </row>
    <row r="9086" spans="13:13">
      <c r="M9086" s="10" t="s">
        <v>252</v>
      </c>
    </row>
    <row r="9087" spans="13:13">
      <c r="M9087" s="10" t="s">
        <v>252</v>
      </c>
    </row>
    <row r="9088" spans="13:13">
      <c r="M9088" s="10" t="s">
        <v>252</v>
      </c>
    </row>
    <row r="9089" spans="13:13">
      <c r="M9089" s="10" t="s">
        <v>252</v>
      </c>
    </row>
    <row r="9090" spans="13:13">
      <c r="M9090" s="10" t="s">
        <v>252</v>
      </c>
    </row>
    <row r="9091" spans="13:13">
      <c r="M9091" s="10" t="s">
        <v>252</v>
      </c>
    </row>
    <row r="9092" spans="13:13">
      <c r="M9092" s="10" t="s">
        <v>252</v>
      </c>
    </row>
    <row r="9093" spans="13:13">
      <c r="M9093" s="10" t="s">
        <v>252</v>
      </c>
    </row>
    <row r="9094" spans="13:13">
      <c r="M9094" s="10" t="s">
        <v>252</v>
      </c>
    </row>
    <row r="9095" spans="13:13">
      <c r="M9095" s="10" t="s">
        <v>252</v>
      </c>
    </row>
    <row r="9096" spans="13:13">
      <c r="M9096" s="10" t="s">
        <v>252</v>
      </c>
    </row>
    <row r="9097" spans="13:13">
      <c r="M9097" s="10" t="s">
        <v>252</v>
      </c>
    </row>
    <row r="9098" spans="13:13">
      <c r="M9098" s="10" t="s">
        <v>252</v>
      </c>
    </row>
    <row r="9099" spans="13:13">
      <c r="M9099" s="10" t="s">
        <v>252</v>
      </c>
    </row>
    <row r="9100" spans="13:13">
      <c r="M9100" s="10" t="s">
        <v>252</v>
      </c>
    </row>
    <row r="9101" spans="13:13">
      <c r="M9101" s="10" t="s">
        <v>252</v>
      </c>
    </row>
    <row r="9102" spans="13:13">
      <c r="M9102" s="10" t="s">
        <v>252</v>
      </c>
    </row>
    <row r="9103" spans="13:13">
      <c r="M9103" s="10" t="s">
        <v>252</v>
      </c>
    </row>
    <row r="9104" spans="13:13">
      <c r="M9104" s="10" t="s">
        <v>252</v>
      </c>
    </row>
    <row r="9105" spans="13:13">
      <c r="M9105" s="10" t="s">
        <v>252</v>
      </c>
    </row>
    <row r="9106" spans="13:13">
      <c r="M9106" s="10" t="s">
        <v>252</v>
      </c>
    </row>
    <row r="9107" spans="13:13">
      <c r="M9107" s="10" t="s">
        <v>252</v>
      </c>
    </row>
    <row r="9108" spans="13:13">
      <c r="M9108" s="10" t="s">
        <v>252</v>
      </c>
    </row>
    <row r="9109" spans="13:13">
      <c r="M9109" s="10" t="s">
        <v>252</v>
      </c>
    </row>
    <row r="9110" spans="13:13">
      <c r="M9110" s="10" t="s">
        <v>252</v>
      </c>
    </row>
    <row r="9111" spans="13:13">
      <c r="M9111" s="10" t="s">
        <v>252</v>
      </c>
    </row>
    <row r="9112" spans="13:13">
      <c r="M9112" s="10" t="s">
        <v>252</v>
      </c>
    </row>
    <row r="9113" spans="13:13">
      <c r="M9113" s="10" t="s">
        <v>252</v>
      </c>
    </row>
    <row r="9114" spans="13:13">
      <c r="M9114" s="10" t="s">
        <v>252</v>
      </c>
    </row>
    <row r="9115" spans="13:13">
      <c r="M9115" s="10" t="s">
        <v>252</v>
      </c>
    </row>
    <row r="9116" spans="13:13">
      <c r="M9116" s="10" t="s">
        <v>252</v>
      </c>
    </row>
    <row r="9117" spans="13:13">
      <c r="M9117" s="10" t="s">
        <v>252</v>
      </c>
    </row>
    <row r="9118" spans="13:13">
      <c r="M9118" s="10" t="s">
        <v>252</v>
      </c>
    </row>
    <row r="9119" spans="13:13">
      <c r="M9119" s="10" t="s">
        <v>252</v>
      </c>
    </row>
    <row r="9120" spans="13:13">
      <c r="M9120" s="10" t="s">
        <v>252</v>
      </c>
    </row>
    <row r="9121" spans="13:13">
      <c r="M9121" s="10" t="s">
        <v>252</v>
      </c>
    </row>
    <row r="9122" spans="13:13">
      <c r="M9122" s="10" t="s">
        <v>252</v>
      </c>
    </row>
    <row r="9123" spans="13:13">
      <c r="M9123" s="10" t="s">
        <v>252</v>
      </c>
    </row>
    <row r="9124" spans="13:13">
      <c r="M9124" s="10" t="s">
        <v>252</v>
      </c>
    </row>
    <row r="9125" spans="13:13">
      <c r="M9125" s="10" t="s">
        <v>252</v>
      </c>
    </row>
    <row r="9126" spans="13:13">
      <c r="M9126" s="10" t="s">
        <v>252</v>
      </c>
    </row>
    <row r="9127" spans="13:13">
      <c r="M9127" s="10" t="s">
        <v>252</v>
      </c>
    </row>
    <row r="9128" spans="13:13">
      <c r="M9128" s="10" t="s">
        <v>252</v>
      </c>
    </row>
    <row r="9129" spans="13:13">
      <c r="M9129" s="10" t="s">
        <v>252</v>
      </c>
    </row>
    <row r="9130" spans="13:13">
      <c r="M9130" s="10" t="s">
        <v>252</v>
      </c>
    </row>
    <row r="9131" spans="13:13">
      <c r="M9131" s="10" t="s">
        <v>252</v>
      </c>
    </row>
    <row r="9132" spans="13:13">
      <c r="M9132" s="10" t="s">
        <v>252</v>
      </c>
    </row>
    <row r="9133" spans="13:13">
      <c r="M9133" s="10" t="s">
        <v>252</v>
      </c>
    </row>
    <row r="9134" spans="13:13">
      <c r="M9134" s="10" t="s">
        <v>252</v>
      </c>
    </row>
    <row r="9135" spans="13:13">
      <c r="M9135" s="10" t="s">
        <v>252</v>
      </c>
    </row>
    <row r="9136" spans="13:13">
      <c r="M9136" s="10" t="s">
        <v>252</v>
      </c>
    </row>
    <row r="9137" spans="13:13">
      <c r="M9137" s="10" t="s">
        <v>252</v>
      </c>
    </row>
    <row r="9138" spans="13:13">
      <c r="M9138" s="10" t="s">
        <v>252</v>
      </c>
    </row>
    <row r="9139" spans="13:13">
      <c r="M9139" s="10" t="s">
        <v>252</v>
      </c>
    </row>
    <row r="9140" spans="13:13">
      <c r="M9140" s="10" t="s">
        <v>252</v>
      </c>
    </row>
    <row r="9141" spans="13:13">
      <c r="M9141" s="10" t="s">
        <v>252</v>
      </c>
    </row>
    <row r="9142" spans="13:13">
      <c r="M9142" s="10" t="s">
        <v>252</v>
      </c>
    </row>
    <row r="9143" spans="13:13">
      <c r="M9143" s="10" t="s">
        <v>252</v>
      </c>
    </row>
    <row r="9144" spans="13:13">
      <c r="M9144" s="10" t="s">
        <v>252</v>
      </c>
    </row>
    <row r="9145" spans="13:13">
      <c r="M9145" s="10" t="s">
        <v>252</v>
      </c>
    </row>
    <row r="9146" spans="13:13">
      <c r="M9146" s="10" t="s">
        <v>252</v>
      </c>
    </row>
    <row r="9147" spans="13:13">
      <c r="M9147" s="10" t="s">
        <v>252</v>
      </c>
    </row>
    <row r="9148" spans="13:13">
      <c r="M9148" s="10" t="s">
        <v>252</v>
      </c>
    </row>
    <row r="9149" spans="13:13">
      <c r="M9149" s="10" t="s">
        <v>252</v>
      </c>
    </row>
    <row r="9150" spans="13:13">
      <c r="M9150" s="10" t="s">
        <v>252</v>
      </c>
    </row>
    <row r="9151" spans="13:13">
      <c r="M9151" s="10" t="s">
        <v>252</v>
      </c>
    </row>
    <row r="9152" spans="13:13">
      <c r="M9152" s="10" t="s">
        <v>252</v>
      </c>
    </row>
    <row r="9153" spans="13:13">
      <c r="M9153" s="10" t="s">
        <v>252</v>
      </c>
    </row>
    <row r="9154" spans="13:13">
      <c r="M9154" s="10" t="s">
        <v>252</v>
      </c>
    </row>
    <row r="9155" spans="13:13">
      <c r="M9155" s="10" t="s">
        <v>252</v>
      </c>
    </row>
    <row r="9156" spans="13:13">
      <c r="M9156" s="10" t="s">
        <v>252</v>
      </c>
    </row>
    <row r="9157" spans="13:13">
      <c r="M9157" s="10" t="s">
        <v>252</v>
      </c>
    </row>
    <row r="9158" spans="13:13">
      <c r="M9158" s="10" t="s">
        <v>252</v>
      </c>
    </row>
    <row r="9159" spans="13:13">
      <c r="M9159" s="10" t="s">
        <v>252</v>
      </c>
    </row>
    <row r="9160" spans="13:13">
      <c r="M9160" s="10" t="s">
        <v>252</v>
      </c>
    </row>
    <row r="9161" spans="13:13">
      <c r="M9161" s="10" t="s">
        <v>252</v>
      </c>
    </row>
    <row r="9162" spans="13:13">
      <c r="M9162" s="10" t="s">
        <v>252</v>
      </c>
    </row>
    <row r="9163" spans="13:13">
      <c r="M9163" s="10" t="s">
        <v>252</v>
      </c>
    </row>
    <row r="9164" spans="13:13">
      <c r="M9164" s="10" t="s">
        <v>252</v>
      </c>
    </row>
    <row r="9165" spans="13:13">
      <c r="M9165" s="10" t="s">
        <v>252</v>
      </c>
    </row>
    <row r="9166" spans="13:13">
      <c r="M9166" s="10" t="s">
        <v>252</v>
      </c>
    </row>
    <row r="9167" spans="13:13">
      <c r="M9167" s="10" t="s">
        <v>252</v>
      </c>
    </row>
    <row r="9168" spans="13:13">
      <c r="M9168" s="10" t="s">
        <v>252</v>
      </c>
    </row>
    <row r="9169" spans="13:13">
      <c r="M9169" s="10" t="s">
        <v>252</v>
      </c>
    </row>
    <row r="9170" spans="13:13">
      <c r="M9170" s="10" t="s">
        <v>252</v>
      </c>
    </row>
    <row r="9171" spans="13:13">
      <c r="M9171" s="10" t="s">
        <v>252</v>
      </c>
    </row>
    <row r="9172" spans="13:13">
      <c r="M9172" s="10" t="s">
        <v>252</v>
      </c>
    </row>
    <row r="9173" spans="13:13">
      <c r="M9173" s="10" t="s">
        <v>252</v>
      </c>
    </row>
    <row r="9174" spans="13:13">
      <c r="M9174" s="10" t="s">
        <v>252</v>
      </c>
    </row>
    <row r="9175" spans="13:13">
      <c r="M9175" s="10" t="s">
        <v>252</v>
      </c>
    </row>
    <row r="9176" spans="13:13">
      <c r="M9176" s="10" t="s">
        <v>252</v>
      </c>
    </row>
    <row r="9177" spans="13:13">
      <c r="M9177" s="10" t="s">
        <v>252</v>
      </c>
    </row>
    <row r="9178" spans="13:13">
      <c r="M9178" s="10" t="s">
        <v>252</v>
      </c>
    </row>
    <row r="9179" spans="13:13">
      <c r="M9179" s="10" t="s">
        <v>252</v>
      </c>
    </row>
    <row r="9180" spans="13:13">
      <c r="M9180" s="10" t="s">
        <v>252</v>
      </c>
    </row>
    <row r="9181" spans="13:13">
      <c r="M9181" s="10" t="s">
        <v>252</v>
      </c>
    </row>
    <row r="9182" spans="13:13">
      <c r="M9182" s="10" t="s">
        <v>252</v>
      </c>
    </row>
    <row r="9183" spans="13:13">
      <c r="M9183" s="10" t="s">
        <v>252</v>
      </c>
    </row>
    <row r="9184" spans="13:13">
      <c r="M9184" s="10" t="s">
        <v>252</v>
      </c>
    </row>
    <row r="9185" spans="13:13">
      <c r="M9185" s="10" t="s">
        <v>252</v>
      </c>
    </row>
    <row r="9186" spans="13:13">
      <c r="M9186" s="10" t="s">
        <v>252</v>
      </c>
    </row>
    <row r="9187" spans="13:13">
      <c r="M9187" s="10" t="s">
        <v>252</v>
      </c>
    </row>
    <row r="9188" spans="13:13">
      <c r="M9188" s="10" t="s">
        <v>252</v>
      </c>
    </row>
    <row r="9189" spans="13:13">
      <c r="M9189" s="10" t="s">
        <v>252</v>
      </c>
    </row>
    <row r="9190" spans="13:13">
      <c r="M9190" s="10" t="s">
        <v>252</v>
      </c>
    </row>
    <row r="9191" spans="13:13">
      <c r="M9191" s="10" t="s">
        <v>252</v>
      </c>
    </row>
    <row r="9192" spans="13:13">
      <c r="M9192" s="10" t="s">
        <v>252</v>
      </c>
    </row>
    <row r="9193" spans="13:13">
      <c r="M9193" s="10" t="s">
        <v>252</v>
      </c>
    </row>
    <row r="9194" spans="13:13">
      <c r="M9194" s="10" t="s">
        <v>252</v>
      </c>
    </row>
    <row r="9195" spans="13:13">
      <c r="M9195" s="10" t="s">
        <v>252</v>
      </c>
    </row>
    <row r="9196" spans="13:13">
      <c r="M9196" s="10" t="s">
        <v>252</v>
      </c>
    </row>
    <row r="9197" spans="13:13">
      <c r="M9197" s="10" t="s">
        <v>252</v>
      </c>
    </row>
    <row r="9198" spans="13:13">
      <c r="M9198" s="10" t="s">
        <v>252</v>
      </c>
    </row>
    <row r="9199" spans="13:13">
      <c r="M9199" s="10" t="s">
        <v>252</v>
      </c>
    </row>
    <row r="9200" spans="13:13">
      <c r="M9200" s="10" t="s">
        <v>252</v>
      </c>
    </row>
    <row r="9201" spans="13:13">
      <c r="M9201" s="10" t="s">
        <v>252</v>
      </c>
    </row>
    <row r="9202" spans="13:13">
      <c r="M9202" s="10" t="s">
        <v>252</v>
      </c>
    </row>
    <row r="9203" spans="13:13">
      <c r="M9203" s="10" t="s">
        <v>252</v>
      </c>
    </row>
    <row r="9204" spans="13:13">
      <c r="M9204" s="10" t="s">
        <v>252</v>
      </c>
    </row>
    <row r="9205" spans="13:13">
      <c r="M9205" s="10" t="s">
        <v>252</v>
      </c>
    </row>
    <row r="9206" spans="13:13">
      <c r="M9206" s="10" t="s">
        <v>252</v>
      </c>
    </row>
    <row r="9207" spans="13:13">
      <c r="M9207" s="10" t="s">
        <v>252</v>
      </c>
    </row>
    <row r="9208" spans="13:13">
      <c r="M9208" s="10" t="s">
        <v>252</v>
      </c>
    </row>
    <row r="9209" spans="13:13">
      <c r="M9209" s="10" t="s">
        <v>252</v>
      </c>
    </row>
    <row r="9210" spans="13:13">
      <c r="M9210" s="10" t="s">
        <v>252</v>
      </c>
    </row>
    <row r="9211" spans="13:13">
      <c r="M9211" s="10" t="s">
        <v>252</v>
      </c>
    </row>
    <row r="9212" spans="13:13">
      <c r="M9212" s="10" t="s">
        <v>252</v>
      </c>
    </row>
    <row r="9213" spans="13:13">
      <c r="M9213" s="10" t="s">
        <v>252</v>
      </c>
    </row>
    <row r="9214" spans="13:13">
      <c r="M9214" s="10" t="s">
        <v>252</v>
      </c>
    </row>
    <row r="9215" spans="13:13">
      <c r="M9215" s="10" t="s">
        <v>252</v>
      </c>
    </row>
    <row r="9216" spans="13:13">
      <c r="M9216" s="10" t="s">
        <v>252</v>
      </c>
    </row>
    <row r="9217" spans="13:13">
      <c r="M9217" s="10" t="s">
        <v>252</v>
      </c>
    </row>
    <row r="9218" spans="13:13">
      <c r="M9218" s="10" t="s">
        <v>252</v>
      </c>
    </row>
    <row r="9219" spans="13:13">
      <c r="M9219" s="10" t="s">
        <v>252</v>
      </c>
    </row>
    <row r="9220" spans="13:13">
      <c r="M9220" s="10" t="s">
        <v>252</v>
      </c>
    </row>
    <row r="9221" spans="13:13">
      <c r="M9221" s="10" t="s">
        <v>252</v>
      </c>
    </row>
    <row r="9222" spans="13:13">
      <c r="M9222" s="10" t="s">
        <v>252</v>
      </c>
    </row>
    <row r="9223" spans="13:13">
      <c r="M9223" s="10" t="s">
        <v>252</v>
      </c>
    </row>
    <row r="9224" spans="13:13">
      <c r="M9224" s="10" t="s">
        <v>252</v>
      </c>
    </row>
    <row r="9225" spans="13:13">
      <c r="M9225" s="10" t="s">
        <v>252</v>
      </c>
    </row>
    <row r="9226" spans="13:13">
      <c r="M9226" s="10" t="s">
        <v>252</v>
      </c>
    </row>
    <row r="9227" spans="13:13">
      <c r="M9227" s="10" t="s">
        <v>252</v>
      </c>
    </row>
    <row r="9228" spans="13:13">
      <c r="M9228" s="10" t="s">
        <v>252</v>
      </c>
    </row>
    <row r="9229" spans="13:13">
      <c r="M9229" s="10" t="s">
        <v>252</v>
      </c>
    </row>
    <row r="9230" spans="13:13">
      <c r="M9230" s="10" t="s">
        <v>252</v>
      </c>
    </row>
    <row r="9231" spans="13:13">
      <c r="M9231" s="10" t="s">
        <v>252</v>
      </c>
    </row>
    <row r="9232" spans="13:13">
      <c r="M9232" s="10" t="s">
        <v>252</v>
      </c>
    </row>
    <row r="9233" spans="13:13">
      <c r="M9233" s="10" t="s">
        <v>252</v>
      </c>
    </row>
    <row r="9234" spans="13:13">
      <c r="M9234" s="10" t="s">
        <v>252</v>
      </c>
    </row>
    <row r="9235" spans="13:13">
      <c r="M9235" s="10" t="s">
        <v>252</v>
      </c>
    </row>
    <row r="9236" spans="13:13">
      <c r="M9236" s="10" t="s">
        <v>252</v>
      </c>
    </row>
    <row r="9237" spans="13:13">
      <c r="M9237" s="10" t="s">
        <v>252</v>
      </c>
    </row>
    <row r="9238" spans="13:13">
      <c r="M9238" s="10" t="s">
        <v>252</v>
      </c>
    </row>
    <row r="9239" spans="13:13">
      <c r="M9239" s="10" t="s">
        <v>252</v>
      </c>
    </row>
    <row r="9240" spans="13:13">
      <c r="M9240" s="10" t="s">
        <v>252</v>
      </c>
    </row>
    <row r="9241" spans="13:13">
      <c r="M9241" s="10" t="s">
        <v>252</v>
      </c>
    </row>
    <row r="9242" spans="13:13">
      <c r="M9242" s="10" t="s">
        <v>252</v>
      </c>
    </row>
    <row r="9243" spans="13:13">
      <c r="M9243" s="10" t="s">
        <v>252</v>
      </c>
    </row>
    <row r="9244" spans="13:13">
      <c r="M9244" s="10" t="s">
        <v>252</v>
      </c>
    </row>
    <row r="9245" spans="13:13">
      <c r="M9245" s="10" t="s">
        <v>252</v>
      </c>
    </row>
    <row r="9246" spans="13:13">
      <c r="M9246" s="10" t="s">
        <v>252</v>
      </c>
    </row>
    <row r="9247" spans="13:13">
      <c r="M9247" s="10" t="s">
        <v>252</v>
      </c>
    </row>
    <row r="9248" spans="13:13">
      <c r="M9248" s="10" t="s">
        <v>252</v>
      </c>
    </row>
    <row r="9249" spans="13:13">
      <c r="M9249" s="10" t="s">
        <v>252</v>
      </c>
    </row>
    <row r="9250" spans="13:13">
      <c r="M9250" s="10" t="s">
        <v>252</v>
      </c>
    </row>
    <row r="9251" spans="13:13">
      <c r="M9251" s="10" t="s">
        <v>252</v>
      </c>
    </row>
    <row r="9252" spans="13:13">
      <c r="M9252" s="10" t="s">
        <v>252</v>
      </c>
    </row>
    <row r="9253" spans="13:13">
      <c r="M9253" s="10" t="s">
        <v>252</v>
      </c>
    </row>
    <row r="9254" spans="13:13">
      <c r="M9254" s="10" t="s">
        <v>252</v>
      </c>
    </row>
    <row r="9255" spans="13:13">
      <c r="M9255" s="10" t="s">
        <v>252</v>
      </c>
    </row>
    <row r="9256" spans="13:13">
      <c r="M9256" s="10" t="s">
        <v>252</v>
      </c>
    </row>
    <row r="9257" spans="13:13">
      <c r="M9257" s="10" t="s">
        <v>252</v>
      </c>
    </row>
    <row r="9258" spans="13:13">
      <c r="M9258" s="10" t="s">
        <v>252</v>
      </c>
    </row>
    <row r="9259" spans="13:13">
      <c r="M9259" s="10" t="s">
        <v>252</v>
      </c>
    </row>
    <row r="9260" spans="13:13">
      <c r="M9260" s="10" t="s">
        <v>252</v>
      </c>
    </row>
    <row r="9261" spans="13:13">
      <c r="M9261" s="10" t="s">
        <v>252</v>
      </c>
    </row>
    <row r="9262" spans="13:13">
      <c r="M9262" s="10" t="s">
        <v>252</v>
      </c>
    </row>
    <row r="9263" spans="13:13">
      <c r="M9263" s="10" t="s">
        <v>252</v>
      </c>
    </row>
    <row r="9264" spans="13:13">
      <c r="M9264" s="10" t="s">
        <v>252</v>
      </c>
    </row>
    <row r="9265" spans="13:13">
      <c r="M9265" s="10" t="s">
        <v>252</v>
      </c>
    </row>
    <row r="9266" spans="13:13">
      <c r="M9266" s="10" t="s">
        <v>252</v>
      </c>
    </row>
    <row r="9267" spans="13:13">
      <c r="M9267" s="10" t="s">
        <v>252</v>
      </c>
    </row>
    <row r="9268" spans="13:13">
      <c r="M9268" s="10" t="s">
        <v>252</v>
      </c>
    </row>
    <row r="9269" spans="13:13">
      <c r="M9269" s="10" t="s">
        <v>252</v>
      </c>
    </row>
    <row r="9270" spans="13:13">
      <c r="M9270" s="10" t="s">
        <v>252</v>
      </c>
    </row>
    <row r="9271" spans="13:13">
      <c r="M9271" s="10" t="s">
        <v>252</v>
      </c>
    </row>
    <row r="9272" spans="13:13">
      <c r="M9272" s="10" t="s">
        <v>252</v>
      </c>
    </row>
    <row r="9273" spans="13:13">
      <c r="M9273" s="10" t="s">
        <v>252</v>
      </c>
    </row>
    <row r="9274" spans="13:13">
      <c r="M9274" s="10" t="s">
        <v>252</v>
      </c>
    </row>
    <row r="9275" spans="13:13">
      <c r="M9275" s="10" t="s">
        <v>252</v>
      </c>
    </row>
    <row r="9276" spans="13:13">
      <c r="M9276" s="10" t="s">
        <v>252</v>
      </c>
    </row>
    <row r="9277" spans="13:13">
      <c r="M9277" s="10" t="s">
        <v>252</v>
      </c>
    </row>
    <row r="9278" spans="13:13">
      <c r="M9278" s="10" t="s">
        <v>252</v>
      </c>
    </row>
    <row r="9279" spans="13:13">
      <c r="M9279" s="10" t="s">
        <v>252</v>
      </c>
    </row>
    <row r="9280" spans="13:13">
      <c r="M9280" s="10" t="s">
        <v>252</v>
      </c>
    </row>
    <row r="9281" spans="13:13">
      <c r="M9281" s="10" t="s">
        <v>252</v>
      </c>
    </row>
    <row r="9282" spans="13:13">
      <c r="M9282" s="10" t="s">
        <v>252</v>
      </c>
    </row>
    <row r="9283" spans="13:13">
      <c r="M9283" s="10" t="s">
        <v>252</v>
      </c>
    </row>
    <row r="9284" spans="13:13">
      <c r="M9284" s="10" t="s">
        <v>252</v>
      </c>
    </row>
    <row r="9285" spans="13:13">
      <c r="M9285" s="10" t="s">
        <v>252</v>
      </c>
    </row>
    <row r="9286" spans="13:13">
      <c r="M9286" s="10" t="s">
        <v>252</v>
      </c>
    </row>
    <row r="9287" spans="13:13">
      <c r="M9287" s="10" t="s">
        <v>252</v>
      </c>
    </row>
    <row r="9288" spans="13:13">
      <c r="M9288" s="10" t="s">
        <v>252</v>
      </c>
    </row>
    <row r="9289" spans="13:13">
      <c r="M9289" s="10" t="s">
        <v>252</v>
      </c>
    </row>
    <row r="9290" spans="13:13">
      <c r="M9290" s="10" t="s">
        <v>252</v>
      </c>
    </row>
    <row r="9291" spans="13:13">
      <c r="M9291" s="10" t="s">
        <v>252</v>
      </c>
    </row>
    <row r="9292" spans="13:13">
      <c r="M9292" s="10" t="s">
        <v>252</v>
      </c>
    </row>
    <row r="9293" spans="13:13">
      <c r="M9293" s="10" t="s">
        <v>252</v>
      </c>
    </row>
    <row r="9294" spans="13:13">
      <c r="M9294" s="10" t="s">
        <v>252</v>
      </c>
    </row>
    <row r="9295" spans="13:13">
      <c r="M9295" s="10" t="s">
        <v>252</v>
      </c>
    </row>
    <row r="9296" spans="13:13">
      <c r="M9296" s="10" t="s">
        <v>252</v>
      </c>
    </row>
    <row r="9297" spans="13:13">
      <c r="M9297" s="10" t="s">
        <v>252</v>
      </c>
    </row>
    <row r="9298" spans="13:13">
      <c r="M9298" s="10" t="s">
        <v>252</v>
      </c>
    </row>
    <row r="9299" spans="13:13">
      <c r="M9299" s="10" t="s">
        <v>252</v>
      </c>
    </row>
    <row r="9300" spans="13:13">
      <c r="M9300" s="10" t="s">
        <v>252</v>
      </c>
    </row>
    <row r="9301" spans="13:13">
      <c r="M9301" s="10" t="s">
        <v>252</v>
      </c>
    </row>
    <row r="9302" spans="13:13">
      <c r="M9302" s="10" t="s">
        <v>252</v>
      </c>
    </row>
    <row r="9303" spans="13:13">
      <c r="M9303" s="10" t="s">
        <v>252</v>
      </c>
    </row>
    <row r="9304" spans="13:13">
      <c r="M9304" s="10" t="s">
        <v>252</v>
      </c>
    </row>
    <row r="9305" spans="13:13">
      <c r="M9305" s="10" t="s">
        <v>252</v>
      </c>
    </row>
    <row r="9306" spans="13:13">
      <c r="M9306" s="10" t="s">
        <v>252</v>
      </c>
    </row>
    <row r="9307" spans="13:13">
      <c r="M9307" s="10" t="s">
        <v>252</v>
      </c>
    </row>
    <row r="9308" spans="13:13">
      <c r="M9308" s="10" t="s">
        <v>252</v>
      </c>
    </row>
    <row r="9309" spans="13:13">
      <c r="M9309" s="10" t="s">
        <v>252</v>
      </c>
    </row>
    <row r="9310" spans="13:13">
      <c r="M9310" s="10" t="s">
        <v>252</v>
      </c>
    </row>
    <row r="9311" spans="13:13">
      <c r="M9311" s="10" t="s">
        <v>252</v>
      </c>
    </row>
    <row r="9312" spans="13:13">
      <c r="M9312" s="10" t="s">
        <v>252</v>
      </c>
    </row>
    <row r="9313" spans="13:13">
      <c r="M9313" s="10" t="s">
        <v>252</v>
      </c>
    </row>
    <row r="9314" spans="13:13">
      <c r="M9314" s="10" t="s">
        <v>252</v>
      </c>
    </row>
    <row r="9315" spans="13:13">
      <c r="M9315" s="10" t="s">
        <v>252</v>
      </c>
    </row>
    <row r="9316" spans="13:13">
      <c r="M9316" s="10" t="s">
        <v>252</v>
      </c>
    </row>
    <row r="9317" spans="13:13">
      <c r="M9317" s="10" t="s">
        <v>252</v>
      </c>
    </row>
    <row r="9318" spans="13:13">
      <c r="M9318" s="10" t="s">
        <v>252</v>
      </c>
    </row>
    <row r="9319" spans="13:13">
      <c r="M9319" s="10" t="s">
        <v>252</v>
      </c>
    </row>
    <row r="9320" spans="13:13">
      <c r="M9320" s="10" t="s">
        <v>252</v>
      </c>
    </row>
    <row r="9321" spans="13:13">
      <c r="M9321" s="10" t="s">
        <v>252</v>
      </c>
    </row>
    <row r="9322" spans="13:13">
      <c r="M9322" s="10" t="s">
        <v>252</v>
      </c>
    </row>
    <row r="9323" spans="13:13">
      <c r="M9323" s="10" t="s">
        <v>252</v>
      </c>
    </row>
    <row r="9324" spans="13:13">
      <c r="M9324" s="10" t="s">
        <v>252</v>
      </c>
    </row>
    <row r="9325" spans="13:13">
      <c r="M9325" s="10" t="s">
        <v>252</v>
      </c>
    </row>
    <row r="9326" spans="13:13">
      <c r="M9326" s="10" t="s">
        <v>252</v>
      </c>
    </row>
    <row r="9327" spans="13:13">
      <c r="M9327" s="10" t="s">
        <v>252</v>
      </c>
    </row>
    <row r="9328" spans="13:13">
      <c r="M9328" s="10" t="s">
        <v>252</v>
      </c>
    </row>
    <row r="9329" spans="13:13">
      <c r="M9329" s="10" t="s">
        <v>252</v>
      </c>
    </row>
    <row r="9330" spans="13:13">
      <c r="M9330" s="10" t="s">
        <v>252</v>
      </c>
    </row>
    <row r="9331" spans="13:13">
      <c r="M9331" s="10" t="s">
        <v>252</v>
      </c>
    </row>
    <row r="9332" spans="13:13">
      <c r="M9332" s="10" t="s">
        <v>252</v>
      </c>
    </row>
    <row r="9333" spans="13:13">
      <c r="M9333" s="10" t="s">
        <v>252</v>
      </c>
    </row>
    <row r="9334" spans="13:13">
      <c r="M9334" s="10" t="s">
        <v>252</v>
      </c>
    </row>
    <row r="9335" spans="13:13">
      <c r="M9335" s="10" t="s">
        <v>252</v>
      </c>
    </row>
    <row r="9336" spans="13:13">
      <c r="M9336" s="10" t="s">
        <v>252</v>
      </c>
    </row>
    <row r="9337" spans="13:13">
      <c r="M9337" s="10" t="s">
        <v>252</v>
      </c>
    </row>
    <row r="9338" spans="13:13">
      <c r="M9338" s="10" t="s">
        <v>252</v>
      </c>
    </row>
    <row r="9339" spans="13:13">
      <c r="M9339" s="10" t="s">
        <v>252</v>
      </c>
    </row>
    <row r="9340" spans="13:13">
      <c r="M9340" s="10" t="s">
        <v>252</v>
      </c>
    </row>
    <row r="9341" spans="13:13">
      <c r="M9341" s="10" t="s">
        <v>252</v>
      </c>
    </row>
    <row r="9342" spans="13:13">
      <c r="M9342" s="10" t="s">
        <v>252</v>
      </c>
    </row>
    <row r="9343" spans="13:13">
      <c r="M9343" s="10" t="s">
        <v>252</v>
      </c>
    </row>
    <row r="9344" spans="13:13">
      <c r="M9344" s="10" t="s">
        <v>252</v>
      </c>
    </row>
    <row r="9345" spans="13:13">
      <c r="M9345" s="10" t="s">
        <v>252</v>
      </c>
    </row>
    <row r="9346" spans="13:13">
      <c r="M9346" s="10" t="s">
        <v>252</v>
      </c>
    </row>
    <row r="9347" spans="13:13">
      <c r="M9347" s="10" t="s">
        <v>252</v>
      </c>
    </row>
    <row r="9348" spans="13:13">
      <c r="M9348" s="10" t="s">
        <v>252</v>
      </c>
    </row>
    <row r="9349" spans="13:13">
      <c r="M9349" s="10" t="s">
        <v>252</v>
      </c>
    </row>
    <row r="9350" spans="13:13">
      <c r="M9350" s="10" t="s">
        <v>252</v>
      </c>
    </row>
    <row r="9351" spans="13:13">
      <c r="M9351" s="10" t="s">
        <v>252</v>
      </c>
    </row>
    <row r="9352" spans="13:13">
      <c r="M9352" s="10" t="s">
        <v>252</v>
      </c>
    </row>
    <row r="9353" spans="13:13">
      <c r="M9353" s="10" t="s">
        <v>252</v>
      </c>
    </row>
    <row r="9354" spans="13:13">
      <c r="M9354" s="10" t="s">
        <v>252</v>
      </c>
    </row>
    <row r="9355" spans="13:13">
      <c r="M9355" s="10" t="s">
        <v>252</v>
      </c>
    </row>
    <row r="9356" spans="13:13">
      <c r="M9356" s="10" t="s">
        <v>252</v>
      </c>
    </row>
    <row r="9357" spans="13:13">
      <c r="M9357" s="10" t="s">
        <v>252</v>
      </c>
    </row>
    <row r="9358" spans="13:13">
      <c r="M9358" s="10" t="s">
        <v>252</v>
      </c>
    </row>
    <row r="9359" spans="13:13">
      <c r="M9359" s="10" t="s">
        <v>252</v>
      </c>
    </row>
    <row r="9360" spans="13:13">
      <c r="M9360" s="10" t="s">
        <v>252</v>
      </c>
    </row>
    <row r="9361" spans="13:13">
      <c r="M9361" s="10" t="s">
        <v>252</v>
      </c>
    </row>
    <row r="9362" spans="13:13">
      <c r="M9362" s="10" t="s">
        <v>252</v>
      </c>
    </row>
    <row r="9363" spans="13:13">
      <c r="M9363" s="10" t="s">
        <v>252</v>
      </c>
    </row>
    <row r="9364" spans="13:13">
      <c r="M9364" s="10" t="s">
        <v>252</v>
      </c>
    </row>
    <row r="9365" spans="13:13">
      <c r="M9365" s="10" t="s">
        <v>252</v>
      </c>
    </row>
    <row r="9366" spans="13:13">
      <c r="M9366" s="10" t="s">
        <v>252</v>
      </c>
    </row>
    <row r="9367" spans="13:13">
      <c r="M9367" s="10" t="s">
        <v>252</v>
      </c>
    </row>
    <row r="9368" spans="13:13">
      <c r="M9368" s="10" t="s">
        <v>252</v>
      </c>
    </row>
    <row r="9369" spans="13:13">
      <c r="M9369" s="10" t="s">
        <v>252</v>
      </c>
    </row>
    <row r="9370" spans="13:13">
      <c r="M9370" s="10" t="s">
        <v>252</v>
      </c>
    </row>
    <row r="9371" spans="13:13">
      <c r="M9371" s="10" t="s">
        <v>252</v>
      </c>
    </row>
    <row r="9372" spans="13:13">
      <c r="M9372" s="10" t="s">
        <v>252</v>
      </c>
    </row>
    <row r="9373" spans="13:13">
      <c r="M9373" s="10" t="s">
        <v>252</v>
      </c>
    </row>
    <row r="9374" spans="13:13">
      <c r="M9374" s="10" t="s">
        <v>252</v>
      </c>
    </row>
    <row r="9375" spans="13:13">
      <c r="M9375" s="10" t="s">
        <v>252</v>
      </c>
    </row>
    <row r="9376" spans="13:13">
      <c r="M9376" s="10" t="s">
        <v>252</v>
      </c>
    </row>
    <row r="9377" spans="13:13">
      <c r="M9377" s="10" t="s">
        <v>252</v>
      </c>
    </row>
    <row r="9378" spans="13:13">
      <c r="M9378" s="10" t="s">
        <v>252</v>
      </c>
    </row>
    <row r="9379" spans="13:13">
      <c r="M9379" s="10" t="s">
        <v>252</v>
      </c>
    </row>
    <row r="9380" spans="13:13">
      <c r="M9380" s="10" t="s">
        <v>252</v>
      </c>
    </row>
    <row r="9381" spans="13:13">
      <c r="M9381" s="10" t="s">
        <v>252</v>
      </c>
    </row>
    <row r="9382" spans="13:13">
      <c r="M9382" s="10" t="s">
        <v>252</v>
      </c>
    </row>
    <row r="9383" spans="13:13">
      <c r="M9383" s="10" t="s">
        <v>252</v>
      </c>
    </row>
    <row r="9384" spans="13:13">
      <c r="M9384" s="10" t="s">
        <v>252</v>
      </c>
    </row>
    <row r="9385" spans="13:13">
      <c r="M9385" s="10" t="s">
        <v>252</v>
      </c>
    </row>
    <row r="9386" spans="13:13">
      <c r="M9386" s="10" t="s">
        <v>252</v>
      </c>
    </row>
    <row r="9387" spans="13:13">
      <c r="M9387" s="10" t="s">
        <v>252</v>
      </c>
    </row>
    <row r="9388" spans="13:13">
      <c r="M9388" s="10" t="s">
        <v>252</v>
      </c>
    </row>
    <row r="9389" spans="13:13">
      <c r="M9389" s="10" t="s">
        <v>252</v>
      </c>
    </row>
    <row r="9390" spans="13:13">
      <c r="M9390" s="10" t="s">
        <v>252</v>
      </c>
    </row>
    <row r="9391" spans="13:13">
      <c r="M9391" s="10" t="s">
        <v>252</v>
      </c>
    </row>
    <row r="9392" spans="13:13">
      <c r="M9392" s="10" t="s">
        <v>252</v>
      </c>
    </row>
    <row r="9393" spans="13:13">
      <c r="M9393" s="10" t="s">
        <v>252</v>
      </c>
    </row>
    <row r="9394" spans="13:13">
      <c r="M9394" s="10" t="s">
        <v>252</v>
      </c>
    </row>
    <row r="9395" spans="13:13">
      <c r="M9395" s="10" t="s">
        <v>252</v>
      </c>
    </row>
    <row r="9396" spans="13:13">
      <c r="M9396" s="10" t="s">
        <v>252</v>
      </c>
    </row>
    <row r="9397" spans="13:13">
      <c r="M9397" s="10" t="s">
        <v>252</v>
      </c>
    </row>
    <row r="9398" spans="13:13">
      <c r="M9398" s="10" t="s">
        <v>252</v>
      </c>
    </row>
    <row r="9399" spans="13:13">
      <c r="M9399" s="10" t="s">
        <v>252</v>
      </c>
    </row>
    <row r="9400" spans="13:13">
      <c r="M9400" s="10" t="s">
        <v>252</v>
      </c>
    </row>
    <row r="9401" spans="13:13">
      <c r="M9401" s="10" t="s">
        <v>252</v>
      </c>
    </row>
    <row r="9402" spans="13:13">
      <c r="M9402" s="10" t="s">
        <v>252</v>
      </c>
    </row>
    <row r="9403" spans="13:13">
      <c r="M9403" s="10" t="s">
        <v>252</v>
      </c>
    </row>
    <row r="9404" spans="13:13">
      <c r="M9404" s="10" t="s">
        <v>252</v>
      </c>
    </row>
    <row r="9405" spans="13:13">
      <c r="M9405" s="10" t="s">
        <v>252</v>
      </c>
    </row>
    <row r="9406" spans="13:13">
      <c r="M9406" s="10" t="s">
        <v>252</v>
      </c>
    </row>
    <row r="9407" spans="13:13">
      <c r="M9407" s="10" t="s">
        <v>252</v>
      </c>
    </row>
    <row r="9408" spans="13:13">
      <c r="M9408" s="10" t="s">
        <v>252</v>
      </c>
    </row>
    <row r="9409" spans="13:13">
      <c r="M9409" s="10" t="s">
        <v>252</v>
      </c>
    </row>
    <row r="9410" spans="13:13">
      <c r="M9410" s="10" t="s">
        <v>252</v>
      </c>
    </row>
    <row r="9411" spans="13:13">
      <c r="M9411" s="10" t="s">
        <v>252</v>
      </c>
    </row>
    <row r="9412" spans="13:13">
      <c r="M9412" s="10" t="s">
        <v>252</v>
      </c>
    </row>
    <row r="9413" spans="13:13">
      <c r="M9413" s="10" t="s">
        <v>252</v>
      </c>
    </row>
    <row r="9414" spans="13:13">
      <c r="M9414" s="10" t="s">
        <v>252</v>
      </c>
    </row>
    <row r="9415" spans="13:13">
      <c r="M9415" s="10" t="s">
        <v>252</v>
      </c>
    </row>
    <row r="9416" spans="13:13">
      <c r="M9416" s="10" t="s">
        <v>252</v>
      </c>
    </row>
    <row r="9417" spans="13:13">
      <c r="M9417" s="10" t="s">
        <v>252</v>
      </c>
    </row>
    <row r="9418" spans="13:13">
      <c r="M9418" s="10" t="s">
        <v>252</v>
      </c>
    </row>
    <row r="9419" spans="13:13">
      <c r="M9419" s="10" t="s">
        <v>252</v>
      </c>
    </row>
    <row r="9420" spans="13:13">
      <c r="M9420" s="10" t="s">
        <v>252</v>
      </c>
    </row>
    <row r="9421" spans="13:13">
      <c r="M9421" s="10" t="s">
        <v>252</v>
      </c>
    </row>
    <row r="9422" spans="13:13">
      <c r="M9422" s="10" t="s">
        <v>252</v>
      </c>
    </row>
    <row r="9423" spans="13:13">
      <c r="M9423" s="10" t="s">
        <v>252</v>
      </c>
    </row>
    <row r="9424" spans="13:13">
      <c r="M9424" s="10" t="s">
        <v>252</v>
      </c>
    </row>
    <row r="9425" spans="13:13">
      <c r="M9425" s="10" t="s">
        <v>252</v>
      </c>
    </row>
    <row r="9426" spans="13:13">
      <c r="M9426" s="10" t="s">
        <v>252</v>
      </c>
    </row>
    <row r="9427" spans="13:13">
      <c r="M9427" s="10" t="s">
        <v>252</v>
      </c>
    </row>
    <row r="9428" spans="13:13">
      <c r="M9428" s="10" t="s">
        <v>252</v>
      </c>
    </row>
    <row r="9429" spans="13:13">
      <c r="M9429" s="10" t="s">
        <v>252</v>
      </c>
    </row>
    <row r="9430" spans="13:13">
      <c r="M9430" s="10" t="s">
        <v>252</v>
      </c>
    </row>
    <row r="9431" spans="13:13">
      <c r="M9431" s="10" t="s">
        <v>252</v>
      </c>
    </row>
    <row r="9432" spans="13:13">
      <c r="M9432" s="10" t="s">
        <v>252</v>
      </c>
    </row>
    <row r="9433" spans="13:13">
      <c r="M9433" s="10" t="s">
        <v>252</v>
      </c>
    </row>
    <row r="9434" spans="13:13">
      <c r="M9434" s="10" t="s">
        <v>252</v>
      </c>
    </row>
    <row r="9435" spans="13:13">
      <c r="M9435" s="10" t="s">
        <v>252</v>
      </c>
    </row>
    <row r="9436" spans="13:13">
      <c r="M9436" s="10" t="s">
        <v>252</v>
      </c>
    </row>
    <row r="9437" spans="13:13">
      <c r="M9437" s="10" t="s">
        <v>252</v>
      </c>
    </row>
    <row r="9438" spans="13:13">
      <c r="M9438" s="10" t="s">
        <v>252</v>
      </c>
    </row>
    <row r="9439" spans="13:13">
      <c r="M9439" s="10" t="s">
        <v>252</v>
      </c>
    </row>
    <row r="9440" spans="13:13">
      <c r="M9440" s="10" t="s">
        <v>252</v>
      </c>
    </row>
    <row r="9441" spans="13:13">
      <c r="M9441" s="10" t="s">
        <v>252</v>
      </c>
    </row>
    <row r="9442" spans="13:13">
      <c r="M9442" s="10" t="s">
        <v>252</v>
      </c>
    </row>
    <row r="9443" spans="13:13">
      <c r="M9443" s="10" t="s">
        <v>252</v>
      </c>
    </row>
    <row r="9444" spans="13:13">
      <c r="M9444" s="10" t="s">
        <v>252</v>
      </c>
    </row>
    <row r="9445" spans="13:13">
      <c r="M9445" s="10" t="s">
        <v>252</v>
      </c>
    </row>
    <row r="9446" spans="13:13">
      <c r="M9446" s="10" t="s">
        <v>252</v>
      </c>
    </row>
    <row r="9447" spans="13:13">
      <c r="M9447" s="10" t="s">
        <v>252</v>
      </c>
    </row>
    <row r="9448" spans="13:13">
      <c r="M9448" s="10" t="s">
        <v>252</v>
      </c>
    </row>
    <row r="9449" spans="13:13">
      <c r="M9449" s="10" t="s">
        <v>252</v>
      </c>
    </row>
    <row r="9450" spans="13:13">
      <c r="M9450" s="10" t="s">
        <v>252</v>
      </c>
    </row>
    <row r="9451" spans="13:13">
      <c r="M9451" s="10" t="s">
        <v>252</v>
      </c>
    </row>
    <row r="9452" spans="13:13">
      <c r="M9452" s="10" t="s">
        <v>252</v>
      </c>
    </row>
    <row r="9453" spans="13:13">
      <c r="M9453" s="10" t="s">
        <v>252</v>
      </c>
    </row>
    <row r="9454" spans="13:13">
      <c r="M9454" s="10" t="s">
        <v>252</v>
      </c>
    </row>
    <row r="9455" spans="13:13">
      <c r="M9455" s="10" t="s">
        <v>252</v>
      </c>
    </row>
    <row r="9456" spans="13:13">
      <c r="M9456" s="10" t="s">
        <v>252</v>
      </c>
    </row>
    <row r="9457" spans="13:13">
      <c r="M9457" s="10" t="s">
        <v>252</v>
      </c>
    </row>
    <row r="9458" spans="13:13">
      <c r="M9458" s="10" t="s">
        <v>252</v>
      </c>
    </row>
    <row r="9459" spans="13:13">
      <c r="M9459" s="10" t="s">
        <v>252</v>
      </c>
    </row>
    <row r="9460" spans="13:13">
      <c r="M9460" s="10" t="s">
        <v>252</v>
      </c>
    </row>
    <row r="9461" spans="13:13">
      <c r="M9461" s="10" t="s">
        <v>252</v>
      </c>
    </row>
    <row r="9462" spans="13:13">
      <c r="M9462" s="10" t="s">
        <v>252</v>
      </c>
    </row>
    <row r="9463" spans="13:13">
      <c r="M9463" s="10" t="s">
        <v>252</v>
      </c>
    </row>
    <row r="9464" spans="13:13">
      <c r="M9464" s="10" t="s">
        <v>252</v>
      </c>
    </row>
    <row r="9465" spans="13:13">
      <c r="M9465" s="10" t="s">
        <v>252</v>
      </c>
    </row>
    <row r="9466" spans="13:13">
      <c r="M9466" s="10" t="s">
        <v>252</v>
      </c>
    </row>
    <row r="9467" spans="13:13">
      <c r="M9467" s="10" t="s">
        <v>252</v>
      </c>
    </row>
    <row r="9468" spans="13:13">
      <c r="M9468" s="10" t="s">
        <v>252</v>
      </c>
    </row>
    <row r="9469" spans="13:13">
      <c r="M9469" s="10" t="s">
        <v>252</v>
      </c>
    </row>
    <row r="9470" spans="13:13">
      <c r="M9470" s="10" t="s">
        <v>252</v>
      </c>
    </row>
    <row r="9471" spans="13:13">
      <c r="M9471" s="10" t="s">
        <v>252</v>
      </c>
    </row>
    <row r="9472" spans="13:13">
      <c r="M9472" s="10" t="s">
        <v>252</v>
      </c>
    </row>
    <row r="9473" spans="13:13">
      <c r="M9473" s="10" t="s">
        <v>252</v>
      </c>
    </row>
    <row r="9474" spans="13:13">
      <c r="M9474" s="10" t="s">
        <v>252</v>
      </c>
    </row>
    <row r="9475" spans="13:13">
      <c r="M9475" s="10" t="s">
        <v>252</v>
      </c>
    </row>
    <row r="9476" spans="13:13">
      <c r="M9476" s="10" t="s">
        <v>252</v>
      </c>
    </row>
    <row r="9477" spans="13:13">
      <c r="M9477" s="10" t="s">
        <v>252</v>
      </c>
    </row>
    <row r="9478" spans="13:13">
      <c r="M9478" s="10" t="s">
        <v>252</v>
      </c>
    </row>
    <row r="9479" spans="13:13">
      <c r="M9479" s="10" t="s">
        <v>252</v>
      </c>
    </row>
    <row r="9480" spans="13:13">
      <c r="M9480" s="10" t="s">
        <v>252</v>
      </c>
    </row>
    <row r="9481" spans="13:13">
      <c r="M9481" s="10" t="s">
        <v>252</v>
      </c>
    </row>
    <row r="9482" spans="13:13">
      <c r="M9482" s="10" t="s">
        <v>252</v>
      </c>
    </row>
    <row r="9483" spans="13:13">
      <c r="M9483" s="10" t="s">
        <v>252</v>
      </c>
    </row>
    <row r="9484" spans="13:13">
      <c r="M9484" s="10" t="s">
        <v>252</v>
      </c>
    </row>
    <row r="9485" spans="13:13">
      <c r="M9485" s="10" t="s">
        <v>252</v>
      </c>
    </row>
    <row r="9486" spans="13:13">
      <c r="M9486" s="10" t="s">
        <v>252</v>
      </c>
    </row>
    <row r="9487" spans="13:13">
      <c r="M9487" s="10" t="s">
        <v>252</v>
      </c>
    </row>
    <row r="9488" spans="13:13">
      <c r="M9488" s="10" t="s">
        <v>252</v>
      </c>
    </row>
    <row r="9489" spans="13:13">
      <c r="M9489" s="10" t="s">
        <v>252</v>
      </c>
    </row>
    <row r="9490" spans="13:13">
      <c r="M9490" s="10" t="s">
        <v>252</v>
      </c>
    </row>
    <row r="9491" spans="13:13">
      <c r="M9491" s="10" t="s">
        <v>252</v>
      </c>
    </row>
    <row r="9492" spans="13:13">
      <c r="M9492" s="10" t="s">
        <v>252</v>
      </c>
    </row>
    <row r="9493" spans="13:13">
      <c r="M9493" s="10" t="s">
        <v>252</v>
      </c>
    </row>
    <row r="9494" spans="13:13">
      <c r="M9494" s="10" t="s">
        <v>252</v>
      </c>
    </row>
    <row r="9495" spans="13:13">
      <c r="M9495" s="10" t="s">
        <v>252</v>
      </c>
    </row>
    <row r="9496" spans="13:13">
      <c r="M9496" s="10" t="s">
        <v>252</v>
      </c>
    </row>
    <row r="9497" spans="13:13">
      <c r="M9497" s="10" t="s">
        <v>252</v>
      </c>
    </row>
    <row r="9498" spans="13:13">
      <c r="M9498" s="10" t="s">
        <v>252</v>
      </c>
    </row>
    <row r="9499" spans="13:13">
      <c r="M9499" s="10" t="s">
        <v>252</v>
      </c>
    </row>
    <row r="9500" spans="13:13">
      <c r="M9500" s="10" t="s">
        <v>252</v>
      </c>
    </row>
    <row r="9501" spans="13:13">
      <c r="M9501" s="10" t="s">
        <v>252</v>
      </c>
    </row>
    <row r="9502" spans="13:13">
      <c r="M9502" s="10" t="s">
        <v>252</v>
      </c>
    </row>
    <row r="9503" spans="13:13">
      <c r="M9503" s="10" t="s">
        <v>252</v>
      </c>
    </row>
    <row r="9504" spans="13:13">
      <c r="M9504" s="10" t="s">
        <v>252</v>
      </c>
    </row>
    <row r="9505" spans="13:13">
      <c r="M9505" s="10" t="s">
        <v>252</v>
      </c>
    </row>
    <row r="9506" spans="13:13">
      <c r="M9506" s="10" t="s">
        <v>252</v>
      </c>
    </row>
    <row r="9507" spans="13:13">
      <c r="M9507" s="10" t="s">
        <v>252</v>
      </c>
    </row>
    <row r="9508" spans="13:13">
      <c r="M9508" s="10" t="s">
        <v>252</v>
      </c>
    </row>
    <row r="9509" spans="13:13">
      <c r="M9509" s="10" t="s">
        <v>252</v>
      </c>
    </row>
    <row r="9510" spans="13:13">
      <c r="M9510" s="10" t="s">
        <v>252</v>
      </c>
    </row>
    <row r="9511" spans="13:13">
      <c r="M9511" s="10" t="s">
        <v>252</v>
      </c>
    </row>
    <row r="9512" spans="13:13">
      <c r="M9512" s="10" t="s">
        <v>252</v>
      </c>
    </row>
    <row r="9513" spans="13:13">
      <c r="M9513" s="10" t="s">
        <v>252</v>
      </c>
    </row>
    <row r="9514" spans="13:13">
      <c r="M9514" s="10" t="s">
        <v>252</v>
      </c>
    </row>
    <row r="9515" spans="13:13">
      <c r="M9515" s="10" t="s">
        <v>252</v>
      </c>
    </row>
    <row r="9516" spans="13:13">
      <c r="M9516" s="10" t="s">
        <v>252</v>
      </c>
    </row>
    <row r="9517" spans="13:13">
      <c r="M9517" s="10" t="s">
        <v>252</v>
      </c>
    </row>
    <row r="9518" spans="13:13">
      <c r="M9518" s="10" t="s">
        <v>252</v>
      </c>
    </row>
    <row r="9519" spans="13:13">
      <c r="M9519" s="10" t="s">
        <v>252</v>
      </c>
    </row>
    <row r="9520" spans="13:13">
      <c r="M9520" s="10" t="s">
        <v>252</v>
      </c>
    </row>
    <row r="9521" spans="13:13">
      <c r="M9521" s="10" t="s">
        <v>252</v>
      </c>
    </row>
    <row r="9522" spans="13:13">
      <c r="M9522" s="10" t="s">
        <v>252</v>
      </c>
    </row>
    <row r="9523" spans="13:13">
      <c r="M9523" s="10" t="s">
        <v>252</v>
      </c>
    </row>
    <row r="9524" spans="13:13">
      <c r="M9524" s="10" t="s">
        <v>252</v>
      </c>
    </row>
    <row r="9525" spans="13:13">
      <c r="M9525" s="10" t="s">
        <v>252</v>
      </c>
    </row>
    <row r="9526" spans="13:13">
      <c r="M9526" s="10" t="s">
        <v>252</v>
      </c>
    </row>
    <row r="9527" spans="13:13">
      <c r="M9527" s="10" t="s">
        <v>252</v>
      </c>
    </row>
    <row r="9528" spans="13:13">
      <c r="M9528" s="10" t="s">
        <v>252</v>
      </c>
    </row>
    <row r="9529" spans="13:13">
      <c r="M9529" s="10" t="s">
        <v>252</v>
      </c>
    </row>
    <row r="9530" spans="13:13">
      <c r="M9530" s="10" t="s">
        <v>252</v>
      </c>
    </row>
    <row r="9531" spans="13:13">
      <c r="M9531" s="10" t="s">
        <v>252</v>
      </c>
    </row>
    <row r="9532" spans="13:13">
      <c r="M9532" s="10" t="s">
        <v>252</v>
      </c>
    </row>
    <row r="9533" spans="13:13">
      <c r="M9533" s="10" t="s">
        <v>252</v>
      </c>
    </row>
    <row r="9534" spans="13:13">
      <c r="M9534" s="10" t="s">
        <v>252</v>
      </c>
    </row>
    <row r="9535" spans="13:13">
      <c r="M9535" s="10" t="s">
        <v>252</v>
      </c>
    </row>
    <row r="9536" spans="13:13">
      <c r="M9536" s="10" t="s">
        <v>252</v>
      </c>
    </row>
    <row r="9537" spans="13:13">
      <c r="M9537" s="10" t="s">
        <v>252</v>
      </c>
    </row>
    <row r="9538" spans="13:13">
      <c r="M9538" s="10" t="s">
        <v>252</v>
      </c>
    </row>
    <row r="9539" spans="13:13">
      <c r="M9539" s="10" t="s">
        <v>252</v>
      </c>
    </row>
    <row r="9540" spans="13:13">
      <c r="M9540" s="10" t="s">
        <v>252</v>
      </c>
    </row>
    <row r="9541" spans="13:13">
      <c r="M9541" s="10" t="s">
        <v>252</v>
      </c>
    </row>
    <row r="9542" spans="13:13">
      <c r="M9542" s="10" t="s">
        <v>252</v>
      </c>
    </row>
    <row r="9543" spans="13:13">
      <c r="M9543" s="10" t="s">
        <v>252</v>
      </c>
    </row>
    <row r="9544" spans="13:13">
      <c r="M9544" s="10" t="s">
        <v>252</v>
      </c>
    </row>
    <row r="9545" spans="13:13">
      <c r="M9545" s="10" t="s">
        <v>252</v>
      </c>
    </row>
    <row r="9546" spans="13:13">
      <c r="M9546" s="10" t="s">
        <v>252</v>
      </c>
    </row>
    <row r="9547" spans="13:13">
      <c r="M9547" s="10" t="s">
        <v>252</v>
      </c>
    </row>
    <row r="9548" spans="13:13">
      <c r="M9548" s="10" t="s">
        <v>252</v>
      </c>
    </row>
    <row r="9549" spans="13:13">
      <c r="M9549" s="10" t="s">
        <v>252</v>
      </c>
    </row>
    <row r="9550" spans="13:13">
      <c r="M9550" s="10" t="s">
        <v>252</v>
      </c>
    </row>
    <row r="9551" spans="13:13">
      <c r="M9551" s="10" t="s">
        <v>252</v>
      </c>
    </row>
    <row r="9552" spans="13:13">
      <c r="M9552" s="10" t="s">
        <v>252</v>
      </c>
    </row>
    <row r="9553" spans="13:13">
      <c r="M9553" s="10" t="s">
        <v>252</v>
      </c>
    </row>
    <row r="9554" spans="13:13">
      <c r="M9554" s="10" t="s">
        <v>252</v>
      </c>
    </row>
    <row r="9555" spans="13:13">
      <c r="M9555" s="10" t="s">
        <v>252</v>
      </c>
    </row>
    <row r="9556" spans="13:13">
      <c r="M9556" s="10" t="s">
        <v>252</v>
      </c>
    </row>
    <row r="9557" spans="13:13">
      <c r="M9557" s="10" t="s">
        <v>252</v>
      </c>
    </row>
    <row r="9558" spans="13:13">
      <c r="M9558" s="10" t="s">
        <v>252</v>
      </c>
    </row>
    <row r="9559" spans="13:13">
      <c r="M9559" s="10" t="s">
        <v>252</v>
      </c>
    </row>
    <row r="9560" spans="13:13">
      <c r="M9560" s="10" t="s">
        <v>252</v>
      </c>
    </row>
    <row r="9561" spans="13:13">
      <c r="M9561" s="10" t="s">
        <v>252</v>
      </c>
    </row>
    <row r="9562" spans="13:13">
      <c r="M9562" s="10" t="s">
        <v>252</v>
      </c>
    </row>
    <row r="9563" spans="13:13">
      <c r="M9563" s="10" t="s">
        <v>252</v>
      </c>
    </row>
    <row r="9564" spans="13:13">
      <c r="M9564" s="10" t="s">
        <v>252</v>
      </c>
    </row>
    <row r="9565" spans="13:13">
      <c r="M9565" s="10" t="s">
        <v>252</v>
      </c>
    </row>
    <row r="9566" spans="13:13">
      <c r="M9566" s="10" t="s">
        <v>252</v>
      </c>
    </row>
    <row r="9567" spans="13:13">
      <c r="M9567" s="10" t="s">
        <v>252</v>
      </c>
    </row>
    <row r="9568" spans="13:13">
      <c r="M9568" s="10" t="s">
        <v>252</v>
      </c>
    </row>
    <row r="9569" spans="13:13">
      <c r="M9569" s="10" t="s">
        <v>252</v>
      </c>
    </row>
    <row r="9570" spans="13:13">
      <c r="M9570" s="10" t="s">
        <v>252</v>
      </c>
    </row>
    <row r="9571" spans="13:13">
      <c r="M9571" s="10" t="s">
        <v>252</v>
      </c>
    </row>
    <row r="9572" spans="13:13">
      <c r="M9572" s="10" t="s">
        <v>252</v>
      </c>
    </row>
    <row r="9573" spans="13:13">
      <c r="M9573" s="10" t="s">
        <v>252</v>
      </c>
    </row>
    <row r="9574" spans="13:13">
      <c r="M9574" s="10" t="s">
        <v>252</v>
      </c>
    </row>
    <row r="9575" spans="13:13">
      <c r="M9575" s="10" t="s">
        <v>252</v>
      </c>
    </row>
    <row r="9576" spans="13:13">
      <c r="M9576" s="10" t="s">
        <v>252</v>
      </c>
    </row>
    <row r="9577" spans="13:13">
      <c r="M9577" s="10" t="s">
        <v>252</v>
      </c>
    </row>
    <row r="9578" spans="13:13">
      <c r="M9578" s="10" t="s">
        <v>252</v>
      </c>
    </row>
    <row r="9579" spans="13:13">
      <c r="M9579" s="10" t="s">
        <v>252</v>
      </c>
    </row>
    <row r="9580" spans="13:13">
      <c r="M9580" s="10" t="s">
        <v>252</v>
      </c>
    </row>
    <row r="9581" spans="13:13">
      <c r="M9581" s="10" t="s">
        <v>252</v>
      </c>
    </row>
    <row r="9582" spans="13:13">
      <c r="M9582" s="10" t="s">
        <v>252</v>
      </c>
    </row>
    <row r="9583" spans="13:13">
      <c r="M9583" s="10" t="s">
        <v>252</v>
      </c>
    </row>
    <row r="9584" spans="13:13">
      <c r="M9584" s="10" t="s">
        <v>252</v>
      </c>
    </row>
    <row r="9585" spans="13:13">
      <c r="M9585" s="10" t="s">
        <v>252</v>
      </c>
    </row>
    <row r="9586" spans="13:13">
      <c r="M9586" s="10" t="s">
        <v>252</v>
      </c>
    </row>
    <row r="9587" spans="13:13">
      <c r="M9587" s="10" t="s">
        <v>252</v>
      </c>
    </row>
    <row r="9588" spans="13:13">
      <c r="M9588" s="10" t="s">
        <v>252</v>
      </c>
    </row>
    <row r="9589" spans="13:13">
      <c r="M9589" s="10" t="s">
        <v>252</v>
      </c>
    </row>
    <row r="9590" spans="13:13">
      <c r="M9590" s="10" t="s">
        <v>252</v>
      </c>
    </row>
    <row r="9591" spans="13:13">
      <c r="M9591" s="10" t="s">
        <v>252</v>
      </c>
    </row>
    <row r="9592" spans="13:13">
      <c r="M9592" s="10" t="s">
        <v>252</v>
      </c>
    </row>
    <row r="9593" spans="13:13">
      <c r="M9593" s="10" t="s">
        <v>252</v>
      </c>
    </row>
    <row r="9594" spans="13:13">
      <c r="M9594" s="10" t="s">
        <v>252</v>
      </c>
    </row>
    <row r="9595" spans="13:13">
      <c r="M9595" s="10" t="s">
        <v>252</v>
      </c>
    </row>
    <row r="9596" spans="13:13">
      <c r="M9596" s="10" t="s">
        <v>252</v>
      </c>
    </row>
    <row r="9597" spans="13:13">
      <c r="M9597" s="10" t="s">
        <v>252</v>
      </c>
    </row>
    <row r="9598" spans="13:13">
      <c r="M9598" s="10" t="s">
        <v>252</v>
      </c>
    </row>
    <row r="9599" spans="13:13">
      <c r="M9599" s="10" t="s">
        <v>252</v>
      </c>
    </row>
    <row r="9600" spans="13:13">
      <c r="M9600" s="10" t="s">
        <v>252</v>
      </c>
    </row>
    <row r="9601" spans="13:13">
      <c r="M9601" s="10" t="s">
        <v>252</v>
      </c>
    </row>
    <row r="9602" spans="13:13">
      <c r="M9602" s="10" t="s">
        <v>252</v>
      </c>
    </row>
    <row r="9603" spans="13:13">
      <c r="M9603" s="10" t="s">
        <v>252</v>
      </c>
    </row>
    <row r="9604" spans="13:13">
      <c r="M9604" s="10" t="s">
        <v>252</v>
      </c>
    </row>
    <row r="9605" spans="13:13">
      <c r="M9605" s="10" t="s">
        <v>252</v>
      </c>
    </row>
    <row r="9606" spans="13:13">
      <c r="M9606" s="10" t="s">
        <v>252</v>
      </c>
    </row>
    <row r="9607" spans="13:13">
      <c r="M9607" s="10" t="s">
        <v>252</v>
      </c>
    </row>
    <row r="9608" spans="13:13">
      <c r="M9608" s="10" t="s">
        <v>252</v>
      </c>
    </row>
    <row r="9609" spans="13:13">
      <c r="M9609" s="10" t="s">
        <v>252</v>
      </c>
    </row>
    <row r="9610" spans="13:13">
      <c r="M9610" s="10" t="s">
        <v>252</v>
      </c>
    </row>
    <row r="9611" spans="13:13">
      <c r="M9611" s="10" t="s">
        <v>252</v>
      </c>
    </row>
    <row r="9612" spans="13:13">
      <c r="M9612" s="10" t="s">
        <v>252</v>
      </c>
    </row>
    <row r="9613" spans="13:13">
      <c r="M9613" s="10" t="s">
        <v>252</v>
      </c>
    </row>
    <row r="9614" spans="13:13">
      <c r="M9614" s="10" t="s">
        <v>252</v>
      </c>
    </row>
    <row r="9615" spans="13:13">
      <c r="M9615" s="10" t="s">
        <v>252</v>
      </c>
    </row>
    <row r="9616" spans="13:13">
      <c r="M9616" s="10" t="s">
        <v>252</v>
      </c>
    </row>
    <row r="9617" spans="13:13">
      <c r="M9617" s="10" t="s">
        <v>252</v>
      </c>
    </row>
    <row r="9618" spans="13:13">
      <c r="M9618" s="10" t="s">
        <v>252</v>
      </c>
    </row>
    <row r="9619" spans="13:13">
      <c r="M9619" s="10" t="s">
        <v>252</v>
      </c>
    </row>
    <row r="9620" spans="13:13">
      <c r="M9620" s="10" t="s">
        <v>252</v>
      </c>
    </row>
    <row r="9621" spans="13:13">
      <c r="M9621" s="10" t="s">
        <v>252</v>
      </c>
    </row>
    <row r="9622" spans="13:13">
      <c r="M9622" s="10" t="s">
        <v>252</v>
      </c>
    </row>
    <row r="9623" spans="13:13">
      <c r="M9623" s="10" t="s">
        <v>252</v>
      </c>
    </row>
    <row r="9624" spans="13:13">
      <c r="M9624" s="10" t="s">
        <v>252</v>
      </c>
    </row>
    <row r="9625" spans="13:13">
      <c r="M9625" s="10" t="s">
        <v>252</v>
      </c>
    </row>
    <row r="9626" spans="13:13">
      <c r="M9626" s="10" t="s">
        <v>252</v>
      </c>
    </row>
    <row r="9627" spans="13:13">
      <c r="M9627" s="10" t="s">
        <v>252</v>
      </c>
    </row>
    <row r="9628" spans="13:13">
      <c r="M9628" s="10" t="s">
        <v>252</v>
      </c>
    </row>
    <row r="9629" spans="13:13">
      <c r="M9629" s="10" t="s">
        <v>252</v>
      </c>
    </row>
    <row r="9630" spans="13:13">
      <c r="M9630" s="10" t="s">
        <v>252</v>
      </c>
    </row>
    <row r="9631" spans="13:13">
      <c r="M9631" s="10" t="s">
        <v>252</v>
      </c>
    </row>
    <row r="9632" spans="13:13">
      <c r="M9632" s="10" t="s">
        <v>252</v>
      </c>
    </row>
    <row r="9633" spans="13:13">
      <c r="M9633" s="10" t="s">
        <v>252</v>
      </c>
    </row>
    <row r="9634" spans="13:13">
      <c r="M9634" s="10" t="s">
        <v>252</v>
      </c>
    </row>
    <row r="9635" spans="13:13">
      <c r="M9635" s="10" t="s">
        <v>252</v>
      </c>
    </row>
    <row r="9636" spans="13:13">
      <c r="M9636" s="10" t="s">
        <v>252</v>
      </c>
    </row>
    <row r="9637" spans="13:13">
      <c r="M9637" s="10" t="s">
        <v>252</v>
      </c>
    </row>
    <row r="9638" spans="13:13">
      <c r="M9638" s="10" t="s">
        <v>252</v>
      </c>
    </row>
    <row r="9639" spans="13:13">
      <c r="M9639" s="10" t="s">
        <v>252</v>
      </c>
    </row>
    <row r="9640" spans="13:13">
      <c r="M9640" s="10" t="s">
        <v>252</v>
      </c>
    </row>
    <row r="9641" spans="13:13">
      <c r="M9641" s="10" t="s">
        <v>252</v>
      </c>
    </row>
    <row r="9642" spans="13:13">
      <c r="M9642" s="10" t="s">
        <v>252</v>
      </c>
    </row>
    <row r="9643" spans="13:13">
      <c r="M9643" s="10" t="s">
        <v>252</v>
      </c>
    </row>
    <row r="9644" spans="13:13">
      <c r="M9644" s="10" t="s">
        <v>252</v>
      </c>
    </row>
    <row r="9645" spans="13:13">
      <c r="M9645" s="10" t="s">
        <v>252</v>
      </c>
    </row>
    <row r="9646" spans="13:13">
      <c r="M9646" s="10" t="s">
        <v>252</v>
      </c>
    </row>
    <row r="9647" spans="13:13">
      <c r="M9647" s="10" t="s">
        <v>252</v>
      </c>
    </row>
    <row r="9648" spans="13:13">
      <c r="M9648" s="10" t="s">
        <v>252</v>
      </c>
    </row>
    <row r="9649" spans="13:13">
      <c r="M9649" s="10" t="s">
        <v>252</v>
      </c>
    </row>
    <row r="9650" spans="13:13">
      <c r="M9650" s="10" t="s">
        <v>252</v>
      </c>
    </row>
    <row r="9651" spans="13:13">
      <c r="M9651" s="10" t="s">
        <v>252</v>
      </c>
    </row>
    <row r="9652" spans="13:13">
      <c r="M9652" s="10" t="s">
        <v>252</v>
      </c>
    </row>
    <row r="9653" spans="13:13">
      <c r="M9653" s="10" t="s">
        <v>252</v>
      </c>
    </row>
    <row r="9654" spans="13:13">
      <c r="M9654" s="10" t="s">
        <v>252</v>
      </c>
    </row>
    <row r="9655" spans="13:13">
      <c r="M9655" s="10" t="s">
        <v>252</v>
      </c>
    </row>
    <row r="9656" spans="13:13">
      <c r="M9656" s="10" t="s">
        <v>252</v>
      </c>
    </row>
    <row r="9657" spans="13:13">
      <c r="M9657" s="10" t="s">
        <v>252</v>
      </c>
    </row>
    <row r="9658" spans="13:13">
      <c r="M9658" s="10" t="s">
        <v>252</v>
      </c>
    </row>
    <row r="9659" spans="13:13">
      <c r="M9659" s="10" t="s">
        <v>252</v>
      </c>
    </row>
    <row r="9660" spans="13:13">
      <c r="M9660" s="10" t="s">
        <v>252</v>
      </c>
    </row>
    <row r="9661" spans="13:13">
      <c r="M9661" s="10" t="s">
        <v>252</v>
      </c>
    </row>
    <row r="9662" spans="13:13">
      <c r="M9662" s="10" t="s">
        <v>252</v>
      </c>
    </row>
    <row r="9663" spans="13:13">
      <c r="M9663" s="10" t="s">
        <v>252</v>
      </c>
    </row>
    <row r="9664" spans="13:13">
      <c r="M9664" s="10" t="s">
        <v>252</v>
      </c>
    </row>
    <row r="9665" spans="13:13">
      <c r="M9665" s="10" t="s">
        <v>252</v>
      </c>
    </row>
    <row r="9666" spans="13:13">
      <c r="M9666" s="10" t="s">
        <v>252</v>
      </c>
    </row>
    <row r="9667" spans="13:13">
      <c r="M9667" s="10" t="s">
        <v>252</v>
      </c>
    </row>
    <row r="9668" spans="13:13">
      <c r="M9668" s="10" t="s">
        <v>252</v>
      </c>
    </row>
    <row r="9669" spans="13:13">
      <c r="M9669" s="10" t="s">
        <v>252</v>
      </c>
    </row>
    <row r="9670" spans="13:13">
      <c r="M9670" s="10" t="s">
        <v>252</v>
      </c>
    </row>
    <row r="9671" spans="13:13">
      <c r="M9671" s="10" t="s">
        <v>252</v>
      </c>
    </row>
    <row r="9672" spans="13:13">
      <c r="M9672" s="10" t="s">
        <v>252</v>
      </c>
    </row>
    <row r="9673" spans="13:13">
      <c r="M9673" s="10" t="s">
        <v>252</v>
      </c>
    </row>
    <row r="9674" spans="13:13">
      <c r="M9674" s="10" t="s">
        <v>252</v>
      </c>
    </row>
    <row r="9675" spans="13:13">
      <c r="M9675" s="10" t="s">
        <v>252</v>
      </c>
    </row>
    <row r="9676" spans="13:13">
      <c r="M9676" s="10" t="s">
        <v>252</v>
      </c>
    </row>
    <row r="9677" spans="13:13">
      <c r="M9677" s="10" t="s">
        <v>252</v>
      </c>
    </row>
    <row r="9678" spans="13:13">
      <c r="M9678" s="10" t="s">
        <v>252</v>
      </c>
    </row>
    <row r="9679" spans="13:13">
      <c r="M9679" s="10" t="s">
        <v>252</v>
      </c>
    </row>
    <row r="9680" spans="13:13">
      <c r="M9680" s="10" t="s">
        <v>252</v>
      </c>
    </row>
    <row r="9681" spans="13:13">
      <c r="M9681" s="10" t="s">
        <v>252</v>
      </c>
    </row>
    <row r="9682" spans="13:13">
      <c r="M9682" s="10" t="s">
        <v>252</v>
      </c>
    </row>
    <row r="9683" spans="13:13">
      <c r="M9683" s="10" t="s">
        <v>252</v>
      </c>
    </row>
    <row r="9684" spans="13:13">
      <c r="M9684" s="10" t="s">
        <v>252</v>
      </c>
    </row>
    <row r="9685" spans="13:13">
      <c r="M9685" s="10" t="s">
        <v>252</v>
      </c>
    </row>
    <row r="9686" spans="13:13">
      <c r="M9686" s="10" t="s">
        <v>252</v>
      </c>
    </row>
    <row r="9687" spans="13:13">
      <c r="M9687" s="10" t="s">
        <v>252</v>
      </c>
    </row>
    <row r="9688" spans="13:13">
      <c r="M9688" s="10" t="s">
        <v>252</v>
      </c>
    </row>
    <row r="9689" spans="13:13">
      <c r="M9689" s="10" t="s">
        <v>252</v>
      </c>
    </row>
    <row r="9690" spans="13:13">
      <c r="M9690" s="10" t="s">
        <v>252</v>
      </c>
    </row>
    <row r="9691" spans="13:13">
      <c r="M9691" s="10" t="s">
        <v>252</v>
      </c>
    </row>
    <row r="9692" spans="13:13">
      <c r="M9692" s="10" t="s">
        <v>252</v>
      </c>
    </row>
    <row r="9693" spans="13:13">
      <c r="M9693" s="10" t="s">
        <v>252</v>
      </c>
    </row>
    <row r="9694" spans="13:13">
      <c r="M9694" s="10" t="s">
        <v>252</v>
      </c>
    </row>
    <row r="9695" spans="13:13">
      <c r="M9695" s="10" t="s">
        <v>252</v>
      </c>
    </row>
    <row r="9696" spans="13:13">
      <c r="M9696" s="10" t="s">
        <v>252</v>
      </c>
    </row>
    <row r="9697" spans="13:13">
      <c r="M9697" s="10" t="s">
        <v>252</v>
      </c>
    </row>
    <row r="9698" spans="13:13">
      <c r="M9698" s="10" t="s">
        <v>252</v>
      </c>
    </row>
    <row r="9699" spans="13:13">
      <c r="M9699" s="10" t="s">
        <v>252</v>
      </c>
    </row>
    <row r="9700" spans="13:13">
      <c r="M9700" s="10" t="s">
        <v>252</v>
      </c>
    </row>
    <row r="9701" spans="13:13">
      <c r="M9701" s="10" t="s">
        <v>252</v>
      </c>
    </row>
    <row r="9702" spans="13:13">
      <c r="M9702" s="10" t="s">
        <v>252</v>
      </c>
    </row>
    <row r="9703" spans="13:13">
      <c r="M9703" s="10" t="s">
        <v>252</v>
      </c>
    </row>
    <row r="9704" spans="13:13">
      <c r="M9704" s="10" t="s">
        <v>252</v>
      </c>
    </row>
    <row r="9705" spans="13:13">
      <c r="M9705" s="10" t="s">
        <v>252</v>
      </c>
    </row>
    <row r="9706" spans="13:13">
      <c r="M9706" s="10" t="s">
        <v>252</v>
      </c>
    </row>
    <row r="9707" spans="13:13">
      <c r="M9707" s="10" t="s">
        <v>252</v>
      </c>
    </row>
    <row r="9708" spans="13:13">
      <c r="M9708" s="10" t="s">
        <v>252</v>
      </c>
    </row>
    <row r="9709" spans="13:13">
      <c r="M9709" s="10" t="s">
        <v>252</v>
      </c>
    </row>
    <row r="9710" spans="13:13">
      <c r="M9710" s="10" t="s">
        <v>252</v>
      </c>
    </row>
    <row r="9711" spans="13:13">
      <c r="M9711" s="10" t="s">
        <v>252</v>
      </c>
    </row>
    <row r="9712" spans="13:13">
      <c r="M9712" s="10" t="s">
        <v>252</v>
      </c>
    </row>
    <row r="9713" spans="13:13">
      <c r="M9713" s="10" t="s">
        <v>252</v>
      </c>
    </row>
    <row r="9714" spans="13:13">
      <c r="M9714" s="10" t="s">
        <v>252</v>
      </c>
    </row>
    <row r="9715" spans="13:13">
      <c r="M9715" s="10" t="s">
        <v>252</v>
      </c>
    </row>
    <row r="9716" spans="13:13">
      <c r="M9716" s="10" t="s">
        <v>252</v>
      </c>
    </row>
    <row r="9717" spans="13:13">
      <c r="M9717" s="10" t="s">
        <v>252</v>
      </c>
    </row>
    <row r="9718" spans="13:13">
      <c r="M9718" s="10" t="s">
        <v>252</v>
      </c>
    </row>
    <row r="9719" spans="13:13">
      <c r="M9719" s="10" t="s">
        <v>252</v>
      </c>
    </row>
    <row r="9720" spans="13:13">
      <c r="M9720" s="10" t="s">
        <v>252</v>
      </c>
    </row>
    <row r="9721" spans="13:13">
      <c r="M9721" s="10" t="s">
        <v>252</v>
      </c>
    </row>
    <row r="9722" spans="13:13">
      <c r="M9722" s="10" t="s">
        <v>252</v>
      </c>
    </row>
    <row r="9723" spans="13:13">
      <c r="M9723" s="10" t="s">
        <v>252</v>
      </c>
    </row>
    <row r="9724" spans="13:13">
      <c r="M9724" s="10" t="s">
        <v>252</v>
      </c>
    </row>
    <row r="9725" spans="13:13">
      <c r="M9725" s="10" t="s">
        <v>252</v>
      </c>
    </row>
    <row r="9726" spans="13:13">
      <c r="M9726" s="10" t="s">
        <v>252</v>
      </c>
    </row>
    <row r="9727" spans="13:13">
      <c r="M9727" s="10" t="s">
        <v>252</v>
      </c>
    </row>
    <row r="9728" spans="13:13">
      <c r="M9728" s="10" t="s">
        <v>252</v>
      </c>
    </row>
    <row r="9729" spans="13:13">
      <c r="M9729" s="10" t="s">
        <v>252</v>
      </c>
    </row>
    <row r="9730" spans="13:13">
      <c r="M9730" s="10" t="s">
        <v>252</v>
      </c>
    </row>
    <row r="9731" spans="13:13">
      <c r="M9731" s="10" t="s">
        <v>252</v>
      </c>
    </row>
    <row r="9732" spans="13:13">
      <c r="M9732" s="10" t="s">
        <v>252</v>
      </c>
    </row>
    <row r="9733" spans="13:13">
      <c r="M9733" s="10" t="s">
        <v>252</v>
      </c>
    </row>
    <row r="9734" spans="13:13">
      <c r="M9734" s="10" t="s">
        <v>252</v>
      </c>
    </row>
    <row r="9735" spans="13:13">
      <c r="M9735" s="10" t="s">
        <v>252</v>
      </c>
    </row>
    <row r="9736" spans="13:13">
      <c r="M9736" s="10" t="s">
        <v>252</v>
      </c>
    </row>
    <row r="9737" spans="13:13">
      <c r="M9737" s="10" t="s">
        <v>252</v>
      </c>
    </row>
    <row r="9738" spans="13:13">
      <c r="M9738" s="10" t="s">
        <v>252</v>
      </c>
    </row>
    <row r="9739" spans="13:13">
      <c r="M9739" s="10" t="s">
        <v>252</v>
      </c>
    </row>
    <row r="9740" spans="13:13">
      <c r="M9740" s="10" t="s">
        <v>252</v>
      </c>
    </row>
    <row r="9741" spans="13:13">
      <c r="M9741" s="10" t="s">
        <v>252</v>
      </c>
    </row>
    <row r="9742" spans="13:13">
      <c r="M9742" s="10" t="s">
        <v>252</v>
      </c>
    </row>
    <row r="9743" spans="13:13">
      <c r="M9743" s="10" t="s">
        <v>252</v>
      </c>
    </row>
    <row r="9744" spans="13:13">
      <c r="M9744" s="10" t="s">
        <v>252</v>
      </c>
    </row>
    <row r="9745" spans="13:13">
      <c r="M9745" s="10" t="s">
        <v>252</v>
      </c>
    </row>
    <row r="9746" spans="13:13">
      <c r="M9746" s="10" t="s">
        <v>252</v>
      </c>
    </row>
    <row r="9747" spans="13:13">
      <c r="M9747" s="10" t="s">
        <v>252</v>
      </c>
    </row>
    <row r="9748" spans="13:13">
      <c r="M9748" s="10" t="s">
        <v>252</v>
      </c>
    </row>
    <row r="9749" spans="13:13">
      <c r="M9749" s="10" t="s">
        <v>252</v>
      </c>
    </row>
    <row r="9750" spans="13:13">
      <c r="M9750" s="10" t="s">
        <v>252</v>
      </c>
    </row>
    <row r="9751" spans="13:13">
      <c r="M9751" s="10" t="s">
        <v>252</v>
      </c>
    </row>
    <row r="9752" spans="13:13">
      <c r="M9752" s="10" t="s">
        <v>252</v>
      </c>
    </row>
    <row r="9753" spans="13:13">
      <c r="M9753" s="10" t="s">
        <v>252</v>
      </c>
    </row>
    <row r="9754" spans="13:13">
      <c r="M9754" s="10" t="s">
        <v>252</v>
      </c>
    </row>
    <row r="9755" spans="13:13">
      <c r="M9755" s="10" t="s">
        <v>252</v>
      </c>
    </row>
    <row r="9756" spans="13:13">
      <c r="M9756" s="10" t="s">
        <v>252</v>
      </c>
    </row>
    <row r="9757" spans="13:13">
      <c r="M9757" s="10" t="s">
        <v>252</v>
      </c>
    </row>
    <row r="9758" spans="13:13">
      <c r="M9758" s="10" t="s">
        <v>252</v>
      </c>
    </row>
    <row r="9759" spans="13:13">
      <c r="M9759" s="10" t="s">
        <v>252</v>
      </c>
    </row>
    <row r="9760" spans="13:13">
      <c r="M9760" s="10" t="s">
        <v>252</v>
      </c>
    </row>
    <row r="9761" spans="13:13">
      <c r="M9761" s="10" t="s">
        <v>252</v>
      </c>
    </row>
    <row r="9762" spans="13:13">
      <c r="M9762" s="10" t="s">
        <v>252</v>
      </c>
    </row>
    <row r="9763" spans="13:13">
      <c r="M9763" s="10" t="s">
        <v>252</v>
      </c>
    </row>
    <row r="9764" spans="13:13">
      <c r="M9764" s="10" t="s">
        <v>252</v>
      </c>
    </row>
    <row r="9765" spans="13:13">
      <c r="M9765" s="10" t="s">
        <v>252</v>
      </c>
    </row>
    <row r="9766" spans="13:13">
      <c r="M9766" s="10" t="s">
        <v>252</v>
      </c>
    </row>
    <row r="9767" spans="13:13">
      <c r="M9767" s="10" t="s">
        <v>252</v>
      </c>
    </row>
    <row r="9768" spans="13:13">
      <c r="M9768" s="10" t="s">
        <v>252</v>
      </c>
    </row>
    <row r="9769" spans="13:13">
      <c r="M9769" s="10" t="s">
        <v>252</v>
      </c>
    </row>
    <row r="9770" spans="13:13">
      <c r="M9770" s="10" t="s">
        <v>252</v>
      </c>
    </row>
    <row r="9771" spans="13:13">
      <c r="M9771" s="10" t="s">
        <v>252</v>
      </c>
    </row>
    <row r="9772" spans="13:13">
      <c r="M9772" s="10" t="s">
        <v>252</v>
      </c>
    </row>
    <row r="9773" spans="13:13">
      <c r="M9773" s="10" t="s">
        <v>252</v>
      </c>
    </row>
    <row r="9774" spans="13:13">
      <c r="M9774" s="10" t="s">
        <v>252</v>
      </c>
    </row>
    <row r="9775" spans="13:13">
      <c r="M9775" s="10" t="s">
        <v>252</v>
      </c>
    </row>
    <row r="9776" spans="13:13">
      <c r="M9776" s="10" t="s">
        <v>252</v>
      </c>
    </row>
    <row r="9777" spans="13:13">
      <c r="M9777" s="10" t="s">
        <v>252</v>
      </c>
    </row>
    <row r="9778" spans="13:13">
      <c r="M9778" s="10" t="s">
        <v>252</v>
      </c>
    </row>
    <row r="9779" spans="13:13">
      <c r="M9779" s="10" t="s">
        <v>252</v>
      </c>
    </row>
    <row r="9780" spans="13:13">
      <c r="M9780" s="10" t="s">
        <v>252</v>
      </c>
    </row>
    <row r="9781" spans="13:13">
      <c r="M9781" s="10" t="s">
        <v>252</v>
      </c>
    </row>
    <row r="9782" spans="13:13">
      <c r="M9782" s="10" t="s">
        <v>252</v>
      </c>
    </row>
    <row r="9783" spans="13:13">
      <c r="M9783" s="10" t="s">
        <v>252</v>
      </c>
    </row>
    <row r="9784" spans="13:13">
      <c r="M9784" s="10" t="s">
        <v>252</v>
      </c>
    </row>
    <row r="9785" spans="13:13">
      <c r="M9785" s="10" t="s">
        <v>252</v>
      </c>
    </row>
    <row r="9786" spans="13:13">
      <c r="M9786" s="10" t="s">
        <v>252</v>
      </c>
    </row>
    <row r="9787" spans="13:13">
      <c r="M9787" s="10" t="s">
        <v>252</v>
      </c>
    </row>
    <row r="9788" spans="13:13">
      <c r="M9788" s="10" t="s">
        <v>252</v>
      </c>
    </row>
    <row r="9789" spans="13:13">
      <c r="M9789" s="10" t="s">
        <v>252</v>
      </c>
    </row>
    <row r="9790" spans="13:13">
      <c r="M9790" s="10" t="s">
        <v>252</v>
      </c>
    </row>
    <row r="9791" spans="13:13">
      <c r="M9791" s="10" t="s">
        <v>252</v>
      </c>
    </row>
    <row r="9792" spans="13:13">
      <c r="M9792" s="10" t="s">
        <v>252</v>
      </c>
    </row>
    <row r="9793" spans="13:13">
      <c r="M9793" s="10" t="s">
        <v>252</v>
      </c>
    </row>
    <row r="9794" spans="13:13">
      <c r="M9794" s="10" t="s">
        <v>252</v>
      </c>
    </row>
    <row r="9795" spans="13:13">
      <c r="M9795" s="10" t="s">
        <v>252</v>
      </c>
    </row>
    <row r="9796" spans="13:13">
      <c r="M9796" s="10" t="s">
        <v>252</v>
      </c>
    </row>
    <row r="9797" spans="13:13">
      <c r="M9797" s="10" t="s">
        <v>252</v>
      </c>
    </row>
    <row r="9798" spans="13:13">
      <c r="M9798" s="10" t="s">
        <v>252</v>
      </c>
    </row>
    <row r="9799" spans="13:13">
      <c r="M9799" s="10" t="s">
        <v>252</v>
      </c>
    </row>
    <row r="9800" spans="13:13">
      <c r="M9800" s="10" t="s">
        <v>252</v>
      </c>
    </row>
    <row r="9801" spans="13:13">
      <c r="M9801" s="10" t="s">
        <v>252</v>
      </c>
    </row>
    <row r="9802" spans="13:13">
      <c r="M9802" s="10" t="s">
        <v>252</v>
      </c>
    </row>
    <row r="9803" spans="13:13">
      <c r="M9803" s="10" t="s">
        <v>252</v>
      </c>
    </row>
    <row r="9804" spans="13:13">
      <c r="M9804" s="10" t="s">
        <v>252</v>
      </c>
    </row>
    <row r="9805" spans="13:13">
      <c r="M9805" s="10" t="s">
        <v>252</v>
      </c>
    </row>
    <row r="9806" spans="13:13">
      <c r="M9806" s="10" t="s">
        <v>252</v>
      </c>
    </row>
    <row r="9807" spans="13:13">
      <c r="M9807" s="10" t="s">
        <v>252</v>
      </c>
    </row>
    <row r="9808" spans="13:13">
      <c r="M9808" s="10" t="s">
        <v>252</v>
      </c>
    </row>
    <row r="9809" spans="13:13">
      <c r="M9809" s="10" t="s">
        <v>252</v>
      </c>
    </row>
    <row r="9810" spans="13:13">
      <c r="M9810" s="10" t="s">
        <v>252</v>
      </c>
    </row>
    <row r="9811" spans="13:13">
      <c r="M9811" s="10" t="s">
        <v>252</v>
      </c>
    </row>
    <row r="9812" spans="13:13">
      <c r="M9812" s="10" t="s">
        <v>252</v>
      </c>
    </row>
    <row r="9813" spans="13:13">
      <c r="M9813" s="10" t="s">
        <v>252</v>
      </c>
    </row>
    <row r="9814" spans="13:13">
      <c r="M9814" s="10" t="s">
        <v>252</v>
      </c>
    </row>
    <row r="9815" spans="13:13">
      <c r="M9815" s="10" t="s">
        <v>252</v>
      </c>
    </row>
    <row r="9816" spans="13:13">
      <c r="M9816" s="10" t="s">
        <v>252</v>
      </c>
    </row>
    <row r="9817" spans="13:13">
      <c r="M9817" s="10" t="s">
        <v>252</v>
      </c>
    </row>
    <row r="9818" spans="13:13">
      <c r="M9818" s="10" t="s">
        <v>252</v>
      </c>
    </row>
    <row r="9819" spans="13:13">
      <c r="M9819" s="10" t="s">
        <v>252</v>
      </c>
    </row>
    <row r="9820" spans="13:13">
      <c r="M9820" s="10" t="s">
        <v>252</v>
      </c>
    </row>
    <row r="9821" spans="13:13">
      <c r="M9821" s="10" t="s">
        <v>252</v>
      </c>
    </row>
    <row r="9822" spans="13:13">
      <c r="M9822" s="10" t="s">
        <v>252</v>
      </c>
    </row>
    <row r="9823" spans="13:13">
      <c r="M9823" s="10" t="s">
        <v>252</v>
      </c>
    </row>
    <row r="9824" spans="13:13">
      <c r="M9824" s="10" t="s">
        <v>252</v>
      </c>
    </row>
    <row r="9825" spans="13:13">
      <c r="M9825" s="10" t="s">
        <v>252</v>
      </c>
    </row>
    <row r="9826" spans="13:13">
      <c r="M9826" s="10" t="s">
        <v>252</v>
      </c>
    </row>
    <row r="9827" spans="13:13">
      <c r="M9827" s="10" t="s">
        <v>252</v>
      </c>
    </row>
    <row r="9828" spans="13:13">
      <c r="M9828" s="10" t="s">
        <v>252</v>
      </c>
    </row>
    <row r="9829" spans="13:13">
      <c r="M9829" s="10" t="s">
        <v>252</v>
      </c>
    </row>
    <row r="9830" spans="13:13">
      <c r="M9830" s="10" t="s">
        <v>252</v>
      </c>
    </row>
    <row r="9831" spans="13:13">
      <c r="M9831" s="10" t="s">
        <v>252</v>
      </c>
    </row>
    <row r="9832" spans="13:13">
      <c r="M9832" s="10" t="s">
        <v>252</v>
      </c>
    </row>
    <row r="9833" spans="13:13">
      <c r="M9833" s="10" t="s">
        <v>252</v>
      </c>
    </row>
    <row r="9834" spans="13:13">
      <c r="M9834" s="10" t="s">
        <v>252</v>
      </c>
    </row>
    <row r="9835" spans="13:13">
      <c r="M9835" s="10" t="s">
        <v>252</v>
      </c>
    </row>
    <row r="9836" spans="13:13">
      <c r="M9836" s="10" t="s">
        <v>252</v>
      </c>
    </row>
    <row r="9837" spans="13:13">
      <c r="M9837" s="10" t="s">
        <v>252</v>
      </c>
    </row>
    <row r="9838" spans="13:13">
      <c r="M9838" s="10" t="s">
        <v>252</v>
      </c>
    </row>
    <row r="9839" spans="13:13">
      <c r="M9839" s="10" t="s">
        <v>252</v>
      </c>
    </row>
    <row r="9840" spans="13:13">
      <c r="M9840" s="10" t="s">
        <v>252</v>
      </c>
    </row>
    <row r="9841" spans="13:13">
      <c r="M9841" s="10" t="s">
        <v>252</v>
      </c>
    </row>
    <row r="9842" spans="13:13">
      <c r="M9842" s="10" t="s">
        <v>252</v>
      </c>
    </row>
    <row r="9843" spans="13:13">
      <c r="M9843" s="10" t="s">
        <v>252</v>
      </c>
    </row>
    <row r="9844" spans="13:13">
      <c r="M9844" s="10" t="s">
        <v>252</v>
      </c>
    </row>
    <row r="9845" spans="13:13">
      <c r="M9845" s="10" t="s">
        <v>252</v>
      </c>
    </row>
    <row r="9846" spans="13:13">
      <c r="M9846" s="10" t="s">
        <v>252</v>
      </c>
    </row>
    <row r="9847" spans="13:13">
      <c r="M9847" s="10" t="s">
        <v>252</v>
      </c>
    </row>
    <row r="9848" spans="13:13">
      <c r="M9848" s="10" t="s">
        <v>252</v>
      </c>
    </row>
    <row r="9849" spans="13:13">
      <c r="M9849" s="10" t="s">
        <v>252</v>
      </c>
    </row>
    <row r="9850" spans="13:13">
      <c r="M9850" s="10" t="s">
        <v>252</v>
      </c>
    </row>
    <row r="9851" spans="13:13">
      <c r="M9851" s="10" t="s">
        <v>252</v>
      </c>
    </row>
    <row r="9852" spans="13:13">
      <c r="M9852" s="10" t="s">
        <v>252</v>
      </c>
    </row>
    <row r="9853" spans="13:13">
      <c r="M9853" s="10" t="s">
        <v>252</v>
      </c>
    </row>
    <row r="9854" spans="13:13">
      <c r="M9854" s="10" t="s">
        <v>252</v>
      </c>
    </row>
    <row r="9855" spans="13:13">
      <c r="M9855" s="10" t="s">
        <v>252</v>
      </c>
    </row>
    <row r="9856" spans="13:13">
      <c r="M9856" s="10" t="s">
        <v>252</v>
      </c>
    </row>
    <row r="9857" spans="13:13">
      <c r="M9857" s="10" t="s">
        <v>252</v>
      </c>
    </row>
    <row r="9858" spans="13:13">
      <c r="M9858" s="10" t="s">
        <v>252</v>
      </c>
    </row>
    <row r="9859" spans="13:13">
      <c r="M9859" s="10" t="s">
        <v>252</v>
      </c>
    </row>
    <row r="9860" spans="13:13">
      <c r="M9860" s="10" t="s">
        <v>252</v>
      </c>
    </row>
    <row r="9861" spans="13:13">
      <c r="M9861" s="10" t="s">
        <v>252</v>
      </c>
    </row>
    <row r="9862" spans="13:13">
      <c r="M9862" s="10" t="s">
        <v>252</v>
      </c>
    </row>
    <row r="9863" spans="13:13">
      <c r="M9863" s="10" t="s">
        <v>252</v>
      </c>
    </row>
    <row r="9864" spans="13:13">
      <c r="M9864" s="10" t="s">
        <v>252</v>
      </c>
    </row>
    <row r="9865" spans="13:13">
      <c r="M9865" s="10" t="s">
        <v>252</v>
      </c>
    </row>
    <row r="9866" spans="13:13">
      <c r="M9866" s="10" t="s">
        <v>252</v>
      </c>
    </row>
    <row r="9867" spans="13:13">
      <c r="M9867" s="10" t="s">
        <v>252</v>
      </c>
    </row>
    <row r="9868" spans="13:13">
      <c r="M9868" s="10" t="s">
        <v>252</v>
      </c>
    </row>
    <row r="9869" spans="13:13">
      <c r="M9869" s="10" t="s">
        <v>252</v>
      </c>
    </row>
    <row r="9870" spans="13:13">
      <c r="M9870" s="10" t="s">
        <v>252</v>
      </c>
    </row>
    <row r="9871" spans="13:13">
      <c r="M9871" s="10" t="s">
        <v>252</v>
      </c>
    </row>
    <row r="9872" spans="13:13">
      <c r="M9872" s="10" t="s">
        <v>252</v>
      </c>
    </row>
    <row r="9873" spans="13:13">
      <c r="M9873" s="10" t="s">
        <v>252</v>
      </c>
    </row>
    <row r="9874" spans="13:13">
      <c r="M9874" s="10" t="s">
        <v>252</v>
      </c>
    </row>
    <row r="9875" spans="13:13">
      <c r="M9875" s="10" t="s">
        <v>252</v>
      </c>
    </row>
    <row r="9876" spans="13:13">
      <c r="M9876" s="10" t="s">
        <v>252</v>
      </c>
    </row>
    <row r="9877" spans="13:13">
      <c r="M9877" s="10" t="s">
        <v>252</v>
      </c>
    </row>
    <row r="9878" spans="13:13">
      <c r="M9878" s="10" t="s">
        <v>252</v>
      </c>
    </row>
    <row r="9879" spans="13:13">
      <c r="M9879" s="10" t="s">
        <v>252</v>
      </c>
    </row>
    <row r="9880" spans="13:13">
      <c r="M9880" s="10" t="s">
        <v>252</v>
      </c>
    </row>
    <row r="9881" spans="13:13">
      <c r="M9881" s="10" t="s">
        <v>252</v>
      </c>
    </row>
    <row r="9882" spans="13:13">
      <c r="M9882" s="10" t="s">
        <v>252</v>
      </c>
    </row>
    <row r="9883" spans="13:13">
      <c r="M9883" s="10" t="s">
        <v>252</v>
      </c>
    </row>
    <row r="9884" spans="13:13">
      <c r="M9884" s="10" t="s">
        <v>252</v>
      </c>
    </row>
    <row r="9885" spans="13:13">
      <c r="M9885" s="10" t="s">
        <v>252</v>
      </c>
    </row>
    <row r="9886" spans="13:13">
      <c r="M9886" s="10" t="s">
        <v>252</v>
      </c>
    </row>
    <row r="9887" spans="13:13">
      <c r="M9887" s="10" t="s">
        <v>252</v>
      </c>
    </row>
    <row r="9888" spans="13:13">
      <c r="M9888" s="10" t="s">
        <v>252</v>
      </c>
    </row>
    <row r="9889" spans="13:13">
      <c r="M9889" s="10" t="s">
        <v>252</v>
      </c>
    </row>
    <row r="9890" spans="13:13">
      <c r="M9890" s="10" t="s">
        <v>252</v>
      </c>
    </row>
    <row r="9891" spans="13:13">
      <c r="M9891" s="10" t="s">
        <v>252</v>
      </c>
    </row>
    <row r="9892" spans="13:13">
      <c r="M9892" s="10" t="s">
        <v>252</v>
      </c>
    </row>
    <row r="9893" spans="13:13">
      <c r="M9893" s="10" t="s">
        <v>252</v>
      </c>
    </row>
    <row r="9894" spans="13:13">
      <c r="M9894" s="10" t="s">
        <v>252</v>
      </c>
    </row>
    <row r="9895" spans="13:13">
      <c r="M9895" s="10" t="s">
        <v>252</v>
      </c>
    </row>
    <row r="9896" spans="13:13">
      <c r="M9896" s="10" t="s">
        <v>252</v>
      </c>
    </row>
    <row r="9897" spans="13:13">
      <c r="M9897" s="10" t="s">
        <v>252</v>
      </c>
    </row>
    <row r="9898" spans="13:13">
      <c r="M9898" s="10" t="s">
        <v>252</v>
      </c>
    </row>
    <row r="9899" spans="13:13">
      <c r="M9899" s="10" t="s">
        <v>252</v>
      </c>
    </row>
    <row r="9900" spans="13:13">
      <c r="M9900" s="10" t="s">
        <v>252</v>
      </c>
    </row>
    <row r="9901" spans="13:13">
      <c r="M9901" s="10" t="s">
        <v>252</v>
      </c>
    </row>
    <row r="9902" spans="13:13">
      <c r="M9902" s="10" t="s">
        <v>252</v>
      </c>
    </row>
    <row r="9903" spans="13:13">
      <c r="M9903" s="10" t="s">
        <v>252</v>
      </c>
    </row>
    <row r="9904" spans="13:13">
      <c r="M9904" s="10" t="s">
        <v>252</v>
      </c>
    </row>
    <row r="9905" spans="13:13">
      <c r="M9905" s="10" t="s">
        <v>252</v>
      </c>
    </row>
    <row r="9906" spans="13:13">
      <c r="M9906" s="10" t="s">
        <v>252</v>
      </c>
    </row>
    <row r="9907" spans="13:13">
      <c r="M9907" s="10" t="s">
        <v>252</v>
      </c>
    </row>
    <row r="9908" spans="13:13">
      <c r="M9908" s="10" t="s">
        <v>252</v>
      </c>
    </row>
    <row r="9909" spans="13:13">
      <c r="M9909" s="10" t="s">
        <v>252</v>
      </c>
    </row>
    <row r="9910" spans="13:13">
      <c r="M9910" s="10" t="s">
        <v>252</v>
      </c>
    </row>
    <row r="9911" spans="13:13">
      <c r="M9911" s="10" t="s">
        <v>252</v>
      </c>
    </row>
    <row r="9912" spans="13:13">
      <c r="M9912" s="10" t="s">
        <v>252</v>
      </c>
    </row>
    <row r="9913" spans="13:13">
      <c r="M9913" s="10" t="s">
        <v>252</v>
      </c>
    </row>
    <row r="9914" spans="13:13">
      <c r="M9914" s="10" t="s">
        <v>252</v>
      </c>
    </row>
    <row r="9915" spans="13:13">
      <c r="M9915" s="10" t="s">
        <v>252</v>
      </c>
    </row>
    <row r="9916" spans="13:13">
      <c r="M9916" s="10" t="s">
        <v>252</v>
      </c>
    </row>
    <row r="9917" spans="13:13">
      <c r="M9917" s="10" t="s">
        <v>252</v>
      </c>
    </row>
    <row r="9918" spans="13:13">
      <c r="M9918" s="10" t="s">
        <v>252</v>
      </c>
    </row>
    <row r="9919" spans="13:13">
      <c r="M9919" s="10" t="s">
        <v>252</v>
      </c>
    </row>
    <row r="9920" spans="13:13">
      <c r="M9920" s="10" t="s">
        <v>252</v>
      </c>
    </row>
    <row r="9921" spans="13:13">
      <c r="M9921" s="10" t="s">
        <v>252</v>
      </c>
    </row>
    <row r="9922" spans="13:13">
      <c r="M9922" s="10" t="s">
        <v>252</v>
      </c>
    </row>
    <row r="9923" spans="13:13">
      <c r="M9923" s="10" t="s">
        <v>252</v>
      </c>
    </row>
    <row r="9924" spans="13:13">
      <c r="M9924" s="10" t="s">
        <v>252</v>
      </c>
    </row>
    <row r="9925" spans="13:13">
      <c r="M9925" s="10" t="s">
        <v>252</v>
      </c>
    </row>
    <row r="9926" spans="13:13">
      <c r="M9926" s="10" t="s">
        <v>252</v>
      </c>
    </row>
    <row r="9927" spans="13:13">
      <c r="M9927" s="10" t="s">
        <v>252</v>
      </c>
    </row>
    <row r="9928" spans="13:13">
      <c r="M9928" s="10" t="s">
        <v>252</v>
      </c>
    </row>
    <row r="9929" spans="13:13">
      <c r="M9929" s="10" t="s">
        <v>252</v>
      </c>
    </row>
    <row r="9930" spans="13:13">
      <c r="M9930" s="10" t="s">
        <v>252</v>
      </c>
    </row>
    <row r="9931" spans="13:13">
      <c r="M9931" s="10" t="s">
        <v>252</v>
      </c>
    </row>
    <row r="9932" spans="13:13">
      <c r="M9932" s="10" t="s">
        <v>252</v>
      </c>
    </row>
    <row r="9933" spans="13:13">
      <c r="M9933" s="10" t="s">
        <v>252</v>
      </c>
    </row>
    <row r="9934" spans="13:13">
      <c r="M9934" s="10" t="s">
        <v>252</v>
      </c>
    </row>
    <row r="9935" spans="13:13">
      <c r="M9935" s="10" t="s">
        <v>252</v>
      </c>
    </row>
    <row r="9936" spans="13:13">
      <c r="M9936" s="10" t="s">
        <v>252</v>
      </c>
    </row>
    <row r="9937" spans="13:13">
      <c r="M9937" s="10" t="s">
        <v>252</v>
      </c>
    </row>
    <row r="9938" spans="13:13">
      <c r="M9938" s="10" t="s">
        <v>252</v>
      </c>
    </row>
    <row r="9939" spans="13:13">
      <c r="M9939" s="10" t="s">
        <v>252</v>
      </c>
    </row>
    <row r="9940" spans="13:13">
      <c r="M9940" s="10" t="s">
        <v>252</v>
      </c>
    </row>
    <row r="9941" spans="13:13">
      <c r="M9941" s="10" t="s">
        <v>252</v>
      </c>
    </row>
    <row r="9942" spans="13:13">
      <c r="M9942" s="10" t="s">
        <v>252</v>
      </c>
    </row>
    <row r="9943" spans="13:13">
      <c r="M9943" s="10" t="s">
        <v>252</v>
      </c>
    </row>
    <row r="9944" spans="13:13">
      <c r="M9944" s="10" t="s">
        <v>252</v>
      </c>
    </row>
    <row r="9945" spans="13:13">
      <c r="M9945" s="10" t="s">
        <v>252</v>
      </c>
    </row>
    <row r="9946" spans="13:13">
      <c r="M9946" s="10" t="s">
        <v>252</v>
      </c>
    </row>
    <row r="9947" spans="13:13">
      <c r="M9947" s="10" t="s">
        <v>252</v>
      </c>
    </row>
    <row r="9948" spans="13:13">
      <c r="M9948" s="10" t="s">
        <v>252</v>
      </c>
    </row>
    <row r="9949" spans="13:13">
      <c r="M9949" s="10" t="s">
        <v>252</v>
      </c>
    </row>
    <row r="9950" spans="13:13">
      <c r="M9950" s="10" t="s">
        <v>252</v>
      </c>
    </row>
    <row r="9951" spans="13:13">
      <c r="M9951" s="10" t="s">
        <v>252</v>
      </c>
    </row>
    <row r="9952" spans="13:13">
      <c r="M9952" s="10" t="s">
        <v>252</v>
      </c>
    </row>
    <row r="9953" spans="13:13">
      <c r="M9953" s="10" t="s">
        <v>252</v>
      </c>
    </row>
    <row r="9954" spans="13:13">
      <c r="M9954" s="10" t="s">
        <v>252</v>
      </c>
    </row>
    <row r="9955" spans="13:13">
      <c r="M9955" s="10" t="s">
        <v>252</v>
      </c>
    </row>
    <row r="9956" spans="13:13">
      <c r="M9956" s="10" t="s">
        <v>252</v>
      </c>
    </row>
    <row r="9957" spans="13:13">
      <c r="M9957" s="10" t="s">
        <v>252</v>
      </c>
    </row>
    <row r="9958" spans="13:13">
      <c r="M9958" s="10" t="s">
        <v>252</v>
      </c>
    </row>
    <row r="9959" spans="13:13">
      <c r="M9959" s="10" t="s">
        <v>252</v>
      </c>
    </row>
    <row r="9960" spans="13:13">
      <c r="M9960" s="10" t="s">
        <v>252</v>
      </c>
    </row>
    <row r="9961" spans="13:13">
      <c r="M9961" s="10" t="s">
        <v>252</v>
      </c>
    </row>
    <row r="9962" spans="13:13">
      <c r="M9962" s="10" t="s">
        <v>252</v>
      </c>
    </row>
    <row r="9963" spans="13:13">
      <c r="M9963" s="10" t="s">
        <v>252</v>
      </c>
    </row>
    <row r="9964" spans="13:13">
      <c r="M9964" s="10" t="s">
        <v>252</v>
      </c>
    </row>
    <row r="9965" spans="13:13">
      <c r="M9965" s="10" t="s">
        <v>252</v>
      </c>
    </row>
    <row r="9966" spans="13:13">
      <c r="M9966" s="10" t="s">
        <v>252</v>
      </c>
    </row>
    <row r="9967" spans="13:13">
      <c r="M9967" s="10" t="s">
        <v>252</v>
      </c>
    </row>
    <row r="9968" spans="13:13">
      <c r="M9968" s="10" t="s">
        <v>252</v>
      </c>
    </row>
    <row r="9969" spans="13:13">
      <c r="M9969" s="10" t="s">
        <v>252</v>
      </c>
    </row>
    <row r="9970" spans="13:13">
      <c r="M9970" s="10" t="s">
        <v>252</v>
      </c>
    </row>
    <row r="9971" spans="13:13">
      <c r="M9971" s="10" t="s">
        <v>252</v>
      </c>
    </row>
    <row r="9972" spans="13:13">
      <c r="M9972" s="10" t="s">
        <v>252</v>
      </c>
    </row>
    <row r="9973" spans="13:13">
      <c r="M9973" s="10" t="s">
        <v>252</v>
      </c>
    </row>
    <row r="9974" spans="13:13">
      <c r="M9974" s="10" t="s">
        <v>252</v>
      </c>
    </row>
    <row r="9975" spans="13:13">
      <c r="M9975" s="10" t="s">
        <v>252</v>
      </c>
    </row>
    <row r="9976" spans="13:13">
      <c r="M9976" s="10" t="s">
        <v>252</v>
      </c>
    </row>
    <row r="9977" spans="13:13">
      <c r="M9977" s="10" t="s">
        <v>252</v>
      </c>
    </row>
    <row r="9978" spans="13:13">
      <c r="M9978" s="10" t="s">
        <v>252</v>
      </c>
    </row>
    <row r="9979" spans="13:13">
      <c r="M9979" s="10" t="s">
        <v>252</v>
      </c>
    </row>
    <row r="9980" spans="13:13">
      <c r="M9980" s="10" t="s">
        <v>252</v>
      </c>
    </row>
    <row r="9981" spans="13:13">
      <c r="M9981" s="10" t="s">
        <v>252</v>
      </c>
    </row>
    <row r="9982" spans="13:13">
      <c r="M9982" s="10" t="s">
        <v>252</v>
      </c>
    </row>
    <row r="9983" spans="13:13">
      <c r="M9983" s="10" t="s">
        <v>252</v>
      </c>
    </row>
    <row r="9984" spans="13:13">
      <c r="M9984" s="10" t="s">
        <v>252</v>
      </c>
    </row>
    <row r="9985" spans="13:13">
      <c r="M9985" s="10" t="s">
        <v>252</v>
      </c>
    </row>
    <row r="9986" spans="13:13">
      <c r="M9986" s="10" t="s">
        <v>252</v>
      </c>
    </row>
    <row r="9987" spans="13:13">
      <c r="M9987" s="10" t="s">
        <v>252</v>
      </c>
    </row>
    <row r="9988" spans="13:13">
      <c r="M9988" s="10" t="s">
        <v>252</v>
      </c>
    </row>
    <row r="9989" spans="13:13">
      <c r="M9989" s="10" t="s">
        <v>252</v>
      </c>
    </row>
    <row r="9990" spans="13:13">
      <c r="M9990" s="10" t="s">
        <v>252</v>
      </c>
    </row>
    <row r="9991" spans="13:13">
      <c r="M9991" s="10" t="s">
        <v>252</v>
      </c>
    </row>
    <row r="9992" spans="13:13">
      <c r="M9992" s="10" t="s">
        <v>252</v>
      </c>
    </row>
    <row r="9993" spans="13:13">
      <c r="M9993" s="10" t="s">
        <v>252</v>
      </c>
    </row>
    <row r="9994" spans="13:13">
      <c r="M9994" s="10" t="s">
        <v>252</v>
      </c>
    </row>
    <row r="9995" spans="13:13">
      <c r="M9995" s="10" t="s">
        <v>252</v>
      </c>
    </row>
    <row r="9996" spans="13:13">
      <c r="M9996" s="10" t="s">
        <v>252</v>
      </c>
    </row>
    <row r="9997" spans="13:13">
      <c r="M9997" s="10" t="s">
        <v>252</v>
      </c>
    </row>
    <row r="9998" spans="13:13">
      <c r="M9998" s="10" t="s">
        <v>252</v>
      </c>
    </row>
    <row r="9999" spans="13:13">
      <c r="M9999" s="10" t="s">
        <v>252</v>
      </c>
    </row>
    <row r="10000" spans="13:13">
      <c r="M10000" s="10" t="s">
        <v>252</v>
      </c>
    </row>
    <row r="10001" spans="13:13">
      <c r="M10001" s="10" t="s">
        <v>252</v>
      </c>
    </row>
    <row r="10002" spans="13:13">
      <c r="M10002" s="10" t="s">
        <v>252</v>
      </c>
    </row>
    <row r="10003" spans="13:13">
      <c r="M10003" s="10" t="s">
        <v>252</v>
      </c>
    </row>
    <row r="10004" spans="13:13">
      <c r="M10004" s="10" t="s">
        <v>252</v>
      </c>
    </row>
    <row r="10005" spans="13:13">
      <c r="M10005" s="10" t="s">
        <v>252</v>
      </c>
    </row>
    <row r="10006" spans="13:13">
      <c r="M10006" s="10" t="s">
        <v>252</v>
      </c>
    </row>
    <row r="10007" spans="13:13">
      <c r="M10007" s="10" t="s">
        <v>252</v>
      </c>
    </row>
    <row r="10008" spans="13:13">
      <c r="M10008" s="10" t="s">
        <v>252</v>
      </c>
    </row>
    <row r="10009" spans="13:13">
      <c r="M10009" s="10" t="s">
        <v>252</v>
      </c>
    </row>
    <row r="10010" spans="13:13">
      <c r="M10010" s="10" t="s">
        <v>252</v>
      </c>
    </row>
    <row r="10011" spans="13:13">
      <c r="M10011" s="10" t="s">
        <v>252</v>
      </c>
    </row>
    <row r="10012" spans="13:13">
      <c r="M10012" s="10" t="s">
        <v>252</v>
      </c>
    </row>
    <row r="10013" spans="13:13">
      <c r="M10013" s="10" t="s">
        <v>252</v>
      </c>
    </row>
    <row r="10014" spans="13:13">
      <c r="M10014" s="10" t="s">
        <v>252</v>
      </c>
    </row>
    <row r="10015" spans="13:13">
      <c r="M10015" s="10" t="s">
        <v>252</v>
      </c>
    </row>
    <row r="10016" spans="13:13">
      <c r="M10016" s="10" t="s">
        <v>252</v>
      </c>
    </row>
    <row r="10017" spans="13:13">
      <c r="M10017" s="10" t="s">
        <v>252</v>
      </c>
    </row>
    <row r="10018" spans="13:13">
      <c r="M10018" s="10" t="s">
        <v>252</v>
      </c>
    </row>
    <row r="10019" spans="13:13">
      <c r="M10019" s="10" t="s">
        <v>252</v>
      </c>
    </row>
    <row r="10020" spans="13:13">
      <c r="M10020" s="10" t="s">
        <v>252</v>
      </c>
    </row>
    <row r="10021" spans="13:13">
      <c r="M10021" s="10" t="s">
        <v>252</v>
      </c>
    </row>
    <row r="10022" spans="13:13">
      <c r="M10022" s="10" t="s">
        <v>252</v>
      </c>
    </row>
    <row r="10023" spans="13:13">
      <c r="M10023" s="10" t="s">
        <v>252</v>
      </c>
    </row>
    <row r="10024" spans="13:13">
      <c r="M10024" s="10" t="s">
        <v>252</v>
      </c>
    </row>
    <row r="10025" spans="13:13">
      <c r="M10025" s="10" t="s">
        <v>252</v>
      </c>
    </row>
    <row r="10026" spans="13:13">
      <c r="M10026" s="10" t="s">
        <v>252</v>
      </c>
    </row>
    <row r="10027" spans="13:13">
      <c r="M10027" s="10" t="s">
        <v>252</v>
      </c>
    </row>
    <row r="10028" spans="13:13">
      <c r="M10028" s="10" t="s">
        <v>252</v>
      </c>
    </row>
    <row r="10029" spans="13:13">
      <c r="M10029" s="10" t="s">
        <v>252</v>
      </c>
    </row>
    <row r="10030" spans="13:13">
      <c r="M10030" s="10" t="s">
        <v>252</v>
      </c>
    </row>
    <row r="10031" spans="13:13">
      <c r="M10031" s="10" t="s">
        <v>252</v>
      </c>
    </row>
    <row r="10032" spans="13:13">
      <c r="M10032" s="10" t="s">
        <v>252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V51"/>
  <sheetViews>
    <sheetView topLeftCell="C1" zoomScale="115" zoomScaleNormal="115" workbookViewId="0">
      <selection activeCell="F2" sqref="F2"/>
    </sheetView>
  </sheetViews>
  <sheetFormatPr baseColWidth="10" defaultRowHeight="15"/>
  <cols>
    <col min="1" max="1" width="14.7109375" hidden="1" customWidth="1"/>
    <col min="3" max="3" width="19.7109375" customWidth="1"/>
    <col min="4" max="4" width="15.85546875" bestFit="1" customWidth="1"/>
    <col min="5" max="5" width="18" bestFit="1" customWidth="1"/>
    <col min="11" max="11" width="13" bestFit="1" customWidth="1"/>
    <col min="12" max="19" width="11.42578125" customWidth="1"/>
    <col min="22" max="22" width="11.42578125" customWidth="1"/>
  </cols>
  <sheetData>
    <row r="1" spans="1:22" ht="19.5" thickBot="1">
      <c r="A1" s="51"/>
      <c r="B1" s="52"/>
      <c r="C1" s="68"/>
      <c r="D1" s="67" t="s">
        <v>7426</v>
      </c>
      <c r="E1" s="80" t="s">
        <v>7428</v>
      </c>
      <c r="F1" s="81" t="s">
        <v>7430</v>
      </c>
      <c r="G1" s="67" t="s">
        <v>7431</v>
      </c>
      <c r="H1" s="67" t="s">
        <v>11</v>
      </c>
      <c r="I1" s="52"/>
      <c r="K1" s="138" t="s">
        <v>7710</v>
      </c>
      <c r="V1" t="s">
        <v>20</v>
      </c>
    </row>
    <row r="2" spans="1:22" ht="19.5" thickTop="1">
      <c r="A2" s="53"/>
      <c r="B2" s="52"/>
      <c r="C2" s="69"/>
      <c r="D2" s="75">
        <f>SUM(L2:L32)</f>
        <v>486000</v>
      </c>
      <c r="E2" s="76">
        <f>IFERROR(+F2+0,0)</f>
        <v>284890</v>
      </c>
      <c r="F2" s="252">
        <v>284890</v>
      </c>
      <c r="G2" s="52"/>
      <c r="H2" s="52"/>
      <c r="I2" s="52"/>
      <c r="K2" s="19">
        <f ca="1">DATE(K36,L36,1)</f>
        <v>46174</v>
      </c>
      <c r="L2" s="5">
        <v>16200</v>
      </c>
      <c r="V2">
        <v>1508480</v>
      </c>
    </row>
    <row r="3" spans="1:22" ht="18.75">
      <c r="A3" s="51"/>
      <c r="B3" s="52"/>
      <c r="C3" s="69" t="s">
        <v>7427</v>
      </c>
      <c r="D3" s="78">
        <f ca="1">D2/D12</f>
        <v>18692.307692307691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16200</v>
      </c>
      <c r="M3" s="158">
        <f ca="1">TODAY()</f>
        <v>46203</v>
      </c>
      <c r="V3">
        <v>0</v>
      </c>
    </row>
    <row r="4" spans="1:22" ht="18.75">
      <c r="A4" s="51"/>
      <c r="B4" s="52"/>
      <c r="C4" s="69" t="s">
        <v>7429</v>
      </c>
      <c r="D4" s="54">
        <f ca="1">L34</f>
        <v>469800</v>
      </c>
      <c r="E4" s="54">
        <f>VALUE(E2)</f>
        <v>284890</v>
      </c>
      <c r="F4" s="83">
        <f ca="1">D4/D2</f>
        <v>0.96666666666666667</v>
      </c>
      <c r="G4" s="83">
        <f>E4/D2</f>
        <v>0.58619341563786009</v>
      </c>
      <c r="H4" s="56">
        <f ca="1">IFERROR(G4/F4,0)</f>
        <v>0.60640698169433804</v>
      </c>
      <c r="I4" s="52"/>
      <c r="K4" s="19">
        <f t="shared" ref="K4:K32" ca="1" si="0">IFERROR(IF(MONTH(K3+1)=$L$36,K3+1,""),"")</f>
        <v>46176</v>
      </c>
      <c r="L4" s="5">
        <v>16200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16200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16200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16200</v>
      </c>
    </row>
    <row r="8" spans="1:22" ht="18.75">
      <c r="A8" s="51"/>
      <c r="B8" s="52"/>
      <c r="C8" s="52"/>
      <c r="D8" s="52"/>
      <c r="E8" s="52"/>
      <c r="F8" s="52"/>
      <c r="G8" s="52"/>
      <c r="H8" s="52"/>
      <c r="I8" s="52"/>
      <c r="K8" s="19">
        <f t="shared" ca="1" si="0"/>
        <v>46180</v>
      </c>
      <c r="L8" s="5">
        <v>16200</v>
      </c>
    </row>
    <row r="9" spans="1:22" ht="18.75">
      <c r="A9" s="84"/>
      <c r="B9" s="79"/>
      <c r="C9" s="79"/>
      <c r="D9" s="79"/>
      <c r="E9" s="79"/>
      <c r="F9" s="85"/>
      <c r="G9" s="52"/>
      <c r="H9" s="52"/>
      <c r="I9" s="52"/>
      <c r="K9" s="19">
        <f t="shared" ca="1" si="0"/>
        <v>46181</v>
      </c>
      <c r="L9" s="5">
        <v>16200</v>
      </c>
    </row>
    <row r="10" spans="1:22" ht="18.75">
      <c r="A10" s="62">
        <f ca="1">EOMONTH(A11,-1)+1</f>
        <v>46174</v>
      </c>
      <c r="B10" s="63"/>
      <c r="C10" s="63" t="s">
        <v>7446</v>
      </c>
      <c r="D10" s="79"/>
      <c r="E10" s="79"/>
      <c r="F10" s="79"/>
      <c r="G10" s="52"/>
      <c r="H10" s="52"/>
      <c r="I10" s="52"/>
      <c r="K10" s="19">
        <f t="shared" ca="1" si="0"/>
        <v>46182</v>
      </c>
      <c r="L10" s="5">
        <v>16200</v>
      </c>
    </row>
    <row r="11" spans="1:22" ht="18.75">
      <c r="A11" s="77">
        <f ca="1">TODAY()</f>
        <v>46203</v>
      </c>
      <c r="B11" s="79">
        <f ca="1">A11-A10+1</f>
        <v>30</v>
      </c>
      <c r="C11" s="86" t="s">
        <v>7432</v>
      </c>
      <c r="D11" s="79">
        <f ca="1">B11-B13-B15-1</f>
        <v>25</v>
      </c>
      <c r="E11" s="79" t="s">
        <v>7447</v>
      </c>
      <c r="F11" s="85"/>
      <c r="G11" s="52"/>
      <c r="H11" s="52"/>
      <c r="I11" s="52"/>
      <c r="K11" s="19">
        <f t="shared" ca="1" si="0"/>
        <v>46183</v>
      </c>
      <c r="L11" s="5">
        <v>16200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7450</v>
      </c>
      <c r="D12" s="86">
        <f ca="1">B12-B13-B14</f>
        <v>26</v>
      </c>
      <c r="E12" s="79" t="s">
        <v>7452</v>
      </c>
      <c r="F12" s="79"/>
      <c r="G12" s="52"/>
      <c r="H12" s="52"/>
      <c r="I12" s="52"/>
      <c r="K12" s="19">
        <f t="shared" ca="1" si="0"/>
        <v>46184</v>
      </c>
      <c r="L12" s="5">
        <v>16200</v>
      </c>
    </row>
    <row r="13" spans="1:22" ht="18.75">
      <c r="A13" s="87"/>
      <c r="B13" s="88">
        <v>0</v>
      </c>
      <c r="C13" s="79" t="s">
        <v>7448</v>
      </c>
      <c r="D13" s="79"/>
      <c r="E13" s="79"/>
      <c r="F13" s="79"/>
      <c r="G13" s="52"/>
      <c r="H13" s="52"/>
      <c r="I13" s="52"/>
      <c r="K13" s="19">
        <f t="shared" ca="1" si="0"/>
        <v>46185</v>
      </c>
      <c r="L13" s="5">
        <v>16200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7449</v>
      </c>
      <c r="D14" s="63"/>
      <c r="E14" s="79"/>
      <c r="F14" s="79"/>
      <c r="G14" s="52"/>
      <c r="H14" s="52"/>
      <c r="I14" s="52"/>
      <c r="K14" s="19">
        <f t="shared" ca="1" si="0"/>
        <v>46186</v>
      </c>
      <c r="L14" s="5">
        <v>16200</v>
      </c>
    </row>
    <row r="15" spans="1:22" ht="18.75">
      <c r="A15" s="66">
        <f ca="1">NETWORKDAYS.INTL(A10,A11,11)</f>
        <v>26</v>
      </c>
      <c r="B15" s="63">
        <f ca="1">B11-A15</f>
        <v>4</v>
      </c>
      <c r="C15" s="63" t="s">
        <v>7451</v>
      </c>
      <c r="D15" s="46"/>
      <c r="E15" s="89"/>
      <c r="F15" s="89"/>
      <c r="K15" s="19">
        <f t="shared" ca="1" si="0"/>
        <v>46187</v>
      </c>
      <c r="L15" s="5">
        <v>16200</v>
      </c>
    </row>
    <row r="16" spans="1:22">
      <c r="A16" s="89"/>
      <c r="B16" s="89"/>
      <c r="C16" s="89"/>
      <c r="D16" s="89"/>
      <c r="E16" s="171"/>
      <c r="F16" s="89"/>
      <c r="K16" s="19">
        <f t="shared" ca="1" si="0"/>
        <v>46188</v>
      </c>
      <c r="L16" s="5">
        <v>16200</v>
      </c>
    </row>
    <row r="17" spans="1:12">
      <c r="A17" s="89"/>
      <c r="D17" s="213" t="s">
        <v>110</v>
      </c>
      <c r="E17" s="214">
        <v>1508480</v>
      </c>
      <c r="F17" s="215"/>
      <c r="K17" s="19">
        <f t="shared" ca="1" si="0"/>
        <v>46189</v>
      </c>
      <c r="L17" s="5">
        <v>16200</v>
      </c>
    </row>
    <row r="18" spans="1:12">
      <c r="A18" s="89"/>
      <c r="D18" s="213" t="s">
        <v>111</v>
      </c>
      <c r="E18" s="216">
        <v>1400</v>
      </c>
      <c r="F18" s="216">
        <v>1401</v>
      </c>
      <c r="K18" s="19">
        <f t="shared" ca="1" si="0"/>
        <v>46190</v>
      </c>
      <c r="L18" s="5">
        <v>16200</v>
      </c>
    </row>
    <row r="19" spans="1:12">
      <c r="D19" s="213" t="s">
        <v>7441</v>
      </c>
      <c r="E19" s="216">
        <v>2001</v>
      </c>
      <c r="F19" s="217"/>
      <c r="K19" s="19">
        <f t="shared" ca="1" si="0"/>
        <v>46191</v>
      </c>
      <c r="L19" s="5">
        <v>16200</v>
      </c>
    </row>
    <row r="20" spans="1:12">
      <c r="D20" s="213" t="s">
        <v>7442</v>
      </c>
      <c r="E20" s="216">
        <v>101</v>
      </c>
      <c r="F20" s="218">
        <v>102</v>
      </c>
      <c r="K20" s="19">
        <f t="shared" ca="1" si="0"/>
        <v>46192</v>
      </c>
      <c r="L20" s="5">
        <v>16200</v>
      </c>
    </row>
    <row r="21" spans="1:12">
      <c r="D21" s="213" t="s">
        <v>7443</v>
      </c>
      <c r="E21" s="219">
        <f ca="1">A10</f>
        <v>46174</v>
      </c>
      <c r="F21" s="219">
        <f ca="1">A11-1</f>
        <v>46202</v>
      </c>
      <c r="K21" s="19">
        <f t="shared" ca="1" si="0"/>
        <v>46193</v>
      </c>
      <c r="L21" s="5">
        <v>16200</v>
      </c>
    </row>
    <row r="22" spans="1:12">
      <c r="B22" s="90"/>
      <c r="K22" s="19">
        <f t="shared" ca="1" si="0"/>
        <v>46194</v>
      </c>
      <c r="L22" s="5">
        <v>16200</v>
      </c>
    </row>
    <row r="23" spans="1:12">
      <c r="B23" s="90"/>
      <c r="K23" s="19">
        <f t="shared" ca="1" si="0"/>
        <v>46195</v>
      </c>
      <c r="L23" s="5">
        <v>16200</v>
      </c>
    </row>
    <row r="24" spans="1:12">
      <c r="B24" s="90"/>
      <c r="K24" s="19">
        <f t="shared" ca="1" si="0"/>
        <v>46196</v>
      </c>
      <c r="L24" s="5">
        <v>16200</v>
      </c>
    </row>
    <row r="25" spans="1:12">
      <c r="B25" s="90"/>
      <c r="K25" s="19">
        <f t="shared" ca="1" si="0"/>
        <v>46197</v>
      </c>
      <c r="L25" s="5">
        <v>16200</v>
      </c>
    </row>
    <row r="26" spans="1:12">
      <c r="B26" s="90"/>
      <c r="K26" s="19">
        <f t="shared" ca="1" si="0"/>
        <v>46198</v>
      </c>
      <c r="L26" s="5">
        <v>16200</v>
      </c>
    </row>
    <row r="27" spans="1:12">
      <c r="B27" s="90"/>
      <c r="K27" s="19">
        <f t="shared" ca="1" si="0"/>
        <v>46199</v>
      </c>
      <c r="L27" s="5">
        <v>16200</v>
      </c>
    </row>
    <row r="28" spans="1:12">
      <c r="B28" s="90"/>
      <c r="K28" s="19">
        <f t="shared" ca="1" si="0"/>
        <v>46200</v>
      </c>
      <c r="L28" s="5">
        <v>16200</v>
      </c>
    </row>
    <row r="29" spans="1:12">
      <c r="B29" s="90"/>
      <c r="K29" s="19">
        <f t="shared" ca="1" si="0"/>
        <v>46201</v>
      </c>
      <c r="L29" s="5">
        <v>16200</v>
      </c>
    </row>
    <row r="30" spans="1:12">
      <c r="B30" s="90"/>
      <c r="K30" s="19">
        <f t="shared" ca="1" si="0"/>
        <v>46202</v>
      </c>
      <c r="L30" s="5">
        <v>16200</v>
      </c>
    </row>
    <row r="31" spans="1:12">
      <c r="B31" s="90"/>
      <c r="K31" s="19">
        <f t="shared" ca="1" si="0"/>
        <v>46203</v>
      </c>
      <c r="L31" s="5">
        <v>16200</v>
      </c>
    </row>
    <row r="32" spans="1:12">
      <c r="B32" s="90"/>
      <c r="K32" s="19" t="str">
        <f t="shared" ca="1" si="0"/>
        <v/>
      </c>
      <c r="L32" s="5"/>
    </row>
    <row r="33" spans="2:13">
      <c r="B33" s="90"/>
      <c r="I33" s="163"/>
      <c r="J33" s="163"/>
      <c r="K33" s="163"/>
      <c r="L33" s="163"/>
      <c r="M33" s="163"/>
    </row>
    <row r="34" spans="2:13">
      <c r="B34" s="90"/>
      <c r="K34" s="141" t="s">
        <v>7711</v>
      </c>
      <c r="L34" s="142">
        <f ca="1">SUMIF(K2:K32,"&lt;"&amp;M3,L2:L32)</f>
        <v>469800</v>
      </c>
    </row>
    <row r="35" spans="2:13">
      <c r="B35" s="90"/>
      <c r="H35" s="163"/>
      <c r="I35" s="163"/>
      <c r="J35" s="163"/>
      <c r="K35" s="163"/>
      <c r="L35" s="164"/>
      <c r="M35" s="163"/>
    </row>
    <row r="36" spans="2:13" hidden="1">
      <c r="B36" s="90"/>
      <c r="K36" s="157">
        <f ca="1">YEAR((TODAY()))</f>
        <v>2026</v>
      </c>
      <c r="L36" s="157">
        <f ca="1">MONTH((TODAY()))</f>
        <v>6</v>
      </c>
      <c r="M36" s="156"/>
    </row>
    <row r="37" spans="2:13">
      <c r="B37" s="90"/>
    </row>
    <row r="38" spans="2:13">
      <c r="B38" s="90"/>
    </row>
    <row r="39" spans="2:13">
      <c r="B39" s="90"/>
    </row>
    <row r="40" spans="2:13">
      <c r="B40" s="90"/>
    </row>
    <row r="41" spans="2:13">
      <c r="B41" s="90"/>
    </row>
    <row r="42" spans="2:13">
      <c r="B42" s="90"/>
    </row>
    <row r="43" spans="2:13">
      <c r="B43" s="90"/>
    </row>
    <row r="44" spans="2:13">
      <c r="B44" s="90"/>
    </row>
    <row r="45" spans="2:13">
      <c r="B45" s="90"/>
    </row>
    <row r="46" spans="2:13">
      <c r="B46" s="90"/>
    </row>
    <row r="47" spans="2:13">
      <c r="B47" s="90"/>
    </row>
    <row r="48" spans="2:13">
      <c r="B48" s="90"/>
    </row>
    <row r="49" spans="2:2">
      <c r="B49" s="90"/>
    </row>
    <row r="50" spans="2:2">
      <c r="B50" s="90"/>
    </row>
    <row r="51" spans="2:2">
      <c r="B51" s="9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/>
  </sheetPr>
  <dimension ref="A1:V55"/>
  <sheetViews>
    <sheetView topLeftCell="B1" zoomScale="85" zoomScaleNormal="85" workbookViewId="0">
      <selection activeCell="E2" sqref="E2"/>
    </sheetView>
  </sheetViews>
  <sheetFormatPr baseColWidth="10" defaultRowHeight="15"/>
  <cols>
    <col min="1" max="1" width="14.7109375" hidden="1" customWidth="1"/>
    <col min="2" max="2" width="13" bestFit="1" customWidth="1"/>
    <col min="3" max="3" width="20.85546875" customWidth="1"/>
    <col min="4" max="4" width="16.42578125" bestFit="1" customWidth="1"/>
    <col min="5" max="5" width="18" bestFit="1" customWidth="1"/>
    <col min="6" max="6" width="19.85546875" bestFit="1" customWidth="1"/>
    <col min="7" max="7" width="14" bestFit="1" customWidth="1"/>
    <col min="12" max="12" width="13" bestFit="1" customWidth="1"/>
    <col min="13" max="13" width="12" customWidth="1"/>
    <col min="14" max="14" width="11.42578125" customWidth="1"/>
    <col min="15" max="20" width="11.42578125" hidden="1" customWidth="1"/>
    <col min="22" max="22" width="11.42578125" style="46" customWidth="1"/>
    <col min="24" max="24" width="11.85546875" bestFit="1" customWidth="1"/>
  </cols>
  <sheetData>
    <row r="1" spans="1:22" ht="20.100000000000001" customHeight="1" thickBot="1">
      <c r="A1" s="51"/>
      <c r="B1" s="52"/>
      <c r="C1" s="68"/>
      <c r="D1" s="67" t="s">
        <v>7426</v>
      </c>
      <c r="E1" s="80" t="s">
        <v>7428</v>
      </c>
      <c r="F1" s="81" t="s">
        <v>7430</v>
      </c>
      <c r="G1" s="123" t="s">
        <v>7609</v>
      </c>
      <c r="H1" s="67" t="s">
        <v>11</v>
      </c>
      <c r="I1" s="52"/>
      <c r="L1" s="138" t="s">
        <v>7710</v>
      </c>
      <c r="V1" s="159" t="s">
        <v>20</v>
      </c>
    </row>
    <row r="2" spans="1:22" ht="20.100000000000001" customHeight="1" thickTop="1">
      <c r="A2" s="53"/>
      <c r="B2" s="52"/>
      <c r="C2" s="69"/>
      <c r="D2" s="75">
        <f>SUM(M2:M31)</f>
        <v>12000000</v>
      </c>
      <c r="E2" s="75">
        <f>+IFERROR(F15,0)</f>
        <v>8002906.2769999998</v>
      </c>
      <c r="F2" s="52"/>
      <c r="G2" s="52"/>
      <c r="H2" s="52"/>
      <c r="I2" s="52"/>
      <c r="L2" s="19">
        <f ca="1">DATE(L36,M36,1)</f>
        <v>46174</v>
      </c>
      <c r="M2" s="5">
        <v>500000</v>
      </c>
      <c r="V2" s="160">
        <v>1509875</v>
      </c>
    </row>
    <row r="3" spans="1:22" ht="20.100000000000001" customHeight="1">
      <c r="A3" s="51"/>
      <c r="B3" s="52"/>
      <c r="C3" s="69" t="s">
        <v>7427</v>
      </c>
      <c r="D3" s="137">
        <f ca="1">F3/1000</f>
        <v>461.53846153846155</v>
      </c>
      <c r="E3" s="252">
        <f>D2/1000</f>
        <v>12000</v>
      </c>
      <c r="F3" s="134">
        <f ca="1">D2/D12</f>
        <v>461538.46153846156</v>
      </c>
      <c r="G3" s="52"/>
      <c r="H3" s="52"/>
      <c r="I3" s="52"/>
      <c r="L3" s="19">
        <f ca="1">IFERROR(IF(MONTH(L2+1)=$M$36,L2+1,""),"")</f>
        <v>46175</v>
      </c>
      <c r="M3" s="5">
        <v>500000</v>
      </c>
      <c r="N3" s="140">
        <f ca="1">TODAY()</f>
        <v>46203</v>
      </c>
      <c r="V3" s="161">
        <v>1509889</v>
      </c>
    </row>
    <row r="4" spans="1:22" ht="20.100000000000001" customHeight="1">
      <c r="A4" s="51"/>
      <c r="B4" s="52"/>
      <c r="C4" s="69" t="s">
        <v>7429</v>
      </c>
      <c r="D4" s="54">
        <f ca="1">M34/1000</f>
        <v>11500</v>
      </c>
      <c r="E4" s="54">
        <f>VALUE(E2/1000)</f>
        <v>8002.906277</v>
      </c>
      <c r="F4" s="83">
        <f ca="1">D4/E3</f>
        <v>0.95833333333333337</v>
      </c>
      <c r="G4" s="83">
        <f>E4/E3</f>
        <v>0.66690885641666664</v>
      </c>
      <c r="H4" s="56">
        <f ca="1">IFERROR(G4/F4,0)</f>
        <v>0.69590489365217389</v>
      </c>
      <c r="I4" s="52"/>
      <c r="L4" s="19">
        <f t="shared" ref="L4:L32" ca="1" si="0">IFERROR(IF(MONTH(L3+1)=$M$36,L3+1,""),"")</f>
        <v>46176</v>
      </c>
      <c r="M4" s="5">
        <v>500000</v>
      </c>
      <c r="V4" s="161">
        <v>1528577</v>
      </c>
    </row>
    <row r="5" spans="1:22" ht="20.100000000000001" customHeight="1">
      <c r="A5" s="51"/>
      <c r="B5" s="52"/>
      <c r="C5" s="69" t="s">
        <v>7709</v>
      </c>
      <c r="D5" s="93">
        <f ca="1">E5/1000</f>
        <v>11538.461538461539</v>
      </c>
      <c r="E5" s="92">
        <f ca="1">F3*(D11)</f>
        <v>11538461.53846154</v>
      </c>
      <c r="F5" s="63">
        <f>+E2/D2</f>
        <v>0.66690885641666664</v>
      </c>
      <c r="G5" s="52"/>
      <c r="H5" s="52"/>
      <c r="I5" s="52"/>
      <c r="L5" s="19">
        <f t="shared" ca="1" si="0"/>
        <v>46177</v>
      </c>
      <c r="M5" s="5">
        <v>500000</v>
      </c>
      <c r="V5" s="161">
        <v>1528578</v>
      </c>
    </row>
    <row r="6" spans="1:22" ht="20.100000000000001" customHeight="1">
      <c r="A6" s="51"/>
      <c r="B6" s="52"/>
      <c r="C6" s="52"/>
      <c r="D6" s="52"/>
      <c r="E6" s="52"/>
      <c r="F6" s="52"/>
      <c r="G6" s="52"/>
      <c r="H6" s="52"/>
      <c r="I6" s="52"/>
      <c r="L6" s="19">
        <f t="shared" ca="1" si="0"/>
        <v>46178</v>
      </c>
      <c r="M6" s="5">
        <v>0</v>
      </c>
      <c r="V6" s="161">
        <v>1528579</v>
      </c>
    </row>
    <row r="7" spans="1:22" ht="20.100000000000001" customHeight="1">
      <c r="A7" s="51"/>
      <c r="B7" s="52"/>
      <c r="C7" s="52"/>
      <c r="D7" s="63">
        <f>D2/1000</f>
        <v>12000</v>
      </c>
      <c r="E7" s="52"/>
      <c r="F7" s="60"/>
      <c r="G7" s="52"/>
      <c r="H7" s="52"/>
      <c r="I7" s="52"/>
      <c r="L7" s="19">
        <f t="shared" ca="1" si="0"/>
        <v>46179</v>
      </c>
      <c r="M7" s="5">
        <v>500000</v>
      </c>
      <c r="V7" s="161">
        <v>1509890</v>
      </c>
    </row>
    <row r="8" spans="1:22" ht="20.100000000000001" customHeight="1">
      <c r="A8" s="51"/>
      <c r="B8" s="52"/>
      <c r="C8" s="52"/>
      <c r="D8" s="52"/>
      <c r="E8" s="52"/>
      <c r="F8" s="52"/>
      <c r="G8" s="52"/>
      <c r="H8" s="52"/>
      <c r="I8" s="52"/>
      <c r="L8" s="19">
        <f t="shared" ca="1" si="0"/>
        <v>46180</v>
      </c>
      <c r="M8" s="5">
        <v>500000</v>
      </c>
      <c r="V8" s="160">
        <v>1509891</v>
      </c>
    </row>
    <row r="9" spans="1:22" ht="20.100000000000001" customHeight="1">
      <c r="A9" s="60"/>
      <c r="B9" s="135"/>
      <c r="C9" s="135"/>
      <c r="D9" s="135"/>
      <c r="E9" s="135"/>
      <c r="F9" s="136"/>
      <c r="G9" s="135"/>
      <c r="H9" s="52"/>
      <c r="I9" s="52"/>
      <c r="L9" s="19">
        <f t="shared" ca="1" si="0"/>
        <v>46181</v>
      </c>
      <c r="M9" s="5">
        <v>500000</v>
      </c>
      <c r="V9" s="160">
        <v>1509892</v>
      </c>
    </row>
    <row r="10" spans="1:22" ht="20.100000000000001" customHeight="1">
      <c r="A10" s="62">
        <f ca="1">EOMONTH(A11,-1)+1</f>
        <v>46174</v>
      </c>
      <c r="B10" s="63"/>
      <c r="C10" s="63" t="s">
        <v>7446</v>
      </c>
      <c r="D10" s="63"/>
      <c r="E10" s="63"/>
      <c r="F10" s="135"/>
      <c r="G10" s="135"/>
      <c r="H10" s="52"/>
      <c r="I10" s="52"/>
      <c r="L10" s="19">
        <f t="shared" ca="1" si="0"/>
        <v>46182</v>
      </c>
      <c r="M10" s="5">
        <v>500000</v>
      </c>
      <c r="V10" s="160">
        <v>1509894</v>
      </c>
    </row>
    <row r="11" spans="1:22" ht="20.100000000000001" customHeight="1">
      <c r="A11" s="64">
        <f ca="1">TODAY()</f>
        <v>46203</v>
      </c>
      <c r="B11" s="52">
        <f ca="1">A11-A10+1</f>
        <v>30</v>
      </c>
      <c r="C11" s="57" t="s">
        <v>7432</v>
      </c>
      <c r="D11" s="52">
        <f ca="1">B11-B13-B15-1</f>
        <v>25</v>
      </c>
      <c r="E11" s="52" t="s">
        <v>7447</v>
      </c>
      <c r="F11" s="61"/>
      <c r="G11" s="52"/>
      <c r="H11" s="52"/>
      <c r="I11" s="52"/>
      <c r="L11" s="19">
        <f t="shared" ca="1" si="0"/>
        <v>46183</v>
      </c>
      <c r="M11" s="5">
        <v>200000</v>
      </c>
      <c r="V11" s="160">
        <v>1511249</v>
      </c>
    </row>
    <row r="12" spans="1:22" ht="20.100000000000001" customHeight="1">
      <c r="A12" s="62">
        <f ca="1">EOMONTH(A11,0)</f>
        <v>46203</v>
      </c>
      <c r="B12" s="63">
        <f ca="1">DAY(A12)</f>
        <v>30</v>
      </c>
      <c r="C12" s="63" t="s">
        <v>7450</v>
      </c>
      <c r="D12" s="57">
        <f ca="1">B12-B13-B14</f>
        <v>26</v>
      </c>
      <c r="E12" s="52" t="s">
        <v>7452</v>
      </c>
      <c r="F12" s="52"/>
      <c r="G12" s="52"/>
      <c r="H12" s="52"/>
      <c r="I12" s="52"/>
      <c r="L12" s="19">
        <f t="shared" ca="1" si="0"/>
        <v>46184</v>
      </c>
      <c r="M12" s="5">
        <v>200000</v>
      </c>
      <c r="V12" s="161">
        <v>1511467</v>
      </c>
    </row>
    <row r="13" spans="1:22" ht="20.100000000000001" customHeight="1">
      <c r="A13" s="51"/>
      <c r="B13" s="65"/>
      <c r="C13" s="52" t="s">
        <v>7448</v>
      </c>
      <c r="D13" s="52"/>
      <c r="E13" s="52"/>
      <c r="F13" s="52"/>
      <c r="G13" s="52"/>
      <c r="H13" s="52"/>
      <c r="I13" s="52"/>
      <c r="L13" s="19">
        <f t="shared" ca="1" si="0"/>
        <v>46185</v>
      </c>
      <c r="M13" s="5">
        <v>0</v>
      </c>
      <c r="V13" s="161">
        <v>1512626</v>
      </c>
    </row>
    <row r="14" spans="1:22" ht="20.100000000000001" customHeight="1">
      <c r="A14" s="66">
        <f ca="1">NETWORKDAYS.INTL(A10,A12,11)</f>
        <v>26</v>
      </c>
      <c r="B14" s="63">
        <f ca="1">B12-A14</f>
        <v>4</v>
      </c>
      <c r="C14" s="63" t="s">
        <v>7449</v>
      </c>
      <c r="D14" s="52"/>
      <c r="E14" s="52"/>
      <c r="F14" s="52"/>
      <c r="G14" s="52"/>
      <c r="H14" s="52"/>
      <c r="I14" s="52"/>
      <c r="L14" s="19">
        <f t="shared" ca="1" si="0"/>
        <v>46186</v>
      </c>
      <c r="M14" s="5">
        <v>500000</v>
      </c>
      <c r="V14" s="160">
        <v>1511267</v>
      </c>
    </row>
    <row r="15" spans="1:22" ht="20.100000000000001" customHeight="1">
      <c r="A15" s="66">
        <f ca="1">NETWORKDAYS.INTL(A10,A11,11)</f>
        <v>26</v>
      </c>
      <c r="B15" s="63">
        <f ca="1">B11-A15</f>
        <v>4</v>
      </c>
      <c r="C15" s="63" t="s">
        <v>7451</v>
      </c>
      <c r="D15" s="52"/>
      <c r="F15" s="253">
        <f>+F16+0</f>
        <v>8002906.2769999998</v>
      </c>
      <c r="G15" s="52"/>
      <c r="H15" s="52"/>
      <c r="I15" s="52"/>
      <c r="L15" s="19">
        <f t="shared" ca="1" si="0"/>
        <v>46187</v>
      </c>
      <c r="M15" s="5">
        <v>500000</v>
      </c>
      <c r="V15" s="160">
        <v>1511269</v>
      </c>
    </row>
    <row r="16" spans="1:22" ht="20.100000000000001" customHeight="1">
      <c r="E16" s="46" t="s">
        <v>9417</v>
      </c>
      <c r="F16" s="46" t="str">
        <f>SUBSTITUTE(E16,"-","")</f>
        <v>8,002,906.277</v>
      </c>
      <c r="L16" s="19">
        <f t="shared" ca="1" si="0"/>
        <v>46188</v>
      </c>
      <c r="M16" s="5">
        <v>500000</v>
      </c>
      <c r="V16" s="160">
        <v>1509893</v>
      </c>
    </row>
    <row r="17" spans="4:22" ht="20.100000000000001" customHeight="1">
      <c r="G17" s="177"/>
      <c r="L17" s="19">
        <f t="shared" ca="1" si="0"/>
        <v>46189</v>
      </c>
      <c r="M17" s="5">
        <v>500000</v>
      </c>
      <c r="V17" s="160">
        <v>1511250</v>
      </c>
    </row>
    <row r="18" spans="4:22" ht="20.100000000000001" customHeight="1">
      <c r="L18" s="19">
        <f t="shared" ca="1" si="0"/>
        <v>46190</v>
      </c>
      <c r="M18" s="5">
        <v>300000</v>
      </c>
      <c r="V18" s="160">
        <v>1525437</v>
      </c>
    </row>
    <row r="19" spans="4:22" ht="20.100000000000001" customHeight="1">
      <c r="D19" s="220" t="s">
        <v>110</v>
      </c>
      <c r="E19" s="221" t="s">
        <v>7476</v>
      </c>
      <c r="F19" s="221"/>
      <c r="L19" s="19">
        <f t="shared" ca="1" si="0"/>
        <v>46191</v>
      </c>
      <c r="M19" s="5">
        <v>300000</v>
      </c>
      <c r="V19" s="160">
        <v>1511268</v>
      </c>
    </row>
    <row r="20" spans="4:22" ht="20.100000000000001" customHeight="1">
      <c r="D20" s="220" t="s">
        <v>111</v>
      </c>
      <c r="E20" s="222">
        <v>1400</v>
      </c>
      <c r="F20" s="222">
        <v>1401</v>
      </c>
      <c r="L20" s="19">
        <f t="shared" ca="1" si="0"/>
        <v>46192</v>
      </c>
      <c r="M20" s="5">
        <v>0</v>
      </c>
      <c r="V20" s="160">
        <v>1515639</v>
      </c>
    </row>
    <row r="21" spans="4:22" ht="20.100000000000001" customHeight="1">
      <c r="D21" s="220" t="s">
        <v>7441</v>
      </c>
      <c r="E21" s="222">
        <v>2000</v>
      </c>
      <c r="F21" s="220"/>
      <c r="L21" s="19">
        <f t="shared" ca="1" si="0"/>
        <v>46193</v>
      </c>
      <c r="M21" s="5">
        <v>500000</v>
      </c>
      <c r="V21" s="160">
        <v>1511463</v>
      </c>
    </row>
    <row r="22" spans="4:22" ht="20.100000000000001" customHeight="1">
      <c r="D22" s="220" t="s">
        <v>7442</v>
      </c>
      <c r="E22" s="222">
        <v>261</v>
      </c>
      <c r="F22" s="223">
        <v>262</v>
      </c>
      <c r="L22" s="19">
        <f t="shared" ca="1" si="0"/>
        <v>46194</v>
      </c>
      <c r="M22" s="5">
        <v>500000</v>
      </c>
      <c r="V22" s="160">
        <v>1512415</v>
      </c>
    </row>
    <row r="23" spans="4:22" ht="20.100000000000001" customHeight="1">
      <c r="D23" s="220" t="s">
        <v>7443</v>
      </c>
      <c r="E23" s="224">
        <f ca="1">A10</f>
        <v>46174</v>
      </c>
      <c r="F23" s="224">
        <f ca="1">A11-1</f>
        <v>46202</v>
      </c>
      <c r="L23" s="19">
        <f t="shared" ca="1" si="0"/>
        <v>46195</v>
      </c>
      <c r="M23" s="5">
        <v>500000</v>
      </c>
      <c r="V23" s="160">
        <v>1512424</v>
      </c>
    </row>
    <row r="24" spans="4:22" ht="20.100000000000001" customHeight="1">
      <c r="L24" s="19">
        <f t="shared" ca="1" si="0"/>
        <v>46196</v>
      </c>
      <c r="M24" s="5">
        <v>500000</v>
      </c>
      <c r="V24" s="160">
        <v>1513057</v>
      </c>
    </row>
    <row r="25" spans="4:22" ht="20.100000000000001" customHeight="1">
      <c r="L25" s="19">
        <f t="shared" ca="1" si="0"/>
        <v>46197</v>
      </c>
      <c r="M25" s="5">
        <v>500000</v>
      </c>
      <c r="V25" s="160">
        <v>1514619</v>
      </c>
    </row>
    <row r="26" spans="4:22" ht="20.100000000000001" customHeight="1">
      <c r="L26" s="19">
        <f t="shared" ca="1" si="0"/>
        <v>46198</v>
      </c>
      <c r="M26" s="5">
        <v>500000</v>
      </c>
      <c r="V26" s="160">
        <v>1515637</v>
      </c>
    </row>
    <row r="27" spans="4:22" ht="20.100000000000001" customHeight="1">
      <c r="L27" s="19">
        <f t="shared" ca="1" si="0"/>
        <v>46199</v>
      </c>
      <c r="M27" s="5">
        <v>0</v>
      </c>
      <c r="V27" s="160">
        <v>1515638</v>
      </c>
    </row>
    <row r="28" spans="4:22" ht="20.100000000000001" customHeight="1">
      <c r="L28" s="19">
        <f t="shared" ca="1" si="0"/>
        <v>46200</v>
      </c>
      <c r="M28" s="5">
        <v>500000</v>
      </c>
      <c r="V28" s="160">
        <v>1525434</v>
      </c>
    </row>
    <row r="29" spans="4:22" ht="20.100000000000001" customHeight="1">
      <c r="L29" s="19">
        <f t="shared" ca="1" si="0"/>
        <v>46201</v>
      </c>
      <c r="M29" s="2">
        <v>500000</v>
      </c>
      <c r="V29" s="160">
        <v>1525435</v>
      </c>
    </row>
    <row r="30" spans="4:22" ht="20.100000000000001" customHeight="1">
      <c r="L30" s="19">
        <f t="shared" ca="1" si="0"/>
        <v>46202</v>
      </c>
      <c r="M30" s="5">
        <v>500000</v>
      </c>
      <c r="V30" s="160">
        <v>1530853</v>
      </c>
    </row>
    <row r="31" spans="4:22" ht="20.100000000000001" customHeight="1">
      <c r="L31" s="19">
        <f t="shared" ca="1" si="0"/>
        <v>46203</v>
      </c>
      <c r="M31" s="5">
        <v>500000</v>
      </c>
      <c r="V31" s="160">
        <v>1530857</v>
      </c>
    </row>
    <row r="32" spans="4:22" ht="20.100000000000001" customHeight="1">
      <c r="L32" s="19" t="str">
        <f t="shared" ca="1" si="0"/>
        <v/>
      </c>
      <c r="V32" s="162">
        <v>1525436</v>
      </c>
    </row>
    <row r="33" spans="5:14" ht="20.100000000000001" customHeight="1">
      <c r="L33" s="1"/>
      <c r="M33" s="1"/>
    </row>
    <row r="34" spans="5:14" ht="20.100000000000001" customHeight="1">
      <c r="L34" s="141" t="s">
        <v>7711</v>
      </c>
      <c r="M34" s="142">
        <f ca="1">SUMIF(L2:L32,"&lt;"&amp;N3,M2:M31)</f>
        <v>11500000</v>
      </c>
    </row>
    <row r="35" spans="5:14" ht="20.100000000000001" customHeight="1">
      <c r="M35" s="7"/>
    </row>
    <row r="36" spans="5:14">
      <c r="L36" s="46">
        <f ca="1">YEAR((TODAY()))</f>
        <v>2026</v>
      </c>
      <c r="M36" s="46">
        <f ca="1">MONTH((TODAY()))</f>
        <v>6</v>
      </c>
      <c r="N36" s="156"/>
    </row>
    <row r="37" spans="5:14">
      <c r="M37" s="7"/>
    </row>
    <row r="38" spans="5:14">
      <c r="M38" s="2"/>
    </row>
    <row r="44" spans="5:14">
      <c r="E44" s="74"/>
      <c r="F44" s="74"/>
      <c r="G44" s="74"/>
      <c r="H44" s="74"/>
      <c r="I44" s="74"/>
    </row>
    <row r="45" spans="5:14">
      <c r="E45" s="74"/>
      <c r="F45" s="74"/>
      <c r="G45" s="74"/>
      <c r="H45" s="74"/>
      <c r="I45" s="74"/>
    </row>
    <row r="46" spans="5:14">
      <c r="E46" s="74"/>
      <c r="F46" s="74"/>
      <c r="G46" s="74"/>
      <c r="H46" s="74"/>
      <c r="I46" s="74"/>
    </row>
    <row r="47" spans="5:14">
      <c r="F47" s="74"/>
      <c r="G47" s="74"/>
      <c r="H47" s="74"/>
      <c r="I47" s="74"/>
    </row>
    <row r="48" spans="5:14">
      <c r="E48" s="139">
        <f ca="1">M34/1000</f>
        <v>11500</v>
      </c>
      <c r="F48" s="74"/>
      <c r="G48" s="74"/>
      <c r="H48" s="74"/>
      <c r="I48" s="74"/>
    </row>
    <row r="49" spans="5:9">
      <c r="F49" s="74"/>
      <c r="G49" s="74"/>
      <c r="H49" s="74"/>
      <c r="I49" s="74"/>
    </row>
    <row r="50" spans="5:9">
      <c r="E50" s="74"/>
      <c r="F50" s="74"/>
      <c r="G50" s="74"/>
      <c r="H50" s="74"/>
      <c r="I50" s="74"/>
    </row>
    <row r="51" spans="5:9">
      <c r="E51" s="74"/>
      <c r="F51" s="74"/>
      <c r="G51" s="74"/>
      <c r="H51" s="74"/>
      <c r="I51" s="74"/>
    </row>
    <row r="52" spans="5:9">
      <c r="E52" s="74"/>
      <c r="F52" s="74"/>
      <c r="G52" s="74"/>
      <c r="H52" s="74"/>
      <c r="I52" s="74"/>
    </row>
    <row r="53" spans="5:9">
      <c r="E53" s="74"/>
      <c r="F53" s="74"/>
      <c r="G53" s="74"/>
      <c r="H53" s="74"/>
      <c r="I53" s="74"/>
    </row>
    <row r="54" spans="5:9">
      <c r="E54" s="74"/>
      <c r="F54" s="74"/>
      <c r="G54" s="74"/>
      <c r="H54" s="74"/>
      <c r="I54" s="74"/>
    </row>
    <row r="55" spans="5:9">
      <c r="E55" s="74"/>
      <c r="F55" s="74"/>
      <c r="G55" s="74"/>
      <c r="H55" s="74"/>
      <c r="I55" s="7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V39"/>
  <sheetViews>
    <sheetView topLeftCell="L19" zoomScale="115" zoomScaleNormal="115" workbookViewId="0">
      <selection activeCell="Q31" sqref="P31:Q33"/>
    </sheetView>
  </sheetViews>
  <sheetFormatPr baseColWidth="10" defaultRowHeight="15"/>
  <cols>
    <col min="1" max="1" width="16.7109375" style="163" hidden="1" customWidth="1"/>
    <col min="2" max="2" width="14.42578125" style="163" hidden="1" customWidth="1"/>
    <col min="3" max="3" width="40.42578125" style="163" hidden="1" customWidth="1"/>
    <col min="4" max="4" width="10.7109375" style="163" hidden="1" customWidth="1"/>
    <col min="5" max="5" width="15.7109375" style="163" hidden="1" customWidth="1"/>
    <col min="6" max="6" width="9.28515625" style="163" hidden="1" customWidth="1"/>
    <col min="7" max="7" width="18.28515625" style="163" hidden="1" customWidth="1"/>
    <col min="8" max="8" width="6.140625" style="163" hidden="1" customWidth="1"/>
    <col min="9" max="9" width="11.7109375" style="163" customWidth="1"/>
    <col min="10" max="10" width="9" style="228" bestFit="1" customWidth="1"/>
    <col min="11" max="11" width="16" style="228" bestFit="1" customWidth="1"/>
    <col min="12" max="12" width="47.140625" style="228" bestFit="1" customWidth="1"/>
    <col min="13" max="13" width="11.85546875" style="228" bestFit="1" customWidth="1"/>
    <col min="14" max="14" width="12.85546875" style="228" bestFit="1" customWidth="1"/>
    <col min="15" max="15" width="17.42578125" style="228" hidden="1" customWidth="1"/>
    <col min="16" max="16" width="11.5703125" style="228" bestFit="1" customWidth="1"/>
    <col min="17" max="17" width="15.28515625" style="228" customWidth="1"/>
    <col min="18" max="18" width="4" style="228" hidden="1" customWidth="1"/>
    <col min="19" max="19" width="6.140625" style="228" hidden="1" customWidth="1"/>
    <col min="20" max="20" width="11.42578125" style="163"/>
    <col min="21" max="21" width="15.42578125" style="228" bestFit="1" customWidth="1"/>
    <col min="22" max="22" width="9" style="163" bestFit="1" customWidth="1"/>
    <col min="23" max="16384" width="11.42578125" style="163"/>
  </cols>
  <sheetData>
    <row r="1" spans="1:22" ht="15.75">
      <c r="A1" s="225"/>
      <c r="B1" s="225" t="s">
        <v>28</v>
      </c>
      <c r="C1" s="226" t="s">
        <v>29</v>
      </c>
      <c r="D1" s="226" t="s">
        <v>30</v>
      </c>
      <c r="E1" s="226" t="s">
        <v>31</v>
      </c>
      <c r="F1" s="226" t="s">
        <v>32</v>
      </c>
      <c r="G1" s="226" t="s">
        <v>37</v>
      </c>
      <c r="J1" s="246" t="s">
        <v>28</v>
      </c>
      <c r="K1" s="246" t="s">
        <v>39</v>
      </c>
      <c r="L1" s="246" t="s">
        <v>21</v>
      </c>
      <c r="M1" s="19">
        <f ca="1">TODAY()-1</f>
        <v>46202</v>
      </c>
      <c r="N1" s="19" t="s">
        <v>203</v>
      </c>
      <c r="O1" s="2" t="s">
        <v>204</v>
      </c>
      <c r="P1" s="2" t="s">
        <v>7686</v>
      </c>
      <c r="Q1" s="2" t="s">
        <v>208</v>
      </c>
      <c r="R1" s="226" t="s">
        <v>206</v>
      </c>
      <c r="S1" s="229">
        <v>1000</v>
      </c>
      <c r="V1" s="227" t="s">
        <v>28</v>
      </c>
    </row>
    <row r="2" spans="1:22" ht="15.75">
      <c r="A2" s="226" t="s">
        <v>33</v>
      </c>
      <c r="B2" s="230">
        <v>1509875</v>
      </c>
      <c r="C2" s="231" t="s">
        <v>22</v>
      </c>
      <c r="D2" s="232">
        <f>SUMIF(J:J,B2,M:M)</f>
        <v>15082</v>
      </c>
      <c r="E2" s="233">
        <v>0</v>
      </c>
      <c r="F2" s="232">
        <f>+D2</f>
        <v>15082</v>
      </c>
      <c r="G2" s="234">
        <f>+F2/$H$3</f>
        <v>0.81524324324324327</v>
      </c>
      <c r="I2" s="261"/>
      <c r="J2" s="20">
        <v>1509875</v>
      </c>
      <c r="K2" s="20" t="s">
        <v>163</v>
      </c>
      <c r="L2" s="20" t="s">
        <v>40</v>
      </c>
      <c r="M2" s="9">
        <f>SUMIF('BD Cajas'!E:E,'Cajas DiaCliente'!J2,'BD Cajas'!G:G)</f>
        <v>15082</v>
      </c>
      <c r="N2" s="247" t="str">
        <f>IFERROR(VLOOKUP(J2,'BD Cajas'!E:H,4,0),0)</f>
        <v>KG</v>
      </c>
      <c r="O2" s="248">
        <f t="shared" ref="O2:O32" si="0">IFERROR(VLOOKUP(N2,R:S,2,0),0)</f>
        <v>1</v>
      </c>
      <c r="P2" s="111">
        <f t="shared" ref="P2:P32" si="1">M2*O2</f>
        <v>15082</v>
      </c>
      <c r="Q2" s="112">
        <f>P2/18500</f>
        <v>0.81524324324324327</v>
      </c>
      <c r="R2" s="226" t="s">
        <v>205</v>
      </c>
      <c r="S2" s="228">
        <v>0.45300000000000001</v>
      </c>
      <c r="V2" s="164">
        <v>1509875</v>
      </c>
    </row>
    <row r="3" spans="1:22" ht="15.75">
      <c r="A3" s="226" t="s">
        <v>33</v>
      </c>
      <c r="B3" s="230">
        <v>1509889</v>
      </c>
      <c r="C3" s="231" t="s">
        <v>23</v>
      </c>
      <c r="D3" s="232">
        <f t="shared" ref="D3:D7" si="2">SUMIF(J:J,B3,M:M)</f>
        <v>0</v>
      </c>
      <c r="E3" s="233">
        <v>0</v>
      </c>
      <c r="F3" s="232">
        <f>+D3</f>
        <v>0</v>
      </c>
      <c r="G3" s="234">
        <f t="shared" ref="G3:G7" si="3">+F3/$H$3</f>
        <v>0</v>
      </c>
      <c r="H3" s="235">
        <v>18500</v>
      </c>
      <c r="J3" s="20">
        <v>1509889</v>
      </c>
      <c r="K3" s="20" t="s">
        <v>171</v>
      </c>
      <c r="L3" s="20" t="s">
        <v>41</v>
      </c>
      <c r="M3" s="9">
        <f>SUMIF('BD Cajas'!E:E,'Cajas DiaCliente'!J3,'BD Cajas'!G:G)</f>
        <v>0</v>
      </c>
      <c r="N3" s="247">
        <f>IFERROR(VLOOKUP(J3,'BD Cajas'!E:H,4,0),0)</f>
        <v>0</v>
      </c>
      <c r="O3" s="248">
        <f t="shared" si="0"/>
        <v>0</v>
      </c>
      <c r="P3" s="111">
        <f t="shared" si="1"/>
        <v>0</v>
      </c>
      <c r="Q3" s="112">
        <f t="shared" ref="Q3:Q32" si="4">P3/18500</f>
        <v>0</v>
      </c>
      <c r="R3" s="226" t="s">
        <v>122</v>
      </c>
      <c r="S3" s="228">
        <v>1</v>
      </c>
      <c r="V3" s="164">
        <v>1509889</v>
      </c>
    </row>
    <row r="4" spans="1:22" ht="15.75">
      <c r="A4" s="226" t="s">
        <v>34</v>
      </c>
      <c r="B4" s="230">
        <v>1509890</v>
      </c>
      <c r="C4" s="231" t="s">
        <v>24</v>
      </c>
      <c r="D4" s="232">
        <f t="shared" si="2"/>
        <v>0</v>
      </c>
      <c r="E4" s="233">
        <v>1</v>
      </c>
      <c r="F4" s="232">
        <f>+E4*D4</f>
        <v>0</v>
      </c>
      <c r="G4" s="234">
        <f t="shared" si="3"/>
        <v>0</v>
      </c>
      <c r="J4" s="20">
        <v>1528577</v>
      </c>
      <c r="K4" s="20" t="s">
        <v>172</v>
      </c>
      <c r="L4" s="20" t="s">
        <v>45</v>
      </c>
      <c r="M4" s="9">
        <f>SUMIF('BD Cajas'!E:E,'Cajas DiaCliente'!J4,'BD Cajas'!G:G)</f>
        <v>0</v>
      </c>
      <c r="N4" s="247">
        <f>IFERROR(VLOOKUP(J4,'BD Cajas'!E:H,4,0),0)</f>
        <v>0</v>
      </c>
      <c r="O4" s="248">
        <f t="shared" si="0"/>
        <v>0</v>
      </c>
      <c r="P4" s="111">
        <f t="shared" si="1"/>
        <v>0</v>
      </c>
      <c r="Q4" s="112">
        <f t="shared" si="4"/>
        <v>0</v>
      </c>
      <c r="V4" s="164">
        <v>1528577</v>
      </c>
    </row>
    <row r="5" spans="1:22" ht="15.75">
      <c r="A5" s="226" t="s">
        <v>35</v>
      </c>
      <c r="B5" s="230">
        <v>1509891</v>
      </c>
      <c r="C5" s="231" t="s">
        <v>25</v>
      </c>
      <c r="D5" s="232">
        <f t="shared" si="2"/>
        <v>42460</v>
      </c>
      <c r="E5" s="233">
        <v>0.45300000000000001</v>
      </c>
      <c r="F5" s="232">
        <f t="shared" ref="F5:F7" si="5">+E5*D5</f>
        <v>19234.38</v>
      </c>
      <c r="G5" s="234">
        <f t="shared" si="3"/>
        <v>1.0396962162162162</v>
      </c>
      <c r="J5" s="20">
        <v>1528578</v>
      </c>
      <c r="K5" s="20" t="s">
        <v>172</v>
      </c>
      <c r="L5" s="20" t="s">
        <v>42</v>
      </c>
      <c r="M5" s="9">
        <f>SUMIF('BD Cajas'!E:E,'Cajas DiaCliente'!J5,'BD Cajas'!G:G)</f>
        <v>0</v>
      </c>
      <c r="N5" s="247">
        <f>IFERROR(VLOOKUP(J5,'BD Cajas'!E:H,4,0),0)</f>
        <v>0</v>
      </c>
      <c r="O5" s="248">
        <f t="shared" si="0"/>
        <v>0</v>
      </c>
      <c r="P5" s="111">
        <f t="shared" si="1"/>
        <v>0</v>
      </c>
      <c r="Q5" s="112">
        <f t="shared" si="4"/>
        <v>0</v>
      </c>
      <c r="V5" s="164">
        <v>1528578</v>
      </c>
    </row>
    <row r="6" spans="1:22" ht="15.75">
      <c r="A6" s="226" t="s">
        <v>35</v>
      </c>
      <c r="B6" s="230">
        <v>1509894</v>
      </c>
      <c r="C6" s="231" t="s">
        <v>26</v>
      </c>
      <c r="D6" s="232">
        <f t="shared" si="2"/>
        <v>642518</v>
      </c>
      <c r="E6" s="233">
        <v>0.45300000000000001</v>
      </c>
      <c r="F6" s="232">
        <f t="shared" si="5"/>
        <v>291060.65399999998</v>
      </c>
      <c r="G6" s="234">
        <f t="shared" si="3"/>
        <v>15.733008324324324</v>
      </c>
      <c r="J6" s="20">
        <v>1528579</v>
      </c>
      <c r="K6" s="20" t="s">
        <v>172</v>
      </c>
      <c r="L6" s="20" t="s">
        <v>43</v>
      </c>
      <c r="M6" s="9">
        <f>SUMIF('BD Cajas'!E:E,'Cajas DiaCliente'!J6,'BD Cajas'!G:G)</f>
        <v>0</v>
      </c>
      <c r="N6" s="247">
        <f>IFERROR(VLOOKUP(J6,'BD Cajas'!E:H,4,0),0)</f>
        <v>0</v>
      </c>
      <c r="O6" s="248">
        <f t="shared" si="0"/>
        <v>0</v>
      </c>
      <c r="P6" s="111">
        <f t="shared" si="1"/>
        <v>0</v>
      </c>
      <c r="Q6" s="112">
        <f t="shared" si="4"/>
        <v>0</v>
      </c>
      <c r="V6" s="164">
        <v>1528579</v>
      </c>
    </row>
    <row r="7" spans="1:22" ht="15.75">
      <c r="A7" s="226"/>
      <c r="B7" s="236">
        <v>1511267</v>
      </c>
      <c r="C7" s="231" t="s">
        <v>27</v>
      </c>
      <c r="D7" s="232">
        <f t="shared" si="2"/>
        <v>83960</v>
      </c>
      <c r="E7" s="233">
        <v>0.45300000000000001</v>
      </c>
      <c r="F7" s="232">
        <f t="shared" si="5"/>
        <v>38033.880000000005</v>
      </c>
      <c r="G7" s="234">
        <f t="shared" si="3"/>
        <v>2.0558854054054057</v>
      </c>
      <c r="J7" s="20">
        <v>1509890</v>
      </c>
      <c r="K7" s="20" t="s">
        <v>173</v>
      </c>
      <c r="L7" s="20" t="s">
        <v>44</v>
      </c>
      <c r="M7" s="9">
        <f>SUMIF('BD Cajas'!E:E,'Cajas DiaCliente'!J7,'BD Cajas'!G:G)</f>
        <v>0</v>
      </c>
      <c r="N7" s="247">
        <f>IFERROR(VLOOKUP(J7,'BD Cajas'!E:H,4,0),0)</f>
        <v>0</v>
      </c>
      <c r="O7" s="248">
        <f t="shared" si="0"/>
        <v>0</v>
      </c>
      <c r="P7" s="111">
        <f t="shared" si="1"/>
        <v>0</v>
      </c>
      <c r="Q7" s="112">
        <f t="shared" si="4"/>
        <v>0</v>
      </c>
      <c r="V7" s="164">
        <v>1509890</v>
      </c>
    </row>
    <row r="8" spans="1:22" ht="15.75">
      <c r="A8" s="237"/>
      <c r="B8" s="233"/>
      <c r="C8" s="233"/>
      <c r="D8" s="232">
        <f>SUM(D2:D7)</f>
        <v>784020</v>
      </c>
      <c r="E8" s="233">
        <v>0</v>
      </c>
      <c r="F8" s="232">
        <f>SUM(F2:F7)</f>
        <v>363410.91399999999</v>
      </c>
      <c r="G8" s="234">
        <f>+F8/$H$3</f>
        <v>19.643833189189188</v>
      </c>
      <c r="J8" s="20">
        <v>1509891</v>
      </c>
      <c r="K8" s="20" t="s">
        <v>171</v>
      </c>
      <c r="L8" s="20" t="s">
        <v>46</v>
      </c>
      <c r="M8" s="9">
        <f>SUMIF('BD Cajas'!E:E,'Cajas DiaCliente'!J8,'BD Cajas'!G:G)</f>
        <v>42460</v>
      </c>
      <c r="N8" s="247" t="str">
        <f>IFERROR(VLOOKUP(J8,'BD Cajas'!E:H,4,0),0)</f>
        <v>LB</v>
      </c>
      <c r="O8" s="248">
        <f>IFERROR(VLOOKUP(N8,R:S,2,0),0)</f>
        <v>0.45300000000000001</v>
      </c>
      <c r="P8" s="111">
        <f t="shared" si="1"/>
        <v>19234.38</v>
      </c>
      <c r="Q8" s="112">
        <f t="shared" si="4"/>
        <v>1.0396962162162162</v>
      </c>
      <c r="V8" s="164">
        <v>1509891</v>
      </c>
    </row>
    <row r="9" spans="1:22" ht="15.75">
      <c r="A9" s="237"/>
      <c r="B9" s="233"/>
      <c r="C9" s="233"/>
      <c r="D9" s="233"/>
      <c r="E9" s="226" t="s">
        <v>36</v>
      </c>
      <c r="F9" s="238">
        <f>F8/H3</f>
        <v>19.643833189189188</v>
      </c>
      <c r="J9" s="20">
        <v>1509892</v>
      </c>
      <c r="K9" s="20" t="s">
        <v>171</v>
      </c>
      <c r="L9" s="20" t="s">
        <v>47</v>
      </c>
      <c r="M9" s="9">
        <f>SUMIF('BD Cajas'!E:E,'Cajas DiaCliente'!J9,'BD Cajas'!G:G)</f>
        <v>0</v>
      </c>
      <c r="N9" s="247">
        <f>IFERROR(VLOOKUP(J9,'BD Cajas'!E:H,4,0),0)</f>
        <v>0</v>
      </c>
      <c r="O9" s="248">
        <f t="shared" si="0"/>
        <v>0</v>
      </c>
      <c r="P9" s="111">
        <f t="shared" si="1"/>
        <v>0</v>
      </c>
      <c r="Q9" s="112">
        <f t="shared" si="4"/>
        <v>0</v>
      </c>
      <c r="V9" s="164">
        <v>1509892</v>
      </c>
    </row>
    <row r="10" spans="1:22">
      <c r="J10" s="20">
        <v>1509894</v>
      </c>
      <c r="K10" s="20" t="s">
        <v>173</v>
      </c>
      <c r="L10" s="20" t="s">
        <v>48</v>
      </c>
      <c r="M10" s="9">
        <f>SUMIF('BD Cajas'!E:E,'Cajas DiaCliente'!J10,'BD Cajas'!G:G)</f>
        <v>642518</v>
      </c>
      <c r="N10" s="247" t="str">
        <f>IFERROR(VLOOKUP(J10,'BD Cajas'!E:H,4,0),0)</f>
        <v>LB</v>
      </c>
      <c r="O10" s="248">
        <f t="shared" si="0"/>
        <v>0.45300000000000001</v>
      </c>
      <c r="P10" s="111">
        <f t="shared" si="1"/>
        <v>291060.65399999998</v>
      </c>
      <c r="Q10" s="112">
        <f t="shared" si="4"/>
        <v>15.733008324324324</v>
      </c>
      <c r="U10" s="163"/>
      <c r="V10" s="164">
        <v>1509894</v>
      </c>
    </row>
    <row r="11" spans="1:22">
      <c r="J11" s="20">
        <v>1511249</v>
      </c>
      <c r="K11" s="20" t="s">
        <v>173</v>
      </c>
      <c r="L11" s="20" t="s">
        <v>49</v>
      </c>
      <c r="M11" s="9">
        <f>SUMIF('BD Cajas'!E:E,'Cajas DiaCliente'!J11,'BD Cajas'!G:G)</f>
        <v>0</v>
      </c>
      <c r="N11" s="247">
        <f>IFERROR(VLOOKUP(J11,'BD Cajas'!E:H,4,0),0)</f>
        <v>0</v>
      </c>
      <c r="O11" s="248">
        <f t="shared" si="0"/>
        <v>0</v>
      </c>
      <c r="P11" s="111">
        <f t="shared" si="1"/>
        <v>0</v>
      </c>
      <c r="Q11" s="112">
        <f t="shared" si="4"/>
        <v>0</v>
      </c>
      <c r="U11" s="163"/>
      <c r="V11" s="164">
        <v>1511249</v>
      </c>
    </row>
    <row r="12" spans="1:22">
      <c r="A12" s="239" t="s">
        <v>39</v>
      </c>
      <c r="B12" s="239" t="s">
        <v>38</v>
      </c>
      <c r="J12" s="20">
        <v>1511467</v>
      </c>
      <c r="K12" s="20" t="s">
        <v>173</v>
      </c>
      <c r="L12" s="20" t="s">
        <v>174</v>
      </c>
      <c r="M12" s="9">
        <f>SUMIF('BD Cajas'!E:E,'Cajas DiaCliente'!J12,'BD Cajas'!G:G)</f>
        <v>0</v>
      </c>
      <c r="N12" s="247">
        <f>IFERROR(VLOOKUP(J12,'BD Cajas'!E:H,4,0),0)</f>
        <v>0</v>
      </c>
      <c r="O12" s="248">
        <f t="shared" si="0"/>
        <v>0</v>
      </c>
      <c r="P12" s="111">
        <f t="shared" si="1"/>
        <v>0</v>
      </c>
      <c r="Q12" s="112">
        <f t="shared" si="4"/>
        <v>0</v>
      </c>
      <c r="U12" s="163"/>
      <c r="V12" s="164">
        <v>1511467</v>
      </c>
    </row>
    <row r="13" spans="1:22">
      <c r="A13" s="240" t="s">
        <v>163</v>
      </c>
      <c r="B13" s="241">
        <f t="shared" ref="B13:B19" ca="1" si="6">SUMIF(K:K,A13,Q:Q)</f>
        <v>0.81524324324324327</v>
      </c>
      <c r="J13" s="20">
        <v>1512626</v>
      </c>
      <c r="K13" s="20" t="s">
        <v>173</v>
      </c>
      <c r="L13" s="20" t="s">
        <v>60</v>
      </c>
      <c r="M13" s="9">
        <f>SUMIF('BD Cajas'!E:E,'Cajas DiaCliente'!J13,'BD Cajas'!G:G)</f>
        <v>0</v>
      </c>
      <c r="N13" s="247">
        <f>IFERROR(VLOOKUP(J13,'BD Cajas'!E:H,4,0),0)</f>
        <v>0</v>
      </c>
      <c r="O13" s="248">
        <f t="shared" si="0"/>
        <v>0</v>
      </c>
      <c r="P13" s="111">
        <f t="shared" si="1"/>
        <v>0</v>
      </c>
      <c r="Q13" s="112">
        <f t="shared" si="4"/>
        <v>0</v>
      </c>
      <c r="U13" s="163"/>
      <c r="V13" s="164">
        <v>1512626</v>
      </c>
    </row>
    <row r="14" spans="1:22">
      <c r="A14" s="240" t="s">
        <v>171</v>
      </c>
      <c r="B14" s="241">
        <f t="shared" ca="1" si="6"/>
        <v>1.0396962162162162</v>
      </c>
      <c r="J14" s="20">
        <v>1511267</v>
      </c>
      <c r="K14" s="20" t="s">
        <v>175</v>
      </c>
      <c r="L14" s="20" t="s">
        <v>50</v>
      </c>
      <c r="M14" s="9">
        <f>SUMIF('BD Cajas'!E:E,'Cajas DiaCliente'!J14,'BD Cajas'!G:G)</f>
        <v>83960</v>
      </c>
      <c r="N14" s="247" t="str">
        <f>IFERROR(VLOOKUP(J14,'BD Cajas'!E:H,4,0),0)</f>
        <v>LB</v>
      </c>
      <c r="O14" s="248">
        <f t="shared" si="0"/>
        <v>0.45300000000000001</v>
      </c>
      <c r="P14" s="111">
        <f t="shared" si="1"/>
        <v>38033.880000000005</v>
      </c>
      <c r="Q14" s="112">
        <f t="shared" si="4"/>
        <v>2.0558854054054057</v>
      </c>
      <c r="U14" s="163"/>
      <c r="V14" s="164">
        <v>1511267</v>
      </c>
    </row>
    <row r="15" spans="1:22">
      <c r="A15" s="240" t="s">
        <v>172</v>
      </c>
      <c r="B15" s="241">
        <f t="shared" ca="1" si="6"/>
        <v>0</v>
      </c>
      <c r="J15" s="20">
        <v>1511269</v>
      </c>
      <c r="K15" s="20" t="s">
        <v>175</v>
      </c>
      <c r="L15" s="20" t="s">
        <v>51</v>
      </c>
      <c r="M15" s="9">
        <f>SUMIF('BD Cajas'!E:E,'Cajas DiaCliente'!J15,'BD Cajas'!G:G)</f>
        <v>0</v>
      </c>
      <c r="N15" s="247">
        <f>IFERROR(VLOOKUP(J15,'BD Cajas'!E:H,4,0),0)</f>
        <v>0</v>
      </c>
      <c r="O15" s="248">
        <f t="shared" si="0"/>
        <v>0</v>
      </c>
      <c r="P15" s="111">
        <f t="shared" si="1"/>
        <v>0</v>
      </c>
      <c r="Q15" s="112">
        <f t="shared" si="4"/>
        <v>0</v>
      </c>
      <c r="U15" s="163"/>
      <c r="V15" s="164">
        <v>1511269</v>
      </c>
    </row>
    <row r="16" spans="1:22">
      <c r="A16" s="240" t="s">
        <v>173</v>
      </c>
      <c r="B16" s="241">
        <f t="shared" ca="1" si="6"/>
        <v>15.733008324324324</v>
      </c>
      <c r="J16" s="20">
        <v>1509893</v>
      </c>
      <c r="K16" s="20" t="s">
        <v>171</v>
      </c>
      <c r="L16" s="20" t="s">
        <v>52</v>
      </c>
      <c r="M16" s="9">
        <f>SUMIF('BD Cajas'!E:E,'Cajas DiaCliente'!J16,'BD Cajas'!G:G)</f>
        <v>0</v>
      </c>
      <c r="N16" s="247">
        <f>IFERROR(VLOOKUP(J16,'BD Cajas'!E:H,4,0),0)</f>
        <v>0</v>
      </c>
      <c r="O16" s="248">
        <f t="shared" si="0"/>
        <v>0</v>
      </c>
      <c r="P16" s="111">
        <f t="shared" si="1"/>
        <v>0</v>
      </c>
      <c r="Q16" s="112">
        <f t="shared" si="4"/>
        <v>0</v>
      </c>
      <c r="U16" s="163"/>
      <c r="V16" s="164">
        <v>1509893</v>
      </c>
    </row>
    <row r="17" spans="1:22">
      <c r="A17" s="240" t="s">
        <v>175</v>
      </c>
      <c r="B17" s="241">
        <f t="shared" ca="1" si="6"/>
        <v>2.0558854054054057</v>
      </c>
      <c r="J17" s="20">
        <v>1511250</v>
      </c>
      <c r="K17" s="20" t="s">
        <v>173</v>
      </c>
      <c r="L17" s="20" t="s">
        <v>53</v>
      </c>
      <c r="M17" s="9">
        <f>SUMIF('BD Cajas'!E:E,'Cajas DiaCliente'!J17,'BD Cajas'!G:G)</f>
        <v>0</v>
      </c>
      <c r="N17" s="247">
        <f>IFERROR(VLOOKUP(J17,'BD Cajas'!E:H,4,0),0)</f>
        <v>0</v>
      </c>
      <c r="O17" s="248">
        <f t="shared" si="0"/>
        <v>0</v>
      </c>
      <c r="P17" s="111">
        <f t="shared" si="1"/>
        <v>0</v>
      </c>
      <c r="Q17" s="112">
        <f t="shared" si="4"/>
        <v>0</v>
      </c>
      <c r="U17" s="163"/>
      <c r="V17" s="164">
        <v>1511250</v>
      </c>
    </row>
    <row r="18" spans="1:22">
      <c r="A18" s="240" t="s">
        <v>164</v>
      </c>
      <c r="B18" s="241">
        <f t="shared" ca="1" si="6"/>
        <v>0</v>
      </c>
      <c r="J18" s="20">
        <v>1525437</v>
      </c>
      <c r="K18" s="20" t="s">
        <v>164</v>
      </c>
      <c r="L18" s="20" t="s">
        <v>54</v>
      </c>
      <c r="M18" s="9">
        <f>SUMIF('BD Cajas'!E:E,'Cajas DiaCliente'!J18,'BD Cajas'!G:G)</f>
        <v>0</v>
      </c>
      <c r="N18" s="247">
        <f>IFERROR(VLOOKUP(J18,'BD Cajas'!E:H,4,0),0)</f>
        <v>0</v>
      </c>
      <c r="O18" s="248">
        <f t="shared" si="0"/>
        <v>0</v>
      </c>
      <c r="P18" s="111">
        <f t="shared" si="1"/>
        <v>0</v>
      </c>
      <c r="Q18" s="112">
        <f t="shared" si="4"/>
        <v>0</v>
      </c>
      <c r="U18" s="163"/>
      <c r="V18" s="164">
        <v>1525437</v>
      </c>
    </row>
    <row r="19" spans="1:22">
      <c r="A19" s="240" t="s">
        <v>165</v>
      </c>
      <c r="B19" s="241">
        <f t="shared" ca="1" si="6"/>
        <v>0</v>
      </c>
      <c r="J19" s="20">
        <v>1511268</v>
      </c>
      <c r="K19" s="20" t="s">
        <v>175</v>
      </c>
      <c r="L19" s="20" t="s">
        <v>55</v>
      </c>
      <c r="M19" s="9">
        <f>SUMIF('BD Cajas'!E:E,'Cajas DiaCliente'!J19,'BD Cajas'!G:G)</f>
        <v>0</v>
      </c>
      <c r="N19" s="247">
        <f>IFERROR(VLOOKUP(J19,'BD Cajas'!E:H,4,0),0)</f>
        <v>0</v>
      </c>
      <c r="O19" s="248">
        <f t="shared" si="0"/>
        <v>0</v>
      </c>
      <c r="P19" s="111">
        <f t="shared" si="1"/>
        <v>0</v>
      </c>
      <c r="Q19" s="112">
        <f t="shared" si="4"/>
        <v>0</v>
      </c>
      <c r="U19" s="163"/>
      <c r="V19" s="164">
        <v>1511268</v>
      </c>
    </row>
    <row r="20" spans="1:22">
      <c r="A20" s="242"/>
      <c r="B20" s="242"/>
      <c r="J20" s="20">
        <v>1515639</v>
      </c>
      <c r="K20" s="20" t="s">
        <v>165</v>
      </c>
      <c r="L20" s="20" t="s">
        <v>56</v>
      </c>
      <c r="M20" s="9">
        <f>SUMIF('BD Cajas'!E:E,'Cajas DiaCliente'!J20,'BD Cajas'!G:G)</f>
        <v>0</v>
      </c>
      <c r="N20" s="247">
        <f>IFERROR(VLOOKUP(J20,'BD Cajas'!E:H,4,0),0)</f>
        <v>0</v>
      </c>
      <c r="O20" s="248">
        <f t="shared" si="0"/>
        <v>0</v>
      </c>
      <c r="P20" s="111">
        <f t="shared" si="1"/>
        <v>0</v>
      </c>
      <c r="Q20" s="112">
        <f t="shared" si="4"/>
        <v>0</v>
      </c>
      <c r="U20" s="163"/>
      <c r="V20" s="164">
        <v>1515639</v>
      </c>
    </row>
    <row r="21" spans="1:22">
      <c r="J21" s="20">
        <v>1511463</v>
      </c>
      <c r="K21" s="20" t="s">
        <v>173</v>
      </c>
      <c r="L21" s="20" t="s">
        <v>57</v>
      </c>
      <c r="M21" s="9">
        <f>SUMIF('BD Cajas'!E:E,'Cajas DiaCliente'!J21,'BD Cajas'!G:G)</f>
        <v>0</v>
      </c>
      <c r="N21" s="247">
        <f>IFERROR(VLOOKUP(J21,'BD Cajas'!E:H,4,0),0)</f>
        <v>0</v>
      </c>
      <c r="O21" s="248">
        <f t="shared" si="0"/>
        <v>0</v>
      </c>
      <c r="P21" s="111">
        <f t="shared" si="1"/>
        <v>0</v>
      </c>
      <c r="Q21" s="112">
        <f t="shared" si="4"/>
        <v>0</v>
      </c>
      <c r="U21" s="163"/>
      <c r="V21" s="164">
        <v>1511463</v>
      </c>
    </row>
    <row r="22" spans="1:22">
      <c r="J22" s="20">
        <v>1512415</v>
      </c>
      <c r="K22" s="20" t="s">
        <v>175</v>
      </c>
      <c r="L22" s="20" t="s">
        <v>58</v>
      </c>
      <c r="M22" s="9">
        <f>SUMIF('BD Cajas'!E:E,'Cajas DiaCliente'!J22,'BD Cajas'!G:G)</f>
        <v>0</v>
      </c>
      <c r="N22" s="247">
        <f>IFERROR(VLOOKUP(J22,'BD Cajas'!E:H,4,0),0)</f>
        <v>0</v>
      </c>
      <c r="O22" s="248">
        <f t="shared" si="0"/>
        <v>0</v>
      </c>
      <c r="P22" s="111">
        <f t="shared" si="1"/>
        <v>0</v>
      </c>
      <c r="Q22" s="112">
        <f t="shared" si="4"/>
        <v>0</v>
      </c>
      <c r="U22" s="163"/>
      <c r="V22" s="164">
        <v>1512415</v>
      </c>
    </row>
    <row r="23" spans="1:22">
      <c r="J23" s="20">
        <v>1512424</v>
      </c>
      <c r="K23" s="20" t="s">
        <v>175</v>
      </c>
      <c r="L23" s="20" t="s">
        <v>59</v>
      </c>
      <c r="M23" s="9">
        <f>SUMIF('BD Cajas'!E:E,'Cajas DiaCliente'!J23,'BD Cajas'!G:G)</f>
        <v>0</v>
      </c>
      <c r="N23" s="247">
        <f>IFERROR(VLOOKUP(J23,'BD Cajas'!E:H,4,0),0)</f>
        <v>0</v>
      </c>
      <c r="O23" s="248">
        <f t="shared" si="0"/>
        <v>0</v>
      </c>
      <c r="P23" s="111">
        <f t="shared" si="1"/>
        <v>0</v>
      </c>
      <c r="Q23" s="112">
        <f t="shared" si="4"/>
        <v>0</v>
      </c>
      <c r="U23" s="163"/>
      <c r="V23" s="164">
        <v>1512424</v>
      </c>
    </row>
    <row r="24" spans="1:22">
      <c r="J24" s="20">
        <v>1513057</v>
      </c>
      <c r="K24" s="20" t="s">
        <v>171</v>
      </c>
      <c r="L24" s="20" t="s">
        <v>61</v>
      </c>
      <c r="M24" s="9">
        <f>SUMIF('BD Cajas'!E:E,'Cajas DiaCliente'!J24,'BD Cajas'!G:G)</f>
        <v>0</v>
      </c>
      <c r="N24" s="247">
        <f>IFERROR(VLOOKUP(J24,'BD Cajas'!E:H,4,0),0)</f>
        <v>0</v>
      </c>
      <c r="O24" s="248">
        <f t="shared" si="0"/>
        <v>0</v>
      </c>
      <c r="P24" s="111">
        <f t="shared" si="1"/>
        <v>0</v>
      </c>
      <c r="Q24" s="112">
        <f t="shared" si="4"/>
        <v>0</v>
      </c>
      <c r="U24" s="163"/>
      <c r="V24" s="164">
        <v>1513057</v>
      </c>
    </row>
    <row r="25" spans="1:22">
      <c r="J25" s="20">
        <v>1514619</v>
      </c>
      <c r="K25" s="20" t="s">
        <v>165</v>
      </c>
      <c r="L25" s="20" t="s">
        <v>62</v>
      </c>
      <c r="M25" s="9">
        <f>SUMIF('BD Cajas'!E:E,'Cajas DiaCliente'!J25,'BD Cajas'!G:G)</f>
        <v>0</v>
      </c>
      <c r="N25" s="247">
        <f>IFERROR(VLOOKUP(J25,'BD Cajas'!E:H,4,0),0)</f>
        <v>0</v>
      </c>
      <c r="O25" s="248">
        <f t="shared" si="0"/>
        <v>0</v>
      </c>
      <c r="P25" s="111">
        <f t="shared" si="1"/>
        <v>0</v>
      </c>
      <c r="Q25" s="112">
        <f t="shared" si="4"/>
        <v>0</v>
      </c>
      <c r="U25" s="163"/>
      <c r="V25" s="164">
        <v>1514619</v>
      </c>
    </row>
    <row r="26" spans="1:22">
      <c r="J26" s="20">
        <v>1515637</v>
      </c>
      <c r="K26" s="20" t="s">
        <v>165</v>
      </c>
      <c r="L26" s="20" t="s">
        <v>63</v>
      </c>
      <c r="M26" s="9">
        <f>SUMIF('BD Cajas'!E:E,'Cajas DiaCliente'!J26,'BD Cajas'!G:G)</f>
        <v>0</v>
      </c>
      <c r="N26" s="247">
        <f>IFERROR(VLOOKUP(J26,'BD Cajas'!E:H,4,0),0)</f>
        <v>0</v>
      </c>
      <c r="O26" s="248">
        <f t="shared" si="0"/>
        <v>0</v>
      </c>
      <c r="P26" s="111">
        <f t="shared" si="1"/>
        <v>0</v>
      </c>
      <c r="Q26" s="112">
        <f t="shared" si="4"/>
        <v>0</v>
      </c>
      <c r="U26" s="163"/>
      <c r="V26" s="164">
        <v>1515637</v>
      </c>
    </row>
    <row r="27" spans="1:22">
      <c r="J27" s="20">
        <v>1515638</v>
      </c>
      <c r="K27" s="20" t="s">
        <v>165</v>
      </c>
      <c r="L27" s="20" t="s">
        <v>64</v>
      </c>
      <c r="M27" s="9">
        <f>SUMIF('BD Cajas'!E:E,'Cajas DiaCliente'!J27,'BD Cajas'!G:G)</f>
        <v>0</v>
      </c>
      <c r="N27" s="247">
        <f>IFERROR(VLOOKUP(J27,'BD Cajas'!E:H,4,0),0)</f>
        <v>0</v>
      </c>
      <c r="O27" s="248">
        <f t="shared" si="0"/>
        <v>0</v>
      </c>
      <c r="P27" s="111">
        <f t="shared" si="1"/>
        <v>0</v>
      </c>
      <c r="Q27" s="112">
        <f t="shared" si="4"/>
        <v>0</v>
      </c>
      <c r="U27" s="163"/>
      <c r="V27" s="164">
        <v>1515638</v>
      </c>
    </row>
    <row r="28" spans="1:22">
      <c r="J28" s="20">
        <v>1525434</v>
      </c>
      <c r="K28" s="20" t="s">
        <v>164</v>
      </c>
      <c r="L28" s="20" t="s">
        <v>65</v>
      </c>
      <c r="M28" s="9">
        <f>SUMIF('BD Cajas'!E:E,'Cajas DiaCliente'!J28,'BD Cajas'!G:G)</f>
        <v>0</v>
      </c>
      <c r="N28" s="247">
        <f>IFERROR(VLOOKUP(J28,'BD Cajas'!E:H,4,0),0)</f>
        <v>0</v>
      </c>
      <c r="O28" s="248">
        <f t="shared" si="0"/>
        <v>0</v>
      </c>
      <c r="P28" s="111">
        <f t="shared" si="1"/>
        <v>0</v>
      </c>
      <c r="Q28" s="112">
        <f t="shared" si="4"/>
        <v>0</v>
      </c>
      <c r="U28" s="163"/>
      <c r="V28" s="164">
        <v>1525434</v>
      </c>
    </row>
    <row r="29" spans="1:22">
      <c r="J29" s="20">
        <v>1525435</v>
      </c>
      <c r="K29" s="20" t="s">
        <v>164</v>
      </c>
      <c r="L29" s="20" t="s">
        <v>66</v>
      </c>
      <c r="M29" s="9">
        <f>SUMIF('BD Cajas'!E:E,'Cajas DiaCliente'!J29,'BD Cajas'!G:G)</f>
        <v>0</v>
      </c>
      <c r="N29" s="247">
        <f>IFERROR(VLOOKUP(J29,'BD Cajas'!E:H,4,0),0)</f>
        <v>0</v>
      </c>
      <c r="O29" s="248">
        <f t="shared" si="0"/>
        <v>0</v>
      </c>
      <c r="P29" s="111">
        <f t="shared" si="1"/>
        <v>0</v>
      </c>
      <c r="Q29" s="112">
        <f t="shared" si="4"/>
        <v>0</v>
      </c>
      <c r="U29" s="163"/>
      <c r="V29" s="164">
        <v>1525435</v>
      </c>
    </row>
    <row r="30" spans="1:22">
      <c r="J30" s="20">
        <v>1530853</v>
      </c>
      <c r="K30" s="20" t="s">
        <v>163</v>
      </c>
      <c r="L30" s="20" t="s">
        <v>200</v>
      </c>
      <c r="M30" s="9">
        <f>SUMIF('BD Cajas'!E:E,'Cajas DiaCliente'!J30,'BD Cajas'!G:G)</f>
        <v>0</v>
      </c>
      <c r="N30" s="247">
        <f>IFERROR(VLOOKUP(J30,'BD Cajas'!E:H,4,0),0)</f>
        <v>0</v>
      </c>
      <c r="O30" s="248">
        <f t="shared" si="0"/>
        <v>0</v>
      </c>
      <c r="P30" s="111">
        <f t="shared" si="1"/>
        <v>0</v>
      </c>
      <c r="Q30" s="112">
        <f t="shared" si="4"/>
        <v>0</v>
      </c>
      <c r="U30" s="163"/>
      <c r="V30" s="164">
        <v>1530853</v>
      </c>
    </row>
    <row r="31" spans="1:22">
      <c r="J31" s="20">
        <v>1530857</v>
      </c>
      <c r="K31" s="20" t="s">
        <v>163</v>
      </c>
      <c r="L31" s="20" t="s">
        <v>201</v>
      </c>
      <c r="M31" s="9">
        <f>SUMIF('BD Cajas'!E:E,'Cajas DiaCliente'!J31,'BD Cajas'!G:G)</f>
        <v>0</v>
      </c>
      <c r="N31" s="247">
        <f>IFERROR(VLOOKUP(J31,'BD Cajas'!E:H,4,0),0)</f>
        <v>0</v>
      </c>
      <c r="O31" s="248">
        <f t="shared" si="0"/>
        <v>0</v>
      </c>
      <c r="P31" s="111">
        <f t="shared" si="1"/>
        <v>0</v>
      </c>
      <c r="Q31" s="112">
        <f t="shared" si="4"/>
        <v>0</v>
      </c>
      <c r="U31" s="163"/>
      <c r="V31" s="164">
        <v>1530857</v>
      </c>
    </row>
    <row r="32" spans="1:22">
      <c r="J32" s="2">
        <v>1525436</v>
      </c>
      <c r="K32" s="2" t="s">
        <v>164</v>
      </c>
      <c r="L32" s="2" t="s">
        <v>67</v>
      </c>
      <c r="M32" s="9">
        <f>SUMIF('BD Cajas'!E:E,'Cajas DiaCliente'!J32,'BD Cajas'!G:G)</f>
        <v>0</v>
      </c>
      <c r="N32" s="247">
        <f>IFERROR(VLOOKUP(J32,'BD Cajas'!E:H,4,0),0)</f>
        <v>0</v>
      </c>
      <c r="O32" s="248">
        <f t="shared" si="0"/>
        <v>0</v>
      </c>
      <c r="P32" s="111">
        <f t="shared" si="1"/>
        <v>0</v>
      </c>
      <c r="Q32" s="112">
        <f t="shared" si="4"/>
        <v>0</v>
      </c>
      <c r="U32" s="163"/>
      <c r="V32" s="228">
        <v>1525436</v>
      </c>
    </row>
    <row r="33" spans="10:21">
      <c r="M33" s="243">
        <f>SUM(M2:M32)</f>
        <v>784020</v>
      </c>
      <c r="P33" s="244">
        <f>SUM(P2:P32)</f>
        <v>363410.91399999999</v>
      </c>
      <c r="Q33" s="245">
        <f>SUM(Q2:Q32)</f>
        <v>19.643833189189188</v>
      </c>
      <c r="U33" s="163"/>
    </row>
    <row r="35" spans="10:21">
      <c r="J35" s="249" t="s">
        <v>110</v>
      </c>
      <c r="K35" s="250" t="s">
        <v>7510</v>
      </c>
      <c r="L35" s="250"/>
    </row>
    <row r="36" spans="10:21">
      <c r="J36" s="249" t="s">
        <v>111</v>
      </c>
      <c r="K36" s="249">
        <v>1400</v>
      </c>
      <c r="L36" s="249">
        <v>1401</v>
      </c>
    </row>
    <row r="37" spans="10:21">
      <c r="J37" s="249" t="s">
        <v>7441</v>
      </c>
      <c r="K37" s="249">
        <v>1000</v>
      </c>
      <c r="L37" s="249"/>
    </row>
    <row r="38" spans="10:21">
      <c r="J38" s="249" t="s">
        <v>7442</v>
      </c>
      <c r="K38" s="249">
        <v>101</v>
      </c>
      <c r="L38" s="249">
        <v>102</v>
      </c>
    </row>
    <row r="39" spans="10:21">
      <c r="J39" s="249" t="s">
        <v>7443</v>
      </c>
      <c r="K39" s="251">
        <f ca="1">TODAY()-1</f>
        <v>46202</v>
      </c>
      <c r="L39" s="251">
        <f ca="1">TODAY()-1</f>
        <v>46202</v>
      </c>
    </row>
  </sheetData>
  <conditionalFormatting sqref="M2:Q32">
    <cfRule type="cellIs" dxfId="140" priority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N218"/>
  <sheetViews>
    <sheetView zoomScale="85" zoomScaleNormal="85" workbookViewId="0">
      <selection activeCell="A2" sqref="A2:L23"/>
    </sheetView>
  </sheetViews>
  <sheetFormatPr baseColWidth="10" defaultRowHeight="15"/>
  <cols>
    <col min="6" max="6" width="44.5703125" bestFit="1" customWidth="1"/>
  </cols>
  <sheetData>
    <row r="1" spans="1:14" ht="45">
      <c r="A1" s="11" t="s">
        <v>7412</v>
      </c>
      <c r="B1" s="11" t="s">
        <v>7413</v>
      </c>
      <c r="C1" s="11" t="s">
        <v>7414</v>
      </c>
      <c r="D1" s="12" t="s">
        <v>7415</v>
      </c>
      <c r="E1" s="11" t="s">
        <v>110</v>
      </c>
      <c r="F1" s="11" t="s">
        <v>121</v>
      </c>
      <c r="G1" s="12" t="s">
        <v>7416</v>
      </c>
      <c r="H1" s="12" t="s">
        <v>7417</v>
      </c>
      <c r="I1" s="11" t="s">
        <v>7418</v>
      </c>
      <c r="J1" s="11" t="s">
        <v>7419</v>
      </c>
      <c r="K1" s="11" t="s">
        <v>7420</v>
      </c>
      <c r="L1" s="11" t="s">
        <v>7421</v>
      </c>
      <c r="M1" s="11" t="s">
        <v>7422</v>
      </c>
      <c r="N1" s="11" t="s">
        <v>7423</v>
      </c>
    </row>
    <row r="2" spans="1:14">
      <c r="A2" s="32" t="s">
        <v>9353</v>
      </c>
      <c r="B2" s="32" t="s">
        <v>9353</v>
      </c>
      <c r="C2" s="33">
        <v>0.35562500000000002</v>
      </c>
      <c r="D2" s="14">
        <v>101</v>
      </c>
      <c r="E2" s="14">
        <v>1509891</v>
      </c>
      <c r="F2" s="10" t="s">
        <v>46</v>
      </c>
      <c r="G2" s="15">
        <v>42460</v>
      </c>
      <c r="H2" s="10" t="s">
        <v>205</v>
      </c>
      <c r="I2" s="10" t="s">
        <v>7424</v>
      </c>
      <c r="J2" s="34">
        <v>269633.21999999997</v>
      </c>
      <c r="K2" s="10">
        <v>5005636489</v>
      </c>
      <c r="L2" s="10" t="s">
        <v>8922</v>
      </c>
      <c r="M2" s="10"/>
      <c r="N2" s="10"/>
    </row>
    <row r="3" spans="1:14">
      <c r="A3" s="32" t="s">
        <v>9353</v>
      </c>
      <c r="B3" s="32" t="s">
        <v>9353</v>
      </c>
      <c r="C3" s="33">
        <v>0.35924768518518518</v>
      </c>
      <c r="D3" s="14">
        <v>101</v>
      </c>
      <c r="E3" s="14">
        <v>1511267</v>
      </c>
      <c r="F3" s="10" t="s">
        <v>50</v>
      </c>
      <c r="G3" s="15">
        <v>41220</v>
      </c>
      <c r="H3" s="10" t="s">
        <v>205</v>
      </c>
      <c r="I3" s="10" t="s">
        <v>7424</v>
      </c>
      <c r="J3" s="34">
        <v>250171.1</v>
      </c>
      <c r="K3" s="10">
        <v>5005636540</v>
      </c>
      <c r="L3" s="10" t="s">
        <v>8922</v>
      </c>
      <c r="M3" s="10"/>
      <c r="N3" s="10"/>
    </row>
    <row r="4" spans="1:14">
      <c r="A4" s="32" t="s">
        <v>9353</v>
      </c>
      <c r="B4" s="32" t="s">
        <v>9353</v>
      </c>
      <c r="C4" s="33">
        <v>0.36357638888888894</v>
      </c>
      <c r="D4" s="14">
        <v>101</v>
      </c>
      <c r="E4" s="14">
        <v>1511267</v>
      </c>
      <c r="F4" s="10" t="s">
        <v>50</v>
      </c>
      <c r="G4" s="15">
        <v>42740</v>
      </c>
      <c r="H4" s="10" t="s">
        <v>205</v>
      </c>
      <c r="I4" s="10" t="s">
        <v>7424</v>
      </c>
      <c r="J4" s="34">
        <v>259396.24</v>
      </c>
      <c r="K4" s="10">
        <v>5005636565</v>
      </c>
      <c r="L4" s="10" t="s">
        <v>8922</v>
      </c>
      <c r="M4" s="10"/>
      <c r="N4" s="10"/>
    </row>
    <row r="5" spans="1:14">
      <c r="A5" s="32" t="s">
        <v>9353</v>
      </c>
      <c r="B5" s="32" t="s">
        <v>9353</v>
      </c>
      <c r="C5" s="33">
        <v>0.37508101851851849</v>
      </c>
      <c r="D5" s="14">
        <v>101</v>
      </c>
      <c r="E5" s="14">
        <v>1509894</v>
      </c>
      <c r="F5" s="10" t="s">
        <v>383</v>
      </c>
      <c r="G5" s="15">
        <v>41748</v>
      </c>
      <c r="H5" s="10" t="s">
        <v>205</v>
      </c>
      <c r="I5" s="10" t="s">
        <v>7424</v>
      </c>
      <c r="J5" s="34">
        <v>7764.13</v>
      </c>
      <c r="K5" s="10">
        <v>5005636566</v>
      </c>
      <c r="L5" s="10" t="s">
        <v>8922</v>
      </c>
      <c r="M5" s="10"/>
      <c r="N5" s="10"/>
    </row>
    <row r="6" spans="1:14">
      <c r="A6" s="32" t="s">
        <v>9353</v>
      </c>
      <c r="B6" s="32" t="s">
        <v>9353</v>
      </c>
      <c r="C6" s="33">
        <v>0.38013888888888886</v>
      </c>
      <c r="D6" s="14">
        <v>101</v>
      </c>
      <c r="E6" s="14">
        <v>1509894</v>
      </c>
      <c r="F6" s="10" t="s">
        <v>383</v>
      </c>
      <c r="G6" s="15">
        <v>42294</v>
      </c>
      <c r="H6" s="10" t="s">
        <v>205</v>
      </c>
      <c r="I6" s="10" t="s">
        <v>7424</v>
      </c>
      <c r="J6" s="34">
        <v>7865.67</v>
      </c>
      <c r="K6" s="10">
        <v>5005636569</v>
      </c>
      <c r="L6" s="10" t="s">
        <v>8922</v>
      </c>
      <c r="M6" s="10"/>
      <c r="N6" s="10"/>
    </row>
    <row r="7" spans="1:14">
      <c r="A7" s="32" t="s">
        <v>9353</v>
      </c>
      <c r="B7" s="32" t="s">
        <v>9353</v>
      </c>
      <c r="C7" s="33">
        <v>0.38246527777777778</v>
      </c>
      <c r="D7" s="14">
        <v>101</v>
      </c>
      <c r="E7" s="14">
        <v>1509894</v>
      </c>
      <c r="F7" s="10" t="s">
        <v>383</v>
      </c>
      <c r="G7" s="15">
        <v>38290</v>
      </c>
      <c r="H7" s="10" t="s">
        <v>205</v>
      </c>
      <c r="I7" s="10" t="s">
        <v>7424</v>
      </c>
      <c r="J7" s="34">
        <v>7121.02</v>
      </c>
      <c r="K7" s="10">
        <v>5005636670</v>
      </c>
      <c r="L7" s="10" t="s">
        <v>8922</v>
      </c>
      <c r="M7" s="10"/>
      <c r="N7" s="10"/>
    </row>
    <row r="8" spans="1:14">
      <c r="A8" s="32" t="s">
        <v>9353</v>
      </c>
      <c r="B8" s="32" t="s">
        <v>9353</v>
      </c>
      <c r="C8" s="33">
        <v>0.38480324074074074</v>
      </c>
      <c r="D8" s="14">
        <v>101</v>
      </c>
      <c r="E8" s="14">
        <v>1509894</v>
      </c>
      <c r="F8" s="10" t="s">
        <v>383</v>
      </c>
      <c r="G8" s="15">
        <v>39520</v>
      </c>
      <c r="H8" s="10" t="s">
        <v>205</v>
      </c>
      <c r="I8" s="10" t="s">
        <v>7424</v>
      </c>
      <c r="J8" s="34">
        <v>7349.77</v>
      </c>
      <c r="K8" s="10">
        <v>5005636671</v>
      </c>
      <c r="L8" s="10" t="s">
        <v>8922</v>
      </c>
      <c r="M8" s="10"/>
      <c r="N8" s="10"/>
    </row>
    <row r="9" spans="1:14">
      <c r="A9" s="32" t="s">
        <v>9353</v>
      </c>
      <c r="B9" s="32" t="s">
        <v>9353</v>
      </c>
      <c r="C9" s="33">
        <v>0.38859953703703703</v>
      </c>
      <c r="D9" s="14">
        <v>101</v>
      </c>
      <c r="E9" s="14">
        <v>1509894</v>
      </c>
      <c r="F9" s="10" t="s">
        <v>383</v>
      </c>
      <c r="G9" s="15">
        <v>39516</v>
      </c>
      <c r="H9" s="10" t="s">
        <v>205</v>
      </c>
      <c r="I9" s="10" t="s">
        <v>7424</v>
      </c>
      <c r="J9" s="34">
        <v>7349.03</v>
      </c>
      <c r="K9" s="10">
        <v>5005636674</v>
      </c>
      <c r="L9" s="10" t="s">
        <v>8922</v>
      </c>
      <c r="M9" s="10"/>
      <c r="N9" s="10"/>
    </row>
    <row r="10" spans="1:14">
      <c r="A10" s="32" t="s">
        <v>9353</v>
      </c>
      <c r="B10" s="32" t="s">
        <v>9353</v>
      </c>
      <c r="C10" s="33">
        <v>0.39089120370370373</v>
      </c>
      <c r="D10" s="14">
        <v>101</v>
      </c>
      <c r="E10" s="14">
        <v>1509894</v>
      </c>
      <c r="F10" s="10" t="s">
        <v>383</v>
      </c>
      <c r="G10" s="15">
        <v>41820</v>
      </c>
      <c r="H10" s="10" t="s">
        <v>205</v>
      </c>
      <c r="I10" s="10" t="s">
        <v>7424</v>
      </c>
      <c r="J10" s="34">
        <v>7777.52</v>
      </c>
      <c r="K10" s="10">
        <v>5005636675</v>
      </c>
      <c r="L10" s="10" t="s">
        <v>8922</v>
      </c>
      <c r="M10" s="10"/>
      <c r="N10" s="10"/>
    </row>
    <row r="11" spans="1:14">
      <c r="A11" s="32" t="s">
        <v>9353</v>
      </c>
      <c r="B11" s="32" t="s">
        <v>9353</v>
      </c>
      <c r="C11" s="33">
        <v>0.39322916666666669</v>
      </c>
      <c r="D11" s="14">
        <v>101</v>
      </c>
      <c r="E11" s="14">
        <v>1509894</v>
      </c>
      <c r="F11" s="10" t="s">
        <v>383</v>
      </c>
      <c r="G11" s="15">
        <v>39242</v>
      </c>
      <c r="H11" s="10" t="s">
        <v>205</v>
      </c>
      <c r="I11" s="10" t="s">
        <v>7424</v>
      </c>
      <c r="J11" s="34">
        <v>7298.07</v>
      </c>
      <c r="K11" s="10">
        <v>5005636676</v>
      </c>
      <c r="L11" s="10" t="s">
        <v>8922</v>
      </c>
      <c r="M11" s="10"/>
      <c r="N11" s="10"/>
    </row>
    <row r="12" spans="1:14">
      <c r="A12" s="32" t="s">
        <v>9353</v>
      </c>
      <c r="B12" s="32" t="s">
        <v>9353</v>
      </c>
      <c r="C12" s="33">
        <v>0.39626157407407409</v>
      </c>
      <c r="D12" s="14">
        <v>101</v>
      </c>
      <c r="E12" s="14">
        <v>1509894</v>
      </c>
      <c r="F12" s="10" t="s">
        <v>383</v>
      </c>
      <c r="G12" s="15">
        <v>39032</v>
      </c>
      <c r="H12" s="10" t="s">
        <v>205</v>
      </c>
      <c r="I12" s="10" t="s">
        <v>7424</v>
      </c>
      <c r="J12" s="34">
        <v>7259.02</v>
      </c>
      <c r="K12" s="10">
        <v>5005636710</v>
      </c>
      <c r="L12" s="10" t="s">
        <v>8922</v>
      </c>
      <c r="M12" s="10"/>
      <c r="N12" s="10"/>
    </row>
    <row r="13" spans="1:14">
      <c r="A13" s="32" t="s">
        <v>9353</v>
      </c>
      <c r="B13" s="32" t="s">
        <v>9353</v>
      </c>
      <c r="C13" s="33">
        <v>0.3989583333333333</v>
      </c>
      <c r="D13" s="14">
        <v>101</v>
      </c>
      <c r="E13" s="14">
        <v>1509894</v>
      </c>
      <c r="F13" s="10" t="s">
        <v>383</v>
      </c>
      <c r="G13" s="15">
        <v>39970</v>
      </c>
      <c r="H13" s="10" t="s">
        <v>205</v>
      </c>
      <c r="I13" s="10" t="s">
        <v>7424</v>
      </c>
      <c r="J13" s="34">
        <v>7433.46</v>
      </c>
      <c r="K13" s="10">
        <v>5005636711</v>
      </c>
      <c r="L13" s="10" t="s">
        <v>8922</v>
      </c>
      <c r="M13" s="10"/>
      <c r="N13" s="10"/>
    </row>
    <row r="14" spans="1:14">
      <c r="A14" s="32" t="s">
        <v>9353</v>
      </c>
      <c r="B14" s="32" t="s">
        <v>9353</v>
      </c>
      <c r="C14" s="33">
        <v>0.40710648148148149</v>
      </c>
      <c r="D14" s="14">
        <v>101</v>
      </c>
      <c r="E14" s="14">
        <v>1509894</v>
      </c>
      <c r="F14" s="10" t="s">
        <v>383</v>
      </c>
      <c r="G14" s="15">
        <v>40324</v>
      </c>
      <c r="H14" s="10" t="s">
        <v>205</v>
      </c>
      <c r="I14" s="10" t="s">
        <v>7424</v>
      </c>
      <c r="J14" s="34">
        <v>7499.3</v>
      </c>
      <c r="K14" s="10">
        <v>5005636715</v>
      </c>
      <c r="L14" s="10" t="s">
        <v>8922</v>
      </c>
      <c r="M14" s="10"/>
      <c r="N14" s="10"/>
    </row>
    <row r="15" spans="1:14">
      <c r="A15" s="32" t="s">
        <v>9353</v>
      </c>
      <c r="B15" s="32" t="s">
        <v>9353</v>
      </c>
      <c r="C15" s="33">
        <v>0.40969907407407408</v>
      </c>
      <c r="D15" s="14">
        <v>101</v>
      </c>
      <c r="E15" s="14">
        <v>1509894</v>
      </c>
      <c r="F15" s="10" t="s">
        <v>383</v>
      </c>
      <c r="G15" s="15">
        <v>40204</v>
      </c>
      <c r="H15" s="10" t="s">
        <v>205</v>
      </c>
      <c r="I15" s="10" t="s">
        <v>7424</v>
      </c>
      <c r="J15" s="34">
        <v>7476.98</v>
      </c>
      <c r="K15" s="10">
        <v>5005636716</v>
      </c>
      <c r="L15" s="10" t="s">
        <v>8922</v>
      </c>
      <c r="M15" s="10"/>
      <c r="N15" s="10"/>
    </row>
    <row r="16" spans="1:14">
      <c r="A16" s="32" t="s">
        <v>9353</v>
      </c>
      <c r="B16" s="32" t="s">
        <v>9353</v>
      </c>
      <c r="C16" s="33">
        <v>0.42555555555555552</v>
      </c>
      <c r="D16" s="14">
        <v>101</v>
      </c>
      <c r="E16" s="14">
        <v>1509894</v>
      </c>
      <c r="F16" s="10" t="s">
        <v>383</v>
      </c>
      <c r="G16" s="15">
        <v>39355</v>
      </c>
      <c r="H16" s="10" t="s">
        <v>205</v>
      </c>
      <c r="I16" s="10" t="s">
        <v>7424</v>
      </c>
      <c r="J16" s="34">
        <v>7319.09</v>
      </c>
      <c r="K16" s="10">
        <v>5005636718</v>
      </c>
      <c r="L16" s="10" t="s">
        <v>8922</v>
      </c>
      <c r="M16" s="10"/>
      <c r="N16" s="10"/>
    </row>
    <row r="17" spans="1:14">
      <c r="A17" s="32" t="s">
        <v>9353</v>
      </c>
      <c r="B17" s="32" t="s">
        <v>9353</v>
      </c>
      <c r="C17" s="33">
        <v>0.42831018518518515</v>
      </c>
      <c r="D17" s="14">
        <v>101</v>
      </c>
      <c r="E17" s="14">
        <v>1509894</v>
      </c>
      <c r="F17" s="10" t="s">
        <v>383</v>
      </c>
      <c r="G17" s="15">
        <v>41942</v>
      </c>
      <c r="H17" s="10" t="s">
        <v>205</v>
      </c>
      <c r="I17" s="10" t="s">
        <v>7424</v>
      </c>
      <c r="J17" s="34">
        <v>7800.21</v>
      </c>
      <c r="K17" s="10">
        <v>5005636719</v>
      </c>
      <c r="L17" s="10" t="s">
        <v>8922</v>
      </c>
      <c r="M17" s="10"/>
      <c r="N17" s="10"/>
    </row>
    <row r="18" spans="1:14">
      <c r="A18" s="32" t="s">
        <v>9353</v>
      </c>
      <c r="B18" s="32" t="s">
        <v>9353</v>
      </c>
      <c r="C18" s="33">
        <v>0.43175925925925923</v>
      </c>
      <c r="D18" s="14">
        <v>101</v>
      </c>
      <c r="E18" s="14">
        <v>1509894</v>
      </c>
      <c r="F18" s="10" t="s">
        <v>383</v>
      </c>
      <c r="G18" s="15">
        <v>38328</v>
      </c>
      <c r="H18" s="10" t="s">
        <v>205</v>
      </c>
      <c r="I18" s="10" t="s">
        <v>7424</v>
      </c>
      <c r="J18" s="34">
        <v>7128.09</v>
      </c>
      <c r="K18" s="10">
        <v>5005636800</v>
      </c>
      <c r="L18" s="10" t="s">
        <v>8922</v>
      </c>
      <c r="M18" s="10"/>
      <c r="N18" s="10"/>
    </row>
    <row r="19" spans="1:14">
      <c r="A19" s="32" t="s">
        <v>9353</v>
      </c>
      <c r="B19" s="32" t="s">
        <v>9353</v>
      </c>
      <c r="C19" s="33">
        <v>0.43377314814814816</v>
      </c>
      <c r="D19" s="14">
        <v>101</v>
      </c>
      <c r="E19" s="14">
        <v>1509894</v>
      </c>
      <c r="F19" s="10" t="s">
        <v>383</v>
      </c>
      <c r="G19" s="15">
        <v>40053</v>
      </c>
      <c r="H19" s="10" t="s">
        <v>205</v>
      </c>
      <c r="I19" s="10" t="s">
        <v>7424</v>
      </c>
      <c r="J19" s="34">
        <v>7448.9</v>
      </c>
      <c r="K19" s="10">
        <v>5005636801</v>
      </c>
      <c r="L19" s="10" t="s">
        <v>8922</v>
      </c>
      <c r="M19" s="10"/>
      <c r="N19" s="10"/>
    </row>
    <row r="20" spans="1:14">
      <c r="A20" s="32" t="s">
        <v>9353</v>
      </c>
      <c r="B20" s="32" t="s">
        <v>9353</v>
      </c>
      <c r="C20" s="33">
        <v>0.43587962962962962</v>
      </c>
      <c r="D20" s="14">
        <v>101</v>
      </c>
      <c r="E20" s="14">
        <v>1509894</v>
      </c>
      <c r="F20" s="10" t="s">
        <v>383</v>
      </c>
      <c r="G20" s="15">
        <v>40880</v>
      </c>
      <c r="H20" s="10" t="s">
        <v>205</v>
      </c>
      <c r="I20" s="10" t="s">
        <v>7424</v>
      </c>
      <c r="J20" s="34">
        <v>7602.7</v>
      </c>
      <c r="K20" s="10">
        <v>5005636802</v>
      </c>
      <c r="L20" s="10" t="s">
        <v>8922</v>
      </c>
      <c r="M20" s="10"/>
      <c r="N20" s="10"/>
    </row>
    <row r="21" spans="1:14">
      <c r="A21" s="32" t="s">
        <v>9353</v>
      </c>
      <c r="B21" s="32" t="s">
        <v>9353</v>
      </c>
      <c r="C21" s="33">
        <v>0.60781249999999998</v>
      </c>
      <c r="D21" s="14">
        <v>101</v>
      </c>
      <c r="E21" s="14">
        <v>1509875</v>
      </c>
      <c r="F21" s="10" t="s">
        <v>40</v>
      </c>
      <c r="G21" s="15">
        <v>1112</v>
      </c>
      <c r="H21" s="10" t="s">
        <v>122</v>
      </c>
      <c r="I21" s="10" t="s">
        <v>7424</v>
      </c>
      <c r="J21" s="34">
        <v>15568</v>
      </c>
      <c r="K21" s="10">
        <v>5005637154</v>
      </c>
      <c r="L21" s="10" t="s">
        <v>9418</v>
      </c>
      <c r="M21" s="10"/>
      <c r="N21" s="10"/>
    </row>
    <row r="22" spans="1:14">
      <c r="A22" s="32" t="s">
        <v>9353</v>
      </c>
      <c r="B22" s="32" t="s">
        <v>9353</v>
      </c>
      <c r="C22" s="33">
        <v>0.63149305555555557</v>
      </c>
      <c r="D22" s="14">
        <v>101</v>
      </c>
      <c r="E22" s="14">
        <v>1509875</v>
      </c>
      <c r="F22" s="10" t="s">
        <v>40</v>
      </c>
      <c r="G22" s="15">
        <v>11108</v>
      </c>
      <c r="H22" s="10" t="s">
        <v>122</v>
      </c>
      <c r="I22" s="10" t="s">
        <v>7424</v>
      </c>
      <c r="J22" s="34">
        <v>155512</v>
      </c>
      <c r="K22" s="10">
        <v>5005637190</v>
      </c>
      <c r="L22" s="10" t="s">
        <v>9418</v>
      </c>
      <c r="M22" s="10"/>
      <c r="N22" s="10"/>
    </row>
    <row r="23" spans="1:14">
      <c r="A23" s="32" t="s">
        <v>9353</v>
      </c>
      <c r="B23" s="32" t="s">
        <v>9353</v>
      </c>
      <c r="C23" s="33">
        <v>0.6321296296296296</v>
      </c>
      <c r="D23" s="14">
        <v>101</v>
      </c>
      <c r="E23" s="14">
        <v>1509875</v>
      </c>
      <c r="F23" s="10" t="s">
        <v>40</v>
      </c>
      <c r="G23" s="15">
        <v>2862</v>
      </c>
      <c r="H23" s="10" t="s">
        <v>122</v>
      </c>
      <c r="I23" s="10" t="s">
        <v>7424</v>
      </c>
      <c r="J23" s="34">
        <v>40068</v>
      </c>
      <c r="K23" s="10">
        <v>5005637192</v>
      </c>
      <c r="L23" s="10" t="s">
        <v>9418</v>
      </c>
      <c r="M23" s="10"/>
      <c r="N23" s="10"/>
    </row>
    <row r="24" spans="1:14">
      <c r="A24" s="32"/>
      <c r="B24" s="32"/>
      <c r="C24" s="33"/>
      <c r="D24" s="14"/>
      <c r="E24" s="14"/>
      <c r="F24" s="10"/>
      <c r="G24" s="15"/>
      <c r="H24" s="10"/>
      <c r="I24" s="10"/>
      <c r="J24" s="34"/>
      <c r="K24" s="10"/>
      <c r="L24" s="10"/>
      <c r="M24" s="10"/>
      <c r="N24" s="10"/>
    </row>
    <row r="25" spans="1:14">
      <c r="A25" s="32"/>
      <c r="B25" s="32"/>
      <c r="C25" s="33"/>
      <c r="D25" s="14"/>
      <c r="E25" s="14"/>
      <c r="F25" s="10"/>
      <c r="G25" s="15"/>
      <c r="H25" s="10"/>
      <c r="I25" s="10"/>
      <c r="J25" s="34"/>
      <c r="K25" s="10"/>
      <c r="L25" s="10"/>
      <c r="M25" s="10"/>
      <c r="N25" s="10"/>
    </row>
    <row r="26" spans="1:14">
      <c r="A26" s="32"/>
      <c r="B26" s="32"/>
      <c r="C26" s="33"/>
      <c r="D26" s="14"/>
      <c r="E26" s="14"/>
      <c r="F26" s="10"/>
      <c r="G26" s="15"/>
      <c r="H26" s="10"/>
      <c r="I26" s="10"/>
      <c r="J26" s="34"/>
      <c r="K26" s="10"/>
      <c r="L26" s="10"/>
      <c r="M26" s="10"/>
      <c r="N26" s="10"/>
    </row>
    <row r="27" spans="1:14">
      <c r="A27" s="32"/>
      <c r="B27" s="32"/>
      <c r="C27" s="33"/>
      <c r="D27" s="14"/>
      <c r="E27" s="14"/>
      <c r="F27" s="10"/>
      <c r="G27" s="15"/>
      <c r="H27" s="10"/>
      <c r="I27" s="10"/>
      <c r="J27" s="34"/>
      <c r="K27" s="10"/>
      <c r="L27" s="10"/>
      <c r="M27" s="10"/>
      <c r="N27" s="10"/>
    </row>
    <row r="28" spans="1:14">
      <c r="A28" s="32"/>
      <c r="B28" s="32"/>
      <c r="C28" s="33"/>
      <c r="D28" s="14"/>
      <c r="E28" s="14"/>
      <c r="F28" s="10"/>
      <c r="G28" s="15"/>
      <c r="H28" s="10"/>
      <c r="I28" s="10"/>
      <c r="J28" s="34"/>
      <c r="K28" s="10"/>
      <c r="L28" s="10"/>
    </row>
    <row r="29" spans="1:14">
      <c r="A29" s="32"/>
      <c r="B29" s="32"/>
      <c r="C29" s="33"/>
      <c r="D29" s="14"/>
      <c r="E29" s="14"/>
      <c r="F29" s="10"/>
      <c r="G29" s="15"/>
      <c r="H29" s="10"/>
      <c r="I29" s="10"/>
      <c r="J29" s="34"/>
      <c r="K29" s="10"/>
      <c r="L29" s="10"/>
    </row>
    <row r="30" spans="1:14">
      <c r="A30" s="32"/>
      <c r="B30" s="32"/>
      <c r="C30" s="33"/>
      <c r="D30" s="14"/>
      <c r="E30" s="14"/>
      <c r="F30" s="10"/>
      <c r="G30" s="15"/>
      <c r="H30" s="10"/>
      <c r="I30" s="10"/>
      <c r="J30" s="34"/>
      <c r="K30" s="10"/>
      <c r="L30" s="10"/>
    </row>
    <row r="31" spans="1:14">
      <c r="A31" s="32"/>
      <c r="B31" s="32"/>
      <c r="C31" s="33"/>
      <c r="D31" s="14"/>
      <c r="E31" s="14"/>
      <c r="F31" s="10"/>
      <c r="G31" s="15"/>
      <c r="H31" s="10"/>
      <c r="I31" s="10"/>
      <c r="J31" s="34"/>
      <c r="K31" s="10"/>
      <c r="L31" s="10"/>
    </row>
    <row r="32" spans="1:14">
      <c r="A32" s="32"/>
      <c r="B32" s="32"/>
      <c r="C32" s="33"/>
      <c r="D32" s="14"/>
      <c r="E32" s="14"/>
      <c r="F32" s="10"/>
      <c r="G32" s="15"/>
      <c r="H32" s="10"/>
      <c r="I32" s="10"/>
      <c r="J32" s="34"/>
      <c r="K32" s="10"/>
      <c r="L32" s="10"/>
    </row>
    <row r="33" spans="1:12">
      <c r="A33" s="32"/>
      <c r="B33" s="32"/>
      <c r="C33" s="33"/>
      <c r="D33" s="14"/>
      <c r="E33" s="14"/>
      <c r="F33" s="10"/>
      <c r="G33" s="15"/>
      <c r="H33" s="10"/>
      <c r="I33" s="10"/>
      <c r="J33" s="34"/>
      <c r="K33" s="10"/>
      <c r="L33" s="10"/>
    </row>
    <row r="34" spans="1:12">
      <c r="A34" s="32"/>
      <c r="B34" s="32"/>
      <c r="C34" s="33"/>
      <c r="D34" s="14"/>
      <c r="E34" s="14"/>
      <c r="F34" s="10"/>
      <c r="G34" s="15"/>
      <c r="H34" s="10"/>
      <c r="I34" s="10"/>
      <c r="J34" s="34"/>
      <c r="K34" s="10"/>
      <c r="L34" s="10"/>
    </row>
    <row r="35" spans="1:12">
      <c r="A35" s="32"/>
      <c r="B35" s="32"/>
      <c r="C35" s="33"/>
      <c r="D35" s="14"/>
      <c r="E35" s="14"/>
      <c r="F35" s="10"/>
      <c r="G35" s="15"/>
      <c r="H35" s="10"/>
      <c r="I35" s="10"/>
      <c r="J35" s="34"/>
      <c r="K35" s="10"/>
      <c r="L35" s="10"/>
    </row>
    <row r="36" spans="1:12">
      <c r="A36" s="32"/>
      <c r="B36" s="32"/>
      <c r="C36" s="33"/>
      <c r="D36" s="14"/>
      <c r="E36" s="14"/>
      <c r="F36" s="10"/>
      <c r="G36" s="15"/>
      <c r="H36" s="10"/>
      <c r="I36" s="10"/>
      <c r="J36" s="34"/>
      <c r="K36" s="10"/>
      <c r="L36" s="10"/>
    </row>
    <row r="37" spans="1:12">
      <c r="A37" s="32"/>
      <c r="B37" s="32"/>
      <c r="C37" s="33"/>
      <c r="D37" s="14"/>
      <c r="E37" s="14"/>
      <c r="F37" s="10"/>
      <c r="G37" s="15"/>
      <c r="H37" s="10"/>
      <c r="I37" s="10"/>
      <c r="J37" s="34"/>
      <c r="K37" s="10"/>
      <c r="L37" s="10"/>
    </row>
    <row r="38" spans="1:12">
      <c r="A38" s="32"/>
      <c r="B38" s="32"/>
      <c r="C38" s="33"/>
      <c r="D38" s="14"/>
      <c r="E38" s="14"/>
      <c r="F38" s="10"/>
      <c r="G38" s="15"/>
      <c r="H38" s="10"/>
      <c r="I38" s="10"/>
      <c r="J38" s="34"/>
      <c r="K38" s="10"/>
      <c r="L38" s="10"/>
    </row>
    <row r="39" spans="1:12">
      <c r="A39" s="32"/>
      <c r="B39" s="32"/>
      <c r="C39" s="33"/>
      <c r="D39" s="14"/>
      <c r="E39" s="14"/>
      <c r="F39" s="10"/>
      <c r="G39" s="15"/>
      <c r="H39" s="10"/>
      <c r="I39" s="10"/>
      <c r="J39" s="34"/>
      <c r="K39" s="10"/>
      <c r="L39" s="10"/>
    </row>
    <row r="40" spans="1:12">
      <c r="A40" s="32"/>
      <c r="B40" s="32"/>
      <c r="C40" s="33"/>
      <c r="D40" s="14"/>
      <c r="E40" s="14"/>
      <c r="F40" s="10"/>
      <c r="G40" s="15"/>
      <c r="H40" s="10"/>
      <c r="I40" s="10"/>
      <c r="J40" s="34"/>
      <c r="K40" s="10"/>
      <c r="L40" s="10"/>
    </row>
    <row r="41" spans="1:12">
      <c r="A41" s="32"/>
      <c r="B41" s="32"/>
      <c r="C41" s="33"/>
      <c r="D41" s="14"/>
      <c r="E41" s="14"/>
      <c r="F41" s="10"/>
      <c r="G41" s="15"/>
      <c r="H41" s="10"/>
      <c r="I41" s="10"/>
      <c r="J41" s="34"/>
      <c r="K41" s="10"/>
      <c r="L41" s="10"/>
    </row>
    <row r="42" spans="1:12">
      <c r="A42" s="32"/>
      <c r="B42" s="32"/>
      <c r="C42" s="33"/>
      <c r="D42" s="14"/>
      <c r="E42" s="14"/>
      <c r="F42" s="10"/>
      <c r="G42" s="15"/>
      <c r="H42" s="10"/>
      <c r="I42" s="10"/>
      <c r="J42" s="34"/>
      <c r="K42" s="10"/>
      <c r="L42" s="10"/>
    </row>
    <row r="43" spans="1:12">
      <c r="A43" s="32"/>
      <c r="B43" s="32"/>
      <c r="C43" s="33"/>
      <c r="D43" s="14"/>
      <c r="E43" s="14"/>
      <c r="F43" s="10"/>
      <c r="G43" s="15"/>
      <c r="H43" s="10"/>
      <c r="I43" s="10"/>
      <c r="J43" s="34"/>
      <c r="K43" s="10"/>
      <c r="L43" s="10"/>
    </row>
    <row r="44" spans="1:12">
      <c r="A44" s="32"/>
      <c r="B44" s="32"/>
      <c r="C44" s="33"/>
      <c r="D44" s="14"/>
      <c r="E44" s="14"/>
      <c r="F44" s="10"/>
      <c r="G44" s="15"/>
      <c r="H44" s="10"/>
      <c r="I44" s="10"/>
      <c r="J44" s="34"/>
      <c r="K44" s="10"/>
      <c r="L44" s="10"/>
    </row>
    <row r="45" spans="1:12">
      <c r="A45" s="32"/>
      <c r="B45" s="32"/>
      <c r="C45" s="33"/>
      <c r="D45" s="14"/>
      <c r="E45" s="14"/>
      <c r="F45" s="10"/>
      <c r="G45" s="15"/>
      <c r="H45" s="10"/>
      <c r="I45" s="10"/>
      <c r="J45" s="34"/>
      <c r="K45" s="10"/>
      <c r="L45" s="10"/>
    </row>
    <row r="46" spans="1:12">
      <c r="A46" s="32"/>
      <c r="B46" s="32"/>
      <c r="C46" s="33"/>
      <c r="D46" s="14"/>
      <c r="E46" s="14"/>
      <c r="F46" s="10"/>
      <c r="G46" s="15"/>
      <c r="H46" s="10"/>
      <c r="I46" s="10"/>
      <c r="J46" s="34"/>
      <c r="K46" s="10"/>
      <c r="L46" s="10"/>
    </row>
    <row r="47" spans="1:12">
      <c r="A47" s="32"/>
      <c r="B47" s="32"/>
      <c r="C47" s="33"/>
      <c r="D47" s="14"/>
      <c r="E47" s="14"/>
      <c r="F47" s="10"/>
      <c r="G47" s="15"/>
      <c r="H47" s="10"/>
      <c r="I47" s="10"/>
      <c r="J47" s="34"/>
      <c r="K47" s="10"/>
      <c r="L47" s="10"/>
    </row>
    <row r="48" spans="1:12">
      <c r="A48" s="32"/>
      <c r="B48" s="32"/>
      <c r="C48" s="33"/>
      <c r="D48" s="14"/>
      <c r="E48" s="14"/>
      <c r="F48" s="10"/>
      <c r="G48" s="15"/>
      <c r="H48" s="10"/>
      <c r="I48" s="10"/>
      <c r="J48" s="34"/>
      <c r="K48" s="10"/>
      <c r="L48" s="10"/>
    </row>
    <row r="49" spans="1:12">
      <c r="A49" s="32"/>
      <c r="B49" s="32"/>
      <c r="C49" s="33"/>
      <c r="D49" s="14"/>
      <c r="E49" s="14"/>
      <c r="F49" s="10"/>
      <c r="G49" s="15"/>
      <c r="H49" s="10"/>
      <c r="I49" s="10"/>
      <c r="J49" s="34"/>
      <c r="K49" s="10"/>
      <c r="L49" s="10"/>
    </row>
    <row r="50" spans="1:12">
      <c r="A50" s="32"/>
      <c r="B50" s="32"/>
      <c r="C50" s="33"/>
      <c r="D50" s="14"/>
      <c r="E50" s="14"/>
      <c r="F50" s="10"/>
      <c r="G50" s="15"/>
      <c r="H50" s="10"/>
      <c r="I50" s="10"/>
      <c r="J50" s="34"/>
      <c r="K50" s="10"/>
      <c r="L50" s="10"/>
    </row>
    <row r="51" spans="1:12">
      <c r="A51" s="32"/>
      <c r="B51" s="32"/>
      <c r="C51" s="33"/>
      <c r="D51" s="14"/>
      <c r="E51" s="14"/>
      <c r="F51" s="10"/>
      <c r="G51" s="15"/>
      <c r="H51" s="10"/>
      <c r="I51" s="10"/>
      <c r="J51" s="34"/>
      <c r="K51" s="10"/>
      <c r="L51" s="10"/>
    </row>
    <row r="52" spans="1:12">
      <c r="A52" s="32"/>
      <c r="B52" s="32"/>
      <c r="C52" s="33"/>
      <c r="D52" s="14"/>
      <c r="E52" s="14"/>
      <c r="F52" s="10"/>
      <c r="G52" s="15"/>
      <c r="H52" s="10"/>
      <c r="I52" s="10"/>
      <c r="J52" s="34"/>
      <c r="K52" s="10"/>
      <c r="L52" s="10"/>
    </row>
    <row r="53" spans="1:12">
      <c r="A53" s="32"/>
      <c r="B53" s="32"/>
      <c r="C53" s="33"/>
      <c r="D53" s="14"/>
      <c r="E53" s="14"/>
      <c r="F53" s="10"/>
      <c r="G53" s="15"/>
      <c r="H53" s="10"/>
      <c r="I53" s="10"/>
      <c r="J53" s="34"/>
      <c r="K53" s="10"/>
      <c r="L53" s="10"/>
    </row>
    <row r="54" spans="1:12">
      <c r="A54" s="32"/>
      <c r="B54" s="32"/>
      <c r="C54" s="33"/>
      <c r="D54" s="14"/>
      <c r="E54" s="14"/>
      <c r="F54" s="10"/>
      <c r="G54" s="15"/>
      <c r="H54" s="10"/>
      <c r="I54" s="10"/>
      <c r="J54" s="34"/>
      <c r="K54" s="10"/>
      <c r="L54" s="10"/>
    </row>
    <row r="55" spans="1:12">
      <c r="A55" s="32"/>
      <c r="B55" s="32"/>
      <c r="C55" s="33"/>
      <c r="D55" s="14"/>
      <c r="E55" s="14"/>
      <c r="F55" s="10"/>
      <c r="G55" s="15"/>
      <c r="H55" s="10"/>
      <c r="I55" s="10"/>
      <c r="J55" s="34"/>
      <c r="K55" s="10"/>
      <c r="L55" s="10"/>
    </row>
    <row r="56" spans="1:12">
      <c r="A56" s="32"/>
      <c r="B56" s="32"/>
      <c r="C56" s="33"/>
      <c r="D56" s="14"/>
      <c r="E56" s="14"/>
      <c r="F56" s="10"/>
      <c r="G56" s="15"/>
      <c r="H56" s="10"/>
      <c r="I56" s="10"/>
      <c r="J56" s="34"/>
      <c r="K56" s="10"/>
      <c r="L56" s="10"/>
    </row>
    <row r="57" spans="1:12">
      <c r="A57" s="32"/>
      <c r="B57" s="32"/>
      <c r="C57" s="33"/>
      <c r="D57" s="14"/>
      <c r="E57" s="14"/>
      <c r="F57" s="10"/>
      <c r="G57" s="15"/>
      <c r="H57" s="10"/>
      <c r="I57" s="10"/>
      <c r="J57" s="34"/>
      <c r="K57" s="10"/>
      <c r="L57" s="10"/>
    </row>
    <row r="58" spans="1:12">
      <c r="A58" s="32"/>
      <c r="B58" s="32"/>
      <c r="C58" s="33"/>
      <c r="D58" s="14"/>
      <c r="E58" s="14"/>
      <c r="F58" s="10"/>
      <c r="G58" s="15"/>
      <c r="H58" s="10"/>
      <c r="I58" s="10"/>
      <c r="J58" s="34"/>
      <c r="K58" s="10"/>
      <c r="L58" s="10"/>
    </row>
    <row r="59" spans="1:12">
      <c r="A59" s="32"/>
      <c r="B59" s="32"/>
      <c r="C59" s="33"/>
      <c r="D59" s="14"/>
      <c r="E59" s="14"/>
      <c r="F59" s="10"/>
      <c r="G59" s="15"/>
      <c r="H59" s="10"/>
      <c r="I59" s="10"/>
      <c r="J59" s="34"/>
      <c r="K59" s="10"/>
      <c r="L59" s="10"/>
    </row>
    <row r="60" spans="1:12">
      <c r="A60" s="32"/>
      <c r="B60" s="32"/>
      <c r="C60" s="33"/>
      <c r="D60" s="14"/>
      <c r="E60" s="14"/>
      <c r="F60" s="10"/>
      <c r="G60" s="15"/>
      <c r="H60" s="10"/>
      <c r="I60" s="10"/>
      <c r="J60" s="34"/>
      <c r="K60" s="10"/>
      <c r="L60" s="10"/>
    </row>
    <row r="61" spans="1:12">
      <c r="A61" s="32"/>
      <c r="B61" s="32"/>
      <c r="C61" s="33"/>
      <c r="D61" s="14"/>
      <c r="E61" s="14"/>
      <c r="F61" s="10"/>
      <c r="G61" s="15"/>
      <c r="H61" s="10"/>
      <c r="I61" s="10"/>
      <c r="J61" s="34"/>
      <c r="K61" s="10"/>
      <c r="L61" s="10"/>
    </row>
    <row r="62" spans="1:12">
      <c r="A62" s="32"/>
      <c r="B62" s="32"/>
      <c r="C62" s="33"/>
      <c r="D62" s="14"/>
      <c r="E62" s="14"/>
      <c r="F62" s="10"/>
      <c r="G62" s="15"/>
      <c r="H62" s="10"/>
      <c r="I62" s="10"/>
      <c r="J62" s="34"/>
      <c r="K62" s="10"/>
      <c r="L62" s="10"/>
    </row>
    <row r="63" spans="1:12">
      <c r="A63" s="32"/>
      <c r="B63" s="32"/>
      <c r="C63" s="33"/>
      <c r="D63" s="14"/>
      <c r="E63" s="14"/>
      <c r="F63" s="10"/>
      <c r="G63" s="15"/>
      <c r="H63" s="10"/>
      <c r="I63" s="10"/>
      <c r="J63" s="34"/>
      <c r="K63" s="10"/>
      <c r="L63" s="10"/>
    </row>
    <row r="64" spans="1:12">
      <c r="A64" s="32"/>
      <c r="B64" s="32"/>
      <c r="C64" s="33"/>
      <c r="D64" s="14"/>
      <c r="E64" s="14"/>
      <c r="F64" s="10"/>
      <c r="G64" s="15"/>
      <c r="H64" s="10"/>
      <c r="I64" s="10"/>
      <c r="J64" s="34"/>
      <c r="K64" s="10"/>
      <c r="L64" s="10"/>
    </row>
    <row r="65" spans="1:12">
      <c r="A65" s="32"/>
      <c r="B65" s="32"/>
      <c r="C65" s="33"/>
      <c r="D65" s="14"/>
      <c r="E65" s="14"/>
      <c r="F65" s="10"/>
      <c r="G65" s="15"/>
      <c r="H65" s="10"/>
      <c r="I65" s="10"/>
      <c r="J65" s="34"/>
      <c r="K65" s="10"/>
      <c r="L65" s="10"/>
    </row>
    <row r="66" spans="1:12">
      <c r="A66" s="32"/>
      <c r="B66" s="32"/>
      <c r="C66" s="33"/>
      <c r="D66" s="14"/>
      <c r="E66" s="14"/>
      <c r="F66" s="10"/>
      <c r="G66" s="15"/>
      <c r="H66" s="10"/>
      <c r="I66" s="10"/>
      <c r="J66" s="34"/>
      <c r="K66" s="10"/>
      <c r="L66" s="10"/>
    </row>
    <row r="67" spans="1:12">
      <c r="A67" s="32"/>
      <c r="B67" s="32"/>
      <c r="C67" s="33"/>
      <c r="D67" s="14"/>
      <c r="E67" s="14"/>
      <c r="F67" s="10"/>
      <c r="G67" s="15"/>
      <c r="H67" s="10"/>
      <c r="I67" s="10"/>
      <c r="J67" s="34"/>
      <c r="K67" s="10"/>
      <c r="L67" s="10"/>
    </row>
    <row r="68" spans="1:12">
      <c r="A68" s="32"/>
      <c r="B68" s="32"/>
      <c r="C68" s="33"/>
      <c r="D68" s="14"/>
      <c r="E68" s="14"/>
      <c r="F68" s="10"/>
      <c r="G68" s="15"/>
      <c r="H68" s="10"/>
      <c r="I68" s="10"/>
      <c r="J68" s="34"/>
      <c r="K68" s="10"/>
      <c r="L68" s="10"/>
    </row>
    <row r="69" spans="1:12">
      <c r="A69" s="32"/>
      <c r="B69" s="32"/>
      <c r="C69" s="33"/>
      <c r="D69" s="14"/>
      <c r="E69" s="14"/>
      <c r="F69" s="10"/>
      <c r="G69" s="15"/>
      <c r="H69" s="10"/>
      <c r="I69" s="10"/>
      <c r="J69" s="34"/>
      <c r="K69" s="10"/>
      <c r="L69" s="10"/>
    </row>
    <row r="70" spans="1:12">
      <c r="A70" s="32"/>
      <c r="B70" s="32"/>
      <c r="C70" s="33"/>
      <c r="D70" s="14"/>
      <c r="E70" s="14"/>
      <c r="F70" s="10"/>
      <c r="G70" s="15"/>
      <c r="H70" s="10"/>
      <c r="I70" s="10"/>
      <c r="J70" s="34"/>
      <c r="K70" s="10"/>
      <c r="L70" s="10"/>
    </row>
    <row r="71" spans="1:12">
      <c r="A71" s="32"/>
      <c r="B71" s="32"/>
      <c r="C71" s="33"/>
      <c r="D71" s="14"/>
      <c r="E71" s="14"/>
      <c r="F71" s="10"/>
      <c r="G71" s="15"/>
      <c r="H71" s="10"/>
      <c r="I71" s="10"/>
      <c r="J71" s="34"/>
      <c r="K71" s="10"/>
      <c r="L71" s="10"/>
    </row>
    <row r="72" spans="1:12">
      <c r="A72" s="32"/>
      <c r="B72" s="32"/>
      <c r="C72" s="33"/>
      <c r="D72" s="14"/>
      <c r="E72" s="14"/>
      <c r="F72" s="10"/>
      <c r="G72" s="15"/>
      <c r="H72" s="10"/>
      <c r="I72" s="10"/>
      <c r="J72" s="34"/>
      <c r="K72" s="10"/>
      <c r="L72" s="10"/>
    </row>
    <row r="73" spans="1:12">
      <c r="A73" s="32"/>
      <c r="B73" s="32"/>
      <c r="C73" s="33"/>
      <c r="D73" s="14"/>
      <c r="E73" s="14"/>
      <c r="F73" s="10"/>
      <c r="G73" s="15"/>
      <c r="H73" s="10"/>
      <c r="I73" s="10"/>
      <c r="J73" s="34"/>
      <c r="K73" s="10"/>
      <c r="L73" s="10"/>
    </row>
    <row r="74" spans="1:12">
      <c r="A74" s="32"/>
      <c r="B74" s="32"/>
      <c r="C74" s="33"/>
      <c r="D74" s="14"/>
      <c r="E74" s="14"/>
      <c r="F74" s="10"/>
      <c r="G74" s="15"/>
      <c r="H74" s="10"/>
      <c r="I74" s="10"/>
      <c r="J74" s="34"/>
      <c r="K74" s="10"/>
      <c r="L74" s="10"/>
    </row>
    <row r="75" spans="1:12">
      <c r="A75" s="32"/>
      <c r="B75" s="32"/>
      <c r="C75" s="33"/>
      <c r="D75" s="14"/>
      <c r="E75" s="14"/>
      <c r="F75" s="10"/>
      <c r="G75" s="15"/>
      <c r="H75" s="10"/>
      <c r="I75" s="10"/>
      <c r="J75" s="34"/>
      <c r="K75" s="10"/>
      <c r="L75" s="10"/>
    </row>
    <row r="76" spans="1:12">
      <c r="A76" s="32"/>
      <c r="B76" s="32"/>
      <c r="C76" s="33"/>
      <c r="D76" s="14"/>
      <c r="E76" s="14"/>
      <c r="F76" s="10"/>
      <c r="G76" s="15"/>
      <c r="H76" s="10"/>
      <c r="I76" s="10"/>
      <c r="J76" s="34"/>
      <c r="K76" s="10"/>
      <c r="L76" s="10"/>
    </row>
    <row r="77" spans="1:12">
      <c r="A77" s="32"/>
      <c r="B77" s="32"/>
      <c r="C77" s="33"/>
      <c r="D77" s="14"/>
      <c r="E77" s="14"/>
      <c r="F77" s="10"/>
      <c r="G77" s="15"/>
      <c r="H77" s="10"/>
      <c r="I77" s="10"/>
      <c r="J77" s="34"/>
      <c r="K77" s="10"/>
      <c r="L77" s="10"/>
    </row>
    <row r="78" spans="1:12">
      <c r="A78" s="32"/>
      <c r="B78" s="32"/>
      <c r="C78" s="33"/>
      <c r="D78" s="14"/>
      <c r="E78" s="14"/>
      <c r="F78" s="10"/>
      <c r="G78" s="15"/>
      <c r="H78" s="10"/>
      <c r="I78" s="10"/>
      <c r="J78" s="34"/>
      <c r="K78" s="10"/>
      <c r="L78" s="10"/>
    </row>
    <row r="79" spans="1:12">
      <c r="A79" s="32"/>
      <c r="B79" s="32"/>
      <c r="C79" s="33"/>
      <c r="D79" s="14"/>
      <c r="E79" s="14"/>
      <c r="F79" s="10"/>
      <c r="G79" s="15"/>
      <c r="H79" s="10"/>
      <c r="I79" s="10"/>
      <c r="J79" s="34"/>
      <c r="K79" s="10"/>
      <c r="L79" s="10"/>
    </row>
    <row r="80" spans="1:12">
      <c r="A80" s="32"/>
      <c r="B80" s="32"/>
      <c r="C80" s="33"/>
      <c r="D80" s="14"/>
      <c r="E80" s="14"/>
      <c r="F80" s="10"/>
      <c r="G80" s="15"/>
      <c r="H80" s="10"/>
      <c r="I80" s="10"/>
      <c r="J80" s="34"/>
      <c r="K80" s="10"/>
      <c r="L80" s="10"/>
    </row>
    <row r="81" spans="1:12">
      <c r="A81" s="32"/>
      <c r="B81" s="32"/>
      <c r="C81" s="33"/>
      <c r="D81" s="14"/>
      <c r="E81" s="14"/>
      <c r="F81" s="10"/>
      <c r="G81" s="15"/>
      <c r="H81" s="10"/>
      <c r="I81" s="10"/>
      <c r="J81" s="34"/>
      <c r="K81" s="10"/>
      <c r="L81" s="10"/>
    </row>
    <row r="82" spans="1:12">
      <c r="A82" s="32"/>
      <c r="B82" s="32"/>
      <c r="C82" s="33"/>
      <c r="D82" s="14"/>
      <c r="E82" s="14"/>
      <c r="F82" s="10"/>
      <c r="G82" s="15"/>
      <c r="H82" s="10"/>
      <c r="I82" s="10"/>
      <c r="J82" s="34"/>
      <c r="K82" s="10"/>
      <c r="L82" s="10"/>
    </row>
    <row r="83" spans="1:12">
      <c r="A83" s="32"/>
      <c r="B83" s="32"/>
      <c r="C83" s="33"/>
      <c r="D83" s="14"/>
      <c r="E83" s="14"/>
      <c r="F83" s="10"/>
      <c r="G83" s="15"/>
      <c r="H83" s="10"/>
      <c r="I83" s="10"/>
      <c r="J83" s="34"/>
      <c r="K83" s="10"/>
      <c r="L83" s="10"/>
    </row>
    <row r="84" spans="1:12">
      <c r="A84" s="32"/>
      <c r="B84" s="32"/>
      <c r="C84" s="33"/>
      <c r="D84" s="14"/>
      <c r="E84" s="14"/>
      <c r="F84" s="10"/>
      <c r="G84" s="15"/>
      <c r="H84" s="10"/>
      <c r="I84" s="10"/>
      <c r="J84" s="34"/>
      <c r="K84" s="10"/>
      <c r="L84" s="10"/>
    </row>
    <row r="85" spans="1:12">
      <c r="A85" s="32"/>
      <c r="B85" s="32"/>
      <c r="C85" s="33"/>
      <c r="D85" s="14"/>
      <c r="E85" s="14"/>
      <c r="F85" s="10"/>
      <c r="G85" s="15"/>
      <c r="H85" s="10"/>
      <c r="I85" s="10"/>
      <c r="J85" s="34"/>
      <c r="K85" s="10"/>
      <c r="L85" s="10"/>
    </row>
    <row r="86" spans="1:12">
      <c r="A86" s="32"/>
      <c r="B86" s="32"/>
      <c r="C86" s="33"/>
      <c r="D86" s="14"/>
      <c r="E86" s="14"/>
      <c r="F86" s="10"/>
      <c r="G86" s="15"/>
      <c r="H86" s="10"/>
      <c r="I86" s="10"/>
      <c r="J86" s="34"/>
      <c r="K86" s="10"/>
      <c r="L86" s="10"/>
    </row>
    <row r="87" spans="1:12">
      <c r="A87" s="32"/>
      <c r="B87" s="32"/>
      <c r="C87" s="33"/>
      <c r="D87" s="14"/>
      <c r="E87" s="14"/>
      <c r="F87" s="10"/>
      <c r="G87" s="15"/>
      <c r="H87" s="10"/>
      <c r="I87" s="10"/>
      <c r="J87" s="34"/>
      <c r="K87" s="10"/>
      <c r="L87" s="10"/>
    </row>
    <row r="88" spans="1:12">
      <c r="A88" s="32"/>
      <c r="B88" s="32"/>
      <c r="C88" s="33"/>
      <c r="D88" s="14"/>
      <c r="E88" s="14"/>
      <c r="F88" s="10"/>
      <c r="G88" s="15"/>
      <c r="H88" s="10"/>
      <c r="I88" s="10"/>
      <c r="J88" s="34"/>
      <c r="K88" s="10"/>
      <c r="L88" s="10"/>
    </row>
    <row r="89" spans="1:12">
      <c r="A89" s="32"/>
      <c r="B89" s="32"/>
      <c r="C89" s="33"/>
      <c r="D89" s="14"/>
      <c r="E89" s="14"/>
      <c r="F89" s="10"/>
      <c r="G89" s="15"/>
      <c r="H89" s="10"/>
      <c r="I89" s="10"/>
      <c r="J89" s="34"/>
      <c r="K89" s="10"/>
      <c r="L89" s="10"/>
    </row>
    <row r="90" spans="1:12">
      <c r="A90" s="32"/>
      <c r="B90" s="32"/>
      <c r="C90" s="33"/>
      <c r="D90" s="14"/>
      <c r="E90" s="14"/>
      <c r="F90" s="10"/>
      <c r="G90" s="15"/>
      <c r="H90" s="10"/>
      <c r="I90" s="10"/>
      <c r="J90" s="34"/>
      <c r="K90" s="10"/>
      <c r="L90" s="10"/>
    </row>
    <row r="91" spans="1:12">
      <c r="A91" s="32"/>
      <c r="B91" s="32"/>
      <c r="C91" s="33"/>
      <c r="D91" s="14"/>
      <c r="E91" s="14"/>
      <c r="F91" s="10"/>
      <c r="G91" s="15"/>
      <c r="H91" s="10"/>
      <c r="I91" s="10"/>
      <c r="J91" s="34"/>
      <c r="K91" s="10"/>
      <c r="L91" s="10"/>
    </row>
    <row r="92" spans="1:12">
      <c r="A92" s="32"/>
      <c r="B92" s="32"/>
      <c r="C92" s="33"/>
      <c r="D92" s="14"/>
      <c r="E92" s="14"/>
      <c r="F92" s="10"/>
      <c r="G92" s="15"/>
      <c r="H92" s="10"/>
      <c r="I92" s="10"/>
      <c r="J92" s="34"/>
      <c r="K92" s="10"/>
      <c r="L92" s="10"/>
    </row>
    <row r="93" spans="1:12">
      <c r="A93" s="32"/>
      <c r="B93" s="32"/>
      <c r="C93" s="33"/>
      <c r="D93" s="14"/>
      <c r="E93" s="14"/>
      <c r="F93" s="10"/>
      <c r="G93" s="15"/>
      <c r="H93" s="10"/>
      <c r="I93" s="10"/>
      <c r="J93" s="34"/>
      <c r="K93" s="10"/>
      <c r="L93" s="10"/>
    </row>
    <row r="94" spans="1:12">
      <c r="A94" s="32"/>
      <c r="B94" s="32"/>
      <c r="C94" s="33"/>
      <c r="D94" s="14"/>
      <c r="E94" s="14"/>
      <c r="F94" s="10"/>
      <c r="G94" s="15"/>
      <c r="H94" s="10"/>
      <c r="I94" s="10"/>
      <c r="J94" s="34"/>
      <c r="K94" s="10"/>
      <c r="L94" s="10"/>
    </row>
    <row r="95" spans="1:12">
      <c r="A95" s="32"/>
      <c r="B95" s="32"/>
      <c r="C95" s="33"/>
      <c r="D95" s="14"/>
      <c r="E95" s="14"/>
      <c r="F95" s="10"/>
      <c r="G95" s="15"/>
      <c r="H95" s="10"/>
      <c r="I95" s="10"/>
      <c r="J95" s="34"/>
      <c r="K95" s="10"/>
      <c r="L95" s="10"/>
    </row>
    <row r="96" spans="1:12">
      <c r="A96" s="32"/>
      <c r="B96" s="32"/>
      <c r="C96" s="33"/>
      <c r="D96" s="14"/>
      <c r="E96" s="14"/>
      <c r="F96" s="10"/>
      <c r="G96" s="15"/>
      <c r="H96" s="10"/>
      <c r="I96" s="10"/>
      <c r="J96" s="34"/>
      <c r="K96" s="10"/>
      <c r="L96" s="10"/>
    </row>
    <row r="97" spans="1:12">
      <c r="A97" s="32"/>
      <c r="B97" s="32"/>
      <c r="C97" s="33"/>
      <c r="D97" s="14"/>
      <c r="E97" s="14"/>
      <c r="F97" s="10"/>
      <c r="G97" s="15"/>
      <c r="H97" s="10"/>
      <c r="I97" s="10"/>
      <c r="J97" s="34"/>
      <c r="K97" s="10"/>
      <c r="L97" s="10"/>
    </row>
    <row r="98" spans="1:12">
      <c r="A98" s="32"/>
      <c r="B98" s="32"/>
      <c r="C98" s="33"/>
      <c r="D98" s="14"/>
      <c r="E98" s="14"/>
      <c r="F98" s="10"/>
      <c r="G98" s="15"/>
      <c r="H98" s="10"/>
      <c r="I98" s="10"/>
      <c r="J98" s="34"/>
      <c r="K98" s="10"/>
      <c r="L98" s="10"/>
    </row>
    <row r="99" spans="1:12">
      <c r="A99" s="32"/>
      <c r="B99" s="32"/>
      <c r="C99" s="33"/>
      <c r="D99" s="14"/>
      <c r="E99" s="14"/>
      <c r="F99" s="10"/>
      <c r="G99" s="15"/>
      <c r="H99" s="10"/>
      <c r="I99" s="10"/>
      <c r="J99" s="34"/>
      <c r="K99" s="10"/>
      <c r="L99" s="10"/>
    </row>
    <row r="100" spans="1:12">
      <c r="A100" s="32"/>
      <c r="B100" s="32"/>
      <c r="C100" s="33"/>
      <c r="D100" s="14"/>
      <c r="E100" s="14"/>
      <c r="F100" s="10"/>
      <c r="G100" s="15"/>
      <c r="H100" s="10"/>
      <c r="I100" s="10"/>
      <c r="J100" s="34"/>
      <c r="K100" s="10"/>
      <c r="L100" s="10"/>
    </row>
    <row r="101" spans="1:12">
      <c r="A101" s="32"/>
      <c r="B101" s="32"/>
      <c r="C101" s="33"/>
      <c r="D101" s="14"/>
      <c r="E101" s="14"/>
      <c r="F101" s="10"/>
      <c r="G101" s="15"/>
      <c r="H101" s="10"/>
      <c r="I101" s="10"/>
      <c r="J101" s="34"/>
      <c r="K101" s="10"/>
      <c r="L101" s="10"/>
    </row>
    <row r="102" spans="1:12">
      <c r="A102" s="32"/>
      <c r="B102" s="32"/>
      <c r="C102" s="33"/>
      <c r="D102" s="14"/>
      <c r="E102" s="14"/>
      <c r="F102" s="10"/>
      <c r="G102" s="15"/>
      <c r="H102" s="10"/>
      <c r="I102" s="10"/>
      <c r="J102" s="34"/>
      <c r="K102" s="10"/>
      <c r="L102" s="10"/>
    </row>
    <row r="103" spans="1:12">
      <c r="A103" s="32"/>
      <c r="B103" s="32"/>
      <c r="C103" s="33"/>
      <c r="D103" s="14"/>
      <c r="E103" s="14"/>
      <c r="F103" s="10"/>
      <c r="G103" s="15"/>
      <c r="H103" s="10"/>
      <c r="I103" s="10"/>
      <c r="J103" s="34"/>
      <c r="K103" s="10"/>
      <c r="L103" s="10"/>
    </row>
    <row r="104" spans="1:12">
      <c r="A104" s="32"/>
      <c r="B104" s="32"/>
      <c r="C104" s="33"/>
      <c r="D104" s="14"/>
      <c r="E104" s="14"/>
      <c r="F104" s="10"/>
      <c r="G104" s="15"/>
      <c r="H104" s="10"/>
      <c r="I104" s="10"/>
      <c r="J104" s="34"/>
      <c r="K104" s="10"/>
      <c r="L104" s="10"/>
    </row>
    <row r="105" spans="1:12">
      <c r="A105" s="32"/>
      <c r="B105" s="32"/>
      <c r="C105" s="33"/>
      <c r="D105" s="14"/>
      <c r="E105" s="14"/>
      <c r="F105" s="10"/>
      <c r="G105" s="15"/>
      <c r="H105" s="10"/>
      <c r="I105" s="10"/>
      <c r="J105" s="34"/>
      <c r="K105" s="10"/>
      <c r="L105" s="10"/>
    </row>
    <row r="106" spans="1:12">
      <c r="A106" s="32"/>
      <c r="B106" s="32"/>
      <c r="C106" s="33"/>
      <c r="D106" s="14"/>
      <c r="E106" s="14"/>
      <c r="F106" s="10"/>
      <c r="G106" s="15"/>
      <c r="H106" s="10"/>
      <c r="I106" s="10"/>
      <c r="J106" s="34"/>
      <c r="K106" s="10"/>
      <c r="L106" s="10"/>
    </row>
    <row r="107" spans="1:12">
      <c r="A107" s="32"/>
      <c r="B107" s="32"/>
      <c r="C107" s="33"/>
      <c r="D107" s="14"/>
      <c r="E107" s="14"/>
      <c r="F107" s="10"/>
      <c r="G107" s="15"/>
      <c r="H107" s="10"/>
      <c r="I107" s="10"/>
      <c r="J107" s="34"/>
      <c r="K107" s="10"/>
      <c r="L107" s="10"/>
    </row>
    <row r="108" spans="1:12">
      <c r="A108" s="32"/>
      <c r="B108" s="32"/>
      <c r="C108" s="33"/>
      <c r="D108" s="14"/>
      <c r="E108" s="14"/>
      <c r="F108" s="10"/>
      <c r="G108" s="15"/>
      <c r="H108" s="10"/>
      <c r="I108" s="10"/>
      <c r="J108" s="34"/>
      <c r="K108" s="10"/>
      <c r="L108" s="10"/>
    </row>
    <row r="109" spans="1:12">
      <c r="A109" s="32"/>
      <c r="B109" s="32"/>
      <c r="C109" s="33"/>
      <c r="D109" s="14"/>
      <c r="E109" s="14"/>
      <c r="F109" s="10"/>
      <c r="G109" s="15"/>
      <c r="H109" s="10"/>
      <c r="I109" s="10"/>
      <c r="J109" s="34"/>
      <c r="K109" s="10"/>
      <c r="L109" s="10"/>
    </row>
    <row r="110" spans="1:12">
      <c r="A110" s="32"/>
      <c r="B110" s="32"/>
      <c r="C110" s="33"/>
      <c r="D110" s="14"/>
      <c r="E110" s="14"/>
      <c r="F110" s="10"/>
      <c r="G110" s="15"/>
      <c r="H110" s="10"/>
      <c r="I110" s="10"/>
      <c r="J110" s="34"/>
      <c r="K110" s="10"/>
      <c r="L110" s="10"/>
    </row>
    <row r="111" spans="1:12">
      <c r="A111" s="32"/>
      <c r="B111" s="32"/>
      <c r="C111" s="33"/>
      <c r="D111" s="14"/>
      <c r="E111" s="14"/>
      <c r="F111" s="10"/>
      <c r="G111" s="15"/>
      <c r="H111" s="10"/>
      <c r="I111" s="10"/>
      <c r="J111" s="34"/>
      <c r="K111" s="10"/>
      <c r="L111" s="10"/>
    </row>
    <row r="112" spans="1:12">
      <c r="A112" s="32"/>
      <c r="B112" s="32"/>
      <c r="C112" s="33"/>
      <c r="D112" s="14"/>
      <c r="E112" s="14"/>
      <c r="F112" s="10"/>
      <c r="G112" s="15"/>
      <c r="H112" s="10"/>
      <c r="I112" s="10"/>
      <c r="J112" s="34"/>
      <c r="K112" s="10"/>
      <c r="L112" s="10"/>
    </row>
    <row r="113" spans="1:12">
      <c r="A113" s="32"/>
      <c r="B113" s="32"/>
      <c r="C113" s="33"/>
      <c r="D113" s="14"/>
      <c r="E113" s="14"/>
      <c r="F113" s="10"/>
      <c r="G113" s="15"/>
      <c r="H113" s="10"/>
      <c r="I113" s="10"/>
      <c r="J113" s="34"/>
      <c r="K113" s="10"/>
      <c r="L113" s="10"/>
    </row>
    <row r="114" spans="1:12">
      <c r="A114" s="32"/>
      <c r="B114" s="32"/>
      <c r="C114" s="33"/>
      <c r="D114" s="14"/>
      <c r="E114" s="14"/>
      <c r="F114" s="10"/>
      <c r="G114" s="15"/>
      <c r="H114" s="10"/>
      <c r="I114" s="10"/>
      <c r="J114" s="34"/>
      <c r="K114" s="10"/>
      <c r="L114" s="10"/>
    </row>
    <row r="115" spans="1:12">
      <c r="A115" s="32"/>
      <c r="B115" s="32"/>
      <c r="C115" s="33"/>
      <c r="D115" s="14"/>
      <c r="E115" s="14"/>
      <c r="F115" s="10"/>
      <c r="G115" s="15"/>
      <c r="H115" s="10"/>
      <c r="I115" s="10"/>
      <c r="J115" s="34"/>
      <c r="K115" s="10"/>
      <c r="L115" s="10"/>
    </row>
    <row r="116" spans="1:12">
      <c r="A116" s="32"/>
      <c r="B116" s="32"/>
      <c r="C116" s="33"/>
      <c r="D116" s="14"/>
      <c r="E116" s="14"/>
      <c r="F116" s="10"/>
      <c r="G116" s="15"/>
      <c r="H116" s="10"/>
      <c r="I116" s="10"/>
      <c r="J116" s="34"/>
      <c r="K116" s="10"/>
      <c r="L116" s="10"/>
    </row>
    <row r="117" spans="1:12">
      <c r="A117" s="32"/>
      <c r="B117" s="32"/>
      <c r="C117" s="33"/>
      <c r="D117" s="14"/>
      <c r="E117" s="14"/>
      <c r="F117" s="10"/>
      <c r="G117" s="15"/>
      <c r="H117" s="10"/>
      <c r="I117" s="10"/>
      <c r="J117" s="34"/>
      <c r="K117" s="10"/>
      <c r="L117" s="10"/>
    </row>
    <row r="118" spans="1:12">
      <c r="A118" s="32"/>
      <c r="B118" s="32"/>
      <c r="C118" s="33"/>
      <c r="D118" s="14"/>
      <c r="E118" s="14"/>
      <c r="F118" s="10"/>
      <c r="G118" s="15"/>
      <c r="H118" s="10"/>
      <c r="I118" s="10"/>
      <c r="J118" s="34"/>
      <c r="K118" s="10"/>
      <c r="L118" s="10"/>
    </row>
    <row r="119" spans="1:12">
      <c r="A119" s="32"/>
      <c r="B119" s="32"/>
      <c r="C119" s="33"/>
      <c r="D119" s="14"/>
      <c r="E119" s="14"/>
      <c r="F119" s="10"/>
      <c r="G119" s="15"/>
      <c r="H119" s="10"/>
      <c r="I119" s="10"/>
      <c r="J119" s="34"/>
      <c r="K119" s="10"/>
      <c r="L119" s="10"/>
    </row>
    <row r="120" spans="1:12">
      <c r="A120" s="32"/>
      <c r="B120" s="32"/>
      <c r="C120" s="33"/>
      <c r="D120" s="14"/>
      <c r="E120" s="14"/>
      <c r="F120" s="10"/>
      <c r="G120" s="15"/>
      <c r="H120" s="10"/>
      <c r="I120" s="10"/>
      <c r="J120" s="34"/>
      <c r="K120" s="10"/>
      <c r="L120" s="10"/>
    </row>
    <row r="121" spans="1:12">
      <c r="A121" s="32"/>
      <c r="B121" s="32"/>
      <c r="C121" s="33"/>
      <c r="D121" s="14"/>
      <c r="E121" s="14"/>
      <c r="F121" s="10"/>
      <c r="G121" s="15"/>
      <c r="H121" s="10"/>
      <c r="I121" s="10"/>
      <c r="J121" s="34"/>
      <c r="K121" s="10"/>
      <c r="L121" s="10"/>
    </row>
    <row r="122" spans="1:12">
      <c r="A122" s="32"/>
      <c r="B122" s="32"/>
      <c r="C122" s="33"/>
      <c r="D122" s="14"/>
      <c r="E122" s="14"/>
      <c r="F122" s="10"/>
      <c r="G122" s="15"/>
      <c r="H122" s="10"/>
      <c r="I122" s="10"/>
      <c r="J122" s="34"/>
      <c r="K122" s="10"/>
      <c r="L122" s="10"/>
    </row>
    <row r="123" spans="1:12">
      <c r="A123" s="32"/>
      <c r="B123" s="32"/>
      <c r="C123" s="33"/>
      <c r="D123" s="14"/>
      <c r="E123" s="14"/>
      <c r="F123" s="10"/>
      <c r="G123" s="15"/>
      <c r="H123" s="10"/>
      <c r="I123" s="10"/>
      <c r="J123" s="34"/>
      <c r="K123" s="10"/>
      <c r="L123" s="10"/>
    </row>
    <row r="124" spans="1:12">
      <c r="A124" s="32"/>
      <c r="B124" s="32"/>
      <c r="C124" s="33"/>
      <c r="D124" s="14"/>
      <c r="E124" s="14"/>
      <c r="F124" s="10"/>
      <c r="G124" s="15"/>
      <c r="H124" s="10"/>
      <c r="I124" s="10"/>
      <c r="J124" s="34"/>
      <c r="K124" s="10"/>
      <c r="L124" s="10"/>
    </row>
    <row r="125" spans="1:12">
      <c r="A125" s="32"/>
      <c r="B125" s="32"/>
      <c r="C125" s="33"/>
      <c r="D125" s="14"/>
      <c r="E125" s="14"/>
      <c r="F125" s="10"/>
      <c r="G125" s="15"/>
      <c r="H125" s="10"/>
      <c r="I125" s="10"/>
      <c r="J125" s="34"/>
      <c r="K125" s="10"/>
      <c r="L125" s="10"/>
    </row>
    <row r="126" spans="1:12">
      <c r="A126" s="32"/>
      <c r="B126" s="32"/>
      <c r="C126" s="33"/>
      <c r="D126" s="14"/>
      <c r="E126" s="14"/>
      <c r="F126" s="10"/>
      <c r="G126" s="15"/>
      <c r="H126" s="10"/>
      <c r="I126" s="10"/>
      <c r="J126" s="34"/>
      <c r="K126" s="10"/>
      <c r="L126" s="10"/>
    </row>
    <row r="127" spans="1:12">
      <c r="A127" s="32"/>
      <c r="B127" s="32"/>
      <c r="C127" s="33"/>
      <c r="D127" s="14"/>
      <c r="E127" s="14"/>
      <c r="F127" s="10"/>
      <c r="G127" s="15"/>
      <c r="H127" s="10"/>
      <c r="I127" s="10"/>
      <c r="J127" s="34"/>
      <c r="K127" s="10"/>
      <c r="L127" s="10"/>
    </row>
    <row r="128" spans="1:12">
      <c r="A128" s="32"/>
      <c r="B128" s="32"/>
      <c r="C128" s="33"/>
      <c r="D128" s="14"/>
      <c r="E128" s="14"/>
      <c r="F128" s="10"/>
      <c r="G128" s="15"/>
      <c r="H128" s="10"/>
      <c r="I128" s="10"/>
      <c r="J128" s="34"/>
      <c r="K128" s="10"/>
      <c r="L128" s="10"/>
    </row>
    <row r="129" spans="1:12">
      <c r="A129" s="32"/>
      <c r="B129" s="32"/>
      <c r="C129" s="33"/>
      <c r="D129" s="14"/>
      <c r="E129" s="14"/>
      <c r="F129" s="10"/>
      <c r="G129" s="15"/>
      <c r="H129" s="10"/>
      <c r="I129" s="10"/>
      <c r="J129" s="34"/>
      <c r="K129" s="10"/>
      <c r="L129" s="10"/>
    </row>
    <row r="130" spans="1:12">
      <c r="A130" s="32"/>
      <c r="B130" s="32"/>
      <c r="C130" s="33"/>
      <c r="D130" s="14"/>
      <c r="E130" s="14"/>
      <c r="F130" s="10"/>
      <c r="G130" s="15"/>
      <c r="H130" s="10"/>
      <c r="I130" s="10"/>
      <c r="J130" s="34"/>
      <c r="K130" s="10"/>
      <c r="L130" s="10"/>
    </row>
    <row r="131" spans="1:12">
      <c r="A131" s="32"/>
      <c r="B131" s="32"/>
      <c r="C131" s="33"/>
      <c r="D131" s="14"/>
      <c r="E131" s="14"/>
      <c r="F131" s="10"/>
      <c r="G131" s="15"/>
      <c r="H131" s="10"/>
      <c r="I131" s="10"/>
      <c r="J131" s="34"/>
      <c r="K131" s="10"/>
      <c r="L131" s="10"/>
    </row>
    <row r="132" spans="1:12">
      <c r="A132" s="32"/>
      <c r="B132" s="32"/>
      <c r="C132" s="33"/>
      <c r="D132" s="14"/>
      <c r="E132" s="14"/>
      <c r="F132" s="10"/>
      <c r="G132" s="15"/>
      <c r="H132" s="10"/>
      <c r="I132" s="10"/>
      <c r="J132" s="34"/>
      <c r="K132" s="10"/>
      <c r="L132" s="10"/>
    </row>
    <row r="133" spans="1:12">
      <c r="A133" s="32"/>
      <c r="B133" s="32"/>
      <c r="C133" s="33"/>
      <c r="D133" s="14"/>
      <c r="E133" s="14"/>
      <c r="F133" s="10"/>
      <c r="G133" s="15"/>
      <c r="H133" s="10"/>
      <c r="I133" s="10"/>
      <c r="J133" s="34"/>
      <c r="K133" s="10"/>
      <c r="L133" s="10"/>
    </row>
    <row r="134" spans="1:12">
      <c r="A134" s="32"/>
      <c r="B134" s="32"/>
      <c r="C134" s="33"/>
      <c r="D134" s="14"/>
      <c r="E134" s="14"/>
      <c r="F134" s="10"/>
      <c r="G134" s="15"/>
      <c r="H134" s="10"/>
      <c r="I134" s="10"/>
      <c r="J134" s="34"/>
      <c r="K134" s="10"/>
      <c r="L134" s="10"/>
    </row>
    <row r="135" spans="1:12">
      <c r="A135" s="32"/>
      <c r="B135" s="32"/>
      <c r="C135" s="33"/>
      <c r="D135" s="14"/>
      <c r="E135" s="14"/>
      <c r="F135" s="10"/>
      <c r="G135" s="15"/>
      <c r="H135" s="10"/>
      <c r="I135" s="10"/>
      <c r="J135" s="34"/>
      <c r="K135" s="10"/>
      <c r="L135" s="10"/>
    </row>
    <row r="136" spans="1:12">
      <c r="A136" s="32"/>
      <c r="B136" s="32"/>
      <c r="C136" s="33"/>
      <c r="D136" s="14"/>
      <c r="E136" s="14"/>
      <c r="F136" s="10"/>
      <c r="G136" s="15"/>
      <c r="H136" s="10"/>
      <c r="I136" s="10"/>
      <c r="J136" s="34"/>
      <c r="K136" s="10"/>
      <c r="L136" s="10"/>
    </row>
    <row r="137" spans="1:12">
      <c r="A137" s="32"/>
      <c r="B137" s="32"/>
      <c r="C137" s="33"/>
      <c r="D137" s="14"/>
      <c r="E137" s="14"/>
      <c r="F137" s="10"/>
      <c r="G137" s="15"/>
      <c r="H137" s="10"/>
      <c r="I137" s="10"/>
      <c r="J137" s="34"/>
      <c r="K137" s="10"/>
      <c r="L137" s="10"/>
    </row>
    <row r="138" spans="1:12">
      <c r="A138" s="32"/>
      <c r="B138" s="32"/>
      <c r="C138" s="33"/>
      <c r="D138" s="14"/>
      <c r="E138" s="14"/>
      <c r="F138" s="10"/>
      <c r="G138" s="15"/>
      <c r="H138" s="10"/>
      <c r="I138" s="10"/>
      <c r="J138" s="34"/>
      <c r="K138" s="10"/>
      <c r="L138" s="10"/>
    </row>
    <row r="139" spans="1:12">
      <c r="A139" s="32"/>
      <c r="B139" s="32"/>
      <c r="C139" s="33"/>
      <c r="D139" s="14"/>
      <c r="E139" s="14"/>
      <c r="F139" s="10"/>
      <c r="G139" s="15"/>
      <c r="H139" s="10"/>
      <c r="I139" s="10"/>
      <c r="J139" s="34"/>
      <c r="K139" s="10"/>
      <c r="L139" s="10"/>
    </row>
    <row r="140" spans="1:12">
      <c r="A140" s="32"/>
      <c r="B140" s="32"/>
      <c r="C140" s="33"/>
      <c r="D140" s="14"/>
      <c r="E140" s="14"/>
      <c r="F140" s="10"/>
      <c r="G140" s="15"/>
      <c r="H140" s="10"/>
      <c r="I140" s="10"/>
      <c r="J140" s="34"/>
      <c r="K140" s="10"/>
      <c r="L140" s="10"/>
    </row>
    <row r="141" spans="1:12">
      <c r="A141" s="32"/>
      <c r="B141" s="32"/>
      <c r="C141" s="33"/>
      <c r="D141" s="14"/>
      <c r="E141" s="14"/>
      <c r="F141" s="10"/>
      <c r="G141" s="15"/>
      <c r="H141" s="10"/>
      <c r="I141" s="10"/>
      <c r="J141" s="34"/>
      <c r="K141" s="10"/>
      <c r="L141" s="10"/>
    </row>
    <row r="142" spans="1:12">
      <c r="A142" s="32"/>
      <c r="B142" s="32"/>
      <c r="C142" s="33"/>
      <c r="D142" s="14"/>
      <c r="E142" s="14"/>
      <c r="F142" s="10"/>
      <c r="G142" s="15"/>
      <c r="H142" s="10"/>
      <c r="I142" s="10"/>
      <c r="J142" s="34"/>
      <c r="K142" s="10"/>
      <c r="L142" s="10"/>
    </row>
    <row r="143" spans="1:12">
      <c r="A143" s="32"/>
      <c r="B143" s="32"/>
      <c r="C143" s="33"/>
      <c r="D143" s="14"/>
      <c r="E143" s="14"/>
      <c r="F143" s="10"/>
      <c r="G143" s="15"/>
      <c r="H143" s="10"/>
      <c r="I143" s="10"/>
      <c r="J143" s="34"/>
      <c r="K143" s="10"/>
      <c r="L143" s="10"/>
    </row>
    <row r="144" spans="1:12">
      <c r="A144" s="32"/>
      <c r="B144" s="32"/>
      <c r="C144" s="33"/>
      <c r="D144" s="14"/>
      <c r="E144" s="14"/>
      <c r="F144" s="10"/>
      <c r="G144" s="15"/>
      <c r="H144" s="10"/>
      <c r="I144" s="10"/>
      <c r="J144" s="34"/>
      <c r="K144" s="10"/>
      <c r="L144" s="10"/>
    </row>
    <row r="145" spans="1:12">
      <c r="A145" s="32"/>
      <c r="B145" s="32"/>
      <c r="C145" s="33"/>
      <c r="D145" s="14"/>
      <c r="E145" s="14"/>
      <c r="F145" s="10"/>
      <c r="G145" s="15"/>
      <c r="H145" s="10"/>
      <c r="I145" s="10"/>
      <c r="J145" s="34"/>
      <c r="K145" s="10"/>
      <c r="L145" s="10"/>
    </row>
    <row r="146" spans="1:12">
      <c r="A146" s="32"/>
      <c r="B146" s="32"/>
      <c r="C146" s="33"/>
      <c r="D146" s="14"/>
      <c r="E146" s="14"/>
      <c r="F146" s="10"/>
      <c r="G146" s="15"/>
      <c r="H146" s="10"/>
      <c r="I146" s="10"/>
      <c r="J146" s="34"/>
      <c r="K146" s="10"/>
      <c r="L146" s="10"/>
    </row>
    <row r="147" spans="1:12">
      <c r="A147" s="32"/>
      <c r="B147" s="32"/>
      <c r="C147" s="33"/>
      <c r="D147" s="14"/>
      <c r="E147" s="14"/>
      <c r="F147" s="10"/>
      <c r="G147" s="15"/>
      <c r="H147" s="10"/>
      <c r="I147" s="10"/>
      <c r="J147" s="34"/>
      <c r="K147" s="10"/>
      <c r="L147" s="10"/>
    </row>
    <row r="148" spans="1:12">
      <c r="A148" s="32"/>
      <c r="B148" s="32"/>
      <c r="C148" s="33"/>
      <c r="D148" s="14"/>
      <c r="E148" s="14"/>
      <c r="F148" s="10"/>
      <c r="G148" s="15"/>
      <c r="H148" s="10"/>
      <c r="I148" s="10"/>
      <c r="J148" s="34"/>
      <c r="K148" s="10"/>
      <c r="L148" s="10"/>
    </row>
    <row r="149" spans="1:12">
      <c r="A149" s="32"/>
      <c r="B149" s="32"/>
      <c r="C149" s="33"/>
      <c r="D149" s="14"/>
      <c r="E149" s="14"/>
      <c r="F149" s="10"/>
      <c r="G149" s="15"/>
      <c r="H149" s="10"/>
      <c r="I149" s="10"/>
      <c r="J149" s="34"/>
      <c r="K149" s="10"/>
      <c r="L149" s="10"/>
    </row>
    <row r="150" spans="1:12">
      <c r="A150" s="32"/>
      <c r="B150" s="32"/>
      <c r="C150" s="33"/>
      <c r="D150" s="14"/>
      <c r="E150" s="14"/>
      <c r="F150" s="10"/>
      <c r="G150" s="15"/>
      <c r="H150" s="10"/>
      <c r="I150" s="10"/>
      <c r="J150" s="34"/>
      <c r="K150" s="10"/>
      <c r="L150" s="10"/>
    </row>
    <row r="151" spans="1:12">
      <c r="A151" s="32"/>
      <c r="B151" s="32"/>
      <c r="C151" s="33"/>
      <c r="D151" s="14"/>
      <c r="E151" s="14"/>
      <c r="F151" s="10"/>
      <c r="G151" s="15"/>
      <c r="H151" s="10"/>
      <c r="I151" s="10"/>
      <c r="J151" s="34"/>
      <c r="K151" s="10"/>
      <c r="L151" s="10"/>
    </row>
    <row r="152" spans="1:12">
      <c r="A152" s="32"/>
      <c r="B152" s="32"/>
      <c r="C152" s="33"/>
      <c r="D152" s="14"/>
      <c r="E152" s="14"/>
      <c r="F152" s="10"/>
      <c r="G152" s="15"/>
      <c r="H152" s="10"/>
      <c r="I152" s="10"/>
      <c r="J152" s="34"/>
      <c r="K152" s="10"/>
      <c r="L152" s="10"/>
    </row>
    <row r="153" spans="1:12">
      <c r="A153" s="32"/>
      <c r="B153" s="32"/>
      <c r="C153" s="33"/>
      <c r="D153" s="14"/>
      <c r="E153" s="14"/>
      <c r="F153" s="10"/>
      <c r="G153" s="15"/>
      <c r="H153" s="10"/>
      <c r="I153" s="10"/>
      <c r="J153" s="34"/>
      <c r="K153" s="10"/>
      <c r="L153" s="10"/>
    </row>
    <row r="154" spans="1:12">
      <c r="A154" s="32"/>
      <c r="B154" s="32"/>
      <c r="C154" s="33"/>
      <c r="D154" s="14"/>
      <c r="E154" s="14"/>
      <c r="F154" s="10"/>
      <c r="G154" s="15"/>
      <c r="H154" s="10"/>
      <c r="I154" s="10"/>
      <c r="J154" s="34"/>
      <c r="K154" s="10"/>
      <c r="L154" s="10"/>
    </row>
    <row r="155" spans="1:12">
      <c r="A155" s="32"/>
      <c r="B155" s="32"/>
      <c r="C155" s="33"/>
      <c r="D155" s="14"/>
      <c r="E155" s="14"/>
      <c r="F155" s="10"/>
      <c r="G155" s="15"/>
      <c r="H155" s="10"/>
      <c r="I155" s="10"/>
      <c r="J155" s="34"/>
      <c r="K155" s="10"/>
      <c r="L155" s="10"/>
    </row>
    <row r="156" spans="1:12">
      <c r="A156" s="32"/>
      <c r="B156" s="32"/>
      <c r="C156" s="33"/>
      <c r="D156" s="14"/>
      <c r="E156" s="14"/>
      <c r="F156" s="10"/>
      <c r="G156" s="15"/>
      <c r="H156" s="10"/>
      <c r="I156" s="10"/>
      <c r="J156" s="34"/>
      <c r="K156" s="10"/>
      <c r="L156" s="10"/>
    </row>
    <row r="157" spans="1:12">
      <c r="A157" s="32"/>
      <c r="B157" s="32"/>
      <c r="C157" s="33"/>
      <c r="D157" s="14"/>
      <c r="E157" s="14"/>
      <c r="F157" s="10"/>
      <c r="G157" s="15"/>
      <c r="H157" s="10"/>
      <c r="I157" s="10"/>
      <c r="J157" s="34"/>
      <c r="K157" s="10"/>
      <c r="L157" s="10"/>
    </row>
    <row r="158" spans="1:12">
      <c r="A158" s="32"/>
      <c r="B158" s="32"/>
      <c r="C158" s="33"/>
      <c r="D158" s="14"/>
      <c r="E158" s="14"/>
      <c r="F158" s="10"/>
      <c r="G158" s="15"/>
      <c r="H158" s="10"/>
      <c r="I158" s="10"/>
      <c r="J158" s="34"/>
      <c r="K158" s="10"/>
      <c r="L158" s="10"/>
    </row>
    <row r="159" spans="1:12">
      <c r="A159" s="32"/>
      <c r="B159" s="32"/>
      <c r="C159" s="33"/>
      <c r="D159" s="14"/>
      <c r="E159" s="14"/>
      <c r="F159" s="10"/>
      <c r="G159" s="15"/>
      <c r="H159" s="10"/>
      <c r="I159" s="10"/>
      <c r="J159" s="34"/>
      <c r="K159" s="10"/>
      <c r="L159" s="10"/>
    </row>
    <row r="160" spans="1:12">
      <c r="A160" s="32"/>
      <c r="B160" s="32"/>
      <c r="C160" s="33"/>
      <c r="D160" s="14"/>
      <c r="E160" s="14"/>
      <c r="F160" s="10"/>
      <c r="G160" s="15"/>
      <c r="H160" s="10"/>
      <c r="I160" s="10"/>
      <c r="J160" s="34"/>
      <c r="K160" s="10"/>
      <c r="L160" s="10"/>
    </row>
    <row r="161" spans="1:12">
      <c r="A161" s="32"/>
      <c r="B161" s="32"/>
      <c r="C161" s="33"/>
      <c r="D161" s="14"/>
      <c r="E161" s="14"/>
      <c r="F161" s="10"/>
      <c r="G161" s="15"/>
      <c r="H161" s="10"/>
      <c r="I161" s="10"/>
      <c r="J161" s="34"/>
      <c r="K161" s="10"/>
      <c r="L161" s="10"/>
    </row>
    <row r="162" spans="1:12">
      <c r="A162" s="32"/>
      <c r="B162" s="32"/>
      <c r="C162" s="33"/>
      <c r="D162" s="14"/>
      <c r="E162" s="14"/>
      <c r="F162" s="10"/>
      <c r="G162" s="15"/>
      <c r="H162" s="10"/>
      <c r="I162" s="10"/>
      <c r="J162" s="34"/>
      <c r="K162" s="10"/>
      <c r="L162" s="10"/>
    </row>
    <row r="163" spans="1:12">
      <c r="A163" s="32"/>
      <c r="B163" s="32"/>
      <c r="C163" s="33"/>
      <c r="D163" s="14"/>
      <c r="E163" s="14"/>
      <c r="F163" s="10"/>
      <c r="G163" s="15"/>
      <c r="H163" s="10"/>
      <c r="I163" s="10"/>
      <c r="J163" s="34"/>
      <c r="K163" s="10"/>
      <c r="L163" s="10"/>
    </row>
    <row r="164" spans="1:12">
      <c r="A164" s="32"/>
      <c r="B164" s="32"/>
      <c r="C164" s="33"/>
      <c r="D164" s="14"/>
      <c r="E164" s="14"/>
      <c r="F164" s="10"/>
      <c r="G164" s="15"/>
      <c r="H164" s="10"/>
      <c r="I164" s="10"/>
      <c r="J164" s="34"/>
      <c r="K164" s="10"/>
      <c r="L164" s="10"/>
    </row>
    <row r="165" spans="1:12">
      <c r="A165" s="32"/>
      <c r="B165" s="32"/>
      <c r="C165" s="33"/>
      <c r="D165" s="14"/>
      <c r="E165" s="14"/>
      <c r="F165" s="10"/>
      <c r="G165" s="15"/>
      <c r="H165" s="10"/>
      <c r="I165" s="10"/>
      <c r="J165" s="34"/>
      <c r="K165" s="10"/>
      <c r="L165" s="10"/>
    </row>
    <row r="166" spans="1:12">
      <c r="A166" s="32"/>
      <c r="B166" s="32"/>
      <c r="C166" s="33"/>
      <c r="D166" s="14"/>
      <c r="E166" s="14"/>
      <c r="F166" s="10"/>
      <c r="G166" s="15"/>
      <c r="H166" s="10"/>
      <c r="I166" s="10"/>
      <c r="J166" s="34"/>
      <c r="K166" s="10"/>
      <c r="L166" s="10"/>
    </row>
    <row r="167" spans="1:12">
      <c r="A167" s="32"/>
      <c r="B167" s="32"/>
      <c r="C167" s="33"/>
      <c r="D167" s="14"/>
      <c r="E167" s="14"/>
      <c r="F167" s="10"/>
      <c r="G167" s="15"/>
      <c r="H167" s="10"/>
      <c r="I167" s="10"/>
      <c r="J167" s="34"/>
      <c r="K167" s="10"/>
      <c r="L167" s="10"/>
    </row>
    <row r="168" spans="1:12">
      <c r="A168" s="32"/>
      <c r="B168" s="32"/>
      <c r="C168" s="33"/>
      <c r="D168" s="14"/>
      <c r="E168" s="14"/>
      <c r="F168" s="10"/>
      <c r="G168" s="15"/>
      <c r="H168" s="10"/>
      <c r="I168" s="10"/>
      <c r="J168" s="34"/>
      <c r="K168" s="10"/>
      <c r="L168" s="10"/>
    </row>
    <row r="169" spans="1:12">
      <c r="A169" s="32"/>
      <c r="B169" s="32"/>
      <c r="C169" s="33"/>
      <c r="D169" s="14"/>
      <c r="E169" s="14"/>
      <c r="F169" s="10"/>
      <c r="G169" s="15"/>
      <c r="H169" s="10"/>
      <c r="I169" s="10"/>
      <c r="J169" s="34"/>
      <c r="K169" s="10"/>
      <c r="L169" s="10"/>
    </row>
    <row r="170" spans="1:12">
      <c r="A170" s="32"/>
      <c r="B170" s="32"/>
      <c r="C170" s="33"/>
      <c r="D170" s="14"/>
      <c r="E170" s="14"/>
      <c r="F170" s="10"/>
      <c r="G170" s="15"/>
      <c r="H170" s="10"/>
      <c r="I170" s="10"/>
      <c r="J170" s="34"/>
      <c r="K170" s="10"/>
      <c r="L170" s="10"/>
    </row>
    <row r="171" spans="1:12">
      <c r="A171" s="32"/>
      <c r="B171" s="32"/>
      <c r="C171" s="33"/>
      <c r="D171" s="14"/>
      <c r="E171" s="14"/>
      <c r="F171" s="10"/>
      <c r="G171" s="15"/>
      <c r="H171" s="10"/>
      <c r="I171" s="10"/>
      <c r="J171" s="34"/>
      <c r="K171" s="10"/>
      <c r="L171" s="10"/>
    </row>
    <row r="172" spans="1:12">
      <c r="A172" s="32"/>
      <c r="B172" s="32"/>
      <c r="C172" s="33"/>
      <c r="D172" s="14"/>
      <c r="E172" s="14"/>
      <c r="F172" s="10"/>
      <c r="G172" s="15"/>
      <c r="H172" s="10"/>
      <c r="I172" s="10"/>
      <c r="J172" s="34"/>
      <c r="K172" s="10"/>
      <c r="L172" s="10"/>
    </row>
    <row r="173" spans="1:12">
      <c r="A173" s="32"/>
      <c r="B173" s="32"/>
      <c r="C173" s="33"/>
      <c r="D173" s="14"/>
      <c r="E173" s="14"/>
      <c r="F173" s="10"/>
      <c r="G173" s="15"/>
      <c r="H173" s="10"/>
      <c r="I173" s="10"/>
      <c r="J173" s="34"/>
      <c r="K173" s="10"/>
      <c r="L173" s="10"/>
    </row>
    <row r="174" spans="1:12">
      <c r="A174" s="32"/>
      <c r="B174" s="32"/>
      <c r="C174" s="33"/>
      <c r="D174" s="14"/>
      <c r="E174" s="14"/>
      <c r="F174" s="10"/>
      <c r="G174" s="15"/>
      <c r="H174" s="10"/>
      <c r="I174" s="10"/>
      <c r="J174" s="34"/>
      <c r="K174" s="10"/>
      <c r="L174" s="10"/>
    </row>
    <row r="175" spans="1:12">
      <c r="A175" s="32"/>
      <c r="B175" s="32"/>
      <c r="C175" s="33"/>
      <c r="D175" s="14"/>
      <c r="E175" s="14"/>
      <c r="F175" s="10"/>
      <c r="G175" s="15"/>
      <c r="H175" s="10"/>
      <c r="I175" s="10"/>
      <c r="J175" s="34"/>
      <c r="K175" s="10"/>
      <c r="L175" s="10"/>
    </row>
    <row r="176" spans="1:12">
      <c r="A176" s="32"/>
      <c r="B176" s="32"/>
      <c r="C176" s="33"/>
      <c r="D176" s="14"/>
      <c r="E176" s="14"/>
      <c r="F176" s="10"/>
      <c r="G176" s="15"/>
      <c r="H176" s="10"/>
      <c r="I176" s="10"/>
      <c r="J176" s="34"/>
      <c r="K176" s="10"/>
      <c r="L176" s="10"/>
    </row>
    <row r="177" spans="1:12">
      <c r="A177" s="32"/>
      <c r="B177" s="32"/>
      <c r="C177" s="33"/>
      <c r="D177" s="14"/>
      <c r="E177" s="14"/>
      <c r="F177" s="10"/>
      <c r="G177" s="15"/>
      <c r="H177" s="10"/>
      <c r="I177" s="10"/>
      <c r="J177" s="34"/>
      <c r="K177" s="10"/>
      <c r="L177" s="10"/>
    </row>
    <row r="178" spans="1:12">
      <c r="A178" s="32"/>
      <c r="B178" s="32"/>
      <c r="C178" s="33"/>
      <c r="D178" s="14"/>
      <c r="E178" s="14"/>
      <c r="F178" s="10"/>
      <c r="G178" s="15"/>
      <c r="H178" s="10"/>
      <c r="I178" s="10"/>
      <c r="J178" s="34"/>
      <c r="K178" s="10"/>
      <c r="L178" s="10"/>
    </row>
    <row r="179" spans="1:12">
      <c r="A179" s="32"/>
      <c r="B179" s="32"/>
      <c r="C179" s="33"/>
      <c r="D179" s="14"/>
      <c r="E179" s="14"/>
      <c r="F179" s="10"/>
      <c r="G179" s="15"/>
      <c r="H179" s="10"/>
      <c r="I179" s="10"/>
      <c r="J179" s="34"/>
      <c r="K179" s="10"/>
      <c r="L179" s="10"/>
    </row>
    <row r="180" spans="1:12">
      <c r="A180" s="32"/>
      <c r="B180" s="32"/>
      <c r="C180" s="33"/>
      <c r="D180" s="14"/>
      <c r="E180" s="14"/>
      <c r="F180" s="10"/>
      <c r="G180" s="15"/>
      <c r="H180" s="10"/>
      <c r="I180" s="10"/>
      <c r="J180" s="34"/>
      <c r="K180" s="10"/>
      <c r="L180" s="10"/>
    </row>
    <row r="181" spans="1:12">
      <c r="A181" s="32"/>
      <c r="B181" s="32"/>
      <c r="C181" s="33"/>
      <c r="D181" s="14"/>
      <c r="E181" s="14"/>
      <c r="F181" s="10"/>
      <c r="G181" s="15"/>
      <c r="H181" s="10"/>
      <c r="I181" s="10"/>
      <c r="J181" s="34"/>
      <c r="K181" s="10"/>
      <c r="L181" s="10"/>
    </row>
    <row r="182" spans="1:12">
      <c r="A182" s="32"/>
      <c r="B182" s="32"/>
      <c r="C182" s="33"/>
      <c r="D182" s="14"/>
      <c r="E182" s="14"/>
      <c r="F182" s="10"/>
      <c r="G182" s="15"/>
      <c r="H182" s="10"/>
      <c r="I182" s="10"/>
      <c r="J182" s="34"/>
      <c r="K182" s="10"/>
      <c r="L182" s="10"/>
    </row>
    <row r="183" spans="1:12">
      <c r="A183" s="32"/>
      <c r="B183" s="32"/>
      <c r="C183" s="33"/>
      <c r="D183" s="14"/>
      <c r="E183" s="14"/>
      <c r="F183" s="10"/>
      <c r="G183" s="15"/>
      <c r="H183" s="10"/>
      <c r="I183" s="10"/>
      <c r="J183" s="34"/>
      <c r="K183" s="10"/>
      <c r="L183" s="10"/>
    </row>
    <row r="184" spans="1:12">
      <c r="A184" s="32"/>
      <c r="B184" s="32"/>
      <c r="C184" s="33"/>
      <c r="D184" s="14"/>
      <c r="E184" s="14"/>
      <c r="F184" s="10"/>
      <c r="G184" s="15"/>
      <c r="H184" s="10"/>
      <c r="I184" s="10"/>
      <c r="J184" s="34"/>
      <c r="K184" s="10"/>
      <c r="L184" s="10"/>
    </row>
    <row r="185" spans="1:12">
      <c r="A185" s="32"/>
      <c r="B185" s="32"/>
      <c r="C185" s="33"/>
      <c r="D185" s="14"/>
      <c r="E185" s="14"/>
      <c r="F185" s="10"/>
      <c r="G185" s="15"/>
      <c r="H185" s="10"/>
      <c r="I185" s="10"/>
      <c r="J185" s="34"/>
      <c r="K185" s="10"/>
      <c r="L185" s="10"/>
    </row>
    <row r="186" spans="1:12">
      <c r="A186" s="32"/>
      <c r="B186" s="32"/>
      <c r="C186" s="33"/>
      <c r="D186" s="14"/>
      <c r="E186" s="14"/>
      <c r="F186" s="10"/>
      <c r="G186" s="15"/>
      <c r="H186" s="10"/>
      <c r="I186" s="10"/>
      <c r="J186" s="34"/>
      <c r="K186" s="10"/>
      <c r="L186" s="10"/>
    </row>
    <row r="187" spans="1:12">
      <c r="A187" s="32"/>
      <c r="B187" s="32"/>
      <c r="C187" s="33"/>
      <c r="D187" s="14"/>
      <c r="E187" s="14"/>
      <c r="F187" s="10"/>
      <c r="G187" s="15"/>
      <c r="H187" s="10"/>
      <c r="I187" s="10"/>
      <c r="J187" s="34"/>
      <c r="K187" s="10"/>
      <c r="L187" s="10"/>
    </row>
    <row r="188" spans="1:12">
      <c r="A188" s="32"/>
      <c r="B188" s="32"/>
      <c r="C188" s="33"/>
      <c r="D188" s="14"/>
      <c r="E188" s="14"/>
      <c r="F188" s="10"/>
      <c r="G188" s="15"/>
      <c r="H188" s="10"/>
      <c r="I188" s="10"/>
      <c r="J188" s="34"/>
      <c r="K188" s="10"/>
      <c r="L188" s="10"/>
    </row>
    <row r="189" spans="1:12">
      <c r="A189" s="32"/>
      <c r="B189" s="32"/>
      <c r="C189" s="33"/>
      <c r="D189" s="14"/>
      <c r="E189" s="14"/>
      <c r="F189" s="10"/>
      <c r="G189" s="15"/>
      <c r="H189" s="10"/>
      <c r="I189" s="10"/>
      <c r="J189" s="34"/>
      <c r="K189" s="10"/>
      <c r="L189" s="10"/>
    </row>
    <row r="190" spans="1:12">
      <c r="A190" s="32"/>
      <c r="B190" s="32"/>
      <c r="C190" s="33"/>
      <c r="D190" s="14"/>
      <c r="E190" s="14"/>
      <c r="F190" s="10"/>
      <c r="G190" s="15"/>
      <c r="H190" s="10"/>
      <c r="I190" s="10"/>
      <c r="J190" s="34"/>
      <c r="K190" s="10"/>
      <c r="L190" s="10"/>
    </row>
    <row r="191" spans="1:12">
      <c r="A191" s="32"/>
      <c r="B191" s="32"/>
      <c r="C191" s="33"/>
      <c r="D191" s="14"/>
      <c r="E191" s="14"/>
      <c r="F191" s="10"/>
      <c r="G191" s="15"/>
      <c r="H191" s="10"/>
      <c r="I191" s="10"/>
      <c r="J191" s="34"/>
      <c r="K191" s="10"/>
      <c r="L191" s="10"/>
    </row>
    <row r="192" spans="1:12">
      <c r="A192" s="32"/>
      <c r="B192" s="32"/>
      <c r="C192" s="33"/>
      <c r="D192" s="14"/>
      <c r="E192" s="14"/>
      <c r="F192" s="10"/>
      <c r="G192" s="15"/>
      <c r="H192" s="10"/>
      <c r="I192" s="10"/>
      <c r="J192" s="34"/>
      <c r="K192" s="10"/>
      <c r="L192" s="10"/>
    </row>
    <row r="193" spans="1:12">
      <c r="A193" s="32"/>
      <c r="B193" s="32"/>
      <c r="C193" s="33"/>
      <c r="D193" s="14"/>
      <c r="E193" s="14"/>
      <c r="F193" s="10"/>
      <c r="G193" s="15"/>
      <c r="H193" s="10"/>
      <c r="I193" s="10"/>
      <c r="J193" s="34"/>
      <c r="K193" s="10"/>
      <c r="L193" s="10"/>
    </row>
    <row r="194" spans="1:12">
      <c r="A194" s="32"/>
      <c r="B194" s="32"/>
      <c r="C194" s="33"/>
      <c r="D194" s="14"/>
      <c r="E194" s="14"/>
      <c r="F194" s="10"/>
      <c r="G194" s="15"/>
      <c r="H194" s="10"/>
      <c r="I194" s="10"/>
      <c r="J194" s="34"/>
      <c r="K194" s="10"/>
      <c r="L194" s="10"/>
    </row>
    <row r="195" spans="1:12">
      <c r="A195" s="32"/>
      <c r="B195" s="32"/>
      <c r="C195" s="33"/>
      <c r="D195" s="14"/>
      <c r="E195" s="14"/>
      <c r="F195" s="10"/>
      <c r="G195" s="15"/>
      <c r="H195" s="10"/>
      <c r="I195" s="10"/>
      <c r="J195" s="34"/>
      <c r="K195" s="10"/>
      <c r="L195" s="10"/>
    </row>
    <row r="196" spans="1:12">
      <c r="A196" s="32"/>
      <c r="B196" s="32"/>
      <c r="C196" s="33"/>
      <c r="D196" s="14"/>
      <c r="E196" s="14"/>
      <c r="F196" s="10"/>
      <c r="G196" s="15"/>
      <c r="H196" s="10"/>
      <c r="I196" s="10"/>
      <c r="J196" s="34"/>
      <c r="K196" s="10"/>
      <c r="L196" s="10"/>
    </row>
    <row r="197" spans="1:12">
      <c r="A197" s="32"/>
      <c r="B197" s="32"/>
      <c r="C197" s="33"/>
      <c r="D197" s="14"/>
      <c r="E197" s="14"/>
      <c r="F197" s="10"/>
      <c r="G197" s="15"/>
      <c r="H197" s="10"/>
      <c r="I197" s="10"/>
      <c r="J197" s="34"/>
      <c r="K197" s="10"/>
      <c r="L197" s="10"/>
    </row>
    <row r="198" spans="1:12">
      <c r="A198" s="32"/>
      <c r="B198" s="32"/>
      <c r="C198" s="33"/>
      <c r="D198" s="14"/>
      <c r="E198" s="14"/>
      <c r="F198" s="10"/>
      <c r="G198" s="15"/>
      <c r="H198" s="10"/>
      <c r="I198" s="10"/>
      <c r="J198" s="34"/>
      <c r="K198" s="10"/>
      <c r="L198" s="10"/>
    </row>
    <row r="199" spans="1:12">
      <c r="A199" s="32"/>
      <c r="B199" s="32"/>
      <c r="C199" s="33"/>
      <c r="D199" s="14"/>
      <c r="E199" s="14"/>
      <c r="F199" s="10"/>
      <c r="G199" s="15"/>
      <c r="H199" s="10"/>
      <c r="I199" s="10"/>
      <c r="J199" s="34"/>
      <c r="K199" s="10"/>
      <c r="L199" s="10"/>
    </row>
    <row r="200" spans="1:12">
      <c r="A200" s="32"/>
      <c r="B200" s="32"/>
      <c r="C200" s="33"/>
      <c r="D200" s="14"/>
      <c r="E200" s="14"/>
      <c r="F200" s="10"/>
      <c r="G200" s="15"/>
      <c r="H200" s="10"/>
      <c r="I200" s="10"/>
      <c r="J200" s="34"/>
      <c r="K200" s="10"/>
      <c r="L200" s="10"/>
    </row>
    <row r="201" spans="1:12">
      <c r="A201" s="32"/>
      <c r="B201" s="32"/>
      <c r="C201" s="33"/>
      <c r="D201" s="14"/>
      <c r="E201" s="14"/>
      <c r="F201" s="10"/>
      <c r="G201" s="15"/>
      <c r="H201" s="10"/>
      <c r="I201" s="10"/>
      <c r="J201" s="34"/>
      <c r="K201" s="10"/>
      <c r="L201" s="10"/>
    </row>
    <row r="202" spans="1:12">
      <c r="A202" s="32"/>
      <c r="B202" s="32"/>
      <c r="C202" s="33"/>
      <c r="D202" s="14"/>
      <c r="E202" s="14"/>
      <c r="F202" s="10"/>
      <c r="G202" s="15"/>
      <c r="H202" s="10"/>
      <c r="I202" s="10"/>
      <c r="J202" s="34"/>
      <c r="K202" s="10"/>
      <c r="L202" s="10"/>
    </row>
    <row r="203" spans="1:12">
      <c r="A203" s="32"/>
      <c r="B203" s="32"/>
      <c r="C203" s="33"/>
      <c r="D203" s="14"/>
      <c r="E203" s="14"/>
      <c r="F203" s="10"/>
      <c r="G203" s="15"/>
      <c r="H203" s="10"/>
      <c r="I203" s="10"/>
      <c r="J203" s="34"/>
      <c r="K203" s="10"/>
      <c r="L203" s="10"/>
    </row>
    <row r="204" spans="1:12">
      <c r="A204" s="32"/>
      <c r="B204" s="32"/>
      <c r="C204" s="33"/>
      <c r="D204" s="14"/>
      <c r="E204" s="14"/>
      <c r="F204" s="10"/>
      <c r="G204" s="15"/>
      <c r="H204" s="10"/>
      <c r="I204" s="10"/>
      <c r="J204" s="34"/>
      <c r="K204" s="10"/>
      <c r="L204" s="10"/>
    </row>
    <row r="205" spans="1:12">
      <c r="A205" s="32"/>
      <c r="B205" s="32"/>
      <c r="C205" s="33"/>
      <c r="D205" s="14"/>
      <c r="E205" s="14"/>
      <c r="F205" s="10"/>
      <c r="G205" s="15"/>
      <c r="H205" s="10"/>
      <c r="I205" s="10"/>
      <c r="J205" s="34"/>
      <c r="K205" s="10"/>
      <c r="L205" s="10"/>
    </row>
    <row r="206" spans="1:12">
      <c r="A206" s="32"/>
      <c r="B206" s="32"/>
      <c r="C206" s="33"/>
      <c r="D206" s="14"/>
      <c r="E206" s="14"/>
      <c r="F206" s="10"/>
      <c r="G206" s="15"/>
      <c r="H206" s="10"/>
      <c r="I206" s="10"/>
      <c r="J206" s="34"/>
      <c r="K206" s="10"/>
      <c r="L206" s="10"/>
    </row>
    <row r="207" spans="1:12">
      <c r="A207" s="32"/>
      <c r="B207" s="32"/>
      <c r="C207" s="33"/>
      <c r="D207" s="14"/>
      <c r="E207" s="14"/>
      <c r="F207" s="10"/>
      <c r="G207" s="15"/>
      <c r="H207" s="10"/>
      <c r="I207" s="10"/>
      <c r="J207" s="34"/>
      <c r="K207" s="10"/>
      <c r="L207" s="10"/>
    </row>
    <row r="208" spans="1:12">
      <c r="A208" s="32"/>
      <c r="B208" s="32"/>
      <c r="C208" s="33"/>
      <c r="D208" s="14"/>
      <c r="E208" s="14"/>
      <c r="F208" s="10"/>
      <c r="G208" s="15"/>
      <c r="H208" s="10"/>
      <c r="I208" s="10"/>
      <c r="J208" s="34"/>
      <c r="K208" s="10"/>
      <c r="L208" s="10"/>
    </row>
    <row r="209" spans="1:12">
      <c r="A209" s="32"/>
      <c r="B209" s="32"/>
      <c r="C209" s="33"/>
      <c r="D209" s="14"/>
      <c r="E209" s="14"/>
      <c r="F209" s="10"/>
      <c r="G209" s="15"/>
      <c r="H209" s="10"/>
      <c r="I209" s="10"/>
      <c r="J209" s="34"/>
      <c r="K209" s="10"/>
      <c r="L209" s="10"/>
    </row>
    <row r="210" spans="1:12">
      <c r="A210" s="32"/>
      <c r="B210" s="32"/>
      <c r="C210" s="33"/>
      <c r="D210" s="14"/>
      <c r="E210" s="14"/>
      <c r="F210" s="10"/>
      <c r="G210" s="15"/>
      <c r="H210" s="10"/>
      <c r="I210" s="10"/>
      <c r="J210" s="34"/>
      <c r="K210" s="10"/>
      <c r="L210" s="10"/>
    </row>
    <row r="211" spans="1:12">
      <c r="A211" s="32"/>
      <c r="B211" s="32"/>
      <c r="C211" s="33"/>
      <c r="D211" s="14"/>
      <c r="E211" s="14"/>
      <c r="F211" s="10"/>
      <c r="G211" s="15"/>
      <c r="H211" s="10"/>
      <c r="I211" s="10"/>
      <c r="J211" s="34"/>
      <c r="K211" s="10"/>
      <c r="L211" s="10"/>
    </row>
    <row r="212" spans="1:12">
      <c r="A212" s="32"/>
      <c r="B212" s="32"/>
      <c r="C212" s="33"/>
      <c r="D212" s="14"/>
      <c r="E212" s="14"/>
      <c r="F212" s="10"/>
      <c r="G212" s="15"/>
      <c r="H212" s="10"/>
      <c r="I212" s="10"/>
      <c r="J212" s="34"/>
      <c r="K212" s="10"/>
      <c r="L212" s="10"/>
    </row>
    <row r="213" spans="1:12">
      <c r="A213" s="32"/>
      <c r="B213" s="32"/>
      <c r="C213" s="33"/>
      <c r="D213" s="14"/>
      <c r="E213" s="14"/>
      <c r="F213" s="10"/>
      <c r="G213" s="15"/>
      <c r="H213" s="10"/>
      <c r="I213" s="10"/>
      <c r="J213" s="34"/>
      <c r="K213" s="10"/>
      <c r="L213" s="10"/>
    </row>
    <row r="214" spans="1:12">
      <c r="A214" s="32"/>
      <c r="B214" s="32"/>
      <c r="C214" s="33"/>
      <c r="D214" s="14"/>
      <c r="E214" s="14"/>
      <c r="F214" s="10"/>
      <c r="G214" s="15"/>
      <c r="H214" s="10"/>
      <c r="I214" s="10"/>
      <c r="J214" s="34"/>
      <c r="K214" s="10"/>
      <c r="L214" s="10"/>
    </row>
    <row r="215" spans="1:12">
      <c r="A215" s="32"/>
      <c r="B215" s="32"/>
      <c r="C215" s="33"/>
      <c r="D215" s="14"/>
      <c r="E215" s="14"/>
      <c r="F215" s="10"/>
      <c r="G215" s="15"/>
      <c r="H215" s="10"/>
      <c r="I215" s="10"/>
      <c r="J215" s="34"/>
      <c r="K215" s="10"/>
      <c r="L215" s="10"/>
    </row>
    <row r="216" spans="1:12">
      <c r="A216" s="32"/>
      <c r="B216" s="32"/>
      <c r="C216" s="33"/>
      <c r="D216" s="14"/>
      <c r="E216" s="14"/>
      <c r="F216" s="10"/>
      <c r="G216" s="15"/>
      <c r="H216" s="10"/>
      <c r="I216" s="10"/>
      <c r="J216" s="34"/>
      <c r="K216" s="10"/>
      <c r="L216" s="10"/>
    </row>
    <row r="217" spans="1:12">
      <c r="A217" s="32"/>
      <c r="B217" s="32"/>
      <c r="C217" s="33"/>
      <c r="D217" s="14"/>
      <c r="E217" s="14"/>
      <c r="F217" s="10"/>
      <c r="G217" s="15"/>
      <c r="H217" s="10"/>
      <c r="I217" s="10"/>
      <c r="J217" s="34"/>
      <c r="K217" s="10"/>
      <c r="L217" s="10"/>
    </row>
    <row r="218" spans="1:12">
      <c r="A218" s="32"/>
      <c r="B218" s="32"/>
      <c r="C218" s="33"/>
      <c r="D218" s="14"/>
      <c r="E218" s="14"/>
      <c r="F218" s="10"/>
      <c r="G218" s="15"/>
      <c r="H218" s="10"/>
      <c r="I218" s="10"/>
      <c r="J218" s="34"/>
      <c r="K218" s="10"/>
      <c r="L218" s="10"/>
    </row>
  </sheetData>
  <autoFilter ref="A1:N2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M10286"/>
  <sheetViews>
    <sheetView zoomScale="85" zoomScaleNormal="85" workbookViewId="0">
      <selection activeCell="B1" sqref="B1"/>
    </sheetView>
  </sheetViews>
  <sheetFormatPr baseColWidth="10" defaultColWidth="9.140625" defaultRowHeight="15"/>
  <cols>
    <col min="1" max="1" width="14.5703125" style="10" bestFit="1" customWidth="1"/>
    <col min="2" max="2" width="8.42578125" style="10" bestFit="1" customWidth="1"/>
    <col min="3" max="3" width="7" style="10" bestFit="1" customWidth="1"/>
    <col min="4" max="4" width="8.7109375" style="10" bestFit="1" customWidth="1"/>
    <col min="5" max="5" width="9.5703125" style="10" bestFit="1" customWidth="1"/>
    <col min="6" max="6" width="12.28515625" style="10" bestFit="1" customWidth="1"/>
    <col min="7" max="7" width="15" style="10" bestFit="1" customWidth="1"/>
    <col min="8" max="8" width="8.85546875" style="10" bestFit="1" customWidth="1"/>
    <col min="9" max="9" width="9.85546875" style="10" bestFit="1" customWidth="1"/>
    <col min="10" max="10" width="13" style="10" bestFit="1" customWidth="1"/>
    <col min="11" max="11" width="10.5703125" style="10" bestFit="1" customWidth="1"/>
    <col min="12" max="12" width="8.7109375" style="10" bestFit="1" customWidth="1"/>
    <col min="13" max="13" width="49" style="10" bestFit="1" customWidth="1"/>
    <col min="14" max="16384" width="9.140625" style="10"/>
  </cols>
  <sheetData>
    <row r="1" spans="1:13" ht="36" customHeight="1">
      <c r="B1" s="11" t="s">
        <v>110</v>
      </c>
      <c r="C1" s="11" t="s">
        <v>111</v>
      </c>
      <c r="D1" s="11" t="s">
        <v>112</v>
      </c>
      <c r="E1" s="12" t="s">
        <v>113</v>
      </c>
      <c r="F1" s="12" t="s">
        <v>114</v>
      </c>
      <c r="G1" s="11" t="s">
        <v>115</v>
      </c>
      <c r="H1" s="12" t="s">
        <v>116</v>
      </c>
      <c r="I1" s="12" t="s">
        <v>117</v>
      </c>
      <c r="J1" s="11" t="s">
        <v>118</v>
      </c>
      <c r="K1" s="11" t="s">
        <v>119</v>
      </c>
      <c r="L1" s="12" t="s">
        <v>120</v>
      </c>
      <c r="M1" s="11" t="s">
        <v>121</v>
      </c>
    </row>
    <row r="2" spans="1:13">
      <c r="A2" s="13">
        <f>G2+H2+I2</f>
        <v>49</v>
      </c>
      <c r="B2">
        <v>1002662</v>
      </c>
      <c r="C2">
        <v>1380</v>
      </c>
      <c r="D2">
        <v>3001</v>
      </c>
      <c r="E2"/>
      <c r="F2" t="s">
        <v>253</v>
      </c>
      <c r="G2">
        <v>49</v>
      </c>
      <c r="H2">
        <v>0</v>
      </c>
      <c r="I2">
        <v>0</v>
      </c>
      <c r="J2">
        <v>0</v>
      </c>
      <c r="K2">
        <v>0</v>
      </c>
      <c r="L2">
        <v>0</v>
      </c>
      <c r="M2" t="s">
        <v>254</v>
      </c>
    </row>
    <row r="3" spans="1:13">
      <c r="A3" s="13">
        <f t="shared" ref="A3:A66" si="0">G3+H3+I3</f>
        <v>230</v>
      </c>
      <c r="B3">
        <v>1002686</v>
      </c>
      <c r="C3">
        <v>1380</v>
      </c>
      <c r="D3">
        <v>3084</v>
      </c>
      <c r="E3"/>
      <c r="F3" t="s">
        <v>253</v>
      </c>
      <c r="G3">
        <v>230</v>
      </c>
      <c r="H3">
        <v>0</v>
      </c>
      <c r="I3">
        <v>0</v>
      </c>
      <c r="J3">
        <v>0</v>
      </c>
      <c r="K3">
        <v>0</v>
      </c>
      <c r="L3">
        <v>0</v>
      </c>
      <c r="M3" t="s">
        <v>8775</v>
      </c>
    </row>
    <row r="4" spans="1:13">
      <c r="A4" s="13">
        <f t="shared" si="0"/>
        <v>75</v>
      </c>
      <c r="B4">
        <v>1002705</v>
      </c>
      <c r="C4">
        <v>1380</v>
      </c>
      <c r="D4">
        <v>3084</v>
      </c>
      <c r="E4"/>
      <c r="F4" t="s">
        <v>253</v>
      </c>
      <c r="G4">
        <v>75</v>
      </c>
      <c r="H4">
        <v>0</v>
      </c>
      <c r="I4">
        <v>0</v>
      </c>
      <c r="J4">
        <v>0</v>
      </c>
      <c r="K4">
        <v>0</v>
      </c>
      <c r="L4">
        <v>0</v>
      </c>
      <c r="M4" t="s">
        <v>8412</v>
      </c>
    </row>
    <row r="5" spans="1:13">
      <c r="A5" s="13">
        <f t="shared" si="0"/>
        <v>453</v>
      </c>
      <c r="B5">
        <v>1002708</v>
      </c>
      <c r="C5">
        <v>1380</v>
      </c>
      <c r="D5">
        <v>3084</v>
      </c>
      <c r="E5"/>
      <c r="F5" t="s">
        <v>253</v>
      </c>
      <c r="G5">
        <v>453</v>
      </c>
      <c r="H5">
        <v>0</v>
      </c>
      <c r="I5">
        <v>0</v>
      </c>
      <c r="J5">
        <v>0</v>
      </c>
      <c r="K5">
        <v>0</v>
      </c>
      <c r="L5">
        <v>0</v>
      </c>
      <c r="M5" t="s">
        <v>9311</v>
      </c>
    </row>
    <row r="6" spans="1:13">
      <c r="A6" s="13">
        <f t="shared" si="0"/>
        <v>25</v>
      </c>
      <c r="B6">
        <v>1002710</v>
      </c>
      <c r="C6">
        <v>1380</v>
      </c>
      <c r="D6">
        <v>3084</v>
      </c>
      <c r="E6"/>
      <c r="F6" t="s">
        <v>253</v>
      </c>
      <c r="G6">
        <v>25</v>
      </c>
      <c r="H6">
        <v>0</v>
      </c>
      <c r="I6">
        <v>0</v>
      </c>
      <c r="J6">
        <v>0</v>
      </c>
      <c r="K6">
        <v>0</v>
      </c>
      <c r="L6">
        <v>0</v>
      </c>
      <c r="M6" t="s">
        <v>9016</v>
      </c>
    </row>
    <row r="7" spans="1:13">
      <c r="A7" s="13">
        <f t="shared" si="0"/>
        <v>60</v>
      </c>
      <c r="B7">
        <v>1002723</v>
      </c>
      <c r="C7">
        <v>1380</v>
      </c>
      <c r="D7">
        <v>3084</v>
      </c>
      <c r="E7"/>
      <c r="F7" t="s">
        <v>253</v>
      </c>
      <c r="G7">
        <v>60</v>
      </c>
      <c r="H7">
        <v>0</v>
      </c>
      <c r="I7">
        <v>0</v>
      </c>
      <c r="J7">
        <v>0</v>
      </c>
      <c r="K7">
        <v>0</v>
      </c>
      <c r="L7">
        <v>0</v>
      </c>
      <c r="M7" t="s">
        <v>8832</v>
      </c>
    </row>
    <row r="8" spans="1:13">
      <c r="A8" s="13">
        <f t="shared" si="0"/>
        <v>175</v>
      </c>
      <c r="B8">
        <v>1002724</v>
      </c>
      <c r="C8">
        <v>1380</v>
      </c>
      <c r="D8">
        <v>3084</v>
      </c>
      <c r="E8"/>
      <c r="F8" t="s">
        <v>253</v>
      </c>
      <c r="G8">
        <v>175</v>
      </c>
      <c r="H8">
        <v>0</v>
      </c>
      <c r="I8">
        <v>0</v>
      </c>
      <c r="J8">
        <v>0</v>
      </c>
      <c r="K8">
        <v>0</v>
      </c>
      <c r="L8">
        <v>0</v>
      </c>
      <c r="M8" t="s">
        <v>8546</v>
      </c>
    </row>
    <row r="9" spans="1:13">
      <c r="A9" s="13">
        <f t="shared" si="0"/>
        <v>470</v>
      </c>
      <c r="B9">
        <v>1002726</v>
      </c>
      <c r="C9">
        <v>1380</v>
      </c>
      <c r="D9">
        <v>3084</v>
      </c>
      <c r="E9"/>
      <c r="F9" t="s">
        <v>253</v>
      </c>
      <c r="G9">
        <v>470</v>
      </c>
      <c r="H9">
        <v>0</v>
      </c>
      <c r="I9">
        <v>0</v>
      </c>
      <c r="J9">
        <v>0</v>
      </c>
      <c r="K9">
        <v>0</v>
      </c>
      <c r="L9">
        <v>0</v>
      </c>
      <c r="M9" t="s">
        <v>8602</v>
      </c>
    </row>
    <row r="10" spans="1:13">
      <c r="A10" s="13">
        <f t="shared" si="0"/>
        <v>330</v>
      </c>
      <c r="B10">
        <v>1002728</v>
      </c>
      <c r="C10">
        <v>1380</v>
      </c>
      <c r="D10">
        <v>3084</v>
      </c>
      <c r="E10"/>
      <c r="F10" t="s">
        <v>253</v>
      </c>
      <c r="G10">
        <v>330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8776</v>
      </c>
    </row>
    <row r="11" spans="1:13">
      <c r="A11" s="13">
        <f t="shared" si="0"/>
        <v>180</v>
      </c>
      <c r="B11">
        <v>1002730</v>
      </c>
      <c r="C11">
        <v>1380</v>
      </c>
      <c r="D11">
        <v>3084</v>
      </c>
      <c r="E11"/>
      <c r="F11" t="s">
        <v>253</v>
      </c>
      <c r="G11">
        <v>180</v>
      </c>
      <c r="H11">
        <v>0</v>
      </c>
      <c r="I11">
        <v>0</v>
      </c>
      <c r="J11">
        <v>0</v>
      </c>
      <c r="K11">
        <v>0</v>
      </c>
      <c r="L11">
        <v>0</v>
      </c>
      <c r="M11" t="s">
        <v>8777</v>
      </c>
    </row>
    <row r="12" spans="1:13">
      <c r="A12" s="13">
        <f t="shared" si="0"/>
        <v>229</v>
      </c>
      <c r="B12">
        <v>1002731</v>
      </c>
      <c r="C12">
        <v>1380</v>
      </c>
      <c r="D12">
        <v>3001</v>
      </c>
      <c r="E12"/>
      <c r="F12" t="s">
        <v>253</v>
      </c>
      <c r="G12">
        <v>229</v>
      </c>
      <c r="H12">
        <v>0</v>
      </c>
      <c r="I12">
        <v>0</v>
      </c>
      <c r="J12">
        <v>0</v>
      </c>
      <c r="K12">
        <v>0</v>
      </c>
      <c r="L12">
        <v>0</v>
      </c>
      <c r="M12" t="s">
        <v>7520</v>
      </c>
    </row>
    <row r="13" spans="1:13">
      <c r="A13" s="13">
        <f t="shared" si="0"/>
        <v>240</v>
      </c>
      <c r="B13">
        <v>1002735</v>
      </c>
      <c r="C13">
        <v>1380</v>
      </c>
      <c r="D13">
        <v>3084</v>
      </c>
      <c r="E13"/>
      <c r="F13" t="s">
        <v>253</v>
      </c>
      <c r="G13">
        <v>240</v>
      </c>
      <c r="H13">
        <v>0</v>
      </c>
      <c r="I13">
        <v>0</v>
      </c>
      <c r="J13">
        <v>0</v>
      </c>
      <c r="K13">
        <v>0</v>
      </c>
      <c r="L13">
        <v>0</v>
      </c>
      <c r="M13" t="s">
        <v>8778</v>
      </c>
    </row>
    <row r="14" spans="1:13">
      <c r="A14" s="13">
        <f t="shared" si="0"/>
        <v>30</v>
      </c>
      <c r="B14">
        <v>1002736</v>
      </c>
      <c r="C14">
        <v>1380</v>
      </c>
      <c r="D14">
        <v>3084</v>
      </c>
      <c r="E14"/>
      <c r="F14" t="s">
        <v>253</v>
      </c>
      <c r="G14">
        <v>30</v>
      </c>
      <c r="H14">
        <v>0</v>
      </c>
      <c r="I14">
        <v>0</v>
      </c>
      <c r="J14">
        <v>0</v>
      </c>
      <c r="K14">
        <v>0</v>
      </c>
      <c r="L14">
        <v>0</v>
      </c>
      <c r="M14" t="s">
        <v>9217</v>
      </c>
    </row>
    <row r="15" spans="1:13">
      <c r="A15" s="13">
        <f t="shared" si="0"/>
        <v>105</v>
      </c>
      <c r="B15">
        <v>1002742</v>
      </c>
      <c r="C15">
        <v>1380</v>
      </c>
      <c r="D15">
        <v>3001</v>
      </c>
      <c r="E15"/>
      <c r="F15" t="s">
        <v>253</v>
      </c>
      <c r="G15">
        <v>105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255</v>
      </c>
    </row>
    <row r="16" spans="1:13">
      <c r="A16" s="13">
        <f t="shared" si="0"/>
        <v>200</v>
      </c>
      <c r="B16">
        <v>1002745</v>
      </c>
      <c r="C16">
        <v>1380</v>
      </c>
      <c r="D16">
        <v>3084</v>
      </c>
      <c r="E16"/>
      <c r="F16" t="s">
        <v>253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8969</v>
      </c>
    </row>
    <row r="17" spans="1:13">
      <c r="A17" s="13">
        <f t="shared" si="0"/>
        <v>90</v>
      </c>
      <c r="B17">
        <v>1002748</v>
      </c>
      <c r="C17">
        <v>1380</v>
      </c>
      <c r="D17">
        <v>3084</v>
      </c>
      <c r="E17"/>
      <c r="F17" t="s">
        <v>253</v>
      </c>
      <c r="G17">
        <v>90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8876</v>
      </c>
    </row>
    <row r="18" spans="1:13">
      <c r="A18" s="13">
        <f t="shared" si="0"/>
        <v>130</v>
      </c>
      <c r="B18">
        <v>1002753</v>
      </c>
      <c r="C18">
        <v>1380</v>
      </c>
      <c r="D18">
        <v>3001</v>
      </c>
      <c r="E18"/>
      <c r="F18" t="s">
        <v>253</v>
      </c>
      <c r="G18">
        <v>130</v>
      </c>
      <c r="H18">
        <v>0</v>
      </c>
      <c r="I18">
        <v>0</v>
      </c>
      <c r="J18">
        <v>0</v>
      </c>
      <c r="K18">
        <v>0</v>
      </c>
      <c r="L18">
        <v>0</v>
      </c>
      <c r="M18" t="s">
        <v>8470</v>
      </c>
    </row>
    <row r="19" spans="1:13">
      <c r="A19" s="13">
        <f t="shared" si="0"/>
        <v>45</v>
      </c>
      <c r="B19">
        <v>1002755</v>
      </c>
      <c r="C19">
        <v>1380</v>
      </c>
      <c r="D19">
        <v>3084</v>
      </c>
      <c r="E19"/>
      <c r="F19" t="s">
        <v>253</v>
      </c>
      <c r="G19">
        <v>45</v>
      </c>
      <c r="H19">
        <v>0</v>
      </c>
      <c r="I19">
        <v>0</v>
      </c>
      <c r="J19">
        <v>0</v>
      </c>
      <c r="K19">
        <v>0</v>
      </c>
      <c r="L19">
        <v>0</v>
      </c>
      <c r="M19" t="s">
        <v>9189</v>
      </c>
    </row>
    <row r="20" spans="1:13">
      <c r="A20" s="13">
        <f t="shared" si="0"/>
        <v>116</v>
      </c>
      <c r="B20">
        <v>1002763</v>
      </c>
      <c r="C20">
        <v>1380</v>
      </c>
      <c r="D20">
        <v>3084</v>
      </c>
      <c r="E20"/>
      <c r="F20" t="s">
        <v>253</v>
      </c>
      <c r="G20">
        <v>116</v>
      </c>
      <c r="H20">
        <v>0</v>
      </c>
      <c r="I20">
        <v>0</v>
      </c>
      <c r="J20">
        <v>0</v>
      </c>
      <c r="K20">
        <v>0</v>
      </c>
      <c r="L20">
        <v>0</v>
      </c>
      <c r="M20" t="s">
        <v>8458</v>
      </c>
    </row>
    <row r="21" spans="1:13">
      <c r="A21" s="13">
        <f t="shared" si="0"/>
        <v>11</v>
      </c>
      <c r="B21">
        <v>1002764</v>
      </c>
      <c r="C21">
        <v>1380</v>
      </c>
      <c r="D21">
        <v>3001</v>
      </c>
      <c r="E21"/>
      <c r="F21" t="s">
        <v>253</v>
      </c>
      <c r="G21">
        <v>11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9285</v>
      </c>
    </row>
    <row r="22" spans="1:13">
      <c r="A22" s="13">
        <f t="shared" si="0"/>
        <v>8</v>
      </c>
      <c r="B22">
        <v>1002775</v>
      </c>
      <c r="C22">
        <v>1380</v>
      </c>
      <c r="D22">
        <v>3001</v>
      </c>
      <c r="E22"/>
      <c r="F22" t="s">
        <v>253</v>
      </c>
      <c r="G22">
        <v>8</v>
      </c>
      <c r="H22">
        <v>0</v>
      </c>
      <c r="I22">
        <v>0</v>
      </c>
      <c r="J22">
        <v>0</v>
      </c>
      <c r="K22">
        <v>0</v>
      </c>
      <c r="L22">
        <v>0</v>
      </c>
      <c r="M22" t="s">
        <v>7929</v>
      </c>
    </row>
    <row r="23" spans="1:13">
      <c r="A23" s="13">
        <f t="shared" si="0"/>
        <v>108</v>
      </c>
      <c r="B23">
        <v>1002790</v>
      </c>
      <c r="C23">
        <v>1380</v>
      </c>
      <c r="D23">
        <v>3084</v>
      </c>
      <c r="E23"/>
      <c r="F23" t="s">
        <v>253</v>
      </c>
      <c r="G23">
        <v>108</v>
      </c>
      <c r="H23">
        <v>0</v>
      </c>
      <c r="I23">
        <v>0</v>
      </c>
      <c r="J23">
        <v>0</v>
      </c>
      <c r="K23">
        <v>0</v>
      </c>
      <c r="L23">
        <v>0</v>
      </c>
      <c r="M23" t="s">
        <v>8877</v>
      </c>
    </row>
    <row r="24" spans="1:13">
      <c r="A24" s="13">
        <f t="shared" si="0"/>
        <v>561</v>
      </c>
      <c r="B24">
        <v>1002797</v>
      </c>
      <c r="C24">
        <v>1380</v>
      </c>
      <c r="D24">
        <v>3001</v>
      </c>
      <c r="E24"/>
      <c r="F24" t="s">
        <v>253</v>
      </c>
      <c r="G24">
        <v>561</v>
      </c>
      <c r="H24">
        <v>0</v>
      </c>
      <c r="I24">
        <v>0</v>
      </c>
      <c r="J24">
        <v>0</v>
      </c>
      <c r="K24">
        <v>0</v>
      </c>
      <c r="L24">
        <v>0</v>
      </c>
      <c r="M24" t="s">
        <v>8052</v>
      </c>
    </row>
    <row r="25" spans="1:13">
      <c r="A25" s="13">
        <f t="shared" si="0"/>
        <v>8</v>
      </c>
      <c r="B25">
        <v>1002808</v>
      </c>
      <c r="C25">
        <v>1380</v>
      </c>
      <c r="D25">
        <v>3001</v>
      </c>
      <c r="E25"/>
      <c r="F25" t="s">
        <v>253</v>
      </c>
      <c r="G25">
        <v>8</v>
      </c>
      <c r="H25">
        <v>0</v>
      </c>
      <c r="I25">
        <v>0</v>
      </c>
      <c r="J25">
        <v>0</v>
      </c>
      <c r="K25">
        <v>0</v>
      </c>
      <c r="L25">
        <v>0</v>
      </c>
      <c r="M25" t="s">
        <v>8878</v>
      </c>
    </row>
    <row r="26" spans="1:13">
      <c r="A26" s="13">
        <f t="shared" si="0"/>
        <v>187</v>
      </c>
      <c r="B26">
        <v>1002809</v>
      </c>
      <c r="C26">
        <v>1380</v>
      </c>
      <c r="D26">
        <v>3001</v>
      </c>
      <c r="E26"/>
      <c r="F26" t="s">
        <v>253</v>
      </c>
      <c r="G26">
        <v>187</v>
      </c>
      <c r="H26">
        <v>0</v>
      </c>
      <c r="I26">
        <v>0</v>
      </c>
      <c r="J26">
        <v>0</v>
      </c>
      <c r="K26">
        <v>0</v>
      </c>
      <c r="L26">
        <v>0</v>
      </c>
      <c r="M26" t="s">
        <v>8779</v>
      </c>
    </row>
    <row r="27" spans="1:13">
      <c r="A27" s="13">
        <f t="shared" si="0"/>
        <v>94</v>
      </c>
      <c r="B27">
        <v>1002820</v>
      </c>
      <c r="C27">
        <v>1380</v>
      </c>
      <c r="D27">
        <v>3001</v>
      </c>
      <c r="E27"/>
      <c r="F27" t="s">
        <v>253</v>
      </c>
      <c r="G27">
        <v>94</v>
      </c>
      <c r="H27">
        <v>0</v>
      </c>
      <c r="I27">
        <v>0</v>
      </c>
      <c r="J27">
        <v>0</v>
      </c>
      <c r="K27">
        <v>1</v>
      </c>
      <c r="L27">
        <v>0</v>
      </c>
      <c r="M27" t="s">
        <v>256</v>
      </c>
    </row>
    <row r="28" spans="1:13">
      <c r="A28" s="13">
        <f t="shared" si="0"/>
        <v>546</v>
      </c>
      <c r="B28">
        <v>1002831</v>
      </c>
      <c r="C28">
        <v>1380</v>
      </c>
      <c r="D28">
        <v>3001</v>
      </c>
      <c r="E28"/>
      <c r="F28" t="s">
        <v>253</v>
      </c>
      <c r="G28">
        <v>546</v>
      </c>
      <c r="H28">
        <v>0</v>
      </c>
      <c r="I28">
        <v>0</v>
      </c>
      <c r="J28">
        <v>0</v>
      </c>
      <c r="K28">
        <v>1</v>
      </c>
      <c r="L28">
        <v>0</v>
      </c>
      <c r="M28" t="s">
        <v>257</v>
      </c>
    </row>
    <row r="29" spans="1:13">
      <c r="A29" s="13">
        <f t="shared" si="0"/>
        <v>27</v>
      </c>
      <c r="B29">
        <v>1002842</v>
      </c>
      <c r="C29">
        <v>1380</v>
      </c>
      <c r="D29">
        <v>3001</v>
      </c>
      <c r="E29"/>
      <c r="F29" t="s">
        <v>253</v>
      </c>
      <c r="G29">
        <v>27</v>
      </c>
      <c r="H29">
        <v>0</v>
      </c>
      <c r="I29">
        <v>0</v>
      </c>
      <c r="J29">
        <v>0</v>
      </c>
      <c r="K29">
        <v>0</v>
      </c>
      <c r="L29">
        <v>0</v>
      </c>
      <c r="M29" t="s">
        <v>8927</v>
      </c>
    </row>
    <row r="30" spans="1:13">
      <c r="A30" s="13">
        <f t="shared" si="0"/>
        <v>96</v>
      </c>
      <c r="B30">
        <v>1002853</v>
      </c>
      <c r="C30">
        <v>1380</v>
      </c>
      <c r="D30">
        <v>3001</v>
      </c>
      <c r="E30"/>
      <c r="F30" t="s">
        <v>253</v>
      </c>
      <c r="G30">
        <v>96</v>
      </c>
      <c r="H30">
        <v>0</v>
      </c>
      <c r="I30">
        <v>0</v>
      </c>
      <c r="J30">
        <v>0</v>
      </c>
      <c r="K30">
        <v>0</v>
      </c>
      <c r="L30">
        <v>0</v>
      </c>
      <c r="M30" t="s">
        <v>258</v>
      </c>
    </row>
    <row r="31" spans="1:13">
      <c r="A31" s="13">
        <f t="shared" si="0"/>
        <v>262</v>
      </c>
      <c r="B31">
        <v>1002864</v>
      </c>
      <c r="C31">
        <v>1380</v>
      </c>
      <c r="D31">
        <v>3001</v>
      </c>
      <c r="E31"/>
      <c r="F31" t="s">
        <v>253</v>
      </c>
      <c r="G31">
        <v>262</v>
      </c>
      <c r="H31">
        <v>0</v>
      </c>
      <c r="I31">
        <v>0</v>
      </c>
      <c r="J31">
        <v>0</v>
      </c>
      <c r="K31">
        <v>0</v>
      </c>
      <c r="L31">
        <v>0</v>
      </c>
      <c r="M31" t="s">
        <v>7826</v>
      </c>
    </row>
    <row r="32" spans="1:13">
      <c r="A32" s="13">
        <f t="shared" si="0"/>
        <v>199</v>
      </c>
      <c r="B32">
        <v>1002875</v>
      </c>
      <c r="C32">
        <v>1380</v>
      </c>
      <c r="D32">
        <v>3001</v>
      </c>
      <c r="E32"/>
      <c r="F32" t="s">
        <v>253</v>
      </c>
      <c r="G32">
        <v>199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7550</v>
      </c>
    </row>
    <row r="33" spans="1:13">
      <c r="A33" s="13">
        <f t="shared" si="0"/>
        <v>28</v>
      </c>
      <c r="B33">
        <v>1002886</v>
      </c>
      <c r="C33">
        <v>1380</v>
      </c>
      <c r="D33">
        <v>3001</v>
      </c>
      <c r="E33"/>
      <c r="F33" t="s">
        <v>253</v>
      </c>
      <c r="G33">
        <v>28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8493</v>
      </c>
    </row>
    <row r="34" spans="1:13">
      <c r="A34" s="13">
        <f t="shared" si="0"/>
        <v>18</v>
      </c>
      <c r="B34">
        <v>1002897</v>
      </c>
      <c r="C34">
        <v>1380</v>
      </c>
      <c r="D34">
        <v>3001</v>
      </c>
      <c r="E34"/>
      <c r="F34" t="s">
        <v>253</v>
      </c>
      <c r="G34">
        <v>18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259</v>
      </c>
    </row>
    <row r="35" spans="1:13">
      <c r="A35" s="13">
        <f t="shared" si="0"/>
        <v>2</v>
      </c>
      <c r="B35">
        <v>1002908</v>
      </c>
      <c r="C35">
        <v>1380</v>
      </c>
      <c r="D35">
        <v>3001</v>
      </c>
      <c r="E35"/>
      <c r="F35" t="s">
        <v>253</v>
      </c>
      <c r="G35">
        <v>2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7551</v>
      </c>
    </row>
    <row r="36" spans="1:13">
      <c r="A36" s="13">
        <f t="shared" si="0"/>
        <v>316</v>
      </c>
      <c r="B36">
        <v>1002919</v>
      </c>
      <c r="C36">
        <v>1380</v>
      </c>
      <c r="D36">
        <v>3001</v>
      </c>
      <c r="E36"/>
      <c r="F36" t="s">
        <v>253</v>
      </c>
      <c r="G36">
        <v>316</v>
      </c>
      <c r="H36">
        <v>0</v>
      </c>
      <c r="I36">
        <v>0</v>
      </c>
      <c r="J36">
        <v>0</v>
      </c>
      <c r="K36">
        <v>0</v>
      </c>
      <c r="L36">
        <v>0</v>
      </c>
      <c r="M36" t="s">
        <v>8001</v>
      </c>
    </row>
    <row r="37" spans="1:13">
      <c r="A37" s="13">
        <f t="shared" si="0"/>
        <v>364</v>
      </c>
      <c r="B37">
        <v>1002920</v>
      </c>
      <c r="C37">
        <v>1380</v>
      </c>
      <c r="D37">
        <v>3001</v>
      </c>
      <c r="E37"/>
      <c r="F37" t="s">
        <v>253</v>
      </c>
      <c r="G37">
        <v>364</v>
      </c>
      <c r="H37">
        <v>0</v>
      </c>
      <c r="I37">
        <v>0</v>
      </c>
      <c r="J37">
        <v>0</v>
      </c>
      <c r="K37">
        <v>0</v>
      </c>
      <c r="L37">
        <v>0</v>
      </c>
      <c r="M37" t="s">
        <v>260</v>
      </c>
    </row>
    <row r="38" spans="1:13">
      <c r="A38" s="13">
        <f t="shared" si="0"/>
        <v>1792</v>
      </c>
      <c r="B38">
        <v>1002931</v>
      </c>
      <c r="C38">
        <v>1380</v>
      </c>
      <c r="D38">
        <v>3001</v>
      </c>
      <c r="E38"/>
      <c r="F38" t="s">
        <v>253</v>
      </c>
      <c r="G38" s="177">
        <v>1792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261</v>
      </c>
    </row>
    <row r="39" spans="1:13">
      <c r="A39" s="13">
        <f t="shared" si="0"/>
        <v>129</v>
      </c>
      <c r="B39">
        <v>1002931</v>
      </c>
      <c r="C39">
        <v>1380</v>
      </c>
      <c r="D39">
        <v>3040</v>
      </c>
      <c r="E39"/>
      <c r="F39" t="s">
        <v>253</v>
      </c>
      <c r="G39">
        <v>129</v>
      </c>
      <c r="H39">
        <v>0</v>
      </c>
      <c r="I39">
        <v>0</v>
      </c>
      <c r="J39">
        <v>0</v>
      </c>
      <c r="K39">
        <v>0</v>
      </c>
      <c r="L39">
        <v>0</v>
      </c>
      <c r="M39" t="s">
        <v>261</v>
      </c>
    </row>
    <row r="40" spans="1:13">
      <c r="A40" s="13">
        <f t="shared" si="0"/>
        <v>196</v>
      </c>
      <c r="B40">
        <v>1002942</v>
      </c>
      <c r="C40">
        <v>1380</v>
      </c>
      <c r="D40">
        <v>3001</v>
      </c>
      <c r="E40"/>
      <c r="F40" t="s">
        <v>253</v>
      </c>
      <c r="G40">
        <v>196</v>
      </c>
      <c r="H40">
        <v>0</v>
      </c>
      <c r="I40">
        <v>0</v>
      </c>
      <c r="J40">
        <v>0</v>
      </c>
      <c r="K40">
        <v>0</v>
      </c>
      <c r="L40">
        <v>0</v>
      </c>
      <c r="M40" t="s">
        <v>7552</v>
      </c>
    </row>
    <row r="41" spans="1:13">
      <c r="A41" s="13">
        <f t="shared" si="0"/>
        <v>7</v>
      </c>
      <c r="B41">
        <v>1002953</v>
      </c>
      <c r="C41">
        <v>1380</v>
      </c>
      <c r="D41">
        <v>3001</v>
      </c>
      <c r="E41"/>
      <c r="F41" t="s">
        <v>253</v>
      </c>
      <c r="G41">
        <v>7</v>
      </c>
      <c r="H41">
        <v>0</v>
      </c>
      <c r="I41">
        <v>0</v>
      </c>
      <c r="J41">
        <v>0</v>
      </c>
      <c r="K41">
        <v>0</v>
      </c>
      <c r="L41">
        <v>0</v>
      </c>
      <c r="M41" t="s">
        <v>8547</v>
      </c>
    </row>
    <row r="42" spans="1:13">
      <c r="A42" s="13">
        <f t="shared" si="0"/>
        <v>13</v>
      </c>
      <c r="B42">
        <v>1002964</v>
      </c>
      <c r="C42">
        <v>1380</v>
      </c>
      <c r="D42">
        <v>3001</v>
      </c>
      <c r="E42"/>
      <c r="F42" t="s">
        <v>253</v>
      </c>
      <c r="G42">
        <v>13</v>
      </c>
      <c r="H42">
        <v>0</v>
      </c>
      <c r="I42">
        <v>0</v>
      </c>
      <c r="J42">
        <v>0</v>
      </c>
      <c r="K42">
        <v>0</v>
      </c>
      <c r="L42">
        <v>0</v>
      </c>
      <c r="M42" t="s">
        <v>8548</v>
      </c>
    </row>
    <row r="43" spans="1:13">
      <c r="A43" s="13">
        <f t="shared" si="0"/>
        <v>2343</v>
      </c>
      <c r="B43">
        <v>1002975</v>
      </c>
      <c r="C43">
        <v>1380</v>
      </c>
      <c r="D43">
        <v>3001</v>
      </c>
      <c r="E43"/>
      <c r="F43" t="s">
        <v>253</v>
      </c>
      <c r="G43" s="177">
        <v>2343</v>
      </c>
      <c r="H43">
        <v>0</v>
      </c>
      <c r="I43">
        <v>0</v>
      </c>
      <c r="J43">
        <v>0</v>
      </c>
      <c r="K43">
        <v>0</v>
      </c>
      <c r="L43">
        <v>0</v>
      </c>
      <c r="M43" t="s">
        <v>262</v>
      </c>
    </row>
    <row r="44" spans="1:13">
      <c r="A44" s="13">
        <f t="shared" si="0"/>
        <v>107</v>
      </c>
      <c r="B44">
        <v>1002986</v>
      </c>
      <c r="C44">
        <v>1380</v>
      </c>
      <c r="D44">
        <v>3001</v>
      </c>
      <c r="E44"/>
      <c r="F44" t="s">
        <v>253</v>
      </c>
      <c r="G44">
        <v>107</v>
      </c>
      <c r="H44">
        <v>0</v>
      </c>
      <c r="I44">
        <v>0</v>
      </c>
      <c r="J44">
        <v>0</v>
      </c>
      <c r="K44">
        <v>0</v>
      </c>
      <c r="L44">
        <v>0</v>
      </c>
      <c r="M44" t="s">
        <v>8780</v>
      </c>
    </row>
    <row r="45" spans="1:13">
      <c r="A45" s="13">
        <f t="shared" si="0"/>
        <v>368</v>
      </c>
      <c r="B45">
        <v>1002997</v>
      </c>
      <c r="C45">
        <v>1380</v>
      </c>
      <c r="D45">
        <v>3001</v>
      </c>
      <c r="E45"/>
      <c r="F45" t="s">
        <v>253</v>
      </c>
      <c r="G45">
        <v>368</v>
      </c>
      <c r="H45">
        <v>0</v>
      </c>
      <c r="I45">
        <v>0</v>
      </c>
      <c r="J45">
        <v>0</v>
      </c>
      <c r="K45">
        <v>0</v>
      </c>
      <c r="L45">
        <v>0</v>
      </c>
      <c r="M45" t="s">
        <v>8509</v>
      </c>
    </row>
    <row r="46" spans="1:13">
      <c r="A46" s="13">
        <f t="shared" si="0"/>
        <v>6</v>
      </c>
      <c r="B46">
        <v>1003030</v>
      </c>
      <c r="C46">
        <v>1380</v>
      </c>
      <c r="D46">
        <v>3001</v>
      </c>
      <c r="E46"/>
      <c r="F46" t="s">
        <v>253</v>
      </c>
      <c r="G46">
        <v>6</v>
      </c>
      <c r="H46">
        <v>0</v>
      </c>
      <c r="I46">
        <v>0</v>
      </c>
      <c r="J46">
        <v>0</v>
      </c>
      <c r="K46">
        <v>0</v>
      </c>
      <c r="L46">
        <v>0</v>
      </c>
      <c r="M46" t="s">
        <v>7553</v>
      </c>
    </row>
    <row r="47" spans="1:13">
      <c r="A47" s="13">
        <f t="shared" si="0"/>
        <v>8</v>
      </c>
      <c r="B47">
        <v>1003031</v>
      </c>
      <c r="C47">
        <v>1380</v>
      </c>
      <c r="D47">
        <v>3001</v>
      </c>
      <c r="E47"/>
      <c r="F47" t="s">
        <v>253</v>
      </c>
      <c r="G47">
        <v>8</v>
      </c>
      <c r="H47">
        <v>0</v>
      </c>
      <c r="I47">
        <v>0</v>
      </c>
      <c r="J47">
        <v>0</v>
      </c>
      <c r="K47">
        <v>0</v>
      </c>
      <c r="L47">
        <v>0</v>
      </c>
      <c r="M47" t="s">
        <v>8603</v>
      </c>
    </row>
    <row r="48" spans="1:13">
      <c r="A48" s="13">
        <f t="shared" si="0"/>
        <v>74</v>
      </c>
      <c r="B48">
        <v>1003042</v>
      </c>
      <c r="C48">
        <v>1380</v>
      </c>
      <c r="D48">
        <v>3001</v>
      </c>
      <c r="E48"/>
      <c r="F48" t="s">
        <v>253</v>
      </c>
      <c r="G48">
        <v>74</v>
      </c>
      <c r="H48">
        <v>0</v>
      </c>
      <c r="I48">
        <v>0</v>
      </c>
      <c r="J48">
        <v>0</v>
      </c>
      <c r="K48">
        <v>0</v>
      </c>
      <c r="L48">
        <v>0</v>
      </c>
      <c r="M48" t="s">
        <v>7909</v>
      </c>
    </row>
    <row r="49" spans="1:13">
      <c r="A49" s="13">
        <f t="shared" si="0"/>
        <v>699</v>
      </c>
      <c r="B49">
        <v>1003053</v>
      </c>
      <c r="C49">
        <v>1380</v>
      </c>
      <c r="D49">
        <v>3001</v>
      </c>
      <c r="E49"/>
      <c r="F49" t="s">
        <v>253</v>
      </c>
      <c r="G49">
        <v>699</v>
      </c>
      <c r="H49">
        <v>0</v>
      </c>
      <c r="I49">
        <v>0</v>
      </c>
      <c r="J49">
        <v>0</v>
      </c>
      <c r="K49">
        <v>0</v>
      </c>
      <c r="L49">
        <v>0</v>
      </c>
      <c r="M49" t="s">
        <v>7554</v>
      </c>
    </row>
    <row r="50" spans="1:13">
      <c r="A50" s="13">
        <f t="shared" si="0"/>
        <v>10</v>
      </c>
      <c r="B50">
        <v>1003064</v>
      </c>
      <c r="C50">
        <v>1380</v>
      </c>
      <c r="D50">
        <v>3001</v>
      </c>
      <c r="E50"/>
      <c r="F50" t="s">
        <v>253</v>
      </c>
      <c r="G50">
        <v>10</v>
      </c>
      <c r="H50">
        <v>0</v>
      </c>
      <c r="I50">
        <v>0</v>
      </c>
      <c r="J50">
        <v>0</v>
      </c>
      <c r="K50">
        <v>0</v>
      </c>
      <c r="L50">
        <v>0</v>
      </c>
      <c r="M50" t="s">
        <v>8879</v>
      </c>
    </row>
    <row r="51" spans="1:13">
      <c r="A51" s="13">
        <f t="shared" si="0"/>
        <v>46</v>
      </c>
      <c r="B51">
        <v>1003064</v>
      </c>
      <c r="C51">
        <v>1380</v>
      </c>
      <c r="D51">
        <v>3040</v>
      </c>
      <c r="E51"/>
      <c r="F51" t="s">
        <v>253</v>
      </c>
      <c r="G51">
        <v>46</v>
      </c>
      <c r="H51">
        <v>0</v>
      </c>
      <c r="I51">
        <v>0</v>
      </c>
      <c r="J51">
        <v>0</v>
      </c>
      <c r="K51">
        <v>0</v>
      </c>
      <c r="L51">
        <v>0</v>
      </c>
      <c r="M51" t="s">
        <v>8879</v>
      </c>
    </row>
    <row r="52" spans="1:13">
      <c r="A52" s="13">
        <f t="shared" si="0"/>
        <v>308</v>
      </c>
      <c r="B52">
        <v>1003075</v>
      </c>
      <c r="C52">
        <v>1380</v>
      </c>
      <c r="D52">
        <v>3001</v>
      </c>
      <c r="E52"/>
      <c r="F52" t="s">
        <v>253</v>
      </c>
      <c r="G52">
        <v>308</v>
      </c>
      <c r="H52">
        <v>0</v>
      </c>
      <c r="I52">
        <v>0</v>
      </c>
      <c r="J52">
        <v>0</v>
      </c>
      <c r="K52">
        <v>2</v>
      </c>
      <c r="L52">
        <v>0</v>
      </c>
      <c r="M52" t="s">
        <v>263</v>
      </c>
    </row>
    <row r="53" spans="1:13">
      <c r="A53" s="13">
        <f t="shared" si="0"/>
        <v>32</v>
      </c>
      <c r="B53">
        <v>1003076</v>
      </c>
      <c r="C53">
        <v>1380</v>
      </c>
      <c r="D53">
        <v>3084</v>
      </c>
      <c r="E53"/>
      <c r="F53" t="s">
        <v>253</v>
      </c>
      <c r="G53">
        <v>32</v>
      </c>
      <c r="H53">
        <v>0</v>
      </c>
      <c r="I53">
        <v>0</v>
      </c>
      <c r="J53">
        <v>0</v>
      </c>
      <c r="K53">
        <v>0</v>
      </c>
      <c r="L53">
        <v>0</v>
      </c>
      <c r="M53" t="s">
        <v>8759</v>
      </c>
    </row>
    <row r="54" spans="1:13">
      <c r="A54" s="13">
        <f t="shared" si="0"/>
        <v>251</v>
      </c>
      <c r="B54">
        <v>1003108</v>
      </c>
      <c r="C54">
        <v>1380</v>
      </c>
      <c r="D54">
        <v>3001</v>
      </c>
      <c r="E54"/>
      <c r="F54" t="s">
        <v>253</v>
      </c>
      <c r="G54">
        <v>251</v>
      </c>
      <c r="H54">
        <v>0</v>
      </c>
      <c r="I54">
        <v>0</v>
      </c>
      <c r="J54">
        <v>0</v>
      </c>
      <c r="K54">
        <v>0</v>
      </c>
      <c r="L54">
        <v>0</v>
      </c>
      <c r="M54" t="s">
        <v>9119</v>
      </c>
    </row>
    <row r="55" spans="1:13">
      <c r="A55" s="13">
        <f t="shared" si="0"/>
        <v>13</v>
      </c>
      <c r="B55">
        <v>1003119</v>
      </c>
      <c r="C55">
        <v>1380</v>
      </c>
      <c r="D55">
        <v>3001</v>
      </c>
      <c r="E55"/>
      <c r="F55" t="s">
        <v>253</v>
      </c>
      <c r="G55">
        <v>13</v>
      </c>
      <c r="H55">
        <v>0</v>
      </c>
      <c r="I55">
        <v>0</v>
      </c>
      <c r="J55">
        <v>0</v>
      </c>
      <c r="K55">
        <v>0</v>
      </c>
      <c r="L55">
        <v>0</v>
      </c>
      <c r="M55" t="s">
        <v>8582</v>
      </c>
    </row>
    <row r="56" spans="1:13">
      <c r="A56" s="13">
        <f t="shared" si="0"/>
        <v>9</v>
      </c>
      <c r="B56">
        <v>1003130</v>
      </c>
      <c r="C56">
        <v>1380</v>
      </c>
      <c r="D56">
        <v>3001</v>
      </c>
      <c r="E56"/>
      <c r="F56" t="s">
        <v>253</v>
      </c>
      <c r="G56">
        <v>9</v>
      </c>
      <c r="H56">
        <v>0</v>
      </c>
      <c r="I56">
        <v>0</v>
      </c>
      <c r="J56">
        <v>0</v>
      </c>
      <c r="K56">
        <v>0</v>
      </c>
      <c r="L56">
        <v>0</v>
      </c>
      <c r="M56" t="s">
        <v>8625</v>
      </c>
    </row>
    <row r="57" spans="1:13">
      <c r="A57" s="13">
        <f t="shared" si="0"/>
        <v>1308</v>
      </c>
      <c r="B57">
        <v>1003141</v>
      </c>
      <c r="C57">
        <v>1380</v>
      </c>
      <c r="D57">
        <v>3001</v>
      </c>
      <c r="E57"/>
      <c r="F57" t="s">
        <v>253</v>
      </c>
      <c r="G57" s="177">
        <v>1308</v>
      </c>
      <c r="H57">
        <v>0</v>
      </c>
      <c r="I57">
        <v>0</v>
      </c>
      <c r="J57">
        <v>0</v>
      </c>
      <c r="K57">
        <v>1</v>
      </c>
      <c r="L57">
        <v>0</v>
      </c>
      <c r="M57" t="s">
        <v>264</v>
      </c>
    </row>
    <row r="58" spans="1:13">
      <c r="A58" s="13">
        <f t="shared" si="0"/>
        <v>1766</v>
      </c>
      <c r="B58">
        <v>1003174</v>
      </c>
      <c r="C58">
        <v>1380</v>
      </c>
      <c r="D58">
        <v>3001</v>
      </c>
      <c r="E58"/>
      <c r="F58" t="s">
        <v>253</v>
      </c>
      <c r="G58" s="177">
        <v>1766</v>
      </c>
      <c r="H58">
        <v>0</v>
      </c>
      <c r="I58">
        <v>0</v>
      </c>
      <c r="J58">
        <v>0</v>
      </c>
      <c r="K58">
        <v>0</v>
      </c>
      <c r="L58">
        <v>0</v>
      </c>
      <c r="M58" t="s">
        <v>8071</v>
      </c>
    </row>
    <row r="59" spans="1:13">
      <c r="A59" s="13">
        <f t="shared" si="0"/>
        <v>78</v>
      </c>
      <c r="B59">
        <v>1003176</v>
      </c>
      <c r="C59">
        <v>1380</v>
      </c>
      <c r="D59">
        <v>3001</v>
      </c>
      <c r="E59"/>
      <c r="F59" t="s">
        <v>253</v>
      </c>
      <c r="G59">
        <v>78</v>
      </c>
      <c r="H59">
        <v>0</v>
      </c>
      <c r="I59">
        <v>0</v>
      </c>
      <c r="J59">
        <v>0</v>
      </c>
      <c r="K59">
        <v>0</v>
      </c>
      <c r="L59">
        <v>0</v>
      </c>
      <c r="M59" t="s">
        <v>9190</v>
      </c>
    </row>
    <row r="60" spans="1:13">
      <c r="A60" s="13">
        <f t="shared" si="0"/>
        <v>4033</v>
      </c>
      <c r="B60">
        <v>1003178</v>
      </c>
      <c r="C60">
        <v>1380</v>
      </c>
      <c r="D60">
        <v>3001</v>
      </c>
      <c r="E60"/>
      <c r="F60" t="s">
        <v>253</v>
      </c>
      <c r="G60" s="177">
        <v>4033</v>
      </c>
      <c r="H60">
        <v>0</v>
      </c>
      <c r="I60">
        <v>0</v>
      </c>
      <c r="J60">
        <v>0</v>
      </c>
      <c r="K60">
        <v>0</v>
      </c>
      <c r="L60">
        <v>0</v>
      </c>
      <c r="M60" t="s">
        <v>8053</v>
      </c>
    </row>
    <row r="61" spans="1:13">
      <c r="A61" s="13">
        <f t="shared" si="0"/>
        <v>841</v>
      </c>
      <c r="B61">
        <v>1003179</v>
      </c>
      <c r="C61">
        <v>1380</v>
      </c>
      <c r="D61">
        <v>3001</v>
      </c>
      <c r="E61"/>
      <c r="F61" t="s">
        <v>253</v>
      </c>
      <c r="G61">
        <v>841</v>
      </c>
      <c r="H61">
        <v>0</v>
      </c>
      <c r="I61">
        <v>0</v>
      </c>
      <c r="J61">
        <v>0</v>
      </c>
      <c r="K61">
        <v>0</v>
      </c>
      <c r="L61">
        <v>0</v>
      </c>
      <c r="M61" t="s">
        <v>265</v>
      </c>
    </row>
    <row r="62" spans="1:13">
      <c r="A62" s="13">
        <f t="shared" si="0"/>
        <v>1208</v>
      </c>
      <c r="B62">
        <v>1003180</v>
      </c>
      <c r="C62">
        <v>1380</v>
      </c>
      <c r="D62">
        <v>3001</v>
      </c>
      <c r="E62"/>
      <c r="F62" t="s">
        <v>253</v>
      </c>
      <c r="G62" s="177">
        <v>1208</v>
      </c>
      <c r="H62">
        <v>0</v>
      </c>
      <c r="I62">
        <v>0</v>
      </c>
      <c r="J62">
        <v>0</v>
      </c>
      <c r="K62">
        <v>0</v>
      </c>
      <c r="L62">
        <v>0</v>
      </c>
      <c r="M62" t="s">
        <v>8072</v>
      </c>
    </row>
    <row r="63" spans="1:13">
      <c r="A63" s="13">
        <f t="shared" si="0"/>
        <v>240</v>
      </c>
      <c r="B63">
        <v>1003205</v>
      </c>
      <c r="C63">
        <v>1380</v>
      </c>
      <c r="D63">
        <v>3001</v>
      </c>
      <c r="E63"/>
      <c r="F63" t="s">
        <v>253</v>
      </c>
      <c r="G63">
        <v>240</v>
      </c>
      <c r="H63">
        <v>0</v>
      </c>
      <c r="I63">
        <v>0</v>
      </c>
      <c r="J63">
        <v>0</v>
      </c>
      <c r="K63">
        <v>0</v>
      </c>
      <c r="L63">
        <v>0</v>
      </c>
      <c r="M63" t="s">
        <v>8054</v>
      </c>
    </row>
    <row r="64" spans="1:13">
      <c r="A64" s="13">
        <f t="shared" si="0"/>
        <v>23</v>
      </c>
      <c r="B64">
        <v>1003206</v>
      </c>
      <c r="C64">
        <v>1380</v>
      </c>
      <c r="D64">
        <v>3001</v>
      </c>
      <c r="E64"/>
      <c r="F64" t="s">
        <v>253</v>
      </c>
      <c r="G64">
        <v>23</v>
      </c>
      <c r="H64">
        <v>0</v>
      </c>
      <c r="I64">
        <v>0</v>
      </c>
      <c r="J64">
        <v>0</v>
      </c>
      <c r="K64">
        <v>0</v>
      </c>
      <c r="L64">
        <v>0</v>
      </c>
      <c r="M64" t="s">
        <v>266</v>
      </c>
    </row>
    <row r="65" spans="1:13">
      <c r="A65" s="13">
        <f t="shared" si="0"/>
        <v>173</v>
      </c>
      <c r="B65">
        <v>1003207</v>
      </c>
      <c r="C65">
        <v>1380</v>
      </c>
      <c r="D65">
        <v>3001</v>
      </c>
      <c r="E65"/>
      <c r="F65" t="s">
        <v>253</v>
      </c>
      <c r="G65">
        <v>173</v>
      </c>
      <c r="H65">
        <v>0</v>
      </c>
      <c r="I65">
        <v>0</v>
      </c>
      <c r="J65">
        <v>0</v>
      </c>
      <c r="K65">
        <v>0</v>
      </c>
      <c r="L65">
        <v>0</v>
      </c>
      <c r="M65" t="s">
        <v>8439</v>
      </c>
    </row>
    <row r="66" spans="1:13">
      <c r="A66" s="13">
        <f t="shared" si="0"/>
        <v>49</v>
      </c>
      <c r="B66">
        <v>1003210</v>
      </c>
      <c r="C66">
        <v>1380</v>
      </c>
      <c r="D66">
        <v>3001</v>
      </c>
      <c r="E66"/>
      <c r="F66" t="s">
        <v>253</v>
      </c>
      <c r="G66">
        <v>49</v>
      </c>
      <c r="H66">
        <v>0</v>
      </c>
      <c r="I66">
        <v>0</v>
      </c>
      <c r="J66">
        <v>0</v>
      </c>
      <c r="K66">
        <v>0</v>
      </c>
      <c r="L66">
        <v>0</v>
      </c>
      <c r="M66" t="s">
        <v>8440</v>
      </c>
    </row>
    <row r="67" spans="1:13">
      <c r="A67" s="13">
        <f t="shared" ref="A67:A130" si="1">G67+H67+I67</f>
        <v>128</v>
      </c>
      <c r="B67">
        <v>1003211</v>
      </c>
      <c r="C67">
        <v>1380</v>
      </c>
      <c r="D67">
        <v>3001</v>
      </c>
      <c r="E67"/>
      <c r="F67" t="s">
        <v>253</v>
      </c>
      <c r="G67">
        <v>128</v>
      </c>
      <c r="H67">
        <v>0</v>
      </c>
      <c r="I67">
        <v>0</v>
      </c>
      <c r="J67">
        <v>0</v>
      </c>
      <c r="K67">
        <v>0</v>
      </c>
      <c r="L67">
        <v>0</v>
      </c>
      <c r="M67" t="s">
        <v>8549</v>
      </c>
    </row>
    <row r="68" spans="1:13">
      <c r="A68" s="13">
        <f t="shared" si="1"/>
        <v>646</v>
      </c>
      <c r="B68">
        <v>1003212</v>
      </c>
      <c r="C68">
        <v>1380</v>
      </c>
      <c r="D68">
        <v>3001</v>
      </c>
      <c r="E68"/>
      <c r="F68" t="s">
        <v>253</v>
      </c>
      <c r="G68">
        <v>646</v>
      </c>
      <c r="H68">
        <v>0</v>
      </c>
      <c r="I68">
        <v>0</v>
      </c>
      <c r="J68">
        <v>0</v>
      </c>
      <c r="K68">
        <v>0</v>
      </c>
      <c r="L68">
        <v>0</v>
      </c>
      <c r="M68" t="s">
        <v>7827</v>
      </c>
    </row>
    <row r="69" spans="1:13">
      <c r="A69" s="13">
        <f t="shared" si="1"/>
        <v>38</v>
      </c>
      <c r="B69">
        <v>1003213</v>
      </c>
      <c r="C69">
        <v>1380</v>
      </c>
      <c r="D69">
        <v>3001</v>
      </c>
      <c r="E69"/>
      <c r="F69" t="s">
        <v>253</v>
      </c>
      <c r="G69">
        <v>38</v>
      </c>
      <c r="H69">
        <v>0</v>
      </c>
      <c r="I69">
        <v>0</v>
      </c>
      <c r="J69">
        <v>0</v>
      </c>
      <c r="K69">
        <v>0</v>
      </c>
      <c r="L69">
        <v>0</v>
      </c>
      <c r="M69" t="s">
        <v>267</v>
      </c>
    </row>
    <row r="70" spans="1:13">
      <c r="A70" s="13">
        <f t="shared" si="1"/>
        <v>5</v>
      </c>
      <c r="B70">
        <v>1003214</v>
      </c>
      <c r="C70">
        <v>1380</v>
      </c>
      <c r="D70">
        <v>3001</v>
      </c>
      <c r="E70"/>
      <c r="F70" t="s">
        <v>253</v>
      </c>
      <c r="G70">
        <v>5</v>
      </c>
      <c r="H70">
        <v>0</v>
      </c>
      <c r="I70">
        <v>0</v>
      </c>
      <c r="J70">
        <v>0</v>
      </c>
      <c r="K70">
        <v>0</v>
      </c>
      <c r="L70">
        <v>0</v>
      </c>
      <c r="M70" t="s">
        <v>8734</v>
      </c>
    </row>
    <row r="71" spans="1:13">
      <c r="A71" s="13">
        <f t="shared" si="1"/>
        <v>271</v>
      </c>
      <c r="B71">
        <v>1003215</v>
      </c>
      <c r="C71">
        <v>1380</v>
      </c>
      <c r="D71">
        <v>3001</v>
      </c>
      <c r="E71"/>
      <c r="F71" t="s">
        <v>253</v>
      </c>
      <c r="G71">
        <v>271</v>
      </c>
      <c r="H71">
        <v>0</v>
      </c>
      <c r="I71">
        <v>0</v>
      </c>
      <c r="J71">
        <v>0</v>
      </c>
      <c r="K71">
        <v>0</v>
      </c>
      <c r="L71">
        <v>0</v>
      </c>
      <c r="M71" t="s">
        <v>268</v>
      </c>
    </row>
    <row r="72" spans="1:13">
      <c r="A72" s="13">
        <f t="shared" si="1"/>
        <v>198</v>
      </c>
      <c r="B72">
        <v>1003216</v>
      </c>
      <c r="C72">
        <v>1380</v>
      </c>
      <c r="D72">
        <v>3001</v>
      </c>
      <c r="E72"/>
      <c r="F72" t="s">
        <v>253</v>
      </c>
      <c r="G72">
        <v>198</v>
      </c>
      <c r="H72">
        <v>0</v>
      </c>
      <c r="I72">
        <v>0</v>
      </c>
      <c r="J72">
        <v>0</v>
      </c>
      <c r="K72">
        <v>0</v>
      </c>
      <c r="L72">
        <v>0</v>
      </c>
      <c r="M72" t="s">
        <v>269</v>
      </c>
    </row>
    <row r="73" spans="1:13">
      <c r="A73" s="13">
        <f t="shared" si="1"/>
        <v>146</v>
      </c>
      <c r="B73">
        <v>1003217</v>
      </c>
      <c r="C73">
        <v>1380</v>
      </c>
      <c r="D73">
        <v>3001</v>
      </c>
      <c r="E73"/>
      <c r="F73" t="s">
        <v>253</v>
      </c>
      <c r="G73">
        <v>146</v>
      </c>
      <c r="H73">
        <v>0</v>
      </c>
      <c r="I73">
        <v>0</v>
      </c>
      <c r="J73">
        <v>0</v>
      </c>
      <c r="K73">
        <v>0</v>
      </c>
      <c r="L73">
        <v>0</v>
      </c>
      <c r="M73" t="s">
        <v>270</v>
      </c>
    </row>
    <row r="74" spans="1:13">
      <c r="A74" s="13">
        <f t="shared" si="1"/>
        <v>687</v>
      </c>
      <c r="B74">
        <v>1003218</v>
      </c>
      <c r="C74">
        <v>1380</v>
      </c>
      <c r="D74">
        <v>3001</v>
      </c>
      <c r="E74"/>
      <c r="F74" t="s">
        <v>253</v>
      </c>
      <c r="G74">
        <v>687</v>
      </c>
      <c r="H74">
        <v>0</v>
      </c>
      <c r="I74">
        <v>0</v>
      </c>
      <c r="J74">
        <v>0</v>
      </c>
      <c r="K74">
        <v>0</v>
      </c>
      <c r="L74">
        <v>0</v>
      </c>
      <c r="M74" t="s">
        <v>271</v>
      </c>
    </row>
    <row r="75" spans="1:13">
      <c r="A75" s="13">
        <f t="shared" si="1"/>
        <v>72</v>
      </c>
      <c r="B75">
        <v>1003220</v>
      </c>
      <c r="C75">
        <v>1380</v>
      </c>
      <c r="D75">
        <v>3001</v>
      </c>
      <c r="E75"/>
      <c r="F75" t="s">
        <v>253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 t="s">
        <v>9419</v>
      </c>
    </row>
    <row r="76" spans="1:13">
      <c r="A76" s="13">
        <f t="shared" si="1"/>
        <v>183</v>
      </c>
      <c r="B76">
        <v>1003220</v>
      </c>
      <c r="C76">
        <v>1380</v>
      </c>
      <c r="D76">
        <v>3040</v>
      </c>
      <c r="E76"/>
      <c r="F76" t="s">
        <v>253</v>
      </c>
      <c r="G76">
        <v>183</v>
      </c>
      <c r="H76">
        <v>0</v>
      </c>
      <c r="I76">
        <v>0</v>
      </c>
      <c r="J76">
        <v>0</v>
      </c>
      <c r="K76">
        <v>0</v>
      </c>
      <c r="L76">
        <v>0</v>
      </c>
      <c r="M76" t="s">
        <v>9419</v>
      </c>
    </row>
    <row r="77" spans="1:13">
      <c r="A77" s="13">
        <f t="shared" si="1"/>
        <v>25</v>
      </c>
      <c r="B77">
        <v>1003222</v>
      </c>
      <c r="C77">
        <v>1380</v>
      </c>
      <c r="D77">
        <v>3001</v>
      </c>
      <c r="E77"/>
      <c r="F77" t="s">
        <v>253</v>
      </c>
      <c r="G77">
        <v>25</v>
      </c>
      <c r="H77">
        <v>0</v>
      </c>
      <c r="I77">
        <v>0</v>
      </c>
      <c r="J77">
        <v>0</v>
      </c>
      <c r="K77">
        <v>0</v>
      </c>
      <c r="L77">
        <v>0</v>
      </c>
      <c r="M77" t="s">
        <v>7930</v>
      </c>
    </row>
    <row r="78" spans="1:13">
      <c r="A78" s="13">
        <f t="shared" si="1"/>
        <v>77</v>
      </c>
      <c r="B78">
        <v>1003223</v>
      </c>
      <c r="C78">
        <v>1380</v>
      </c>
      <c r="D78">
        <v>3001</v>
      </c>
      <c r="E78"/>
      <c r="F78" t="s">
        <v>253</v>
      </c>
      <c r="G78">
        <v>77</v>
      </c>
      <c r="H78">
        <v>0</v>
      </c>
      <c r="I78">
        <v>0</v>
      </c>
      <c r="J78">
        <v>0</v>
      </c>
      <c r="K78">
        <v>0</v>
      </c>
      <c r="L78">
        <v>0</v>
      </c>
      <c r="M78" t="s">
        <v>272</v>
      </c>
    </row>
    <row r="79" spans="1:13">
      <c r="A79" s="13">
        <f t="shared" si="1"/>
        <v>288</v>
      </c>
      <c r="B79">
        <v>1003224</v>
      </c>
      <c r="C79">
        <v>1380</v>
      </c>
      <c r="D79">
        <v>3001</v>
      </c>
      <c r="E79"/>
      <c r="F79" t="s">
        <v>253</v>
      </c>
      <c r="G79">
        <v>288</v>
      </c>
      <c r="H79">
        <v>0</v>
      </c>
      <c r="I79">
        <v>0</v>
      </c>
      <c r="J79">
        <v>0</v>
      </c>
      <c r="K79">
        <v>0</v>
      </c>
      <c r="L79">
        <v>0</v>
      </c>
      <c r="M79" t="s">
        <v>8404</v>
      </c>
    </row>
    <row r="80" spans="1:13">
      <c r="A80" s="13">
        <f t="shared" si="1"/>
        <v>55</v>
      </c>
      <c r="B80">
        <v>1003241</v>
      </c>
      <c r="C80">
        <v>1380</v>
      </c>
      <c r="D80">
        <v>3084</v>
      </c>
      <c r="E80"/>
      <c r="F80" t="s">
        <v>253</v>
      </c>
      <c r="G80">
        <v>55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7662</v>
      </c>
    </row>
    <row r="81" spans="1:13">
      <c r="A81" s="13">
        <f t="shared" si="1"/>
        <v>402</v>
      </c>
      <c r="B81">
        <v>1003252</v>
      </c>
      <c r="C81">
        <v>1380</v>
      </c>
      <c r="D81">
        <v>3001</v>
      </c>
      <c r="E81"/>
      <c r="F81" t="s">
        <v>253</v>
      </c>
      <c r="G81">
        <v>402</v>
      </c>
      <c r="H81">
        <v>0</v>
      </c>
      <c r="I81">
        <v>0</v>
      </c>
      <c r="J81">
        <v>0</v>
      </c>
      <c r="K81">
        <v>0</v>
      </c>
      <c r="L81">
        <v>0</v>
      </c>
      <c r="M81" t="s">
        <v>8459</v>
      </c>
    </row>
    <row r="82" spans="1:13">
      <c r="A82" s="13">
        <f t="shared" si="1"/>
        <v>142</v>
      </c>
      <c r="B82">
        <v>1003363</v>
      </c>
      <c r="C82">
        <v>1380</v>
      </c>
      <c r="D82">
        <v>3001</v>
      </c>
      <c r="E82"/>
      <c r="F82" t="s">
        <v>253</v>
      </c>
      <c r="G82">
        <v>142</v>
      </c>
      <c r="H82">
        <v>0</v>
      </c>
      <c r="I82">
        <v>0</v>
      </c>
      <c r="J82">
        <v>0</v>
      </c>
      <c r="K82">
        <v>0</v>
      </c>
      <c r="L82">
        <v>0</v>
      </c>
      <c r="M82" t="s">
        <v>8833</v>
      </c>
    </row>
    <row r="83" spans="1:13">
      <c r="A83" s="13">
        <f t="shared" si="1"/>
        <v>12</v>
      </c>
      <c r="B83">
        <v>1003397</v>
      </c>
      <c r="C83">
        <v>1380</v>
      </c>
      <c r="D83">
        <v>3084</v>
      </c>
      <c r="E83"/>
      <c r="F83" t="s">
        <v>253</v>
      </c>
      <c r="G83">
        <v>12</v>
      </c>
      <c r="H83">
        <v>0</v>
      </c>
      <c r="I83">
        <v>0</v>
      </c>
      <c r="J83">
        <v>0</v>
      </c>
      <c r="K83">
        <v>0</v>
      </c>
      <c r="L83">
        <v>0</v>
      </c>
      <c r="M83" t="s">
        <v>7789</v>
      </c>
    </row>
    <row r="84" spans="1:13">
      <c r="A84" s="13">
        <f t="shared" si="1"/>
        <v>3</v>
      </c>
      <c r="B84">
        <v>1003466</v>
      </c>
      <c r="C84">
        <v>1380</v>
      </c>
      <c r="D84">
        <v>3085</v>
      </c>
      <c r="E84"/>
      <c r="F84" t="s">
        <v>253</v>
      </c>
      <c r="G84">
        <v>3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273</v>
      </c>
    </row>
    <row r="85" spans="1:13">
      <c r="A85" s="13">
        <f t="shared" si="1"/>
        <v>6</v>
      </c>
      <c r="B85">
        <v>1003467</v>
      </c>
      <c r="C85">
        <v>1380</v>
      </c>
      <c r="D85">
        <v>3085</v>
      </c>
      <c r="E85"/>
      <c r="F85" t="s">
        <v>253</v>
      </c>
      <c r="G85">
        <v>6</v>
      </c>
      <c r="H85">
        <v>0</v>
      </c>
      <c r="I85">
        <v>0</v>
      </c>
      <c r="J85">
        <v>0</v>
      </c>
      <c r="K85">
        <v>0</v>
      </c>
      <c r="L85">
        <v>0</v>
      </c>
      <c r="M85" t="s">
        <v>274</v>
      </c>
    </row>
    <row r="86" spans="1:13">
      <c r="A86" s="13">
        <f t="shared" si="1"/>
        <v>15</v>
      </c>
      <c r="B86">
        <v>1003477</v>
      </c>
      <c r="C86">
        <v>1380</v>
      </c>
      <c r="D86"/>
      <c r="E86"/>
      <c r="F86" t="s">
        <v>253</v>
      </c>
      <c r="G86">
        <v>0</v>
      </c>
      <c r="H86">
        <v>15</v>
      </c>
      <c r="I86">
        <v>0</v>
      </c>
      <c r="J86">
        <v>0</v>
      </c>
      <c r="K86">
        <v>0</v>
      </c>
      <c r="L86">
        <v>0</v>
      </c>
      <c r="M86" t="s">
        <v>275</v>
      </c>
    </row>
    <row r="87" spans="1:13">
      <c r="A87" s="13">
        <f t="shared" si="1"/>
        <v>9</v>
      </c>
      <c r="B87">
        <v>1003477</v>
      </c>
      <c r="C87">
        <v>1380</v>
      </c>
      <c r="D87">
        <v>3082</v>
      </c>
      <c r="E87"/>
      <c r="F87" t="s">
        <v>253</v>
      </c>
      <c r="G87">
        <v>9</v>
      </c>
      <c r="H87">
        <v>0</v>
      </c>
      <c r="I87">
        <v>0</v>
      </c>
      <c r="J87">
        <v>0</v>
      </c>
      <c r="K87">
        <v>0</v>
      </c>
      <c r="L87">
        <v>0</v>
      </c>
      <c r="M87" t="s">
        <v>275</v>
      </c>
    </row>
    <row r="88" spans="1:13">
      <c r="A88" s="13">
        <f t="shared" si="1"/>
        <v>106</v>
      </c>
      <c r="B88">
        <v>1003477</v>
      </c>
      <c r="C88">
        <v>1380</v>
      </c>
      <c r="D88">
        <v>3085</v>
      </c>
      <c r="E88"/>
      <c r="F88" t="s">
        <v>253</v>
      </c>
      <c r="G88">
        <v>106</v>
      </c>
      <c r="H88">
        <v>0</v>
      </c>
      <c r="I88">
        <v>0</v>
      </c>
      <c r="J88">
        <v>0</v>
      </c>
      <c r="K88">
        <v>0</v>
      </c>
      <c r="L88">
        <v>0</v>
      </c>
      <c r="M88" t="s">
        <v>275</v>
      </c>
    </row>
    <row r="89" spans="1:13">
      <c r="A89" s="13">
        <f t="shared" si="1"/>
        <v>0</v>
      </c>
      <c r="B89">
        <v>1003478</v>
      </c>
      <c r="C89">
        <v>1380</v>
      </c>
      <c r="D89">
        <v>3082</v>
      </c>
      <c r="E89"/>
      <c r="F89" t="s">
        <v>253</v>
      </c>
      <c r="G89">
        <v>0</v>
      </c>
      <c r="H89">
        <v>0</v>
      </c>
      <c r="I89">
        <v>0</v>
      </c>
      <c r="J89">
        <v>0</v>
      </c>
      <c r="K89">
        <v>1</v>
      </c>
      <c r="L89">
        <v>0</v>
      </c>
      <c r="M89" t="s">
        <v>276</v>
      </c>
    </row>
    <row r="90" spans="1:13">
      <c r="A90" s="13">
        <f t="shared" si="1"/>
        <v>2</v>
      </c>
      <c r="B90">
        <v>1003478</v>
      </c>
      <c r="C90">
        <v>1380</v>
      </c>
      <c r="D90">
        <v>3085</v>
      </c>
      <c r="E90"/>
      <c r="F90" t="s">
        <v>253</v>
      </c>
      <c r="G90">
        <v>2</v>
      </c>
      <c r="H90">
        <v>0</v>
      </c>
      <c r="I90">
        <v>0</v>
      </c>
      <c r="J90">
        <v>0</v>
      </c>
      <c r="K90">
        <v>0</v>
      </c>
      <c r="L90">
        <v>0</v>
      </c>
      <c r="M90" t="s">
        <v>276</v>
      </c>
    </row>
    <row r="91" spans="1:13">
      <c r="A91" s="13">
        <f t="shared" si="1"/>
        <v>23</v>
      </c>
      <c r="B91">
        <v>1003481</v>
      </c>
      <c r="C91">
        <v>1380</v>
      </c>
      <c r="D91">
        <v>3085</v>
      </c>
      <c r="E91"/>
      <c r="F91" t="s">
        <v>253</v>
      </c>
      <c r="G91">
        <v>23</v>
      </c>
      <c r="H91">
        <v>0</v>
      </c>
      <c r="I91">
        <v>0</v>
      </c>
      <c r="J91">
        <v>0</v>
      </c>
      <c r="K91">
        <v>0</v>
      </c>
      <c r="L91">
        <v>0</v>
      </c>
      <c r="M91" t="s">
        <v>277</v>
      </c>
    </row>
    <row r="92" spans="1:13">
      <c r="A92" s="13">
        <f t="shared" si="1"/>
        <v>15</v>
      </c>
      <c r="B92">
        <v>1003482</v>
      </c>
      <c r="C92">
        <v>1380</v>
      </c>
      <c r="D92">
        <v>3085</v>
      </c>
      <c r="E92"/>
      <c r="F92" t="s">
        <v>253</v>
      </c>
      <c r="G92">
        <v>15</v>
      </c>
      <c r="H92">
        <v>0</v>
      </c>
      <c r="I92">
        <v>0</v>
      </c>
      <c r="J92">
        <v>0</v>
      </c>
      <c r="K92">
        <v>0</v>
      </c>
      <c r="L92">
        <v>0</v>
      </c>
      <c r="M92" t="s">
        <v>278</v>
      </c>
    </row>
    <row r="93" spans="1:13">
      <c r="A93" s="13">
        <f t="shared" si="1"/>
        <v>11</v>
      </c>
      <c r="B93">
        <v>1003484</v>
      </c>
      <c r="C93">
        <v>1380</v>
      </c>
      <c r="D93">
        <v>3085</v>
      </c>
      <c r="E93"/>
      <c r="F93" t="s">
        <v>253</v>
      </c>
      <c r="G93">
        <v>11</v>
      </c>
      <c r="H93">
        <v>0</v>
      </c>
      <c r="I93">
        <v>0</v>
      </c>
      <c r="J93">
        <v>0</v>
      </c>
      <c r="K93">
        <v>0</v>
      </c>
      <c r="L93">
        <v>0</v>
      </c>
      <c r="M93" t="s">
        <v>279</v>
      </c>
    </row>
    <row r="94" spans="1:13">
      <c r="A94" s="13">
        <f t="shared" si="1"/>
        <v>3</v>
      </c>
      <c r="B94">
        <v>1003493</v>
      </c>
      <c r="C94">
        <v>1380</v>
      </c>
      <c r="D94">
        <v>3085</v>
      </c>
      <c r="E94"/>
      <c r="F94" t="s">
        <v>253</v>
      </c>
      <c r="G94">
        <v>3</v>
      </c>
      <c r="H94">
        <v>0</v>
      </c>
      <c r="I94">
        <v>0</v>
      </c>
      <c r="J94">
        <v>0</v>
      </c>
      <c r="K94">
        <v>0</v>
      </c>
      <c r="L94">
        <v>0</v>
      </c>
      <c r="M94" t="s">
        <v>280</v>
      </c>
    </row>
    <row r="95" spans="1:13">
      <c r="A95" s="13">
        <f t="shared" si="1"/>
        <v>5</v>
      </c>
      <c r="B95">
        <v>1003496</v>
      </c>
      <c r="C95">
        <v>1380</v>
      </c>
      <c r="D95"/>
      <c r="E95"/>
      <c r="F95" t="s">
        <v>253</v>
      </c>
      <c r="G95">
        <v>0</v>
      </c>
      <c r="H95">
        <v>5</v>
      </c>
      <c r="I95">
        <v>0</v>
      </c>
      <c r="J95">
        <v>0</v>
      </c>
      <c r="K95">
        <v>0</v>
      </c>
      <c r="L95">
        <v>0</v>
      </c>
      <c r="M95" t="s">
        <v>281</v>
      </c>
    </row>
    <row r="96" spans="1:13">
      <c r="A96" s="13">
        <f t="shared" si="1"/>
        <v>1</v>
      </c>
      <c r="B96">
        <v>1003496</v>
      </c>
      <c r="C96">
        <v>1380</v>
      </c>
      <c r="D96">
        <v>3082</v>
      </c>
      <c r="E96"/>
      <c r="F96" t="s">
        <v>253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 t="s">
        <v>281</v>
      </c>
    </row>
    <row r="97" spans="1:13">
      <c r="A97" s="13">
        <f t="shared" si="1"/>
        <v>4</v>
      </c>
      <c r="B97">
        <v>1003499</v>
      </c>
      <c r="C97">
        <v>1380</v>
      </c>
      <c r="D97">
        <v>3085</v>
      </c>
      <c r="E97"/>
      <c r="F97" t="s">
        <v>253</v>
      </c>
      <c r="G97">
        <v>4</v>
      </c>
      <c r="H97">
        <v>0</v>
      </c>
      <c r="I97">
        <v>0</v>
      </c>
      <c r="J97">
        <v>0</v>
      </c>
      <c r="K97">
        <v>0</v>
      </c>
      <c r="L97">
        <v>0</v>
      </c>
      <c r="M97" t="s">
        <v>7818</v>
      </c>
    </row>
    <row r="98" spans="1:13">
      <c r="A98" s="13">
        <f t="shared" si="1"/>
        <v>3</v>
      </c>
      <c r="B98">
        <v>1003509</v>
      </c>
      <c r="C98">
        <v>1380</v>
      </c>
      <c r="D98">
        <v>3085</v>
      </c>
      <c r="E98"/>
      <c r="F98" t="s">
        <v>253</v>
      </c>
      <c r="G98">
        <v>3</v>
      </c>
      <c r="H98">
        <v>0</v>
      </c>
      <c r="I98">
        <v>0</v>
      </c>
      <c r="J98">
        <v>0</v>
      </c>
      <c r="K98">
        <v>0</v>
      </c>
      <c r="L98">
        <v>0</v>
      </c>
      <c r="M98" t="s">
        <v>9079</v>
      </c>
    </row>
    <row r="99" spans="1:13">
      <c r="A99" s="13">
        <f t="shared" si="1"/>
        <v>3</v>
      </c>
      <c r="B99">
        <v>1003510</v>
      </c>
      <c r="C99">
        <v>1380</v>
      </c>
      <c r="D99">
        <v>3085</v>
      </c>
      <c r="E99"/>
      <c r="F99" t="s">
        <v>253</v>
      </c>
      <c r="G99">
        <v>3</v>
      </c>
      <c r="H99">
        <v>0</v>
      </c>
      <c r="I99">
        <v>0</v>
      </c>
      <c r="J99">
        <v>0</v>
      </c>
      <c r="K99">
        <v>0</v>
      </c>
      <c r="L99">
        <v>0</v>
      </c>
      <c r="M99" t="s">
        <v>7819</v>
      </c>
    </row>
    <row r="100" spans="1:13">
      <c r="A100" s="13">
        <f t="shared" si="1"/>
        <v>1</v>
      </c>
      <c r="B100">
        <v>1003511</v>
      </c>
      <c r="C100">
        <v>1380</v>
      </c>
      <c r="D100">
        <v>3085</v>
      </c>
      <c r="E100"/>
      <c r="F100" t="s">
        <v>253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 t="s">
        <v>7979</v>
      </c>
    </row>
    <row r="101" spans="1:13">
      <c r="A101" s="13">
        <f t="shared" si="1"/>
        <v>1</v>
      </c>
      <c r="B101">
        <v>1003513</v>
      </c>
      <c r="C101">
        <v>1380</v>
      </c>
      <c r="D101">
        <v>3085</v>
      </c>
      <c r="E101"/>
      <c r="F101" t="s">
        <v>253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 t="s">
        <v>7760</v>
      </c>
    </row>
    <row r="102" spans="1:13">
      <c r="A102" s="13">
        <f t="shared" si="1"/>
        <v>5</v>
      </c>
      <c r="B102">
        <v>1003524</v>
      </c>
      <c r="C102">
        <v>1380</v>
      </c>
      <c r="D102">
        <v>3085</v>
      </c>
      <c r="E102"/>
      <c r="F102" t="s">
        <v>253</v>
      </c>
      <c r="G102">
        <v>5</v>
      </c>
      <c r="H102">
        <v>0</v>
      </c>
      <c r="I102">
        <v>0</v>
      </c>
      <c r="J102">
        <v>0</v>
      </c>
      <c r="K102">
        <v>0</v>
      </c>
      <c r="L102">
        <v>0</v>
      </c>
      <c r="M102" t="s">
        <v>7727</v>
      </c>
    </row>
    <row r="103" spans="1:13">
      <c r="A103" s="13">
        <f t="shared" si="1"/>
        <v>1</v>
      </c>
      <c r="B103">
        <v>1003534</v>
      </c>
      <c r="C103">
        <v>1380</v>
      </c>
      <c r="D103">
        <v>3085</v>
      </c>
      <c r="E103"/>
      <c r="F103" t="s">
        <v>253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 t="s">
        <v>8735</v>
      </c>
    </row>
    <row r="104" spans="1:13">
      <c r="A104" s="13">
        <f t="shared" si="1"/>
        <v>274</v>
      </c>
      <c r="B104">
        <v>1003585</v>
      </c>
      <c r="C104">
        <v>1380</v>
      </c>
      <c r="D104">
        <v>3001</v>
      </c>
      <c r="E104"/>
      <c r="F104" t="s">
        <v>253</v>
      </c>
      <c r="G104">
        <v>274</v>
      </c>
      <c r="H104">
        <v>0</v>
      </c>
      <c r="I104">
        <v>0</v>
      </c>
      <c r="J104">
        <v>0</v>
      </c>
      <c r="K104">
        <v>0</v>
      </c>
      <c r="L104">
        <v>0</v>
      </c>
      <c r="M104" t="s">
        <v>8781</v>
      </c>
    </row>
    <row r="105" spans="1:13">
      <c r="A105" s="13">
        <f t="shared" si="1"/>
        <v>18</v>
      </c>
      <c r="B105">
        <v>1003605</v>
      </c>
      <c r="C105">
        <v>1380</v>
      </c>
      <c r="D105">
        <v>1012</v>
      </c>
      <c r="E105"/>
      <c r="F105" t="s">
        <v>253</v>
      </c>
      <c r="G105">
        <v>18</v>
      </c>
      <c r="H105">
        <v>0</v>
      </c>
      <c r="I105">
        <v>0</v>
      </c>
      <c r="J105">
        <v>0</v>
      </c>
      <c r="K105">
        <v>0</v>
      </c>
      <c r="L105">
        <v>0</v>
      </c>
      <c r="M105" t="s">
        <v>282</v>
      </c>
    </row>
    <row r="106" spans="1:13">
      <c r="A106" s="13">
        <f t="shared" si="1"/>
        <v>93</v>
      </c>
      <c r="B106">
        <v>1003606</v>
      </c>
      <c r="C106">
        <v>1380</v>
      </c>
      <c r="D106">
        <v>1012</v>
      </c>
      <c r="E106"/>
      <c r="F106" t="s">
        <v>253</v>
      </c>
      <c r="G106">
        <v>93</v>
      </c>
      <c r="H106">
        <v>0</v>
      </c>
      <c r="I106">
        <v>0</v>
      </c>
      <c r="J106">
        <v>0</v>
      </c>
      <c r="K106">
        <v>0</v>
      </c>
      <c r="L106">
        <v>0</v>
      </c>
      <c r="M106" t="s">
        <v>283</v>
      </c>
    </row>
    <row r="107" spans="1:13">
      <c r="A107" s="13">
        <f t="shared" si="1"/>
        <v>3</v>
      </c>
      <c r="B107">
        <v>1003606</v>
      </c>
      <c r="C107">
        <v>1380</v>
      </c>
      <c r="D107">
        <v>3082</v>
      </c>
      <c r="E107"/>
      <c r="F107" t="s">
        <v>253</v>
      </c>
      <c r="G107">
        <v>3</v>
      </c>
      <c r="H107">
        <v>0</v>
      </c>
      <c r="I107">
        <v>0</v>
      </c>
      <c r="J107">
        <v>0</v>
      </c>
      <c r="K107">
        <v>0</v>
      </c>
      <c r="L107">
        <v>0</v>
      </c>
      <c r="M107" t="s">
        <v>283</v>
      </c>
    </row>
    <row r="108" spans="1:13">
      <c r="A108" s="13">
        <f t="shared" si="1"/>
        <v>3</v>
      </c>
      <c r="B108">
        <v>1003609</v>
      </c>
      <c r="C108">
        <v>1380</v>
      </c>
      <c r="D108">
        <v>1012</v>
      </c>
      <c r="E108"/>
      <c r="F108" t="s">
        <v>253</v>
      </c>
      <c r="G108">
        <v>3</v>
      </c>
      <c r="H108">
        <v>0</v>
      </c>
      <c r="I108">
        <v>0</v>
      </c>
      <c r="J108">
        <v>0</v>
      </c>
      <c r="K108">
        <v>0</v>
      </c>
      <c r="L108">
        <v>0</v>
      </c>
      <c r="M108" t="s">
        <v>284</v>
      </c>
    </row>
    <row r="109" spans="1:13">
      <c r="A109" s="13">
        <f t="shared" si="1"/>
        <v>80</v>
      </c>
      <c r="B109">
        <v>1003610</v>
      </c>
      <c r="C109">
        <v>1380</v>
      </c>
      <c r="D109">
        <v>1012</v>
      </c>
      <c r="E109"/>
      <c r="F109" t="s">
        <v>253</v>
      </c>
      <c r="G109">
        <v>80</v>
      </c>
      <c r="H109">
        <v>0</v>
      </c>
      <c r="I109">
        <v>0</v>
      </c>
      <c r="J109">
        <v>0</v>
      </c>
      <c r="K109">
        <v>0</v>
      </c>
      <c r="L109">
        <v>0</v>
      </c>
      <c r="M109" t="s">
        <v>285</v>
      </c>
    </row>
    <row r="110" spans="1:13">
      <c r="A110" s="13">
        <f t="shared" si="1"/>
        <v>1</v>
      </c>
      <c r="B110">
        <v>1003613</v>
      </c>
      <c r="C110">
        <v>1380</v>
      </c>
      <c r="D110">
        <v>1012</v>
      </c>
      <c r="E110"/>
      <c r="F110" t="s">
        <v>253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 t="s">
        <v>286</v>
      </c>
    </row>
    <row r="111" spans="1:13">
      <c r="A111" s="13">
        <f t="shared" si="1"/>
        <v>500</v>
      </c>
      <c r="B111">
        <v>1003630</v>
      </c>
      <c r="C111">
        <v>1380</v>
      </c>
      <c r="D111">
        <v>3084</v>
      </c>
      <c r="E111"/>
      <c r="F111" t="s">
        <v>253</v>
      </c>
      <c r="G111">
        <v>500</v>
      </c>
      <c r="H111">
        <v>0</v>
      </c>
      <c r="I111">
        <v>0</v>
      </c>
      <c r="J111">
        <v>0</v>
      </c>
      <c r="K111">
        <v>0</v>
      </c>
      <c r="L111">
        <v>0</v>
      </c>
      <c r="M111" t="s">
        <v>8880</v>
      </c>
    </row>
    <row r="112" spans="1:13">
      <c r="A112" s="13">
        <f t="shared" si="1"/>
        <v>80</v>
      </c>
      <c r="B112">
        <v>1003641</v>
      </c>
      <c r="C112">
        <v>1380</v>
      </c>
      <c r="D112">
        <v>3084</v>
      </c>
      <c r="E112"/>
      <c r="F112" t="s">
        <v>253</v>
      </c>
      <c r="G112">
        <v>80</v>
      </c>
      <c r="H112">
        <v>0</v>
      </c>
      <c r="I112">
        <v>0</v>
      </c>
      <c r="J112">
        <v>0</v>
      </c>
      <c r="K112">
        <v>0</v>
      </c>
      <c r="L112">
        <v>0</v>
      </c>
      <c r="M112" t="s">
        <v>9120</v>
      </c>
    </row>
    <row r="113" spans="1:13">
      <c r="A113" s="13">
        <f t="shared" si="1"/>
        <v>18</v>
      </c>
      <c r="B113">
        <v>1006448</v>
      </c>
      <c r="C113">
        <v>1380</v>
      </c>
      <c r="D113">
        <v>3001</v>
      </c>
      <c r="E113"/>
      <c r="F113" t="s">
        <v>253</v>
      </c>
      <c r="G113">
        <v>18</v>
      </c>
      <c r="H113">
        <v>0</v>
      </c>
      <c r="I113">
        <v>0</v>
      </c>
      <c r="J113">
        <v>0</v>
      </c>
      <c r="K113">
        <v>0</v>
      </c>
      <c r="L113">
        <v>0</v>
      </c>
      <c r="M113" t="s">
        <v>8604</v>
      </c>
    </row>
    <row r="114" spans="1:13">
      <c r="A114" s="13">
        <f t="shared" si="1"/>
        <v>10</v>
      </c>
      <c r="B114">
        <v>1010722</v>
      </c>
      <c r="C114">
        <v>1380</v>
      </c>
      <c r="D114">
        <v>1012</v>
      </c>
      <c r="E114"/>
      <c r="F114" t="s">
        <v>253</v>
      </c>
      <c r="G114">
        <v>10</v>
      </c>
      <c r="H114">
        <v>0</v>
      </c>
      <c r="I114">
        <v>0</v>
      </c>
      <c r="J114">
        <v>0</v>
      </c>
      <c r="K114">
        <v>0</v>
      </c>
      <c r="L114">
        <v>0</v>
      </c>
      <c r="M114" t="s">
        <v>287</v>
      </c>
    </row>
    <row r="115" spans="1:13">
      <c r="A115" s="13">
        <f t="shared" si="1"/>
        <v>437</v>
      </c>
      <c r="B115">
        <v>1011516</v>
      </c>
      <c r="C115">
        <v>1380</v>
      </c>
      <c r="D115">
        <v>3084</v>
      </c>
      <c r="E115"/>
      <c r="F115" t="s">
        <v>253</v>
      </c>
      <c r="G115">
        <v>437</v>
      </c>
      <c r="H115">
        <v>0</v>
      </c>
      <c r="I115">
        <v>0</v>
      </c>
      <c r="J115">
        <v>0</v>
      </c>
      <c r="K115">
        <v>0</v>
      </c>
      <c r="L115">
        <v>0</v>
      </c>
      <c r="M115" t="s">
        <v>288</v>
      </c>
    </row>
    <row r="116" spans="1:13">
      <c r="A116" s="13">
        <f t="shared" si="1"/>
        <v>36</v>
      </c>
      <c r="B116">
        <v>1011581</v>
      </c>
      <c r="C116">
        <v>1380</v>
      </c>
      <c r="D116">
        <v>3001</v>
      </c>
      <c r="E116"/>
      <c r="F116" t="s">
        <v>253</v>
      </c>
      <c r="G116">
        <v>36</v>
      </c>
      <c r="H116">
        <v>0</v>
      </c>
      <c r="I116">
        <v>0</v>
      </c>
      <c r="J116">
        <v>0</v>
      </c>
      <c r="K116">
        <v>0</v>
      </c>
      <c r="L116">
        <v>0</v>
      </c>
      <c r="M116" t="s">
        <v>8928</v>
      </c>
    </row>
    <row r="117" spans="1:13">
      <c r="A117" s="13">
        <f t="shared" si="1"/>
        <v>1566</v>
      </c>
      <c r="B117">
        <v>1011765</v>
      </c>
      <c r="C117">
        <v>1380</v>
      </c>
      <c r="D117">
        <v>3001</v>
      </c>
      <c r="E117"/>
      <c r="F117" t="s">
        <v>253</v>
      </c>
      <c r="G117" s="177">
        <v>1566</v>
      </c>
      <c r="H117">
        <v>0</v>
      </c>
      <c r="I117">
        <v>0</v>
      </c>
      <c r="J117">
        <v>0</v>
      </c>
      <c r="K117">
        <v>1</v>
      </c>
      <c r="L117">
        <v>0</v>
      </c>
      <c r="M117" t="s">
        <v>8061</v>
      </c>
    </row>
    <row r="118" spans="1:13">
      <c r="A118" s="13">
        <f t="shared" si="1"/>
        <v>648</v>
      </c>
      <c r="B118">
        <v>1011916</v>
      </c>
      <c r="C118">
        <v>1380</v>
      </c>
      <c r="D118">
        <v>3084</v>
      </c>
      <c r="E118"/>
      <c r="F118" t="s">
        <v>253</v>
      </c>
      <c r="G118">
        <v>648</v>
      </c>
      <c r="H118">
        <v>0</v>
      </c>
      <c r="I118">
        <v>0</v>
      </c>
      <c r="J118">
        <v>0</v>
      </c>
      <c r="K118">
        <v>0</v>
      </c>
      <c r="L118">
        <v>0</v>
      </c>
      <c r="M118" t="s">
        <v>9080</v>
      </c>
    </row>
    <row r="119" spans="1:13">
      <c r="A119" s="13">
        <f t="shared" si="1"/>
        <v>30</v>
      </c>
      <c r="B119">
        <v>1011923</v>
      </c>
      <c r="C119">
        <v>1380</v>
      </c>
      <c r="D119">
        <v>3084</v>
      </c>
      <c r="E119"/>
      <c r="F119" t="s">
        <v>253</v>
      </c>
      <c r="G119">
        <v>30</v>
      </c>
      <c r="H119">
        <v>0</v>
      </c>
      <c r="I119">
        <v>0</v>
      </c>
      <c r="J119">
        <v>0</v>
      </c>
      <c r="K119">
        <v>0</v>
      </c>
      <c r="L119">
        <v>0</v>
      </c>
      <c r="M119" t="s">
        <v>8881</v>
      </c>
    </row>
    <row r="120" spans="1:13">
      <c r="A120" s="13">
        <f t="shared" si="1"/>
        <v>30</v>
      </c>
      <c r="B120">
        <v>1012084</v>
      </c>
      <c r="C120">
        <v>1380</v>
      </c>
      <c r="D120">
        <v>3084</v>
      </c>
      <c r="E120"/>
      <c r="F120" t="s">
        <v>253</v>
      </c>
      <c r="G120">
        <v>30</v>
      </c>
      <c r="H120">
        <v>0</v>
      </c>
      <c r="I120">
        <v>0</v>
      </c>
      <c r="J120">
        <v>0</v>
      </c>
      <c r="K120">
        <v>0</v>
      </c>
      <c r="L120">
        <v>0</v>
      </c>
      <c r="M120" t="s">
        <v>9420</v>
      </c>
    </row>
    <row r="121" spans="1:13">
      <c r="A121" s="13">
        <f t="shared" si="1"/>
        <v>200</v>
      </c>
      <c r="B121">
        <v>1012197</v>
      </c>
      <c r="C121">
        <v>1380</v>
      </c>
      <c r="D121">
        <v>3084</v>
      </c>
      <c r="E121"/>
      <c r="F121" t="s">
        <v>253</v>
      </c>
      <c r="G121">
        <v>200</v>
      </c>
      <c r="H121">
        <v>0</v>
      </c>
      <c r="I121">
        <v>0</v>
      </c>
      <c r="J121">
        <v>0</v>
      </c>
      <c r="K121">
        <v>0</v>
      </c>
      <c r="L121">
        <v>0</v>
      </c>
      <c r="M121" t="s">
        <v>8994</v>
      </c>
    </row>
    <row r="122" spans="1:13">
      <c r="A122" s="13">
        <f t="shared" si="1"/>
        <v>200</v>
      </c>
      <c r="B122">
        <v>1012198</v>
      </c>
      <c r="C122">
        <v>1380</v>
      </c>
      <c r="D122">
        <v>3084</v>
      </c>
      <c r="E122"/>
      <c r="F122" t="s">
        <v>253</v>
      </c>
      <c r="G122">
        <v>200</v>
      </c>
      <c r="H122">
        <v>0</v>
      </c>
      <c r="I122">
        <v>0</v>
      </c>
      <c r="J122">
        <v>0</v>
      </c>
      <c r="K122">
        <v>0</v>
      </c>
      <c r="L122">
        <v>0</v>
      </c>
      <c r="M122" t="s">
        <v>9017</v>
      </c>
    </row>
    <row r="123" spans="1:13">
      <c r="A123" s="13">
        <f t="shared" si="1"/>
        <v>20</v>
      </c>
      <c r="B123">
        <v>1012200</v>
      </c>
      <c r="C123">
        <v>1380</v>
      </c>
      <c r="D123">
        <v>3084</v>
      </c>
      <c r="E123"/>
      <c r="F123" t="s">
        <v>253</v>
      </c>
      <c r="G123">
        <v>20</v>
      </c>
      <c r="H123">
        <v>0</v>
      </c>
      <c r="I123">
        <v>0</v>
      </c>
      <c r="J123">
        <v>0</v>
      </c>
      <c r="K123">
        <v>0</v>
      </c>
      <c r="L123">
        <v>0</v>
      </c>
      <c r="M123" t="s">
        <v>9018</v>
      </c>
    </row>
    <row r="124" spans="1:13">
      <c r="A124" s="13">
        <f t="shared" si="1"/>
        <v>20</v>
      </c>
      <c r="B124">
        <v>1012201</v>
      </c>
      <c r="C124">
        <v>1380</v>
      </c>
      <c r="D124">
        <v>3084</v>
      </c>
      <c r="E124"/>
      <c r="F124" t="s">
        <v>253</v>
      </c>
      <c r="G124">
        <v>20</v>
      </c>
      <c r="H124">
        <v>0</v>
      </c>
      <c r="I124">
        <v>0</v>
      </c>
      <c r="J124">
        <v>0</v>
      </c>
      <c r="K124">
        <v>0</v>
      </c>
      <c r="L124">
        <v>0</v>
      </c>
      <c r="M124" t="s">
        <v>8882</v>
      </c>
    </row>
    <row r="125" spans="1:13">
      <c r="A125" s="13">
        <f t="shared" si="1"/>
        <v>30</v>
      </c>
      <c r="B125">
        <v>1012207</v>
      </c>
      <c r="C125">
        <v>1380</v>
      </c>
      <c r="D125">
        <v>3084</v>
      </c>
      <c r="E125"/>
      <c r="F125" t="s">
        <v>253</v>
      </c>
      <c r="G125">
        <v>30</v>
      </c>
      <c r="H125">
        <v>0</v>
      </c>
      <c r="I125">
        <v>0</v>
      </c>
      <c r="J125">
        <v>0</v>
      </c>
      <c r="K125">
        <v>0</v>
      </c>
      <c r="L125">
        <v>0</v>
      </c>
      <c r="M125" t="s">
        <v>8405</v>
      </c>
    </row>
    <row r="126" spans="1:13">
      <c r="A126" s="13">
        <f t="shared" si="1"/>
        <v>30</v>
      </c>
      <c r="B126">
        <v>1012208</v>
      </c>
      <c r="C126">
        <v>1380</v>
      </c>
      <c r="D126">
        <v>3084</v>
      </c>
      <c r="E126"/>
      <c r="F126" t="s">
        <v>253</v>
      </c>
      <c r="G126">
        <v>30</v>
      </c>
      <c r="H126">
        <v>0</v>
      </c>
      <c r="I126">
        <v>0</v>
      </c>
      <c r="J126">
        <v>0</v>
      </c>
      <c r="K126">
        <v>0</v>
      </c>
      <c r="L126">
        <v>0</v>
      </c>
      <c r="M126" t="s">
        <v>8760</v>
      </c>
    </row>
    <row r="127" spans="1:13">
      <c r="A127" s="13">
        <f t="shared" si="1"/>
        <v>30</v>
      </c>
      <c r="B127">
        <v>1012210</v>
      </c>
      <c r="C127">
        <v>1380</v>
      </c>
      <c r="D127">
        <v>3084</v>
      </c>
      <c r="E127"/>
      <c r="F127" t="s">
        <v>253</v>
      </c>
      <c r="G127">
        <v>30</v>
      </c>
      <c r="H127">
        <v>0</v>
      </c>
      <c r="I127">
        <v>0</v>
      </c>
      <c r="J127">
        <v>0</v>
      </c>
      <c r="K127">
        <v>0</v>
      </c>
      <c r="L127">
        <v>0</v>
      </c>
      <c r="M127" t="s">
        <v>8995</v>
      </c>
    </row>
    <row r="128" spans="1:13">
      <c r="A128" s="13">
        <f t="shared" si="1"/>
        <v>5</v>
      </c>
      <c r="B128">
        <v>1012215</v>
      </c>
      <c r="C128">
        <v>1380</v>
      </c>
      <c r="D128">
        <v>3084</v>
      </c>
      <c r="E128"/>
      <c r="F128" t="s">
        <v>253</v>
      </c>
      <c r="G128">
        <v>5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9218</v>
      </c>
    </row>
    <row r="129" spans="1:13">
      <c r="A129" s="13">
        <f t="shared" si="1"/>
        <v>20</v>
      </c>
      <c r="B129">
        <v>1012217</v>
      </c>
      <c r="C129">
        <v>1380</v>
      </c>
      <c r="D129">
        <v>3084</v>
      </c>
      <c r="E129"/>
      <c r="F129" t="s">
        <v>253</v>
      </c>
      <c r="G129">
        <v>20</v>
      </c>
      <c r="H129">
        <v>0</v>
      </c>
      <c r="I129">
        <v>0</v>
      </c>
      <c r="J129">
        <v>0</v>
      </c>
      <c r="K129">
        <v>0</v>
      </c>
      <c r="L129">
        <v>0</v>
      </c>
      <c r="M129" t="s">
        <v>9081</v>
      </c>
    </row>
    <row r="130" spans="1:13">
      <c r="A130" s="13">
        <f t="shared" si="1"/>
        <v>25</v>
      </c>
      <c r="B130">
        <v>1012218</v>
      </c>
      <c r="C130">
        <v>1380</v>
      </c>
      <c r="D130">
        <v>3084</v>
      </c>
      <c r="E130"/>
      <c r="F130" t="s">
        <v>253</v>
      </c>
      <c r="G130">
        <v>25</v>
      </c>
      <c r="H130">
        <v>0</v>
      </c>
      <c r="I130">
        <v>0</v>
      </c>
      <c r="J130">
        <v>0</v>
      </c>
      <c r="K130">
        <v>0</v>
      </c>
      <c r="L130">
        <v>0</v>
      </c>
      <c r="M130" t="s">
        <v>8834</v>
      </c>
    </row>
    <row r="131" spans="1:13">
      <c r="A131" s="13">
        <f t="shared" ref="A131:A194" si="2">G131+H131+I131</f>
        <v>142.91</v>
      </c>
      <c r="B131">
        <v>1012579</v>
      </c>
      <c r="C131">
        <v>1380</v>
      </c>
      <c r="D131">
        <v>1012</v>
      </c>
      <c r="E131"/>
      <c r="F131" t="s">
        <v>289</v>
      </c>
      <c r="G131">
        <v>142.91</v>
      </c>
      <c r="H131">
        <v>0</v>
      </c>
      <c r="I131">
        <v>0</v>
      </c>
      <c r="J131">
        <v>0</v>
      </c>
      <c r="K131">
        <v>0</v>
      </c>
      <c r="L131">
        <v>0</v>
      </c>
      <c r="M131" t="s">
        <v>290</v>
      </c>
    </row>
    <row r="132" spans="1:13">
      <c r="A132" s="13">
        <f t="shared" si="2"/>
        <v>6</v>
      </c>
      <c r="B132">
        <v>1012579</v>
      </c>
      <c r="C132">
        <v>1380</v>
      </c>
      <c r="D132">
        <v>3082</v>
      </c>
      <c r="E132"/>
      <c r="F132" t="s">
        <v>289</v>
      </c>
      <c r="G132">
        <v>6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290</v>
      </c>
    </row>
    <row r="133" spans="1:13">
      <c r="A133" s="13">
        <f t="shared" si="2"/>
        <v>147.88999999999999</v>
      </c>
      <c r="B133">
        <v>1012580</v>
      </c>
      <c r="C133">
        <v>1380</v>
      </c>
      <c r="D133">
        <v>1012</v>
      </c>
      <c r="E133"/>
      <c r="F133" t="s">
        <v>289</v>
      </c>
      <c r="G133">
        <v>147.88999999999999</v>
      </c>
      <c r="H133">
        <v>0</v>
      </c>
      <c r="I133">
        <v>0</v>
      </c>
      <c r="J133">
        <v>0</v>
      </c>
      <c r="K133">
        <v>0</v>
      </c>
      <c r="L133">
        <v>0</v>
      </c>
      <c r="M133" t="s">
        <v>291</v>
      </c>
    </row>
    <row r="134" spans="1:13">
      <c r="A134" s="13">
        <f t="shared" si="2"/>
        <v>6</v>
      </c>
      <c r="B134">
        <v>1012580</v>
      </c>
      <c r="C134">
        <v>1380</v>
      </c>
      <c r="D134">
        <v>3082</v>
      </c>
      <c r="E134"/>
      <c r="F134" t="s">
        <v>289</v>
      </c>
      <c r="G134">
        <v>6</v>
      </c>
      <c r="H134">
        <v>0</v>
      </c>
      <c r="I134">
        <v>0</v>
      </c>
      <c r="J134">
        <v>0</v>
      </c>
      <c r="K134">
        <v>0</v>
      </c>
      <c r="L134">
        <v>0</v>
      </c>
      <c r="M134" t="s">
        <v>291</v>
      </c>
    </row>
    <row r="135" spans="1:13">
      <c r="A135" s="13">
        <f t="shared" si="2"/>
        <v>199.9</v>
      </c>
      <c r="B135">
        <v>1012829</v>
      </c>
      <c r="C135">
        <v>1380</v>
      </c>
      <c r="D135">
        <v>1012</v>
      </c>
      <c r="E135"/>
      <c r="F135" t="s">
        <v>289</v>
      </c>
      <c r="G135">
        <v>199.9</v>
      </c>
      <c r="H135">
        <v>0</v>
      </c>
      <c r="I135">
        <v>0</v>
      </c>
      <c r="J135">
        <v>0</v>
      </c>
      <c r="K135">
        <v>0</v>
      </c>
      <c r="L135">
        <v>0</v>
      </c>
      <c r="M135" t="s">
        <v>292</v>
      </c>
    </row>
    <row r="136" spans="1:13">
      <c r="A136" s="13">
        <f t="shared" si="2"/>
        <v>165.92</v>
      </c>
      <c r="B136">
        <v>1012830</v>
      </c>
      <c r="C136">
        <v>1380</v>
      </c>
      <c r="D136">
        <v>1012</v>
      </c>
      <c r="E136"/>
      <c r="F136" t="s">
        <v>289</v>
      </c>
      <c r="G136">
        <v>165.92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293</v>
      </c>
    </row>
    <row r="137" spans="1:13">
      <c r="A137" s="13">
        <f t="shared" si="2"/>
        <v>7</v>
      </c>
      <c r="B137">
        <v>1013347</v>
      </c>
      <c r="C137">
        <v>1380</v>
      </c>
      <c r="D137">
        <v>3085</v>
      </c>
      <c r="E137"/>
      <c r="F137" t="s">
        <v>253</v>
      </c>
      <c r="G137">
        <v>7</v>
      </c>
      <c r="H137">
        <v>0</v>
      </c>
      <c r="I137">
        <v>0</v>
      </c>
      <c r="J137">
        <v>0</v>
      </c>
      <c r="K137">
        <v>0</v>
      </c>
      <c r="L137">
        <v>0</v>
      </c>
      <c r="M137" t="s">
        <v>294</v>
      </c>
    </row>
    <row r="138" spans="1:13">
      <c r="A138" s="13">
        <f t="shared" si="2"/>
        <v>60</v>
      </c>
      <c r="B138">
        <v>1013987</v>
      </c>
      <c r="C138">
        <v>1380</v>
      </c>
      <c r="D138">
        <v>3084</v>
      </c>
      <c r="E138"/>
      <c r="F138" t="s">
        <v>253</v>
      </c>
      <c r="G138">
        <v>60</v>
      </c>
      <c r="H138">
        <v>0</v>
      </c>
      <c r="I138">
        <v>0</v>
      </c>
      <c r="J138">
        <v>0</v>
      </c>
      <c r="K138">
        <v>0</v>
      </c>
      <c r="L138">
        <v>0</v>
      </c>
      <c r="M138" t="s">
        <v>9421</v>
      </c>
    </row>
    <row r="139" spans="1:13">
      <c r="A139" s="13">
        <f t="shared" si="2"/>
        <v>145.61199999999999</v>
      </c>
      <c r="B139">
        <v>1014299</v>
      </c>
      <c r="C139">
        <v>1380</v>
      </c>
      <c r="D139">
        <v>1012</v>
      </c>
      <c r="E139"/>
      <c r="F139" t="s">
        <v>289</v>
      </c>
      <c r="G139">
        <v>145.61199999999999</v>
      </c>
      <c r="H139">
        <v>0</v>
      </c>
      <c r="I139">
        <v>0</v>
      </c>
      <c r="J139">
        <v>0</v>
      </c>
      <c r="K139">
        <v>0</v>
      </c>
      <c r="L139">
        <v>0</v>
      </c>
      <c r="M139" t="s">
        <v>295</v>
      </c>
    </row>
    <row r="140" spans="1:13">
      <c r="A140" s="13">
        <f t="shared" si="2"/>
        <v>119.262</v>
      </c>
      <c r="B140">
        <v>1014300</v>
      </c>
      <c r="C140">
        <v>1380</v>
      </c>
      <c r="D140">
        <v>1012</v>
      </c>
      <c r="E140"/>
      <c r="F140" t="s">
        <v>289</v>
      </c>
      <c r="G140">
        <v>119.262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296</v>
      </c>
    </row>
    <row r="141" spans="1:13">
      <c r="A141" s="13">
        <f t="shared" si="2"/>
        <v>63.95</v>
      </c>
      <c r="B141">
        <v>1014301</v>
      </c>
      <c r="C141">
        <v>1380</v>
      </c>
      <c r="D141">
        <v>1012</v>
      </c>
      <c r="E141"/>
      <c r="F141" t="s">
        <v>289</v>
      </c>
      <c r="G141">
        <v>63.95</v>
      </c>
      <c r="H141">
        <v>0</v>
      </c>
      <c r="I141">
        <v>0</v>
      </c>
      <c r="J141">
        <v>0</v>
      </c>
      <c r="K141">
        <v>0</v>
      </c>
      <c r="L141">
        <v>0</v>
      </c>
      <c r="M141" t="s">
        <v>297</v>
      </c>
    </row>
    <row r="142" spans="1:13">
      <c r="A142" s="13">
        <f t="shared" si="2"/>
        <v>64.5</v>
      </c>
      <c r="B142">
        <v>1014302</v>
      </c>
      <c r="C142">
        <v>1380</v>
      </c>
      <c r="D142">
        <v>1012</v>
      </c>
      <c r="E142"/>
      <c r="F142" t="s">
        <v>289</v>
      </c>
      <c r="G142">
        <v>64.5</v>
      </c>
      <c r="H142">
        <v>0</v>
      </c>
      <c r="I142">
        <v>0</v>
      </c>
      <c r="J142">
        <v>0</v>
      </c>
      <c r="K142">
        <v>0</v>
      </c>
      <c r="L142">
        <v>0</v>
      </c>
      <c r="M142" t="s">
        <v>298</v>
      </c>
    </row>
    <row r="143" spans="1:13">
      <c r="A143" s="13">
        <f t="shared" si="2"/>
        <v>49</v>
      </c>
      <c r="B143">
        <v>1014402</v>
      </c>
      <c r="C143">
        <v>1380</v>
      </c>
      <c r="D143">
        <v>3085</v>
      </c>
      <c r="E143"/>
      <c r="F143" t="s">
        <v>253</v>
      </c>
      <c r="G143">
        <v>49</v>
      </c>
      <c r="H143">
        <v>0</v>
      </c>
      <c r="I143">
        <v>0</v>
      </c>
      <c r="J143">
        <v>0</v>
      </c>
      <c r="K143">
        <v>0</v>
      </c>
      <c r="L143">
        <v>0</v>
      </c>
      <c r="M143" t="s">
        <v>8220</v>
      </c>
    </row>
    <row r="144" spans="1:13">
      <c r="A144" s="13">
        <f t="shared" si="2"/>
        <v>984</v>
      </c>
      <c r="B144">
        <v>1014838</v>
      </c>
      <c r="C144">
        <v>1380</v>
      </c>
      <c r="D144">
        <v>3084</v>
      </c>
      <c r="E144"/>
      <c r="F144" t="s">
        <v>253</v>
      </c>
      <c r="G144">
        <v>984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299</v>
      </c>
    </row>
    <row r="145" spans="1:13">
      <c r="A145" s="13">
        <f t="shared" si="2"/>
        <v>10</v>
      </c>
      <c r="B145">
        <v>1014866</v>
      </c>
      <c r="C145">
        <v>1380</v>
      </c>
      <c r="D145">
        <v>3084</v>
      </c>
      <c r="E145"/>
      <c r="F145" t="s">
        <v>253</v>
      </c>
      <c r="G145">
        <v>10</v>
      </c>
      <c r="H145">
        <v>0</v>
      </c>
      <c r="I145">
        <v>0</v>
      </c>
      <c r="J145">
        <v>0</v>
      </c>
      <c r="K145">
        <v>0</v>
      </c>
      <c r="L145">
        <v>0</v>
      </c>
      <c r="M145" t="s">
        <v>9286</v>
      </c>
    </row>
    <row r="146" spans="1:13">
      <c r="A146" s="13">
        <f t="shared" si="2"/>
        <v>150</v>
      </c>
      <c r="B146">
        <v>1016184</v>
      </c>
      <c r="C146">
        <v>1380</v>
      </c>
      <c r="D146">
        <v>3084</v>
      </c>
      <c r="E146"/>
      <c r="F146" t="s">
        <v>253</v>
      </c>
      <c r="G146">
        <v>150</v>
      </c>
      <c r="H146">
        <v>0</v>
      </c>
      <c r="I146">
        <v>0</v>
      </c>
      <c r="J146">
        <v>0</v>
      </c>
      <c r="K146">
        <v>0</v>
      </c>
      <c r="L146">
        <v>0</v>
      </c>
      <c r="M146" t="s">
        <v>9355</v>
      </c>
    </row>
    <row r="147" spans="1:13">
      <c r="A147" s="13">
        <f t="shared" si="2"/>
        <v>80</v>
      </c>
      <c r="B147">
        <v>1016186</v>
      </c>
      <c r="C147">
        <v>1380</v>
      </c>
      <c r="D147">
        <v>3084</v>
      </c>
      <c r="E147"/>
      <c r="F147" t="s">
        <v>253</v>
      </c>
      <c r="G147">
        <v>80</v>
      </c>
      <c r="H147">
        <v>0</v>
      </c>
      <c r="I147">
        <v>0</v>
      </c>
      <c r="J147">
        <v>0</v>
      </c>
      <c r="K147">
        <v>0</v>
      </c>
      <c r="L147">
        <v>0</v>
      </c>
      <c r="M147" t="s">
        <v>9219</v>
      </c>
    </row>
    <row r="148" spans="1:13">
      <c r="A148" s="13">
        <f t="shared" si="2"/>
        <v>2</v>
      </c>
      <c r="B148">
        <v>1016277</v>
      </c>
      <c r="C148">
        <v>1380</v>
      </c>
      <c r="D148">
        <v>1012</v>
      </c>
      <c r="E148"/>
      <c r="F148" t="s">
        <v>253</v>
      </c>
      <c r="G148">
        <v>2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300</v>
      </c>
    </row>
    <row r="149" spans="1:13">
      <c r="A149" s="13">
        <f t="shared" si="2"/>
        <v>2</v>
      </c>
      <c r="B149">
        <v>1016295</v>
      </c>
      <c r="C149">
        <v>1380</v>
      </c>
      <c r="D149">
        <v>1012</v>
      </c>
      <c r="E149"/>
      <c r="F149" t="s">
        <v>253</v>
      </c>
      <c r="G149">
        <v>2</v>
      </c>
      <c r="H149">
        <v>0</v>
      </c>
      <c r="I149">
        <v>0</v>
      </c>
      <c r="J149">
        <v>0</v>
      </c>
      <c r="K149">
        <v>0</v>
      </c>
      <c r="L149">
        <v>0</v>
      </c>
      <c r="M149" t="s">
        <v>301</v>
      </c>
    </row>
    <row r="150" spans="1:13">
      <c r="A150" s="13">
        <f t="shared" si="2"/>
        <v>189</v>
      </c>
      <c r="B150">
        <v>1016301</v>
      </c>
      <c r="C150">
        <v>1380</v>
      </c>
      <c r="D150">
        <v>3001</v>
      </c>
      <c r="E150"/>
      <c r="F150" t="s">
        <v>253</v>
      </c>
      <c r="G150">
        <v>189</v>
      </c>
      <c r="H150">
        <v>0</v>
      </c>
      <c r="I150">
        <v>0</v>
      </c>
      <c r="J150">
        <v>0</v>
      </c>
      <c r="K150">
        <v>0</v>
      </c>
      <c r="L150">
        <v>0</v>
      </c>
      <c r="M150" t="s">
        <v>8460</v>
      </c>
    </row>
    <row r="151" spans="1:13">
      <c r="A151" s="13">
        <f t="shared" si="2"/>
        <v>40</v>
      </c>
      <c r="B151">
        <v>1016777</v>
      </c>
      <c r="C151">
        <v>1380</v>
      </c>
      <c r="D151">
        <v>1012</v>
      </c>
      <c r="E151"/>
      <c r="F151" t="s">
        <v>253</v>
      </c>
      <c r="G151">
        <v>40</v>
      </c>
      <c r="H151">
        <v>0</v>
      </c>
      <c r="I151">
        <v>0</v>
      </c>
      <c r="J151">
        <v>0</v>
      </c>
      <c r="K151">
        <v>0</v>
      </c>
      <c r="L151">
        <v>0</v>
      </c>
      <c r="M151" t="s">
        <v>302</v>
      </c>
    </row>
    <row r="152" spans="1:13">
      <c r="A152" s="13">
        <f t="shared" si="2"/>
        <v>0</v>
      </c>
      <c r="B152">
        <v>1016860</v>
      </c>
      <c r="C152">
        <v>1380</v>
      </c>
      <c r="D152">
        <v>3084</v>
      </c>
      <c r="E152"/>
      <c r="F152" t="s">
        <v>253</v>
      </c>
      <c r="G152">
        <v>0</v>
      </c>
      <c r="H152">
        <v>0</v>
      </c>
      <c r="I152">
        <v>0</v>
      </c>
      <c r="J152">
        <v>0</v>
      </c>
      <c r="K152">
        <v>4</v>
      </c>
      <c r="L152">
        <v>0</v>
      </c>
      <c r="M152" t="s">
        <v>303</v>
      </c>
    </row>
    <row r="153" spans="1:13">
      <c r="A153" s="13">
        <f t="shared" si="2"/>
        <v>496</v>
      </c>
      <c r="B153">
        <v>1017041</v>
      </c>
      <c r="C153">
        <v>1380</v>
      </c>
      <c r="D153">
        <v>3001</v>
      </c>
      <c r="E153"/>
      <c r="F153" t="s">
        <v>253</v>
      </c>
      <c r="G153">
        <v>496</v>
      </c>
      <c r="H153">
        <v>0</v>
      </c>
      <c r="I153">
        <v>0</v>
      </c>
      <c r="J153">
        <v>0</v>
      </c>
      <c r="K153">
        <v>0</v>
      </c>
      <c r="L153">
        <v>0</v>
      </c>
      <c r="M153" t="s">
        <v>304</v>
      </c>
    </row>
    <row r="154" spans="1:13">
      <c r="A154" s="13">
        <f t="shared" si="2"/>
        <v>260</v>
      </c>
      <c r="B154">
        <v>1017042</v>
      </c>
      <c r="C154">
        <v>1380</v>
      </c>
      <c r="D154">
        <v>3001</v>
      </c>
      <c r="E154"/>
      <c r="F154" t="s">
        <v>253</v>
      </c>
      <c r="G154">
        <v>260</v>
      </c>
      <c r="H154">
        <v>0</v>
      </c>
      <c r="I154">
        <v>0</v>
      </c>
      <c r="J154">
        <v>0</v>
      </c>
      <c r="K154">
        <v>0</v>
      </c>
      <c r="L154">
        <v>0</v>
      </c>
      <c r="M154" t="s">
        <v>7739</v>
      </c>
    </row>
    <row r="155" spans="1:13">
      <c r="A155" s="13">
        <f t="shared" si="2"/>
        <v>8</v>
      </c>
      <c r="B155">
        <v>1017060</v>
      </c>
      <c r="C155">
        <v>1380</v>
      </c>
      <c r="D155">
        <v>1012</v>
      </c>
      <c r="E155"/>
      <c r="F155" t="s">
        <v>253</v>
      </c>
      <c r="G155">
        <v>8</v>
      </c>
      <c r="H155">
        <v>0</v>
      </c>
      <c r="I155">
        <v>0</v>
      </c>
      <c r="J155">
        <v>0</v>
      </c>
      <c r="K155">
        <v>0</v>
      </c>
      <c r="L155">
        <v>0</v>
      </c>
      <c r="M155" t="s">
        <v>305</v>
      </c>
    </row>
    <row r="156" spans="1:13">
      <c r="A156" s="13">
        <f t="shared" si="2"/>
        <v>15</v>
      </c>
      <c r="B156">
        <v>1018289</v>
      </c>
      <c r="C156">
        <v>1380</v>
      </c>
      <c r="D156">
        <v>1012</v>
      </c>
      <c r="E156"/>
      <c r="F156" t="s">
        <v>253</v>
      </c>
      <c r="G156">
        <v>15</v>
      </c>
      <c r="H156">
        <v>0</v>
      </c>
      <c r="I156">
        <v>0</v>
      </c>
      <c r="J156">
        <v>0</v>
      </c>
      <c r="K156">
        <v>0</v>
      </c>
      <c r="L156">
        <v>0</v>
      </c>
      <c r="M156" t="s">
        <v>306</v>
      </c>
    </row>
    <row r="157" spans="1:13">
      <c r="A157" s="13">
        <f t="shared" si="2"/>
        <v>20</v>
      </c>
      <c r="B157">
        <v>1018304</v>
      </c>
      <c r="C157">
        <v>1380</v>
      </c>
      <c r="D157">
        <v>3084</v>
      </c>
      <c r="E157"/>
      <c r="F157" t="s">
        <v>253</v>
      </c>
      <c r="G157">
        <v>20</v>
      </c>
      <c r="H157">
        <v>0</v>
      </c>
      <c r="I157">
        <v>0</v>
      </c>
      <c r="J157">
        <v>0</v>
      </c>
      <c r="K157">
        <v>0</v>
      </c>
      <c r="L157">
        <v>0</v>
      </c>
      <c r="M157" t="s">
        <v>9121</v>
      </c>
    </row>
    <row r="158" spans="1:13">
      <c r="A158" s="13">
        <f t="shared" si="2"/>
        <v>1</v>
      </c>
      <c r="B158">
        <v>1018362</v>
      </c>
      <c r="C158">
        <v>1380</v>
      </c>
      <c r="D158">
        <v>3085</v>
      </c>
      <c r="E158"/>
      <c r="F158" t="s">
        <v>253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 t="s">
        <v>307</v>
      </c>
    </row>
    <row r="159" spans="1:13">
      <c r="A159" s="13">
        <f t="shared" si="2"/>
        <v>2</v>
      </c>
      <c r="B159">
        <v>1018612</v>
      </c>
      <c r="C159">
        <v>1380</v>
      </c>
      <c r="D159">
        <v>3001</v>
      </c>
      <c r="E159"/>
      <c r="F159" t="s">
        <v>253</v>
      </c>
      <c r="G159">
        <v>2</v>
      </c>
      <c r="H159">
        <v>0</v>
      </c>
      <c r="I159">
        <v>0</v>
      </c>
      <c r="J159">
        <v>0</v>
      </c>
      <c r="K159">
        <v>0</v>
      </c>
      <c r="L159">
        <v>0</v>
      </c>
      <c r="M159" t="s">
        <v>8605</v>
      </c>
    </row>
    <row r="160" spans="1:13">
      <c r="A160" s="13">
        <f t="shared" si="2"/>
        <v>84</v>
      </c>
      <c r="B160">
        <v>1018613</v>
      </c>
      <c r="C160">
        <v>1380</v>
      </c>
      <c r="D160">
        <v>3001</v>
      </c>
      <c r="E160"/>
      <c r="F160" t="s">
        <v>253</v>
      </c>
      <c r="G160">
        <v>84</v>
      </c>
      <c r="H160">
        <v>0</v>
      </c>
      <c r="I160">
        <v>0</v>
      </c>
      <c r="J160">
        <v>0</v>
      </c>
      <c r="K160">
        <v>0</v>
      </c>
      <c r="L160">
        <v>0</v>
      </c>
      <c r="M160" t="s">
        <v>8073</v>
      </c>
    </row>
    <row r="161" spans="1:13">
      <c r="A161" s="13">
        <f t="shared" si="2"/>
        <v>1897</v>
      </c>
      <c r="B161">
        <v>1018616</v>
      </c>
      <c r="C161">
        <v>1380</v>
      </c>
      <c r="D161">
        <v>3001</v>
      </c>
      <c r="E161"/>
      <c r="F161" t="s">
        <v>253</v>
      </c>
      <c r="G161" s="177">
        <v>1897</v>
      </c>
      <c r="H161">
        <v>0</v>
      </c>
      <c r="I161">
        <v>0</v>
      </c>
      <c r="J161">
        <v>0</v>
      </c>
      <c r="K161">
        <v>0</v>
      </c>
      <c r="L161">
        <v>0</v>
      </c>
      <c r="M161" t="s">
        <v>8062</v>
      </c>
    </row>
    <row r="162" spans="1:13">
      <c r="A162" s="13">
        <f t="shared" si="2"/>
        <v>500</v>
      </c>
      <c r="B162">
        <v>1018617</v>
      </c>
      <c r="C162">
        <v>1380</v>
      </c>
      <c r="D162">
        <v>3001</v>
      </c>
      <c r="E162"/>
      <c r="F162" t="s">
        <v>253</v>
      </c>
      <c r="G162">
        <v>500</v>
      </c>
      <c r="H162">
        <v>0</v>
      </c>
      <c r="I162">
        <v>0</v>
      </c>
      <c r="J162">
        <v>0</v>
      </c>
      <c r="K162">
        <v>0</v>
      </c>
      <c r="L162">
        <v>0</v>
      </c>
      <c r="M162" t="s">
        <v>8835</v>
      </c>
    </row>
    <row r="163" spans="1:13">
      <c r="A163" s="13">
        <f t="shared" si="2"/>
        <v>3</v>
      </c>
      <c r="B163">
        <v>1018618</v>
      </c>
      <c r="C163">
        <v>1380</v>
      </c>
      <c r="D163">
        <v>3082</v>
      </c>
      <c r="E163"/>
      <c r="F163" t="s">
        <v>253</v>
      </c>
      <c r="G163">
        <v>3</v>
      </c>
      <c r="H163">
        <v>0</v>
      </c>
      <c r="I163">
        <v>0</v>
      </c>
      <c r="J163">
        <v>0</v>
      </c>
      <c r="K163">
        <v>0</v>
      </c>
      <c r="L163">
        <v>0</v>
      </c>
      <c r="M163" t="s">
        <v>308</v>
      </c>
    </row>
    <row r="164" spans="1:13">
      <c r="A164" s="13">
        <f t="shared" si="2"/>
        <v>5</v>
      </c>
      <c r="B164">
        <v>1018618</v>
      </c>
      <c r="C164">
        <v>1380</v>
      </c>
      <c r="D164">
        <v>3085</v>
      </c>
      <c r="E164"/>
      <c r="F164" t="s">
        <v>253</v>
      </c>
      <c r="G164">
        <v>5</v>
      </c>
      <c r="H164">
        <v>0</v>
      </c>
      <c r="I164">
        <v>0</v>
      </c>
      <c r="J164">
        <v>0</v>
      </c>
      <c r="K164">
        <v>0</v>
      </c>
      <c r="L164">
        <v>0</v>
      </c>
      <c r="M164" t="s">
        <v>308</v>
      </c>
    </row>
    <row r="165" spans="1:13">
      <c r="A165" s="13">
        <f t="shared" si="2"/>
        <v>1</v>
      </c>
      <c r="B165">
        <v>1018691</v>
      </c>
      <c r="C165">
        <v>1380</v>
      </c>
      <c r="D165">
        <v>3082</v>
      </c>
      <c r="E165"/>
      <c r="F165" t="s">
        <v>253</v>
      </c>
      <c r="G165">
        <v>1</v>
      </c>
      <c r="H165">
        <v>0</v>
      </c>
      <c r="I165">
        <v>0</v>
      </c>
      <c r="J165">
        <v>0</v>
      </c>
      <c r="K165">
        <v>0</v>
      </c>
      <c r="L165">
        <v>0</v>
      </c>
      <c r="M165" t="s">
        <v>309</v>
      </c>
    </row>
    <row r="166" spans="1:13">
      <c r="A166" s="13">
        <f t="shared" si="2"/>
        <v>7</v>
      </c>
      <c r="B166">
        <v>1018694</v>
      </c>
      <c r="C166">
        <v>1380</v>
      </c>
      <c r="D166">
        <v>1012</v>
      </c>
      <c r="E166"/>
      <c r="F166" t="s">
        <v>253</v>
      </c>
      <c r="G166">
        <v>7</v>
      </c>
      <c r="H166">
        <v>0</v>
      </c>
      <c r="I166">
        <v>0</v>
      </c>
      <c r="J166">
        <v>0</v>
      </c>
      <c r="K166">
        <v>0</v>
      </c>
      <c r="L166">
        <v>0</v>
      </c>
      <c r="M166" t="s">
        <v>310</v>
      </c>
    </row>
    <row r="167" spans="1:13">
      <c r="A167" s="13">
        <f t="shared" si="2"/>
        <v>4</v>
      </c>
      <c r="B167">
        <v>1018786</v>
      </c>
      <c r="C167">
        <v>1380</v>
      </c>
      <c r="D167">
        <v>3085</v>
      </c>
      <c r="E167"/>
      <c r="F167" t="s">
        <v>253</v>
      </c>
      <c r="G167">
        <v>4</v>
      </c>
      <c r="H167">
        <v>0</v>
      </c>
      <c r="I167">
        <v>0</v>
      </c>
      <c r="J167">
        <v>0</v>
      </c>
      <c r="K167">
        <v>0</v>
      </c>
      <c r="L167">
        <v>0</v>
      </c>
      <c r="M167" t="s">
        <v>7861</v>
      </c>
    </row>
    <row r="168" spans="1:13">
      <c r="A168" s="13">
        <f t="shared" si="2"/>
        <v>4</v>
      </c>
      <c r="B168">
        <v>1018918</v>
      </c>
      <c r="C168">
        <v>1380</v>
      </c>
      <c r="D168">
        <v>1012</v>
      </c>
      <c r="E168"/>
      <c r="F168" t="s">
        <v>253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 t="s">
        <v>311</v>
      </c>
    </row>
    <row r="169" spans="1:13">
      <c r="A169" s="13">
        <f t="shared" si="2"/>
        <v>1</v>
      </c>
      <c r="B169">
        <v>1019001</v>
      </c>
      <c r="C169">
        <v>1380</v>
      </c>
      <c r="D169">
        <v>1012</v>
      </c>
      <c r="E169"/>
      <c r="F169" t="s">
        <v>253</v>
      </c>
      <c r="G169">
        <v>1</v>
      </c>
      <c r="H169">
        <v>0</v>
      </c>
      <c r="I169">
        <v>0</v>
      </c>
      <c r="J169">
        <v>2</v>
      </c>
      <c r="K169">
        <v>0</v>
      </c>
      <c r="L169">
        <v>0</v>
      </c>
      <c r="M169" t="s">
        <v>312</v>
      </c>
    </row>
    <row r="170" spans="1:13">
      <c r="A170" s="13">
        <f t="shared" si="2"/>
        <v>2</v>
      </c>
      <c r="B170">
        <v>1019885</v>
      </c>
      <c r="C170">
        <v>1380</v>
      </c>
      <c r="D170">
        <v>3085</v>
      </c>
      <c r="E170"/>
      <c r="F170" t="s">
        <v>253</v>
      </c>
      <c r="G170">
        <v>2</v>
      </c>
      <c r="H170">
        <v>0</v>
      </c>
      <c r="I170">
        <v>0</v>
      </c>
      <c r="J170">
        <v>0</v>
      </c>
      <c r="K170">
        <v>0</v>
      </c>
      <c r="L170">
        <v>0</v>
      </c>
      <c r="M170" t="s">
        <v>8175</v>
      </c>
    </row>
    <row r="171" spans="1:13">
      <c r="A171" s="13">
        <f t="shared" si="2"/>
        <v>1370</v>
      </c>
      <c r="B171">
        <v>1020503</v>
      </c>
      <c r="C171">
        <v>1380</v>
      </c>
      <c r="D171">
        <v>3084</v>
      </c>
      <c r="E171"/>
      <c r="F171" t="s">
        <v>253</v>
      </c>
      <c r="G171" s="177">
        <v>1370</v>
      </c>
      <c r="H171">
        <v>0</v>
      </c>
      <c r="I171">
        <v>0</v>
      </c>
      <c r="J171">
        <v>0</v>
      </c>
      <c r="K171">
        <v>1</v>
      </c>
      <c r="L171">
        <v>0</v>
      </c>
      <c r="M171" t="s">
        <v>313</v>
      </c>
    </row>
    <row r="172" spans="1:13">
      <c r="A172" s="13">
        <f t="shared" si="2"/>
        <v>1</v>
      </c>
      <c r="B172">
        <v>1021263</v>
      </c>
      <c r="C172">
        <v>1380</v>
      </c>
      <c r="D172">
        <v>3082</v>
      </c>
      <c r="E172"/>
      <c r="F172" t="s">
        <v>253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 t="s">
        <v>314</v>
      </c>
    </row>
    <row r="173" spans="1:13">
      <c r="A173" s="13">
        <f t="shared" si="2"/>
        <v>2</v>
      </c>
      <c r="B173">
        <v>1021577</v>
      </c>
      <c r="C173">
        <v>1380</v>
      </c>
      <c r="D173">
        <v>3082</v>
      </c>
      <c r="E173"/>
      <c r="F173" t="s">
        <v>253</v>
      </c>
      <c r="G173">
        <v>2</v>
      </c>
      <c r="H173">
        <v>0</v>
      </c>
      <c r="I173">
        <v>0</v>
      </c>
      <c r="J173">
        <v>0</v>
      </c>
      <c r="K173">
        <v>0</v>
      </c>
      <c r="L173">
        <v>0</v>
      </c>
      <c r="M173" t="s">
        <v>315</v>
      </c>
    </row>
    <row r="174" spans="1:13">
      <c r="A174" s="13">
        <f t="shared" si="2"/>
        <v>1</v>
      </c>
      <c r="B174">
        <v>1021586</v>
      </c>
      <c r="C174">
        <v>1380</v>
      </c>
      <c r="D174">
        <v>3085</v>
      </c>
      <c r="E174"/>
      <c r="F174" t="s">
        <v>253</v>
      </c>
      <c r="G174">
        <v>1</v>
      </c>
      <c r="H174">
        <v>0</v>
      </c>
      <c r="I174">
        <v>0</v>
      </c>
      <c r="J174">
        <v>0</v>
      </c>
      <c r="K174">
        <v>0</v>
      </c>
      <c r="L174">
        <v>0</v>
      </c>
      <c r="M174" t="s">
        <v>316</v>
      </c>
    </row>
    <row r="175" spans="1:13">
      <c r="A175" s="13">
        <f t="shared" si="2"/>
        <v>10</v>
      </c>
      <c r="B175">
        <v>1021589</v>
      </c>
      <c r="C175">
        <v>1380</v>
      </c>
      <c r="D175">
        <v>3085</v>
      </c>
      <c r="E175"/>
      <c r="F175" t="s">
        <v>253</v>
      </c>
      <c r="G175">
        <v>10</v>
      </c>
      <c r="H175">
        <v>0</v>
      </c>
      <c r="I175">
        <v>0</v>
      </c>
      <c r="J175">
        <v>0</v>
      </c>
      <c r="K175">
        <v>0</v>
      </c>
      <c r="L175">
        <v>0</v>
      </c>
      <c r="M175" t="s">
        <v>7862</v>
      </c>
    </row>
    <row r="176" spans="1:13">
      <c r="A176" s="13">
        <f t="shared" si="2"/>
        <v>2</v>
      </c>
      <c r="B176">
        <v>1021591</v>
      </c>
      <c r="C176">
        <v>1380</v>
      </c>
      <c r="D176">
        <v>3082</v>
      </c>
      <c r="E176"/>
      <c r="F176" t="s">
        <v>253</v>
      </c>
      <c r="G176">
        <v>2</v>
      </c>
      <c r="H176">
        <v>0</v>
      </c>
      <c r="I176">
        <v>0</v>
      </c>
      <c r="J176">
        <v>0</v>
      </c>
      <c r="K176">
        <v>0</v>
      </c>
      <c r="L176">
        <v>0</v>
      </c>
      <c r="M176" t="s">
        <v>8151</v>
      </c>
    </row>
    <row r="177" spans="1:13">
      <c r="A177" s="13">
        <f t="shared" si="2"/>
        <v>1</v>
      </c>
      <c r="B177">
        <v>1021592</v>
      </c>
      <c r="C177">
        <v>1380</v>
      </c>
      <c r="D177">
        <v>3085</v>
      </c>
      <c r="E177"/>
      <c r="F177" t="s">
        <v>253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0</v>
      </c>
      <c r="M177" t="s">
        <v>8176</v>
      </c>
    </row>
    <row r="178" spans="1:13">
      <c r="A178" s="13">
        <f t="shared" si="2"/>
        <v>2</v>
      </c>
      <c r="B178">
        <v>1021594</v>
      </c>
      <c r="C178">
        <v>1380</v>
      </c>
      <c r="D178">
        <v>3085</v>
      </c>
      <c r="E178"/>
      <c r="F178" t="s">
        <v>253</v>
      </c>
      <c r="G178">
        <v>2</v>
      </c>
      <c r="H178">
        <v>0</v>
      </c>
      <c r="I178">
        <v>0</v>
      </c>
      <c r="J178">
        <v>0</v>
      </c>
      <c r="K178">
        <v>0</v>
      </c>
      <c r="L178">
        <v>0</v>
      </c>
      <c r="M178" t="s">
        <v>317</v>
      </c>
    </row>
    <row r="179" spans="1:13">
      <c r="A179" s="13">
        <f t="shared" si="2"/>
        <v>1</v>
      </c>
      <c r="B179">
        <v>1021597</v>
      </c>
      <c r="C179">
        <v>1380</v>
      </c>
      <c r="D179">
        <v>3085</v>
      </c>
      <c r="E179"/>
      <c r="F179" t="s">
        <v>253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0</v>
      </c>
      <c r="M179" t="s">
        <v>8177</v>
      </c>
    </row>
    <row r="180" spans="1:13">
      <c r="A180" s="13">
        <f t="shared" si="2"/>
        <v>2</v>
      </c>
      <c r="B180">
        <v>1021601</v>
      </c>
      <c r="C180">
        <v>1380</v>
      </c>
      <c r="D180">
        <v>3082</v>
      </c>
      <c r="E180"/>
      <c r="F180" t="s">
        <v>253</v>
      </c>
      <c r="G180">
        <v>2</v>
      </c>
      <c r="H180">
        <v>0</v>
      </c>
      <c r="I180">
        <v>0</v>
      </c>
      <c r="J180">
        <v>0</v>
      </c>
      <c r="K180">
        <v>0</v>
      </c>
      <c r="L180">
        <v>0</v>
      </c>
      <c r="M180" t="s">
        <v>318</v>
      </c>
    </row>
    <row r="181" spans="1:13">
      <c r="A181" s="13">
        <f t="shared" si="2"/>
        <v>9</v>
      </c>
      <c r="B181">
        <v>1021601</v>
      </c>
      <c r="C181">
        <v>1380</v>
      </c>
      <c r="D181">
        <v>3085</v>
      </c>
      <c r="E181"/>
      <c r="F181" t="s">
        <v>253</v>
      </c>
      <c r="G181">
        <v>9</v>
      </c>
      <c r="H181">
        <v>0</v>
      </c>
      <c r="I181">
        <v>0</v>
      </c>
      <c r="J181">
        <v>0</v>
      </c>
      <c r="K181">
        <v>0</v>
      </c>
      <c r="L181">
        <v>0</v>
      </c>
      <c r="M181" t="s">
        <v>318</v>
      </c>
    </row>
    <row r="182" spans="1:13">
      <c r="A182" s="13">
        <f t="shared" si="2"/>
        <v>7</v>
      </c>
      <c r="B182">
        <v>1021602</v>
      </c>
      <c r="C182">
        <v>1380</v>
      </c>
      <c r="D182">
        <v>3085</v>
      </c>
      <c r="E182"/>
      <c r="F182" t="s">
        <v>253</v>
      </c>
      <c r="G182">
        <v>7</v>
      </c>
      <c r="H182">
        <v>0</v>
      </c>
      <c r="I182">
        <v>0</v>
      </c>
      <c r="J182">
        <v>0</v>
      </c>
      <c r="K182">
        <v>0</v>
      </c>
      <c r="L182">
        <v>0</v>
      </c>
      <c r="M182" t="s">
        <v>319</v>
      </c>
    </row>
    <row r="183" spans="1:13">
      <c r="A183" s="13">
        <f t="shared" si="2"/>
        <v>1</v>
      </c>
      <c r="B183">
        <v>1021603</v>
      </c>
      <c r="C183">
        <v>1380</v>
      </c>
      <c r="D183">
        <v>3085</v>
      </c>
      <c r="E183"/>
      <c r="F183" t="s">
        <v>253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0</v>
      </c>
      <c r="M183" t="s">
        <v>320</v>
      </c>
    </row>
    <row r="184" spans="1:13">
      <c r="A184" s="13">
        <f t="shared" si="2"/>
        <v>2</v>
      </c>
      <c r="B184">
        <v>1021604</v>
      </c>
      <c r="C184">
        <v>1380</v>
      </c>
      <c r="D184">
        <v>3082</v>
      </c>
      <c r="E184"/>
      <c r="F184" t="s">
        <v>253</v>
      </c>
      <c r="G184">
        <v>2</v>
      </c>
      <c r="H184">
        <v>0</v>
      </c>
      <c r="I184">
        <v>0</v>
      </c>
      <c r="J184">
        <v>0</v>
      </c>
      <c r="K184">
        <v>0</v>
      </c>
      <c r="L184">
        <v>0</v>
      </c>
      <c r="M184" t="s">
        <v>321</v>
      </c>
    </row>
    <row r="185" spans="1:13">
      <c r="A185" s="13">
        <f t="shared" si="2"/>
        <v>1</v>
      </c>
      <c r="B185">
        <v>1021604</v>
      </c>
      <c r="C185">
        <v>1380</v>
      </c>
      <c r="D185">
        <v>3085</v>
      </c>
      <c r="E185"/>
      <c r="F185" t="s">
        <v>253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 t="s">
        <v>321</v>
      </c>
    </row>
    <row r="186" spans="1:13">
      <c r="A186" s="13">
        <f t="shared" si="2"/>
        <v>1</v>
      </c>
      <c r="B186">
        <v>1021607</v>
      </c>
      <c r="C186">
        <v>1380</v>
      </c>
      <c r="D186">
        <v>3085</v>
      </c>
      <c r="E186"/>
      <c r="F186" t="s">
        <v>253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 t="s">
        <v>322</v>
      </c>
    </row>
    <row r="187" spans="1:13">
      <c r="A187" s="13">
        <f t="shared" si="2"/>
        <v>9</v>
      </c>
      <c r="B187">
        <v>1021772</v>
      </c>
      <c r="C187">
        <v>1380</v>
      </c>
      <c r="D187">
        <v>1012</v>
      </c>
      <c r="E187"/>
      <c r="F187" t="s">
        <v>253</v>
      </c>
      <c r="G187">
        <v>9</v>
      </c>
      <c r="H187">
        <v>0</v>
      </c>
      <c r="I187">
        <v>0</v>
      </c>
      <c r="J187">
        <v>0</v>
      </c>
      <c r="K187">
        <v>0</v>
      </c>
      <c r="L187">
        <v>0</v>
      </c>
      <c r="M187" t="s">
        <v>323</v>
      </c>
    </row>
    <row r="188" spans="1:13">
      <c r="A188" s="13">
        <f t="shared" si="2"/>
        <v>1344</v>
      </c>
      <c r="B188">
        <v>1021926</v>
      </c>
      <c r="C188">
        <v>1380</v>
      </c>
      <c r="D188">
        <v>3084</v>
      </c>
      <c r="E188"/>
      <c r="F188" t="s">
        <v>253</v>
      </c>
      <c r="G188" s="177">
        <v>1344</v>
      </c>
      <c r="H188">
        <v>0</v>
      </c>
      <c r="I188">
        <v>0</v>
      </c>
      <c r="J188">
        <v>0</v>
      </c>
      <c r="K188">
        <v>0</v>
      </c>
      <c r="L188">
        <v>0</v>
      </c>
      <c r="M188" t="s">
        <v>8782</v>
      </c>
    </row>
    <row r="189" spans="1:13">
      <c r="A189" s="13">
        <f t="shared" si="2"/>
        <v>0</v>
      </c>
      <c r="B189">
        <v>1021931</v>
      </c>
      <c r="C189">
        <v>1380</v>
      </c>
      <c r="D189">
        <v>3084</v>
      </c>
      <c r="E189"/>
      <c r="F189" t="s">
        <v>253</v>
      </c>
      <c r="G189">
        <v>0</v>
      </c>
      <c r="H189">
        <v>0</v>
      </c>
      <c r="I189">
        <v>0</v>
      </c>
      <c r="J189">
        <v>0</v>
      </c>
      <c r="K189">
        <v>864</v>
      </c>
      <c r="L189">
        <v>0</v>
      </c>
      <c r="M189" t="s">
        <v>8947</v>
      </c>
    </row>
    <row r="190" spans="1:13">
      <c r="A190" s="13">
        <f t="shared" si="2"/>
        <v>4000</v>
      </c>
      <c r="B190">
        <v>1021940</v>
      </c>
      <c r="C190">
        <v>1380</v>
      </c>
      <c r="D190">
        <v>3084</v>
      </c>
      <c r="E190"/>
      <c r="F190" t="s">
        <v>253</v>
      </c>
      <c r="G190" s="177">
        <v>4000</v>
      </c>
      <c r="H190">
        <v>0</v>
      </c>
      <c r="I190">
        <v>0</v>
      </c>
      <c r="J190">
        <v>0</v>
      </c>
      <c r="K190">
        <v>223</v>
      </c>
      <c r="L190">
        <v>0</v>
      </c>
      <c r="M190" t="s">
        <v>324</v>
      </c>
    </row>
    <row r="191" spans="1:13">
      <c r="A191" s="13">
        <f t="shared" si="2"/>
        <v>5</v>
      </c>
      <c r="B191">
        <v>1021957</v>
      </c>
      <c r="C191">
        <v>1380</v>
      </c>
      <c r="D191">
        <v>1012</v>
      </c>
      <c r="E191"/>
      <c r="F191" t="s">
        <v>253</v>
      </c>
      <c r="G191">
        <v>5</v>
      </c>
      <c r="H191">
        <v>0</v>
      </c>
      <c r="I191">
        <v>0</v>
      </c>
      <c r="J191">
        <v>0</v>
      </c>
      <c r="K191">
        <v>0</v>
      </c>
      <c r="L191">
        <v>0</v>
      </c>
      <c r="M191" t="s">
        <v>325</v>
      </c>
    </row>
    <row r="192" spans="1:13">
      <c r="A192" s="13">
        <f t="shared" si="2"/>
        <v>10</v>
      </c>
      <c r="B192">
        <v>1021958</v>
      </c>
      <c r="C192">
        <v>1380</v>
      </c>
      <c r="D192">
        <v>1012</v>
      </c>
      <c r="E192"/>
      <c r="F192" t="s">
        <v>253</v>
      </c>
      <c r="G192">
        <v>10</v>
      </c>
      <c r="H192">
        <v>0</v>
      </c>
      <c r="I192">
        <v>0</v>
      </c>
      <c r="J192">
        <v>0</v>
      </c>
      <c r="K192">
        <v>0</v>
      </c>
      <c r="L192">
        <v>0</v>
      </c>
      <c r="M192" t="s">
        <v>326</v>
      </c>
    </row>
    <row r="193" spans="1:13">
      <c r="A193" s="13">
        <f t="shared" si="2"/>
        <v>3</v>
      </c>
      <c r="B193">
        <v>1021959</v>
      </c>
      <c r="C193">
        <v>1380</v>
      </c>
      <c r="D193">
        <v>1012</v>
      </c>
      <c r="E193"/>
      <c r="F193" t="s">
        <v>253</v>
      </c>
      <c r="G193">
        <v>3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327</v>
      </c>
    </row>
    <row r="194" spans="1:13">
      <c r="A194" s="13">
        <f t="shared" si="2"/>
        <v>5</v>
      </c>
      <c r="B194">
        <v>1021960</v>
      </c>
      <c r="C194">
        <v>1380</v>
      </c>
      <c r="D194">
        <v>1012</v>
      </c>
      <c r="E194"/>
      <c r="F194" t="s">
        <v>253</v>
      </c>
      <c r="G194">
        <v>5</v>
      </c>
      <c r="H194">
        <v>0</v>
      </c>
      <c r="I194">
        <v>0</v>
      </c>
      <c r="J194">
        <v>0</v>
      </c>
      <c r="K194">
        <v>0</v>
      </c>
      <c r="L194">
        <v>0</v>
      </c>
      <c r="M194" t="s">
        <v>328</v>
      </c>
    </row>
    <row r="195" spans="1:13">
      <c r="A195" s="13">
        <f t="shared" ref="A195:A258" si="3">G195+H195+I195</f>
        <v>5</v>
      </c>
      <c r="B195">
        <v>1022971</v>
      </c>
      <c r="C195">
        <v>1380</v>
      </c>
      <c r="D195">
        <v>1012</v>
      </c>
      <c r="E195"/>
      <c r="F195" t="s">
        <v>253</v>
      </c>
      <c r="G195">
        <v>5</v>
      </c>
      <c r="H195">
        <v>0</v>
      </c>
      <c r="I195">
        <v>0</v>
      </c>
      <c r="J195">
        <v>0</v>
      </c>
      <c r="K195">
        <v>0</v>
      </c>
      <c r="L195">
        <v>0</v>
      </c>
      <c r="M195" t="s">
        <v>329</v>
      </c>
    </row>
    <row r="196" spans="1:13">
      <c r="A196" s="13">
        <f t="shared" si="3"/>
        <v>1</v>
      </c>
      <c r="B196">
        <v>1023248</v>
      </c>
      <c r="C196">
        <v>1380</v>
      </c>
      <c r="D196">
        <v>1012</v>
      </c>
      <c r="E196"/>
      <c r="F196" t="s">
        <v>253</v>
      </c>
      <c r="G196">
        <v>1</v>
      </c>
      <c r="H196">
        <v>0</v>
      </c>
      <c r="I196">
        <v>0</v>
      </c>
      <c r="J196">
        <v>0</v>
      </c>
      <c r="K196">
        <v>0</v>
      </c>
      <c r="L196">
        <v>0</v>
      </c>
      <c r="M196" t="s">
        <v>330</v>
      </c>
    </row>
    <row r="197" spans="1:13">
      <c r="A197" s="13">
        <f t="shared" si="3"/>
        <v>1</v>
      </c>
      <c r="B197">
        <v>1023250</v>
      </c>
      <c r="C197">
        <v>1380</v>
      </c>
      <c r="D197">
        <v>1012</v>
      </c>
      <c r="E197"/>
      <c r="F197" t="s">
        <v>253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331</v>
      </c>
    </row>
    <row r="198" spans="1:13">
      <c r="A198" s="13">
        <f t="shared" si="3"/>
        <v>585</v>
      </c>
      <c r="B198">
        <v>1023426</v>
      </c>
      <c r="C198">
        <v>1380</v>
      </c>
      <c r="D198">
        <v>3001</v>
      </c>
      <c r="E198"/>
      <c r="F198" t="s">
        <v>253</v>
      </c>
      <c r="G198">
        <v>585</v>
      </c>
      <c r="H198">
        <v>0</v>
      </c>
      <c r="I198">
        <v>0</v>
      </c>
      <c r="J198">
        <v>0</v>
      </c>
      <c r="K198">
        <v>0</v>
      </c>
      <c r="L198">
        <v>0</v>
      </c>
      <c r="M198" t="s">
        <v>8078</v>
      </c>
    </row>
    <row r="199" spans="1:13">
      <c r="A199" s="13">
        <f t="shared" si="3"/>
        <v>52</v>
      </c>
      <c r="B199">
        <v>1023427</v>
      </c>
      <c r="C199">
        <v>1380</v>
      </c>
      <c r="D199">
        <v>3001</v>
      </c>
      <c r="E199"/>
      <c r="F199" t="s">
        <v>253</v>
      </c>
      <c r="G199">
        <v>52</v>
      </c>
      <c r="H199">
        <v>0</v>
      </c>
      <c r="I199">
        <v>0</v>
      </c>
      <c r="J199">
        <v>0</v>
      </c>
      <c r="K199">
        <v>0</v>
      </c>
      <c r="L199">
        <v>0</v>
      </c>
      <c r="M199" t="s">
        <v>8698</v>
      </c>
    </row>
    <row r="200" spans="1:13">
      <c r="A200" s="13">
        <f t="shared" si="3"/>
        <v>166</v>
      </c>
      <c r="B200">
        <v>1023431</v>
      </c>
      <c r="C200">
        <v>1380</v>
      </c>
      <c r="D200">
        <v>3001</v>
      </c>
      <c r="E200"/>
      <c r="F200" t="s">
        <v>253</v>
      </c>
      <c r="G200">
        <v>166</v>
      </c>
      <c r="H200">
        <v>0</v>
      </c>
      <c r="I200">
        <v>0</v>
      </c>
      <c r="J200">
        <v>0</v>
      </c>
      <c r="K200">
        <v>1</v>
      </c>
      <c r="L200">
        <v>0</v>
      </c>
      <c r="M200" t="s">
        <v>332</v>
      </c>
    </row>
    <row r="201" spans="1:13">
      <c r="A201" s="13">
        <f t="shared" si="3"/>
        <v>275</v>
      </c>
      <c r="B201">
        <v>1023432</v>
      </c>
      <c r="C201">
        <v>1380</v>
      </c>
      <c r="D201">
        <v>3001</v>
      </c>
      <c r="E201"/>
      <c r="F201" t="s">
        <v>253</v>
      </c>
      <c r="G201">
        <v>275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333</v>
      </c>
    </row>
    <row r="202" spans="1:13">
      <c r="A202" s="13">
        <f t="shared" si="3"/>
        <v>92</v>
      </c>
      <c r="B202">
        <v>1023434</v>
      </c>
      <c r="C202">
        <v>1380</v>
      </c>
      <c r="D202">
        <v>3001</v>
      </c>
      <c r="E202"/>
      <c r="F202" t="s">
        <v>253</v>
      </c>
      <c r="G202">
        <v>92</v>
      </c>
      <c r="H202">
        <v>0</v>
      </c>
      <c r="I202">
        <v>0</v>
      </c>
      <c r="J202">
        <v>0</v>
      </c>
      <c r="K202">
        <v>0</v>
      </c>
      <c r="L202">
        <v>0</v>
      </c>
      <c r="M202" t="s">
        <v>8315</v>
      </c>
    </row>
    <row r="203" spans="1:13">
      <c r="A203" s="13">
        <f t="shared" si="3"/>
        <v>50</v>
      </c>
      <c r="B203">
        <v>1023435</v>
      </c>
      <c r="C203">
        <v>1380</v>
      </c>
      <c r="D203">
        <v>3040</v>
      </c>
      <c r="E203"/>
      <c r="F203" t="s">
        <v>253</v>
      </c>
      <c r="G203">
        <v>50</v>
      </c>
      <c r="H203">
        <v>0</v>
      </c>
      <c r="I203">
        <v>0</v>
      </c>
      <c r="J203">
        <v>0</v>
      </c>
      <c r="K203">
        <v>0</v>
      </c>
      <c r="L203">
        <v>0</v>
      </c>
      <c r="M203" t="s">
        <v>9422</v>
      </c>
    </row>
    <row r="204" spans="1:13">
      <c r="A204" s="13">
        <f t="shared" si="3"/>
        <v>86</v>
      </c>
      <c r="B204">
        <v>1023436</v>
      </c>
      <c r="C204">
        <v>1380</v>
      </c>
      <c r="D204">
        <v>3001</v>
      </c>
      <c r="E204"/>
      <c r="F204" t="s">
        <v>253</v>
      </c>
      <c r="G204">
        <v>86</v>
      </c>
      <c r="H204">
        <v>0</v>
      </c>
      <c r="I204">
        <v>0</v>
      </c>
      <c r="J204">
        <v>0</v>
      </c>
      <c r="K204">
        <v>0</v>
      </c>
      <c r="L204">
        <v>0</v>
      </c>
      <c r="M204" t="s">
        <v>334</v>
      </c>
    </row>
    <row r="205" spans="1:13">
      <c r="A205" s="13">
        <f t="shared" si="3"/>
        <v>118</v>
      </c>
      <c r="B205">
        <v>1023437</v>
      </c>
      <c r="C205">
        <v>1380</v>
      </c>
      <c r="D205">
        <v>3001</v>
      </c>
      <c r="E205"/>
      <c r="F205" t="s">
        <v>253</v>
      </c>
      <c r="G205">
        <v>118</v>
      </c>
      <c r="H205">
        <v>0</v>
      </c>
      <c r="I205">
        <v>0</v>
      </c>
      <c r="J205">
        <v>0</v>
      </c>
      <c r="K205">
        <v>1</v>
      </c>
      <c r="L205">
        <v>0</v>
      </c>
      <c r="M205" t="s">
        <v>7761</v>
      </c>
    </row>
    <row r="206" spans="1:13">
      <c r="A206" s="13">
        <f t="shared" si="3"/>
        <v>77</v>
      </c>
      <c r="B206">
        <v>1023438</v>
      </c>
      <c r="C206">
        <v>1380</v>
      </c>
      <c r="D206">
        <v>3001</v>
      </c>
      <c r="E206"/>
      <c r="F206" t="s">
        <v>253</v>
      </c>
      <c r="G206">
        <v>77</v>
      </c>
      <c r="H206">
        <v>0</v>
      </c>
      <c r="I206">
        <v>0</v>
      </c>
      <c r="J206">
        <v>0</v>
      </c>
      <c r="K206">
        <v>0</v>
      </c>
      <c r="L206">
        <v>0</v>
      </c>
      <c r="M206" t="s">
        <v>8638</v>
      </c>
    </row>
    <row r="207" spans="1:13">
      <c r="A207" s="13">
        <f t="shared" si="3"/>
        <v>134</v>
      </c>
      <c r="B207">
        <v>1023439</v>
      </c>
      <c r="C207">
        <v>1380</v>
      </c>
      <c r="D207">
        <v>3001</v>
      </c>
      <c r="E207"/>
      <c r="F207" t="s">
        <v>253</v>
      </c>
      <c r="G207">
        <v>134</v>
      </c>
      <c r="H207">
        <v>0</v>
      </c>
      <c r="I207">
        <v>0</v>
      </c>
      <c r="J207">
        <v>0</v>
      </c>
      <c r="K207">
        <v>0</v>
      </c>
      <c r="L207">
        <v>0</v>
      </c>
      <c r="M207" t="s">
        <v>7801</v>
      </c>
    </row>
    <row r="208" spans="1:13">
      <c r="A208" s="13">
        <f t="shared" si="3"/>
        <v>152</v>
      </c>
      <c r="B208">
        <v>1023441</v>
      </c>
      <c r="C208">
        <v>1380</v>
      </c>
      <c r="D208">
        <v>3001</v>
      </c>
      <c r="E208"/>
      <c r="F208" t="s">
        <v>253</v>
      </c>
      <c r="G208">
        <v>152</v>
      </c>
      <c r="H208">
        <v>0</v>
      </c>
      <c r="I208">
        <v>0</v>
      </c>
      <c r="J208">
        <v>0</v>
      </c>
      <c r="K208">
        <v>0</v>
      </c>
      <c r="L208">
        <v>0</v>
      </c>
      <c r="M208" t="s">
        <v>335</v>
      </c>
    </row>
    <row r="209" spans="1:13">
      <c r="A209" s="13">
        <f t="shared" si="3"/>
        <v>160</v>
      </c>
      <c r="B209">
        <v>1023444</v>
      </c>
      <c r="C209">
        <v>1380</v>
      </c>
      <c r="D209">
        <v>3001</v>
      </c>
      <c r="E209"/>
      <c r="F209" t="s">
        <v>253</v>
      </c>
      <c r="G209">
        <v>160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8441</v>
      </c>
    </row>
    <row r="210" spans="1:13">
      <c r="A210" s="13">
        <f t="shared" si="3"/>
        <v>28</v>
      </c>
      <c r="B210">
        <v>1023445</v>
      </c>
      <c r="C210">
        <v>1380</v>
      </c>
      <c r="D210">
        <v>3001</v>
      </c>
      <c r="E210"/>
      <c r="F210" t="s">
        <v>253</v>
      </c>
      <c r="G210">
        <v>28</v>
      </c>
      <c r="H210">
        <v>0</v>
      </c>
      <c r="I210">
        <v>0</v>
      </c>
      <c r="J210">
        <v>0</v>
      </c>
      <c r="K210">
        <v>0</v>
      </c>
      <c r="L210">
        <v>0</v>
      </c>
      <c r="M210" t="s">
        <v>8461</v>
      </c>
    </row>
    <row r="211" spans="1:13">
      <c r="A211" s="13">
        <f t="shared" si="3"/>
        <v>2016</v>
      </c>
      <c r="B211">
        <v>1023525</v>
      </c>
      <c r="C211">
        <v>1380</v>
      </c>
      <c r="D211"/>
      <c r="E211"/>
      <c r="F211" t="s">
        <v>253</v>
      </c>
      <c r="G211">
        <v>0</v>
      </c>
      <c r="H211" s="177">
        <v>2016</v>
      </c>
      <c r="I211">
        <v>0</v>
      </c>
      <c r="J211">
        <v>0</v>
      </c>
      <c r="K211">
        <v>0</v>
      </c>
      <c r="L211">
        <v>0</v>
      </c>
      <c r="M211" t="s">
        <v>8929</v>
      </c>
    </row>
    <row r="212" spans="1:13">
      <c r="A212" s="13">
        <f t="shared" si="3"/>
        <v>1009</v>
      </c>
      <c r="B212">
        <v>1023525</v>
      </c>
      <c r="C212">
        <v>1380</v>
      </c>
      <c r="D212">
        <v>2004</v>
      </c>
      <c r="E212"/>
      <c r="F212" t="s">
        <v>253</v>
      </c>
      <c r="G212">
        <v>0</v>
      </c>
      <c r="H212">
        <v>0</v>
      </c>
      <c r="I212" s="177">
        <v>1009</v>
      </c>
      <c r="J212">
        <v>0</v>
      </c>
      <c r="K212">
        <v>0</v>
      </c>
      <c r="L212">
        <v>0</v>
      </c>
      <c r="M212" t="s">
        <v>8929</v>
      </c>
    </row>
    <row r="213" spans="1:13">
      <c r="A213" s="13">
        <f t="shared" si="3"/>
        <v>26639</v>
      </c>
      <c r="B213">
        <v>1023525</v>
      </c>
      <c r="C213">
        <v>1380</v>
      </c>
      <c r="D213">
        <v>3084</v>
      </c>
      <c r="E213"/>
      <c r="F213" t="s">
        <v>253</v>
      </c>
      <c r="G213" s="177">
        <v>26639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8929</v>
      </c>
    </row>
    <row r="214" spans="1:13">
      <c r="A214" s="13">
        <f t="shared" si="3"/>
        <v>990</v>
      </c>
      <c r="B214">
        <v>1023531</v>
      </c>
      <c r="C214">
        <v>1380</v>
      </c>
      <c r="D214">
        <v>3084</v>
      </c>
      <c r="E214"/>
      <c r="F214" t="s">
        <v>253</v>
      </c>
      <c r="G214">
        <v>990</v>
      </c>
      <c r="H214">
        <v>0</v>
      </c>
      <c r="I214">
        <v>0</v>
      </c>
      <c r="J214">
        <v>0</v>
      </c>
      <c r="K214">
        <v>0</v>
      </c>
      <c r="L214">
        <v>0</v>
      </c>
      <c r="M214" t="s">
        <v>8761</v>
      </c>
    </row>
    <row r="215" spans="1:13">
      <c r="A215" s="13">
        <f t="shared" si="3"/>
        <v>338</v>
      </c>
      <c r="B215">
        <v>1023556</v>
      </c>
      <c r="C215">
        <v>1380</v>
      </c>
      <c r="D215">
        <v>3001</v>
      </c>
      <c r="E215"/>
      <c r="F215" t="s">
        <v>253</v>
      </c>
      <c r="G215">
        <v>338</v>
      </c>
      <c r="H215">
        <v>0</v>
      </c>
      <c r="I215">
        <v>0</v>
      </c>
      <c r="J215">
        <v>0</v>
      </c>
      <c r="K215">
        <v>1</v>
      </c>
      <c r="L215">
        <v>0</v>
      </c>
      <c r="M215" t="s">
        <v>8762</v>
      </c>
    </row>
    <row r="216" spans="1:13">
      <c r="A216" s="13">
        <f t="shared" si="3"/>
        <v>96</v>
      </c>
      <c r="B216">
        <v>1023557</v>
      </c>
      <c r="C216">
        <v>1380</v>
      </c>
      <c r="D216">
        <v>3001</v>
      </c>
      <c r="E216"/>
      <c r="F216" t="s">
        <v>253</v>
      </c>
      <c r="G216">
        <v>96</v>
      </c>
      <c r="H216">
        <v>0</v>
      </c>
      <c r="I216">
        <v>0</v>
      </c>
      <c r="J216">
        <v>0</v>
      </c>
      <c r="K216">
        <v>0</v>
      </c>
      <c r="L216">
        <v>0</v>
      </c>
      <c r="M216" t="s">
        <v>8442</v>
      </c>
    </row>
    <row r="217" spans="1:13">
      <c r="A217" s="13">
        <f t="shared" si="3"/>
        <v>1443</v>
      </c>
      <c r="B217">
        <v>1024173</v>
      </c>
      <c r="C217">
        <v>1380</v>
      </c>
      <c r="D217">
        <v>3001</v>
      </c>
      <c r="E217"/>
      <c r="F217" t="s">
        <v>253</v>
      </c>
      <c r="G217" s="177">
        <v>1443</v>
      </c>
      <c r="H217">
        <v>0</v>
      </c>
      <c r="I217">
        <v>0</v>
      </c>
      <c r="J217">
        <v>0</v>
      </c>
      <c r="K217">
        <v>2</v>
      </c>
      <c r="L217">
        <v>0</v>
      </c>
      <c r="M217" t="s">
        <v>336</v>
      </c>
    </row>
    <row r="218" spans="1:13">
      <c r="A218" s="13">
        <f t="shared" si="3"/>
        <v>1</v>
      </c>
      <c r="B218">
        <v>1028088</v>
      </c>
      <c r="C218">
        <v>1380</v>
      </c>
      <c r="D218">
        <v>1012</v>
      </c>
      <c r="E218"/>
      <c r="F218" t="s">
        <v>253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 t="s">
        <v>337</v>
      </c>
    </row>
    <row r="219" spans="1:13">
      <c r="A219" s="13">
        <f t="shared" si="3"/>
        <v>2</v>
      </c>
      <c r="B219">
        <v>1028131</v>
      </c>
      <c r="C219">
        <v>1380</v>
      </c>
      <c r="D219">
        <v>3082</v>
      </c>
      <c r="E219"/>
      <c r="F219" t="s">
        <v>253</v>
      </c>
      <c r="G219">
        <v>2</v>
      </c>
      <c r="H219">
        <v>0</v>
      </c>
      <c r="I219">
        <v>0</v>
      </c>
      <c r="J219">
        <v>0</v>
      </c>
      <c r="K219">
        <v>0</v>
      </c>
      <c r="L219">
        <v>0</v>
      </c>
      <c r="M219" t="s">
        <v>9191</v>
      </c>
    </row>
    <row r="220" spans="1:13">
      <c r="A220" s="13">
        <f t="shared" si="3"/>
        <v>4</v>
      </c>
      <c r="B220">
        <v>1028483</v>
      </c>
      <c r="C220">
        <v>1380</v>
      </c>
      <c r="D220">
        <v>1012</v>
      </c>
      <c r="E220"/>
      <c r="F220" t="s">
        <v>253</v>
      </c>
      <c r="G220">
        <v>4</v>
      </c>
      <c r="H220">
        <v>0</v>
      </c>
      <c r="I220">
        <v>0</v>
      </c>
      <c r="J220">
        <v>0</v>
      </c>
      <c r="K220">
        <v>0</v>
      </c>
      <c r="L220">
        <v>0</v>
      </c>
      <c r="M220" t="s">
        <v>338</v>
      </c>
    </row>
    <row r="221" spans="1:13">
      <c r="A221" s="13">
        <f t="shared" si="3"/>
        <v>1</v>
      </c>
      <c r="B221">
        <v>1028489</v>
      </c>
      <c r="C221">
        <v>1380</v>
      </c>
      <c r="D221">
        <v>1012</v>
      </c>
      <c r="E221"/>
      <c r="F221" t="s">
        <v>253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 t="s">
        <v>339</v>
      </c>
    </row>
    <row r="222" spans="1:13">
      <c r="A222" s="13">
        <f t="shared" si="3"/>
        <v>160</v>
      </c>
      <c r="B222">
        <v>1029128</v>
      </c>
      <c r="C222">
        <v>1380</v>
      </c>
      <c r="D222">
        <v>3001</v>
      </c>
      <c r="E222"/>
      <c r="F222" t="s">
        <v>253</v>
      </c>
      <c r="G222">
        <v>160</v>
      </c>
      <c r="H222">
        <v>0</v>
      </c>
      <c r="I222">
        <v>0</v>
      </c>
      <c r="J222">
        <v>0</v>
      </c>
      <c r="K222">
        <v>0</v>
      </c>
      <c r="L222">
        <v>0</v>
      </c>
      <c r="M222" t="s">
        <v>340</v>
      </c>
    </row>
    <row r="223" spans="1:13">
      <c r="A223" s="13">
        <f t="shared" si="3"/>
        <v>6</v>
      </c>
      <c r="B223">
        <v>1029799</v>
      </c>
      <c r="C223">
        <v>1380</v>
      </c>
      <c r="D223">
        <v>3082</v>
      </c>
      <c r="E223"/>
      <c r="F223" t="s">
        <v>253</v>
      </c>
      <c r="G223">
        <v>6</v>
      </c>
      <c r="H223">
        <v>0</v>
      </c>
      <c r="I223">
        <v>0</v>
      </c>
      <c r="J223">
        <v>0</v>
      </c>
      <c r="K223">
        <v>0</v>
      </c>
      <c r="L223">
        <v>0</v>
      </c>
      <c r="M223" t="s">
        <v>9356</v>
      </c>
    </row>
    <row r="224" spans="1:13">
      <c r="A224" s="13">
        <f t="shared" si="3"/>
        <v>1</v>
      </c>
      <c r="B224">
        <v>1029799</v>
      </c>
      <c r="C224">
        <v>1380</v>
      </c>
      <c r="D224">
        <v>3085</v>
      </c>
      <c r="E224"/>
      <c r="F224" t="s">
        <v>253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 t="s">
        <v>9356</v>
      </c>
    </row>
    <row r="225" spans="1:13">
      <c r="A225" s="13">
        <f t="shared" si="3"/>
        <v>1</v>
      </c>
      <c r="B225">
        <v>1029800</v>
      </c>
      <c r="C225">
        <v>1380</v>
      </c>
      <c r="D225">
        <v>3082</v>
      </c>
      <c r="E225"/>
      <c r="F225" t="s">
        <v>253</v>
      </c>
      <c r="G225">
        <v>1</v>
      </c>
      <c r="H225">
        <v>0</v>
      </c>
      <c r="I225">
        <v>0</v>
      </c>
      <c r="J225">
        <v>0</v>
      </c>
      <c r="K225">
        <v>0</v>
      </c>
      <c r="L225">
        <v>0</v>
      </c>
      <c r="M225" t="s">
        <v>7539</v>
      </c>
    </row>
    <row r="226" spans="1:13">
      <c r="A226" s="13">
        <f t="shared" si="3"/>
        <v>2</v>
      </c>
      <c r="B226">
        <v>1029800</v>
      </c>
      <c r="C226">
        <v>1380</v>
      </c>
      <c r="D226">
        <v>3085</v>
      </c>
      <c r="E226"/>
      <c r="F226" t="s">
        <v>253</v>
      </c>
      <c r="G226">
        <v>2</v>
      </c>
      <c r="H226">
        <v>0</v>
      </c>
      <c r="I226">
        <v>0</v>
      </c>
      <c r="J226">
        <v>0</v>
      </c>
      <c r="K226">
        <v>0</v>
      </c>
      <c r="L226">
        <v>0</v>
      </c>
      <c r="M226" t="s">
        <v>7539</v>
      </c>
    </row>
    <row r="227" spans="1:13">
      <c r="A227" s="13">
        <f t="shared" si="3"/>
        <v>1</v>
      </c>
      <c r="B227">
        <v>1029801</v>
      </c>
      <c r="C227">
        <v>1380</v>
      </c>
      <c r="D227">
        <v>3085</v>
      </c>
      <c r="E227"/>
      <c r="F227" t="s">
        <v>253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 t="s">
        <v>7540</v>
      </c>
    </row>
    <row r="228" spans="1:13">
      <c r="A228" s="13">
        <f t="shared" si="3"/>
        <v>5</v>
      </c>
      <c r="B228">
        <v>1029802</v>
      </c>
      <c r="C228">
        <v>1380</v>
      </c>
      <c r="D228">
        <v>3085</v>
      </c>
      <c r="E228"/>
      <c r="F228" t="s">
        <v>253</v>
      </c>
      <c r="G228">
        <v>5</v>
      </c>
      <c r="H228">
        <v>0</v>
      </c>
      <c r="I228">
        <v>0</v>
      </c>
      <c r="J228">
        <v>0</v>
      </c>
      <c r="K228">
        <v>0</v>
      </c>
      <c r="L228">
        <v>0</v>
      </c>
      <c r="M228" t="s">
        <v>9357</v>
      </c>
    </row>
    <row r="229" spans="1:13">
      <c r="A229" s="13">
        <f t="shared" si="3"/>
        <v>10</v>
      </c>
      <c r="B229">
        <v>1029876</v>
      </c>
      <c r="C229">
        <v>1380</v>
      </c>
      <c r="D229">
        <v>3001</v>
      </c>
      <c r="E229"/>
      <c r="F229" t="s">
        <v>253</v>
      </c>
      <c r="G229">
        <v>10</v>
      </c>
      <c r="H229">
        <v>0</v>
      </c>
      <c r="I229">
        <v>0</v>
      </c>
      <c r="J229">
        <v>0</v>
      </c>
      <c r="K229">
        <v>0</v>
      </c>
      <c r="L229">
        <v>0</v>
      </c>
      <c r="M229" t="s">
        <v>8996</v>
      </c>
    </row>
    <row r="230" spans="1:13">
      <c r="A230" s="13">
        <f t="shared" si="3"/>
        <v>0</v>
      </c>
      <c r="B230">
        <v>1029877</v>
      </c>
      <c r="C230">
        <v>1380</v>
      </c>
      <c r="D230">
        <v>3001</v>
      </c>
      <c r="E230"/>
      <c r="F230" t="s">
        <v>253</v>
      </c>
      <c r="G230">
        <v>0</v>
      </c>
      <c r="H230">
        <v>0</v>
      </c>
      <c r="I230">
        <v>0</v>
      </c>
      <c r="J230">
        <v>0</v>
      </c>
      <c r="K230">
        <v>1</v>
      </c>
      <c r="L230">
        <v>0</v>
      </c>
      <c r="M230" t="s">
        <v>8583</v>
      </c>
    </row>
    <row r="231" spans="1:13">
      <c r="A231" s="13">
        <f t="shared" si="3"/>
        <v>130</v>
      </c>
      <c r="B231">
        <v>1029878</v>
      </c>
      <c r="C231">
        <v>1380</v>
      </c>
      <c r="D231">
        <v>3001</v>
      </c>
      <c r="E231"/>
      <c r="F231" t="s">
        <v>253</v>
      </c>
      <c r="G231">
        <v>130</v>
      </c>
      <c r="H231">
        <v>0</v>
      </c>
      <c r="I231">
        <v>0</v>
      </c>
      <c r="J231">
        <v>0</v>
      </c>
      <c r="K231">
        <v>0</v>
      </c>
      <c r="L231">
        <v>0</v>
      </c>
      <c r="M231" t="s">
        <v>8584</v>
      </c>
    </row>
    <row r="232" spans="1:13">
      <c r="A232" s="13">
        <f t="shared" si="3"/>
        <v>76</v>
      </c>
      <c r="B232">
        <v>1029880</v>
      </c>
      <c r="C232">
        <v>1380</v>
      </c>
      <c r="D232">
        <v>3001</v>
      </c>
      <c r="E232"/>
      <c r="F232" t="s">
        <v>253</v>
      </c>
      <c r="G232">
        <v>76</v>
      </c>
      <c r="H232">
        <v>0</v>
      </c>
      <c r="I232">
        <v>0</v>
      </c>
      <c r="J232">
        <v>0</v>
      </c>
      <c r="K232">
        <v>0</v>
      </c>
      <c r="L232">
        <v>0</v>
      </c>
      <c r="M232" t="s">
        <v>8045</v>
      </c>
    </row>
    <row r="233" spans="1:13">
      <c r="A233" s="13">
        <f t="shared" si="3"/>
        <v>252</v>
      </c>
      <c r="B233">
        <v>1029881</v>
      </c>
      <c r="C233">
        <v>1380</v>
      </c>
      <c r="D233">
        <v>3001</v>
      </c>
      <c r="E233"/>
      <c r="F233" t="s">
        <v>253</v>
      </c>
      <c r="G233">
        <v>252</v>
      </c>
      <c r="H233">
        <v>0</v>
      </c>
      <c r="I233">
        <v>0</v>
      </c>
      <c r="J233">
        <v>0</v>
      </c>
      <c r="K233">
        <v>0</v>
      </c>
      <c r="L233">
        <v>0</v>
      </c>
      <c r="M233" t="s">
        <v>341</v>
      </c>
    </row>
    <row r="234" spans="1:13">
      <c r="A234" s="13">
        <f t="shared" si="3"/>
        <v>1</v>
      </c>
      <c r="B234">
        <v>1030049</v>
      </c>
      <c r="C234">
        <v>1380</v>
      </c>
      <c r="D234"/>
      <c r="E234"/>
      <c r="F234" t="s">
        <v>253</v>
      </c>
      <c r="G234">
        <v>0</v>
      </c>
      <c r="H234">
        <v>1</v>
      </c>
      <c r="I234">
        <v>0</v>
      </c>
      <c r="J234">
        <v>0</v>
      </c>
      <c r="K234">
        <v>0</v>
      </c>
      <c r="L234">
        <v>0</v>
      </c>
      <c r="M234" t="s">
        <v>8059</v>
      </c>
    </row>
    <row r="235" spans="1:13">
      <c r="A235" s="13">
        <f t="shared" si="3"/>
        <v>0</v>
      </c>
      <c r="B235">
        <v>1030049</v>
      </c>
      <c r="C235">
        <v>1380</v>
      </c>
      <c r="D235">
        <v>2004</v>
      </c>
      <c r="E235"/>
      <c r="F235" t="s">
        <v>253</v>
      </c>
      <c r="G235">
        <v>0</v>
      </c>
      <c r="H235">
        <v>0</v>
      </c>
      <c r="I235">
        <v>0</v>
      </c>
      <c r="J235">
        <v>0</v>
      </c>
      <c r="K235">
        <v>96</v>
      </c>
      <c r="L235">
        <v>0</v>
      </c>
      <c r="M235" t="s">
        <v>8059</v>
      </c>
    </row>
    <row r="236" spans="1:13">
      <c r="A236" s="13">
        <f t="shared" si="3"/>
        <v>5399</v>
      </c>
      <c r="B236">
        <v>1030049</v>
      </c>
      <c r="C236">
        <v>1380</v>
      </c>
      <c r="D236">
        <v>3084</v>
      </c>
      <c r="E236"/>
      <c r="F236" t="s">
        <v>253</v>
      </c>
      <c r="G236" s="177">
        <v>5399</v>
      </c>
      <c r="H236">
        <v>0</v>
      </c>
      <c r="I236">
        <v>0</v>
      </c>
      <c r="J236">
        <v>0</v>
      </c>
      <c r="K236">
        <v>0</v>
      </c>
      <c r="L236">
        <v>0</v>
      </c>
      <c r="M236" t="s">
        <v>8059</v>
      </c>
    </row>
    <row r="237" spans="1:13">
      <c r="A237" s="13">
        <f t="shared" si="3"/>
        <v>1434</v>
      </c>
      <c r="B237">
        <v>1030083</v>
      </c>
      <c r="C237">
        <v>1380</v>
      </c>
      <c r="D237">
        <v>3001</v>
      </c>
      <c r="E237"/>
      <c r="F237" t="s">
        <v>253</v>
      </c>
      <c r="G237" s="177">
        <v>1434</v>
      </c>
      <c r="H237">
        <v>0</v>
      </c>
      <c r="I237">
        <v>0</v>
      </c>
      <c r="J237">
        <v>0</v>
      </c>
      <c r="K237">
        <v>2</v>
      </c>
      <c r="L237">
        <v>0</v>
      </c>
      <c r="M237" t="s">
        <v>8074</v>
      </c>
    </row>
    <row r="238" spans="1:13">
      <c r="A238" s="13">
        <f t="shared" si="3"/>
        <v>349</v>
      </c>
      <c r="B238">
        <v>1030084</v>
      </c>
      <c r="C238">
        <v>1380</v>
      </c>
      <c r="D238">
        <v>3001</v>
      </c>
      <c r="E238"/>
      <c r="F238" t="s">
        <v>253</v>
      </c>
      <c r="G238">
        <v>349</v>
      </c>
      <c r="H238">
        <v>0</v>
      </c>
      <c r="I238">
        <v>0</v>
      </c>
      <c r="J238">
        <v>0</v>
      </c>
      <c r="K238">
        <v>0</v>
      </c>
      <c r="L238">
        <v>0</v>
      </c>
      <c r="M238" t="s">
        <v>342</v>
      </c>
    </row>
    <row r="239" spans="1:13">
      <c r="A239" s="13">
        <f t="shared" si="3"/>
        <v>4</v>
      </c>
      <c r="B239">
        <v>1030670</v>
      </c>
      <c r="C239">
        <v>1380</v>
      </c>
      <c r="D239">
        <v>3082</v>
      </c>
      <c r="E239"/>
      <c r="F239" t="s">
        <v>253</v>
      </c>
      <c r="G239">
        <v>4</v>
      </c>
      <c r="H239">
        <v>0</v>
      </c>
      <c r="I239">
        <v>0</v>
      </c>
      <c r="J239">
        <v>0</v>
      </c>
      <c r="K239">
        <v>0</v>
      </c>
      <c r="L239">
        <v>0</v>
      </c>
      <c r="M239" t="s">
        <v>9358</v>
      </c>
    </row>
    <row r="240" spans="1:13">
      <c r="A240" s="13">
        <f t="shared" si="3"/>
        <v>20</v>
      </c>
      <c r="B240">
        <v>1030670</v>
      </c>
      <c r="C240">
        <v>1380</v>
      </c>
      <c r="D240">
        <v>3085</v>
      </c>
      <c r="E240"/>
      <c r="F240" t="s">
        <v>253</v>
      </c>
      <c r="G240">
        <v>20</v>
      </c>
      <c r="H240">
        <v>0</v>
      </c>
      <c r="I240">
        <v>0</v>
      </c>
      <c r="J240">
        <v>0</v>
      </c>
      <c r="K240">
        <v>0</v>
      </c>
      <c r="L240">
        <v>0</v>
      </c>
      <c r="M240" t="s">
        <v>9358</v>
      </c>
    </row>
    <row r="241" spans="1:13">
      <c r="A241" s="13">
        <f t="shared" si="3"/>
        <v>19</v>
      </c>
      <c r="B241">
        <v>1030671</v>
      </c>
      <c r="C241">
        <v>1380</v>
      </c>
      <c r="D241">
        <v>3085</v>
      </c>
      <c r="E241"/>
      <c r="F241" t="s">
        <v>253</v>
      </c>
      <c r="G241">
        <v>19</v>
      </c>
      <c r="H241">
        <v>0</v>
      </c>
      <c r="I241">
        <v>0</v>
      </c>
      <c r="J241">
        <v>0</v>
      </c>
      <c r="K241">
        <v>0</v>
      </c>
      <c r="L241">
        <v>0</v>
      </c>
      <c r="M241" t="s">
        <v>9359</v>
      </c>
    </row>
    <row r="242" spans="1:13">
      <c r="A242" s="13">
        <f t="shared" si="3"/>
        <v>354</v>
      </c>
      <c r="B242">
        <v>1030731</v>
      </c>
      <c r="C242">
        <v>1380</v>
      </c>
      <c r="D242">
        <v>3001</v>
      </c>
      <c r="E242"/>
      <c r="F242" t="s">
        <v>253</v>
      </c>
      <c r="G242">
        <v>354</v>
      </c>
      <c r="H242">
        <v>0</v>
      </c>
      <c r="I242">
        <v>0</v>
      </c>
      <c r="J242">
        <v>0</v>
      </c>
      <c r="K242">
        <v>0</v>
      </c>
      <c r="L242">
        <v>0</v>
      </c>
      <c r="M242" t="s">
        <v>8510</v>
      </c>
    </row>
    <row r="243" spans="1:13">
      <c r="A243" s="13">
        <f t="shared" si="3"/>
        <v>1</v>
      </c>
      <c r="B243">
        <v>1030987</v>
      </c>
      <c r="C243">
        <v>1380</v>
      </c>
      <c r="D243">
        <v>3082</v>
      </c>
      <c r="E243"/>
      <c r="F243" t="s">
        <v>253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 t="s">
        <v>9360</v>
      </c>
    </row>
    <row r="244" spans="1:13">
      <c r="A244" s="13">
        <f t="shared" si="3"/>
        <v>4</v>
      </c>
      <c r="B244">
        <v>1030987</v>
      </c>
      <c r="C244">
        <v>1380</v>
      </c>
      <c r="D244">
        <v>3085</v>
      </c>
      <c r="E244"/>
      <c r="F244" t="s">
        <v>253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 t="s">
        <v>9360</v>
      </c>
    </row>
    <row r="245" spans="1:13">
      <c r="A245" s="13">
        <f t="shared" si="3"/>
        <v>5</v>
      </c>
      <c r="B245">
        <v>1030988</v>
      </c>
      <c r="C245">
        <v>1380</v>
      </c>
      <c r="D245">
        <v>3085</v>
      </c>
      <c r="E245"/>
      <c r="F245" t="s">
        <v>253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 t="s">
        <v>9361</v>
      </c>
    </row>
    <row r="246" spans="1:13">
      <c r="A246" s="13">
        <f t="shared" si="3"/>
        <v>10</v>
      </c>
      <c r="B246">
        <v>1031506</v>
      </c>
      <c r="C246">
        <v>1380</v>
      </c>
      <c r="D246">
        <v>3084</v>
      </c>
      <c r="E246"/>
      <c r="F246" t="s">
        <v>253</v>
      </c>
      <c r="G246">
        <v>10</v>
      </c>
      <c r="H246">
        <v>0</v>
      </c>
      <c r="I246">
        <v>0</v>
      </c>
      <c r="J246">
        <v>0</v>
      </c>
      <c r="K246">
        <v>0</v>
      </c>
      <c r="L246">
        <v>0</v>
      </c>
      <c r="M246" t="s">
        <v>9019</v>
      </c>
    </row>
    <row r="247" spans="1:13">
      <c r="A247" s="13">
        <f t="shared" si="3"/>
        <v>20</v>
      </c>
      <c r="B247">
        <v>1031507</v>
      </c>
      <c r="C247">
        <v>1380</v>
      </c>
      <c r="D247">
        <v>3084</v>
      </c>
      <c r="E247"/>
      <c r="F247" t="s">
        <v>253</v>
      </c>
      <c r="G247">
        <v>20</v>
      </c>
      <c r="H247">
        <v>0</v>
      </c>
      <c r="I247">
        <v>0</v>
      </c>
      <c r="J247">
        <v>0</v>
      </c>
      <c r="K247">
        <v>0</v>
      </c>
      <c r="L247">
        <v>0</v>
      </c>
      <c r="M247" t="s">
        <v>9020</v>
      </c>
    </row>
    <row r="248" spans="1:13">
      <c r="A248" s="13">
        <f t="shared" si="3"/>
        <v>100</v>
      </c>
      <c r="B248">
        <v>1031508</v>
      </c>
      <c r="C248">
        <v>1380</v>
      </c>
      <c r="D248">
        <v>3084</v>
      </c>
      <c r="E248"/>
      <c r="F248" t="s">
        <v>253</v>
      </c>
      <c r="G248">
        <v>100</v>
      </c>
      <c r="H248">
        <v>0</v>
      </c>
      <c r="I248">
        <v>0</v>
      </c>
      <c r="J248">
        <v>0</v>
      </c>
      <c r="K248">
        <v>0</v>
      </c>
      <c r="L248">
        <v>0</v>
      </c>
      <c r="M248" t="s">
        <v>9362</v>
      </c>
    </row>
    <row r="249" spans="1:13">
      <c r="A249" s="13">
        <f t="shared" si="3"/>
        <v>65</v>
      </c>
      <c r="B249">
        <v>1031526</v>
      </c>
      <c r="C249">
        <v>1380</v>
      </c>
      <c r="D249">
        <v>3084</v>
      </c>
      <c r="E249"/>
      <c r="F249" t="s">
        <v>253</v>
      </c>
      <c r="G249">
        <v>65</v>
      </c>
      <c r="H249">
        <v>0</v>
      </c>
      <c r="I249">
        <v>0</v>
      </c>
      <c r="J249">
        <v>0</v>
      </c>
      <c r="K249">
        <v>0</v>
      </c>
      <c r="L249">
        <v>0</v>
      </c>
      <c r="M249" t="s">
        <v>9192</v>
      </c>
    </row>
    <row r="250" spans="1:13">
      <c r="A250" s="13">
        <f t="shared" si="3"/>
        <v>100</v>
      </c>
      <c r="B250">
        <v>1031527</v>
      </c>
      <c r="C250">
        <v>1380</v>
      </c>
      <c r="D250">
        <v>3084</v>
      </c>
      <c r="E250"/>
      <c r="F250" t="s">
        <v>253</v>
      </c>
      <c r="G250">
        <v>100</v>
      </c>
      <c r="H250">
        <v>0</v>
      </c>
      <c r="I250">
        <v>0</v>
      </c>
      <c r="J250">
        <v>0</v>
      </c>
      <c r="K250">
        <v>0</v>
      </c>
      <c r="L250">
        <v>0</v>
      </c>
      <c r="M250" t="s">
        <v>8642</v>
      </c>
    </row>
    <row r="251" spans="1:13">
      <c r="A251" s="13">
        <f t="shared" si="3"/>
        <v>480</v>
      </c>
      <c r="B251">
        <v>1031529</v>
      </c>
      <c r="C251">
        <v>1380</v>
      </c>
      <c r="D251">
        <v>3084</v>
      </c>
      <c r="E251"/>
      <c r="F251" t="s">
        <v>253</v>
      </c>
      <c r="G251">
        <v>480</v>
      </c>
      <c r="H251">
        <v>0</v>
      </c>
      <c r="I251">
        <v>0</v>
      </c>
      <c r="J251">
        <v>0</v>
      </c>
      <c r="K251">
        <v>0</v>
      </c>
      <c r="L251">
        <v>0</v>
      </c>
      <c r="M251" t="s">
        <v>9363</v>
      </c>
    </row>
    <row r="252" spans="1:13">
      <c r="A252" s="13">
        <f t="shared" si="3"/>
        <v>30</v>
      </c>
      <c r="B252">
        <v>1031530</v>
      </c>
      <c r="C252">
        <v>1380</v>
      </c>
      <c r="D252">
        <v>3084</v>
      </c>
      <c r="E252"/>
      <c r="F252" t="s">
        <v>253</v>
      </c>
      <c r="G252">
        <v>30</v>
      </c>
      <c r="H252">
        <v>0</v>
      </c>
      <c r="I252">
        <v>0</v>
      </c>
      <c r="J252">
        <v>0</v>
      </c>
      <c r="K252">
        <v>0</v>
      </c>
      <c r="L252">
        <v>0</v>
      </c>
      <c r="M252" t="s">
        <v>9082</v>
      </c>
    </row>
    <row r="253" spans="1:13">
      <c r="A253" s="13">
        <f t="shared" si="3"/>
        <v>100</v>
      </c>
      <c r="B253">
        <v>1031675</v>
      </c>
      <c r="C253">
        <v>1380</v>
      </c>
      <c r="D253">
        <v>3084</v>
      </c>
      <c r="E253"/>
      <c r="F253" t="s">
        <v>253</v>
      </c>
      <c r="G253">
        <v>100</v>
      </c>
      <c r="H253">
        <v>0</v>
      </c>
      <c r="I253">
        <v>0</v>
      </c>
      <c r="J253">
        <v>0</v>
      </c>
      <c r="K253">
        <v>0</v>
      </c>
      <c r="L253">
        <v>0</v>
      </c>
      <c r="M253" t="s">
        <v>8883</v>
      </c>
    </row>
    <row r="254" spans="1:13">
      <c r="A254" s="13">
        <f t="shared" si="3"/>
        <v>30</v>
      </c>
      <c r="B254">
        <v>1031676</v>
      </c>
      <c r="C254">
        <v>1380</v>
      </c>
      <c r="D254">
        <v>3084</v>
      </c>
      <c r="E254"/>
      <c r="F254" t="s">
        <v>253</v>
      </c>
      <c r="G254">
        <v>30</v>
      </c>
      <c r="H254">
        <v>0</v>
      </c>
      <c r="I254">
        <v>0</v>
      </c>
      <c r="J254">
        <v>0</v>
      </c>
      <c r="K254">
        <v>0</v>
      </c>
      <c r="L254">
        <v>0</v>
      </c>
      <c r="M254" t="s">
        <v>8783</v>
      </c>
    </row>
    <row r="255" spans="1:13">
      <c r="A255" s="13">
        <f t="shared" si="3"/>
        <v>1</v>
      </c>
      <c r="B255">
        <v>1032614</v>
      </c>
      <c r="C255">
        <v>1380</v>
      </c>
      <c r="D255">
        <v>3084</v>
      </c>
      <c r="E255"/>
      <c r="F255" t="s">
        <v>253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 t="s">
        <v>343</v>
      </c>
    </row>
    <row r="256" spans="1:13">
      <c r="A256" s="13">
        <f t="shared" si="3"/>
        <v>220</v>
      </c>
      <c r="B256">
        <v>1032741</v>
      </c>
      <c r="C256">
        <v>1380</v>
      </c>
      <c r="D256">
        <v>3001</v>
      </c>
      <c r="E256"/>
      <c r="F256" t="s">
        <v>253</v>
      </c>
      <c r="G256">
        <v>220</v>
      </c>
      <c r="H256">
        <v>0</v>
      </c>
      <c r="I256">
        <v>0</v>
      </c>
      <c r="J256">
        <v>0</v>
      </c>
      <c r="K256">
        <v>0</v>
      </c>
      <c r="L256">
        <v>0</v>
      </c>
      <c r="M256" t="s">
        <v>7870</v>
      </c>
    </row>
    <row r="257" spans="1:13">
      <c r="A257" s="13">
        <f t="shared" si="3"/>
        <v>525</v>
      </c>
      <c r="B257">
        <v>1032742</v>
      </c>
      <c r="C257">
        <v>1380</v>
      </c>
      <c r="D257">
        <v>3001</v>
      </c>
      <c r="E257"/>
      <c r="F257" t="s">
        <v>253</v>
      </c>
      <c r="G257">
        <v>525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7802</v>
      </c>
    </row>
    <row r="258" spans="1:13">
      <c r="A258" s="13">
        <f t="shared" si="3"/>
        <v>358</v>
      </c>
      <c r="B258">
        <v>1032744</v>
      </c>
      <c r="C258">
        <v>1380</v>
      </c>
      <c r="D258">
        <v>3001</v>
      </c>
      <c r="E258"/>
      <c r="F258" t="s">
        <v>253</v>
      </c>
      <c r="G258">
        <v>358</v>
      </c>
      <c r="H258">
        <v>0</v>
      </c>
      <c r="I258">
        <v>0</v>
      </c>
      <c r="J258">
        <v>0</v>
      </c>
      <c r="K258">
        <v>0</v>
      </c>
      <c r="L258">
        <v>0</v>
      </c>
      <c r="M258" t="s">
        <v>8055</v>
      </c>
    </row>
    <row r="259" spans="1:13">
      <c r="A259" s="13">
        <f t="shared" ref="A259:A322" si="4">G259+H259+I259</f>
        <v>154</v>
      </c>
      <c r="B259">
        <v>1032745</v>
      </c>
      <c r="C259">
        <v>1380</v>
      </c>
      <c r="D259">
        <v>3001</v>
      </c>
      <c r="E259"/>
      <c r="F259" t="s">
        <v>253</v>
      </c>
      <c r="G259">
        <v>154</v>
      </c>
      <c r="H259">
        <v>0</v>
      </c>
      <c r="I259">
        <v>0</v>
      </c>
      <c r="J259">
        <v>0</v>
      </c>
      <c r="K259">
        <v>0</v>
      </c>
      <c r="L259">
        <v>0</v>
      </c>
      <c r="M259" t="s">
        <v>8836</v>
      </c>
    </row>
    <row r="260" spans="1:13">
      <c r="A260" s="13">
        <f t="shared" si="4"/>
        <v>2</v>
      </c>
      <c r="B260">
        <v>1032750</v>
      </c>
      <c r="C260">
        <v>1380</v>
      </c>
      <c r="D260">
        <v>1012</v>
      </c>
      <c r="E260"/>
      <c r="F260" t="s">
        <v>253</v>
      </c>
      <c r="G260">
        <v>2</v>
      </c>
      <c r="H260">
        <v>0</v>
      </c>
      <c r="I260">
        <v>0</v>
      </c>
      <c r="J260">
        <v>0</v>
      </c>
      <c r="K260">
        <v>0</v>
      </c>
      <c r="L260">
        <v>0</v>
      </c>
      <c r="M260" t="s">
        <v>344</v>
      </c>
    </row>
    <row r="261" spans="1:13">
      <c r="A261" s="13">
        <f t="shared" si="4"/>
        <v>54</v>
      </c>
      <c r="B261">
        <v>1032834</v>
      </c>
      <c r="C261">
        <v>1380</v>
      </c>
      <c r="D261">
        <v>3084</v>
      </c>
      <c r="E261"/>
      <c r="F261" t="s">
        <v>253</v>
      </c>
      <c r="G261">
        <v>54</v>
      </c>
      <c r="H261">
        <v>0</v>
      </c>
      <c r="I261">
        <v>0</v>
      </c>
      <c r="J261">
        <v>0</v>
      </c>
      <c r="K261">
        <v>4</v>
      </c>
      <c r="L261">
        <v>0</v>
      </c>
      <c r="M261" t="s">
        <v>345</v>
      </c>
    </row>
    <row r="262" spans="1:13">
      <c r="A262" s="13">
        <f t="shared" si="4"/>
        <v>122</v>
      </c>
      <c r="B262">
        <v>1033173</v>
      </c>
      <c r="C262">
        <v>1380</v>
      </c>
      <c r="D262">
        <v>3084</v>
      </c>
      <c r="E262"/>
      <c r="F262" t="s">
        <v>253</v>
      </c>
      <c r="G262">
        <v>122</v>
      </c>
      <c r="H262">
        <v>0</v>
      </c>
      <c r="I262">
        <v>0</v>
      </c>
      <c r="J262">
        <v>0</v>
      </c>
      <c r="K262">
        <v>0</v>
      </c>
      <c r="L262">
        <v>0</v>
      </c>
      <c r="M262" t="s">
        <v>9021</v>
      </c>
    </row>
    <row r="263" spans="1:13">
      <c r="A263" s="13">
        <f t="shared" si="4"/>
        <v>5</v>
      </c>
      <c r="B263">
        <v>1033266</v>
      </c>
      <c r="C263">
        <v>1380</v>
      </c>
      <c r="D263">
        <v>1012</v>
      </c>
      <c r="E263"/>
      <c r="F263" t="s">
        <v>253</v>
      </c>
      <c r="G263">
        <v>5</v>
      </c>
      <c r="H263">
        <v>0</v>
      </c>
      <c r="I263">
        <v>0</v>
      </c>
      <c r="J263">
        <v>0</v>
      </c>
      <c r="K263">
        <v>0</v>
      </c>
      <c r="L263">
        <v>0</v>
      </c>
      <c r="M263" t="s">
        <v>346</v>
      </c>
    </row>
    <row r="264" spans="1:13">
      <c r="A264" s="13">
        <f t="shared" si="4"/>
        <v>5</v>
      </c>
      <c r="B264">
        <v>1033267</v>
      </c>
      <c r="C264">
        <v>1380</v>
      </c>
      <c r="D264">
        <v>1012</v>
      </c>
      <c r="E264"/>
      <c r="F264" t="s">
        <v>253</v>
      </c>
      <c r="G264">
        <v>5</v>
      </c>
      <c r="H264">
        <v>0</v>
      </c>
      <c r="I264">
        <v>0</v>
      </c>
      <c r="J264">
        <v>0</v>
      </c>
      <c r="K264">
        <v>0</v>
      </c>
      <c r="L264">
        <v>0</v>
      </c>
      <c r="M264" t="s">
        <v>347</v>
      </c>
    </row>
    <row r="265" spans="1:13">
      <c r="A265" s="13">
        <f t="shared" si="4"/>
        <v>17</v>
      </c>
      <c r="B265">
        <v>1034234</v>
      </c>
      <c r="C265">
        <v>1380</v>
      </c>
      <c r="D265">
        <v>3001</v>
      </c>
      <c r="E265"/>
      <c r="F265" t="s">
        <v>253</v>
      </c>
      <c r="G265">
        <v>17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7579</v>
      </c>
    </row>
    <row r="266" spans="1:13">
      <c r="A266" s="13">
        <f t="shared" si="4"/>
        <v>21</v>
      </c>
      <c r="B266">
        <v>1034235</v>
      </c>
      <c r="C266">
        <v>1380</v>
      </c>
      <c r="D266">
        <v>3001</v>
      </c>
      <c r="E266"/>
      <c r="F266" t="s">
        <v>253</v>
      </c>
      <c r="G266">
        <v>21</v>
      </c>
      <c r="H266">
        <v>0</v>
      </c>
      <c r="I266">
        <v>0</v>
      </c>
      <c r="J266">
        <v>0</v>
      </c>
      <c r="K266">
        <v>0</v>
      </c>
      <c r="L266">
        <v>0</v>
      </c>
      <c r="M266" t="s">
        <v>7580</v>
      </c>
    </row>
    <row r="267" spans="1:13">
      <c r="A267" s="13">
        <f t="shared" si="4"/>
        <v>26</v>
      </c>
      <c r="B267">
        <v>1034251</v>
      </c>
      <c r="C267">
        <v>1380</v>
      </c>
      <c r="D267">
        <v>3084</v>
      </c>
      <c r="E267"/>
      <c r="F267" t="s">
        <v>253</v>
      </c>
      <c r="G267">
        <v>26</v>
      </c>
      <c r="H267">
        <v>0</v>
      </c>
      <c r="I267">
        <v>0</v>
      </c>
      <c r="J267">
        <v>0</v>
      </c>
      <c r="K267">
        <v>0</v>
      </c>
      <c r="L267">
        <v>0</v>
      </c>
      <c r="M267" t="s">
        <v>8884</v>
      </c>
    </row>
    <row r="268" spans="1:13">
      <c r="A268" s="13">
        <f t="shared" si="4"/>
        <v>48</v>
      </c>
      <c r="B268">
        <v>1034253</v>
      </c>
      <c r="C268">
        <v>1380</v>
      </c>
      <c r="D268">
        <v>3084</v>
      </c>
      <c r="E268"/>
      <c r="F268" t="s">
        <v>253</v>
      </c>
      <c r="G268">
        <v>48</v>
      </c>
      <c r="H268">
        <v>0</v>
      </c>
      <c r="I268">
        <v>0</v>
      </c>
      <c r="J268">
        <v>0</v>
      </c>
      <c r="K268">
        <v>0</v>
      </c>
      <c r="L268">
        <v>0</v>
      </c>
      <c r="M268" t="s">
        <v>9364</v>
      </c>
    </row>
    <row r="269" spans="1:13">
      <c r="A269" s="13">
        <f t="shared" si="4"/>
        <v>48</v>
      </c>
      <c r="B269">
        <v>1034255</v>
      </c>
      <c r="C269">
        <v>1380</v>
      </c>
      <c r="D269">
        <v>3084</v>
      </c>
      <c r="E269"/>
      <c r="F269" t="s">
        <v>253</v>
      </c>
      <c r="G269">
        <v>48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9022</v>
      </c>
    </row>
    <row r="270" spans="1:13">
      <c r="A270" s="13">
        <f t="shared" si="4"/>
        <v>18</v>
      </c>
      <c r="B270">
        <v>1034257</v>
      </c>
      <c r="C270">
        <v>1380</v>
      </c>
      <c r="D270">
        <v>3084</v>
      </c>
      <c r="E270"/>
      <c r="F270" t="s">
        <v>253</v>
      </c>
      <c r="G270">
        <v>18</v>
      </c>
      <c r="H270">
        <v>0</v>
      </c>
      <c r="I270">
        <v>0</v>
      </c>
      <c r="J270">
        <v>0</v>
      </c>
      <c r="K270">
        <v>0</v>
      </c>
      <c r="L270">
        <v>0</v>
      </c>
      <c r="M270" t="s">
        <v>9365</v>
      </c>
    </row>
    <row r="271" spans="1:13">
      <c r="A271" s="13">
        <f t="shared" si="4"/>
        <v>18</v>
      </c>
      <c r="B271">
        <v>1034258</v>
      </c>
      <c r="C271">
        <v>1380</v>
      </c>
      <c r="D271">
        <v>3084</v>
      </c>
      <c r="E271"/>
      <c r="F271" t="s">
        <v>253</v>
      </c>
      <c r="G271">
        <v>18</v>
      </c>
      <c r="H271">
        <v>0</v>
      </c>
      <c r="I271">
        <v>0</v>
      </c>
      <c r="J271">
        <v>0</v>
      </c>
      <c r="K271">
        <v>0</v>
      </c>
      <c r="L271">
        <v>0</v>
      </c>
      <c r="M271" t="s">
        <v>9366</v>
      </c>
    </row>
    <row r="272" spans="1:13">
      <c r="A272" s="13">
        <f t="shared" si="4"/>
        <v>156</v>
      </c>
      <c r="B272">
        <v>1034259</v>
      </c>
      <c r="C272">
        <v>1380</v>
      </c>
      <c r="D272">
        <v>3084</v>
      </c>
      <c r="E272"/>
      <c r="F272" t="s">
        <v>253</v>
      </c>
      <c r="G272">
        <v>156</v>
      </c>
      <c r="H272">
        <v>0</v>
      </c>
      <c r="I272">
        <v>0</v>
      </c>
      <c r="J272">
        <v>0</v>
      </c>
      <c r="K272">
        <v>0</v>
      </c>
      <c r="L272">
        <v>0</v>
      </c>
      <c r="M272" t="s">
        <v>9367</v>
      </c>
    </row>
    <row r="273" spans="1:13">
      <c r="A273" s="13">
        <f t="shared" si="4"/>
        <v>26</v>
      </c>
      <c r="B273">
        <v>1034260</v>
      </c>
      <c r="C273">
        <v>1380</v>
      </c>
      <c r="D273">
        <v>3084</v>
      </c>
      <c r="E273"/>
      <c r="F273" t="s">
        <v>253</v>
      </c>
      <c r="G273">
        <v>26</v>
      </c>
      <c r="H273">
        <v>0</v>
      </c>
      <c r="I273">
        <v>0</v>
      </c>
      <c r="J273">
        <v>0</v>
      </c>
      <c r="K273">
        <v>0</v>
      </c>
      <c r="L273">
        <v>0</v>
      </c>
      <c r="M273" t="s">
        <v>8494</v>
      </c>
    </row>
    <row r="274" spans="1:13">
      <c r="A274" s="13">
        <f t="shared" si="4"/>
        <v>13</v>
      </c>
      <c r="B274">
        <v>1034261</v>
      </c>
      <c r="C274">
        <v>1380</v>
      </c>
      <c r="D274">
        <v>3084</v>
      </c>
      <c r="E274"/>
      <c r="F274" t="s">
        <v>253</v>
      </c>
      <c r="G274">
        <v>13</v>
      </c>
      <c r="H274">
        <v>0</v>
      </c>
      <c r="I274">
        <v>0</v>
      </c>
      <c r="J274">
        <v>0</v>
      </c>
      <c r="K274">
        <v>0</v>
      </c>
      <c r="L274">
        <v>0</v>
      </c>
      <c r="M274" t="s">
        <v>8930</v>
      </c>
    </row>
    <row r="275" spans="1:13">
      <c r="A275" s="13">
        <f t="shared" si="4"/>
        <v>48</v>
      </c>
      <c r="B275">
        <v>1034262</v>
      </c>
      <c r="C275">
        <v>1380</v>
      </c>
      <c r="D275">
        <v>3084</v>
      </c>
      <c r="E275"/>
      <c r="F275" t="s">
        <v>253</v>
      </c>
      <c r="G275">
        <v>48</v>
      </c>
      <c r="H275">
        <v>0</v>
      </c>
      <c r="I275">
        <v>0</v>
      </c>
      <c r="J275">
        <v>0</v>
      </c>
      <c r="K275">
        <v>0</v>
      </c>
      <c r="L275">
        <v>0</v>
      </c>
      <c r="M275" t="s">
        <v>9423</v>
      </c>
    </row>
    <row r="276" spans="1:13">
      <c r="A276" s="13">
        <f t="shared" si="4"/>
        <v>60</v>
      </c>
      <c r="B276">
        <v>1034264</v>
      </c>
      <c r="C276">
        <v>1380</v>
      </c>
      <c r="D276">
        <v>3084</v>
      </c>
      <c r="E276"/>
      <c r="F276" t="s">
        <v>253</v>
      </c>
      <c r="G276">
        <v>60</v>
      </c>
      <c r="H276">
        <v>0</v>
      </c>
      <c r="I276">
        <v>0</v>
      </c>
      <c r="J276">
        <v>0</v>
      </c>
      <c r="K276">
        <v>0</v>
      </c>
      <c r="L276">
        <v>0</v>
      </c>
      <c r="M276" t="s">
        <v>8885</v>
      </c>
    </row>
    <row r="277" spans="1:13">
      <c r="A277" s="13">
        <f t="shared" si="4"/>
        <v>60</v>
      </c>
      <c r="B277">
        <v>1034266</v>
      </c>
      <c r="C277">
        <v>1380</v>
      </c>
      <c r="D277">
        <v>3084</v>
      </c>
      <c r="E277"/>
      <c r="F277" t="s">
        <v>253</v>
      </c>
      <c r="G277">
        <v>60</v>
      </c>
      <c r="H277">
        <v>0</v>
      </c>
      <c r="I277">
        <v>0</v>
      </c>
      <c r="J277">
        <v>0</v>
      </c>
      <c r="K277">
        <v>0</v>
      </c>
      <c r="L277">
        <v>0</v>
      </c>
      <c r="M277" t="s">
        <v>9368</v>
      </c>
    </row>
    <row r="278" spans="1:13">
      <c r="A278" s="13">
        <f t="shared" si="4"/>
        <v>60</v>
      </c>
      <c r="B278">
        <v>1034267</v>
      </c>
      <c r="C278">
        <v>1380</v>
      </c>
      <c r="D278">
        <v>3084</v>
      </c>
      <c r="E278"/>
      <c r="F278" t="s">
        <v>253</v>
      </c>
      <c r="G278">
        <v>60</v>
      </c>
      <c r="H278">
        <v>0</v>
      </c>
      <c r="I278">
        <v>0</v>
      </c>
      <c r="J278">
        <v>0</v>
      </c>
      <c r="K278">
        <v>0</v>
      </c>
      <c r="L278">
        <v>0</v>
      </c>
      <c r="M278" t="s">
        <v>9220</v>
      </c>
    </row>
    <row r="279" spans="1:13">
      <c r="A279" s="13">
        <f t="shared" si="4"/>
        <v>24</v>
      </c>
      <c r="B279">
        <v>1034269</v>
      </c>
      <c r="C279">
        <v>1380</v>
      </c>
      <c r="D279">
        <v>3084</v>
      </c>
      <c r="E279"/>
      <c r="F279" t="s">
        <v>253</v>
      </c>
      <c r="G279">
        <v>24</v>
      </c>
      <c r="H279">
        <v>0</v>
      </c>
      <c r="I279">
        <v>0</v>
      </c>
      <c r="J279">
        <v>0</v>
      </c>
      <c r="K279">
        <v>0</v>
      </c>
      <c r="L279">
        <v>0</v>
      </c>
      <c r="M279" t="s">
        <v>9023</v>
      </c>
    </row>
    <row r="280" spans="1:13">
      <c r="A280" s="13">
        <f t="shared" si="4"/>
        <v>24</v>
      </c>
      <c r="B280">
        <v>1034270</v>
      </c>
      <c r="C280">
        <v>1380</v>
      </c>
      <c r="D280">
        <v>3084</v>
      </c>
      <c r="E280"/>
      <c r="F280" t="s">
        <v>253</v>
      </c>
      <c r="G280">
        <v>24</v>
      </c>
      <c r="H280">
        <v>0</v>
      </c>
      <c r="I280">
        <v>0</v>
      </c>
      <c r="J280">
        <v>0</v>
      </c>
      <c r="K280">
        <v>0</v>
      </c>
      <c r="L280">
        <v>0</v>
      </c>
      <c r="M280" t="s">
        <v>9083</v>
      </c>
    </row>
    <row r="281" spans="1:13">
      <c r="A281" s="13">
        <f t="shared" si="4"/>
        <v>36</v>
      </c>
      <c r="B281">
        <v>1034271</v>
      </c>
      <c r="C281">
        <v>1380</v>
      </c>
      <c r="D281">
        <v>3084</v>
      </c>
      <c r="E281"/>
      <c r="F281" t="s">
        <v>253</v>
      </c>
      <c r="G281">
        <v>36</v>
      </c>
      <c r="H281">
        <v>0</v>
      </c>
      <c r="I281">
        <v>0</v>
      </c>
      <c r="J281">
        <v>0</v>
      </c>
      <c r="K281">
        <v>0</v>
      </c>
      <c r="L281">
        <v>0</v>
      </c>
      <c r="M281" t="s">
        <v>9059</v>
      </c>
    </row>
    <row r="282" spans="1:13">
      <c r="A282" s="13">
        <f t="shared" si="4"/>
        <v>36</v>
      </c>
      <c r="B282">
        <v>1034272</v>
      </c>
      <c r="C282">
        <v>1380</v>
      </c>
      <c r="D282">
        <v>3084</v>
      </c>
      <c r="E282"/>
      <c r="F282" t="s">
        <v>253</v>
      </c>
      <c r="G282">
        <v>36</v>
      </c>
      <c r="H282">
        <v>0</v>
      </c>
      <c r="I282">
        <v>0</v>
      </c>
      <c r="J282">
        <v>0</v>
      </c>
      <c r="K282">
        <v>0</v>
      </c>
      <c r="L282">
        <v>0</v>
      </c>
      <c r="M282" t="s">
        <v>9084</v>
      </c>
    </row>
    <row r="283" spans="1:13">
      <c r="A283" s="13">
        <f t="shared" si="4"/>
        <v>12</v>
      </c>
      <c r="B283">
        <v>1034274</v>
      </c>
      <c r="C283">
        <v>1380</v>
      </c>
      <c r="D283">
        <v>3084</v>
      </c>
      <c r="E283"/>
      <c r="F283" t="s">
        <v>253</v>
      </c>
      <c r="G283">
        <v>12</v>
      </c>
      <c r="H283">
        <v>0</v>
      </c>
      <c r="I283">
        <v>0</v>
      </c>
      <c r="J283">
        <v>0</v>
      </c>
      <c r="K283">
        <v>0</v>
      </c>
      <c r="L283">
        <v>0</v>
      </c>
      <c r="M283" t="s">
        <v>9060</v>
      </c>
    </row>
    <row r="284" spans="1:13">
      <c r="A284" s="13">
        <f t="shared" si="4"/>
        <v>12</v>
      </c>
      <c r="B284">
        <v>1034275</v>
      </c>
      <c r="C284">
        <v>1380</v>
      </c>
      <c r="D284">
        <v>3084</v>
      </c>
      <c r="E284"/>
      <c r="F284" t="s">
        <v>253</v>
      </c>
      <c r="G284">
        <v>12</v>
      </c>
      <c r="H284">
        <v>0</v>
      </c>
      <c r="I284">
        <v>0</v>
      </c>
      <c r="J284">
        <v>0</v>
      </c>
      <c r="K284">
        <v>0</v>
      </c>
      <c r="L284">
        <v>0</v>
      </c>
      <c r="M284" t="s">
        <v>8886</v>
      </c>
    </row>
    <row r="285" spans="1:13">
      <c r="A285" s="13">
        <f t="shared" si="4"/>
        <v>72</v>
      </c>
      <c r="B285">
        <v>1034276</v>
      </c>
      <c r="C285">
        <v>1380</v>
      </c>
      <c r="D285">
        <v>3084</v>
      </c>
      <c r="E285"/>
      <c r="F285" t="s">
        <v>253</v>
      </c>
      <c r="G285">
        <v>72</v>
      </c>
      <c r="H285">
        <v>0</v>
      </c>
      <c r="I285">
        <v>0</v>
      </c>
      <c r="J285">
        <v>0</v>
      </c>
      <c r="K285">
        <v>0</v>
      </c>
      <c r="L285">
        <v>0</v>
      </c>
      <c r="M285" t="s">
        <v>9424</v>
      </c>
    </row>
    <row r="286" spans="1:13">
      <c r="A286" s="13">
        <f t="shared" si="4"/>
        <v>36</v>
      </c>
      <c r="B286">
        <v>1034277</v>
      </c>
      <c r="C286">
        <v>1380</v>
      </c>
      <c r="D286">
        <v>3084</v>
      </c>
      <c r="E286"/>
      <c r="F286" t="s">
        <v>253</v>
      </c>
      <c r="G286">
        <v>36</v>
      </c>
      <c r="H286">
        <v>0</v>
      </c>
      <c r="I286">
        <v>0</v>
      </c>
      <c r="J286">
        <v>0</v>
      </c>
      <c r="K286">
        <v>0</v>
      </c>
      <c r="L286">
        <v>0</v>
      </c>
      <c r="M286" t="s">
        <v>9122</v>
      </c>
    </row>
    <row r="287" spans="1:13">
      <c r="A287" s="13">
        <f t="shared" si="4"/>
        <v>36</v>
      </c>
      <c r="B287">
        <v>1034279</v>
      </c>
      <c r="C287">
        <v>1380</v>
      </c>
      <c r="D287">
        <v>3084</v>
      </c>
      <c r="E287"/>
      <c r="F287" t="s">
        <v>253</v>
      </c>
      <c r="G287">
        <v>36</v>
      </c>
      <c r="H287">
        <v>0</v>
      </c>
      <c r="I287">
        <v>0</v>
      </c>
      <c r="J287">
        <v>0</v>
      </c>
      <c r="K287">
        <v>0</v>
      </c>
      <c r="L287">
        <v>0</v>
      </c>
      <c r="M287" t="s">
        <v>9193</v>
      </c>
    </row>
    <row r="288" spans="1:13">
      <c r="A288" s="13">
        <f t="shared" si="4"/>
        <v>156</v>
      </c>
      <c r="B288">
        <v>1034283</v>
      </c>
      <c r="C288">
        <v>1380</v>
      </c>
      <c r="D288">
        <v>3084</v>
      </c>
      <c r="E288"/>
      <c r="F288" t="s">
        <v>253</v>
      </c>
      <c r="G288">
        <v>156</v>
      </c>
      <c r="H288">
        <v>0</v>
      </c>
      <c r="I288">
        <v>0</v>
      </c>
      <c r="J288">
        <v>0</v>
      </c>
      <c r="K288">
        <v>0</v>
      </c>
      <c r="L288">
        <v>0</v>
      </c>
      <c r="M288" t="s">
        <v>9369</v>
      </c>
    </row>
    <row r="289" spans="1:13">
      <c r="A289" s="13">
        <f t="shared" si="4"/>
        <v>52</v>
      </c>
      <c r="B289">
        <v>1034284</v>
      </c>
      <c r="C289">
        <v>1380</v>
      </c>
      <c r="D289">
        <v>3084</v>
      </c>
      <c r="E289"/>
      <c r="F289" t="s">
        <v>253</v>
      </c>
      <c r="G289">
        <v>52</v>
      </c>
      <c r="H289">
        <v>0</v>
      </c>
      <c r="I289">
        <v>0</v>
      </c>
      <c r="J289">
        <v>0</v>
      </c>
      <c r="K289">
        <v>0</v>
      </c>
      <c r="L289">
        <v>0</v>
      </c>
      <c r="M289" t="s">
        <v>8396</v>
      </c>
    </row>
    <row r="290" spans="1:13">
      <c r="A290" s="13">
        <f t="shared" si="4"/>
        <v>26</v>
      </c>
      <c r="B290">
        <v>1034285</v>
      </c>
      <c r="C290">
        <v>1380</v>
      </c>
      <c r="D290">
        <v>3084</v>
      </c>
      <c r="E290"/>
      <c r="F290" t="s">
        <v>253</v>
      </c>
      <c r="G290">
        <v>26</v>
      </c>
      <c r="H290">
        <v>0</v>
      </c>
      <c r="I290">
        <v>0</v>
      </c>
      <c r="J290">
        <v>0</v>
      </c>
      <c r="K290">
        <v>0</v>
      </c>
      <c r="L290">
        <v>0</v>
      </c>
      <c r="M290" t="s">
        <v>8471</v>
      </c>
    </row>
    <row r="291" spans="1:13">
      <c r="A291" s="13">
        <f t="shared" si="4"/>
        <v>52</v>
      </c>
      <c r="B291">
        <v>1034286</v>
      </c>
      <c r="C291">
        <v>1380</v>
      </c>
      <c r="D291">
        <v>3084</v>
      </c>
      <c r="E291"/>
      <c r="F291" t="s">
        <v>253</v>
      </c>
      <c r="G291">
        <v>52</v>
      </c>
      <c r="H291">
        <v>0</v>
      </c>
      <c r="I291">
        <v>0</v>
      </c>
      <c r="J291">
        <v>0</v>
      </c>
      <c r="K291">
        <v>0</v>
      </c>
      <c r="L291">
        <v>0</v>
      </c>
      <c r="M291" t="s">
        <v>8997</v>
      </c>
    </row>
    <row r="292" spans="1:13">
      <c r="A292" s="13">
        <f t="shared" si="4"/>
        <v>12</v>
      </c>
      <c r="B292">
        <v>1034287</v>
      </c>
      <c r="C292">
        <v>1380</v>
      </c>
      <c r="D292">
        <v>3084</v>
      </c>
      <c r="E292"/>
      <c r="F292" t="s">
        <v>253</v>
      </c>
      <c r="G292">
        <v>12</v>
      </c>
      <c r="H292">
        <v>0</v>
      </c>
      <c r="I292">
        <v>0</v>
      </c>
      <c r="J292">
        <v>0</v>
      </c>
      <c r="K292">
        <v>0</v>
      </c>
      <c r="L292">
        <v>0</v>
      </c>
      <c r="M292" t="s">
        <v>9425</v>
      </c>
    </row>
    <row r="293" spans="1:13">
      <c r="A293" s="13">
        <f t="shared" si="4"/>
        <v>30</v>
      </c>
      <c r="B293">
        <v>1034288</v>
      </c>
      <c r="C293">
        <v>1380</v>
      </c>
      <c r="D293">
        <v>3084</v>
      </c>
      <c r="E293"/>
      <c r="F293" t="s">
        <v>253</v>
      </c>
      <c r="G293">
        <v>30</v>
      </c>
      <c r="H293">
        <v>0</v>
      </c>
      <c r="I293">
        <v>0</v>
      </c>
      <c r="J293">
        <v>0</v>
      </c>
      <c r="K293">
        <v>0</v>
      </c>
      <c r="L293">
        <v>0</v>
      </c>
      <c r="M293" t="s">
        <v>8887</v>
      </c>
    </row>
    <row r="294" spans="1:13">
      <c r="A294" s="13">
        <f t="shared" si="4"/>
        <v>12</v>
      </c>
      <c r="B294">
        <v>1034289</v>
      </c>
      <c r="C294">
        <v>1380</v>
      </c>
      <c r="D294">
        <v>3084</v>
      </c>
      <c r="E294"/>
      <c r="F294" t="s">
        <v>253</v>
      </c>
      <c r="G294">
        <v>12</v>
      </c>
      <c r="H294">
        <v>0</v>
      </c>
      <c r="I294">
        <v>0</v>
      </c>
      <c r="J294">
        <v>0</v>
      </c>
      <c r="K294">
        <v>0</v>
      </c>
      <c r="L294">
        <v>0</v>
      </c>
      <c r="M294" t="s">
        <v>9024</v>
      </c>
    </row>
    <row r="295" spans="1:13">
      <c r="A295" s="13">
        <f t="shared" si="4"/>
        <v>4</v>
      </c>
      <c r="B295">
        <v>1034468</v>
      </c>
      <c r="C295">
        <v>1380</v>
      </c>
      <c r="D295">
        <v>3084</v>
      </c>
      <c r="E295"/>
      <c r="F295" t="s">
        <v>253</v>
      </c>
      <c r="G295">
        <v>4</v>
      </c>
      <c r="H295">
        <v>0</v>
      </c>
      <c r="I295">
        <v>0</v>
      </c>
      <c r="J295">
        <v>0</v>
      </c>
      <c r="K295">
        <v>0</v>
      </c>
      <c r="L295">
        <v>0</v>
      </c>
      <c r="M295" t="s">
        <v>8888</v>
      </c>
    </row>
    <row r="296" spans="1:13">
      <c r="A296" s="13">
        <f t="shared" si="4"/>
        <v>6</v>
      </c>
      <c r="B296">
        <v>1034470</v>
      </c>
      <c r="C296">
        <v>1380</v>
      </c>
      <c r="D296">
        <v>3084</v>
      </c>
      <c r="E296"/>
      <c r="F296" t="s">
        <v>253</v>
      </c>
      <c r="G296">
        <v>6</v>
      </c>
      <c r="H296">
        <v>0</v>
      </c>
      <c r="I296">
        <v>0</v>
      </c>
      <c r="J296">
        <v>0</v>
      </c>
      <c r="K296">
        <v>0</v>
      </c>
      <c r="L296">
        <v>0</v>
      </c>
      <c r="M296" t="s">
        <v>9144</v>
      </c>
    </row>
    <row r="297" spans="1:13">
      <c r="A297" s="13">
        <f t="shared" si="4"/>
        <v>8321</v>
      </c>
      <c r="B297">
        <v>1034726</v>
      </c>
      <c r="C297">
        <v>1380</v>
      </c>
      <c r="D297">
        <v>3084</v>
      </c>
      <c r="E297"/>
      <c r="F297" t="s">
        <v>253</v>
      </c>
      <c r="G297" s="177">
        <v>8321</v>
      </c>
      <c r="H297">
        <v>0</v>
      </c>
      <c r="I297">
        <v>0</v>
      </c>
      <c r="J297">
        <v>0</v>
      </c>
      <c r="K297">
        <v>17</v>
      </c>
      <c r="L297">
        <v>0</v>
      </c>
      <c r="M297" t="s">
        <v>348</v>
      </c>
    </row>
    <row r="298" spans="1:13">
      <c r="A298" s="13">
        <f t="shared" si="4"/>
        <v>2</v>
      </c>
      <c r="B298">
        <v>1035175</v>
      </c>
      <c r="C298">
        <v>1380</v>
      </c>
      <c r="D298">
        <v>3084</v>
      </c>
      <c r="E298"/>
      <c r="F298" t="s">
        <v>253</v>
      </c>
      <c r="G298">
        <v>2</v>
      </c>
      <c r="H298">
        <v>0</v>
      </c>
      <c r="I298">
        <v>0</v>
      </c>
      <c r="J298">
        <v>0</v>
      </c>
      <c r="K298">
        <v>0</v>
      </c>
      <c r="L298">
        <v>0</v>
      </c>
      <c r="M298" t="s">
        <v>9194</v>
      </c>
    </row>
    <row r="299" spans="1:13">
      <c r="A299" s="13">
        <f t="shared" si="4"/>
        <v>2</v>
      </c>
      <c r="B299">
        <v>1036076</v>
      </c>
      <c r="C299">
        <v>1380</v>
      </c>
      <c r="D299">
        <v>3084</v>
      </c>
      <c r="E299"/>
      <c r="F299" t="s">
        <v>253</v>
      </c>
      <c r="G299">
        <v>2</v>
      </c>
      <c r="H299">
        <v>0</v>
      </c>
      <c r="I299">
        <v>0</v>
      </c>
      <c r="J299">
        <v>0</v>
      </c>
      <c r="K299">
        <v>0</v>
      </c>
      <c r="L299">
        <v>0</v>
      </c>
      <c r="M299" t="s">
        <v>349</v>
      </c>
    </row>
    <row r="300" spans="1:13">
      <c r="A300" s="13">
        <f t="shared" si="4"/>
        <v>275</v>
      </c>
      <c r="B300">
        <v>1037063</v>
      </c>
      <c r="C300">
        <v>1380</v>
      </c>
      <c r="D300">
        <v>3001</v>
      </c>
      <c r="E300"/>
      <c r="F300" t="s">
        <v>253</v>
      </c>
      <c r="G300">
        <v>275</v>
      </c>
      <c r="H300">
        <v>0</v>
      </c>
      <c r="I300">
        <v>0</v>
      </c>
      <c r="J300">
        <v>0</v>
      </c>
      <c r="K300">
        <v>0</v>
      </c>
      <c r="L300">
        <v>0</v>
      </c>
      <c r="M300" t="s">
        <v>9426</v>
      </c>
    </row>
    <row r="301" spans="1:13">
      <c r="A301" s="13">
        <f t="shared" si="4"/>
        <v>16222</v>
      </c>
      <c r="B301">
        <v>1507953</v>
      </c>
      <c r="C301">
        <v>1380</v>
      </c>
      <c r="D301">
        <v>1020</v>
      </c>
      <c r="E301"/>
      <c r="F301" t="s">
        <v>122</v>
      </c>
      <c r="G301" s="177">
        <v>16222</v>
      </c>
      <c r="H301">
        <v>0</v>
      </c>
      <c r="I301">
        <v>0</v>
      </c>
      <c r="J301">
        <v>0</v>
      </c>
      <c r="K301">
        <v>0</v>
      </c>
      <c r="L301">
        <v>0</v>
      </c>
      <c r="M301" t="s">
        <v>77</v>
      </c>
    </row>
    <row r="302" spans="1:13">
      <c r="A302" s="13">
        <f t="shared" si="4"/>
        <v>41971.167000000001</v>
      </c>
      <c r="B302">
        <v>1507953</v>
      </c>
      <c r="C302">
        <v>1380</v>
      </c>
      <c r="D302">
        <v>2000</v>
      </c>
      <c r="E302"/>
      <c r="F302" t="s">
        <v>122</v>
      </c>
      <c r="G302" s="102">
        <v>41971.167000000001</v>
      </c>
      <c r="H302">
        <v>0</v>
      </c>
      <c r="I302">
        <v>0</v>
      </c>
      <c r="J302">
        <v>0</v>
      </c>
      <c r="K302">
        <v>0</v>
      </c>
      <c r="L302">
        <v>0</v>
      </c>
      <c r="M302" t="s">
        <v>77</v>
      </c>
    </row>
    <row r="303" spans="1:13">
      <c r="A303" s="13">
        <f t="shared" si="4"/>
        <v>56712.01</v>
      </c>
      <c r="B303">
        <v>1508006</v>
      </c>
      <c r="C303">
        <v>1380</v>
      </c>
      <c r="D303">
        <v>2000</v>
      </c>
      <c r="E303"/>
      <c r="F303" t="s">
        <v>122</v>
      </c>
      <c r="G303" s="102">
        <v>56712.01</v>
      </c>
      <c r="H303">
        <v>0</v>
      </c>
      <c r="I303">
        <v>0</v>
      </c>
      <c r="J303">
        <v>0</v>
      </c>
      <c r="K303">
        <v>0</v>
      </c>
      <c r="L303">
        <v>0</v>
      </c>
      <c r="M303" t="s">
        <v>350</v>
      </c>
    </row>
    <row r="304" spans="1:13">
      <c r="A304" s="13">
        <f t="shared" si="4"/>
        <v>534</v>
      </c>
      <c r="B304">
        <v>1508012</v>
      </c>
      <c r="C304">
        <v>1400</v>
      </c>
      <c r="D304">
        <v>3000</v>
      </c>
      <c r="E304"/>
      <c r="F304" t="s">
        <v>122</v>
      </c>
      <c r="G304">
        <v>534</v>
      </c>
      <c r="H304">
        <v>0</v>
      </c>
      <c r="I304">
        <v>0</v>
      </c>
      <c r="J304">
        <v>0</v>
      </c>
      <c r="K304">
        <v>0</v>
      </c>
      <c r="L304">
        <v>0</v>
      </c>
      <c r="M304" t="s">
        <v>8757</v>
      </c>
    </row>
    <row r="305" spans="1:13">
      <c r="A305" s="13">
        <f t="shared" si="4"/>
        <v>719</v>
      </c>
      <c r="B305">
        <v>1508013</v>
      </c>
      <c r="C305">
        <v>1400</v>
      </c>
      <c r="D305">
        <v>2000</v>
      </c>
      <c r="E305"/>
      <c r="F305" t="s">
        <v>253</v>
      </c>
      <c r="G305">
        <v>719</v>
      </c>
      <c r="H305">
        <v>0</v>
      </c>
      <c r="I305">
        <v>0</v>
      </c>
      <c r="J305">
        <v>0</v>
      </c>
      <c r="K305">
        <v>67</v>
      </c>
      <c r="L305">
        <v>0</v>
      </c>
      <c r="M305" t="s">
        <v>351</v>
      </c>
    </row>
    <row r="306" spans="1:13">
      <c r="A306" s="13">
        <f t="shared" si="4"/>
        <v>1603.912</v>
      </c>
      <c r="B306">
        <v>1508061</v>
      </c>
      <c r="C306">
        <v>1380</v>
      </c>
      <c r="D306">
        <v>2000</v>
      </c>
      <c r="E306"/>
      <c r="F306" t="s">
        <v>122</v>
      </c>
      <c r="G306" s="102">
        <v>1603.912</v>
      </c>
      <c r="H306">
        <v>0</v>
      </c>
      <c r="I306">
        <v>0</v>
      </c>
      <c r="J306">
        <v>0</v>
      </c>
      <c r="K306">
        <v>0</v>
      </c>
      <c r="L306">
        <v>0</v>
      </c>
      <c r="M306" t="s">
        <v>79</v>
      </c>
    </row>
    <row r="307" spans="1:13">
      <c r="A307" s="13">
        <f t="shared" si="4"/>
        <v>46165</v>
      </c>
      <c r="B307">
        <v>1508072</v>
      </c>
      <c r="C307">
        <v>1380</v>
      </c>
      <c r="D307">
        <v>1020</v>
      </c>
      <c r="E307"/>
      <c r="F307" t="s">
        <v>122</v>
      </c>
      <c r="G307" s="177">
        <v>46165</v>
      </c>
      <c r="H307">
        <v>0</v>
      </c>
      <c r="I307">
        <v>0</v>
      </c>
      <c r="J307">
        <v>0</v>
      </c>
      <c r="K307">
        <v>0</v>
      </c>
      <c r="L307">
        <v>0</v>
      </c>
      <c r="M307" t="s">
        <v>73</v>
      </c>
    </row>
    <row r="308" spans="1:13">
      <c r="A308" s="13">
        <f t="shared" si="4"/>
        <v>94025.784</v>
      </c>
      <c r="B308">
        <v>1508072</v>
      </c>
      <c r="C308">
        <v>1380</v>
      </c>
      <c r="D308">
        <v>2000</v>
      </c>
      <c r="E308"/>
      <c r="F308" t="s">
        <v>122</v>
      </c>
      <c r="G308" s="102">
        <v>94025.784</v>
      </c>
      <c r="H308">
        <v>0</v>
      </c>
      <c r="I308">
        <v>0</v>
      </c>
      <c r="J308">
        <v>0</v>
      </c>
      <c r="K308">
        <v>0</v>
      </c>
      <c r="L308">
        <v>0</v>
      </c>
      <c r="M308" t="s">
        <v>73</v>
      </c>
    </row>
    <row r="309" spans="1:13">
      <c r="A309" s="13">
        <f t="shared" si="4"/>
        <v>9362</v>
      </c>
      <c r="B309">
        <v>1508083</v>
      </c>
      <c r="C309">
        <v>1380</v>
      </c>
      <c r="D309">
        <v>1020</v>
      </c>
      <c r="E309"/>
      <c r="F309" t="s">
        <v>122</v>
      </c>
      <c r="G309" s="177">
        <v>9362</v>
      </c>
      <c r="H309">
        <v>0</v>
      </c>
      <c r="I309">
        <v>0</v>
      </c>
      <c r="J309">
        <v>0</v>
      </c>
      <c r="K309">
        <v>0</v>
      </c>
      <c r="L309">
        <v>0</v>
      </c>
      <c r="M309" t="s">
        <v>70</v>
      </c>
    </row>
    <row r="310" spans="1:13">
      <c r="A310" s="13">
        <f t="shared" si="4"/>
        <v>62381.686999999998</v>
      </c>
      <c r="B310">
        <v>1508083</v>
      </c>
      <c r="C310">
        <v>1380</v>
      </c>
      <c r="D310">
        <v>2001</v>
      </c>
      <c r="E310"/>
      <c r="F310" t="s">
        <v>122</v>
      </c>
      <c r="G310" s="102">
        <v>62381.686999999998</v>
      </c>
      <c r="H310">
        <v>0</v>
      </c>
      <c r="I310">
        <v>0</v>
      </c>
      <c r="J310">
        <v>0</v>
      </c>
      <c r="K310">
        <v>0</v>
      </c>
      <c r="L310">
        <v>0</v>
      </c>
      <c r="M310" t="s">
        <v>70</v>
      </c>
    </row>
    <row r="311" spans="1:13">
      <c r="A311" s="13">
        <f t="shared" si="4"/>
        <v>2807</v>
      </c>
      <c r="B311">
        <v>1508094</v>
      </c>
      <c r="C311">
        <v>1380</v>
      </c>
      <c r="D311">
        <v>1000</v>
      </c>
      <c r="E311"/>
      <c r="F311" t="s">
        <v>253</v>
      </c>
      <c r="G311" s="177">
        <v>2807</v>
      </c>
      <c r="H311">
        <v>0</v>
      </c>
      <c r="I311">
        <v>0</v>
      </c>
      <c r="J311">
        <v>0</v>
      </c>
      <c r="K311">
        <v>0</v>
      </c>
      <c r="L311">
        <v>0</v>
      </c>
      <c r="M311" t="s">
        <v>352</v>
      </c>
    </row>
    <row r="312" spans="1:13">
      <c r="A312" s="13">
        <f t="shared" si="4"/>
        <v>6</v>
      </c>
      <c r="B312">
        <v>1508094</v>
      </c>
      <c r="C312">
        <v>1380</v>
      </c>
      <c r="D312">
        <v>2001</v>
      </c>
      <c r="E312"/>
      <c r="F312" t="s">
        <v>253</v>
      </c>
      <c r="G312">
        <v>6</v>
      </c>
      <c r="H312">
        <v>0</v>
      </c>
      <c r="I312">
        <v>0</v>
      </c>
      <c r="J312">
        <v>0</v>
      </c>
      <c r="K312">
        <v>99</v>
      </c>
      <c r="L312">
        <v>0</v>
      </c>
      <c r="M312" t="s">
        <v>352</v>
      </c>
    </row>
    <row r="313" spans="1:13">
      <c r="A313" s="13">
        <f t="shared" si="4"/>
        <v>448</v>
      </c>
      <c r="B313">
        <v>1508094</v>
      </c>
      <c r="C313">
        <v>1401</v>
      </c>
      <c r="D313">
        <v>2001</v>
      </c>
      <c r="E313"/>
      <c r="F313" t="s">
        <v>253</v>
      </c>
      <c r="G313">
        <v>64</v>
      </c>
      <c r="H313">
        <v>0</v>
      </c>
      <c r="I313">
        <v>384</v>
      </c>
      <c r="J313">
        <v>0</v>
      </c>
      <c r="K313">
        <v>64</v>
      </c>
      <c r="L313">
        <v>0</v>
      </c>
      <c r="M313" t="s">
        <v>352</v>
      </c>
    </row>
    <row r="314" spans="1:13">
      <c r="A314" s="13">
        <f t="shared" si="4"/>
        <v>2480</v>
      </c>
      <c r="B314">
        <v>1508112</v>
      </c>
      <c r="C314">
        <v>1380</v>
      </c>
      <c r="D314">
        <v>1000</v>
      </c>
      <c r="E314"/>
      <c r="F314" t="s">
        <v>253</v>
      </c>
      <c r="G314" s="177">
        <v>2480</v>
      </c>
      <c r="H314">
        <v>0</v>
      </c>
      <c r="I314">
        <v>0</v>
      </c>
      <c r="J314">
        <v>0</v>
      </c>
      <c r="K314">
        <v>0</v>
      </c>
      <c r="L314">
        <v>0</v>
      </c>
      <c r="M314" t="s">
        <v>123</v>
      </c>
    </row>
    <row r="315" spans="1:13">
      <c r="A315" s="13">
        <f t="shared" si="4"/>
        <v>864</v>
      </c>
      <c r="B315">
        <v>1508112</v>
      </c>
      <c r="C315">
        <v>1401</v>
      </c>
      <c r="D315">
        <v>2001</v>
      </c>
      <c r="E315"/>
      <c r="F315" t="s">
        <v>253</v>
      </c>
      <c r="G315">
        <v>0</v>
      </c>
      <c r="H315">
        <v>0</v>
      </c>
      <c r="I315">
        <v>864</v>
      </c>
      <c r="J315">
        <v>0</v>
      </c>
      <c r="K315">
        <v>0</v>
      </c>
      <c r="L315">
        <v>0</v>
      </c>
      <c r="M315" t="s">
        <v>123</v>
      </c>
    </row>
    <row r="316" spans="1:13">
      <c r="A316" s="13">
        <f t="shared" si="4"/>
        <v>648</v>
      </c>
      <c r="B316">
        <v>1508112</v>
      </c>
      <c r="C316">
        <v>1401</v>
      </c>
      <c r="D316">
        <v>3000</v>
      </c>
      <c r="E316"/>
      <c r="F316" t="s">
        <v>253</v>
      </c>
      <c r="G316">
        <v>648</v>
      </c>
      <c r="H316">
        <v>0</v>
      </c>
      <c r="I316">
        <v>0</v>
      </c>
      <c r="J316">
        <v>0</v>
      </c>
      <c r="K316">
        <v>0</v>
      </c>
      <c r="L316">
        <v>0</v>
      </c>
      <c r="M316" t="s">
        <v>123</v>
      </c>
    </row>
    <row r="317" spans="1:13">
      <c r="A317" s="13">
        <f t="shared" si="4"/>
        <v>8201</v>
      </c>
      <c r="B317">
        <v>1508113</v>
      </c>
      <c r="C317">
        <v>1380</v>
      </c>
      <c r="D317">
        <v>1000</v>
      </c>
      <c r="E317"/>
      <c r="F317" t="s">
        <v>253</v>
      </c>
      <c r="G317" s="177">
        <v>8201</v>
      </c>
      <c r="H317">
        <v>0</v>
      </c>
      <c r="I317">
        <v>0</v>
      </c>
      <c r="J317">
        <v>0</v>
      </c>
      <c r="K317">
        <v>0</v>
      </c>
      <c r="L317">
        <v>0</v>
      </c>
      <c r="M317" t="s">
        <v>353</v>
      </c>
    </row>
    <row r="318" spans="1:13">
      <c r="A318" s="13">
        <f t="shared" si="4"/>
        <v>80</v>
      </c>
      <c r="B318">
        <v>1508113</v>
      </c>
      <c r="C318">
        <v>1380</v>
      </c>
      <c r="D318">
        <v>2001</v>
      </c>
      <c r="E318"/>
      <c r="F318" t="s">
        <v>253</v>
      </c>
      <c r="G318">
        <v>80</v>
      </c>
      <c r="H318">
        <v>0</v>
      </c>
      <c r="I318">
        <v>0</v>
      </c>
      <c r="J318">
        <v>0</v>
      </c>
      <c r="K318">
        <v>0</v>
      </c>
      <c r="L318">
        <v>0</v>
      </c>
      <c r="M318" t="s">
        <v>353</v>
      </c>
    </row>
    <row r="319" spans="1:13">
      <c r="A319" s="13">
        <f t="shared" si="4"/>
        <v>1944</v>
      </c>
      <c r="B319">
        <v>1508114</v>
      </c>
      <c r="C319">
        <v>1380</v>
      </c>
      <c r="D319">
        <v>1000</v>
      </c>
      <c r="E319"/>
      <c r="F319" t="s">
        <v>253</v>
      </c>
      <c r="G319" s="177">
        <v>1944</v>
      </c>
      <c r="H319">
        <v>0</v>
      </c>
      <c r="I319">
        <v>0</v>
      </c>
      <c r="J319">
        <v>0</v>
      </c>
      <c r="K319">
        <v>0</v>
      </c>
      <c r="L319">
        <v>0</v>
      </c>
      <c r="M319" t="s">
        <v>354</v>
      </c>
    </row>
    <row r="320" spans="1:13">
      <c r="A320" s="13">
        <f t="shared" si="4"/>
        <v>728</v>
      </c>
      <c r="B320">
        <v>1508114</v>
      </c>
      <c r="C320">
        <v>1380</v>
      </c>
      <c r="D320">
        <v>2001</v>
      </c>
      <c r="E320"/>
      <c r="F320" t="s">
        <v>253</v>
      </c>
      <c r="G320">
        <v>728</v>
      </c>
      <c r="H320">
        <v>0</v>
      </c>
      <c r="I320">
        <v>0</v>
      </c>
      <c r="J320">
        <v>0</v>
      </c>
      <c r="K320">
        <v>0</v>
      </c>
      <c r="L320">
        <v>0</v>
      </c>
      <c r="M320" t="s">
        <v>354</v>
      </c>
    </row>
    <row r="321" spans="1:13">
      <c r="A321" s="13">
        <f t="shared" si="4"/>
        <v>216</v>
      </c>
      <c r="B321">
        <v>1508114</v>
      </c>
      <c r="C321">
        <v>1401</v>
      </c>
      <c r="D321">
        <v>2001</v>
      </c>
      <c r="E321"/>
      <c r="F321" t="s">
        <v>253</v>
      </c>
      <c r="G321">
        <v>216</v>
      </c>
      <c r="H321">
        <v>0</v>
      </c>
      <c r="I321">
        <v>0</v>
      </c>
      <c r="J321">
        <v>0</v>
      </c>
      <c r="K321">
        <v>0</v>
      </c>
      <c r="L321">
        <v>0</v>
      </c>
      <c r="M321" t="s">
        <v>354</v>
      </c>
    </row>
    <row r="322" spans="1:13">
      <c r="A322" s="13">
        <f t="shared" si="4"/>
        <v>988</v>
      </c>
      <c r="B322">
        <v>1508116</v>
      </c>
      <c r="C322">
        <v>1380</v>
      </c>
      <c r="D322">
        <v>1000</v>
      </c>
      <c r="E322"/>
      <c r="F322" t="s">
        <v>253</v>
      </c>
      <c r="G322">
        <v>988</v>
      </c>
      <c r="H322">
        <v>0</v>
      </c>
      <c r="I322">
        <v>0</v>
      </c>
      <c r="J322">
        <v>0</v>
      </c>
      <c r="K322">
        <v>0</v>
      </c>
      <c r="L322">
        <v>0</v>
      </c>
      <c r="M322" t="s">
        <v>355</v>
      </c>
    </row>
    <row r="323" spans="1:13">
      <c r="A323" s="13">
        <f t="shared" ref="A323:A386" si="5">G323+H323+I323</f>
        <v>2574</v>
      </c>
      <c r="B323">
        <v>1508117</v>
      </c>
      <c r="C323">
        <v>1380</v>
      </c>
      <c r="D323">
        <v>1000</v>
      </c>
      <c r="E323"/>
      <c r="F323" t="s">
        <v>253</v>
      </c>
      <c r="G323" s="177">
        <v>2574</v>
      </c>
      <c r="H323">
        <v>0</v>
      </c>
      <c r="I323">
        <v>0</v>
      </c>
      <c r="J323">
        <v>0</v>
      </c>
      <c r="K323">
        <v>0</v>
      </c>
      <c r="L323">
        <v>0</v>
      </c>
      <c r="M323" t="s">
        <v>356</v>
      </c>
    </row>
    <row r="324" spans="1:13">
      <c r="A324" s="13">
        <f t="shared" si="5"/>
        <v>80</v>
      </c>
      <c r="B324">
        <v>1508117</v>
      </c>
      <c r="C324">
        <v>1380</v>
      </c>
      <c r="D324">
        <v>2001</v>
      </c>
      <c r="E324"/>
      <c r="F324" t="s">
        <v>253</v>
      </c>
      <c r="G324">
        <v>80</v>
      </c>
      <c r="H324">
        <v>0</v>
      </c>
      <c r="I324">
        <v>0</v>
      </c>
      <c r="J324">
        <v>0</v>
      </c>
      <c r="K324">
        <v>0</v>
      </c>
      <c r="L324">
        <v>0</v>
      </c>
      <c r="M324" t="s">
        <v>356</v>
      </c>
    </row>
    <row r="325" spans="1:13">
      <c r="A325" s="13">
        <f t="shared" si="5"/>
        <v>5280</v>
      </c>
      <c r="B325">
        <v>1508120</v>
      </c>
      <c r="C325">
        <v>1380</v>
      </c>
      <c r="D325">
        <v>1000</v>
      </c>
      <c r="E325"/>
      <c r="F325" t="s">
        <v>253</v>
      </c>
      <c r="G325" s="177">
        <v>5280</v>
      </c>
      <c r="H325">
        <v>0</v>
      </c>
      <c r="I325">
        <v>0</v>
      </c>
      <c r="J325">
        <v>0</v>
      </c>
      <c r="K325">
        <v>0</v>
      </c>
      <c r="L325">
        <v>0</v>
      </c>
      <c r="M325" t="s">
        <v>9216</v>
      </c>
    </row>
    <row r="326" spans="1:13">
      <c r="A326" s="13">
        <f t="shared" si="5"/>
        <v>344</v>
      </c>
      <c r="B326">
        <v>1508120</v>
      </c>
      <c r="C326">
        <v>1380</v>
      </c>
      <c r="D326">
        <v>2001</v>
      </c>
      <c r="E326"/>
      <c r="F326" t="s">
        <v>253</v>
      </c>
      <c r="G326">
        <v>344</v>
      </c>
      <c r="H326">
        <v>0</v>
      </c>
      <c r="I326">
        <v>0</v>
      </c>
      <c r="J326">
        <v>0</v>
      </c>
      <c r="K326">
        <v>0</v>
      </c>
      <c r="L326">
        <v>0</v>
      </c>
      <c r="M326" t="s">
        <v>9216</v>
      </c>
    </row>
    <row r="327" spans="1:13">
      <c r="A327" s="13">
        <f t="shared" si="5"/>
        <v>1440</v>
      </c>
      <c r="B327">
        <v>1508120</v>
      </c>
      <c r="C327">
        <v>1401</v>
      </c>
      <c r="D327">
        <v>2001</v>
      </c>
      <c r="E327"/>
      <c r="F327" t="s">
        <v>253</v>
      </c>
      <c r="G327">
        <v>0</v>
      </c>
      <c r="H327">
        <v>0</v>
      </c>
      <c r="I327" s="177">
        <v>1440</v>
      </c>
      <c r="J327">
        <v>0</v>
      </c>
      <c r="K327">
        <v>0</v>
      </c>
      <c r="L327">
        <v>0</v>
      </c>
      <c r="M327" t="s">
        <v>9216</v>
      </c>
    </row>
    <row r="328" spans="1:13">
      <c r="A328" s="13">
        <f t="shared" si="5"/>
        <v>2400</v>
      </c>
      <c r="B328">
        <v>1508120</v>
      </c>
      <c r="C328">
        <v>1401</v>
      </c>
      <c r="D328">
        <v>3000</v>
      </c>
      <c r="E328"/>
      <c r="F328" t="s">
        <v>253</v>
      </c>
      <c r="G328" s="177">
        <v>2400</v>
      </c>
      <c r="H328">
        <v>0</v>
      </c>
      <c r="I328">
        <v>0</v>
      </c>
      <c r="J328">
        <v>0</v>
      </c>
      <c r="K328">
        <v>0</v>
      </c>
      <c r="L328">
        <v>0</v>
      </c>
      <c r="M328" t="s">
        <v>9216</v>
      </c>
    </row>
    <row r="329" spans="1:13">
      <c r="A329" s="13">
        <f t="shared" si="5"/>
        <v>5724</v>
      </c>
      <c r="B329">
        <v>1508134</v>
      </c>
      <c r="C329">
        <v>1380</v>
      </c>
      <c r="D329">
        <v>1000</v>
      </c>
      <c r="E329"/>
      <c r="F329" t="s">
        <v>253</v>
      </c>
      <c r="G329" s="177">
        <v>5724</v>
      </c>
      <c r="H329">
        <v>0</v>
      </c>
      <c r="I329">
        <v>0</v>
      </c>
      <c r="J329">
        <v>0</v>
      </c>
      <c r="K329">
        <v>0</v>
      </c>
      <c r="L329">
        <v>0</v>
      </c>
      <c r="M329" t="s">
        <v>357</v>
      </c>
    </row>
    <row r="330" spans="1:13">
      <c r="A330" s="13">
        <f t="shared" si="5"/>
        <v>9</v>
      </c>
      <c r="B330">
        <v>1508134</v>
      </c>
      <c r="C330">
        <v>1380</v>
      </c>
      <c r="D330">
        <v>2001</v>
      </c>
      <c r="E330"/>
      <c r="F330" t="s">
        <v>253</v>
      </c>
      <c r="G330">
        <v>9</v>
      </c>
      <c r="H330">
        <v>0</v>
      </c>
      <c r="I330">
        <v>0</v>
      </c>
      <c r="J330">
        <v>0</v>
      </c>
      <c r="K330">
        <v>0</v>
      </c>
      <c r="L330">
        <v>0</v>
      </c>
      <c r="M330" t="s">
        <v>357</v>
      </c>
    </row>
    <row r="331" spans="1:13">
      <c r="A331" s="13">
        <f t="shared" si="5"/>
        <v>0</v>
      </c>
      <c r="B331">
        <v>1508134</v>
      </c>
      <c r="C331">
        <v>1401</v>
      </c>
      <c r="D331">
        <v>2001</v>
      </c>
      <c r="E331"/>
      <c r="F331" t="s">
        <v>253</v>
      </c>
      <c r="G331">
        <v>0</v>
      </c>
      <c r="H331">
        <v>0</v>
      </c>
      <c r="I331">
        <v>0</v>
      </c>
      <c r="J331">
        <v>0</v>
      </c>
      <c r="K331">
        <v>121</v>
      </c>
      <c r="L331">
        <v>0</v>
      </c>
      <c r="M331" t="s">
        <v>357</v>
      </c>
    </row>
    <row r="332" spans="1:13">
      <c r="A332" s="13">
        <f t="shared" si="5"/>
        <v>5597</v>
      </c>
      <c r="B332">
        <v>1508136</v>
      </c>
      <c r="C332">
        <v>1380</v>
      </c>
      <c r="D332">
        <v>1000</v>
      </c>
      <c r="E332"/>
      <c r="F332" t="s">
        <v>253</v>
      </c>
      <c r="G332" s="177">
        <v>5597</v>
      </c>
      <c r="H332">
        <v>0</v>
      </c>
      <c r="I332">
        <v>0</v>
      </c>
      <c r="J332">
        <v>0</v>
      </c>
      <c r="K332">
        <v>0</v>
      </c>
      <c r="L332">
        <v>0</v>
      </c>
      <c r="M332" t="s">
        <v>179</v>
      </c>
    </row>
    <row r="333" spans="1:13">
      <c r="A333" s="13">
        <f t="shared" si="5"/>
        <v>166</v>
      </c>
      <c r="B333">
        <v>1508136</v>
      </c>
      <c r="C333">
        <v>1380</v>
      </c>
      <c r="D333">
        <v>2001</v>
      </c>
      <c r="E333"/>
      <c r="F333" t="s">
        <v>253</v>
      </c>
      <c r="G333">
        <v>166</v>
      </c>
      <c r="H333">
        <v>0</v>
      </c>
      <c r="I333">
        <v>0</v>
      </c>
      <c r="J333">
        <v>0</v>
      </c>
      <c r="K333">
        <v>0</v>
      </c>
      <c r="L333">
        <v>0</v>
      </c>
      <c r="M333" t="s">
        <v>179</v>
      </c>
    </row>
    <row r="334" spans="1:13">
      <c r="A334" s="13">
        <f t="shared" si="5"/>
        <v>4282</v>
      </c>
      <c r="B334">
        <v>1508142</v>
      </c>
      <c r="C334">
        <v>1380</v>
      </c>
      <c r="D334">
        <v>1000</v>
      </c>
      <c r="E334"/>
      <c r="F334" t="s">
        <v>253</v>
      </c>
      <c r="G334" s="177">
        <v>4282</v>
      </c>
      <c r="H334">
        <v>0</v>
      </c>
      <c r="I334">
        <v>0</v>
      </c>
      <c r="J334">
        <v>0</v>
      </c>
      <c r="K334">
        <v>0</v>
      </c>
      <c r="L334">
        <v>0</v>
      </c>
      <c r="M334" t="s">
        <v>358</v>
      </c>
    </row>
    <row r="335" spans="1:13">
      <c r="A335" s="13">
        <f t="shared" si="5"/>
        <v>7487</v>
      </c>
      <c r="B335">
        <v>1508153</v>
      </c>
      <c r="C335">
        <v>1380</v>
      </c>
      <c r="D335">
        <v>1000</v>
      </c>
      <c r="E335"/>
      <c r="F335" t="s">
        <v>253</v>
      </c>
      <c r="G335" s="177">
        <v>7487</v>
      </c>
      <c r="H335">
        <v>0</v>
      </c>
      <c r="I335">
        <v>0</v>
      </c>
      <c r="J335">
        <v>0</v>
      </c>
      <c r="K335">
        <v>0</v>
      </c>
      <c r="L335">
        <v>0</v>
      </c>
      <c r="M335" t="s">
        <v>124</v>
      </c>
    </row>
    <row r="336" spans="1:13">
      <c r="A336" s="13">
        <f t="shared" si="5"/>
        <v>1200</v>
      </c>
      <c r="B336">
        <v>1508164</v>
      </c>
      <c r="C336">
        <v>1380</v>
      </c>
      <c r="D336">
        <v>1000</v>
      </c>
      <c r="E336"/>
      <c r="F336" t="s">
        <v>253</v>
      </c>
      <c r="G336" s="177">
        <v>1200</v>
      </c>
      <c r="H336">
        <v>0</v>
      </c>
      <c r="I336">
        <v>0</v>
      </c>
      <c r="J336">
        <v>0</v>
      </c>
      <c r="K336">
        <v>0</v>
      </c>
      <c r="L336">
        <v>0</v>
      </c>
      <c r="M336" t="s">
        <v>125</v>
      </c>
    </row>
    <row r="337" spans="1:13">
      <c r="A337" s="13">
        <f t="shared" si="5"/>
        <v>1740</v>
      </c>
      <c r="B337">
        <v>1508164</v>
      </c>
      <c r="C337">
        <v>1380</v>
      </c>
      <c r="D337">
        <v>2001</v>
      </c>
      <c r="E337"/>
      <c r="F337" t="s">
        <v>253</v>
      </c>
      <c r="G337" s="177">
        <v>1740</v>
      </c>
      <c r="H337">
        <v>0</v>
      </c>
      <c r="I337">
        <v>0</v>
      </c>
      <c r="J337">
        <v>0</v>
      </c>
      <c r="K337">
        <v>0</v>
      </c>
      <c r="L337">
        <v>0</v>
      </c>
      <c r="M337" t="s">
        <v>125</v>
      </c>
    </row>
    <row r="338" spans="1:13">
      <c r="A338" s="13">
        <f t="shared" si="5"/>
        <v>5106</v>
      </c>
      <c r="B338">
        <v>1508175</v>
      </c>
      <c r="C338">
        <v>1380</v>
      </c>
      <c r="D338">
        <v>1000</v>
      </c>
      <c r="E338"/>
      <c r="F338" t="s">
        <v>253</v>
      </c>
      <c r="G338" s="177">
        <v>5106</v>
      </c>
      <c r="H338">
        <v>0</v>
      </c>
      <c r="I338">
        <v>0</v>
      </c>
      <c r="J338">
        <v>0</v>
      </c>
      <c r="K338">
        <v>0</v>
      </c>
      <c r="L338">
        <v>0</v>
      </c>
      <c r="M338" t="s">
        <v>8733</v>
      </c>
    </row>
    <row r="339" spans="1:13">
      <c r="A339" s="13">
        <f t="shared" si="5"/>
        <v>196</v>
      </c>
      <c r="B339">
        <v>1508175</v>
      </c>
      <c r="C339">
        <v>1380</v>
      </c>
      <c r="D339">
        <v>2001</v>
      </c>
      <c r="E339"/>
      <c r="F339" t="s">
        <v>253</v>
      </c>
      <c r="G339">
        <v>196</v>
      </c>
      <c r="H339">
        <v>0</v>
      </c>
      <c r="I339">
        <v>0</v>
      </c>
      <c r="J339">
        <v>0</v>
      </c>
      <c r="K339">
        <v>0</v>
      </c>
      <c r="L339">
        <v>0</v>
      </c>
      <c r="M339" t="s">
        <v>8733</v>
      </c>
    </row>
    <row r="340" spans="1:13">
      <c r="A340" s="13">
        <f t="shared" si="5"/>
        <v>3873</v>
      </c>
      <c r="B340">
        <v>1508186</v>
      </c>
      <c r="C340">
        <v>1380</v>
      </c>
      <c r="D340">
        <v>1000</v>
      </c>
      <c r="E340"/>
      <c r="F340" t="s">
        <v>253</v>
      </c>
      <c r="G340" s="177">
        <v>3873</v>
      </c>
      <c r="H340">
        <v>0</v>
      </c>
      <c r="I340">
        <v>0</v>
      </c>
      <c r="J340">
        <v>0</v>
      </c>
      <c r="K340">
        <v>0</v>
      </c>
      <c r="L340">
        <v>0</v>
      </c>
      <c r="M340" t="s">
        <v>359</v>
      </c>
    </row>
    <row r="341" spans="1:13">
      <c r="A341" s="13">
        <f t="shared" si="5"/>
        <v>16</v>
      </c>
      <c r="B341">
        <v>1508186</v>
      </c>
      <c r="C341">
        <v>1401</v>
      </c>
      <c r="D341">
        <v>2001</v>
      </c>
      <c r="E341"/>
      <c r="F341" t="s">
        <v>253</v>
      </c>
      <c r="G341">
        <v>16</v>
      </c>
      <c r="H341">
        <v>0</v>
      </c>
      <c r="I341">
        <v>0</v>
      </c>
      <c r="J341">
        <v>0</v>
      </c>
      <c r="K341">
        <v>0</v>
      </c>
      <c r="L341">
        <v>0</v>
      </c>
      <c r="M341" t="s">
        <v>359</v>
      </c>
    </row>
    <row r="342" spans="1:13">
      <c r="A342" s="13">
        <f t="shared" si="5"/>
        <v>20634</v>
      </c>
      <c r="B342">
        <v>1508197</v>
      </c>
      <c r="C342">
        <v>1380</v>
      </c>
      <c r="D342">
        <v>1000</v>
      </c>
      <c r="E342"/>
      <c r="F342" t="s">
        <v>253</v>
      </c>
      <c r="G342" s="177">
        <v>20634</v>
      </c>
      <c r="H342">
        <v>0</v>
      </c>
      <c r="I342">
        <v>0</v>
      </c>
      <c r="J342">
        <v>0</v>
      </c>
      <c r="K342">
        <v>0</v>
      </c>
      <c r="L342">
        <v>0</v>
      </c>
      <c r="M342" t="s">
        <v>126</v>
      </c>
    </row>
    <row r="343" spans="1:13">
      <c r="A343" s="13">
        <f t="shared" si="5"/>
        <v>770</v>
      </c>
      <c r="B343">
        <v>1508197</v>
      </c>
      <c r="C343">
        <v>1380</v>
      </c>
      <c r="D343">
        <v>2001</v>
      </c>
      <c r="E343"/>
      <c r="F343" t="s">
        <v>253</v>
      </c>
      <c r="G343">
        <v>770</v>
      </c>
      <c r="H343">
        <v>0</v>
      </c>
      <c r="I343">
        <v>0</v>
      </c>
      <c r="J343">
        <v>0</v>
      </c>
      <c r="K343">
        <v>582</v>
      </c>
      <c r="L343">
        <v>0</v>
      </c>
      <c r="M343" t="s">
        <v>126</v>
      </c>
    </row>
    <row r="344" spans="1:13">
      <c r="A344" s="13">
        <f t="shared" si="5"/>
        <v>147285.698</v>
      </c>
      <c r="B344">
        <v>1508480</v>
      </c>
      <c r="C344">
        <v>1400</v>
      </c>
      <c r="D344">
        <v>2001</v>
      </c>
      <c r="E344"/>
      <c r="F344" t="s">
        <v>122</v>
      </c>
      <c r="G344" s="102">
        <v>137972.698</v>
      </c>
      <c r="H344">
        <v>0</v>
      </c>
      <c r="I344" s="177">
        <v>9313</v>
      </c>
      <c r="J344">
        <v>0</v>
      </c>
      <c r="K344">
        <v>0</v>
      </c>
      <c r="L344">
        <v>0</v>
      </c>
      <c r="M344" t="s">
        <v>109</v>
      </c>
    </row>
    <row r="345" spans="1:13">
      <c r="A345" s="13">
        <f t="shared" si="5"/>
        <v>4153.6940000000004</v>
      </c>
      <c r="B345">
        <v>1509387</v>
      </c>
      <c r="C345">
        <v>1400</v>
      </c>
      <c r="D345">
        <v>2000</v>
      </c>
      <c r="E345"/>
      <c r="F345" t="s">
        <v>122</v>
      </c>
      <c r="G345" s="102">
        <v>4153.6940000000004</v>
      </c>
      <c r="H345">
        <v>0</v>
      </c>
      <c r="I345">
        <v>0</v>
      </c>
      <c r="J345">
        <v>0</v>
      </c>
      <c r="K345">
        <v>0</v>
      </c>
      <c r="L345">
        <v>0</v>
      </c>
      <c r="M345" t="s">
        <v>89</v>
      </c>
    </row>
    <row r="346" spans="1:13">
      <c r="A346" s="13">
        <f t="shared" si="5"/>
        <v>41675</v>
      </c>
      <c r="B346">
        <v>1509387</v>
      </c>
      <c r="C346">
        <v>1400</v>
      </c>
      <c r="D346">
        <v>3000</v>
      </c>
      <c r="E346"/>
      <c r="F346" t="s">
        <v>122</v>
      </c>
      <c r="G346" s="177">
        <v>41675</v>
      </c>
      <c r="H346">
        <v>0</v>
      </c>
      <c r="I346">
        <v>0</v>
      </c>
      <c r="J346">
        <v>0</v>
      </c>
      <c r="K346">
        <v>0</v>
      </c>
      <c r="L346">
        <v>0</v>
      </c>
      <c r="M346" t="s">
        <v>89</v>
      </c>
    </row>
    <row r="347" spans="1:13">
      <c r="A347" s="13">
        <f t="shared" si="5"/>
        <v>75200</v>
      </c>
      <c r="B347">
        <v>1509431</v>
      </c>
      <c r="C347">
        <v>1380</v>
      </c>
      <c r="D347">
        <v>2000</v>
      </c>
      <c r="E347"/>
      <c r="F347" t="s">
        <v>253</v>
      </c>
      <c r="G347" s="177">
        <v>75200</v>
      </c>
      <c r="H347">
        <v>0</v>
      </c>
      <c r="I347">
        <v>0</v>
      </c>
      <c r="J347">
        <v>0</v>
      </c>
      <c r="K347">
        <v>0</v>
      </c>
      <c r="L347">
        <v>0</v>
      </c>
      <c r="M347" t="s">
        <v>9427</v>
      </c>
    </row>
    <row r="348" spans="1:13">
      <c r="A348" s="13">
        <f t="shared" si="5"/>
        <v>34430</v>
      </c>
      <c r="B348">
        <v>1509436</v>
      </c>
      <c r="C348">
        <v>1380</v>
      </c>
      <c r="D348">
        <v>2000</v>
      </c>
      <c r="E348"/>
      <c r="F348" t="s">
        <v>253</v>
      </c>
      <c r="G348" s="177">
        <v>34430</v>
      </c>
      <c r="H348">
        <v>0</v>
      </c>
      <c r="I348">
        <v>0</v>
      </c>
      <c r="J348">
        <v>0</v>
      </c>
      <c r="K348">
        <v>0</v>
      </c>
      <c r="L348">
        <v>0</v>
      </c>
      <c r="M348" t="s">
        <v>8654</v>
      </c>
    </row>
    <row r="349" spans="1:13">
      <c r="A349" s="13">
        <f t="shared" si="5"/>
        <v>204100</v>
      </c>
      <c r="B349">
        <v>1509437</v>
      </c>
      <c r="C349">
        <v>1380</v>
      </c>
      <c r="D349">
        <v>2000</v>
      </c>
      <c r="E349"/>
      <c r="F349" t="s">
        <v>253</v>
      </c>
      <c r="G349" s="177">
        <v>204100</v>
      </c>
      <c r="H349">
        <v>0</v>
      </c>
      <c r="I349">
        <v>0</v>
      </c>
      <c r="J349">
        <v>0</v>
      </c>
      <c r="K349">
        <v>0</v>
      </c>
      <c r="L349">
        <v>0</v>
      </c>
      <c r="M349" t="s">
        <v>360</v>
      </c>
    </row>
    <row r="350" spans="1:13">
      <c r="A350" s="13">
        <f t="shared" si="5"/>
        <v>51766</v>
      </c>
      <c r="B350">
        <v>1509438</v>
      </c>
      <c r="C350">
        <v>1380</v>
      </c>
      <c r="D350">
        <v>2000</v>
      </c>
      <c r="E350"/>
      <c r="F350" t="s">
        <v>253</v>
      </c>
      <c r="G350" s="177">
        <v>51766</v>
      </c>
      <c r="H350">
        <v>0</v>
      </c>
      <c r="I350">
        <v>0</v>
      </c>
      <c r="J350">
        <v>0</v>
      </c>
      <c r="K350">
        <v>0</v>
      </c>
      <c r="L350">
        <v>0</v>
      </c>
      <c r="M350" t="s">
        <v>361</v>
      </c>
    </row>
    <row r="351" spans="1:13">
      <c r="A351" s="13">
        <f t="shared" si="5"/>
        <v>50300</v>
      </c>
      <c r="B351">
        <v>1509439</v>
      </c>
      <c r="C351">
        <v>1380</v>
      </c>
      <c r="D351">
        <v>2000</v>
      </c>
      <c r="E351"/>
      <c r="F351" t="s">
        <v>253</v>
      </c>
      <c r="G351" s="177">
        <v>50300</v>
      </c>
      <c r="H351">
        <v>0</v>
      </c>
      <c r="I351">
        <v>0</v>
      </c>
      <c r="J351">
        <v>0</v>
      </c>
      <c r="K351">
        <v>0</v>
      </c>
      <c r="L351">
        <v>0</v>
      </c>
      <c r="M351" t="s">
        <v>9370</v>
      </c>
    </row>
    <row r="352" spans="1:13">
      <c r="A352" s="13">
        <f t="shared" si="5"/>
        <v>39453</v>
      </c>
      <c r="B352">
        <v>1509440</v>
      </c>
      <c r="C352">
        <v>1380</v>
      </c>
      <c r="D352">
        <v>2000</v>
      </c>
      <c r="E352"/>
      <c r="F352" t="s">
        <v>253</v>
      </c>
      <c r="G352" s="177">
        <v>39453</v>
      </c>
      <c r="H352">
        <v>0</v>
      </c>
      <c r="I352">
        <v>0</v>
      </c>
      <c r="J352">
        <v>0</v>
      </c>
      <c r="K352" s="177">
        <v>4200</v>
      </c>
      <c r="L352">
        <v>0</v>
      </c>
      <c r="M352" t="s">
        <v>362</v>
      </c>
    </row>
    <row r="353" spans="1:13">
      <c r="A353" s="13">
        <f t="shared" si="5"/>
        <v>305787</v>
      </c>
      <c r="B353">
        <v>1509441</v>
      </c>
      <c r="C353">
        <v>1380</v>
      </c>
      <c r="D353">
        <v>2000</v>
      </c>
      <c r="E353"/>
      <c r="F353" t="s">
        <v>253</v>
      </c>
      <c r="G353" s="177">
        <v>305787</v>
      </c>
      <c r="H353">
        <v>0</v>
      </c>
      <c r="I353">
        <v>0</v>
      </c>
      <c r="J353">
        <v>0</v>
      </c>
      <c r="K353">
        <v>0</v>
      </c>
      <c r="L353">
        <v>0</v>
      </c>
      <c r="M353" t="s">
        <v>363</v>
      </c>
    </row>
    <row r="354" spans="1:13">
      <c r="A354" s="13">
        <f t="shared" si="5"/>
        <v>54550</v>
      </c>
      <c r="B354">
        <v>1509442</v>
      </c>
      <c r="C354">
        <v>1380</v>
      </c>
      <c r="D354">
        <v>2000</v>
      </c>
      <c r="E354"/>
      <c r="F354" t="s">
        <v>253</v>
      </c>
      <c r="G354" s="177">
        <v>54550</v>
      </c>
      <c r="H354">
        <v>0</v>
      </c>
      <c r="I354">
        <v>0</v>
      </c>
      <c r="J354">
        <v>0</v>
      </c>
      <c r="K354">
        <v>0</v>
      </c>
      <c r="L354">
        <v>0</v>
      </c>
      <c r="M354" t="s">
        <v>364</v>
      </c>
    </row>
    <row r="355" spans="1:13">
      <c r="A355" s="13">
        <f t="shared" si="5"/>
        <v>710529</v>
      </c>
      <c r="B355">
        <v>1509444</v>
      </c>
      <c r="C355">
        <v>1380</v>
      </c>
      <c r="D355">
        <v>2000</v>
      </c>
      <c r="E355"/>
      <c r="F355" t="s">
        <v>253</v>
      </c>
      <c r="G355" s="177">
        <v>710529</v>
      </c>
      <c r="H355">
        <v>0</v>
      </c>
      <c r="I355">
        <v>0</v>
      </c>
      <c r="J355">
        <v>0</v>
      </c>
      <c r="K355">
        <v>0</v>
      </c>
      <c r="L355">
        <v>0</v>
      </c>
      <c r="M355" t="s">
        <v>365</v>
      </c>
    </row>
    <row r="356" spans="1:13">
      <c r="A356" s="13">
        <f t="shared" si="5"/>
        <v>65600</v>
      </c>
      <c r="B356">
        <v>1509445</v>
      </c>
      <c r="C356">
        <v>1380</v>
      </c>
      <c r="D356">
        <v>2000</v>
      </c>
      <c r="E356"/>
      <c r="F356" t="s">
        <v>253</v>
      </c>
      <c r="G356" s="177">
        <v>65600</v>
      </c>
      <c r="H356">
        <v>0</v>
      </c>
      <c r="I356">
        <v>0</v>
      </c>
      <c r="J356">
        <v>0</v>
      </c>
      <c r="K356" s="177">
        <v>8000</v>
      </c>
      <c r="L356">
        <v>0</v>
      </c>
      <c r="M356" t="s">
        <v>366</v>
      </c>
    </row>
    <row r="357" spans="1:13">
      <c r="A357" s="13">
        <f t="shared" si="5"/>
        <v>43400</v>
      </c>
      <c r="B357">
        <v>1509447</v>
      </c>
      <c r="C357">
        <v>1380</v>
      </c>
      <c r="D357">
        <v>2000</v>
      </c>
      <c r="E357"/>
      <c r="F357" t="s">
        <v>253</v>
      </c>
      <c r="G357" s="177">
        <v>43400</v>
      </c>
      <c r="H357">
        <v>0</v>
      </c>
      <c r="I357">
        <v>0</v>
      </c>
      <c r="J357">
        <v>0</v>
      </c>
      <c r="K357">
        <v>0</v>
      </c>
      <c r="L357">
        <v>0</v>
      </c>
      <c r="M357" t="s">
        <v>9371</v>
      </c>
    </row>
    <row r="358" spans="1:13">
      <c r="A358" s="13">
        <f t="shared" si="5"/>
        <v>132400</v>
      </c>
      <c r="B358">
        <v>1509448</v>
      </c>
      <c r="C358">
        <v>1380</v>
      </c>
      <c r="D358">
        <v>2000</v>
      </c>
      <c r="E358"/>
      <c r="F358" t="s">
        <v>253</v>
      </c>
      <c r="G358" s="177">
        <v>132400</v>
      </c>
      <c r="H358">
        <v>0</v>
      </c>
      <c r="I358">
        <v>0</v>
      </c>
      <c r="J358">
        <v>0</v>
      </c>
      <c r="K358">
        <v>0</v>
      </c>
      <c r="L358">
        <v>0</v>
      </c>
      <c r="M358" t="s">
        <v>9025</v>
      </c>
    </row>
    <row r="359" spans="1:13">
      <c r="A359" s="13">
        <f t="shared" si="5"/>
        <v>19700</v>
      </c>
      <c r="B359">
        <v>1509450</v>
      </c>
      <c r="C359">
        <v>1380</v>
      </c>
      <c r="D359">
        <v>2000</v>
      </c>
      <c r="E359"/>
      <c r="F359" t="s">
        <v>253</v>
      </c>
      <c r="G359" s="177">
        <v>19700</v>
      </c>
      <c r="H359">
        <v>0</v>
      </c>
      <c r="I359">
        <v>0</v>
      </c>
      <c r="J359">
        <v>0</v>
      </c>
      <c r="K359">
        <v>0</v>
      </c>
      <c r="L359">
        <v>0</v>
      </c>
      <c r="M359" t="s">
        <v>367</v>
      </c>
    </row>
    <row r="360" spans="1:13">
      <c r="A360" s="13">
        <f t="shared" si="5"/>
        <v>9115</v>
      </c>
      <c r="B360">
        <v>1509451</v>
      </c>
      <c r="C360">
        <v>1380</v>
      </c>
      <c r="D360">
        <v>2000</v>
      </c>
      <c r="E360"/>
      <c r="F360" t="s">
        <v>253</v>
      </c>
      <c r="G360" s="177">
        <v>9115</v>
      </c>
      <c r="H360">
        <v>0</v>
      </c>
      <c r="I360">
        <v>0</v>
      </c>
      <c r="J360">
        <v>0</v>
      </c>
      <c r="K360">
        <v>0</v>
      </c>
      <c r="L360">
        <v>0</v>
      </c>
      <c r="M360" t="s">
        <v>8562</v>
      </c>
    </row>
    <row r="361" spans="1:13">
      <c r="A361" s="13">
        <f t="shared" si="5"/>
        <v>21547</v>
      </c>
      <c r="B361">
        <v>1509455</v>
      </c>
      <c r="C361">
        <v>1380</v>
      </c>
      <c r="D361">
        <v>2000</v>
      </c>
      <c r="E361"/>
      <c r="F361" t="s">
        <v>253</v>
      </c>
      <c r="G361" s="177">
        <v>21547</v>
      </c>
      <c r="H361">
        <v>0</v>
      </c>
      <c r="I361">
        <v>0</v>
      </c>
      <c r="J361">
        <v>0</v>
      </c>
      <c r="K361">
        <v>0</v>
      </c>
      <c r="L361">
        <v>0</v>
      </c>
      <c r="M361" t="s">
        <v>9255</v>
      </c>
    </row>
    <row r="362" spans="1:13">
      <c r="A362" s="13">
        <f t="shared" si="5"/>
        <v>9597</v>
      </c>
      <c r="B362">
        <v>1509456</v>
      </c>
      <c r="C362">
        <v>1380</v>
      </c>
      <c r="D362">
        <v>2000</v>
      </c>
      <c r="E362"/>
      <c r="F362" t="s">
        <v>253</v>
      </c>
      <c r="G362" s="177">
        <v>9597</v>
      </c>
      <c r="H362">
        <v>0</v>
      </c>
      <c r="I362">
        <v>0</v>
      </c>
      <c r="J362">
        <v>0</v>
      </c>
      <c r="K362">
        <v>0</v>
      </c>
      <c r="L362">
        <v>0</v>
      </c>
      <c r="M362" t="s">
        <v>8251</v>
      </c>
    </row>
    <row r="363" spans="1:13">
      <c r="A363" s="13">
        <f t="shared" si="5"/>
        <v>6000</v>
      </c>
      <c r="B363">
        <v>1509457</v>
      </c>
      <c r="C363">
        <v>1380</v>
      </c>
      <c r="D363">
        <v>2000</v>
      </c>
      <c r="E363"/>
      <c r="F363" t="s">
        <v>253</v>
      </c>
      <c r="G363" s="177">
        <v>6000</v>
      </c>
      <c r="H363">
        <v>0</v>
      </c>
      <c r="I363">
        <v>0</v>
      </c>
      <c r="J363">
        <v>0</v>
      </c>
      <c r="K363">
        <v>0</v>
      </c>
      <c r="L363">
        <v>0</v>
      </c>
      <c r="M363" t="s">
        <v>8472</v>
      </c>
    </row>
    <row r="364" spans="1:13">
      <c r="A364" s="13">
        <f t="shared" si="5"/>
        <v>8400</v>
      </c>
      <c r="B364">
        <v>1509458</v>
      </c>
      <c r="C364">
        <v>1380</v>
      </c>
      <c r="D364">
        <v>2000</v>
      </c>
      <c r="E364"/>
      <c r="F364" t="s">
        <v>253</v>
      </c>
      <c r="G364" s="177">
        <v>8400</v>
      </c>
      <c r="H364">
        <v>0</v>
      </c>
      <c r="I364">
        <v>0</v>
      </c>
      <c r="J364">
        <v>0</v>
      </c>
      <c r="K364">
        <v>0</v>
      </c>
      <c r="L364">
        <v>0</v>
      </c>
      <c r="M364" t="s">
        <v>8473</v>
      </c>
    </row>
    <row r="365" spans="1:13">
      <c r="A365" s="13">
        <f t="shared" si="5"/>
        <v>37393.487000000001</v>
      </c>
      <c r="B365">
        <v>1509460</v>
      </c>
      <c r="C365">
        <v>1380</v>
      </c>
      <c r="D365">
        <v>2000</v>
      </c>
      <c r="E365"/>
      <c r="F365" t="s">
        <v>122</v>
      </c>
      <c r="G365" s="102">
        <v>37393.487000000001</v>
      </c>
      <c r="H365">
        <v>0</v>
      </c>
      <c r="I365">
        <v>0</v>
      </c>
      <c r="J365">
        <v>0</v>
      </c>
      <c r="K365">
        <v>0</v>
      </c>
      <c r="L365">
        <v>0</v>
      </c>
      <c r="M365" t="s">
        <v>368</v>
      </c>
    </row>
    <row r="366" spans="1:13">
      <c r="A366" s="13">
        <f t="shared" si="5"/>
        <v>690</v>
      </c>
      <c r="B366">
        <v>1509460</v>
      </c>
      <c r="C366">
        <v>1400</v>
      </c>
      <c r="D366">
        <v>1000</v>
      </c>
      <c r="E366"/>
      <c r="F366" t="s">
        <v>122</v>
      </c>
      <c r="G366">
        <v>690</v>
      </c>
      <c r="H366">
        <v>0</v>
      </c>
      <c r="I366">
        <v>0</v>
      </c>
      <c r="J366">
        <v>0</v>
      </c>
      <c r="K366">
        <v>0</v>
      </c>
      <c r="L366">
        <v>0</v>
      </c>
      <c r="M366" t="s">
        <v>368</v>
      </c>
    </row>
    <row r="367" spans="1:13">
      <c r="A367" s="13">
        <f t="shared" si="5"/>
        <v>725</v>
      </c>
      <c r="B367">
        <v>1509460</v>
      </c>
      <c r="C367">
        <v>1400</v>
      </c>
      <c r="D367">
        <v>2000</v>
      </c>
      <c r="E367"/>
      <c r="F367" t="s">
        <v>122</v>
      </c>
      <c r="G367">
        <v>725</v>
      </c>
      <c r="H367">
        <v>0</v>
      </c>
      <c r="I367">
        <v>0</v>
      </c>
      <c r="J367">
        <v>0</v>
      </c>
      <c r="K367">
        <v>0</v>
      </c>
      <c r="L367">
        <v>0</v>
      </c>
      <c r="M367" t="s">
        <v>368</v>
      </c>
    </row>
    <row r="368" spans="1:13">
      <c r="A368" s="13">
        <f t="shared" si="5"/>
        <v>160</v>
      </c>
      <c r="B368">
        <v>1509540</v>
      </c>
      <c r="C368">
        <v>1380</v>
      </c>
      <c r="D368">
        <v>2005</v>
      </c>
      <c r="E368"/>
      <c r="F368" t="s">
        <v>253</v>
      </c>
      <c r="G368">
        <v>160</v>
      </c>
      <c r="H368">
        <v>0</v>
      </c>
      <c r="I368">
        <v>0</v>
      </c>
      <c r="J368">
        <v>0</v>
      </c>
      <c r="K368">
        <v>0</v>
      </c>
      <c r="L368">
        <v>0</v>
      </c>
      <c r="M368" t="s">
        <v>9287</v>
      </c>
    </row>
    <row r="369" spans="1:13">
      <c r="A369" s="13">
        <f t="shared" si="5"/>
        <v>185</v>
      </c>
      <c r="B369">
        <v>1509573</v>
      </c>
      <c r="C369">
        <v>1380</v>
      </c>
      <c r="D369">
        <v>2005</v>
      </c>
      <c r="E369"/>
      <c r="F369" t="s">
        <v>253</v>
      </c>
      <c r="G369">
        <v>185</v>
      </c>
      <c r="H369">
        <v>0</v>
      </c>
      <c r="I369">
        <v>0</v>
      </c>
      <c r="J369">
        <v>0</v>
      </c>
      <c r="K369">
        <v>0</v>
      </c>
      <c r="L369">
        <v>0</v>
      </c>
      <c r="M369" t="s">
        <v>8530</v>
      </c>
    </row>
    <row r="370" spans="1:13">
      <c r="A370" s="13">
        <f t="shared" si="5"/>
        <v>8</v>
      </c>
      <c r="B370">
        <v>1509581</v>
      </c>
      <c r="C370">
        <v>1380</v>
      </c>
      <c r="D370">
        <v>2005</v>
      </c>
      <c r="E370"/>
      <c r="F370" t="s">
        <v>253</v>
      </c>
      <c r="G370">
        <v>8</v>
      </c>
      <c r="H370">
        <v>0</v>
      </c>
      <c r="I370">
        <v>0</v>
      </c>
      <c r="J370">
        <v>0</v>
      </c>
      <c r="K370">
        <v>0</v>
      </c>
      <c r="L370">
        <v>0</v>
      </c>
      <c r="M370" t="s">
        <v>8550</v>
      </c>
    </row>
    <row r="371" spans="1:13">
      <c r="A371" s="13">
        <f t="shared" si="5"/>
        <v>0</v>
      </c>
      <c r="B371">
        <v>1509581</v>
      </c>
      <c r="C371">
        <v>1380</v>
      </c>
      <c r="D371">
        <v>2041</v>
      </c>
      <c r="E371"/>
      <c r="F371" t="s">
        <v>253</v>
      </c>
      <c r="G371">
        <v>0</v>
      </c>
      <c r="H371">
        <v>0</v>
      </c>
      <c r="I371">
        <v>0</v>
      </c>
      <c r="J371">
        <v>0</v>
      </c>
      <c r="K371">
        <v>1</v>
      </c>
      <c r="L371">
        <v>0</v>
      </c>
      <c r="M371" t="s">
        <v>8550</v>
      </c>
    </row>
    <row r="372" spans="1:13">
      <c r="A372" s="13">
        <f t="shared" si="5"/>
        <v>174</v>
      </c>
      <c r="B372">
        <v>1509637</v>
      </c>
      <c r="C372">
        <v>1380</v>
      </c>
      <c r="D372">
        <v>2005</v>
      </c>
      <c r="E372"/>
      <c r="F372" t="s">
        <v>253</v>
      </c>
      <c r="G372">
        <v>174</v>
      </c>
      <c r="H372">
        <v>0</v>
      </c>
      <c r="I372">
        <v>0</v>
      </c>
      <c r="J372">
        <v>0</v>
      </c>
      <c r="K372">
        <v>0</v>
      </c>
      <c r="L372">
        <v>0</v>
      </c>
      <c r="M372" t="s">
        <v>8784</v>
      </c>
    </row>
    <row r="373" spans="1:13">
      <c r="A373" s="13">
        <f t="shared" si="5"/>
        <v>1</v>
      </c>
      <c r="B373">
        <v>1509640</v>
      </c>
      <c r="C373">
        <v>1380</v>
      </c>
      <c r="D373">
        <v>2001</v>
      </c>
      <c r="E373"/>
      <c r="F373" t="s">
        <v>253</v>
      </c>
      <c r="G373">
        <v>1</v>
      </c>
      <c r="H373">
        <v>0</v>
      </c>
      <c r="I373">
        <v>0</v>
      </c>
      <c r="J373">
        <v>0</v>
      </c>
      <c r="K373">
        <v>0</v>
      </c>
      <c r="L373">
        <v>0</v>
      </c>
      <c r="M373" t="s">
        <v>9372</v>
      </c>
    </row>
    <row r="374" spans="1:13">
      <c r="A374" s="13">
        <f t="shared" si="5"/>
        <v>22</v>
      </c>
      <c r="B374">
        <v>1509640</v>
      </c>
      <c r="C374">
        <v>1380</v>
      </c>
      <c r="D374">
        <v>2003</v>
      </c>
      <c r="E374"/>
      <c r="F374" t="s">
        <v>253</v>
      </c>
      <c r="G374">
        <v>22</v>
      </c>
      <c r="H374">
        <v>0</v>
      </c>
      <c r="I374">
        <v>0</v>
      </c>
      <c r="J374">
        <v>0</v>
      </c>
      <c r="K374">
        <v>0</v>
      </c>
      <c r="L374">
        <v>0</v>
      </c>
      <c r="M374" t="s">
        <v>9372</v>
      </c>
    </row>
    <row r="375" spans="1:13">
      <c r="A375" s="13">
        <f t="shared" si="5"/>
        <v>42</v>
      </c>
      <c r="B375">
        <v>1509640</v>
      </c>
      <c r="C375">
        <v>1380</v>
      </c>
      <c r="D375">
        <v>2005</v>
      </c>
      <c r="E375"/>
      <c r="F375" t="s">
        <v>253</v>
      </c>
      <c r="G375">
        <v>42</v>
      </c>
      <c r="H375">
        <v>0</v>
      </c>
      <c r="I375">
        <v>0</v>
      </c>
      <c r="J375">
        <v>0</v>
      </c>
      <c r="K375">
        <v>0</v>
      </c>
      <c r="L375">
        <v>0</v>
      </c>
      <c r="M375" t="s">
        <v>9372</v>
      </c>
    </row>
    <row r="376" spans="1:13">
      <c r="A376" s="13">
        <f t="shared" si="5"/>
        <v>28960</v>
      </c>
      <c r="B376">
        <v>1509678</v>
      </c>
      <c r="C376">
        <v>1380</v>
      </c>
      <c r="D376">
        <v>2000</v>
      </c>
      <c r="E376"/>
      <c r="F376" t="s">
        <v>253</v>
      </c>
      <c r="G376" s="177">
        <v>28960</v>
      </c>
      <c r="H376">
        <v>0</v>
      </c>
      <c r="I376">
        <v>0</v>
      </c>
      <c r="J376">
        <v>0</v>
      </c>
      <c r="K376">
        <v>0</v>
      </c>
      <c r="L376">
        <v>0</v>
      </c>
      <c r="M376" t="s">
        <v>8655</v>
      </c>
    </row>
    <row r="377" spans="1:13">
      <c r="A377" s="13">
        <f t="shared" si="5"/>
        <v>5012</v>
      </c>
      <c r="B377">
        <v>1509678</v>
      </c>
      <c r="C377">
        <v>1380</v>
      </c>
      <c r="D377">
        <v>2001</v>
      </c>
      <c r="E377"/>
      <c r="F377" t="s">
        <v>253</v>
      </c>
      <c r="G377" s="177">
        <v>5012</v>
      </c>
      <c r="H377">
        <v>0</v>
      </c>
      <c r="I377">
        <v>0</v>
      </c>
      <c r="J377">
        <v>0</v>
      </c>
      <c r="K377">
        <v>0</v>
      </c>
      <c r="L377">
        <v>0</v>
      </c>
      <c r="M377" t="s">
        <v>8655</v>
      </c>
    </row>
    <row r="378" spans="1:13">
      <c r="A378" s="13">
        <f t="shared" si="5"/>
        <v>56610</v>
      </c>
      <c r="B378">
        <v>1509679</v>
      </c>
      <c r="C378">
        <v>1380</v>
      </c>
      <c r="D378">
        <v>2000</v>
      </c>
      <c r="E378"/>
      <c r="F378" t="s">
        <v>253</v>
      </c>
      <c r="G378" s="177">
        <v>56610</v>
      </c>
      <c r="H378">
        <v>0</v>
      </c>
      <c r="I378">
        <v>0</v>
      </c>
      <c r="J378">
        <v>0</v>
      </c>
      <c r="K378">
        <v>0</v>
      </c>
      <c r="L378">
        <v>0</v>
      </c>
      <c r="M378" t="s">
        <v>369</v>
      </c>
    </row>
    <row r="379" spans="1:13">
      <c r="A379" s="13">
        <f t="shared" si="5"/>
        <v>12128</v>
      </c>
      <c r="B379">
        <v>1509679</v>
      </c>
      <c r="C379">
        <v>1380</v>
      </c>
      <c r="D379">
        <v>2001</v>
      </c>
      <c r="E379"/>
      <c r="F379" t="s">
        <v>253</v>
      </c>
      <c r="G379" s="177">
        <v>12128</v>
      </c>
      <c r="H379">
        <v>0</v>
      </c>
      <c r="I379">
        <v>0</v>
      </c>
      <c r="J379">
        <v>0</v>
      </c>
      <c r="K379">
        <v>0</v>
      </c>
      <c r="L379">
        <v>0</v>
      </c>
      <c r="M379" t="s">
        <v>369</v>
      </c>
    </row>
    <row r="380" spans="1:13">
      <c r="A380" s="13">
        <f t="shared" si="5"/>
        <v>29600</v>
      </c>
      <c r="B380">
        <v>1509683</v>
      </c>
      <c r="C380">
        <v>1380</v>
      </c>
      <c r="D380">
        <v>2000</v>
      </c>
      <c r="E380"/>
      <c r="F380" t="s">
        <v>253</v>
      </c>
      <c r="G380" s="177">
        <v>29600</v>
      </c>
      <c r="H380">
        <v>0</v>
      </c>
      <c r="I380">
        <v>0</v>
      </c>
      <c r="J380">
        <v>0</v>
      </c>
      <c r="K380">
        <v>0</v>
      </c>
      <c r="L380">
        <v>0</v>
      </c>
      <c r="M380" t="s">
        <v>370</v>
      </c>
    </row>
    <row r="381" spans="1:13">
      <c r="A381" s="13">
        <f t="shared" si="5"/>
        <v>3268</v>
      </c>
      <c r="B381">
        <v>1509685</v>
      </c>
      <c r="C381">
        <v>1380</v>
      </c>
      <c r="D381">
        <v>2000</v>
      </c>
      <c r="E381"/>
      <c r="F381" t="s">
        <v>253</v>
      </c>
      <c r="G381" s="177">
        <v>3268</v>
      </c>
      <c r="H381">
        <v>0</v>
      </c>
      <c r="I381">
        <v>0</v>
      </c>
      <c r="J381">
        <v>0</v>
      </c>
      <c r="K381">
        <v>0</v>
      </c>
      <c r="L381">
        <v>0</v>
      </c>
      <c r="M381" t="s">
        <v>8763</v>
      </c>
    </row>
    <row r="382" spans="1:13">
      <c r="A382" s="13">
        <f t="shared" si="5"/>
        <v>1108</v>
      </c>
      <c r="B382">
        <v>1509685</v>
      </c>
      <c r="C382">
        <v>1380</v>
      </c>
      <c r="D382">
        <v>2001</v>
      </c>
      <c r="E382"/>
      <c r="F382" t="s">
        <v>253</v>
      </c>
      <c r="G382" s="177">
        <v>1108</v>
      </c>
      <c r="H382">
        <v>0</v>
      </c>
      <c r="I382">
        <v>0</v>
      </c>
      <c r="J382">
        <v>0</v>
      </c>
      <c r="K382">
        <v>0</v>
      </c>
      <c r="L382">
        <v>0</v>
      </c>
      <c r="M382" t="s">
        <v>8763</v>
      </c>
    </row>
    <row r="383" spans="1:13">
      <c r="A383" s="13">
        <f t="shared" si="5"/>
        <v>253022</v>
      </c>
      <c r="B383">
        <v>1509686</v>
      </c>
      <c r="C383">
        <v>1380</v>
      </c>
      <c r="D383">
        <v>2000</v>
      </c>
      <c r="E383"/>
      <c r="F383" t="s">
        <v>253</v>
      </c>
      <c r="G383" s="177">
        <v>253022</v>
      </c>
      <c r="H383">
        <v>0</v>
      </c>
      <c r="I383">
        <v>0</v>
      </c>
      <c r="J383">
        <v>0</v>
      </c>
      <c r="K383">
        <v>0</v>
      </c>
      <c r="L383">
        <v>0</v>
      </c>
      <c r="M383" t="s">
        <v>8764</v>
      </c>
    </row>
    <row r="384" spans="1:13">
      <c r="A384" s="13">
        <f t="shared" si="5"/>
        <v>4634</v>
      </c>
      <c r="B384">
        <v>1509686</v>
      </c>
      <c r="C384">
        <v>1380</v>
      </c>
      <c r="D384">
        <v>2001</v>
      </c>
      <c r="E384"/>
      <c r="F384" t="s">
        <v>253</v>
      </c>
      <c r="G384" s="177">
        <v>4634</v>
      </c>
      <c r="H384">
        <v>0</v>
      </c>
      <c r="I384">
        <v>0</v>
      </c>
      <c r="J384">
        <v>0</v>
      </c>
      <c r="K384">
        <v>0</v>
      </c>
      <c r="L384">
        <v>0</v>
      </c>
      <c r="M384" t="s">
        <v>8764</v>
      </c>
    </row>
    <row r="385" spans="1:13">
      <c r="A385" s="13">
        <f t="shared" si="5"/>
        <v>11026</v>
      </c>
      <c r="B385">
        <v>1509688</v>
      </c>
      <c r="C385">
        <v>1380</v>
      </c>
      <c r="D385">
        <v>2000</v>
      </c>
      <c r="E385"/>
      <c r="F385" t="s">
        <v>253</v>
      </c>
      <c r="G385" s="177">
        <v>11026</v>
      </c>
      <c r="H385">
        <v>0</v>
      </c>
      <c r="I385">
        <v>0</v>
      </c>
      <c r="J385">
        <v>0</v>
      </c>
      <c r="K385">
        <v>0</v>
      </c>
      <c r="L385">
        <v>0</v>
      </c>
      <c r="M385" t="s">
        <v>9373</v>
      </c>
    </row>
    <row r="386" spans="1:13">
      <c r="A386" s="13">
        <f t="shared" si="5"/>
        <v>61356</v>
      </c>
      <c r="B386">
        <v>1509688</v>
      </c>
      <c r="C386">
        <v>1380</v>
      </c>
      <c r="D386">
        <v>2001</v>
      </c>
      <c r="E386"/>
      <c r="F386" t="s">
        <v>253</v>
      </c>
      <c r="G386" s="177">
        <v>61356</v>
      </c>
      <c r="H386">
        <v>0</v>
      </c>
      <c r="I386">
        <v>0</v>
      </c>
      <c r="J386">
        <v>0</v>
      </c>
      <c r="K386">
        <v>0</v>
      </c>
      <c r="L386">
        <v>0</v>
      </c>
      <c r="M386" t="s">
        <v>9373</v>
      </c>
    </row>
    <row r="387" spans="1:13">
      <c r="A387" s="13">
        <f t="shared" ref="A387:A450" si="6">G387+H387+I387</f>
        <v>28600</v>
      </c>
      <c r="B387">
        <v>1509689</v>
      </c>
      <c r="C387">
        <v>1380</v>
      </c>
      <c r="D387">
        <v>2000</v>
      </c>
      <c r="E387"/>
      <c r="F387" t="s">
        <v>253</v>
      </c>
      <c r="G387" s="177">
        <v>28600</v>
      </c>
      <c r="H387">
        <v>0</v>
      </c>
      <c r="I387">
        <v>0</v>
      </c>
      <c r="J387">
        <v>0</v>
      </c>
      <c r="K387">
        <v>0</v>
      </c>
      <c r="L387">
        <v>0</v>
      </c>
      <c r="M387" t="s">
        <v>371</v>
      </c>
    </row>
    <row r="388" spans="1:13">
      <c r="A388" s="13">
        <f t="shared" si="6"/>
        <v>40994</v>
      </c>
      <c r="B388">
        <v>1509689</v>
      </c>
      <c r="C388">
        <v>1380</v>
      </c>
      <c r="D388">
        <v>2001</v>
      </c>
      <c r="E388"/>
      <c r="F388" t="s">
        <v>253</v>
      </c>
      <c r="G388" s="177">
        <v>40994</v>
      </c>
      <c r="H388">
        <v>0</v>
      </c>
      <c r="I388">
        <v>0</v>
      </c>
      <c r="J388">
        <v>0</v>
      </c>
      <c r="K388">
        <v>0</v>
      </c>
      <c r="L388">
        <v>0</v>
      </c>
      <c r="M388" t="s">
        <v>371</v>
      </c>
    </row>
    <row r="389" spans="1:13">
      <c r="A389" s="13">
        <f t="shared" si="6"/>
        <v>22520</v>
      </c>
      <c r="B389">
        <v>1509690</v>
      </c>
      <c r="C389">
        <v>1380</v>
      </c>
      <c r="D389">
        <v>2000</v>
      </c>
      <c r="E389"/>
      <c r="F389" t="s">
        <v>253</v>
      </c>
      <c r="G389" s="177">
        <v>22520</v>
      </c>
      <c r="H389">
        <v>0</v>
      </c>
      <c r="I389">
        <v>0</v>
      </c>
      <c r="J389">
        <v>0</v>
      </c>
      <c r="K389">
        <v>0</v>
      </c>
      <c r="L389">
        <v>0</v>
      </c>
      <c r="M389" t="s">
        <v>8686</v>
      </c>
    </row>
    <row r="390" spans="1:13">
      <c r="A390" s="13">
        <f t="shared" si="6"/>
        <v>10138</v>
      </c>
      <c r="B390">
        <v>1509690</v>
      </c>
      <c r="C390">
        <v>1380</v>
      </c>
      <c r="D390">
        <v>2001</v>
      </c>
      <c r="E390"/>
      <c r="F390" t="s">
        <v>253</v>
      </c>
      <c r="G390" s="177">
        <v>10138</v>
      </c>
      <c r="H390">
        <v>0</v>
      </c>
      <c r="I390">
        <v>0</v>
      </c>
      <c r="J390">
        <v>0</v>
      </c>
      <c r="K390">
        <v>0</v>
      </c>
      <c r="L390">
        <v>0</v>
      </c>
      <c r="M390" t="s">
        <v>8686</v>
      </c>
    </row>
    <row r="391" spans="1:13">
      <c r="A391" s="13">
        <f t="shared" si="6"/>
        <v>194800</v>
      </c>
      <c r="B391">
        <v>1509691</v>
      </c>
      <c r="C391">
        <v>1380</v>
      </c>
      <c r="D391">
        <v>2000</v>
      </c>
      <c r="E391"/>
      <c r="F391" t="s">
        <v>253</v>
      </c>
      <c r="G391" s="177">
        <v>185200</v>
      </c>
      <c r="H391">
        <v>0</v>
      </c>
      <c r="I391" s="177">
        <v>9600</v>
      </c>
      <c r="J391">
        <v>0</v>
      </c>
      <c r="K391">
        <v>0</v>
      </c>
      <c r="L391">
        <v>0</v>
      </c>
      <c r="M391" t="s">
        <v>372</v>
      </c>
    </row>
    <row r="392" spans="1:13">
      <c r="A392" s="13">
        <f t="shared" si="6"/>
        <v>46982</v>
      </c>
      <c r="B392">
        <v>1509691</v>
      </c>
      <c r="C392">
        <v>1380</v>
      </c>
      <c r="D392">
        <v>2001</v>
      </c>
      <c r="E392"/>
      <c r="F392" t="s">
        <v>253</v>
      </c>
      <c r="G392" s="177">
        <v>46982</v>
      </c>
      <c r="H392">
        <v>0</v>
      </c>
      <c r="I392">
        <v>0</v>
      </c>
      <c r="J392">
        <v>0</v>
      </c>
      <c r="K392">
        <v>0</v>
      </c>
      <c r="L392">
        <v>0</v>
      </c>
      <c r="M392" t="s">
        <v>372</v>
      </c>
    </row>
    <row r="393" spans="1:13">
      <c r="A393" s="13">
        <f t="shared" si="6"/>
        <v>168970</v>
      </c>
      <c r="B393">
        <v>1509692</v>
      </c>
      <c r="C393">
        <v>1380</v>
      </c>
      <c r="D393">
        <v>2000</v>
      </c>
      <c r="E393"/>
      <c r="F393" t="s">
        <v>253</v>
      </c>
      <c r="G393" s="177">
        <v>168970</v>
      </c>
      <c r="H393">
        <v>0</v>
      </c>
      <c r="I393">
        <v>0</v>
      </c>
      <c r="J393">
        <v>0</v>
      </c>
      <c r="K393">
        <v>0</v>
      </c>
      <c r="L393">
        <v>0</v>
      </c>
      <c r="M393" t="s">
        <v>8142</v>
      </c>
    </row>
    <row r="394" spans="1:13">
      <c r="A394" s="13">
        <f t="shared" si="6"/>
        <v>3456</v>
      </c>
      <c r="B394">
        <v>1509692</v>
      </c>
      <c r="C394">
        <v>1380</v>
      </c>
      <c r="D394">
        <v>2001</v>
      </c>
      <c r="E394"/>
      <c r="F394" t="s">
        <v>253</v>
      </c>
      <c r="G394" s="177">
        <v>3456</v>
      </c>
      <c r="H394">
        <v>0</v>
      </c>
      <c r="I394">
        <v>0</v>
      </c>
      <c r="J394">
        <v>0</v>
      </c>
      <c r="K394">
        <v>0</v>
      </c>
      <c r="L394">
        <v>0</v>
      </c>
      <c r="M394" t="s">
        <v>8142</v>
      </c>
    </row>
    <row r="395" spans="1:13">
      <c r="A395" s="13">
        <f t="shared" si="6"/>
        <v>189620</v>
      </c>
      <c r="B395">
        <v>1509693</v>
      </c>
      <c r="C395">
        <v>1380</v>
      </c>
      <c r="D395">
        <v>2000</v>
      </c>
      <c r="E395"/>
      <c r="F395" t="s">
        <v>253</v>
      </c>
      <c r="G395" s="177">
        <v>189620</v>
      </c>
      <c r="H395">
        <v>0</v>
      </c>
      <c r="I395">
        <v>0</v>
      </c>
      <c r="J395">
        <v>0</v>
      </c>
      <c r="K395">
        <v>0</v>
      </c>
      <c r="L395">
        <v>0</v>
      </c>
      <c r="M395" t="s">
        <v>8736</v>
      </c>
    </row>
    <row r="396" spans="1:13">
      <c r="A396" s="13">
        <f t="shared" si="6"/>
        <v>17506</v>
      </c>
      <c r="B396">
        <v>1509693</v>
      </c>
      <c r="C396">
        <v>1380</v>
      </c>
      <c r="D396">
        <v>2001</v>
      </c>
      <c r="E396"/>
      <c r="F396" t="s">
        <v>253</v>
      </c>
      <c r="G396" s="177">
        <v>17506</v>
      </c>
      <c r="H396">
        <v>0</v>
      </c>
      <c r="I396">
        <v>0</v>
      </c>
      <c r="J396">
        <v>0</v>
      </c>
      <c r="K396">
        <v>0</v>
      </c>
      <c r="L396">
        <v>0</v>
      </c>
      <c r="M396" t="s">
        <v>8736</v>
      </c>
    </row>
    <row r="397" spans="1:13">
      <c r="A397" s="13">
        <f t="shared" si="6"/>
        <v>100400</v>
      </c>
      <c r="B397">
        <v>1509694</v>
      </c>
      <c r="C397">
        <v>1380</v>
      </c>
      <c r="D397">
        <v>2000</v>
      </c>
      <c r="E397"/>
      <c r="F397" t="s">
        <v>253</v>
      </c>
      <c r="G397" s="177">
        <v>100400</v>
      </c>
      <c r="H397">
        <v>0</v>
      </c>
      <c r="I397">
        <v>0</v>
      </c>
      <c r="J397">
        <v>0</v>
      </c>
      <c r="K397">
        <v>0</v>
      </c>
      <c r="L397">
        <v>0</v>
      </c>
      <c r="M397" t="s">
        <v>373</v>
      </c>
    </row>
    <row r="398" spans="1:13">
      <c r="A398" s="13">
        <f t="shared" si="6"/>
        <v>26296</v>
      </c>
      <c r="B398">
        <v>1509694</v>
      </c>
      <c r="C398">
        <v>1380</v>
      </c>
      <c r="D398">
        <v>2001</v>
      </c>
      <c r="E398"/>
      <c r="F398" t="s">
        <v>253</v>
      </c>
      <c r="G398" s="177">
        <v>26296</v>
      </c>
      <c r="H398">
        <v>0</v>
      </c>
      <c r="I398">
        <v>0</v>
      </c>
      <c r="J398">
        <v>0</v>
      </c>
      <c r="K398">
        <v>0</v>
      </c>
      <c r="L398">
        <v>0</v>
      </c>
      <c r="M398" t="s">
        <v>373</v>
      </c>
    </row>
    <row r="399" spans="1:13">
      <c r="A399" s="13">
        <f t="shared" si="6"/>
        <v>75880</v>
      </c>
      <c r="B399">
        <v>1509696</v>
      </c>
      <c r="C399">
        <v>1380</v>
      </c>
      <c r="D399">
        <v>2000</v>
      </c>
      <c r="E399"/>
      <c r="F399" t="s">
        <v>253</v>
      </c>
      <c r="G399" s="177">
        <v>75880</v>
      </c>
      <c r="H399">
        <v>0</v>
      </c>
      <c r="I399">
        <v>0</v>
      </c>
      <c r="J399">
        <v>0</v>
      </c>
      <c r="K399">
        <v>0</v>
      </c>
      <c r="L399">
        <v>0</v>
      </c>
      <c r="M399" t="s">
        <v>374</v>
      </c>
    </row>
    <row r="400" spans="1:13">
      <c r="A400" s="13">
        <f t="shared" si="6"/>
        <v>23736</v>
      </c>
      <c r="B400">
        <v>1509697</v>
      </c>
      <c r="C400">
        <v>1380</v>
      </c>
      <c r="D400">
        <v>2000</v>
      </c>
      <c r="E400"/>
      <c r="F400" t="s">
        <v>253</v>
      </c>
      <c r="G400" s="177">
        <v>23736</v>
      </c>
      <c r="H400">
        <v>0</v>
      </c>
      <c r="I400">
        <v>0</v>
      </c>
      <c r="J400">
        <v>0</v>
      </c>
      <c r="K400">
        <v>0</v>
      </c>
      <c r="L400">
        <v>0</v>
      </c>
      <c r="M400" t="s">
        <v>375</v>
      </c>
    </row>
    <row r="401" spans="1:13">
      <c r="A401" s="13">
        <f t="shared" si="6"/>
        <v>41420</v>
      </c>
      <c r="B401">
        <v>1509700</v>
      </c>
      <c r="C401">
        <v>1380</v>
      </c>
      <c r="D401">
        <v>2000</v>
      </c>
      <c r="E401"/>
      <c r="F401" t="s">
        <v>253</v>
      </c>
      <c r="G401" s="177">
        <v>41420</v>
      </c>
      <c r="H401">
        <v>0</v>
      </c>
      <c r="I401">
        <v>0</v>
      </c>
      <c r="J401">
        <v>0</v>
      </c>
      <c r="K401">
        <v>0</v>
      </c>
      <c r="L401">
        <v>0</v>
      </c>
      <c r="M401" t="s">
        <v>376</v>
      </c>
    </row>
    <row r="402" spans="1:13">
      <c r="A402" s="13">
        <f t="shared" si="6"/>
        <v>3400</v>
      </c>
      <c r="B402">
        <v>1509701</v>
      </c>
      <c r="C402">
        <v>1380</v>
      </c>
      <c r="D402">
        <v>2000</v>
      </c>
      <c r="E402"/>
      <c r="F402" t="s">
        <v>253</v>
      </c>
      <c r="G402" s="177">
        <v>3400</v>
      </c>
      <c r="H402">
        <v>0</v>
      </c>
      <c r="I402">
        <v>0</v>
      </c>
      <c r="J402">
        <v>0</v>
      </c>
      <c r="K402">
        <v>0</v>
      </c>
      <c r="L402">
        <v>0</v>
      </c>
      <c r="M402" t="s">
        <v>8413</v>
      </c>
    </row>
    <row r="403" spans="1:13">
      <c r="A403" s="13">
        <f t="shared" si="6"/>
        <v>40000</v>
      </c>
      <c r="B403">
        <v>1509704</v>
      </c>
      <c r="C403">
        <v>1380</v>
      </c>
      <c r="D403">
        <v>2000</v>
      </c>
      <c r="E403"/>
      <c r="F403" t="s">
        <v>253</v>
      </c>
      <c r="G403" s="177">
        <v>40000</v>
      </c>
      <c r="H403">
        <v>0</v>
      </c>
      <c r="I403">
        <v>0</v>
      </c>
      <c r="J403">
        <v>0</v>
      </c>
      <c r="K403">
        <v>0</v>
      </c>
      <c r="L403">
        <v>0</v>
      </c>
      <c r="M403" t="s">
        <v>377</v>
      </c>
    </row>
    <row r="404" spans="1:13">
      <c r="A404" s="13">
        <f t="shared" si="6"/>
        <v>33838</v>
      </c>
      <c r="B404">
        <v>1509704</v>
      </c>
      <c r="C404">
        <v>1380</v>
      </c>
      <c r="D404">
        <v>2001</v>
      </c>
      <c r="E404"/>
      <c r="F404" t="s">
        <v>253</v>
      </c>
      <c r="G404" s="177">
        <v>33838</v>
      </c>
      <c r="H404">
        <v>0</v>
      </c>
      <c r="I404">
        <v>0</v>
      </c>
      <c r="J404">
        <v>0</v>
      </c>
      <c r="K404" s="177">
        <v>5886</v>
      </c>
      <c r="L404">
        <v>0</v>
      </c>
      <c r="M404" t="s">
        <v>377</v>
      </c>
    </row>
    <row r="405" spans="1:13">
      <c r="A405" s="13">
        <f t="shared" si="6"/>
        <v>23592</v>
      </c>
      <c r="B405">
        <v>1509705</v>
      </c>
      <c r="C405">
        <v>1380</v>
      </c>
      <c r="D405">
        <v>2000</v>
      </c>
      <c r="E405"/>
      <c r="F405" t="s">
        <v>253</v>
      </c>
      <c r="G405" s="177">
        <v>23592</v>
      </c>
      <c r="H405">
        <v>0</v>
      </c>
      <c r="I405">
        <v>0</v>
      </c>
      <c r="J405">
        <v>0</v>
      </c>
      <c r="K405">
        <v>0</v>
      </c>
      <c r="L405">
        <v>0</v>
      </c>
      <c r="M405" t="s">
        <v>378</v>
      </c>
    </row>
    <row r="406" spans="1:13">
      <c r="A406" s="13">
        <f t="shared" si="6"/>
        <v>33988</v>
      </c>
      <c r="B406">
        <v>1509705</v>
      </c>
      <c r="C406">
        <v>1380</v>
      </c>
      <c r="D406">
        <v>2001</v>
      </c>
      <c r="E406"/>
      <c r="F406" t="s">
        <v>253</v>
      </c>
      <c r="G406" s="177">
        <v>33988</v>
      </c>
      <c r="H406">
        <v>0</v>
      </c>
      <c r="I406">
        <v>0</v>
      </c>
      <c r="J406">
        <v>0</v>
      </c>
      <c r="K406" s="177">
        <v>6480</v>
      </c>
      <c r="L406">
        <v>0</v>
      </c>
      <c r="M406" t="s">
        <v>378</v>
      </c>
    </row>
    <row r="407" spans="1:13">
      <c r="A407" s="13">
        <f t="shared" si="6"/>
        <v>12412</v>
      </c>
      <c r="B407">
        <v>1509706</v>
      </c>
      <c r="C407">
        <v>1380</v>
      </c>
      <c r="D407">
        <v>2000</v>
      </c>
      <c r="E407"/>
      <c r="F407" t="s">
        <v>253</v>
      </c>
      <c r="G407" s="177">
        <v>12412</v>
      </c>
      <c r="H407">
        <v>0</v>
      </c>
      <c r="I407">
        <v>0</v>
      </c>
      <c r="J407">
        <v>0</v>
      </c>
      <c r="K407">
        <v>0</v>
      </c>
      <c r="L407">
        <v>0</v>
      </c>
      <c r="M407" t="s">
        <v>379</v>
      </c>
    </row>
    <row r="408" spans="1:13">
      <c r="A408" s="13">
        <f t="shared" si="6"/>
        <v>3000</v>
      </c>
      <c r="B408">
        <v>1509707</v>
      </c>
      <c r="C408">
        <v>1380</v>
      </c>
      <c r="D408">
        <v>2000</v>
      </c>
      <c r="E408"/>
      <c r="F408" t="s">
        <v>253</v>
      </c>
      <c r="G408" s="177">
        <v>3000</v>
      </c>
      <c r="H408">
        <v>0</v>
      </c>
      <c r="I408">
        <v>0</v>
      </c>
      <c r="J408">
        <v>0</v>
      </c>
      <c r="K408">
        <v>0</v>
      </c>
      <c r="L408">
        <v>0</v>
      </c>
      <c r="M408" t="s">
        <v>8511</v>
      </c>
    </row>
    <row r="409" spans="1:13">
      <c r="A409" s="13">
        <f t="shared" si="6"/>
        <v>0</v>
      </c>
      <c r="B409">
        <v>1509711</v>
      </c>
      <c r="C409">
        <v>1380</v>
      </c>
      <c r="D409">
        <v>2001</v>
      </c>
      <c r="E409"/>
      <c r="F409" t="s">
        <v>253</v>
      </c>
      <c r="G409">
        <v>0</v>
      </c>
      <c r="H409">
        <v>0</v>
      </c>
      <c r="I409">
        <v>0</v>
      </c>
      <c r="J409">
        <v>0</v>
      </c>
      <c r="K409">
        <v>1</v>
      </c>
      <c r="L409">
        <v>0</v>
      </c>
      <c r="M409" t="s">
        <v>8765</v>
      </c>
    </row>
    <row r="410" spans="1:13">
      <c r="A410" s="13">
        <f t="shared" si="6"/>
        <v>531</v>
      </c>
      <c r="B410">
        <v>1509740</v>
      </c>
      <c r="C410">
        <v>1380</v>
      </c>
      <c r="D410">
        <v>2003</v>
      </c>
      <c r="E410"/>
      <c r="F410" t="s">
        <v>253</v>
      </c>
      <c r="G410">
        <v>531</v>
      </c>
      <c r="H410">
        <v>0</v>
      </c>
      <c r="I410">
        <v>0</v>
      </c>
      <c r="J410">
        <v>0</v>
      </c>
      <c r="K410">
        <v>0</v>
      </c>
      <c r="L410">
        <v>0</v>
      </c>
      <c r="M410" t="s">
        <v>9374</v>
      </c>
    </row>
    <row r="411" spans="1:13">
      <c r="A411" s="13">
        <f t="shared" si="6"/>
        <v>30000</v>
      </c>
      <c r="B411">
        <v>1509743</v>
      </c>
      <c r="C411">
        <v>1380</v>
      </c>
      <c r="D411">
        <v>2000</v>
      </c>
      <c r="E411"/>
      <c r="F411" t="s">
        <v>253</v>
      </c>
      <c r="G411" s="177">
        <v>30000</v>
      </c>
      <c r="H411">
        <v>0</v>
      </c>
      <c r="I411">
        <v>0</v>
      </c>
      <c r="J411">
        <v>0</v>
      </c>
      <c r="K411">
        <v>0</v>
      </c>
      <c r="L411">
        <v>0</v>
      </c>
      <c r="M411" t="s">
        <v>9123</v>
      </c>
    </row>
    <row r="412" spans="1:13">
      <c r="A412" s="13">
        <f t="shared" si="6"/>
        <v>620000</v>
      </c>
      <c r="B412">
        <v>1509744</v>
      </c>
      <c r="C412">
        <v>1380</v>
      </c>
      <c r="D412">
        <v>2000</v>
      </c>
      <c r="E412"/>
      <c r="F412" t="s">
        <v>253</v>
      </c>
      <c r="G412" s="177">
        <v>620000</v>
      </c>
      <c r="H412">
        <v>0</v>
      </c>
      <c r="I412">
        <v>0</v>
      </c>
      <c r="J412">
        <v>0</v>
      </c>
      <c r="K412">
        <v>0</v>
      </c>
      <c r="L412">
        <v>0</v>
      </c>
      <c r="M412" t="s">
        <v>8889</v>
      </c>
    </row>
    <row r="413" spans="1:13">
      <c r="A413" s="13">
        <f t="shared" si="6"/>
        <v>68300</v>
      </c>
      <c r="B413">
        <v>1509795</v>
      </c>
      <c r="C413">
        <v>1380</v>
      </c>
      <c r="D413">
        <v>2000</v>
      </c>
      <c r="E413"/>
      <c r="F413" t="s">
        <v>253</v>
      </c>
      <c r="G413" s="177">
        <v>68300</v>
      </c>
      <c r="H413">
        <v>0</v>
      </c>
      <c r="I413">
        <v>0</v>
      </c>
      <c r="J413">
        <v>0</v>
      </c>
      <c r="K413">
        <v>0</v>
      </c>
      <c r="L413">
        <v>0</v>
      </c>
      <c r="M413" t="s">
        <v>9428</v>
      </c>
    </row>
    <row r="414" spans="1:13">
      <c r="A414" s="13">
        <f t="shared" si="6"/>
        <v>112300</v>
      </c>
      <c r="B414">
        <v>1509803</v>
      </c>
      <c r="C414">
        <v>1380</v>
      </c>
      <c r="D414">
        <v>2000</v>
      </c>
      <c r="E414"/>
      <c r="F414" t="s">
        <v>253</v>
      </c>
      <c r="G414" s="177">
        <v>112300</v>
      </c>
      <c r="H414">
        <v>0</v>
      </c>
      <c r="I414">
        <v>0</v>
      </c>
      <c r="J414">
        <v>0</v>
      </c>
      <c r="K414">
        <v>0</v>
      </c>
      <c r="L414">
        <v>0</v>
      </c>
      <c r="M414" t="s">
        <v>9429</v>
      </c>
    </row>
    <row r="415" spans="1:13">
      <c r="A415" s="13">
        <f t="shared" si="6"/>
        <v>77760</v>
      </c>
      <c r="B415">
        <v>1509807</v>
      </c>
      <c r="C415">
        <v>1380</v>
      </c>
      <c r="D415">
        <v>2000</v>
      </c>
      <c r="E415"/>
      <c r="F415" t="s">
        <v>253</v>
      </c>
      <c r="G415" s="177">
        <v>77760</v>
      </c>
      <c r="H415">
        <v>0</v>
      </c>
      <c r="I415">
        <v>0</v>
      </c>
      <c r="J415">
        <v>0</v>
      </c>
      <c r="K415">
        <v>0</v>
      </c>
      <c r="L415">
        <v>0</v>
      </c>
      <c r="M415" t="s">
        <v>9430</v>
      </c>
    </row>
    <row r="416" spans="1:13">
      <c r="A416" s="13">
        <f t="shared" si="6"/>
        <v>1315</v>
      </c>
      <c r="B416">
        <v>1509811</v>
      </c>
      <c r="C416">
        <v>1400</v>
      </c>
      <c r="D416">
        <v>2000</v>
      </c>
      <c r="E416"/>
      <c r="F416" t="s">
        <v>122</v>
      </c>
      <c r="G416" s="177">
        <v>1315</v>
      </c>
      <c r="H416">
        <v>0</v>
      </c>
      <c r="I416">
        <v>0</v>
      </c>
      <c r="J416">
        <v>0</v>
      </c>
      <c r="K416">
        <v>0</v>
      </c>
      <c r="L416">
        <v>0</v>
      </c>
      <c r="M416" t="s">
        <v>380</v>
      </c>
    </row>
    <row r="417" spans="1:13">
      <c r="A417" s="13">
        <f t="shared" si="6"/>
        <v>21232</v>
      </c>
      <c r="B417">
        <v>1509855</v>
      </c>
      <c r="C417">
        <v>1400</v>
      </c>
      <c r="D417">
        <v>2001</v>
      </c>
      <c r="E417"/>
      <c r="F417" t="s">
        <v>253</v>
      </c>
      <c r="G417" s="177">
        <v>21232</v>
      </c>
      <c r="H417">
        <v>0</v>
      </c>
      <c r="I417">
        <v>0</v>
      </c>
      <c r="J417">
        <v>0</v>
      </c>
      <c r="K417">
        <v>0</v>
      </c>
      <c r="L417">
        <v>0</v>
      </c>
      <c r="M417" t="s">
        <v>8287</v>
      </c>
    </row>
    <row r="418" spans="1:13">
      <c r="A418" s="13">
        <f t="shared" si="6"/>
        <v>331336.005</v>
      </c>
      <c r="B418">
        <v>1509862</v>
      </c>
      <c r="C418">
        <v>1400</v>
      </c>
      <c r="D418">
        <v>2000</v>
      </c>
      <c r="E418"/>
      <c r="F418" t="s">
        <v>122</v>
      </c>
      <c r="G418" s="102">
        <v>331336.005</v>
      </c>
      <c r="H418">
        <v>0</v>
      </c>
      <c r="I418">
        <v>0</v>
      </c>
      <c r="J418">
        <v>0</v>
      </c>
      <c r="K418">
        <v>0</v>
      </c>
      <c r="L418">
        <v>0</v>
      </c>
      <c r="M418" t="s">
        <v>8837</v>
      </c>
    </row>
    <row r="419" spans="1:13">
      <c r="A419" s="13">
        <f t="shared" si="6"/>
        <v>135947.09899999999</v>
      </c>
      <c r="B419">
        <v>1509863</v>
      </c>
      <c r="C419">
        <v>1400</v>
      </c>
      <c r="D419">
        <v>2000</v>
      </c>
      <c r="E419"/>
      <c r="F419" t="s">
        <v>122</v>
      </c>
      <c r="G419" s="102">
        <v>135947.09899999999</v>
      </c>
      <c r="H419">
        <v>0</v>
      </c>
      <c r="I419">
        <v>0</v>
      </c>
      <c r="J419">
        <v>0</v>
      </c>
      <c r="K419">
        <v>0</v>
      </c>
      <c r="L419">
        <v>0</v>
      </c>
      <c r="M419" t="s">
        <v>7780</v>
      </c>
    </row>
    <row r="420" spans="1:13">
      <c r="A420" s="13">
        <f t="shared" si="6"/>
        <v>193602.99</v>
      </c>
      <c r="B420">
        <v>1509865</v>
      </c>
      <c r="C420">
        <v>1400</v>
      </c>
      <c r="D420">
        <v>2000</v>
      </c>
      <c r="E420"/>
      <c r="F420" t="s">
        <v>122</v>
      </c>
      <c r="G420" s="102">
        <v>193602.99</v>
      </c>
      <c r="H420">
        <v>0</v>
      </c>
      <c r="I420">
        <v>0</v>
      </c>
      <c r="J420">
        <v>0</v>
      </c>
      <c r="K420">
        <v>0</v>
      </c>
      <c r="L420">
        <v>0</v>
      </c>
      <c r="M420" t="s">
        <v>9312</v>
      </c>
    </row>
    <row r="421" spans="1:13">
      <c r="A421" s="13">
        <f t="shared" si="6"/>
        <v>10529</v>
      </c>
      <c r="B421">
        <v>1509866</v>
      </c>
      <c r="C421">
        <v>1400</v>
      </c>
      <c r="D421">
        <v>2001</v>
      </c>
      <c r="E421"/>
      <c r="F421" t="s">
        <v>253</v>
      </c>
      <c r="G421" s="177">
        <v>10529</v>
      </c>
      <c r="H421">
        <v>0</v>
      </c>
      <c r="I421">
        <v>0</v>
      </c>
      <c r="J421">
        <v>0</v>
      </c>
      <c r="K421">
        <v>0</v>
      </c>
      <c r="L421">
        <v>0</v>
      </c>
      <c r="M421" t="s">
        <v>9124</v>
      </c>
    </row>
    <row r="422" spans="1:13">
      <c r="A422" s="13">
        <f t="shared" si="6"/>
        <v>45385.707999999999</v>
      </c>
      <c r="B422">
        <v>1509868</v>
      </c>
      <c r="C422">
        <v>1400</v>
      </c>
      <c r="D422">
        <v>2000</v>
      </c>
      <c r="E422"/>
      <c r="F422" t="s">
        <v>122</v>
      </c>
      <c r="G422" s="102">
        <v>45385.707999999999</v>
      </c>
      <c r="H422">
        <v>0</v>
      </c>
      <c r="I422">
        <v>0</v>
      </c>
      <c r="J422">
        <v>0</v>
      </c>
      <c r="K422">
        <v>0</v>
      </c>
      <c r="L422">
        <v>0</v>
      </c>
      <c r="M422" t="s">
        <v>104</v>
      </c>
    </row>
    <row r="423" spans="1:13">
      <c r="A423" s="13">
        <f t="shared" si="6"/>
        <v>576860.027</v>
      </c>
      <c r="B423">
        <v>1509870</v>
      </c>
      <c r="C423">
        <v>1400</v>
      </c>
      <c r="D423">
        <v>2000</v>
      </c>
      <c r="E423"/>
      <c r="F423" t="s">
        <v>122</v>
      </c>
      <c r="G423" s="102">
        <v>576860.027</v>
      </c>
      <c r="H423">
        <v>0</v>
      </c>
      <c r="I423">
        <v>0</v>
      </c>
      <c r="J423">
        <v>0</v>
      </c>
      <c r="K423">
        <v>0</v>
      </c>
      <c r="L423">
        <v>0</v>
      </c>
      <c r="M423" t="s">
        <v>97</v>
      </c>
    </row>
    <row r="424" spans="1:13">
      <c r="A424" s="13">
        <f t="shared" si="6"/>
        <v>564247.27599999995</v>
      </c>
      <c r="B424">
        <v>1509871</v>
      </c>
      <c r="C424">
        <v>1400</v>
      </c>
      <c r="D424">
        <v>2000</v>
      </c>
      <c r="E424"/>
      <c r="F424" t="s">
        <v>122</v>
      </c>
      <c r="G424" s="102">
        <v>564247.27599999995</v>
      </c>
      <c r="H424">
        <v>0</v>
      </c>
      <c r="I424">
        <v>0</v>
      </c>
      <c r="J424">
        <v>0</v>
      </c>
      <c r="K424">
        <v>0</v>
      </c>
      <c r="L424">
        <v>0</v>
      </c>
      <c r="M424" t="s">
        <v>128</v>
      </c>
    </row>
    <row r="425" spans="1:13">
      <c r="A425" s="13">
        <f t="shared" si="6"/>
        <v>21675</v>
      </c>
      <c r="B425">
        <v>1509874</v>
      </c>
      <c r="C425">
        <v>1400</v>
      </c>
      <c r="D425">
        <v>1000</v>
      </c>
      <c r="E425"/>
      <c r="F425" t="s">
        <v>122</v>
      </c>
      <c r="G425" s="177">
        <v>21675</v>
      </c>
      <c r="H425">
        <v>0</v>
      </c>
      <c r="I425">
        <v>0</v>
      </c>
      <c r="J425">
        <v>0</v>
      </c>
      <c r="K425">
        <v>0</v>
      </c>
      <c r="L425">
        <v>0</v>
      </c>
      <c r="M425" t="s">
        <v>106</v>
      </c>
    </row>
    <row r="426" spans="1:13">
      <c r="A426" s="13">
        <f t="shared" si="6"/>
        <v>169194.16</v>
      </c>
      <c r="B426">
        <v>1509874</v>
      </c>
      <c r="C426">
        <v>1400</v>
      </c>
      <c r="D426">
        <v>2000</v>
      </c>
      <c r="E426"/>
      <c r="F426" t="s">
        <v>122</v>
      </c>
      <c r="G426" s="102">
        <v>169194.16</v>
      </c>
      <c r="H426">
        <v>0</v>
      </c>
      <c r="I426">
        <v>0</v>
      </c>
      <c r="J426">
        <v>0</v>
      </c>
      <c r="K426" s="177">
        <v>4061</v>
      </c>
      <c r="L426">
        <v>0</v>
      </c>
      <c r="M426" t="s">
        <v>106</v>
      </c>
    </row>
    <row r="427" spans="1:13">
      <c r="A427" s="13">
        <f t="shared" si="6"/>
        <v>6322</v>
      </c>
      <c r="B427">
        <v>1509874</v>
      </c>
      <c r="C427">
        <v>1400</v>
      </c>
      <c r="D427">
        <v>2001</v>
      </c>
      <c r="E427"/>
      <c r="F427" t="s">
        <v>122</v>
      </c>
      <c r="G427" s="177">
        <v>6322</v>
      </c>
      <c r="H427">
        <v>0</v>
      </c>
      <c r="I427">
        <v>0</v>
      </c>
      <c r="J427">
        <v>0</v>
      </c>
      <c r="K427">
        <v>0</v>
      </c>
      <c r="L427">
        <v>0</v>
      </c>
      <c r="M427" t="s">
        <v>106</v>
      </c>
    </row>
    <row r="428" spans="1:13">
      <c r="A428" s="13">
        <f t="shared" si="6"/>
        <v>684984</v>
      </c>
      <c r="B428">
        <v>1509875</v>
      </c>
      <c r="C428">
        <v>1400</v>
      </c>
      <c r="D428">
        <v>1000</v>
      </c>
      <c r="E428"/>
      <c r="F428" t="s">
        <v>122</v>
      </c>
      <c r="G428" s="177">
        <v>684984</v>
      </c>
      <c r="H428">
        <v>0</v>
      </c>
      <c r="I428">
        <v>0</v>
      </c>
      <c r="J428" s="177">
        <v>2820</v>
      </c>
      <c r="K428">
        <v>0</v>
      </c>
      <c r="L428">
        <v>0</v>
      </c>
      <c r="M428" t="s">
        <v>40</v>
      </c>
    </row>
    <row r="429" spans="1:13">
      <c r="A429" s="13">
        <f t="shared" si="6"/>
        <v>446276.02</v>
      </c>
      <c r="B429">
        <v>1509875</v>
      </c>
      <c r="C429">
        <v>1400</v>
      </c>
      <c r="D429">
        <v>1040</v>
      </c>
      <c r="E429"/>
      <c r="F429" t="s">
        <v>122</v>
      </c>
      <c r="G429" s="102">
        <v>446276.02</v>
      </c>
      <c r="H429">
        <v>0</v>
      </c>
      <c r="I429">
        <v>0</v>
      </c>
      <c r="J429">
        <v>0</v>
      </c>
      <c r="K429">
        <v>0</v>
      </c>
      <c r="L429">
        <v>0</v>
      </c>
      <c r="M429" t="s">
        <v>40</v>
      </c>
    </row>
    <row r="430" spans="1:13">
      <c r="A430" s="13">
        <f t="shared" si="6"/>
        <v>69351.479000000007</v>
      </c>
      <c r="B430">
        <v>1509875</v>
      </c>
      <c r="C430">
        <v>1400</v>
      </c>
      <c r="D430">
        <v>1050</v>
      </c>
      <c r="E430"/>
      <c r="F430" t="s">
        <v>122</v>
      </c>
      <c r="G430" s="102">
        <v>69351.479000000007</v>
      </c>
      <c r="H430">
        <v>0</v>
      </c>
      <c r="I430">
        <v>0</v>
      </c>
      <c r="J430">
        <v>0</v>
      </c>
      <c r="K430">
        <v>0</v>
      </c>
      <c r="L430">
        <v>0</v>
      </c>
      <c r="M430" t="s">
        <v>40</v>
      </c>
    </row>
    <row r="431" spans="1:13">
      <c r="A431" s="13">
        <f t="shared" si="6"/>
        <v>102357.5</v>
      </c>
      <c r="B431">
        <v>1509875</v>
      </c>
      <c r="C431">
        <v>1400</v>
      </c>
      <c r="D431">
        <v>2000</v>
      </c>
      <c r="E431"/>
      <c r="F431" t="s">
        <v>122</v>
      </c>
      <c r="G431" s="102">
        <v>102357.5</v>
      </c>
      <c r="H431">
        <v>0</v>
      </c>
      <c r="I431">
        <v>0</v>
      </c>
      <c r="J431">
        <v>0</v>
      </c>
      <c r="K431">
        <v>0</v>
      </c>
      <c r="L431">
        <v>0</v>
      </c>
      <c r="M431" t="s">
        <v>40</v>
      </c>
    </row>
    <row r="432" spans="1:13">
      <c r="A432" s="13">
        <f t="shared" si="6"/>
        <v>1741462.682</v>
      </c>
      <c r="B432">
        <v>1509876</v>
      </c>
      <c r="C432">
        <v>1400</v>
      </c>
      <c r="D432">
        <v>2000</v>
      </c>
      <c r="E432"/>
      <c r="F432" t="s">
        <v>122</v>
      </c>
      <c r="G432" s="102">
        <v>1741462.682</v>
      </c>
      <c r="H432">
        <v>0</v>
      </c>
      <c r="I432">
        <v>0</v>
      </c>
      <c r="J432">
        <v>0</v>
      </c>
      <c r="K432">
        <v>0</v>
      </c>
      <c r="L432">
        <v>0</v>
      </c>
      <c r="M432" t="s">
        <v>381</v>
      </c>
    </row>
    <row r="433" spans="1:13">
      <c r="A433" s="13">
        <f t="shared" si="6"/>
        <v>12773</v>
      </c>
      <c r="B433">
        <v>1509877</v>
      </c>
      <c r="C433">
        <v>1400</v>
      </c>
      <c r="D433">
        <v>2001</v>
      </c>
      <c r="E433"/>
      <c r="F433" t="s">
        <v>253</v>
      </c>
      <c r="G433" s="177">
        <v>12773</v>
      </c>
      <c r="H433">
        <v>0</v>
      </c>
      <c r="I433">
        <v>0</v>
      </c>
      <c r="J433">
        <v>0</v>
      </c>
      <c r="K433">
        <v>0</v>
      </c>
      <c r="L433">
        <v>0</v>
      </c>
      <c r="M433" t="s">
        <v>9375</v>
      </c>
    </row>
    <row r="434" spans="1:13">
      <c r="A434" s="13">
        <f t="shared" si="6"/>
        <v>154812</v>
      </c>
      <c r="B434">
        <v>1509878</v>
      </c>
      <c r="C434">
        <v>1400</v>
      </c>
      <c r="D434">
        <v>2000</v>
      </c>
      <c r="E434"/>
      <c r="F434" t="s">
        <v>122</v>
      </c>
      <c r="G434" s="177">
        <v>154812</v>
      </c>
      <c r="H434">
        <v>0</v>
      </c>
      <c r="I434">
        <v>0</v>
      </c>
      <c r="J434">
        <v>0</v>
      </c>
      <c r="K434">
        <v>0</v>
      </c>
      <c r="L434">
        <v>0</v>
      </c>
      <c r="M434" t="s">
        <v>105</v>
      </c>
    </row>
    <row r="435" spans="1:13">
      <c r="A435" s="13">
        <f t="shared" si="6"/>
        <v>6317</v>
      </c>
      <c r="B435">
        <v>1509880</v>
      </c>
      <c r="C435">
        <v>1400</v>
      </c>
      <c r="D435">
        <v>1000</v>
      </c>
      <c r="E435"/>
      <c r="F435" t="s">
        <v>122</v>
      </c>
      <c r="G435" s="177">
        <v>6317</v>
      </c>
      <c r="H435">
        <v>0</v>
      </c>
      <c r="I435">
        <v>0</v>
      </c>
      <c r="J435">
        <v>0</v>
      </c>
      <c r="K435">
        <v>0</v>
      </c>
      <c r="L435">
        <v>0</v>
      </c>
      <c r="M435" t="s">
        <v>382</v>
      </c>
    </row>
    <row r="436" spans="1:13">
      <c r="A436" s="13">
        <f t="shared" si="6"/>
        <v>18396</v>
      </c>
      <c r="B436">
        <v>1509880</v>
      </c>
      <c r="C436">
        <v>1400</v>
      </c>
      <c r="D436">
        <v>2000</v>
      </c>
      <c r="E436"/>
      <c r="F436" t="s">
        <v>122</v>
      </c>
      <c r="G436" s="177">
        <v>18396</v>
      </c>
      <c r="H436">
        <v>0</v>
      </c>
      <c r="I436">
        <v>0</v>
      </c>
      <c r="J436">
        <v>0</v>
      </c>
      <c r="K436">
        <v>0</v>
      </c>
      <c r="L436">
        <v>0</v>
      </c>
      <c r="M436" t="s">
        <v>382</v>
      </c>
    </row>
    <row r="437" spans="1:13">
      <c r="A437" s="13">
        <f t="shared" si="6"/>
        <v>2289</v>
      </c>
      <c r="B437">
        <v>1509882</v>
      </c>
      <c r="C437">
        <v>1400</v>
      </c>
      <c r="D437">
        <v>1000</v>
      </c>
      <c r="E437"/>
      <c r="F437" t="s">
        <v>122</v>
      </c>
      <c r="G437" s="177">
        <v>2289</v>
      </c>
      <c r="H437">
        <v>0</v>
      </c>
      <c r="I437">
        <v>0</v>
      </c>
      <c r="J437">
        <v>0</v>
      </c>
      <c r="K437">
        <v>0</v>
      </c>
      <c r="L437">
        <v>0</v>
      </c>
      <c r="M437" t="s">
        <v>9195</v>
      </c>
    </row>
    <row r="438" spans="1:13">
      <c r="A438" s="13">
        <f t="shared" si="6"/>
        <v>15762</v>
      </c>
      <c r="B438">
        <v>1509882</v>
      </c>
      <c r="C438">
        <v>1400</v>
      </c>
      <c r="D438">
        <v>2000</v>
      </c>
      <c r="E438"/>
      <c r="F438" t="s">
        <v>122</v>
      </c>
      <c r="G438" s="177">
        <v>15762</v>
      </c>
      <c r="H438">
        <v>0</v>
      </c>
      <c r="I438">
        <v>0</v>
      </c>
      <c r="J438">
        <v>0</v>
      </c>
      <c r="K438">
        <v>0</v>
      </c>
      <c r="L438">
        <v>0</v>
      </c>
      <c r="M438" t="s">
        <v>9195</v>
      </c>
    </row>
    <row r="439" spans="1:13">
      <c r="A439" s="13">
        <f t="shared" si="6"/>
        <v>7918</v>
      </c>
      <c r="B439">
        <v>1509884</v>
      </c>
      <c r="C439">
        <v>1400</v>
      </c>
      <c r="D439">
        <v>1000</v>
      </c>
      <c r="E439"/>
      <c r="F439" t="s">
        <v>122</v>
      </c>
      <c r="G439" s="177">
        <v>7918</v>
      </c>
      <c r="H439">
        <v>0</v>
      </c>
      <c r="I439">
        <v>0</v>
      </c>
      <c r="J439">
        <v>0</v>
      </c>
      <c r="K439">
        <v>0</v>
      </c>
      <c r="L439">
        <v>0</v>
      </c>
      <c r="M439" t="s">
        <v>9085</v>
      </c>
    </row>
    <row r="440" spans="1:13">
      <c r="A440" s="13">
        <f t="shared" si="6"/>
        <v>10000</v>
      </c>
      <c r="B440">
        <v>1509884</v>
      </c>
      <c r="C440">
        <v>1400</v>
      </c>
      <c r="D440">
        <v>2000</v>
      </c>
      <c r="E440"/>
      <c r="F440" t="s">
        <v>122</v>
      </c>
      <c r="G440" s="177">
        <v>10000</v>
      </c>
      <c r="H440">
        <v>0</v>
      </c>
      <c r="I440">
        <v>0</v>
      </c>
      <c r="J440">
        <v>0</v>
      </c>
      <c r="K440">
        <v>0</v>
      </c>
      <c r="L440">
        <v>0</v>
      </c>
      <c r="M440" t="s">
        <v>9085</v>
      </c>
    </row>
    <row r="441" spans="1:13">
      <c r="A441" s="13">
        <f t="shared" si="6"/>
        <v>1723</v>
      </c>
      <c r="B441">
        <v>1509885</v>
      </c>
      <c r="C441">
        <v>1400</v>
      </c>
      <c r="D441">
        <v>2000</v>
      </c>
      <c r="E441"/>
      <c r="F441" t="s">
        <v>122</v>
      </c>
      <c r="G441" s="177">
        <v>1723</v>
      </c>
      <c r="H441">
        <v>0</v>
      </c>
      <c r="I441">
        <v>0</v>
      </c>
      <c r="J441">
        <v>0</v>
      </c>
      <c r="K441">
        <v>0</v>
      </c>
      <c r="L441">
        <v>0</v>
      </c>
      <c r="M441" t="s">
        <v>9086</v>
      </c>
    </row>
    <row r="442" spans="1:13">
      <c r="A442" s="13">
        <f t="shared" si="6"/>
        <v>1197</v>
      </c>
      <c r="B442">
        <v>1509887</v>
      </c>
      <c r="C442">
        <v>1400</v>
      </c>
      <c r="D442">
        <v>2000</v>
      </c>
      <c r="E442"/>
      <c r="F442" t="s">
        <v>122</v>
      </c>
      <c r="G442" s="177">
        <v>1197</v>
      </c>
      <c r="H442">
        <v>0</v>
      </c>
      <c r="I442">
        <v>0</v>
      </c>
      <c r="J442">
        <v>0</v>
      </c>
      <c r="K442">
        <v>0</v>
      </c>
      <c r="L442">
        <v>0</v>
      </c>
      <c r="M442" t="s">
        <v>9087</v>
      </c>
    </row>
    <row r="443" spans="1:13">
      <c r="A443" s="13">
        <f t="shared" si="6"/>
        <v>43402</v>
      </c>
      <c r="B443">
        <v>1509889</v>
      </c>
      <c r="C443">
        <v>1400</v>
      </c>
      <c r="D443">
        <v>1000</v>
      </c>
      <c r="E443"/>
      <c r="F443" t="s">
        <v>122</v>
      </c>
      <c r="G443" s="177">
        <v>43402</v>
      </c>
      <c r="H443">
        <v>0</v>
      </c>
      <c r="I443">
        <v>0</v>
      </c>
      <c r="J443">
        <v>0</v>
      </c>
      <c r="K443">
        <v>0</v>
      </c>
      <c r="L443">
        <v>0</v>
      </c>
      <c r="M443" t="s">
        <v>41</v>
      </c>
    </row>
    <row r="444" spans="1:13">
      <c r="A444" s="13">
        <f t="shared" si="6"/>
        <v>65016</v>
      </c>
      <c r="B444">
        <v>1509889</v>
      </c>
      <c r="C444">
        <v>1400</v>
      </c>
      <c r="D444">
        <v>2000</v>
      </c>
      <c r="E444"/>
      <c r="F444" t="s">
        <v>122</v>
      </c>
      <c r="G444" s="177">
        <v>65016</v>
      </c>
      <c r="H444">
        <v>0</v>
      </c>
      <c r="I444">
        <v>0</v>
      </c>
      <c r="J444">
        <v>0</v>
      </c>
      <c r="K444">
        <v>0</v>
      </c>
      <c r="L444">
        <v>0</v>
      </c>
      <c r="M444" t="s">
        <v>41</v>
      </c>
    </row>
    <row r="445" spans="1:13">
      <c r="A445" s="13">
        <f t="shared" si="6"/>
        <v>7041</v>
      </c>
      <c r="B445">
        <v>1509890</v>
      </c>
      <c r="C445">
        <v>1400</v>
      </c>
      <c r="D445">
        <v>1000</v>
      </c>
      <c r="E445"/>
      <c r="F445" t="s">
        <v>122</v>
      </c>
      <c r="G445" s="177">
        <v>7041</v>
      </c>
      <c r="H445">
        <v>0</v>
      </c>
      <c r="I445">
        <v>0</v>
      </c>
      <c r="J445">
        <v>0</v>
      </c>
      <c r="K445">
        <v>0</v>
      </c>
      <c r="L445">
        <v>0</v>
      </c>
      <c r="M445" t="s">
        <v>45</v>
      </c>
    </row>
    <row r="446" spans="1:13">
      <c r="A446" s="13">
        <f t="shared" si="6"/>
        <v>172039.00200000001</v>
      </c>
      <c r="B446">
        <v>1509891</v>
      </c>
      <c r="C446">
        <v>1400</v>
      </c>
      <c r="D446">
        <v>1000</v>
      </c>
      <c r="E446"/>
      <c r="F446" t="s">
        <v>122</v>
      </c>
      <c r="G446" s="102">
        <v>172039.00200000001</v>
      </c>
      <c r="H446">
        <v>0</v>
      </c>
      <c r="I446">
        <v>0</v>
      </c>
      <c r="J446">
        <v>0</v>
      </c>
      <c r="K446">
        <v>0</v>
      </c>
      <c r="L446">
        <v>0</v>
      </c>
      <c r="M446" t="s">
        <v>46</v>
      </c>
    </row>
    <row r="447" spans="1:13">
      <c r="A447" s="13">
        <f t="shared" si="6"/>
        <v>101196.8</v>
      </c>
      <c r="B447">
        <v>1509891</v>
      </c>
      <c r="C447">
        <v>1400</v>
      </c>
      <c r="D447">
        <v>1020</v>
      </c>
      <c r="E447"/>
      <c r="F447" t="s">
        <v>122</v>
      </c>
      <c r="G447" s="102">
        <v>101196.8</v>
      </c>
      <c r="H447">
        <v>0</v>
      </c>
      <c r="I447">
        <v>0</v>
      </c>
      <c r="J447">
        <v>0</v>
      </c>
      <c r="K447">
        <v>0</v>
      </c>
      <c r="L447">
        <v>0</v>
      </c>
      <c r="M447" t="s">
        <v>46</v>
      </c>
    </row>
    <row r="448" spans="1:13">
      <c r="A448" s="13">
        <f t="shared" si="6"/>
        <v>72489.087</v>
      </c>
      <c r="B448">
        <v>1509891</v>
      </c>
      <c r="C448">
        <v>1400</v>
      </c>
      <c r="D448">
        <v>2000</v>
      </c>
      <c r="E448"/>
      <c r="F448" t="s">
        <v>122</v>
      </c>
      <c r="G448" s="102">
        <v>72489.087</v>
      </c>
      <c r="H448">
        <v>0</v>
      </c>
      <c r="I448">
        <v>0</v>
      </c>
      <c r="J448">
        <v>0</v>
      </c>
      <c r="K448">
        <v>0</v>
      </c>
      <c r="L448">
        <v>0</v>
      </c>
      <c r="M448" t="s">
        <v>46</v>
      </c>
    </row>
    <row r="449" spans="1:13">
      <c r="A449" s="13">
        <f t="shared" si="6"/>
        <v>2244.373</v>
      </c>
      <c r="B449">
        <v>1509892</v>
      </c>
      <c r="C449">
        <v>1400</v>
      </c>
      <c r="D449">
        <v>1000</v>
      </c>
      <c r="E449"/>
      <c r="F449" t="s">
        <v>122</v>
      </c>
      <c r="G449" s="102">
        <v>2244.373</v>
      </c>
      <c r="H449">
        <v>0</v>
      </c>
      <c r="I449">
        <v>0</v>
      </c>
      <c r="J449">
        <v>0</v>
      </c>
      <c r="K449">
        <v>0</v>
      </c>
      <c r="L449">
        <v>0</v>
      </c>
      <c r="M449" t="s">
        <v>47</v>
      </c>
    </row>
    <row r="450" spans="1:13">
      <c r="A450" s="13">
        <f t="shared" si="6"/>
        <v>4726</v>
      </c>
      <c r="B450">
        <v>1509892</v>
      </c>
      <c r="C450">
        <v>1400</v>
      </c>
      <c r="D450">
        <v>2000</v>
      </c>
      <c r="E450"/>
      <c r="F450" t="s">
        <v>122</v>
      </c>
      <c r="G450" s="177">
        <v>4726</v>
      </c>
      <c r="H450">
        <v>0</v>
      </c>
      <c r="I450">
        <v>0</v>
      </c>
      <c r="J450">
        <v>0</v>
      </c>
      <c r="K450">
        <v>0</v>
      </c>
      <c r="L450">
        <v>0</v>
      </c>
      <c r="M450" t="s">
        <v>47</v>
      </c>
    </row>
    <row r="451" spans="1:13">
      <c r="A451" s="13">
        <f t="shared" ref="A451:A514" si="7">G451+H451+I451</f>
        <v>23.294</v>
      </c>
      <c r="B451">
        <v>1509893</v>
      </c>
      <c r="C451">
        <v>1400</v>
      </c>
      <c r="D451">
        <v>1000</v>
      </c>
      <c r="E451"/>
      <c r="F451" t="s">
        <v>122</v>
      </c>
      <c r="G451">
        <v>23.294</v>
      </c>
      <c r="H451">
        <v>0</v>
      </c>
      <c r="I451">
        <v>0</v>
      </c>
      <c r="J451">
        <v>0</v>
      </c>
      <c r="K451">
        <v>0</v>
      </c>
      <c r="L451">
        <v>0</v>
      </c>
      <c r="M451" t="s">
        <v>52</v>
      </c>
    </row>
    <row r="452" spans="1:13">
      <c r="A452" s="13">
        <f t="shared" si="7"/>
        <v>489</v>
      </c>
      <c r="B452">
        <v>1509893</v>
      </c>
      <c r="C452">
        <v>1400</v>
      </c>
      <c r="D452">
        <v>2000</v>
      </c>
      <c r="E452"/>
      <c r="F452" t="s">
        <v>122</v>
      </c>
      <c r="G452">
        <v>489</v>
      </c>
      <c r="H452">
        <v>0</v>
      </c>
      <c r="I452">
        <v>0</v>
      </c>
      <c r="J452">
        <v>0</v>
      </c>
      <c r="K452">
        <v>0</v>
      </c>
      <c r="L452">
        <v>0</v>
      </c>
      <c r="M452" t="s">
        <v>52</v>
      </c>
    </row>
    <row r="453" spans="1:13">
      <c r="A453" s="13">
        <f t="shared" si="7"/>
        <v>193861.01300000001</v>
      </c>
      <c r="B453">
        <v>1509894</v>
      </c>
      <c r="C453">
        <v>1400</v>
      </c>
      <c r="D453">
        <v>1000</v>
      </c>
      <c r="E453"/>
      <c r="F453" t="s">
        <v>122</v>
      </c>
      <c r="G453" s="102">
        <v>193861.01300000001</v>
      </c>
      <c r="H453">
        <v>0</v>
      </c>
      <c r="I453">
        <v>0</v>
      </c>
      <c r="J453">
        <v>0</v>
      </c>
      <c r="K453">
        <v>0</v>
      </c>
      <c r="L453">
        <v>0</v>
      </c>
      <c r="M453" t="s">
        <v>383</v>
      </c>
    </row>
    <row r="454" spans="1:13">
      <c r="A454" s="13">
        <f t="shared" si="7"/>
        <v>384468.14500000002</v>
      </c>
      <c r="B454">
        <v>1509894</v>
      </c>
      <c r="C454">
        <v>1400</v>
      </c>
      <c r="D454">
        <v>2000</v>
      </c>
      <c r="E454"/>
      <c r="F454" t="s">
        <v>122</v>
      </c>
      <c r="G454" s="102">
        <v>384468.14500000002</v>
      </c>
      <c r="H454">
        <v>0</v>
      </c>
      <c r="I454">
        <v>0</v>
      </c>
      <c r="J454">
        <v>0</v>
      </c>
      <c r="K454">
        <v>0</v>
      </c>
      <c r="L454">
        <v>0</v>
      </c>
      <c r="M454" t="s">
        <v>383</v>
      </c>
    </row>
    <row r="455" spans="1:13">
      <c r="A455" s="13">
        <f t="shared" si="7"/>
        <v>27760</v>
      </c>
      <c r="B455">
        <v>1510119</v>
      </c>
      <c r="C455">
        <v>1380</v>
      </c>
      <c r="D455">
        <v>2000</v>
      </c>
      <c r="E455"/>
      <c r="F455" t="s">
        <v>253</v>
      </c>
      <c r="G455" s="177">
        <v>27760</v>
      </c>
      <c r="H455">
        <v>0</v>
      </c>
      <c r="I455">
        <v>0</v>
      </c>
      <c r="J455">
        <v>0</v>
      </c>
      <c r="K455">
        <v>0</v>
      </c>
      <c r="L455">
        <v>0</v>
      </c>
      <c r="M455" t="s">
        <v>384</v>
      </c>
    </row>
    <row r="456" spans="1:13">
      <c r="A456" s="13">
        <f t="shared" si="7"/>
        <v>42866</v>
      </c>
      <c r="B456">
        <v>1510121</v>
      </c>
      <c r="C456">
        <v>1380</v>
      </c>
      <c r="D456">
        <v>2000</v>
      </c>
      <c r="E456"/>
      <c r="F456" t="s">
        <v>253</v>
      </c>
      <c r="G456" s="177">
        <v>42866</v>
      </c>
      <c r="H456">
        <v>0</v>
      </c>
      <c r="I456">
        <v>0</v>
      </c>
      <c r="J456">
        <v>0</v>
      </c>
      <c r="K456" s="177">
        <v>6000</v>
      </c>
      <c r="L456">
        <v>0</v>
      </c>
      <c r="M456" t="s">
        <v>385</v>
      </c>
    </row>
    <row r="457" spans="1:13">
      <c r="A457" s="13">
        <f t="shared" si="7"/>
        <v>54180</v>
      </c>
      <c r="B457">
        <v>1510121</v>
      </c>
      <c r="C457">
        <v>1380</v>
      </c>
      <c r="D457">
        <v>2001</v>
      </c>
      <c r="E457"/>
      <c r="F457" t="s">
        <v>253</v>
      </c>
      <c r="G457" s="177">
        <v>54180</v>
      </c>
      <c r="H457">
        <v>0</v>
      </c>
      <c r="I457">
        <v>0</v>
      </c>
      <c r="J457">
        <v>0</v>
      </c>
      <c r="K457">
        <v>0</v>
      </c>
      <c r="L457">
        <v>0</v>
      </c>
      <c r="M457" t="s">
        <v>385</v>
      </c>
    </row>
    <row r="458" spans="1:13">
      <c r="A458" s="13">
        <f t="shared" si="7"/>
        <v>978</v>
      </c>
      <c r="B458">
        <v>1511203</v>
      </c>
      <c r="C458">
        <v>1400</v>
      </c>
      <c r="D458">
        <v>2000</v>
      </c>
      <c r="E458"/>
      <c r="F458" t="s">
        <v>122</v>
      </c>
      <c r="G458">
        <v>978</v>
      </c>
      <c r="H458">
        <v>0</v>
      </c>
      <c r="I458">
        <v>0</v>
      </c>
      <c r="J458">
        <v>0</v>
      </c>
      <c r="K458">
        <v>0</v>
      </c>
      <c r="L458">
        <v>0</v>
      </c>
      <c r="M458" t="s">
        <v>386</v>
      </c>
    </row>
    <row r="459" spans="1:13">
      <c r="A459" s="13">
        <f t="shared" si="7"/>
        <v>16487</v>
      </c>
      <c r="B459">
        <v>1511203</v>
      </c>
      <c r="C459">
        <v>1400</v>
      </c>
      <c r="D459">
        <v>3000</v>
      </c>
      <c r="E459"/>
      <c r="F459" t="s">
        <v>122</v>
      </c>
      <c r="G459" s="177">
        <v>16487</v>
      </c>
      <c r="H459">
        <v>0</v>
      </c>
      <c r="I459">
        <v>0</v>
      </c>
      <c r="J459">
        <v>0</v>
      </c>
      <c r="K459">
        <v>0</v>
      </c>
      <c r="L459">
        <v>0</v>
      </c>
      <c r="M459" t="s">
        <v>386</v>
      </c>
    </row>
    <row r="460" spans="1:13">
      <c r="A460" s="13">
        <f t="shared" si="7"/>
        <v>13528</v>
      </c>
      <c r="B460">
        <v>1511204</v>
      </c>
      <c r="C460">
        <v>1400</v>
      </c>
      <c r="D460">
        <v>3000</v>
      </c>
      <c r="E460"/>
      <c r="F460" t="s">
        <v>122</v>
      </c>
      <c r="G460" s="177">
        <v>13528</v>
      </c>
      <c r="H460">
        <v>0</v>
      </c>
      <c r="I460">
        <v>0</v>
      </c>
      <c r="J460">
        <v>0</v>
      </c>
      <c r="K460">
        <v>0</v>
      </c>
      <c r="L460">
        <v>0</v>
      </c>
      <c r="M460" t="s">
        <v>87</v>
      </c>
    </row>
    <row r="461" spans="1:13">
      <c r="A461" s="13">
        <f t="shared" si="7"/>
        <v>109117.985</v>
      </c>
      <c r="B461">
        <v>1511267</v>
      </c>
      <c r="C461">
        <v>1400</v>
      </c>
      <c r="D461">
        <v>1000</v>
      </c>
      <c r="E461"/>
      <c r="F461" t="s">
        <v>122</v>
      </c>
      <c r="G461" s="102">
        <v>109117.985</v>
      </c>
      <c r="H461">
        <v>0</v>
      </c>
      <c r="I461">
        <v>0</v>
      </c>
      <c r="J461">
        <v>0</v>
      </c>
      <c r="K461">
        <v>0</v>
      </c>
      <c r="L461">
        <v>0</v>
      </c>
      <c r="M461" t="s">
        <v>50</v>
      </c>
    </row>
    <row r="462" spans="1:13">
      <c r="A462" s="13">
        <f t="shared" si="7"/>
        <v>12542.706</v>
      </c>
      <c r="B462">
        <v>1511268</v>
      </c>
      <c r="C462">
        <v>1400</v>
      </c>
      <c r="D462">
        <v>1000</v>
      </c>
      <c r="E462"/>
      <c r="F462" t="s">
        <v>122</v>
      </c>
      <c r="G462" s="102">
        <v>12542.706</v>
      </c>
      <c r="H462">
        <v>0</v>
      </c>
      <c r="I462">
        <v>0</v>
      </c>
      <c r="J462">
        <v>0</v>
      </c>
      <c r="K462">
        <v>0</v>
      </c>
      <c r="L462">
        <v>0</v>
      </c>
      <c r="M462" t="s">
        <v>55</v>
      </c>
    </row>
    <row r="463" spans="1:13">
      <c r="A463" s="13">
        <f t="shared" si="7"/>
        <v>2359.627</v>
      </c>
      <c r="B463">
        <v>1511269</v>
      </c>
      <c r="C463">
        <v>1400</v>
      </c>
      <c r="D463">
        <v>1000</v>
      </c>
      <c r="E463"/>
      <c r="F463" t="s">
        <v>122</v>
      </c>
      <c r="G463" s="102">
        <v>2359.627</v>
      </c>
      <c r="H463">
        <v>0</v>
      </c>
      <c r="I463">
        <v>0</v>
      </c>
      <c r="J463">
        <v>0</v>
      </c>
      <c r="K463">
        <v>0</v>
      </c>
      <c r="L463">
        <v>0</v>
      </c>
      <c r="M463" t="s">
        <v>51</v>
      </c>
    </row>
    <row r="464" spans="1:13">
      <c r="A464" s="13">
        <f t="shared" si="7"/>
        <v>250183.97</v>
      </c>
      <c r="B464">
        <v>1511271</v>
      </c>
      <c r="C464">
        <v>1400</v>
      </c>
      <c r="D464">
        <v>2000</v>
      </c>
      <c r="E464"/>
      <c r="F464" t="s">
        <v>122</v>
      </c>
      <c r="G464" s="102">
        <v>250183.97</v>
      </c>
      <c r="H464">
        <v>0</v>
      </c>
      <c r="I464">
        <v>0</v>
      </c>
      <c r="J464">
        <v>0</v>
      </c>
      <c r="K464">
        <v>0</v>
      </c>
      <c r="L464">
        <v>0</v>
      </c>
      <c r="M464" t="s">
        <v>98</v>
      </c>
    </row>
    <row r="465" spans="1:13">
      <c r="A465" s="13">
        <f t="shared" si="7"/>
        <v>238289</v>
      </c>
      <c r="B465">
        <v>1511272</v>
      </c>
      <c r="C465">
        <v>1400</v>
      </c>
      <c r="D465">
        <v>2000</v>
      </c>
      <c r="E465"/>
      <c r="F465" t="s">
        <v>122</v>
      </c>
      <c r="G465" s="177">
        <v>238289</v>
      </c>
      <c r="H465">
        <v>0</v>
      </c>
      <c r="I465">
        <v>0</v>
      </c>
      <c r="J465">
        <v>0</v>
      </c>
      <c r="K465">
        <v>0</v>
      </c>
      <c r="L465">
        <v>0</v>
      </c>
      <c r="M465" t="s">
        <v>167</v>
      </c>
    </row>
    <row r="466" spans="1:13">
      <c r="A466" s="13">
        <f t="shared" si="7"/>
        <v>2580</v>
      </c>
      <c r="B466">
        <v>1511273</v>
      </c>
      <c r="C466">
        <v>1400</v>
      </c>
      <c r="D466">
        <v>1000</v>
      </c>
      <c r="E466"/>
      <c r="F466" t="s">
        <v>122</v>
      </c>
      <c r="G466" s="177">
        <v>2580</v>
      </c>
      <c r="H466">
        <v>0</v>
      </c>
      <c r="I466">
        <v>0</v>
      </c>
      <c r="J466">
        <v>0</v>
      </c>
      <c r="K466">
        <v>0</v>
      </c>
      <c r="L466">
        <v>0</v>
      </c>
      <c r="M466" t="s">
        <v>108</v>
      </c>
    </row>
    <row r="467" spans="1:13">
      <c r="A467" s="13">
        <f t="shared" si="7"/>
        <v>17431.894</v>
      </c>
      <c r="B467">
        <v>1511273</v>
      </c>
      <c r="C467">
        <v>1400</v>
      </c>
      <c r="D467">
        <v>2000</v>
      </c>
      <c r="E467"/>
      <c r="F467" t="s">
        <v>122</v>
      </c>
      <c r="G467" s="102">
        <v>17431.894</v>
      </c>
      <c r="H467">
        <v>0</v>
      </c>
      <c r="I467">
        <v>0</v>
      </c>
      <c r="J467">
        <v>0</v>
      </c>
      <c r="K467">
        <v>0</v>
      </c>
      <c r="L467">
        <v>0</v>
      </c>
      <c r="M467" t="s">
        <v>108</v>
      </c>
    </row>
    <row r="468" spans="1:13">
      <c r="A468" s="13">
        <f t="shared" si="7"/>
        <v>387419.02399999998</v>
      </c>
      <c r="B468">
        <v>1511275</v>
      </c>
      <c r="C468">
        <v>1400</v>
      </c>
      <c r="D468">
        <v>2000</v>
      </c>
      <c r="E468"/>
      <c r="F468" t="s">
        <v>122</v>
      </c>
      <c r="G468" s="102">
        <v>387419.02399999998</v>
      </c>
      <c r="H468">
        <v>0</v>
      </c>
      <c r="I468">
        <v>0</v>
      </c>
      <c r="J468">
        <v>0</v>
      </c>
      <c r="K468">
        <v>0</v>
      </c>
      <c r="L468">
        <v>0</v>
      </c>
      <c r="M468" t="s">
        <v>7526</v>
      </c>
    </row>
    <row r="469" spans="1:13">
      <c r="A469" s="13">
        <f t="shared" si="7"/>
        <v>8326</v>
      </c>
      <c r="B469">
        <v>1511288</v>
      </c>
      <c r="C469">
        <v>1380</v>
      </c>
      <c r="D469">
        <v>1000</v>
      </c>
      <c r="E469"/>
      <c r="F469" t="s">
        <v>253</v>
      </c>
      <c r="G469" s="177">
        <v>8326</v>
      </c>
      <c r="H469">
        <v>0</v>
      </c>
      <c r="I469">
        <v>0</v>
      </c>
      <c r="J469">
        <v>0</v>
      </c>
      <c r="K469">
        <v>0</v>
      </c>
      <c r="L469">
        <v>0</v>
      </c>
      <c r="M469" t="s">
        <v>388</v>
      </c>
    </row>
    <row r="470" spans="1:13">
      <c r="A470" s="13">
        <f t="shared" si="7"/>
        <v>964</v>
      </c>
      <c r="B470">
        <v>1511288</v>
      </c>
      <c r="C470">
        <v>1380</v>
      </c>
      <c r="D470">
        <v>2001</v>
      </c>
      <c r="E470"/>
      <c r="F470" t="s">
        <v>253</v>
      </c>
      <c r="G470">
        <v>964</v>
      </c>
      <c r="H470">
        <v>0</v>
      </c>
      <c r="I470">
        <v>0</v>
      </c>
      <c r="J470">
        <v>0</v>
      </c>
      <c r="K470">
        <v>0</v>
      </c>
      <c r="L470">
        <v>0</v>
      </c>
      <c r="M470" t="s">
        <v>388</v>
      </c>
    </row>
    <row r="471" spans="1:13">
      <c r="A471" s="13">
        <f t="shared" si="7"/>
        <v>540</v>
      </c>
      <c r="B471">
        <v>1511288</v>
      </c>
      <c r="C471">
        <v>1401</v>
      </c>
      <c r="D471">
        <v>2001</v>
      </c>
      <c r="E471"/>
      <c r="F471" t="s">
        <v>253</v>
      </c>
      <c r="G471">
        <v>300</v>
      </c>
      <c r="H471">
        <v>0</v>
      </c>
      <c r="I471">
        <v>240</v>
      </c>
      <c r="J471">
        <v>0</v>
      </c>
      <c r="K471">
        <v>0</v>
      </c>
      <c r="L471">
        <v>0</v>
      </c>
      <c r="M471" t="s">
        <v>388</v>
      </c>
    </row>
    <row r="472" spans="1:13">
      <c r="A472" s="13">
        <f t="shared" si="7"/>
        <v>240</v>
      </c>
      <c r="B472">
        <v>1511288</v>
      </c>
      <c r="C472">
        <v>1401</v>
      </c>
      <c r="D472">
        <v>3000</v>
      </c>
      <c r="E472"/>
      <c r="F472" t="s">
        <v>253</v>
      </c>
      <c r="G472">
        <v>240</v>
      </c>
      <c r="H472">
        <v>0</v>
      </c>
      <c r="I472">
        <v>0</v>
      </c>
      <c r="J472">
        <v>0</v>
      </c>
      <c r="K472">
        <v>0</v>
      </c>
      <c r="L472">
        <v>0</v>
      </c>
      <c r="M472" t="s">
        <v>388</v>
      </c>
    </row>
    <row r="473" spans="1:13">
      <c r="A473" s="13">
        <f t="shared" si="7"/>
        <v>3463</v>
      </c>
      <c r="B473">
        <v>1512282</v>
      </c>
      <c r="C473">
        <v>1380</v>
      </c>
      <c r="D473">
        <v>1000</v>
      </c>
      <c r="E473"/>
      <c r="F473" t="s">
        <v>253</v>
      </c>
      <c r="G473" s="177">
        <v>3463</v>
      </c>
      <c r="H473">
        <v>0</v>
      </c>
      <c r="I473">
        <v>0</v>
      </c>
      <c r="J473">
        <v>0</v>
      </c>
      <c r="K473">
        <v>0</v>
      </c>
      <c r="L473">
        <v>0</v>
      </c>
      <c r="M473" t="s">
        <v>389</v>
      </c>
    </row>
    <row r="474" spans="1:13">
      <c r="A474" s="13">
        <f t="shared" si="7"/>
        <v>30</v>
      </c>
      <c r="B474">
        <v>1512282</v>
      </c>
      <c r="C474">
        <v>1380</v>
      </c>
      <c r="D474">
        <v>2001</v>
      </c>
      <c r="E474"/>
      <c r="F474" t="s">
        <v>253</v>
      </c>
      <c r="G474">
        <v>30</v>
      </c>
      <c r="H474">
        <v>0</v>
      </c>
      <c r="I474">
        <v>0</v>
      </c>
      <c r="J474">
        <v>0</v>
      </c>
      <c r="K474">
        <v>0</v>
      </c>
      <c r="L474">
        <v>0</v>
      </c>
      <c r="M474" t="s">
        <v>389</v>
      </c>
    </row>
    <row r="475" spans="1:13">
      <c r="A475" s="13">
        <f t="shared" si="7"/>
        <v>16000</v>
      </c>
      <c r="B475">
        <v>1512378</v>
      </c>
      <c r="C475">
        <v>1380</v>
      </c>
      <c r="D475">
        <v>2000</v>
      </c>
      <c r="E475"/>
      <c r="F475" t="s">
        <v>253</v>
      </c>
      <c r="G475" s="177">
        <v>8000</v>
      </c>
      <c r="H475">
        <v>0</v>
      </c>
      <c r="I475" s="177">
        <v>8000</v>
      </c>
      <c r="J475">
        <v>0</v>
      </c>
      <c r="K475">
        <v>0</v>
      </c>
      <c r="L475">
        <v>0</v>
      </c>
      <c r="M475" t="s">
        <v>9376</v>
      </c>
    </row>
    <row r="476" spans="1:13">
      <c r="A476" s="13">
        <f t="shared" si="7"/>
        <v>5562.857</v>
      </c>
      <c r="B476">
        <v>1512670</v>
      </c>
      <c r="C476">
        <v>1400</v>
      </c>
      <c r="D476">
        <v>2001</v>
      </c>
      <c r="E476"/>
      <c r="F476" t="s">
        <v>122</v>
      </c>
      <c r="G476" s="102">
        <v>5562.857</v>
      </c>
      <c r="H476">
        <v>0</v>
      </c>
      <c r="I476">
        <v>0</v>
      </c>
      <c r="J476">
        <v>0</v>
      </c>
      <c r="K476">
        <v>0</v>
      </c>
      <c r="L476">
        <v>0</v>
      </c>
      <c r="M476" t="s">
        <v>390</v>
      </c>
    </row>
    <row r="477" spans="1:13">
      <c r="A477" s="13">
        <f t="shared" si="7"/>
        <v>191.191</v>
      </c>
      <c r="B477">
        <v>1512671</v>
      </c>
      <c r="C477">
        <v>1400</v>
      </c>
      <c r="D477">
        <v>2001</v>
      </c>
      <c r="E477"/>
      <c r="F477" t="s">
        <v>122</v>
      </c>
      <c r="G477">
        <v>191.191</v>
      </c>
      <c r="H477">
        <v>0</v>
      </c>
      <c r="I477">
        <v>0</v>
      </c>
      <c r="J477">
        <v>0</v>
      </c>
      <c r="K477">
        <v>0</v>
      </c>
      <c r="L477">
        <v>0</v>
      </c>
      <c r="M477" t="s">
        <v>9026</v>
      </c>
    </row>
    <row r="478" spans="1:13">
      <c r="A478" s="13">
        <f t="shared" si="7"/>
        <v>44</v>
      </c>
      <c r="B478">
        <v>1512978</v>
      </c>
      <c r="C478">
        <v>1380</v>
      </c>
      <c r="D478">
        <v>2005</v>
      </c>
      <c r="E478"/>
      <c r="F478" t="s">
        <v>253</v>
      </c>
      <c r="G478">
        <v>44</v>
      </c>
      <c r="H478">
        <v>0</v>
      </c>
      <c r="I478">
        <v>0</v>
      </c>
      <c r="J478">
        <v>0</v>
      </c>
      <c r="K478">
        <v>0</v>
      </c>
      <c r="L478">
        <v>0</v>
      </c>
      <c r="M478" t="s">
        <v>8002</v>
      </c>
    </row>
    <row r="479" spans="1:13">
      <c r="A479" s="13">
        <f t="shared" si="7"/>
        <v>6167</v>
      </c>
      <c r="B479">
        <v>1513057</v>
      </c>
      <c r="C479">
        <v>1400</v>
      </c>
      <c r="D479">
        <v>2000</v>
      </c>
      <c r="E479"/>
      <c r="F479" t="s">
        <v>122</v>
      </c>
      <c r="G479" s="177">
        <v>6167</v>
      </c>
      <c r="H479">
        <v>0</v>
      </c>
      <c r="I479">
        <v>0</v>
      </c>
      <c r="J479">
        <v>0</v>
      </c>
      <c r="K479">
        <v>0</v>
      </c>
      <c r="L479">
        <v>0</v>
      </c>
      <c r="M479" t="s">
        <v>61</v>
      </c>
    </row>
    <row r="480" spans="1:13">
      <c r="A480" s="13">
        <f t="shared" si="7"/>
        <v>9</v>
      </c>
      <c r="B480">
        <v>1513113</v>
      </c>
      <c r="C480">
        <v>1380</v>
      </c>
      <c r="D480">
        <v>1000</v>
      </c>
      <c r="E480"/>
      <c r="F480" t="s">
        <v>253</v>
      </c>
      <c r="G480">
        <v>9</v>
      </c>
      <c r="H480">
        <v>0</v>
      </c>
      <c r="I480">
        <v>0</v>
      </c>
      <c r="J480">
        <v>0</v>
      </c>
      <c r="K480">
        <v>0</v>
      </c>
      <c r="L480">
        <v>0</v>
      </c>
      <c r="M480" t="s">
        <v>129</v>
      </c>
    </row>
    <row r="481" spans="1:13">
      <c r="A481" s="13">
        <f t="shared" si="7"/>
        <v>5078</v>
      </c>
      <c r="B481">
        <v>1513249</v>
      </c>
      <c r="C481">
        <v>1380</v>
      </c>
      <c r="D481">
        <v>1000</v>
      </c>
      <c r="E481"/>
      <c r="F481" t="s">
        <v>253</v>
      </c>
      <c r="G481" s="177">
        <v>5078</v>
      </c>
      <c r="H481">
        <v>0</v>
      </c>
      <c r="I481">
        <v>0</v>
      </c>
      <c r="J481">
        <v>0</v>
      </c>
      <c r="K481">
        <v>0</v>
      </c>
      <c r="L481">
        <v>0</v>
      </c>
      <c r="M481" t="s">
        <v>130</v>
      </c>
    </row>
    <row r="482" spans="1:13">
      <c r="A482" s="13">
        <f t="shared" si="7"/>
        <v>240</v>
      </c>
      <c r="B482">
        <v>1513249</v>
      </c>
      <c r="C482">
        <v>1380</v>
      </c>
      <c r="D482">
        <v>1020</v>
      </c>
      <c r="E482"/>
      <c r="F482" t="s">
        <v>253</v>
      </c>
      <c r="G482">
        <v>240</v>
      </c>
      <c r="H482">
        <v>0</v>
      </c>
      <c r="I482">
        <v>0</v>
      </c>
      <c r="J482">
        <v>0</v>
      </c>
      <c r="K482">
        <v>0</v>
      </c>
      <c r="L482">
        <v>0</v>
      </c>
      <c r="M482" t="s">
        <v>130</v>
      </c>
    </row>
    <row r="483" spans="1:13">
      <c r="A483" s="13">
        <f t="shared" si="7"/>
        <v>40</v>
      </c>
      <c r="B483">
        <v>1513249</v>
      </c>
      <c r="C483">
        <v>1380</v>
      </c>
      <c r="D483">
        <v>2001</v>
      </c>
      <c r="E483"/>
      <c r="F483" t="s">
        <v>253</v>
      </c>
      <c r="G483">
        <v>40</v>
      </c>
      <c r="H483">
        <v>0</v>
      </c>
      <c r="I483">
        <v>0</v>
      </c>
      <c r="J483">
        <v>0</v>
      </c>
      <c r="K483">
        <v>0</v>
      </c>
      <c r="L483">
        <v>0</v>
      </c>
      <c r="M483" t="s">
        <v>130</v>
      </c>
    </row>
    <row r="484" spans="1:13">
      <c r="A484" s="13">
        <f t="shared" si="7"/>
        <v>240</v>
      </c>
      <c r="B484">
        <v>1513261</v>
      </c>
      <c r="C484">
        <v>1380</v>
      </c>
      <c r="D484">
        <v>2000</v>
      </c>
      <c r="E484"/>
      <c r="F484" t="s">
        <v>253</v>
      </c>
      <c r="G484">
        <v>240</v>
      </c>
      <c r="H484">
        <v>0</v>
      </c>
      <c r="I484">
        <v>0</v>
      </c>
      <c r="J484">
        <v>0</v>
      </c>
      <c r="K484" s="177">
        <v>32952</v>
      </c>
      <c r="L484">
        <v>0</v>
      </c>
      <c r="M484" t="s">
        <v>391</v>
      </c>
    </row>
    <row r="485" spans="1:13">
      <c r="A485" s="13">
        <f t="shared" si="7"/>
        <v>29639</v>
      </c>
      <c r="B485">
        <v>1513261</v>
      </c>
      <c r="C485">
        <v>1380</v>
      </c>
      <c r="D485">
        <v>2001</v>
      </c>
      <c r="E485"/>
      <c r="F485" t="s">
        <v>253</v>
      </c>
      <c r="G485" s="177">
        <v>29639</v>
      </c>
      <c r="H485">
        <v>0</v>
      </c>
      <c r="I485">
        <v>0</v>
      </c>
      <c r="J485">
        <v>0</v>
      </c>
      <c r="K485" s="177">
        <v>7158</v>
      </c>
      <c r="L485">
        <v>0</v>
      </c>
      <c r="M485" t="s">
        <v>391</v>
      </c>
    </row>
    <row r="486" spans="1:13">
      <c r="A486" s="13">
        <f t="shared" si="7"/>
        <v>10368</v>
      </c>
      <c r="B486">
        <v>1513362</v>
      </c>
      <c r="C486">
        <v>1400</v>
      </c>
      <c r="D486">
        <v>1000</v>
      </c>
      <c r="E486"/>
      <c r="F486" t="s">
        <v>253</v>
      </c>
      <c r="G486" s="177">
        <v>10368</v>
      </c>
      <c r="H486">
        <v>0</v>
      </c>
      <c r="I486">
        <v>0</v>
      </c>
      <c r="J486">
        <v>0</v>
      </c>
      <c r="K486">
        <v>0</v>
      </c>
      <c r="L486">
        <v>0</v>
      </c>
      <c r="M486" t="s">
        <v>392</v>
      </c>
    </row>
    <row r="487" spans="1:13">
      <c r="A487" s="13">
        <f t="shared" si="7"/>
        <v>9726</v>
      </c>
      <c r="B487">
        <v>1513362</v>
      </c>
      <c r="C487">
        <v>1400</v>
      </c>
      <c r="D487">
        <v>2000</v>
      </c>
      <c r="E487"/>
      <c r="F487" t="s">
        <v>253</v>
      </c>
      <c r="G487" s="177">
        <v>9726</v>
      </c>
      <c r="H487">
        <v>0</v>
      </c>
      <c r="I487">
        <v>0</v>
      </c>
      <c r="J487">
        <v>0</v>
      </c>
      <c r="K487">
        <v>0</v>
      </c>
      <c r="L487">
        <v>0</v>
      </c>
      <c r="M487" t="s">
        <v>392</v>
      </c>
    </row>
    <row r="488" spans="1:13" s="143" customFormat="1">
      <c r="A488" s="144">
        <f t="shared" si="7"/>
        <v>8190</v>
      </c>
      <c r="B488">
        <v>1513362</v>
      </c>
      <c r="C488">
        <v>1400</v>
      </c>
      <c r="D488">
        <v>2001</v>
      </c>
      <c r="E488"/>
      <c r="F488" t="s">
        <v>253</v>
      </c>
      <c r="G488" s="177">
        <v>8190</v>
      </c>
      <c r="H488">
        <v>0</v>
      </c>
      <c r="I488">
        <v>0</v>
      </c>
      <c r="J488">
        <v>0</v>
      </c>
      <c r="K488">
        <v>0</v>
      </c>
      <c r="L488">
        <v>0</v>
      </c>
      <c r="M488" t="s">
        <v>392</v>
      </c>
    </row>
    <row r="489" spans="1:13">
      <c r="A489" s="13">
        <f t="shared" si="7"/>
        <v>322</v>
      </c>
      <c r="B489">
        <v>1513364</v>
      </c>
      <c r="C489">
        <v>1400</v>
      </c>
      <c r="D489">
        <v>2000</v>
      </c>
      <c r="E489"/>
      <c r="F489" t="s">
        <v>253</v>
      </c>
      <c r="G489">
        <v>322</v>
      </c>
      <c r="H489">
        <v>0</v>
      </c>
      <c r="I489">
        <v>0</v>
      </c>
      <c r="J489">
        <v>0</v>
      </c>
      <c r="K489" s="177">
        <v>1121</v>
      </c>
      <c r="L489">
        <v>0</v>
      </c>
      <c r="M489" t="s">
        <v>393</v>
      </c>
    </row>
    <row r="490" spans="1:13">
      <c r="A490" s="13">
        <f t="shared" si="7"/>
        <v>300</v>
      </c>
      <c r="B490">
        <v>1513365</v>
      </c>
      <c r="C490">
        <v>1400</v>
      </c>
      <c r="D490">
        <v>2000</v>
      </c>
      <c r="E490"/>
      <c r="F490" t="s">
        <v>253</v>
      </c>
      <c r="G490">
        <v>300</v>
      </c>
      <c r="H490">
        <v>0</v>
      </c>
      <c r="I490">
        <v>0</v>
      </c>
      <c r="J490">
        <v>0</v>
      </c>
      <c r="K490">
        <v>825</v>
      </c>
      <c r="L490">
        <v>0</v>
      </c>
      <c r="M490" t="s">
        <v>8699</v>
      </c>
    </row>
    <row r="491" spans="1:13">
      <c r="A491" s="13">
        <f t="shared" si="7"/>
        <v>26462</v>
      </c>
      <c r="B491">
        <v>1513604</v>
      </c>
      <c r="C491">
        <v>1380</v>
      </c>
      <c r="D491">
        <v>1000</v>
      </c>
      <c r="E491"/>
      <c r="F491" t="s">
        <v>253</v>
      </c>
      <c r="G491" s="177">
        <v>26462</v>
      </c>
      <c r="H491">
        <v>0</v>
      </c>
      <c r="I491">
        <v>0</v>
      </c>
      <c r="J491">
        <v>0</v>
      </c>
      <c r="K491">
        <v>0</v>
      </c>
      <c r="L491">
        <v>0</v>
      </c>
      <c r="M491" t="s">
        <v>131</v>
      </c>
    </row>
    <row r="492" spans="1:13">
      <c r="A492" s="144">
        <f t="shared" si="7"/>
        <v>229</v>
      </c>
      <c r="B492">
        <v>1513604</v>
      </c>
      <c r="C492">
        <v>1380</v>
      </c>
      <c r="D492">
        <v>2001</v>
      </c>
      <c r="E492"/>
      <c r="F492" t="s">
        <v>253</v>
      </c>
      <c r="G492">
        <v>229</v>
      </c>
      <c r="H492">
        <v>0</v>
      </c>
      <c r="I492">
        <v>0</v>
      </c>
      <c r="J492">
        <v>0</v>
      </c>
      <c r="K492">
        <v>0</v>
      </c>
      <c r="L492">
        <v>0</v>
      </c>
      <c r="M492" t="s">
        <v>131</v>
      </c>
    </row>
    <row r="493" spans="1:13">
      <c r="A493" s="13">
        <f t="shared" si="7"/>
        <v>840</v>
      </c>
      <c r="B493">
        <v>1513604</v>
      </c>
      <c r="C493">
        <v>1401</v>
      </c>
      <c r="D493">
        <v>2001</v>
      </c>
      <c r="E493"/>
      <c r="F493" t="s">
        <v>253</v>
      </c>
      <c r="G493">
        <v>0</v>
      </c>
      <c r="H493">
        <v>0</v>
      </c>
      <c r="I493">
        <v>840</v>
      </c>
      <c r="J493">
        <v>0</v>
      </c>
      <c r="K493">
        <v>0</v>
      </c>
      <c r="L493">
        <v>0</v>
      </c>
      <c r="M493" t="s">
        <v>131</v>
      </c>
    </row>
    <row r="494" spans="1:13">
      <c r="A494" s="13">
        <f t="shared" si="7"/>
        <v>1344</v>
      </c>
      <c r="B494">
        <v>1513604</v>
      </c>
      <c r="C494">
        <v>1401</v>
      </c>
      <c r="D494">
        <v>3000</v>
      </c>
      <c r="E494"/>
      <c r="F494" t="s">
        <v>253</v>
      </c>
      <c r="G494" s="177">
        <v>1344</v>
      </c>
      <c r="H494">
        <v>0</v>
      </c>
      <c r="I494">
        <v>0</v>
      </c>
      <c r="J494">
        <v>0</v>
      </c>
      <c r="K494">
        <v>0</v>
      </c>
      <c r="L494">
        <v>0</v>
      </c>
      <c r="M494" t="s">
        <v>131</v>
      </c>
    </row>
    <row r="495" spans="1:13">
      <c r="A495" s="13">
        <f t="shared" si="7"/>
        <v>94551.638000000006</v>
      </c>
      <c r="B495">
        <v>1513607</v>
      </c>
      <c r="C495">
        <v>1380</v>
      </c>
      <c r="D495">
        <v>2000</v>
      </c>
      <c r="E495"/>
      <c r="F495" t="s">
        <v>122</v>
      </c>
      <c r="G495" s="102">
        <v>94551.638000000006</v>
      </c>
      <c r="H495">
        <v>0</v>
      </c>
      <c r="I495">
        <v>0</v>
      </c>
      <c r="J495">
        <v>0</v>
      </c>
      <c r="K495">
        <v>0</v>
      </c>
      <c r="L495">
        <v>0</v>
      </c>
      <c r="M495" t="s">
        <v>8141</v>
      </c>
    </row>
    <row r="496" spans="1:13">
      <c r="A496" s="13">
        <f t="shared" si="7"/>
        <v>11075</v>
      </c>
      <c r="B496">
        <v>1513608</v>
      </c>
      <c r="C496">
        <v>1380</v>
      </c>
      <c r="D496">
        <v>1020</v>
      </c>
      <c r="E496"/>
      <c r="F496" t="s">
        <v>122</v>
      </c>
      <c r="G496" s="177">
        <v>11075</v>
      </c>
      <c r="H496">
        <v>0</v>
      </c>
      <c r="I496">
        <v>0</v>
      </c>
      <c r="J496">
        <v>0</v>
      </c>
      <c r="K496">
        <v>0</v>
      </c>
      <c r="L496">
        <v>0</v>
      </c>
      <c r="M496" t="s">
        <v>83</v>
      </c>
    </row>
    <row r="497" spans="1:13">
      <c r="A497" s="13">
        <f t="shared" si="7"/>
        <v>20331</v>
      </c>
      <c r="B497">
        <v>1513608</v>
      </c>
      <c r="C497">
        <v>1400</v>
      </c>
      <c r="D497">
        <v>3000</v>
      </c>
      <c r="E497"/>
      <c r="F497" t="s">
        <v>122</v>
      </c>
      <c r="G497" s="177">
        <v>20331</v>
      </c>
      <c r="H497">
        <v>0</v>
      </c>
      <c r="I497">
        <v>0</v>
      </c>
      <c r="J497">
        <v>0</v>
      </c>
      <c r="K497">
        <v>0</v>
      </c>
      <c r="L497">
        <v>0</v>
      </c>
      <c r="M497" t="s">
        <v>83</v>
      </c>
    </row>
    <row r="498" spans="1:13">
      <c r="A498" s="13">
        <f t="shared" si="7"/>
        <v>42847</v>
      </c>
      <c r="B498">
        <v>1514169</v>
      </c>
      <c r="C498">
        <v>1400</v>
      </c>
      <c r="D498">
        <v>2000</v>
      </c>
      <c r="E498"/>
      <c r="F498" t="s">
        <v>122</v>
      </c>
      <c r="G498" s="177">
        <v>42847</v>
      </c>
      <c r="H498">
        <v>0</v>
      </c>
      <c r="I498">
        <v>0</v>
      </c>
      <c r="J498">
        <v>0</v>
      </c>
      <c r="K498">
        <v>0</v>
      </c>
      <c r="L498">
        <v>0</v>
      </c>
      <c r="M498" t="s">
        <v>76</v>
      </c>
    </row>
    <row r="499" spans="1:13">
      <c r="A499" s="13">
        <f t="shared" si="7"/>
        <v>8018.5559999999996</v>
      </c>
      <c r="B499">
        <v>1514169</v>
      </c>
      <c r="C499">
        <v>1400</v>
      </c>
      <c r="D499">
        <v>3000</v>
      </c>
      <c r="E499"/>
      <c r="F499" t="s">
        <v>122</v>
      </c>
      <c r="G499" s="102">
        <v>8018.5559999999996</v>
      </c>
      <c r="H499">
        <v>0</v>
      </c>
      <c r="I499">
        <v>0</v>
      </c>
      <c r="J499">
        <v>0</v>
      </c>
      <c r="K499">
        <v>0</v>
      </c>
      <c r="L499">
        <v>0</v>
      </c>
      <c r="M499" t="s">
        <v>76</v>
      </c>
    </row>
    <row r="500" spans="1:13">
      <c r="A500" s="13">
        <f t="shared" si="7"/>
        <v>42983</v>
      </c>
      <c r="B500">
        <v>1514170</v>
      </c>
      <c r="C500">
        <v>1400</v>
      </c>
      <c r="D500">
        <v>2000</v>
      </c>
      <c r="E500"/>
      <c r="F500" t="s">
        <v>122</v>
      </c>
      <c r="G500" s="177">
        <v>42983</v>
      </c>
      <c r="H500">
        <v>0</v>
      </c>
      <c r="I500">
        <v>0</v>
      </c>
      <c r="J500">
        <v>0</v>
      </c>
      <c r="K500">
        <v>0</v>
      </c>
      <c r="L500">
        <v>0</v>
      </c>
      <c r="M500" t="s">
        <v>74</v>
      </c>
    </row>
    <row r="501" spans="1:13">
      <c r="A501" s="13">
        <f t="shared" si="7"/>
        <v>22753.925999999999</v>
      </c>
      <c r="B501">
        <v>1514170</v>
      </c>
      <c r="C501">
        <v>1400</v>
      </c>
      <c r="D501">
        <v>3000</v>
      </c>
      <c r="E501"/>
      <c r="F501" t="s">
        <v>122</v>
      </c>
      <c r="G501" s="102">
        <v>22753.925999999999</v>
      </c>
      <c r="H501">
        <v>0</v>
      </c>
      <c r="I501">
        <v>0</v>
      </c>
      <c r="J501">
        <v>0</v>
      </c>
      <c r="K501">
        <v>0</v>
      </c>
      <c r="L501">
        <v>0</v>
      </c>
      <c r="M501" t="s">
        <v>74</v>
      </c>
    </row>
    <row r="502" spans="1:13">
      <c r="A502" s="13">
        <f t="shared" si="7"/>
        <v>160</v>
      </c>
      <c r="B502">
        <v>1514171</v>
      </c>
      <c r="C502">
        <v>1400</v>
      </c>
      <c r="D502">
        <v>2000</v>
      </c>
      <c r="E502"/>
      <c r="F502" t="s">
        <v>122</v>
      </c>
      <c r="G502">
        <v>160</v>
      </c>
      <c r="H502">
        <v>0</v>
      </c>
      <c r="I502">
        <v>0</v>
      </c>
      <c r="J502">
        <v>0</v>
      </c>
      <c r="K502">
        <v>0</v>
      </c>
      <c r="L502">
        <v>0</v>
      </c>
      <c r="M502" t="s">
        <v>71</v>
      </c>
    </row>
    <row r="503" spans="1:13">
      <c r="A503" s="13">
        <f t="shared" si="7"/>
        <v>6999.1040000000003</v>
      </c>
      <c r="B503">
        <v>1514171</v>
      </c>
      <c r="C503">
        <v>1400</v>
      </c>
      <c r="D503">
        <v>3000</v>
      </c>
      <c r="E503"/>
      <c r="F503" t="s">
        <v>122</v>
      </c>
      <c r="G503" s="102">
        <v>6999.1040000000003</v>
      </c>
      <c r="H503">
        <v>0</v>
      </c>
      <c r="I503">
        <v>0</v>
      </c>
      <c r="J503">
        <v>0</v>
      </c>
      <c r="K503">
        <v>0</v>
      </c>
      <c r="L503">
        <v>0</v>
      </c>
      <c r="M503" t="s">
        <v>71</v>
      </c>
    </row>
    <row r="504" spans="1:13">
      <c r="A504" s="13">
        <f t="shared" si="7"/>
        <v>39440</v>
      </c>
      <c r="B504">
        <v>1514173</v>
      </c>
      <c r="C504">
        <v>1400</v>
      </c>
      <c r="D504">
        <v>2000</v>
      </c>
      <c r="E504"/>
      <c r="F504" t="s">
        <v>122</v>
      </c>
      <c r="G504" s="177">
        <v>39440</v>
      </c>
      <c r="H504">
        <v>0</v>
      </c>
      <c r="I504">
        <v>0</v>
      </c>
      <c r="J504">
        <v>0</v>
      </c>
      <c r="K504">
        <v>0</v>
      </c>
      <c r="L504">
        <v>0</v>
      </c>
      <c r="M504" t="s">
        <v>78</v>
      </c>
    </row>
    <row r="505" spans="1:13">
      <c r="A505" s="13">
        <f t="shared" si="7"/>
        <v>1100.3240000000001</v>
      </c>
      <c r="B505">
        <v>1514173</v>
      </c>
      <c r="C505">
        <v>1400</v>
      </c>
      <c r="D505">
        <v>3000</v>
      </c>
      <c r="E505"/>
      <c r="F505" t="s">
        <v>122</v>
      </c>
      <c r="G505" s="102">
        <v>1100.3240000000001</v>
      </c>
      <c r="H505">
        <v>0</v>
      </c>
      <c r="I505">
        <v>0</v>
      </c>
      <c r="J505">
        <v>0</v>
      </c>
      <c r="K505">
        <v>0</v>
      </c>
      <c r="L505">
        <v>0</v>
      </c>
      <c r="M505" t="s">
        <v>78</v>
      </c>
    </row>
    <row r="506" spans="1:13">
      <c r="A506" s="13">
        <f t="shared" si="7"/>
        <v>57</v>
      </c>
      <c r="B506">
        <v>1514414</v>
      </c>
      <c r="C506">
        <v>1380</v>
      </c>
      <c r="D506">
        <v>2002</v>
      </c>
      <c r="E506"/>
      <c r="F506" t="s">
        <v>253</v>
      </c>
      <c r="G506">
        <v>57</v>
      </c>
      <c r="H506">
        <v>0</v>
      </c>
      <c r="I506">
        <v>0</v>
      </c>
      <c r="J506">
        <v>0</v>
      </c>
      <c r="K506">
        <v>0</v>
      </c>
      <c r="L506">
        <v>0</v>
      </c>
      <c r="M506" t="s">
        <v>8551</v>
      </c>
    </row>
    <row r="507" spans="1:13">
      <c r="A507" s="13">
        <f t="shared" si="7"/>
        <v>86</v>
      </c>
      <c r="B507">
        <v>1514418</v>
      </c>
      <c r="C507">
        <v>1380</v>
      </c>
      <c r="D507">
        <v>2005</v>
      </c>
      <c r="E507"/>
      <c r="F507" t="s">
        <v>253</v>
      </c>
      <c r="G507">
        <v>86</v>
      </c>
      <c r="H507">
        <v>0</v>
      </c>
      <c r="I507">
        <v>0</v>
      </c>
      <c r="J507">
        <v>0</v>
      </c>
      <c r="K507">
        <v>0</v>
      </c>
      <c r="L507">
        <v>0</v>
      </c>
      <c r="M507" t="s">
        <v>8838</v>
      </c>
    </row>
    <row r="508" spans="1:13">
      <c r="A508" s="13">
        <f t="shared" si="7"/>
        <v>17</v>
      </c>
      <c r="B508">
        <v>1514524</v>
      </c>
      <c r="C508">
        <v>1380</v>
      </c>
      <c r="D508">
        <v>2005</v>
      </c>
      <c r="E508"/>
      <c r="F508" t="s">
        <v>253</v>
      </c>
      <c r="G508">
        <v>17</v>
      </c>
      <c r="H508">
        <v>0</v>
      </c>
      <c r="I508">
        <v>0</v>
      </c>
      <c r="J508">
        <v>0</v>
      </c>
      <c r="K508">
        <v>0</v>
      </c>
      <c r="L508">
        <v>0</v>
      </c>
      <c r="M508" t="s">
        <v>8563</v>
      </c>
    </row>
    <row r="509" spans="1:13">
      <c r="A509" s="13">
        <f t="shared" si="7"/>
        <v>51821</v>
      </c>
      <c r="B509">
        <v>1514567</v>
      </c>
      <c r="C509">
        <v>1380</v>
      </c>
      <c r="D509">
        <v>1020</v>
      </c>
      <c r="E509"/>
      <c r="F509" t="s">
        <v>122</v>
      </c>
      <c r="G509" s="177">
        <v>51821</v>
      </c>
      <c r="H509">
        <v>0</v>
      </c>
      <c r="I509">
        <v>0</v>
      </c>
      <c r="J509">
        <v>0</v>
      </c>
      <c r="K509">
        <v>0</v>
      </c>
      <c r="L509">
        <v>0</v>
      </c>
      <c r="M509" t="s">
        <v>81</v>
      </c>
    </row>
    <row r="510" spans="1:13">
      <c r="A510" s="13">
        <f t="shared" si="7"/>
        <v>3198.19</v>
      </c>
      <c r="B510">
        <v>1514567</v>
      </c>
      <c r="C510">
        <v>1380</v>
      </c>
      <c r="D510">
        <v>2001</v>
      </c>
      <c r="E510"/>
      <c r="F510" t="s">
        <v>122</v>
      </c>
      <c r="G510" s="102">
        <v>3198.19</v>
      </c>
      <c r="H510">
        <v>0</v>
      </c>
      <c r="I510">
        <v>0</v>
      </c>
      <c r="J510">
        <v>0</v>
      </c>
      <c r="K510">
        <v>23.25</v>
      </c>
      <c r="L510">
        <v>0</v>
      </c>
      <c r="M510" t="s">
        <v>81</v>
      </c>
    </row>
    <row r="511" spans="1:13">
      <c r="A511" s="13">
        <f t="shared" si="7"/>
        <v>23000</v>
      </c>
      <c r="B511">
        <v>1514567</v>
      </c>
      <c r="C511">
        <v>1400</v>
      </c>
      <c r="D511">
        <v>3000</v>
      </c>
      <c r="E511"/>
      <c r="F511" t="s">
        <v>122</v>
      </c>
      <c r="G511" s="177">
        <v>23000</v>
      </c>
      <c r="H511">
        <v>0</v>
      </c>
      <c r="I511">
        <v>0</v>
      </c>
      <c r="J511">
        <v>0</v>
      </c>
      <c r="K511">
        <v>0</v>
      </c>
      <c r="L511">
        <v>0</v>
      </c>
      <c r="M511" t="s">
        <v>81</v>
      </c>
    </row>
    <row r="512" spans="1:13">
      <c r="A512" s="13">
        <f t="shared" si="7"/>
        <v>5493.7759999999998</v>
      </c>
      <c r="B512">
        <v>1514960</v>
      </c>
      <c r="C512">
        <v>1400</v>
      </c>
      <c r="D512">
        <v>3000</v>
      </c>
      <c r="E512"/>
      <c r="F512" t="s">
        <v>122</v>
      </c>
      <c r="G512" s="102">
        <v>5493.7759999999998</v>
      </c>
      <c r="H512">
        <v>0</v>
      </c>
      <c r="I512">
        <v>0</v>
      </c>
      <c r="J512">
        <v>0</v>
      </c>
      <c r="K512">
        <v>0</v>
      </c>
      <c r="L512">
        <v>0</v>
      </c>
      <c r="M512" t="s">
        <v>82</v>
      </c>
    </row>
    <row r="513" spans="1:13">
      <c r="A513" s="13">
        <f t="shared" si="7"/>
        <v>44</v>
      </c>
      <c r="B513">
        <v>1515633</v>
      </c>
      <c r="C513">
        <v>1380</v>
      </c>
      <c r="D513">
        <v>2005</v>
      </c>
      <c r="E513"/>
      <c r="F513" t="s">
        <v>253</v>
      </c>
      <c r="G513">
        <v>44</v>
      </c>
      <c r="H513">
        <v>0</v>
      </c>
      <c r="I513">
        <v>0</v>
      </c>
      <c r="J513">
        <v>0</v>
      </c>
      <c r="K513">
        <v>0</v>
      </c>
      <c r="L513">
        <v>0</v>
      </c>
      <c r="M513" t="s">
        <v>8606</v>
      </c>
    </row>
    <row r="514" spans="1:13">
      <c r="A514" s="13">
        <f t="shared" si="7"/>
        <v>69</v>
      </c>
      <c r="B514">
        <v>1515933</v>
      </c>
      <c r="C514">
        <v>1380</v>
      </c>
      <c r="D514">
        <v>1013</v>
      </c>
      <c r="E514"/>
      <c r="F514" t="s">
        <v>253</v>
      </c>
      <c r="G514">
        <v>69</v>
      </c>
      <c r="H514">
        <v>0</v>
      </c>
      <c r="I514">
        <v>0</v>
      </c>
      <c r="J514">
        <v>0</v>
      </c>
      <c r="K514">
        <v>0</v>
      </c>
      <c r="L514">
        <v>0</v>
      </c>
      <c r="M514" t="s">
        <v>394</v>
      </c>
    </row>
    <row r="515" spans="1:13">
      <c r="A515" s="13">
        <f t="shared" ref="A515:A578" si="8">G515+H515+I515</f>
        <v>1944</v>
      </c>
      <c r="B515">
        <v>1516156</v>
      </c>
      <c r="C515">
        <v>1380</v>
      </c>
      <c r="D515">
        <v>1013</v>
      </c>
      <c r="E515"/>
      <c r="F515" t="s">
        <v>253</v>
      </c>
      <c r="G515" s="177">
        <v>1944</v>
      </c>
      <c r="H515">
        <v>0</v>
      </c>
      <c r="I515">
        <v>0</v>
      </c>
      <c r="J515">
        <v>0</v>
      </c>
      <c r="K515">
        <v>6</v>
      </c>
      <c r="L515">
        <v>0</v>
      </c>
      <c r="M515" t="s">
        <v>395</v>
      </c>
    </row>
    <row r="516" spans="1:13">
      <c r="A516" s="13">
        <f t="shared" si="8"/>
        <v>19200</v>
      </c>
      <c r="B516">
        <v>1516404</v>
      </c>
      <c r="C516">
        <v>1380</v>
      </c>
      <c r="D516">
        <v>2000</v>
      </c>
      <c r="E516"/>
      <c r="F516" t="s">
        <v>253</v>
      </c>
      <c r="G516" s="177">
        <v>19200</v>
      </c>
      <c r="H516">
        <v>0</v>
      </c>
      <c r="I516">
        <v>0</v>
      </c>
      <c r="J516">
        <v>0</v>
      </c>
      <c r="K516">
        <v>0</v>
      </c>
      <c r="L516">
        <v>0</v>
      </c>
      <c r="M516" t="s">
        <v>396</v>
      </c>
    </row>
    <row r="517" spans="1:13">
      <c r="A517" s="13">
        <f t="shared" si="8"/>
        <v>8838</v>
      </c>
      <c r="B517">
        <v>1516406</v>
      </c>
      <c r="C517">
        <v>1380</v>
      </c>
      <c r="D517">
        <v>2000</v>
      </c>
      <c r="E517"/>
      <c r="F517" t="s">
        <v>253</v>
      </c>
      <c r="G517" s="177">
        <v>8838</v>
      </c>
      <c r="H517">
        <v>0</v>
      </c>
      <c r="I517">
        <v>0</v>
      </c>
      <c r="J517">
        <v>0</v>
      </c>
      <c r="K517">
        <v>0</v>
      </c>
      <c r="L517">
        <v>0</v>
      </c>
      <c r="M517" t="s">
        <v>9221</v>
      </c>
    </row>
    <row r="518" spans="1:13">
      <c r="A518" s="13">
        <f t="shared" si="8"/>
        <v>48000</v>
      </c>
      <c r="B518">
        <v>1516410</v>
      </c>
      <c r="C518">
        <v>1380</v>
      </c>
      <c r="D518">
        <v>2000</v>
      </c>
      <c r="E518"/>
      <c r="F518" t="s">
        <v>253</v>
      </c>
      <c r="G518" s="177">
        <v>48000</v>
      </c>
      <c r="H518">
        <v>0</v>
      </c>
      <c r="I518">
        <v>0</v>
      </c>
      <c r="J518">
        <v>0</v>
      </c>
      <c r="K518">
        <v>0</v>
      </c>
      <c r="L518">
        <v>0</v>
      </c>
      <c r="M518" t="s">
        <v>9431</v>
      </c>
    </row>
    <row r="519" spans="1:13">
      <c r="A519" s="13">
        <f t="shared" si="8"/>
        <v>183000</v>
      </c>
      <c r="B519">
        <v>1516412</v>
      </c>
      <c r="C519">
        <v>1380</v>
      </c>
      <c r="D519">
        <v>2000</v>
      </c>
      <c r="E519"/>
      <c r="F519" t="s">
        <v>253</v>
      </c>
      <c r="G519" s="177">
        <v>183000</v>
      </c>
      <c r="H519">
        <v>0</v>
      </c>
      <c r="I519">
        <v>0</v>
      </c>
      <c r="J519">
        <v>0</v>
      </c>
      <c r="K519" s="177">
        <v>19200</v>
      </c>
      <c r="L519">
        <v>0</v>
      </c>
      <c r="M519" t="s">
        <v>397</v>
      </c>
    </row>
    <row r="520" spans="1:13">
      <c r="A520" s="13">
        <f t="shared" si="8"/>
        <v>3824</v>
      </c>
      <c r="B520">
        <v>1516412</v>
      </c>
      <c r="C520">
        <v>1380</v>
      </c>
      <c r="D520">
        <v>2001</v>
      </c>
      <c r="E520"/>
      <c r="F520" t="s">
        <v>253</v>
      </c>
      <c r="G520" s="177">
        <v>3824</v>
      </c>
      <c r="H520">
        <v>0</v>
      </c>
      <c r="I520">
        <v>0</v>
      </c>
      <c r="J520">
        <v>0</v>
      </c>
      <c r="K520">
        <v>0</v>
      </c>
      <c r="L520">
        <v>0</v>
      </c>
      <c r="M520" t="s">
        <v>397</v>
      </c>
    </row>
    <row r="521" spans="1:13">
      <c r="A521" s="13">
        <f t="shared" si="8"/>
        <v>115800</v>
      </c>
      <c r="B521">
        <v>1516414</v>
      </c>
      <c r="C521">
        <v>1380</v>
      </c>
      <c r="D521">
        <v>2000</v>
      </c>
      <c r="E521"/>
      <c r="F521" t="s">
        <v>253</v>
      </c>
      <c r="G521" s="177">
        <v>115800</v>
      </c>
      <c r="H521">
        <v>0</v>
      </c>
      <c r="I521">
        <v>0</v>
      </c>
      <c r="J521">
        <v>0</v>
      </c>
      <c r="K521" s="177">
        <v>9600</v>
      </c>
      <c r="L521">
        <v>0</v>
      </c>
      <c r="M521" t="s">
        <v>398</v>
      </c>
    </row>
    <row r="522" spans="1:13">
      <c r="A522" s="13">
        <f t="shared" si="8"/>
        <v>3976</v>
      </c>
      <c r="B522">
        <v>1516414</v>
      </c>
      <c r="C522">
        <v>1380</v>
      </c>
      <c r="D522">
        <v>2001</v>
      </c>
      <c r="E522"/>
      <c r="F522" t="s">
        <v>253</v>
      </c>
      <c r="G522" s="177">
        <v>3976</v>
      </c>
      <c r="H522">
        <v>0</v>
      </c>
      <c r="I522">
        <v>0</v>
      </c>
      <c r="J522">
        <v>0</v>
      </c>
      <c r="K522">
        <v>624</v>
      </c>
      <c r="L522">
        <v>0</v>
      </c>
      <c r="M522" t="s">
        <v>398</v>
      </c>
    </row>
    <row r="523" spans="1:13">
      <c r="A523" s="13">
        <f t="shared" si="8"/>
        <v>1</v>
      </c>
      <c r="B523">
        <v>1516734</v>
      </c>
      <c r="C523">
        <v>1380</v>
      </c>
      <c r="D523">
        <v>2001</v>
      </c>
      <c r="E523"/>
      <c r="F523" t="s">
        <v>253</v>
      </c>
      <c r="G523">
        <v>1</v>
      </c>
      <c r="H523">
        <v>0</v>
      </c>
      <c r="I523">
        <v>0</v>
      </c>
      <c r="J523">
        <v>0</v>
      </c>
      <c r="K523">
        <v>0</v>
      </c>
      <c r="L523">
        <v>0</v>
      </c>
      <c r="M523" t="s">
        <v>8414</v>
      </c>
    </row>
    <row r="524" spans="1:13">
      <c r="A524" s="13">
        <f t="shared" si="8"/>
        <v>387</v>
      </c>
      <c r="B524">
        <v>1516734</v>
      </c>
      <c r="C524">
        <v>1380</v>
      </c>
      <c r="D524">
        <v>2003</v>
      </c>
      <c r="E524"/>
      <c r="F524" t="s">
        <v>253</v>
      </c>
      <c r="G524">
        <v>387</v>
      </c>
      <c r="H524">
        <v>0</v>
      </c>
      <c r="I524">
        <v>0</v>
      </c>
      <c r="J524">
        <v>0</v>
      </c>
      <c r="K524">
        <v>0</v>
      </c>
      <c r="L524">
        <v>0</v>
      </c>
      <c r="M524" t="s">
        <v>8414</v>
      </c>
    </row>
    <row r="525" spans="1:13">
      <c r="A525" s="13">
        <f t="shared" si="8"/>
        <v>0</v>
      </c>
      <c r="B525">
        <v>1516734</v>
      </c>
      <c r="C525">
        <v>1380</v>
      </c>
      <c r="D525">
        <v>2040</v>
      </c>
      <c r="E525"/>
      <c r="F525" t="s">
        <v>253</v>
      </c>
      <c r="G525">
        <v>0</v>
      </c>
      <c r="H525">
        <v>0</v>
      </c>
      <c r="I525">
        <v>0</v>
      </c>
      <c r="J525">
        <v>0</v>
      </c>
      <c r="K525">
        <v>34</v>
      </c>
      <c r="L525">
        <v>0</v>
      </c>
      <c r="M525" t="s">
        <v>8414</v>
      </c>
    </row>
    <row r="526" spans="1:13">
      <c r="A526" s="13">
        <f t="shared" si="8"/>
        <v>272</v>
      </c>
      <c r="B526">
        <v>1516758</v>
      </c>
      <c r="C526">
        <v>1380</v>
      </c>
      <c r="D526">
        <v>2003</v>
      </c>
      <c r="E526"/>
      <c r="F526" t="s">
        <v>253</v>
      </c>
      <c r="G526">
        <v>272</v>
      </c>
      <c r="H526">
        <v>0</v>
      </c>
      <c r="I526">
        <v>0</v>
      </c>
      <c r="J526">
        <v>0</v>
      </c>
      <c r="K526">
        <v>1</v>
      </c>
      <c r="L526">
        <v>0</v>
      </c>
      <c r="M526" t="s">
        <v>9432</v>
      </c>
    </row>
    <row r="527" spans="1:13">
      <c r="A527" s="13">
        <f t="shared" si="8"/>
        <v>683</v>
      </c>
      <c r="B527">
        <v>1516758</v>
      </c>
      <c r="C527">
        <v>1380</v>
      </c>
      <c r="D527">
        <v>2005</v>
      </c>
      <c r="E527"/>
      <c r="F527" t="s">
        <v>253</v>
      </c>
      <c r="G527">
        <v>683</v>
      </c>
      <c r="H527">
        <v>0</v>
      </c>
      <c r="I527">
        <v>0</v>
      </c>
      <c r="J527">
        <v>0</v>
      </c>
      <c r="K527">
        <v>0</v>
      </c>
      <c r="L527">
        <v>0</v>
      </c>
      <c r="M527" t="s">
        <v>9432</v>
      </c>
    </row>
    <row r="528" spans="1:13">
      <c r="A528" s="13">
        <f t="shared" si="8"/>
        <v>52</v>
      </c>
      <c r="B528">
        <v>1516767</v>
      </c>
      <c r="C528">
        <v>1380</v>
      </c>
      <c r="D528">
        <v>2005</v>
      </c>
      <c r="E528"/>
      <c r="F528" t="s">
        <v>253</v>
      </c>
      <c r="G528">
        <v>52</v>
      </c>
      <c r="H528">
        <v>0</v>
      </c>
      <c r="I528">
        <v>0</v>
      </c>
      <c r="J528">
        <v>0</v>
      </c>
      <c r="K528">
        <v>0</v>
      </c>
      <c r="L528">
        <v>0</v>
      </c>
      <c r="M528" t="s">
        <v>7883</v>
      </c>
    </row>
    <row r="529" spans="1:13">
      <c r="A529" s="13">
        <f t="shared" si="8"/>
        <v>1478</v>
      </c>
      <c r="B529">
        <v>1516783</v>
      </c>
      <c r="C529">
        <v>1400</v>
      </c>
      <c r="D529">
        <v>2001</v>
      </c>
      <c r="E529"/>
      <c r="F529" t="s">
        <v>253</v>
      </c>
      <c r="G529" s="177">
        <v>1478</v>
      </c>
      <c r="H529">
        <v>0</v>
      </c>
      <c r="I529">
        <v>0</v>
      </c>
      <c r="J529">
        <v>0</v>
      </c>
      <c r="K529">
        <v>0</v>
      </c>
      <c r="L529">
        <v>0</v>
      </c>
      <c r="M529" t="s">
        <v>8063</v>
      </c>
    </row>
    <row r="530" spans="1:13">
      <c r="A530" s="13">
        <f t="shared" si="8"/>
        <v>12851</v>
      </c>
      <c r="B530">
        <v>1516786</v>
      </c>
      <c r="C530">
        <v>1400</v>
      </c>
      <c r="D530">
        <v>2001</v>
      </c>
      <c r="E530"/>
      <c r="F530" t="s">
        <v>253</v>
      </c>
      <c r="G530" s="177">
        <v>8851</v>
      </c>
      <c r="H530">
        <v>0</v>
      </c>
      <c r="I530" s="177">
        <v>4000</v>
      </c>
      <c r="J530">
        <v>0</v>
      </c>
      <c r="K530">
        <v>0</v>
      </c>
      <c r="L530">
        <v>0</v>
      </c>
      <c r="M530" t="s">
        <v>8948</v>
      </c>
    </row>
    <row r="531" spans="1:13">
      <c r="A531" s="13">
        <f t="shared" si="8"/>
        <v>3293</v>
      </c>
      <c r="B531">
        <v>1516837</v>
      </c>
      <c r="C531">
        <v>1380</v>
      </c>
      <c r="D531">
        <v>1000</v>
      </c>
      <c r="E531"/>
      <c r="F531" t="s">
        <v>253</v>
      </c>
      <c r="G531" s="177">
        <v>3293</v>
      </c>
      <c r="H531">
        <v>0</v>
      </c>
      <c r="I531">
        <v>0</v>
      </c>
      <c r="J531">
        <v>0</v>
      </c>
      <c r="K531">
        <v>0</v>
      </c>
      <c r="L531">
        <v>0</v>
      </c>
      <c r="M531" t="s">
        <v>132</v>
      </c>
    </row>
    <row r="532" spans="1:13">
      <c r="A532" s="13">
        <f t="shared" si="8"/>
        <v>349</v>
      </c>
      <c r="B532">
        <v>1516838</v>
      </c>
      <c r="C532">
        <v>1380</v>
      </c>
      <c r="D532">
        <v>1000</v>
      </c>
      <c r="E532"/>
      <c r="F532" t="s">
        <v>253</v>
      </c>
      <c r="G532">
        <v>349</v>
      </c>
      <c r="H532">
        <v>0</v>
      </c>
      <c r="I532">
        <v>0</v>
      </c>
      <c r="J532">
        <v>0</v>
      </c>
      <c r="K532">
        <v>0</v>
      </c>
      <c r="L532">
        <v>0</v>
      </c>
      <c r="M532" t="s">
        <v>133</v>
      </c>
    </row>
    <row r="533" spans="1:13">
      <c r="A533" s="13">
        <f t="shared" si="8"/>
        <v>311</v>
      </c>
      <c r="B533">
        <v>1516840</v>
      </c>
      <c r="C533">
        <v>1380</v>
      </c>
      <c r="D533">
        <v>1000</v>
      </c>
      <c r="E533"/>
      <c r="F533" t="s">
        <v>253</v>
      </c>
      <c r="G533">
        <v>311</v>
      </c>
      <c r="H533">
        <v>0</v>
      </c>
      <c r="I533">
        <v>0</v>
      </c>
      <c r="J533">
        <v>0</v>
      </c>
      <c r="K533">
        <v>0</v>
      </c>
      <c r="L533">
        <v>0</v>
      </c>
      <c r="M533" t="s">
        <v>134</v>
      </c>
    </row>
    <row r="534" spans="1:13">
      <c r="A534" s="13">
        <f t="shared" si="8"/>
        <v>8573</v>
      </c>
      <c r="B534">
        <v>1516844</v>
      </c>
      <c r="C534">
        <v>1380</v>
      </c>
      <c r="D534">
        <v>1000</v>
      </c>
      <c r="E534"/>
      <c r="F534" t="s">
        <v>253</v>
      </c>
      <c r="G534" s="177">
        <v>8573</v>
      </c>
      <c r="H534">
        <v>0</v>
      </c>
      <c r="I534">
        <v>0</v>
      </c>
      <c r="J534">
        <v>0</v>
      </c>
      <c r="K534">
        <v>0</v>
      </c>
      <c r="L534">
        <v>0</v>
      </c>
      <c r="M534" t="s">
        <v>135</v>
      </c>
    </row>
    <row r="535" spans="1:13" s="146" customFormat="1">
      <c r="A535" s="145">
        <f t="shared" si="8"/>
        <v>23</v>
      </c>
      <c r="B535">
        <v>1516844</v>
      </c>
      <c r="C535">
        <v>1380</v>
      </c>
      <c r="D535">
        <v>2001</v>
      </c>
      <c r="E535"/>
      <c r="F535" t="s">
        <v>253</v>
      </c>
      <c r="G535">
        <v>23</v>
      </c>
      <c r="H535">
        <v>0</v>
      </c>
      <c r="I535">
        <v>0</v>
      </c>
      <c r="J535">
        <v>0</v>
      </c>
      <c r="K535">
        <v>0</v>
      </c>
      <c r="L535">
        <v>0</v>
      </c>
      <c r="M535" t="s">
        <v>135</v>
      </c>
    </row>
    <row r="536" spans="1:13">
      <c r="A536" s="13">
        <f t="shared" si="8"/>
        <v>167</v>
      </c>
      <c r="B536">
        <v>1516845</v>
      </c>
      <c r="C536">
        <v>1380</v>
      </c>
      <c r="D536">
        <v>1000</v>
      </c>
      <c r="E536"/>
      <c r="F536" t="s">
        <v>253</v>
      </c>
      <c r="G536">
        <v>167</v>
      </c>
      <c r="H536">
        <v>0</v>
      </c>
      <c r="I536">
        <v>0</v>
      </c>
      <c r="J536">
        <v>0</v>
      </c>
      <c r="K536">
        <v>0</v>
      </c>
      <c r="L536">
        <v>0</v>
      </c>
      <c r="M536" t="s">
        <v>238</v>
      </c>
    </row>
    <row r="537" spans="1:13">
      <c r="A537" s="13">
        <f t="shared" si="8"/>
        <v>32760</v>
      </c>
      <c r="B537">
        <v>1516847</v>
      </c>
      <c r="C537">
        <v>1380</v>
      </c>
      <c r="D537">
        <v>1000</v>
      </c>
      <c r="E537"/>
      <c r="F537" t="s">
        <v>253</v>
      </c>
      <c r="G537" s="177">
        <v>32760</v>
      </c>
      <c r="H537">
        <v>0</v>
      </c>
      <c r="I537">
        <v>0</v>
      </c>
      <c r="J537">
        <v>0</v>
      </c>
      <c r="K537">
        <v>0</v>
      </c>
      <c r="L537">
        <v>0</v>
      </c>
      <c r="M537" t="s">
        <v>136</v>
      </c>
    </row>
    <row r="538" spans="1:13">
      <c r="A538" s="13">
        <f t="shared" si="8"/>
        <v>540</v>
      </c>
      <c r="B538">
        <v>1516847</v>
      </c>
      <c r="C538">
        <v>1380</v>
      </c>
      <c r="D538">
        <v>2001</v>
      </c>
      <c r="E538"/>
      <c r="F538" t="s">
        <v>253</v>
      </c>
      <c r="G538">
        <v>540</v>
      </c>
      <c r="H538">
        <v>0</v>
      </c>
      <c r="I538">
        <v>0</v>
      </c>
      <c r="J538">
        <v>0</v>
      </c>
      <c r="K538">
        <v>0</v>
      </c>
      <c r="L538">
        <v>0</v>
      </c>
      <c r="M538" t="s">
        <v>136</v>
      </c>
    </row>
    <row r="539" spans="1:13">
      <c r="A539" s="13">
        <f t="shared" si="8"/>
        <v>0</v>
      </c>
      <c r="B539">
        <v>1516847</v>
      </c>
      <c r="C539">
        <v>1401</v>
      </c>
      <c r="D539">
        <v>2001</v>
      </c>
      <c r="E539"/>
      <c r="F539" t="s">
        <v>253</v>
      </c>
      <c r="G539">
        <v>0</v>
      </c>
      <c r="H539">
        <v>0</v>
      </c>
      <c r="I539">
        <v>0</v>
      </c>
      <c r="J539">
        <v>0</v>
      </c>
      <c r="K539">
        <v>840</v>
      </c>
      <c r="L539">
        <v>0</v>
      </c>
      <c r="M539" t="s">
        <v>136</v>
      </c>
    </row>
    <row r="540" spans="1:13">
      <c r="A540" s="13">
        <f t="shared" si="8"/>
        <v>1680</v>
      </c>
      <c r="B540">
        <v>1516847</v>
      </c>
      <c r="C540">
        <v>1401</v>
      </c>
      <c r="D540">
        <v>3000</v>
      </c>
      <c r="E540"/>
      <c r="F540" t="s">
        <v>253</v>
      </c>
      <c r="G540" s="177">
        <v>1680</v>
      </c>
      <c r="H540">
        <v>0</v>
      </c>
      <c r="I540">
        <v>0</v>
      </c>
      <c r="J540">
        <v>0</v>
      </c>
      <c r="K540">
        <v>0</v>
      </c>
      <c r="L540">
        <v>0</v>
      </c>
      <c r="M540" t="s">
        <v>136</v>
      </c>
    </row>
    <row r="541" spans="1:13">
      <c r="A541" s="13">
        <f t="shared" si="8"/>
        <v>20994</v>
      </c>
      <c r="B541">
        <v>1516850</v>
      </c>
      <c r="C541">
        <v>1380</v>
      </c>
      <c r="D541">
        <v>1000</v>
      </c>
      <c r="E541"/>
      <c r="F541" t="s">
        <v>253</v>
      </c>
      <c r="G541" s="177">
        <v>20994</v>
      </c>
      <c r="H541">
        <v>0</v>
      </c>
      <c r="I541">
        <v>0</v>
      </c>
      <c r="J541">
        <v>0</v>
      </c>
      <c r="K541">
        <v>0</v>
      </c>
      <c r="L541">
        <v>0</v>
      </c>
      <c r="M541" t="s">
        <v>399</v>
      </c>
    </row>
    <row r="542" spans="1:13">
      <c r="A542" s="13">
        <f t="shared" si="8"/>
        <v>74</v>
      </c>
      <c r="B542">
        <v>1516850</v>
      </c>
      <c r="C542">
        <v>1380</v>
      </c>
      <c r="D542">
        <v>2001</v>
      </c>
      <c r="E542"/>
      <c r="F542" t="s">
        <v>253</v>
      </c>
      <c r="G542">
        <v>74</v>
      </c>
      <c r="H542">
        <v>0</v>
      </c>
      <c r="I542">
        <v>0</v>
      </c>
      <c r="J542">
        <v>0</v>
      </c>
      <c r="K542">
        <v>0</v>
      </c>
      <c r="L542">
        <v>0</v>
      </c>
      <c r="M542" t="s">
        <v>399</v>
      </c>
    </row>
    <row r="543" spans="1:13">
      <c r="A543" s="13">
        <f t="shared" si="8"/>
        <v>620</v>
      </c>
      <c r="B543">
        <v>1516851</v>
      </c>
      <c r="C543">
        <v>1380</v>
      </c>
      <c r="D543">
        <v>1000</v>
      </c>
      <c r="E543"/>
      <c r="F543" t="s">
        <v>253</v>
      </c>
      <c r="G543">
        <v>620</v>
      </c>
      <c r="H543">
        <v>0</v>
      </c>
      <c r="I543">
        <v>0</v>
      </c>
      <c r="J543">
        <v>0</v>
      </c>
      <c r="K543">
        <v>0</v>
      </c>
      <c r="L543">
        <v>0</v>
      </c>
      <c r="M543" t="s">
        <v>183</v>
      </c>
    </row>
    <row r="544" spans="1:13">
      <c r="A544" s="13">
        <f t="shared" si="8"/>
        <v>116</v>
      </c>
      <c r="B544">
        <v>1516851</v>
      </c>
      <c r="C544">
        <v>1401</v>
      </c>
      <c r="D544">
        <v>2001</v>
      </c>
      <c r="E544"/>
      <c r="F544" t="s">
        <v>253</v>
      </c>
      <c r="G544">
        <v>116</v>
      </c>
      <c r="H544">
        <v>0</v>
      </c>
      <c r="I544">
        <v>0</v>
      </c>
      <c r="J544">
        <v>0</v>
      </c>
      <c r="K544">
        <v>0</v>
      </c>
      <c r="L544">
        <v>0</v>
      </c>
      <c r="M544" t="s">
        <v>183</v>
      </c>
    </row>
    <row r="545" spans="1:13">
      <c r="A545" s="13">
        <f t="shared" si="8"/>
        <v>4934</v>
      </c>
      <c r="B545">
        <v>1516853</v>
      </c>
      <c r="C545">
        <v>1380</v>
      </c>
      <c r="D545">
        <v>1000</v>
      </c>
      <c r="E545"/>
      <c r="F545" t="s">
        <v>253</v>
      </c>
      <c r="G545" s="177">
        <v>4934</v>
      </c>
      <c r="H545">
        <v>0</v>
      </c>
      <c r="I545">
        <v>0</v>
      </c>
      <c r="J545">
        <v>0</v>
      </c>
      <c r="K545">
        <v>0</v>
      </c>
      <c r="L545">
        <v>0</v>
      </c>
      <c r="M545" t="s">
        <v>400</v>
      </c>
    </row>
    <row r="546" spans="1:13">
      <c r="A546" s="145">
        <f t="shared" si="8"/>
        <v>960</v>
      </c>
      <c r="B546">
        <v>1516853</v>
      </c>
      <c r="C546">
        <v>1380</v>
      </c>
      <c r="D546">
        <v>2001</v>
      </c>
      <c r="E546"/>
      <c r="F546" t="s">
        <v>253</v>
      </c>
      <c r="G546">
        <v>960</v>
      </c>
      <c r="H546">
        <v>0</v>
      </c>
      <c r="I546">
        <v>0</v>
      </c>
      <c r="J546">
        <v>0</v>
      </c>
      <c r="K546">
        <v>0</v>
      </c>
      <c r="L546">
        <v>0</v>
      </c>
      <c r="M546" t="s">
        <v>400</v>
      </c>
    </row>
    <row r="547" spans="1:13">
      <c r="A547" s="13">
        <f t="shared" si="8"/>
        <v>3962</v>
      </c>
      <c r="B547">
        <v>1516856</v>
      </c>
      <c r="C547">
        <v>1380</v>
      </c>
      <c r="D547">
        <v>1000</v>
      </c>
      <c r="E547"/>
      <c r="F547" t="s">
        <v>253</v>
      </c>
      <c r="G547" s="177">
        <v>3962</v>
      </c>
      <c r="H547">
        <v>0</v>
      </c>
      <c r="I547">
        <v>0</v>
      </c>
      <c r="J547">
        <v>0</v>
      </c>
      <c r="K547">
        <v>0</v>
      </c>
      <c r="L547">
        <v>0</v>
      </c>
      <c r="M547" t="s">
        <v>177</v>
      </c>
    </row>
    <row r="548" spans="1:13">
      <c r="A548" s="13">
        <f t="shared" si="8"/>
        <v>1689</v>
      </c>
      <c r="B548">
        <v>1516856</v>
      </c>
      <c r="C548">
        <v>1380</v>
      </c>
      <c r="D548">
        <v>2001</v>
      </c>
      <c r="E548"/>
      <c r="F548" t="s">
        <v>253</v>
      </c>
      <c r="G548" s="177">
        <v>1689</v>
      </c>
      <c r="H548">
        <v>0</v>
      </c>
      <c r="I548">
        <v>0</v>
      </c>
      <c r="J548">
        <v>0</v>
      </c>
      <c r="K548">
        <v>0</v>
      </c>
      <c r="L548">
        <v>0</v>
      </c>
      <c r="M548" t="s">
        <v>177</v>
      </c>
    </row>
    <row r="549" spans="1:13">
      <c r="A549" s="13">
        <f t="shared" si="8"/>
        <v>222</v>
      </c>
      <c r="B549">
        <v>1516857</v>
      </c>
      <c r="C549">
        <v>1380</v>
      </c>
      <c r="D549">
        <v>1000</v>
      </c>
      <c r="E549"/>
      <c r="F549" t="s">
        <v>253</v>
      </c>
      <c r="G549">
        <v>222</v>
      </c>
      <c r="H549">
        <v>0</v>
      </c>
      <c r="I549">
        <v>0</v>
      </c>
      <c r="J549">
        <v>0</v>
      </c>
      <c r="K549">
        <v>0</v>
      </c>
      <c r="L549">
        <v>0</v>
      </c>
      <c r="M549" t="s">
        <v>137</v>
      </c>
    </row>
    <row r="550" spans="1:13">
      <c r="A550" s="13">
        <f t="shared" si="8"/>
        <v>8937</v>
      </c>
      <c r="B550">
        <v>1516858</v>
      </c>
      <c r="C550">
        <v>1380</v>
      </c>
      <c r="D550">
        <v>1000</v>
      </c>
      <c r="E550"/>
      <c r="F550" t="s">
        <v>253</v>
      </c>
      <c r="G550" s="177">
        <v>8937</v>
      </c>
      <c r="H550">
        <v>0</v>
      </c>
      <c r="I550">
        <v>0</v>
      </c>
      <c r="J550">
        <v>0</v>
      </c>
      <c r="K550">
        <v>131</v>
      </c>
      <c r="L550">
        <v>0</v>
      </c>
      <c r="M550" t="s">
        <v>138</v>
      </c>
    </row>
    <row r="551" spans="1:13">
      <c r="A551" s="13">
        <f t="shared" si="8"/>
        <v>11</v>
      </c>
      <c r="B551">
        <v>1516858</v>
      </c>
      <c r="C551">
        <v>1380</v>
      </c>
      <c r="D551">
        <v>2001</v>
      </c>
      <c r="E551"/>
      <c r="F551" t="s">
        <v>253</v>
      </c>
      <c r="G551">
        <v>11</v>
      </c>
      <c r="H551">
        <v>0</v>
      </c>
      <c r="I551">
        <v>0</v>
      </c>
      <c r="J551">
        <v>0</v>
      </c>
      <c r="K551">
        <v>0</v>
      </c>
      <c r="L551">
        <v>0</v>
      </c>
      <c r="M551" t="s">
        <v>138</v>
      </c>
    </row>
    <row r="552" spans="1:13">
      <c r="A552" s="13">
        <f t="shared" si="8"/>
        <v>0</v>
      </c>
      <c r="B552">
        <v>1516858</v>
      </c>
      <c r="C552">
        <v>1401</v>
      </c>
      <c r="D552">
        <v>2001</v>
      </c>
      <c r="E552"/>
      <c r="F552" t="s">
        <v>253</v>
      </c>
      <c r="G552">
        <v>0</v>
      </c>
      <c r="H552">
        <v>0</v>
      </c>
      <c r="I552">
        <v>0</v>
      </c>
      <c r="J552">
        <v>0</v>
      </c>
      <c r="K552" s="177">
        <v>1608</v>
      </c>
      <c r="L552">
        <v>0</v>
      </c>
      <c r="M552" t="s">
        <v>138</v>
      </c>
    </row>
    <row r="553" spans="1:13">
      <c r="A553" s="13">
        <f t="shared" si="8"/>
        <v>28570</v>
      </c>
      <c r="B553">
        <v>1516860</v>
      </c>
      <c r="C553">
        <v>1380</v>
      </c>
      <c r="D553">
        <v>1000</v>
      </c>
      <c r="E553"/>
      <c r="F553" t="s">
        <v>253</v>
      </c>
      <c r="G553" s="177">
        <v>28570</v>
      </c>
      <c r="H553">
        <v>0</v>
      </c>
      <c r="I553">
        <v>0</v>
      </c>
      <c r="J553">
        <v>0</v>
      </c>
      <c r="K553">
        <v>0</v>
      </c>
      <c r="L553">
        <v>0</v>
      </c>
      <c r="M553" t="s">
        <v>139</v>
      </c>
    </row>
    <row r="554" spans="1:13">
      <c r="A554" s="13">
        <f t="shared" si="8"/>
        <v>1600</v>
      </c>
      <c r="B554">
        <v>1516860</v>
      </c>
      <c r="C554">
        <v>1401</v>
      </c>
      <c r="D554">
        <v>3000</v>
      </c>
      <c r="E554"/>
      <c r="F554" t="s">
        <v>253</v>
      </c>
      <c r="G554" s="177">
        <v>1600</v>
      </c>
      <c r="H554">
        <v>0</v>
      </c>
      <c r="I554">
        <v>0</v>
      </c>
      <c r="J554">
        <v>0</v>
      </c>
      <c r="K554">
        <v>0</v>
      </c>
      <c r="L554">
        <v>0</v>
      </c>
      <c r="M554" t="s">
        <v>139</v>
      </c>
    </row>
    <row r="555" spans="1:13">
      <c r="A555" s="13">
        <f t="shared" si="8"/>
        <v>94</v>
      </c>
      <c r="B555">
        <v>1516861</v>
      </c>
      <c r="C555">
        <v>1380</v>
      </c>
      <c r="D555">
        <v>1000</v>
      </c>
      <c r="E555"/>
      <c r="F555" t="s">
        <v>253</v>
      </c>
      <c r="G555">
        <v>94</v>
      </c>
      <c r="H555">
        <v>0</v>
      </c>
      <c r="I555">
        <v>0</v>
      </c>
      <c r="J555">
        <v>0</v>
      </c>
      <c r="K555">
        <v>0</v>
      </c>
      <c r="L555">
        <v>0</v>
      </c>
      <c r="M555" t="s">
        <v>180</v>
      </c>
    </row>
    <row r="556" spans="1:13">
      <c r="A556" s="13">
        <f t="shared" si="8"/>
        <v>2778</v>
      </c>
      <c r="B556">
        <v>1516863</v>
      </c>
      <c r="C556">
        <v>1380</v>
      </c>
      <c r="D556">
        <v>1000</v>
      </c>
      <c r="E556"/>
      <c r="F556" t="s">
        <v>253</v>
      </c>
      <c r="G556" s="177">
        <v>2778</v>
      </c>
      <c r="H556">
        <v>0</v>
      </c>
      <c r="I556">
        <v>0</v>
      </c>
      <c r="J556">
        <v>0</v>
      </c>
      <c r="K556">
        <v>0</v>
      </c>
      <c r="L556">
        <v>0</v>
      </c>
      <c r="M556" t="s">
        <v>140</v>
      </c>
    </row>
    <row r="557" spans="1:13">
      <c r="A557" s="13">
        <f t="shared" si="8"/>
        <v>157</v>
      </c>
      <c r="B557">
        <v>1516863</v>
      </c>
      <c r="C557">
        <v>1380</v>
      </c>
      <c r="D557">
        <v>2001</v>
      </c>
      <c r="E557"/>
      <c r="F557" t="s">
        <v>253</v>
      </c>
      <c r="G557">
        <v>157</v>
      </c>
      <c r="H557">
        <v>0</v>
      </c>
      <c r="I557">
        <v>0</v>
      </c>
      <c r="J557">
        <v>0</v>
      </c>
      <c r="K557">
        <v>0</v>
      </c>
      <c r="L557">
        <v>0</v>
      </c>
      <c r="M557" t="s">
        <v>140</v>
      </c>
    </row>
    <row r="558" spans="1:13">
      <c r="A558" s="13">
        <f t="shared" si="8"/>
        <v>248</v>
      </c>
      <c r="B558">
        <v>1516864</v>
      </c>
      <c r="C558">
        <v>1380</v>
      </c>
      <c r="D558">
        <v>1000</v>
      </c>
      <c r="E558"/>
      <c r="F558" t="s">
        <v>253</v>
      </c>
      <c r="G558">
        <v>248</v>
      </c>
      <c r="H558">
        <v>0</v>
      </c>
      <c r="I558">
        <v>0</v>
      </c>
      <c r="J558">
        <v>0</v>
      </c>
      <c r="K558">
        <v>0</v>
      </c>
      <c r="L558">
        <v>0</v>
      </c>
      <c r="M558" t="s">
        <v>141</v>
      </c>
    </row>
    <row r="559" spans="1:13">
      <c r="A559" s="13">
        <f t="shared" si="8"/>
        <v>6466</v>
      </c>
      <c r="B559">
        <v>1516868</v>
      </c>
      <c r="C559">
        <v>1380</v>
      </c>
      <c r="D559">
        <v>1000</v>
      </c>
      <c r="E559"/>
      <c r="F559" t="s">
        <v>253</v>
      </c>
      <c r="G559" s="177">
        <v>6466</v>
      </c>
      <c r="H559">
        <v>0</v>
      </c>
      <c r="I559">
        <v>0</v>
      </c>
      <c r="J559">
        <v>0</v>
      </c>
      <c r="K559">
        <v>0</v>
      </c>
      <c r="L559">
        <v>0</v>
      </c>
      <c r="M559" t="s">
        <v>142</v>
      </c>
    </row>
    <row r="560" spans="1:13">
      <c r="A560" s="13">
        <f t="shared" si="8"/>
        <v>22</v>
      </c>
      <c r="B560">
        <v>1516868</v>
      </c>
      <c r="C560">
        <v>1380</v>
      </c>
      <c r="D560">
        <v>2001</v>
      </c>
      <c r="E560"/>
      <c r="F560" t="s">
        <v>253</v>
      </c>
      <c r="G560">
        <v>22</v>
      </c>
      <c r="H560">
        <v>0</v>
      </c>
      <c r="I560">
        <v>0</v>
      </c>
      <c r="J560">
        <v>0</v>
      </c>
      <c r="K560">
        <v>0</v>
      </c>
      <c r="L560">
        <v>0</v>
      </c>
      <c r="M560" t="s">
        <v>142</v>
      </c>
    </row>
    <row r="561" spans="1:13">
      <c r="A561" s="13">
        <f t="shared" si="8"/>
        <v>440</v>
      </c>
      <c r="B561">
        <v>1516869</v>
      </c>
      <c r="C561">
        <v>1380</v>
      </c>
      <c r="D561">
        <v>1000</v>
      </c>
      <c r="E561"/>
      <c r="F561" t="s">
        <v>253</v>
      </c>
      <c r="G561">
        <v>440</v>
      </c>
      <c r="H561">
        <v>0</v>
      </c>
      <c r="I561">
        <v>0</v>
      </c>
      <c r="J561">
        <v>0</v>
      </c>
      <c r="K561">
        <v>0</v>
      </c>
      <c r="L561">
        <v>0</v>
      </c>
      <c r="M561" t="s">
        <v>245</v>
      </c>
    </row>
    <row r="562" spans="1:13">
      <c r="A562" s="13">
        <f t="shared" si="8"/>
        <v>1480</v>
      </c>
      <c r="B562">
        <v>1516871</v>
      </c>
      <c r="C562">
        <v>1380</v>
      </c>
      <c r="D562">
        <v>1000</v>
      </c>
      <c r="E562"/>
      <c r="F562" t="s">
        <v>253</v>
      </c>
      <c r="G562" s="177">
        <v>1480</v>
      </c>
      <c r="H562">
        <v>0</v>
      </c>
      <c r="I562">
        <v>0</v>
      </c>
      <c r="J562">
        <v>0</v>
      </c>
      <c r="K562">
        <v>0</v>
      </c>
      <c r="L562">
        <v>0</v>
      </c>
      <c r="M562" t="s">
        <v>143</v>
      </c>
    </row>
    <row r="563" spans="1:13">
      <c r="A563" s="13">
        <f t="shared" si="8"/>
        <v>400</v>
      </c>
      <c r="B563">
        <v>1516871</v>
      </c>
      <c r="C563">
        <v>1380</v>
      </c>
      <c r="D563">
        <v>2040</v>
      </c>
      <c r="E563"/>
      <c r="F563" t="s">
        <v>253</v>
      </c>
      <c r="G563">
        <v>400</v>
      </c>
      <c r="H563">
        <v>0</v>
      </c>
      <c r="I563">
        <v>0</v>
      </c>
      <c r="J563">
        <v>0</v>
      </c>
      <c r="K563">
        <v>0</v>
      </c>
      <c r="L563">
        <v>0</v>
      </c>
      <c r="M563" t="s">
        <v>143</v>
      </c>
    </row>
    <row r="564" spans="1:13">
      <c r="A564" s="13">
        <f t="shared" si="8"/>
        <v>258</v>
      </c>
      <c r="B564">
        <v>1516874</v>
      </c>
      <c r="C564">
        <v>1380</v>
      </c>
      <c r="D564">
        <v>1000</v>
      </c>
      <c r="E564"/>
      <c r="F564" t="s">
        <v>253</v>
      </c>
      <c r="G564">
        <v>258</v>
      </c>
      <c r="H564">
        <v>0</v>
      </c>
      <c r="I564">
        <v>0</v>
      </c>
      <c r="J564">
        <v>0</v>
      </c>
      <c r="K564">
        <v>0</v>
      </c>
      <c r="L564">
        <v>0</v>
      </c>
      <c r="M564" t="s">
        <v>144</v>
      </c>
    </row>
    <row r="565" spans="1:13">
      <c r="A565" s="13">
        <f t="shared" si="8"/>
        <v>893</v>
      </c>
      <c r="B565">
        <v>1516875</v>
      </c>
      <c r="C565">
        <v>1380</v>
      </c>
      <c r="D565">
        <v>1000</v>
      </c>
      <c r="E565"/>
      <c r="F565" t="s">
        <v>253</v>
      </c>
      <c r="G565">
        <v>893</v>
      </c>
      <c r="H565">
        <v>0</v>
      </c>
      <c r="I565">
        <v>0</v>
      </c>
      <c r="J565">
        <v>0</v>
      </c>
      <c r="K565">
        <v>0</v>
      </c>
      <c r="L565">
        <v>0</v>
      </c>
      <c r="M565" t="s">
        <v>181</v>
      </c>
    </row>
    <row r="566" spans="1:13">
      <c r="A566" s="13">
        <f t="shared" si="8"/>
        <v>95</v>
      </c>
      <c r="B566">
        <v>1516875</v>
      </c>
      <c r="C566">
        <v>1380</v>
      </c>
      <c r="D566">
        <v>2001</v>
      </c>
      <c r="E566"/>
      <c r="F566" t="s">
        <v>253</v>
      </c>
      <c r="G566">
        <v>95</v>
      </c>
      <c r="H566">
        <v>0</v>
      </c>
      <c r="I566">
        <v>0</v>
      </c>
      <c r="J566">
        <v>0</v>
      </c>
      <c r="K566">
        <v>0</v>
      </c>
      <c r="L566">
        <v>0</v>
      </c>
      <c r="M566" t="s">
        <v>181</v>
      </c>
    </row>
    <row r="567" spans="1:13">
      <c r="A567" s="13">
        <f t="shared" si="8"/>
        <v>34</v>
      </c>
      <c r="B567">
        <v>1516875</v>
      </c>
      <c r="C567">
        <v>1401</v>
      </c>
      <c r="D567">
        <v>2001</v>
      </c>
      <c r="E567"/>
      <c r="F567" t="s">
        <v>253</v>
      </c>
      <c r="G567">
        <v>34</v>
      </c>
      <c r="H567">
        <v>0</v>
      </c>
      <c r="I567">
        <v>0</v>
      </c>
      <c r="J567">
        <v>0</v>
      </c>
      <c r="K567">
        <v>0</v>
      </c>
      <c r="L567">
        <v>0</v>
      </c>
      <c r="M567" t="s">
        <v>181</v>
      </c>
    </row>
    <row r="568" spans="1:13">
      <c r="A568" s="13">
        <f t="shared" si="8"/>
        <v>1690</v>
      </c>
      <c r="B568">
        <v>1516877</v>
      </c>
      <c r="C568">
        <v>1380</v>
      </c>
      <c r="D568">
        <v>1000</v>
      </c>
      <c r="E568"/>
      <c r="F568" t="s">
        <v>253</v>
      </c>
      <c r="G568" s="177">
        <v>1690</v>
      </c>
      <c r="H568">
        <v>0</v>
      </c>
      <c r="I568">
        <v>0</v>
      </c>
      <c r="J568">
        <v>0</v>
      </c>
      <c r="K568">
        <v>0</v>
      </c>
      <c r="L568">
        <v>0</v>
      </c>
      <c r="M568" t="s">
        <v>145</v>
      </c>
    </row>
    <row r="569" spans="1:13">
      <c r="A569" s="13">
        <f t="shared" si="8"/>
        <v>21</v>
      </c>
      <c r="B569">
        <v>1516877</v>
      </c>
      <c r="C569">
        <v>1380</v>
      </c>
      <c r="D569">
        <v>2001</v>
      </c>
      <c r="E569"/>
      <c r="F569" t="s">
        <v>253</v>
      </c>
      <c r="G569">
        <v>21</v>
      </c>
      <c r="H569">
        <v>0</v>
      </c>
      <c r="I569">
        <v>0</v>
      </c>
      <c r="J569">
        <v>0</v>
      </c>
      <c r="K569">
        <v>0</v>
      </c>
      <c r="L569">
        <v>0</v>
      </c>
      <c r="M569" t="s">
        <v>145</v>
      </c>
    </row>
    <row r="570" spans="1:13">
      <c r="A570" s="13">
        <f t="shared" si="8"/>
        <v>21</v>
      </c>
      <c r="B570">
        <v>1516877</v>
      </c>
      <c r="C570">
        <v>1401</v>
      </c>
      <c r="D570">
        <v>2001</v>
      </c>
      <c r="E570"/>
      <c r="F570" t="s">
        <v>253</v>
      </c>
      <c r="G570">
        <v>21</v>
      </c>
      <c r="H570">
        <v>0</v>
      </c>
      <c r="I570">
        <v>0</v>
      </c>
      <c r="J570">
        <v>0</v>
      </c>
      <c r="K570">
        <v>0</v>
      </c>
      <c r="L570">
        <v>0</v>
      </c>
      <c r="M570" t="s">
        <v>145</v>
      </c>
    </row>
    <row r="571" spans="1:13">
      <c r="A571" s="13">
        <f t="shared" si="8"/>
        <v>2232</v>
      </c>
      <c r="B571">
        <v>1516879</v>
      </c>
      <c r="C571">
        <v>1380</v>
      </c>
      <c r="D571">
        <v>1000</v>
      </c>
      <c r="E571"/>
      <c r="F571" t="s">
        <v>253</v>
      </c>
      <c r="G571" s="177">
        <v>2232</v>
      </c>
      <c r="H571">
        <v>0</v>
      </c>
      <c r="I571">
        <v>0</v>
      </c>
      <c r="J571">
        <v>0</v>
      </c>
      <c r="K571">
        <v>0</v>
      </c>
      <c r="L571">
        <v>0</v>
      </c>
      <c r="M571" t="s">
        <v>146</v>
      </c>
    </row>
    <row r="572" spans="1:13">
      <c r="A572" s="13">
        <f t="shared" si="8"/>
        <v>1215</v>
      </c>
      <c r="B572">
        <v>1516879</v>
      </c>
      <c r="C572">
        <v>1380</v>
      </c>
      <c r="D572">
        <v>2001</v>
      </c>
      <c r="E572"/>
      <c r="F572" t="s">
        <v>253</v>
      </c>
      <c r="G572" s="177">
        <v>1215</v>
      </c>
      <c r="H572">
        <v>0</v>
      </c>
      <c r="I572">
        <v>0</v>
      </c>
      <c r="J572">
        <v>0</v>
      </c>
      <c r="K572">
        <v>0</v>
      </c>
      <c r="L572">
        <v>0</v>
      </c>
      <c r="M572" t="s">
        <v>146</v>
      </c>
    </row>
    <row r="573" spans="1:13">
      <c r="A573" s="13">
        <f t="shared" si="8"/>
        <v>1680</v>
      </c>
      <c r="B573">
        <v>1516879</v>
      </c>
      <c r="C573">
        <v>1401</v>
      </c>
      <c r="D573">
        <v>3000</v>
      </c>
      <c r="E573"/>
      <c r="F573" t="s">
        <v>253</v>
      </c>
      <c r="G573" s="177">
        <v>1680</v>
      </c>
      <c r="H573">
        <v>0</v>
      </c>
      <c r="I573">
        <v>0</v>
      </c>
      <c r="J573">
        <v>0</v>
      </c>
      <c r="K573">
        <v>0</v>
      </c>
      <c r="L573">
        <v>0</v>
      </c>
      <c r="M573" t="s">
        <v>146</v>
      </c>
    </row>
    <row r="574" spans="1:13">
      <c r="A574" s="13">
        <f t="shared" si="8"/>
        <v>927</v>
      </c>
      <c r="B574">
        <v>1516880</v>
      </c>
      <c r="C574">
        <v>1400</v>
      </c>
      <c r="D574">
        <v>2001</v>
      </c>
      <c r="E574"/>
      <c r="F574" t="s">
        <v>253</v>
      </c>
      <c r="G574">
        <v>927</v>
      </c>
      <c r="H574">
        <v>0</v>
      </c>
      <c r="I574">
        <v>0</v>
      </c>
      <c r="J574">
        <v>0</v>
      </c>
      <c r="K574">
        <v>0</v>
      </c>
      <c r="L574">
        <v>0</v>
      </c>
      <c r="M574" t="s">
        <v>9125</v>
      </c>
    </row>
    <row r="575" spans="1:13">
      <c r="A575" s="13">
        <f t="shared" si="8"/>
        <v>1215</v>
      </c>
      <c r="B575">
        <v>1516890</v>
      </c>
      <c r="C575">
        <v>1400</v>
      </c>
      <c r="D575">
        <v>2001</v>
      </c>
      <c r="E575"/>
      <c r="F575" t="s">
        <v>253</v>
      </c>
      <c r="G575" s="177">
        <v>1215</v>
      </c>
      <c r="H575">
        <v>0</v>
      </c>
      <c r="I575">
        <v>0</v>
      </c>
      <c r="J575">
        <v>0</v>
      </c>
      <c r="K575">
        <v>0</v>
      </c>
      <c r="L575">
        <v>0</v>
      </c>
      <c r="M575" t="s">
        <v>401</v>
      </c>
    </row>
    <row r="576" spans="1:13">
      <c r="A576" s="13">
        <f t="shared" si="8"/>
        <v>1275</v>
      </c>
      <c r="B576">
        <v>1516893</v>
      </c>
      <c r="C576">
        <v>1400</v>
      </c>
      <c r="D576">
        <v>2001</v>
      </c>
      <c r="E576"/>
      <c r="F576" t="s">
        <v>253</v>
      </c>
      <c r="G576" s="177">
        <v>1275</v>
      </c>
      <c r="H576">
        <v>0</v>
      </c>
      <c r="I576">
        <v>0</v>
      </c>
      <c r="J576">
        <v>0</v>
      </c>
      <c r="K576">
        <v>373</v>
      </c>
      <c r="L576">
        <v>0</v>
      </c>
      <c r="M576" t="s">
        <v>8890</v>
      </c>
    </row>
    <row r="577" spans="1:13">
      <c r="A577" s="13">
        <f t="shared" si="8"/>
        <v>1000</v>
      </c>
      <c r="B577">
        <v>1516901</v>
      </c>
      <c r="C577">
        <v>1400</v>
      </c>
      <c r="D577">
        <v>2001</v>
      </c>
      <c r="E577"/>
      <c r="F577" t="s">
        <v>253</v>
      </c>
      <c r="G577" s="177">
        <v>1000</v>
      </c>
      <c r="H577">
        <v>0</v>
      </c>
      <c r="I577">
        <v>0</v>
      </c>
      <c r="J577">
        <v>0</v>
      </c>
      <c r="K577">
        <v>0</v>
      </c>
      <c r="L577">
        <v>0</v>
      </c>
      <c r="M577" t="s">
        <v>9433</v>
      </c>
    </row>
    <row r="578" spans="1:13">
      <c r="A578" s="13">
        <f t="shared" si="8"/>
        <v>800</v>
      </c>
      <c r="B578">
        <v>1516903</v>
      </c>
      <c r="C578">
        <v>1400</v>
      </c>
      <c r="D578">
        <v>2001</v>
      </c>
      <c r="E578"/>
      <c r="F578" t="s">
        <v>253</v>
      </c>
      <c r="G578">
        <v>800</v>
      </c>
      <c r="H578">
        <v>0</v>
      </c>
      <c r="I578">
        <v>0</v>
      </c>
      <c r="J578">
        <v>0</v>
      </c>
      <c r="K578">
        <v>0</v>
      </c>
      <c r="L578">
        <v>0</v>
      </c>
      <c r="M578" t="s">
        <v>402</v>
      </c>
    </row>
    <row r="579" spans="1:13">
      <c r="A579" s="13">
        <f t="shared" ref="A579:A642" si="9">G579+H579+I579</f>
        <v>3000</v>
      </c>
      <c r="B579">
        <v>1516918</v>
      </c>
      <c r="C579">
        <v>1400</v>
      </c>
      <c r="D579">
        <v>2001</v>
      </c>
      <c r="E579"/>
      <c r="F579" t="s">
        <v>253</v>
      </c>
      <c r="G579" s="177">
        <v>3000</v>
      </c>
      <c r="H579">
        <v>0</v>
      </c>
      <c r="I579">
        <v>0</v>
      </c>
      <c r="J579">
        <v>0</v>
      </c>
      <c r="K579">
        <v>0</v>
      </c>
      <c r="L579">
        <v>0</v>
      </c>
      <c r="M579" t="s">
        <v>9377</v>
      </c>
    </row>
    <row r="580" spans="1:13">
      <c r="A580" s="13">
        <f t="shared" si="9"/>
        <v>3376</v>
      </c>
      <c r="B580">
        <v>1516922</v>
      </c>
      <c r="C580">
        <v>1400</v>
      </c>
      <c r="D580">
        <v>2001</v>
      </c>
      <c r="E580"/>
      <c r="F580" t="s">
        <v>253</v>
      </c>
      <c r="G580" s="177">
        <v>3376</v>
      </c>
      <c r="H580">
        <v>0</v>
      </c>
      <c r="I580">
        <v>0</v>
      </c>
      <c r="J580">
        <v>0</v>
      </c>
      <c r="K580">
        <v>0</v>
      </c>
      <c r="L580">
        <v>0</v>
      </c>
      <c r="M580" t="s">
        <v>9027</v>
      </c>
    </row>
    <row r="581" spans="1:13">
      <c r="A581" s="13">
        <f t="shared" si="9"/>
        <v>8</v>
      </c>
      <c r="B581">
        <v>1517081</v>
      </c>
      <c r="C581">
        <v>1380</v>
      </c>
      <c r="D581">
        <v>2005</v>
      </c>
      <c r="E581"/>
      <c r="F581" t="s">
        <v>253</v>
      </c>
      <c r="G581">
        <v>8</v>
      </c>
      <c r="H581">
        <v>0</v>
      </c>
      <c r="I581">
        <v>0</v>
      </c>
      <c r="J581">
        <v>0</v>
      </c>
      <c r="K581">
        <v>0</v>
      </c>
      <c r="L581">
        <v>0</v>
      </c>
      <c r="M581" t="s">
        <v>8564</v>
      </c>
    </row>
    <row r="582" spans="1:13">
      <c r="A582" s="13">
        <f t="shared" si="9"/>
        <v>68</v>
      </c>
      <c r="B582">
        <v>1517218</v>
      </c>
      <c r="C582">
        <v>1380</v>
      </c>
      <c r="D582">
        <v>2002</v>
      </c>
      <c r="E582"/>
      <c r="F582" t="s">
        <v>253</v>
      </c>
      <c r="G582">
        <v>68</v>
      </c>
      <c r="H582">
        <v>0</v>
      </c>
      <c r="I582">
        <v>0</v>
      </c>
      <c r="J582">
        <v>0</v>
      </c>
      <c r="K582">
        <v>0</v>
      </c>
      <c r="L582">
        <v>0</v>
      </c>
      <c r="M582" t="s">
        <v>8565</v>
      </c>
    </row>
    <row r="583" spans="1:13">
      <c r="A583" s="13">
        <f t="shared" si="9"/>
        <v>215</v>
      </c>
      <c r="B583">
        <v>1517233</v>
      </c>
      <c r="C583">
        <v>1380</v>
      </c>
      <c r="D583">
        <v>2002</v>
      </c>
      <c r="E583"/>
      <c r="F583" t="s">
        <v>253</v>
      </c>
      <c r="G583">
        <v>215</v>
      </c>
      <c r="H583">
        <v>0</v>
      </c>
      <c r="I583">
        <v>0</v>
      </c>
      <c r="J583">
        <v>0</v>
      </c>
      <c r="K583">
        <v>0</v>
      </c>
      <c r="L583">
        <v>0</v>
      </c>
      <c r="M583" t="s">
        <v>7938</v>
      </c>
    </row>
    <row r="584" spans="1:13">
      <c r="A584" s="13">
        <f t="shared" si="9"/>
        <v>52</v>
      </c>
      <c r="B584">
        <v>1517270</v>
      </c>
      <c r="C584">
        <v>1380</v>
      </c>
      <c r="D584">
        <v>2002</v>
      </c>
      <c r="E584"/>
      <c r="F584" t="s">
        <v>253</v>
      </c>
      <c r="G584">
        <v>52</v>
      </c>
      <c r="H584">
        <v>0</v>
      </c>
      <c r="I584">
        <v>0</v>
      </c>
      <c r="J584">
        <v>0</v>
      </c>
      <c r="K584">
        <v>0</v>
      </c>
      <c r="L584">
        <v>0</v>
      </c>
      <c r="M584" t="s">
        <v>8891</v>
      </c>
    </row>
    <row r="585" spans="1:13">
      <c r="A585" s="13">
        <f t="shared" si="9"/>
        <v>213</v>
      </c>
      <c r="B585">
        <v>1517321</v>
      </c>
      <c r="C585">
        <v>1380</v>
      </c>
      <c r="D585">
        <v>2002</v>
      </c>
      <c r="E585"/>
      <c r="F585" t="s">
        <v>253</v>
      </c>
      <c r="G585">
        <v>213</v>
      </c>
      <c r="H585">
        <v>0</v>
      </c>
      <c r="I585">
        <v>0</v>
      </c>
      <c r="J585">
        <v>0</v>
      </c>
      <c r="K585">
        <v>0</v>
      </c>
      <c r="L585">
        <v>0</v>
      </c>
      <c r="M585" t="s">
        <v>9434</v>
      </c>
    </row>
    <row r="586" spans="1:13">
      <c r="A586" s="13">
        <f t="shared" si="9"/>
        <v>0</v>
      </c>
      <c r="B586">
        <v>1517388</v>
      </c>
      <c r="C586">
        <v>1380</v>
      </c>
      <c r="D586">
        <v>1013</v>
      </c>
      <c r="E586"/>
      <c r="F586" t="s">
        <v>253</v>
      </c>
      <c r="G586">
        <v>0</v>
      </c>
      <c r="H586">
        <v>0</v>
      </c>
      <c r="I586">
        <v>0</v>
      </c>
      <c r="J586">
        <v>0</v>
      </c>
      <c r="K586">
        <v>1</v>
      </c>
      <c r="L586">
        <v>0</v>
      </c>
      <c r="M586" t="s">
        <v>8970</v>
      </c>
    </row>
    <row r="587" spans="1:13">
      <c r="A587" s="13">
        <f t="shared" si="9"/>
        <v>190</v>
      </c>
      <c r="B587">
        <v>1517388</v>
      </c>
      <c r="C587">
        <v>1380</v>
      </c>
      <c r="D587">
        <v>2005</v>
      </c>
      <c r="E587"/>
      <c r="F587" t="s">
        <v>253</v>
      </c>
      <c r="G587">
        <v>190</v>
      </c>
      <c r="H587">
        <v>0</v>
      </c>
      <c r="I587">
        <v>0</v>
      </c>
      <c r="J587">
        <v>0</v>
      </c>
      <c r="K587">
        <v>0</v>
      </c>
      <c r="L587">
        <v>0</v>
      </c>
      <c r="M587" t="s">
        <v>8970</v>
      </c>
    </row>
    <row r="588" spans="1:13">
      <c r="A588" s="13">
        <f t="shared" si="9"/>
        <v>106</v>
      </c>
      <c r="B588">
        <v>1517402</v>
      </c>
      <c r="C588">
        <v>1380</v>
      </c>
      <c r="D588">
        <v>2005</v>
      </c>
      <c r="E588"/>
      <c r="F588" t="s">
        <v>253</v>
      </c>
      <c r="G588">
        <v>106</v>
      </c>
      <c r="H588">
        <v>0</v>
      </c>
      <c r="I588">
        <v>0</v>
      </c>
      <c r="J588">
        <v>0</v>
      </c>
      <c r="K588">
        <v>0</v>
      </c>
      <c r="L588">
        <v>0</v>
      </c>
      <c r="M588" t="s">
        <v>8003</v>
      </c>
    </row>
    <row r="589" spans="1:13">
      <c r="A589" s="13">
        <f t="shared" si="9"/>
        <v>0</v>
      </c>
      <c r="B589">
        <v>1517402</v>
      </c>
      <c r="C589">
        <v>1380</v>
      </c>
      <c r="D589">
        <v>2041</v>
      </c>
      <c r="E589"/>
      <c r="F589" t="s">
        <v>253</v>
      </c>
      <c r="G589">
        <v>0</v>
      </c>
      <c r="H589">
        <v>0</v>
      </c>
      <c r="I589">
        <v>0</v>
      </c>
      <c r="J589">
        <v>0</v>
      </c>
      <c r="K589">
        <v>3</v>
      </c>
      <c r="L589">
        <v>0</v>
      </c>
      <c r="M589" t="s">
        <v>8003</v>
      </c>
    </row>
    <row r="590" spans="1:13">
      <c r="A590" s="13">
        <f t="shared" si="9"/>
        <v>72</v>
      </c>
      <c r="B590">
        <v>1517439</v>
      </c>
      <c r="C590">
        <v>1380</v>
      </c>
      <c r="D590">
        <v>2005</v>
      </c>
      <c r="E590"/>
      <c r="F590" t="s">
        <v>253</v>
      </c>
      <c r="G590">
        <v>72</v>
      </c>
      <c r="H590">
        <v>0</v>
      </c>
      <c r="I590">
        <v>0</v>
      </c>
      <c r="J590">
        <v>0</v>
      </c>
      <c r="K590">
        <v>0</v>
      </c>
      <c r="L590">
        <v>0</v>
      </c>
      <c r="M590" t="s">
        <v>8839</v>
      </c>
    </row>
    <row r="591" spans="1:13">
      <c r="A591" s="13">
        <f t="shared" si="9"/>
        <v>89</v>
      </c>
      <c r="B591">
        <v>1517460</v>
      </c>
      <c r="C591">
        <v>1380</v>
      </c>
      <c r="D591">
        <v>2005</v>
      </c>
      <c r="E591"/>
      <c r="F591" t="s">
        <v>253</v>
      </c>
      <c r="G591">
        <v>89</v>
      </c>
      <c r="H591">
        <v>0</v>
      </c>
      <c r="I591">
        <v>0</v>
      </c>
      <c r="J591">
        <v>0</v>
      </c>
      <c r="K591">
        <v>0</v>
      </c>
      <c r="L591">
        <v>0</v>
      </c>
      <c r="M591" t="s">
        <v>8998</v>
      </c>
    </row>
    <row r="592" spans="1:13">
      <c r="A592" s="13">
        <f t="shared" si="9"/>
        <v>84</v>
      </c>
      <c r="B592">
        <v>1517465</v>
      </c>
      <c r="C592">
        <v>1380</v>
      </c>
      <c r="D592">
        <v>2005</v>
      </c>
      <c r="E592"/>
      <c r="F592" t="s">
        <v>253</v>
      </c>
      <c r="G592">
        <v>84</v>
      </c>
      <c r="H592">
        <v>0</v>
      </c>
      <c r="I592">
        <v>0</v>
      </c>
      <c r="J592">
        <v>0</v>
      </c>
      <c r="K592">
        <v>0</v>
      </c>
      <c r="L592">
        <v>0</v>
      </c>
      <c r="M592" t="s">
        <v>9028</v>
      </c>
    </row>
    <row r="593" spans="1:13">
      <c r="A593" s="13">
        <f t="shared" si="9"/>
        <v>0</v>
      </c>
      <c r="B593">
        <v>1517485</v>
      </c>
      <c r="C593">
        <v>1380</v>
      </c>
      <c r="D593">
        <v>2041</v>
      </c>
      <c r="E593"/>
      <c r="F593" t="s">
        <v>253</v>
      </c>
      <c r="G593">
        <v>0</v>
      </c>
      <c r="H593">
        <v>0</v>
      </c>
      <c r="I593">
        <v>0</v>
      </c>
      <c r="J593">
        <v>0</v>
      </c>
      <c r="K593">
        <v>3</v>
      </c>
      <c r="L593">
        <v>0</v>
      </c>
      <c r="M593" t="s">
        <v>8737</v>
      </c>
    </row>
    <row r="594" spans="1:13">
      <c r="A594" s="13">
        <f t="shared" si="9"/>
        <v>50</v>
      </c>
      <c r="B594">
        <v>1517491</v>
      </c>
      <c r="C594">
        <v>1380</v>
      </c>
      <c r="D594">
        <v>2005</v>
      </c>
      <c r="E594"/>
      <c r="F594" t="s">
        <v>253</v>
      </c>
      <c r="G594">
        <v>50</v>
      </c>
      <c r="H594">
        <v>0</v>
      </c>
      <c r="I594">
        <v>0</v>
      </c>
      <c r="J594">
        <v>0</v>
      </c>
      <c r="K594">
        <v>0</v>
      </c>
      <c r="L594">
        <v>0</v>
      </c>
      <c r="M594" t="s">
        <v>9222</v>
      </c>
    </row>
    <row r="595" spans="1:13">
      <c r="A595" s="13">
        <f t="shared" si="9"/>
        <v>119</v>
      </c>
      <c r="B595">
        <v>1517493</v>
      </c>
      <c r="C595">
        <v>1380</v>
      </c>
      <c r="D595">
        <v>2005</v>
      </c>
      <c r="E595"/>
      <c r="F595" t="s">
        <v>253</v>
      </c>
      <c r="G595">
        <v>119</v>
      </c>
      <c r="H595">
        <v>0</v>
      </c>
      <c r="I595">
        <v>0</v>
      </c>
      <c r="J595">
        <v>0</v>
      </c>
      <c r="K595">
        <v>0</v>
      </c>
      <c r="L595">
        <v>0</v>
      </c>
      <c r="M595" t="s">
        <v>9288</v>
      </c>
    </row>
    <row r="596" spans="1:13">
      <c r="A596" s="13">
        <f t="shared" si="9"/>
        <v>180</v>
      </c>
      <c r="B596">
        <v>1517511</v>
      </c>
      <c r="C596">
        <v>1380</v>
      </c>
      <c r="D596">
        <v>2005</v>
      </c>
      <c r="E596"/>
      <c r="F596" t="s">
        <v>253</v>
      </c>
      <c r="G596">
        <v>180</v>
      </c>
      <c r="H596">
        <v>0</v>
      </c>
      <c r="I596">
        <v>0</v>
      </c>
      <c r="J596">
        <v>0</v>
      </c>
      <c r="K596">
        <v>0</v>
      </c>
      <c r="L596">
        <v>0</v>
      </c>
      <c r="M596" t="s">
        <v>9145</v>
      </c>
    </row>
    <row r="597" spans="1:13">
      <c r="A597" s="13">
        <f t="shared" si="9"/>
        <v>0</v>
      </c>
      <c r="B597">
        <v>1517553</v>
      </c>
      <c r="C597">
        <v>1380</v>
      </c>
      <c r="D597">
        <v>2003</v>
      </c>
      <c r="E597"/>
      <c r="F597" t="s">
        <v>253</v>
      </c>
      <c r="G597">
        <v>0</v>
      </c>
      <c r="H597">
        <v>0</v>
      </c>
      <c r="I597">
        <v>0</v>
      </c>
      <c r="J597">
        <v>0</v>
      </c>
      <c r="K597">
        <v>1</v>
      </c>
      <c r="L597">
        <v>0</v>
      </c>
      <c r="M597" t="s">
        <v>403</v>
      </c>
    </row>
    <row r="598" spans="1:13">
      <c r="A598" s="13">
        <f t="shared" si="9"/>
        <v>3960</v>
      </c>
      <c r="B598">
        <v>1517809</v>
      </c>
      <c r="C598">
        <v>1400</v>
      </c>
      <c r="D598">
        <v>2000</v>
      </c>
      <c r="E598"/>
      <c r="F598" t="s">
        <v>122</v>
      </c>
      <c r="G598" s="177">
        <v>3960</v>
      </c>
      <c r="H598">
        <v>0</v>
      </c>
      <c r="I598">
        <v>0</v>
      </c>
      <c r="J598">
        <v>0</v>
      </c>
      <c r="K598">
        <v>0</v>
      </c>
      <c r="L598">
        <v>0</v>
      </c>
      <c r="M598" t="s">
        <v>7663</v>
      </c>
    </row>
    <row r="599" spans="1:13">
      <c r="A599" s="13">
        <f t="shared" si="9"/>
        <v>40</v>
      </c>
      <c r="B599">
        <v>1519227</v>
      </c>
      <c r="C599">
        <v>1380</v>
      </c>
      <c r="D599">
        <v>1000</v>
      </c>
      <c r="E599"/>
      <c r="F599" t="s">
        <v>253</v>
      </c>
      <c r="G599">
        <v>40</v>
      </c>
      <c r="H599">
        <v>0</v>
      </c>
      <c r="I599">
        <v>0</v>
      </c>
      <c r="J599">
        <v>0</v>
      </c>
      <c r="K599">
        <v>0</v>
      </c>
      <c r="L599">
        <v>0</v>
      </c>
      <c r="M599" t="s">
        <v>404</v>
      </c>
    </row>
    <row r="600" spans="1:13">
      <c r="A600" s="13">
        <f t="shared" si="9"/>
        <v>150</v>
      </c>
      <c r="B600">
        <v>1519228</v>
      </c>
      <c r="C600">
        <v>1380</v>
      </c>
      <c r="D600">
        <v>1000</v>
      </c>
      <c r="E600"/>
      <c r="F600" t="s">
        <v>253</v>
      </c>
      <c r="G600">
        <v>150</v>
      </c>
      <c r="H600">
        <v>0</v>
      </c>
      <c r="I600">
        <v>0</v>
      </c>
      <c r="J600">
        <v>0</v>
      </c>
      <c r="K600">
        <v>0</v>
      </c>
      <c r="L600">
        <v>0</v>
      </c>
      <c r="M600" t="s">
        <v>405</v>
      </c>
    </row>
    <row r="601" spans="1:13">
      <c r="A601" s="13">
        <f t="shared" si="9"/>
        <v>6155</v>
      </c>
      <c r="B601">
        <v>1519230</v>
      </c>
      <c r="C601">
        <v>1380</v>
      </c>
      <c r="D601">
        <v>1000</v>
      </c>
      <c r="E601"/>
      <c r="F601" t="s">
        <v>253</v>
      </c>
      <c r="G601" s="177">
        <v>6155</v>
      </c>
      <c r="H601">
        <v>0</v>
      </c>
      <c r="I601">
        <v>0</v>
      </c>
      <c r="J601">
        <v>0</v>
      </c>
      <c r="K601">
        <v>0</v>
      </c>
      <c r="L601">
        <v>0</v>
      </c>
      <c r="M601" t="s">
        <v>148</v>
      </c>
    </row>
    <row r="602" spans="1:13">
      <c r="A602" s="13">
        <f t="shared" si="9"/>
        <v>135</v>
      </c>
      <c r="B602">
        <v>1519230</v>
      </c>
      <c r="C602">
        <v>1380</v>
      </c>
      <c r="D602">
        <v>2001</v>
      </c>
      <c r="E602"/>
      <c r="F602" t="s">
        <v>253</v>
      </c>
      <c r="G602">
        <v>135</v>
      </c>
      <c r="H602">
        <v>0</v>
      </c>
      <c r="I602">
        <v>0</v>
      </c>
      <c r="J602">
        <v>0</v>
      </c>
      <c r="K602">
        <v>0</v>
      </c>
      <c r="L602">
        <v>0</v>
      </c>
      <c r="M602" t="s">
        <v>148</v>
      </c>
    </row>
    <row r="603" spans="1:13">
      <c r="A603" s="13">
        <f t="shared" si="9"/>
        <v>210</v>
      </c>
      <c r="B603">
        <v>1519234</v>
      </c>
      <c r="C603">
        <v>1400</v>
      </c>
      <c r="D603">
        <v>2001</v>
      </c>
      <c r="E603"/>
      <c r="F603" t="s">
        <v>253</v>
      </c>
      <c r="G603">
        <v>210</v>
      </c>
      <c r="H603">
        <v>0</v>
      </c>
      <c r="I603">
        <v>0</v>
      </c>
      <c r="J603">
        <v>0</v>
      </c>
      <c r="K603">
        <v>0</v>
      </c>
      <c r="L603">
        <v>0</v>
      </c>
      <c r="M603" t="s">
        <v>406</v>
      </c>
    </row>
    <row r="604" spans="1:13">
      <c r="A604" s="13">
        <f t="shared" si="9"/>
        <v>1646</v>
      </c>
      <c r="B604">
        <v>1519236</v>
      </c>
      <c r="C604">
        <v>1400</v>
      </c>
      <c r="D604">
        <v>2001</v>
      </c>
      <c r="E604"/>
      <c r="F604" t="s">
        <v>253</v>
      </c>
      <c r="G604" s="177">
        <v>1646</v>
      </c>
      <c r="H604">
        <v>0</v>
      </c>
      <c r="I604">
        <v>0</v>
      </c>
      <c r="J604">
        <v>0</v>
      </c>
      <c r="K604">
        <v>0</v>
      </c>
      <c r="L604">
        <v>0</v>
      </c>
      <c r="M604" t="s">
        <v>407</v>
      </c>
    </row>
    <row r="605" spans="1:13">
      <c r="A605" s="13">
        <f t="shared" si="9"/>
        <v>4591</v>
      </c>
      <c r="B605">
        <v>1519634</v>
      </c>
      <c r="C605">
        <v>1380</v>
      </c>
      <c r="D605">
        <v>1000</v>
      </c>
      <c r="E605"/>
      <c r="F605" t="s">
        <v>253</v>
      </c>
      <c r="G605" s="177">
        <v>4591</v>
      </c>
      <c r="H605">
        <v>0</v>
      </c>
      <c r="I605">
        <v>0</v>
      </c>
      <c r="J605">
        <v>0</v>
      </c>
      <c r="K605">
        <v>0</v>
      </c>
      <c r="L605">
        <v>0</v>
      </c>
      <c r="M605" t="s">
        <v>149</v>
      </c>
    </row>
    <row r="606" spans="1:13">
      <c r="A606" s="13">
        <f t="shared" si="9"/>
        <v>490</v>
      </c>
      <c r="B606">
        <v>1519636</v>
      </c>
      <c r="C606">
        <v>1380</v>
      </c>
      <c r="D606">
        <v>1000</v>
      </c>
      <c r="E606"/>
      <c r="F606" t="s">
        <v>253</v>
      </c>
      <c r="G606">
        <v>490</v>
      </c>
      <c r="H606">
        <v>0</v>
      </c>
      <c r="I606">
        <v>0</v>
      </c>
      <c r="J606">
        <v>0</v>
      </c>
      <c r="K606">
        <v>0</v>
      </c>
      <c r="L606">
        <v>0</v>
      </c>
      <c r="M606" t="s">
        <v>150</v>
      </c>
    </row>
    <row r="607" spans="1:13">
      <c r="A607" s="13">
        <f t="shared" si="9"/>
        <v>2</v>
      </c>
      <c r="B607">
        <v>1519832</v>
      </c>
      <c r="C607">
        <v>1380</v>
      </c>
      <c r="D607">
        <v>2001</v>
      </c>
      <c r="E607"/>
      <c r="F607" t="s">
        <v>253</v>
      </c>
      <c r="G607">
        <v>2</v>
      </c>
      <c r="H607">
        <v>0</v>
      </c>
      <c r="I607">
        <v>0</v>
      </c>
      <c r="J607">
        <v>0</v>
      </c>
      <c r="K607">
        <v>5</v>
      </c>
      <c r="L607">
        <v>0</v>
      </c>
      <c r="M607" t="s">
        <v>8892</v>
      </c>
    </row>
    <row r="608" spans="1:13">
      <c r="A608" s="13">
        <f t="shared" si="9"/>
        <v>0</v>
      </c>
      <c r="B608">
        <v>1519833</v>
      </c>
      <c r="C608">
        <v>1380</v>
      </c>
      <c r="D608">
        <v>2001</v>
      </c>
      <c r="E608"/>
      <c r="F608" t="s">
        <v>253</v>
      </c>
      <c r="G608">
        <v>0</v>
      </c>
      <c r="H608">
        <v>0</v>
      </c>
      <c r="I608">
        <v>0</v>
      </c>
      <c r="J608">
        <v>0</v>
      </c>
      <c r="K608">
        <v>1</v>
      </c>
      <c r="L608">
        <v>0</v>
      </c>
      <c r="M608" t="s">
        <v>8893</v>
      </c>
    </row>
    <row r="609" spans="1:13">
      <c r="A609" s="13">
        <f t="shared" si="9"/>
        <v>0</v>
      </c>
      <c r="B609">
        <v>1519836</v>
      </c>
      <c r="C609">
        <v>1380</v>
      </c>
      <c r="D609">
        <v>2004</v>
      </c>
      <c r="E609"/>
      <c r="F609" t="s">
        <v>253</v>
      </c>
      <c r="G609">
        <v>0</v>
      </c>
      <c r="H609">
        <v>0</v>
      </c>
      <c r="I609">
        <v>0</v>
      </c>
      <c r="J609">
        <v>0</v>
      </c>
      <c r="K609">
        <v>1</v>
      </c>
      <c r="L609">
        <v>0</v>
      </c>
      <c r="M609" t="s">
        <v>8931</v>
      </c>
    </row>
    <row r="610" spans="1:13">
      <c r="A610" s="13">
        <f t="shared" si="9"/>
        <v>316</v>
      </c>
      <c r="B610">
        <v>1519836</v>
      </c>
      <c r="C610">
        <v>1380</v>
      </c>
      <c r="D610">
        <v>2005</v>
      </c>
      <c r="E610"/>
      <c r="F610" t="s">
        <v>253</v>
      </c>
      <c r="G610">
        <v>316</v>
      </c>
      <c r="H610">
        <v>0</v>
      </c>
      <c r="I610">
        <v>0</v>
      </c>
      <c r="J610">
        <v>0</v>
      </c>
      <c r="K610">
        <v>0</v>
      </c>
      <c r="L610">
        <v>0</v>
      </c>
      <c r="M610" t="s">
        <v>8931</v>
      </c>
    </row>
    <row r="611" spans="1:13">
      <c r="A611" s="13">
        <f t="shared" si="9"/>
        <v>0</v>
      </c>
      <c r="B611">
        <v>1519837</v>
      </c>
      <c r="C611">
        <v>1380</v>
      </c>
      <c r="D611">
        <v>1013</v>
      </c>
      <c r="E611"/>
      <c r="F611" t="s">
        <v>253</v>
      </c>
      <c r="G611">
        <v>0</v>
      </c>
      <c r="H611">
        <v>0</v>
      </c>
      <c r="I611">
        <v>0</v>
      </c>
      <c r="J611">
        <v>0</v>
      </c>
      <c r="K611">
        <v>1</v>
      </c>
      <c r="L611">
        <v>0</v>
      </c>
      <c r="M611" t="s">
        <v>8415</v>
      </c>
    </row>
    <row r="612" spans="1:13">
      <c r="A612" s="13">
        <f t="shared" si="9"/>
        <v>0</v>
      </c>
      <c r="B612">
        <v>1519837</v>
      </c>
      <c r="C612">
        <v>1380</v>
      </c>
      <c r="D612">
        <v>2003</v>
      </c>
      <c r="E612"/>
      <c r="F612" t="s">
        <v>253</v>
      </c>
      <c r="G612">
        <v>0</v>
      </c>
      <c r="H612">
        <v>0</v>
      </c>
      <c r="I612">
        <v>0</v>
      </c>
      <c r="J612">
        <v>0</v>
      </c>
      <c r="K612">
        <v>4</v>
      </c>
      <c r="L612">
        <v>0</v>
      </c>
      <c r="M612" t="s">
        <v>8415</v>
      </c>
    </row>
    <row r="613" spans="1:13">
      <c r="A613" s="13">
        <f t="shared" si="9"/>
        <v>1317</v>
      </c>
      <c r="B613">
        <v>1519837</v>
      </c>
      <c r="C613">
        <v>1380</v>
      </c>
      <c r="D613">
        <v>2005</v>
      </c>
      <c r="E613"/>
      <c r="F613" t="s">
        <v>253</v>
      </c>
      <c r="G613" s="177">
        <v>1317</v>
      </c>
      <c r="H613">
        <v>0</v>
      </c>
      <c r="I613">
        <v>0</v>
      </c>
      <c r="J613">
        <v>0</v>
      </c>
      <c r="K613">
        <v>0</v>
      </c>
      <c r="L613">
        <v>0</v>
      </c>
      <c r="M613" t="s">
        <v>8415</v>
      </c>
    </row>
    <row r="614" spans="1:13">
      <c r="A614" s="13">
        <f t="shared" si="9"/>
        <v>438</v>
      </c>
      <c r="B614">
        <v>1519839</v>
      </c>
      <c r="C614">
        <v>1380</v>
      </c>
      <c r="D614">
        <v>2005</v>
      </c>
      <c r="E614"/>
      <c r="F614" t="s">
        <v>253</v>
      </c>
      <c r="G614">
        <v>438</v>
      </c>
      <c r="H614">
        <v>0</v>
      </c>
      <c r="I614">
        <v>0</v>
      </c>
      <c r="J614">
        <v>0</v>
      </c>
      <c r="K614">
        <v>0</v>
      </c>
      <c r="L614">
        <v>0</v>
      </c>
      <c r="M614" t="s">
        <v>9256</v>
      </c>
    </row>
    <row r="615" spans="1:13">
      <c r="A615" s="13">
        <f t="shared" si="9"/>
        <v>0</v>
      </c>
      <c r="B615">
        <v>1519839</v>
      </c>
      <c r="C615">
        <v>1380</v>
      </c>
      <c r="D615">
        <v>2041</v>
      </c>
      <c r="E615"/>
      <c r="F615" t="s">
        <v>253</v>
      </c>
      <c r="G615">
        <v>0</v>
      </c>
      <c r="H615">
        <v>0</v>
      </c>
      <c r="I615">
        <v>0</v>
      </c>
      <c r="J615">
        <v>0</v>
      </c>
      <c r="K615">
        <v>2</v>
      </c>
      <c r="L615">
        <v>0</v>
      </c>
      <c r="M615" t="s">
        <v>9256</v>
      </c>
    </row>
    <row r="616" spans="1:13">
      <c r="A616" s="13">
        <f t="shared" si="9"/>
        <v>0</v>
      </c>
      <c r="B616">
        <v>1519843</v>
      </c>
      <c r="C616">
        <v>1380</v>
      </c>
      <c r="D616">
        <v>2004</v>
      </c>
      <c r="E616"/>
      <c r="F616" t="s">
        <v>253</v>
      </c>
      <c r="G616">
        <v>0</v>
      </c>
      <c r="H616">
        <v>0</v>
      </c>
      <c r="I616">
        <v>0</v>
      </c>
      <c r="J616">
        <v>0</v>
      </c>
      <c r="K616">
        <v>1</v>
      </c>
      <c r="L616">
        <v>0</v>
      </c>
      <c r="M616" t="s">
        <v>9257</v>
      </c>
    </row>
    <row r="617" spans="1:13">
      <c r="A617" s="13">
        <f t="shared" si="9"/>
        <v>12</v>
      </c>
      <c r="B617">
        <v>1519843</v>
      </c>
      <c r="C617">
        <v>1380</v>
      </c>
      <c r="D617">
        <v>2005</v>
      </c>
      <c r="E617"/>
      <c r="F617" t="s">
        <v>253</v>
      </c>
      <c r="G617">
        <v>12</v>
      </c>
      <c r="H617">
        <v>0</v>
      </c>
      <c r="I617">
        <v>0</v>
      </c>
      <c r="J617">
        <v>0</v>
      </c>
      <c r="K617">
        <v>0</v>
      </c>
      <c r="L617">
        <v>0</v>
      </c>
      <c r="M617" t="s">
        <v>9257</v>
      </c>
    </row>
    <row r="618" spans="1:13">
      <c r="A618" s="13">
        <f t="shared" si="9"/>
        <v>1013</v>
      </c>
      <c r="B618">
        <v>1519856</v>
      </c>
      <c r="C618">
        <v>1380</v>
      </c>
      <c r="D618">
        <v>2003</v>
      </c>
      <c r="E618"/>
      <c r="F618" t="s">
        <v>253</v>
      </c>
      <c r="G618" s="177">
        <v>1013</v>
      </c>
      <c r="H618">
        <v>0</v>
      </c>
      <c r="I618">
        <v>0</v>
      </c>
      <c r="J618">
        <v>0</v>
      </c>
      <c r="K618">
        <v>0</v>
      </c>
      <c r="L618">
        <v>0</v>
      </c>
      <c r="M618" t="s">
        <v>8700</v>
      </c>
    </row>
    <row r="619" spans="1:13">
      <c r="A619" s="13">
        <f t="shared" si="9"/>
        <v>136</v>
      </c>
      <c r="B619">
        <v>1519868</v>
      </c>
      <c r="C619">
        <v>1380</v>
      </c>
      <c r="D619">
        <v>2005</v>
      </c>
      <c r="E619"/>
      <c r="F619" t="s">
        <v>253</v>
      </c>
      <c r="G619">
        <v>136</v>
      </c>
      <c r="H619">
        <v>0</v>
      </c>
      <c r="I619">
        <v>0</v>
      </c>
      <c r="J619">
        <v>0</v>
      </c>
      <c r="K619">
        <v>0</v>
      </c>
      <c r="L619">
        <v>0</v>
      </c>
      <c r="M619" t="s">
        <v>7922</v>
      </c>
    </row>
    <row r="620" spans="1:13">
      <c r="A620" s="13">
        <f t="shared" si="9"/>
        <v>109</v>
      </c>
      <c r="B620">
        <v>1519869</v>
      </c>
      <c r="C620">
        <v>1380</v>
      </c>
      <c r="D620">
        <v>2005</v>
      </c>
      <c r="E620"/>
      <c r="F620" t="s">
        <v>253</v>
      </c>
      <c r="G620">
        <v>109</v>
      </c>
      <c r="H620">
        <v>0</v>
      </c>
      <c r="I620">
        <v>0</v>
      </c>
      <c r="J620">
        <v>0</v>
      </c>
      <c r="K620">
        <v>0</v>
      </c>
      <c r="L620">
        <v>0</v>
      </c>
      <c r="M620" t="s">
        <v>8406</v>
      </c>
    </row>
    <row r="621" spans="1:13">
      <c r="A621" s="13">
        <f t="shared" si="9"/>
        <v>0</v>
      </c>
      <c r="B621">
        <v>1519876</v>
      </c>
      <c r="C621">
        <v>1380</v>
      </c>
      <c r="D621">
        <v>2003</v>
      </c>
      <c r="E621"/>
      <c r="F621" t="s">
        <v>253</v>
      </c>
      <c r="G621">
        <v>0</v>
      </c>
      <c r="H621">
        <v>0</v>
      </c>
      <c r="I621">
        <v>0</v>
      </c>
      <c r="J621">
        <v>0</v>
      </c>
      <c r="K621">
        <v>6</v>
      </c>
      <c r="L621">
        <v>0</v>
      </c>
      <c r="M621" t="s">
        <v>8738</v>
      </c>
    </row>
    <row r="622" spans="1:13">
      <c r="A622" s="13">
        <f t="shared" si="9"/>
        <v>8</v>
      </c>
      <c r="B622">
        <v>1519876</v>
      </c>
      <c r="C622">
        <v>1380</v>
      </c>
      <c r="D622">
        <v>2005</v>
      </c>
      <c r="E622"/>
      <c r="F622" t="s">
        <v>253</v>
      </c>
      <c r="G622">
        <v>8</v>
      </c>
      <c r="H622">
        <v>0</v>
      </c>
      <c r="I622">
        <v>0</v>
      </c>
      <c r="J622">
        <v>0</v>
      </c>
      <c r="K622">
        <v>0</v>
      </c>
      <c r="L622">
        <v>0</v>
      </c>
      <c r="M622" t="s">
        <v>8738</v>
      </c>
    </row>
    <row r="623" spans="1:13">
      <c r="A623" s="13">
        <f t="shared" si="9"/>
        <v>0</v>
      </c>
      <c r="B623">
        <v>1520277</v>
      </c>
      <c r="C623">
        <v>1380</v>
      </c>
      <c r="D623">
        <v>2041</v>
      </c>
      <c r="E623"/>
      <c r="F623" t="s">
        <v>253</v>
      </c>
      <c r="G623">
        <v>0</v>
      </c>
      <c r="H623">
        <v>0</v>
      </c>
      <c r="I623">
        <v>0</v>
      </c>
      <c r="J623">
        <v>0</v>
      </c>
      <c r="K623">
        <v>3</v>
      </c>
      <c r="L623">
        <v>0</v>
      </c>
      <c r="M623" t="s">
        <v>8304</v>
      </c>
    </row>
    <row r="624" spans="1:13">
      <c r="A624" s="13">
        <f t="shared" si="9"/>
        <v>40</v>
      </c>
      <c r="B624">
        <v>1520281</v>
      </c>
      <c r="C624">
        <v>1380</v>
      </c>
      <c r="D624">
        <v>2005</v>
      </c>
      <c r="E624"/>
      <c r="F624" t="s">
        <v>253</v>
      </c>
      <c r="G624">
        <v>40</v>
      </c>
      <c r="H624">
        <v>0</v>
      </c>
      <c r="I624">
        <v>0</v>
      </c>
      <c r="J624">
        <v>0</v>
      </c>
      <c r="K624">
        <v>0</v>
      </c>
      <c r="L624">
        <v>0</v>
      </c>
      <c r="M624" t="s">
        <v>9029</v>
      </c>
    </row>
    <row r="625" spans="1:13">
      <c r="A625" s="13">
        <f t="shared" si="9"/>
        <v>1592</v>
      </c>
      <c r="B625">
        <v>1520328</v>
      </c>
      <c r="C625">
        <v>1380</v>
      </c>
      <c r="D625">
        <v>1000</v>
      </c>
      <c r="E625"/>
      <c r="F625" t="s">
        <v>253</v>
      </c>
      <c r="G625" s="177">
        <v>1592</v>
      </c>
      <c r="H625">
        <v>0</v>
      </c>
      <c r="I625">
        <v>0</v>
      </c>
      <c r="J625">
        <v>0</v>
      </c>
      <c r="K625">
        <v>0</v>
      </c>
      <c r="L625">
        <v>0</v>
      </c>
      <c r="M625" t="s">
        <v>151</v>
      </c>
    </row>
    <row r="626" spans="1:13">
      <c r="A626" s="13">
        <f t="shared" si="9"/>
        <v>3001</v>
      </c>
      <c r="B626">
        <v>1520329</v>
      </c>
      <c r="C626">
        <v>1380</v>
      </c>
      <c r="D626">
        <v>1000</v>
      </c>
      <c r="E626"/>
      <c r="F626" t="s">
        <v>253</v>
      </c>
      <c r="G626" s="177">
        <v>3001</v>
      </c>
      <c r="H626">
        <v>0</v>
      </c>
      <c r="I626">
        <v>0</v>
      </c>
      <c r="J626">
        <v>0</v>
      </c>
      <c r="K626">
        <v>0</v>
      </c>
      <c r="L626">
        <v>0</v>
      </c>
      <c r="M626" t="s">
        <v>152</v>
      </c>
    </row>
    <row r="627" spans="1:13">
      <c r="A627" s="13">
        <f t="shared" si="9"/>
        <v>7085</v>
      </c>
      <c r="B627">
        <v>1520331</v>
      </c>
      <c r="C627">
        <v>1380</v>
      </c>
      <c r="D627">
        <v>1000</v>
      </c>
      <c r="E627"/>
      <c r="F627" t="s">
        <v>253</v>
      </c>
      <c r="G627" s="177">
        <v>7085</v>
      </c>
      <c r="H627">
        <v>0</v>
      </c>
      <c r="I627">
        <v>0</v>
      </c>
      <c r="J627">
        <v>0</v>
      </c>
      <c r="K627">
        <v>0</v>
      </c>
      <c r="L627">
        <v>0</v>
      </c>
      <c r="M627" t="s">
        <v>153</v>
      </c>
    </row>
    <row r="628" spans="1:13">
      <c r="A628" s="13">
        <f t="shared" si="9"/>
        <v>3985</v>
      </c>
      <c r="B628">
        <v>1520332</v>
      </c>
      <c r="C628">
        <v>1380</v>
      </c>
      <c r="D628">
        <v>1000</v>
      </c>
      <c r="E628"/>
      <c r="F628" t="s">
        <v>253</v>
      </c>
      <c r="G628" s="177">
        <v>3985</v>
      </c>
      <c r="H628">
        <v>0</v>
      </c>
      <c r="I628">
        <v>0</v>
      </c>
      <c r="J628">
        <v>0</v>
      </c>
      <c r="K628">
        <v>0</v>
      </c>
      <c r="L628">
        <v>0</v>
      </c>
      <c r="M628" t="s">
        <v>154</v>
      </c>
    </row>
    <row r="629" spans="1:13">
      <c r="A629" s="13">
        <f t="shared" si="9"/>
        <v>7804</v>
      </c>
      <c r="B629">
        <v>1520335</v>
      </c>
      <c r="C629">
        <v>1380</v>
      </c>
      <c r="D629">
        <v>1000</v>
      </c>
      <c r="E629"/>
      <c r="F629" t="s">
        <v>253</v>
      </c>
      <c r="G629" s="177">
        <v>7804</v>
      </c>
      <c r="H629">
        <v>0</v>
      </c>
      <c r="I629">
        <v>0</v>
      </c>
      <c r="J629">
        <v>0</v>
      </c>
      <c r="K629">
        <v>0</v>
      </c>
      <c r="L629">
        <v>0</v>
      </c>
      <c r="M629" t="s">
        <v>155</v>
      </c>
    </row>
    <row r="630" spans="1:13">
      <c r="A630" s="13">
        <f t="shared" si="9"/>
        <v>2396</v>
      </c>
      <c r="B630">
        <v>1520336</v>
      </c>
      <c r="C630">
        <v>1380</v>
      </c>
      <c r="D630">
        <v>1000</v>
      </c>
      <c r="E630"/>
      <c r="F630" t="s">
        <v>253</v>
      </c>
      <c r="G630" s="177">
        <v>2396</v>
      </c>
      <c r="H630">
        <v>0</v>
      </c>
      <c r="I630">
        <v>0</v>
      </c>
      <c r="J630">
        <v>0</v>
      </c>
      <c r="K630">
        <v>0</v>
      </c>
      <c r="L630">
        <v>0</v>
      </c>
      <c r="M630" t="s">
        <v>156</v>
      </c>
    </row>
    <row r="631" spans="1:13">
      <c r="A631" s="13">
        <f t="shared" si="9"/>
        <v>99</v>
      </c>
      <c r="B631">
        <v>1520336</v>
      </c>
      <c r="C631">
        <v>1380</v>
      </c>
      <c r="D631">
        <v>2001</v>
      </c>
      <c r="E631"/>
      <c r="F631" t="s">
        <v>253</v>
      </c>
      <c r="G631">
        <v>99</v>
      </c>
      <c r="H631">
        <v>0</v>
      </c>
      <c r="I631">
        <v>0</v>
      </c>
      <c r="J631">
        <v>0</v>
      </c>
      <c r="K631">
        <v>0</v>
      </c>
      <c r="L631">
        <v>0</v>
      </c>
      <c r="M631" t="s">
        <v>156</v>
      </c>
    </row>
    <row r="632" spans="1:13">
      <c r="A632" s="13">
        <f t="shared" si="9"/>
        <v>400</v>
      </c>
      <c r="B632">
        <v>1520336</v>
      </c>
      <c r="C632">
        <v>1401</v>
      </c>
      <c r="D632">
        <v>3000</v>
      </c>
      <c r="E632"/>
      <c r="F632" t="s">
        <v>253</v>
      </c>
      <c r="G632">
        <v>400</v>
      </c>
      <c r="H632">
        <v>0</v>
      </c>
      <c r="I632">
        <v>0</v>
      </c>
      <c r="J632">
        <v>0</v>
      </c>
      <c r="K632">
        <v>0</v>
      </c>
      <c r="L632">
        <v>0</v>
      </c>
      <c r="M632" t="s">
        <v>156</v>
      </c>
    </row>
    <row r="633" spans="1:13">
      <c r="A633" s="13">
        <f t="shared" si="9"/>
        <v>15539</v>
      </c>
      <c r="B633">
        <v>1520337</v>
      </c>
      <c r="C633">
        <v>1380</v>
      </c>
      <c r="D633">
        <v>1000</v>
      </c>
      <c r="E633"/>
      <c r="F633" t="s">
        <v>253</v>
      </c>
      <c r="G633" s="177">
        <v>15539</v>
      </c>
      <c r="H633">
        <v>0</v>
      </c>
      <c r="I633">
        <v>0</v>
      </c>
      <c r="J633">
        <v>0</v>
      </c>
      <c r="K633">
        <v>0</v>
      </c>
      <c r="L633">
        <v>0</v>
      </c>
      <c r="M633" t="s">
        <v>157</v>
      </c>
    </row>
    <row r="634" spans="1:13">
      <c r="A634" s="13">
        <f t="shared" si="9"/>
        <v>356</v>
      </c>
      <c r="B634">
        <v>1520337</v>
      </c>
      <c r="C634">
        <v>1380</v>
      </c>
      <c r="D634">
        <v>2001</v>
      </c>
      <c r="E634"/>
      <c r="F634" t="s">
        <v>253</v>
      </c>
      <c r="G634">
        <v>356</v>
      </c>
      <c r="H634">
        <v>0</v>
      </c>
      <c r="I634">
        <v>0</v>
      </c>
      <c r="J634">
        <v>0</v>
      </c>
      <c r="K634">
        <v>0</v>
      </c>
      <c r="L634">
        <v>0</v>
      </c>
      <c r="M634" t="s">
        <v>157</v>
      </c>
    </row>
    <row r="635" spans="1:13">
      <c r="A635" s="13">
        <f t="shared" si="9"/>
        <v>400</v>
      </c>
      <c r="B635">
        <v>1520337</v>
      </c>
      <c r="C635">
        <v>1401</v>
      </c>
      <c r="D635">
        <v>2001</v>
      </c>
      <c r="E635"/>
      <c r="F635" t="s">
        <v>253</v>
      </c>
      <c r="G635">
        <v>0</v>
      </c>
      <c r="H635">
        <v>0</v>
      </c>
      <c r="I635">
        <v>400</v>
      </c>
      <c r="J635">
        <v>0</v>
      </c>
      <c r="K635">
        <v>0</v>
      </c>
      <c r="L635">
        <v>0</v>
      </c>
      <c r="M635" t="s">
        <v>157</v>
      </c>
    </row>
    <row r="636" spans="1:13">
      <c r="A636" s="13">
        <f t="shared" si="9"/>
        <v>1000</v>
      </c>
      <c r="B636">
        <v>1520337</v>
      </c>
      <c r="C636">
        <v>1401</v>
      </c>
      <c r="D636">
        <v>3000</v>
      </c>
      <c r="E636"/>
      <c r="F636" t="s">
        <v>253</v>
      </c>
      <c r="G636" s="177">
        <v>1000</v>
      </c>
      <c r="H636">
        <v>0</v>
      </c>
      <c r="I636">
        <v>0</v>
      </c>
      <c r="J636">
        <v>0</v>
      </c>
      <c r="K636">
        <v>0</v>
      </c>
      <c r="L636">
        <v>0</v>
      </c>
      <c r="M636" t="s">
        <v>157</v>
      </c>
    </row>
    <row r="637" spans="1:13">
      <c r="A637" s="13">
        <f t="shared" si="9"/>
        <v>21</v>
      </c>
      <c r="B637">
        <v>1520373</v>
      </c>
      <c r="C637">
        <v>1380</v>
      </c>
      <c r="D637">
        <v>2005</v>
      </c>
      <c r="E637"/>
      <c r="F637" t="s">
        <v>253</v>
      </c>
      <c r="G637">
        <v>21</v>
      </c>
      <c r="H637">
        <v>0</v>
      </c>
      <c r="I637">
        <v>0</v>
      </c>
      <c r="J637">
        <v>0</v>
      </c>
      <c r="K637">
        <v>0</v>
      </c>
      <c r="L637">
        <v>0</v>
      </c>
      <c r="M637" t="s">
        <v>8566</v>
      </c>
    </row>
    <row r="638" spans="1:13">
      <c r="A638" s="13">
        <f t="shared" si="9"/>
        <v>5</v>
      </c>
      <c r="B638">
        <v>1520465</v>
      </c>
      <c r="C638">
        <v>1380</v>
      </c>
      <c r="D638">
        <v>2001</v>
      </c>
      <c r="E638"/>
      <c r="F638" t="s">
        <v>253</v>
      </c>
      <c r="G638">
        <v>5</v>
      </c>
      <c r="H638">
        <v>0</v>
      </c>
      <c r="I638">
        <v>0</v>
      </c>
      <c r="J638">
        <v>0</v>
      </c>
      <c r="K638">
        <v>0</v>
      </c>
      <c r="L638">
        <v>0</v>
      </c>
      <c r="M638" t="s">
        <v>8932</v>
      </c>
    </row>
    <row r="639" spans="1:13">
      <c r="A639" s="13">
        <f t="shared" si="9"/>
        <v>47</v>
      </c>
      <c r="B639">
        <v>1520467</v>
      </c>
      <c r="C639">
        <v>1380</v>
      </c>
      <c r="D639">
        <v>2003</v>
      </c>
      <c r="E639"/>
      <c r="F639" t="s">
        <v>253</v>
      </c>
      <c r="G639">
        <v>47</v>
      </c>
      <c r="H639">
        <v>0</v>
      </c>
      <c r="I639">
        <v>0</v>
      </c>
      <c r="J639">
        <v>0</v>
      </c>
      <c r="K639">
        <v>0</v>
      </c>
      <c r="L639">
        <v>0</v>
      </c>
      <c r="M639" t="s">
        <v>9378</v>
      </c>
    </row>
    <row r="640" spans="1:13">
      <c r="A640" s="13">
        <f t="shared" si="9"/>
        <v>55</v>
      </c>
      <c r="B640">
        <v>1520483</v>
      </c>
      <c r="C640">
        <v>1380</v>
      </c>
      <c r="D640">
        <v>2005</v>
      </c>
      <c r="E640"/>
      <c r="F640" t="s">
        <v>253</v>
      </c>
      <c r="G640">
        <v>55</v>
      </c>
      <c r="H640">
        <v>0</v>
      </c>
      <c r="I640">
        <v>0</v>
      </c>
      <c r="J640">
        <v>0</v>
      </c>
      <c r="K640">
        <v>0</v>
      </c>
      <c r="L640">
        <v>0</v>
      </c>
      <c r="M640" t="s">
        <v>8687</v>
      </c>
    </row>
    <row r="641" spans="1:13">
      <c r="A641" s="13">
        <f t="shared" si="9"/>
        <v>54</v>
      </c>
      <c r="B641">
        <v>1520502</v>
      </c>
      <c r="C641">
        <v>1380</v>
      </c>
      <c r="D641">
        <v>2005</v>
      </c>
      <c r="E641"/>
      <c r="F641" t="s">
        <v>253</v>
      </c>
      <c r="G641">
        <v>54</v>
      </c>
      <c r="H641">
        <v>0</v>
      </c>
      <c r="I641">
        <v>0</v>
      </c>
      <c r="J641">
        <v>0</v>
      </c>
      <c r="K641">
        <v>0</v>
      </c>
      <c r="L641">
        <v>0</v>
      </c>
      <c r="M641" t="s">
        <v>8701</v>
      </c>
    </row>
    <row r="642" spans="1:13">
      <c r="A642" s="13">
        <f t="shared" si="9"/>
        <v>9</v>
      </c>
      <c r="B642">
        <v>1520504</v>
      </c>
      <c r="C642">
        <v>1380</v>
      </c>
      <c r="D642">
        <v>2005</v>
      </c>
      <c r="E642"/>
      <c r="F642" t="s">
        <v>253</v>
      </c>
      <c r="G642">
        <v>9</v>
      </c>
      <c r="H642">
        <v>0</v>
      </c>
      <c r="I642">
        <v>0</v>
      </c>
      <c r="J642">
        <v>0</v>
      </c>
      <c r="K642">
        <v>0</v>
      </c>
      <c r="L642">
        <v>0</v>
      </c>
      <c r="M642" t="s">
        <v>7871</v>
      </c>
    </row>
    <row r="643" spans="1:13">
      <c r="A643" s="13">
        <f t="shared" ref="A643:A706" si="10">G643+H643+I643</f>
        <v>3601</v>
      </c>
      <c r="B643">
        <v>1520926</v>
      </c>
      <c r="C643">
        <v>1380</v>
      </c>
      <c r="D643">
        <v>2003</v>
      </c>
      <c r="E643"/>
      <c r="F643" t="s">
        <v>253</v>
      </c>
      <c r="G643" s="177">
        <v>3601</v>
      </c>
      <c r="H643">
        <v>0</v>
      </c>
      <c r="I643">
        <v>0</v>
      </c>
      <c r="J643">
        <v>0</v>
      </c>
      <c r="K643">
        <v>0</v>
      </c>
      <c r="L643">
        <v>0</v>
      </c>
      <c r="M643" t="s">
        <v>8407</v>
      </c>
    </row>
    <row r="644" spans="1:13">
      <c r="A644" s="13">
        <f t="shared" si="10"/>
        <v>0</v>
      </c>
      <c r="B644">
        <v>1520926</v>
      </c>
      <c r="C644">
        <v>1380</v>
      </c>
      <c r="D644">
        <v>2040</v>
      </c>
      <c r="E644"/>
      <c r="F644" t="s">
        <v>253</v>
      </c>
      <c r="G644">
        <v>0</v>
      </c>
      <c r="H644">
        <v>0</v>
      </c>
      <c r="I644">
        <v>0</v>
      </c>
      <c r="J644">
        <v>0</v>
      </c>
      <c r="K644">
        <v>31</v>
      </c>
      <c r="L644">
        <v>0</v>
      </c>
      <c r="M644" t="s">
        <v>8407</v>
      </c>
    </row>
    <row r="645" spans="1:13">
      <c r="A645" s="13">
        <f t="shared" si="10"/>
        <v>576</v>
      </c>
      <c r="B645">
        <v>1520934</v>
      </c>
      <c r="C645">
        <v>1380</v>
      </c>
      <c r="D645">
        <v>2003</v>
      </c>
      <c r="E645"/>
      <c r="F645" t="s">
        <v>253</v>
      </c>
      <c r="G645">
        <v>576</v>
      </c>
      <c r="H645">
        <v>0</v>
      </c>
      <c r="I645">
        <v>0</v>
      </c>
      <c r="J645">
        <v>0</v>
      </c>
      <c r="K645">
        <v>0</v>
      </c>
      <c r="L645">
        <v>0</v>
      </c>
      <c r="M645" t="s">
        <v>9435</v>
      </c>
    </row>
    <row r="646" spans="1:13">
      <c r="A646" s="13">
        <f t="shared" si="10"/>
        <v>0</v>
      </c>
      <c r="B646">
        <v>1520939</v>
      </c>
      <c r="C646">
        <v>1380</v>
      </c>
      <c r="D646">
        <v>2001</v>
      </c>
      <c r="E646"/>
      <c r="F646" t="s">
        <v>253</v>
      </c>
      <c r="G646">
        <v>0</v>
      </c>
      <c r="H646">
        <v>0</v>
      </c>
      <c r="I646">
        <v>0</v>
      </c>
      <c r="J646">
        <v>0</v>
      </c>
      <c r="K646">
        <v>2</v>
      </c>
      <c r="L646">
        <v>0</v>
      </c>
      <c r="M646" t="s">
        <v>9379</v>
      </c>
    </row>
    <row r="647" spans="1:13">
      <c r="A647" s="13">
        <f t="shared" si="10"/>
        <v>544</v>
      </c>
      <c r="B647">
        <v>1520939</v>
      </c>
      <c r="C647">
        <v>1380</v>
      </c>
      <c r="D647">
        <v>2003</v>
      </c>
      <c r="E647"/>
      <c r="F647" t="s">
        <v>253</v>
      </c>
      <c r="G647">
        <v>544</v>
      </c>
      <c r="H647">
        <v>0</v>
      </c>
      <c r="I647">
        <v>0</v>
      </c>
      <c r="J647">
        <v>0</v>
      </c>
      <c r="K647">
        <v>0</v>
      </c>
      <c r="L647">
        <v>0</v>
      </c>
      <c r="M647" t="s">
        <v>9379</v>
      </c>
    </row>
    <row r="648" spans="1:13">
      <c r="A648" s="13">
        <f t="shared" si="10"/>
        <v>0</v>
      </c>
      <c r="B648">
        <v>1520946</v>
      </c>
      <c r="C648">
        <v>1380</v>
      </c>
      <c r="D648">
        <v>2003</v>
      </c>
      <c r="E648"/>
      <c r="F648" t="s">
        <v>253</v>
      </c>
      <c r="G648">
        <v>0</v>
      </c>
      <c r="H648">
        <v>0</v>
      </c>
      <c r="I648">
        <v>0</v>
      </c>
      <c r="J648">
        <v>0</v>
      </c>
      <c r="K648">
        <v>1</v>
      </c>
      <c r="L648">
        <v>0</v>
      </c>
      <c r="M648" t="s">
        <v>8933</v>
      </c>
    </row>
    <row r="649" spans="1:13">
      <c r="A649" s="13">
        <f t="shared" si="10"/>
        <v>0</v>
      </c>
      <c r="B649">
        <v>1520946</v>
      </c>
      <c r="C649">
        <v>1380</v>
      </c>
      <c r="D649">
        <v>2004</v>
      </c>
      <c r="E649"/>
      <c r="F649" t="s">
        <v>253</v>
      </c>
      <c r="G649">
        <v>0</v>
      </c>
      <c r="H649">
        <v>0</v>
      </c>
      <c r="I649">
        <v>0</v>
      </c>
      <c r="J649">
        <v>0</v>
      </c>
      <c r="K649">
        <v>3</v>
      </c>
      <c r="L649">
        <v>0</v>
      </c>
      <c r="M649" t="s">
        <v>8933</v>
      </c>
    </row>
    <row r="650" spans="1:13">
      <c r="A650" s="13">
        <f t="shared" si="10"/>
        <v>389</v>
      </c>
      <c r="B650">
        <v>1520947</v>
      </c>
      <c r="C650">
        <v>1380</v>
      </c>
      <c r="D650">
        <v>2005</v>
      </c>
      <c r="E650"/>
      <c r="F650" t="s">
        <v>253</v>
      </c>
      <c r="G650">
        <v>389</v>
      </c>
      <c r="H650">
        <v>0</v>
      </c>
      <c r="I650">
        <v>0</v>
      </c>
      <c r="J650">
        <v>0</v>
      </c>
      <c r="K650">
        <v>0</v>
      </c>
      <c r="L650">
        <v>0</v>
      </c>
      <c r="M650" t="s">
        <v>9436</v>
      </c>
    </row>
    <row r="651" spans="1:13">
      <c r="A651" s="13">
        <f t="shared" si="10"/>
        <v>125</v>
      </c>
      <c r="B651">
        <v>1520955</v>
      </c>
      <c r="C651">
        <v>1380</v>
      </c>
      <c r="D651">
        <v>2005</v>
      </c>
      <c r="E651"/>
      <c r="F651" t="s">
        <v>253</v>
      </c>
      <c r="G651">
        <v>125</v>
      </c>
      <c r="H651">
        <v>0</v>
      </c>
      <c r="I651">
        <v>0</v>
      </c>
      <c r="J651">
        <v>0</v>
      </c>
      <c r="K651">
        <v>0</v>
      </c>
      <c r="L651">
        <v>0</v>
      </c>
      <c r="M651" t="s">
        <v>8785</v>
      </c>
    </row>
    <row r="652" spans="1:13">
      <c r="A652" s="13">
        <f t="shared" si="10"/>
        <v>43</v>
      </c>
      <c r="B652">
        <v>1520961</v>
      </c>
      <c r="C652">
        <v>1380</v>
      </c>
      <c r="D652">
        <v>2005</v>
      </c>
      <c r="E652"/>
      <c r="F652" t="s">
        <v>253</v>
      </c>
      <c r="G652">
        <v>43</v>
      </c>
      <c r="H652">
        <v>0</v>
      </c>
      <c r="I652">
        <v>0</v>
      </c>
      <c r="J652">
        <v>0</v>
      </c>
      <c r="K652">
        <v>0</v>
      </c>
      <c r="L652">
        <v>0</v>
      </c>
      <c r="M652" t="s">
        <v>9146</v>
      </c>
    </row>
    <row r="653" spans="1:13">
      <c r="A653" s="13">
        <f t="shared" si="10"/>
        <v>268</v>
      </c>
      <c r="B653">
        <v>1520963</v>
      </c>
      <c r="C653">
        <v>1380</v>
      </c>
      <c r="D653">
        <v>2005</v>
      </c>
      <c r="E653"/>
      <c r="F653" t="s">
        <v>253</v>
      </c>
      <c r="G653">
        <v>268</v>
      </c>
      <c r="H653">
        <v>0</v>
      </c>
      <c r="I653">
        <v>0</v>
      </c>
      <c r="J653">
        <v>0</v>
      </c>
      <c r="K653">
        <v>0</v>
      </c>
      <c r="L653">
        <v>0</v>
      </c>
      <c r="M653" t="s">
        <v>7939</v>
      </c>
    </row>
    <row r="654" spans="1:13">
      <c r="A654" s="13">
        <f t="shared" si="10"/>
        <v>0</v>
      </c>
      <c r="B654">
        <v>1520963</v>
      </c>
      <c r="C654">
        <v>1380</v>
      </c>
      <c r="D654">
        <v>2041</v>
      </c>
      <c r="E654"/>
      <c r="F654" t="s">
        <v>253</v>
      </c>
      <c r="G654">
        <v>0</v>
      </c>
      <c r="H654">
        <v>0</v>
      </c>
      <c r="I654">
        <v>0</v>
      </c>
      <c r="J654">
        <v>0</v>
      </c>
      <c r="K654">
        <v>8</v>
      </c>
      <c r="L654">
        <v>0</v>
      </c>
      <c r="M654" t="s">
        <v>7939</v>
      </c>
    </row>
    <row r="655" spans="1:13">
      <c r="A655" s="13">
        <f t="shared" si="10"/>
        <v>809</v>
      </c>
      <c r="B655">
        <v>1521071</v>
      </c>
      <c r="C655">
        <v>1380</v>
      </c>
      <c r="D655">
        <v>2003</v>
      </c>
      <c r="E655"/>
      <c r="F655" t="s">
        <v>253</v>
      </c>
      <c r="G655">
        <v>809</v>
      </c>
      <c r="H655">
        <v>0</v>
      </c>
      <c r="I655">
        <v>0</v>
      </c>
      <c r="J655">
        <v>0</v>
      </c>
      <c r="K655">
        <v>0</v>
      </c>
      <c r="L655">
        <v>0</v>
      </c>
      <c r="M655" t="s">
        <v>9437</v>
      </c>
    </row>
    <row r="656" spans="1:13">
      <c r="A656" s="13">
        <f t="shared" si="10"/>
        <v>1021</v>
      </c>
      <c r="B656">
        <v>1521076</v>
      </c>
      <c r="C656">
        <v>1380</v>
      </c>
      <c r="D656">
        <v>2003</v>
      </c>
      <c r="E656"/>
      <c r="F656" t="s">
        <v>253</v>
      </c>
      <c r="G656" s="177">
        <v>1021</v>
      </c>
      <c r="H656">
        <v>0</v>
      </c>
      <c r="I656">
        <v>0</v>
      </c>
      <c r="J656">
        <v>0</v>
      </c>
      <c r="K656">
        <v>0</v>
      </c>
      <c r="L656">
        <v>0</v>
      </c>
      <c r="M656" t="s">
        <v>9438</v>
      </c>
    </row>
    <row r="657" spans="1:13">
      <c r="A657" s="13">
        <f t="shared" si="10"/>
        <v>0</v>
      </c>
      <c r="B657">
        <v>1521078</v>
      </c>
      <c r="C657">
        <v>1380</v>
      </c>
      <c r="D657">
        <v>2001</v>
      </c>
      <c r="E657"/>
      <c r="F657" t="s">
        <v>253</v>
      </c>
      <c r="G657">
        <v>0</v>
      </c>
      <c r="H657">
        <v>0</v>
      </c>
      <c r="I657">
        <v>0</v>
      </c>
      <c r="J657">
        <v>0</v>
      </c>
      <c r="K657">
        <v>3</v>
      </c>
      <c r="L657">
        <v>0</v>
      </c>
      <c r="M657" t="s">
        <v>8786</v>
      </c>
    </row>
    <row r="658" spans="1:13">
      <c r="A658" s="13">
        <f t="shared" si="10"/>
        <v>0</v>
      </c>
      <c r="B658">
        <v>1521078</v>
      </c>
      <c r="C658">
        <v>1380</v>
      </c>
      <c r="D658">
        <v>2040</v>
      </c>
      <c r="E658"/>
      <c r="F658" t="s">
        <v>253</v>
      </c>
      <c r="G658">
        <v>0</v>
      </c>
      <c r="H658">
        <v>0</v>
      </c>
      <c r="I658">
        <v>0</v>
      </c>
      <c r="J658">
        <v>0</v>
      </c>
      <c r="K658">
        <v>106</v>
      </c>
      <c r="L658">
        <v>0</v>
      </c>
      <c r="M658" t="s">
        <v>8786</v>
      </c>
    </row>
    <row r="659" spans="1:13">
      <c r="A659" s="13">
        <f t="shared" si="10"/>
        <v>0</v>
      </c>
      <c r="B659">
        <v>1521092</v>
      </c>
      <c r="C659">
        <v>1380</v>
      </c>
      <c r="D659">
        <v>2003</v>
      </c>
      <c r="E659"/>
      <c r="F659" t="s">
        <v>253</v>
      </c>
      <c r="G659">
        <v>0</v>
      </c>
      <c r="H659">
        <v>0</v>
      </c>
      <c r="I659">
        <v>0</v>
      </c>
      <c r="J659">
        <v>0</v>
      </c>
      <c r="K659">
        <v>12</v>
      </c>
      <c r="L659">
        <v>0</v>
      </c>
      <c r="M659" t="s">
        <v>408</v>
      </c>
    </row>
    <row r="660" spans="1:13">
      <c r="A660" s="13">
        <f t="shared" si="10"/>
        <v>0</v>
      </c>
      <c r="B660">
        <v>1521092</v>
      </c>
      <c r="C660">
        <v>1380</v>
      </c>
      <c r="D660">
        <v>2041</v>
      </c>
      <c r="E660"/>
      <c r="F660" t="s">
        <v>253</v>
      </c>
      <c r="G660">
        <v>0</v>
      </c>
      <c r="H660">
        <v>0</v>
      </c>
      <c r="I660">
        <v>0</v>
      </c>
      <c r="J660">
        <v>0</v>
      </c>
      <c r="K660">
        <v>2</v>
      </c>
      <c r="L660">
        <v>0</v>
      </c>
      <c r="M660" t="s">
        <v>408</v>
      </c>
    </row>
    <row r="661" spans="1:13">
      <c r="A661" s="13">
        <f t="shared" si="10"/>
        <v>241</v>
      </c>
      <c r="B661">
        <v>1521096</v>
      </c>
      <c r="C661">
        <v>1380</v>
      </c>
      <c r="D661">
        <v>2005</v>
      </c>
      <c r="E661"/>
      <c r="F661" t="s">
        <v>253</v>
      </c>
      <c r="G661">
        <v>241</v>
      </c>
      <c r="H661">
        <v>0</v>
      </c>
      <c r="I661">
        <v>0</v>
      </c>
      <c r="J661">
        <v>0</v>
      </c>
      <c r="K661">
        <v>0</v>
      </c>
      <c r="L661">
        <v>0</v>
      </c>
      <c r="M661" t="s">
        <v>8004</v>
      </c>
    </row>
    <row r="662" spans="1:13">
      <c r="A662" s="13">
        <f t="shared" si="10"/>
        <v>0</v>
      </c>
      <c r="B662">
        <v>1521106</v>
      </c>
      <c r="C662">
        <v>1380</v>
      </c>
      <c r="D662">
        <v>1013</v>
      </c>
      <c r="E662"/>
      <c r="F662" t="s">
        <v>253</v>
      </c>
      <c r="G662">
        <v>0</v>
      </c>
      <c r="H662">
        <v>0</v>
      </c>
      <c r="I662">
        <v>0</v>
      </c>
      <c r="J662">
        <v>0</v>
      </c>
      <c r="K662">
        <v>3</v>
      </c>
      <c r="L662">
        <v>0</v>
      </c>
      <c r="M662" t="s">
        <v>409</v>
      </c>
    </row>
    <row r="663" spans="1:13">
      <c r="A663" s="13">
        <f t="shared" si="10"/>
        <v>0</v>
      </c>
      <c r="B663">
        <v>1521106</v>
      </c>
      <c r="C663">
        <v>1380</v>
      </c>
      <c r="D663">
        <v>2001</v>
      </c>
      <c r="E663"/>
      <c r="F663" t="s">
        <v>253</v>
      </c>
      <c r="G663">
        <v>0</v>
      </c>
      <c r="H663">
        <v>0</v>
      </c>
      <c r="I663">
        <v>0</v>
      </c>
      <c r="J663">
        <v>0</v>
      </c>
      <c r="K663">
        <v>6</v>
      </c>
      <c r="L663">
        <v>0</v>
      </c>
      <c r="M663" t="s">
        <v>409</v>
      </c>
    </row>
    <row r="664" spans="1:13">
      <c r="A664" s="13">
        <f t="shared" si="10"/>
        <v>0</v>
      </c>
      <c r="B664">
        <v>1521106</v>
      </c>
      <c r="C664">
        <v>1380</v>
      </c>
      <c r="D664">
        <v>2003</v>
      </c>
      <c r="E664"/>
      <c r="F664" t="s">
        <v>253</v>
      </c>
      <c r="G664">
        <v>0</v>
      </c>
      <c r="H664">
        <v>0</v>
      </c>
      <c r="I664">
        <v>0</v>
      </c>
      <c r="J664">
        <v>0</v>
      </c>
      <c r="K664">
        <v>40</v>
      </c>
      <c r="L664">
        <v>0</v>
      </c>
      <c r="M664" t="s">
        <v>409</v>
      </c>
    </row>
    <row r="665" spans="1:13">
      <c r="A665" s="13">
        <f t="shared" si="10"/>
        <v>0</v>
      </c>
      <c r="B665">
        <v>1521106</v>
      </c>
      <c r="C665">
        <v>1380</v>
      </c>
      <c r="D665">
        <v>2004</v>
      </c>
      <c r="E665"/>
      <c r="F665" t="s">
        <v>253</v>
      </c>
      <c r="G665">
        <v>0</v>
      </c>
      <c r="H665">
        <v>0</v>
      </c>
      <c r="I665">
        <v>0</v>
      </c>
      <c r="J665">
        <v>0</v>
      </c>
      <c r="K665">
        <v>88</v>
      </c>
      <c r="L665">
        <v>0</v>
      </c>
      <c r="M665" t="s">
        <v>409</v>
      </c>
    </row>
    <row r="666" spans="1:13">
      <c r="A666" s="13">
        <f t="shared" si="10"/>
        <v>300</v>
      </c>
      <c r="B666">
        <v>1521106</v>
      </c>
      <c r="C666">
        <v>1380</v>
      </c>
      <c r="D666">
        <v>2005</v>
      </c>
      <c r="E666"/>
      <c r="F666" t="s">
        <v>253</v>
      </c>
      <c r="G666">
        <v>300</v>
      </c>
      <c r="H666">
        <v>0</v>
      </c>
      <c r="I666">
        <v>0</v>
      </c>
      <c r="J666">
        <v>0</v>
      </c>
      <c r="K666">
        <v>0</v>
      </c>
      <c r="L666">
        <v>0</v>
      </c>
      <c r="M666" t="s">
        <v>409</v>
      </c>
    </row>
    <row r="667" spans="1:13">
      <c r="A667" s="13">
        <f t="shared" si="10"/>
        <v>133</v>
      </c>
      <c r="B667">
        <v>1521147</v>
      </c>
      <c r="C667">
        <v>1380</v>
      </c>
      <c r="D667">
        <v>2005</v>
      </c>
      <c r="E667"/>
      <c r="F667" t="s">
        <v>253</v>
      </c>
      <c r="G667">
        <v>133</v>
      </c>
      <c r="H667">
        <v>0</v>
      </c>
      <c r="I667">
        <v>0</v>
      </c>
      <c r="J667">
        <v>0</v>
      </c>
      <c r="K667">
        <v>0</v>
      </c>
      <c r="L667">
        <v>0</v>
      </c>
      <c r="M667" t="s">
        <v>8971</v>
      </c>
    </row>
    <row r="668" spans="1:13">
      <c r="A668" s="13">
        <f t="shared" si="10"/>
        <v>0</v>
      </c>
      <c r="B668">
        <v>1521151</v>
      </c>
      <c r="C668">
        <v>1380</v>
      </c>
      <c r="D668">
        <v>2001</v>
      </c>
      <c r="E668"/>
      <c r="F668" t="s">
        <v>253</v>
      </c>
      <c r="G668">
        <v>0</v>
      </c>
      <c r="H668">
        <v>0</v>
      </c>
      <c r="I668">
        <v>0</v>
      </c>
      <c r="J668">
        <v>0</v>
      </c>
      <c r="K668">
        <v>1</v>
      </c>
      <c r="L668">
        <v>0</v>
      </c>
      <c r="M668" t="s">
        <v>8022</v>
      </c>
    </row>
    <row r="669" spans="1:13">
      <c r="A669" s="13">
        <f t="shared" si="10"/>
        <v>118</v>
      </c>
      <c r="B669">
        <v>1521151</v>
      </c>
      <c r="C669">
        <v>1380</v>
      </c>
      <c r="D669">
        <v>2005</v>
      </c>
      <c r="E669"/>
      <c r="F669" t="s">
        <v>253</v>
      </c>
      <c r="G669">
        <v>118</v>
      </c>
      <c r="H669">
        <v>0</v>
      </c>
      <c r="I669">
        <v>0</v>
      </c>
      <c r="J669">
        <v>0</v>
      </c>
      <c r="K669">
        <v>0</v>
      </c>
      <c r="L669">
        <v>0</v>
      </c>
      <c r="M669" t="s">
        <v>8022</v>
      </c>
    </row>
    <row r="670" spans="1:13">
      <c r="A670" s="13">
        <f t="shared" si="10"/>
        <v>0</v>
      </c>
      <c r="B670">
        <v>1521198</v>
      </c>
      <c r="C670">
        <v>1380</v>
      </c>
      <c r="D670">
        <v>2004</v>
      </c>
      <c r="E670"/>
      <c r="F670" t="s">
        <v>253</v>
      </c>
      <c r="G670">
        <v>0</v>
      </c>
      <c r="H670">
        <v>0</v>
      </c>
      <c r="I670">
        <v>0</v>
      </c>
      <c r="J670">
        <v>0</v>
      </c>
      <c r="K670">
        <v>3</v>
      </c>
      <c r="L670">
        <v>0</v>
      </c>
      <c r="M670" t="s">
        <v>9196</v>
      </c>
    </row>
    <row r="671" spans="1:13">
      <c r="A671" s="13">
        <f t="shared" si="10"/>
        <v>78</v>
      </c>
      <c r="B671">
        <v>1521198</v>
      </c>
      <c r="C671">
        <v>1380</v>
      </c>
      <c r="D671">
        <v>2005</v>
      </c>
      <c r="E671"/>
      <c r="F671" t="s">
        <v>253</v>
      </c>
      <c r="G671">
        <v>78</v>
      </c>
      <c r="H671">
        <v>0</v>
      </c>
      <c r="I671">
        <v>0</v>
      </c>
      <c r="J671">
        <v>0</v>
      </c>
      <c r="K671">
        <v>0</v>
      </c>
      <c r="L671">
        <v>0</v>
      </c>
      <c r="M671" t="s">
        <v>9196</v>
      </c>
    </row>
    <row r="672" spans="1:13">
      <c r="A672" s="13">
        <f t="shared" si="10"/>
        <v>401</v>
      </c>
      <c r="B672">
        <v>1521393</v>
      </c>
      <c r="C672">
        <v>1380</v>
      </c>
      <c r="D672">
        <v>1000</v>
      </c>
      <c r="E672"/>
      <c r="F672" t="s">
        <v>253</v>
      </c>
      <c r="G672">
        <v>401</v>
      </c>
      <c r="H672">
        <v>0</v>
      </c>
      <c r="I672">
        <v>0</v>
      </c>
      <c r="J672">
        <v>0</v>
      </c>
      <c r="K672">
        <v>0</v>
      </c>
      <c r="L672">
        <v>0</v>
      </c>
      <c r="M672" t="s">
        <v>168</v>
      </c>
    </row>
    <row r="673" spans="1:13">
      <c r="A673" s="13">
        <f t="shared" si="10"/>
        <v>67443</v>
      </c>
      <c r="B673">
        <v>1521950</v>
      </c>
      <c r="C673">
        <v>1380</v>
      </c>
      <c r="D673">
        <v>2001</v>
      </c>
      <c r="E673"/>
      <c r="F673" t="s">
        <v>253</v>
      </c>
      <c r="G673" s="177">
        <v>67443</v>
      </c>
      <c r="H673">
        <v>0</v>
      </c>
      <c r="I673">
        <v>0</v>
      </c>
      <c r="J673">
        <v>0</v>
      </c>
      <c r="K673">
        <v>0</v>
      </c>
      <c r="L673">
        <v>0</v>
      </c>
      <c r="M673" t="s">
        <v>410</v>
      </c>
    </row>
    <row r="674" spans="1:13">
      <c r="A674" s="13">
        <f t="shared" si="10"/>
        <v>1</v>
      </c>
      <c r="B674">
        <v>1522761</v>
      </c>
      <c r="C674">
        <v>1380</v>
      </c>
      <c r="D674">
        <v>2001</v>
      </c>
      <c r="E674"/>
      <c r="F674" t="s">
        <v>253</v>
      </c>
      <c r="G674">
        <v>1</v>
      </c>
      <c r="H674">
        <v>0</v>
      </c>
      <c r="I674">
        <v>0</v>
      </c>
      <c r="J674">
        <v>0</v>
      </c>
      <c r="K674">
        <v>10</v>
      </c>
      <c r="L674">
        <v>0</v>
      </c>
      <c r="M674" t="s">
        <v>411</v>
      </c>
    </row>
    <row r="675" spans="1:13">
      <c r="A675" s="13">
        <f t="shared" si="10"/>
        <v>0</v>
      </c>
      <c r="B675">
        <v>1522761</v>
      </c>
      <c r="C675">
        <v>1380</v>
      </c>
      <c r="D675">
        <v>2040</v>
      </c>
      <c r="E675"/>
      <c r="F675" t="s">
        <v>253</v>
      </c>
      <c r="G675">
        <v>0</v>
      </c>
      <c r="H675">
        <v>0</v>
      </c>
      <c r="I675">
        <v>0</v>
      </c>
      <c r="J675">
        <v>0</v>
      </c>
      <c r="K675">
        <v>52</v>
      </c>
      <c r="L675">
        <v>0</v>
      </c>
      <c r="M675" t="s">
        <v>411</v>
      </c>
    </row>
    <row r="676" spans="1:13">
      <c r="A676" s="13">
        <f t="shared" si="10"/>
        <v>114</v>
      </c>
      <c r="B676">
        <v>1522763</v>
      </c>
      <c r="C676">
        <v>1380</v>
      </c>
      <c r="D676">
        <v>2003</v>
      </c>
      <c r="E676"/>
      <c r="F676" t="s">
        <v>253</v>
      </c>
      <c r="G676">
        <v>114</v>
      </c>
      <c r="H676">
        <v>0</v>
      </c>
      <c r="I676">
        <v>0</v>
      </c>
      <c r="J676">
        <v>0</v>
      </c>
      <c r="K676">
        <v>228</v>
      </c>
      <c r="L676">
        <v>0</v>
      </c>
      <c r="M676" t="s">
        <v>412</v>
      </c>
    </row>
    <row r="677" spans="1:13">
      <c r="A677" s="13">
        <f t="shared" si="10"/>
        <v>0</v>
      </c>
      <c r="B677">
        <v>1522763</v>
      </c>
      <c r="C677">
        <v>1380</v>
      </c>
      <c r="D677">
        <v>2041</v>
      </c>
      <c r="E677"/>
      <c r="F677" t="s">
        <v>253</v>
      </c>
      <c r="G677">
        <v>0</v>
      </c>
      <c r="H677">
        <v>0</v>
      </c>
      <c r="I677">
        <v>0</v>
      </c>
      <c r="J677">
        <v>0</v>
      </c>
      <c r="K677">
        <v>5</v>
      </c>
      <c r="L677">
        <v>0</v>
      </c>
      <c r="M677" t="s">
        <v>412</v>
      </c>
    </row>
    <row r="678" spans="1:13">
      <c r="A678" s="13">
        <f t="shared" si="10"/>
        <v>0</v>
      </c>
      <c r="B678">
        <v>1522765</v>
      </c>
      <c r="C678">
        <v>1380</v>
      </c>
      <c r="D678">
        <v>2001</v>
      </c>
      <c r="E678"/>
      <c r="F678" t="s">
        <v>253</v>
      </c>
      <c r="G678">
        <v>0</v>
      </c>
      <c r="H678">
        <v>0</v>
      </c>
      <c r="I678">
        <v>0</v>
      </c>
      <c r="J678">
        <v>0</v>
      </c>
      <c r="K678">
        <v>42</v>
      </c>
      <c r="L678">
        <v>0</v>
      </c>
      <c r="M678" t="s">
        <v>413</v>
      </c>
    </row>
    <row r="679" spans="1:13">
      <c r="A679" s="13">
        <f t="shared" si="10"/>
        <v>0</v>
      </c>
      <c r="B679">
        <v>1522765</v>
      </c>
      <c r="C679">
        <v>1380</v>
      </c>
      <c r="D679">
        <v>2003</v>
      </c>
      <c r="E679"/>
      <c r="F679" t="s">
        <v>253</v>
      </c>
      <c r="G679">
        <v>0</v>
      </c>
      <c r="H679">
        <v>0</v>
      </c>
      <c r="I679">
        <v>0</v>
      </c>
      <c r="J679">
        <v>0</v>
      </c>
      <c r="K679">
        <v>110</v>
      </c>
      <c r="L679">
        <v>0</v>
      </c>
      <c r="M679" t="s">
        <v>413</v>
      </c>
    </row>
    <row r="680" spans="1:13">
      <c r="A680" s="13">
        <f t="shared" si="10"/>
        <v>686</v>
      </c>
      <c r="B680">
        <v>1522765</v>
      </c>
      <c r="C680">
        <v>1380</v>
      </c>
      <c r="D680">
        <v>2004</v>
      </c>
      <c r="E680"/>
      <c r="F680" t="s">
        <v>253</v>
      </c>
      <c r="G680">
        <v>686</v>
      </c>
      <c r="H680">
        <v>0</v>
      </c>
      <c r="I680">
        <v>0</v>
      </c>
      <c r="J680">
        <v>0</v>
      </c>
      <c r="K680">
        <v>251</v>
      </c>
      <c r="L680">
        <v>0</v>
      </c>
      <c r="M680" t="s">
        <v>413</v>
      </c>
    </row>
    <row r="681" spans="1:13">
      <c r="A681" s="13">
        <f t="shared" si="10"/>
        <v>360</v>
      </c>
      <c r="B681">
        <v>1522765</v>
      </c>
      <c r="C681">
        <v>1380</v>
      </c>
      <c r="D681">
        <v>2005</v>
      </c>
      <c r="E681"/>
      <c r="F681" t="s">
        <v>253</v>
      </c>
      <c r="G681">
        <v>360</v>
      </c>
      <c r="H681">
        <v>0</v>
      </c>
      <c r="I681">
        <v>0</v>
      </c>
      <c r="J681">
        <v>0</v>
      </c>
      <c r="K681">
        <v>0</v>
      </c>
      <c r="L681">
        <v>0</v>
      </c>
      <c r="M681" t="s">
        <v>413</v>
      </c>
    </row>
    <row r="682" spans="1:13">
      <c r="A682" s="13">
        <f t="shared" si="10"/>
        <v>331802</v>
      </c>
      <c r="B682">
        <v>1522843</v>
      </c>
      <c r="C682">
        <v>1380</v>
      </c>
      <c r="D682">
        <v>2000</v>
      </c>
      <c r="E682"/>
      <c r="F682" t="s">
        <v>253</v>
      </c>
      <c r="G682" s="177">
        <v>331802</v>
      </c>
      <c r="H682">
        <v>0</v>
      </c>
      <c r="I682">
        <v>0</v>
      </c>
      <c r="J682">
        <v>0</v>
      </c>
      <c r="K682">
        <v>0</v>
      </c>
      <c r="L682">
        <v>0</v>
      </c>
      <c r="M682" t="s">
        <v>414</v>
      </c>
    </row>
    <row r="683" spans="1:13">
      <c r="A683" s="13">
        <f t="shared" si="10"/>
        <v>120</v>
      </c>
      <c r="B683">
        <v>1522845</v>
      </c>
      <c r="C683">
        <v>1380</v>
      </c>
      <c r="D683">
        <v>2000</v>
      </c>
      <c r="E683"/>
      <c r="F683" t="s">
        <v>253</v>
      </c>
      <c r="G683">
        <v>120</v>
      </c>
      <c r="H683">
        <v>0</v>
      </c>
      <c r="I683">
        <v>0</v>
      </c>
      <c r="J683">
        <v>0</v>
      </c>
      <c r="K683">
        <v>0</v>
      </c>
      <c r="L683">
        <v>0</v>
      </c>
      <c r="M683" t="s">
        <v>415</v>
      </c>
    </row>
    <row r="684" spans="1:13">
      <c r="A684" s="13">
        <f t="shared" si="10"/>
        <v>105274</v>
      </c>
      <c r="B684">
        <v>1522845</v>
      </c>
      <c r="C684">
        <v>1380</v>
      </c>
      <c r="D684">
        <v>2001</v>
      </c>
      <c r="E684"/>
      <c r="F684" t="s">
        <v>253</v>
      </c>
      <c r="G684" s="177">
        <v>105274</v>
      </c>
      <c r="H684">
        <v>0</v>
      </c>
      <c r="I684">
        <v>0</v>
      </c>
      <c r="J684">
        <v>0</v>
      </c>
      <c r="K684">
        <v>0</v>
      </c>
      <c r="L684">
        <v>0</v>
      </c>
      <c r="M684" t="s">
        <v>415</v>
      </c>
    </row>
    <row r="685" spans="1:13">
      <c r="A685" s="13">
        <f t="shared" si="10"/>
        <v>1203407.1580000001</v>
      </c>
      <c r="B685">
        <v>1523035</v>
      </c>
      <c r="C685">
        <v>1400</v>
      </c>
      <c r="D685">
        <v>2000</v>
      </c>
      <c r="E685"/>
      <c r="F685" t="s">
        <v>122</v>
      </c>
      <c r="G685" s="102">
        <v>1203407.1580000001</v>
      </c>
      <c r="H685">
        <v>0</v>
      </c>
      <c r="I685">
        <v>0</v>
      </c>
      <c r="J685">
        <v>0</v>
      </c>
      <c r="K685">
        <v>0</v>
      </c>
      <c r="L685">
        <v>0</v>
      </c>
      <c r="M685" t="s">
        <v>416</v>
      </c>
    </row>
    <row r="686" spans="1:13">
      <c r="A686" s="13">
        <f t="shared" si="10"/>
        <v>141</v>
      </c>
      <c r="B686">
        <v>1523054</v>
      </c>
      <c r="C686">
        <v>1380</v>
      </c>
      <c r="D686">
        <v>2001</v>
      </c>
      <c r="E686"/>
      <c r="F686" t="s">
        <v>253</v>
      </c>
      <c r="G686">
        <v>141</v>
      </c>
      <c r="H686">
        <v>0</v>
      </c>
      <c r="I686">
        <v>0</v>
      </c>
      <c r="J686">
        <v>0</v>
      </c>
      <c r="K686">
        <v>0</v>
      </c>
      <c r="L686">
        <v>0</v>
      </c>
      <c r="M686" t="s">
        <v>178</v>
      </c>
    </row>
    <row r="687" spans="1:13">
      <c r="A687" s="13">
        <f t="shared" si="10"/>
        <v>900</v>
      </c>
      <c r="B687">
        <v>1523055</v>
      </c>
      <c r="C687">
        <v>1380</v>
      </c>
      <c r="D687">
        <v>1000</v>
      </c>
      <c r="E687"/>
      <c r="F687" t="s">
        <v>253</v>
      </c>
      <c r="G687">
        <v>900</v>
      </c>
      <c r="H687">
        <v>0</v>
      </c>
      <c r="I687">
        <v>0</v>
      </c>
      <c r="J687">
        <v>0</v>
      </c>
      <c r="K687">
        <v>0</v>
      </c>
      <c r="L687">
        <v>0</v>
      </c>
      <c r="M687" t="s">
        <v>158</v>
      </c>
    </row>
    <row r="688" spans="1:13">
      <c r="A688" s="13">
        <f t="shared" si="10"/>
        <v>61</v>
      </c>
      <c r="B688">
        <v>1523055</v>
      </c>
      <c r="C688">
        <v>1380</v>
      </c>
      <c r="D688">
        <v>2001</v>
      </c>
      <c r="E688"/>
      <c r="F688" t="s">
        <v>253</v>
      </c>
      <c r="G688">
        <v>61</v>
      </c>
      <c r="H688">
        <v>0</v>
      </c>
      <c r="I688">
        <v>0</v>
      </c>
      <c r="J688">
        <v>0</v>
      </c>
      <c r="K688">
        <v>0</v>
      </c>
      <c r="L688">
        <v>0</v>
      </c>
      <c r="M688" t="s">
        <v>158</v>
      </c>
    </row>
    <row r="689" spans="1:13">
      <c r="A689" s="13">
        <f t="shared" si="10"/>
        <v>0</v>
      </c>
      <c r="B689">
        <v>1523055</v>
      </c>
      <c r="C689">
        <v>1401</v>
      </c>
      <c r="D689">
        <v>2001</v>
      </c>
      <c r="E689"/>
      <c r="F689" t="s">
        <v>253</v>
      </c>
      <c r="G689">
        <v>0</v>
      </c>
      <c r="H689">
        <v>0</v>
      </c>
      <c r="I689">
        <v>0</v>
      </c>
      <c r="J689">
        <v>0</v>
      </c>
      <c r="K689">
        <v>450</v>
      </c>
      <c r="L689">
        <v>0</v>
      </c>
      <c r="M689" t="s">
        <v>158</v>
      </c>
    </row>
    <row r="690" spans="1:13">
      <c r="A690" s="13">
        <f t="shared" si="10"/>
        <v>7007</v>
      </c>
      <c r="B690">
        <v>1523321</v>
      </c>
      <c r="C690">
        <v>1380</v>
      </c>
      <c r="D690">
        <v>1000</v>
      </c>
      <c r="E690"/>
      <c r="F690" t="s">
        <v>253</v>
      </c>
      <c r="G690" s="177">
        <v>7007</v>
      </c>
      <c r="H690">
        <v>0</v>
      </c>
      <c r="I690">
        <v>0</v>
      </c>
      <c r="J690">
        <v>0</v>
      </c>
      <c r="K690">
        <v>0</v>
      </c>
      <c r="L690">
        <v>0</v>
      </c>
      <c r="M690" t="s">
        <v>159</v>
      </c>
    </row>
    <row r="691" spans="1:13">
      <c r="A691" s="13">
        <f t="shared" si="10"/>
        <v>148</v>
      </c>
      <c r="B691">
        <v>1523321</v>
      </c>
      <c r="C691">
        <v>1380</v>
      </c>
      <c r="D691">
        <v>2001</v>
      </c>
      <c r="E691"/>
      <c r="F691" t="s">
        <v>253</v>
      </c>
      <c r="G691">
        <v>148</v>
      </c>
      <c r="H691">
        <v>0</v>
      </c>
      <c r="I691">
        <v>0</v>
      </c>
      <c r="J691">
        <v>0</v>
      </c>
      <c r="K691">
        <v>0</v>
      </c>
      <c r="L691">
        <v>0</v>
      </c>
      <c r="M691" t="s">
        <v>159</v>
      </c>
    </row>
    <row r="692" spans="1:13">
      <c r="A692" s="13">
        <f t="shared" si="10"/>
        <v>277</v>
      </c>
      <c r="B692">
        <v>1523322</v>
      </c>
      <c r="C692">
        <v>1380</v>
      </c>
      <c r="D692">
        <v>1013</v>
      </c>
      <c r="E692"/>
      <c r="F692" t="s">
        <v>253</v>
      </c>
      <c r="G692">
        <v>277</v>
      </c>
      <c r="H692">
        <v>0</v>
      </c>
      <c r="I692">
        <v>0</v>
      </c>
      <c r="J692">
        <v>0</v>
      </c>
      <c r="K692">
        <v>5</v>
      </c>
      <c r="L692">
        <v>0</v>
      </c>
      <c r="M692" t="s">
        <v>417</v>
      </c>
    </row>
    <row r="693" spans="1:13">
      <c r="A693" s="13">
        <f t="shared" si="10"/>
        <v>470300</v>
      </c>
      <c r="B693">
        <v>1523325</v>
      </c>
      <c r="C693">
        <v>1380</v>
      </c>
      <c r="D693">
        <v>2000</v>
      </c>
      <c r="E693"/>
      <c r="F693" t="s">
        <v>253</v>
      </c>
      <c r="G693" s="177">
        <v>470300</v>
      </c>
      <c r="H693">
        <v>0</v>
      </c>
      <c r="I693">
        <v>0</v>
      </c>
      <c r="J693">
        <v>0</v>
      </c>
      <c r="K693" s="177">
        <v>15200</v>
      </c>
      <c r="L693">
        <v>0</v>
      </c>
      <c r="M693" t="s">
        <v>418</v>
      </c>
    </row>
    <row r="694" spans="1:13">
      <c r="A694" s="13">
        <f t="shared" si="10"/>
        <v>241560</v>
      </c>
      <c r="B694">
        <v>1523327</v>
      </c>
      <c r="C694">
        <v>1380</v>
      </c>
      <c r="D694">
        <v>2000</v>
      </c>
      <c r="E694"/>
      <c r="F694" t="s">
        <v>253</v>
      </c>
      <c r="G694" s="177">
        <v>241560</v>
      </c>
      <c r="H694">
        <v>0</v>
      </c>
      <c r="I694">
        <v>0</v>
      </c>
      <c r="J694">
        <v>0</v>
      </c>
      <c r="K694">
        <v>0</v>
      </c>
      <c r="L694">
        <v>0</v>
      </c>
      <c r="M694" t="s">
        <v>419</v>
      </c>
    </row>
    <row r="695" spans="1:13">
      <c r="A695" s="13">
        <f t="shared" si="10"/>
        <v>12462</v>
      </c>
      <c r="B695">
        <v>1523327</v>
      </c>
      <c r="C695">
        <v>1380</v>
      </c>
      <c r="D695">
        <v>2001</v>
      </c>
      <c r="E695"/>
      <c r="F695" t="s">
        <v>253</v>
      </c>
      <c r="G695" s="177">
        <v>12462</v>
      </c>
      <c r="H695">
        <v>0</v>
      </c>
      <c r="I695">
        <v>0</v>
      </c>
      <c r="J695">
        <v>0</v>
      </c>
      <c r="K695" s="177">
        <v>3612</v>
      </c>
      <c r="L695">
        <v>0</v>
      </c>
      <c r="M695" t="s">
        <v>419</v>
      </c>
    </row>
    <row r="696" spans="1:13">
      <c r="A696" s="13">
        <f t="shared" si="10"/>
        <v>0</v>
      </c>
      <c r="B696">
        <v>1523327</v>
      </c>
      <c r="C696">
        <v>1380</v>
      </c>
      <c r="D696">
        <v>2040</v>
      </c>
      <c r="E696"/>
      <c r="F696" t="s">
        <v>253</v>
      </c>
      <c r="G696">
        <v>0</v>
      </c>
      <c r="H696">
        <v>0</v>
      </c>
      <c r="I696">
        <v>0</v>
      </c>
      <c r="J696">
        <v>0</v>
      </c>
      <c r="K696" s="177">
        <v>4000</v>
      </c>
      <c r="L696">
        <v>0</v>
      </c>
      <c r="M696" t="s">
        <v>419</v>
      </c>
    </row>
    <row r="697" spans="1:13">
      <c r="A697" s="13">
        <f t="shared" si="10"/>
        <v>0</v>
      </c>
      <c r="B697">
        <v>1523342</v>
      </c>
      <c r="C697">
        <v>1380</v>
      </c>
      <c r="D697">
        <v>2041</v>
      </c>
      <c r="E697"/>
      <c r="F697" t="s">
        <v>253</v>
      </c>
      <c r="G697">
        <v>0</v>
      </c>
      <c r="H697">
        <v>0</v>
      </c>
      <c r="I697">
        <v>0</v>
      </c>
      <c r="J697">
        <v>0</v>
      </c>
      <c r="K697">
        <v>1</v>
      </c>
      <c r="L697">
        <v>0</v>
      </c>
      <c r="M697" t="s">
        <v>8894</v>
      </c>
    </row>
    <row r="698" spans="1:13">
      <c r="A698" s="13">
        <f t="shared" si="10"/>
        <v>32000</v>
      </c>
      <c r="B698">
        <v>1523662</v>
      </c>
      <c r="C698">
        <v>1380</v>
      </c>
      <c r="D698">
        <v>2000</v>
      </c>
      <c r="E698"/>
      <c r="F698" t="s">
        <v>253</v>
      </c>
      <c r="G698" s="177">
        <v>32000</v>
      </c>
      <c r="H698">
        <v>0</v>
      </c>
      <c r="I698">
        <v>0</v>
      </c>
      <c r="J698">
        <v>0</v>
      </c>
      <c r="K698">
        <v>0</v>
      </c>
      <c r="L698">
        <v>0</v>
      </c>
      <c r="M698" t="s">
        <v>9439</v>
      </c>
    </row>
    <row r="699" spans="1:13">
      <c r="A699" s="13">
        <f t="shared" si="10"/>
        <v>5640</v>
      </c>
      <c r="B699">
        <v>1523663</v>
      </c>
      <c r="C699">
        <v>1380</v>
      </c>
      <c r="D699">
        <v>2000</v>
      </c>
      <c r="E699"/>
      <c r="F699" t="s">
        <v>253</v>
      </c>
      <c r="G699" s="177">
        <v>5640</v>
      </c>
      <c r="H699">
        <v>0</v>
      </c>
      <c r="I699">
        <v>0</v>
      </c>
      <c r="J699">
        <v>0</v>
      </c>
      <c r="K699">
        <v>0</v>
      </c>
      <c r="L699">
        <v>0</v>
      </c>
      <c r="M699" t="s">
        <v>8531</v>
      </c>
    </row>
    <row r="700" spans="1:13">
      <c r="A700" s="13">
        <f t="shared" si="10"/>
        <v>10250</v>
      </c>
      <c r="B700">
        <v>1523665</v>
      </c>
      <c r="C700">
        <v>1380</v>
      </c>
      <c r="D700">
        <v>2000</v>
      </c>
      <c r="E700"/>
      <c r="F700" t="s">
        <v>253</v>
      </c>
      <c r="G700" s="177">
        <v>10250</v>
      </c>
      <c r="H700">
        <v>0</v>
      </c>
      <c r="I700">
        <v>0</v>
      </c>
      <c r="J700">
        <v>0</v>
      </c>
      <c r="K700">
        <v>0</v>
      </c>
      <c r="L700">
        <v>0</v>
      </c>
      <c r="M700" t="s">
        <v>420</v>
      </c>
    </row>
    <row r="701" spans="1:13">
      <c r="A701" s="13">
        <f t="shared" si="10"/>
        <v>86</v>
      </c>
      <c r="B701">
        <v>1523850</v>
      </c>
      <c r="C701">
        <v>1380</v>
      </c>
      <c r="D701">
        <v>2005</v>
      </c>
      <c r="E701"/>
      <c r="F701" t="s">
        <v>253</v>
      </c>
      <c r="G701">
        <v>86</v>
      </c>
      <c r="H701">
        <v>0</v>
      </c>
      <c r="I701">
        <v>0</v>
      </c>
      <c r="J701">
        <v>0</v>
      </c>
      <c r="K701">
        <v>0</v>
      </c>
      <c r="L701">
        <v>0</v>
      </c>
      <c r="M701" t="s">
        <v>8739</v>
      </c>
    </row>
    <row r="702" spans="1:13">
      <c r="A702" s="13">
        <f t="shared" si="10"/>
        <v>34000</v>
      </c>
      <c r="B702">
        <v>1523972</v>
      </c>
      <c r="C702">
        <v>1380</v>
      </c>
      <c r="D702">
        <v>2000</v>
      </c>
      <c r="E702"/>
      <c r="F702" t="s">
        <v>253</v>
      </c>
      <c r="G702" s="177">
        <v>34000</v>
      </c>
      <c r="H702">
        <v>0</v>
      </c>
      <c r="I702">
        <v>0</v>
      </c>
      <c r="J702">
        <v>0</v>
      </c>
      <c r="K702">
        <v>0</v>
      </c>
      <c r="L702">
        <v>0</v>
      </c>
      <c r="M702" t="s">
        <v>9440</v>
      </c>
    </row>
    <row r="703" spans="1:13">
      <c r="A703" s="13">
        <f t="shared" si="10"/>
        <v>2400</v>
      </c>
      <c r="B703">
        <v>1523976</v>
      </c>
      <c r="C703">
        <v>1380</v>
      </c>
      <c r="D703">
        <v>2000</v>
      </c>
      <c r="E703"/>
      <c r="F703" t="s">
        <v>253</v>
      </c>
      <c r="G703" s="177">
        <v>2400</v>
      </c>
      <c r="H703">
        <v>0</v>
      </c>
      <c r="I703">
        <v>0</v>
      </c>
      <c r="J703">
        <v>0</v>
      </c>
      <c r="K703">
        <v>0</v>
      </c>
      <c r="L703">
        <v>0</v>
      </c>
      <c r="M703" t="s">
        <v>9441</v>
      </c>
    </row>
    <row r="704" spans="1:13">
      <c r="A704" s="13">
        <f t="shared" si="10"/>
        <v>201200</v>
      </c>
      <c r="B704">
        <v>1523977</v>
      </c>
      <c r="C704">
        <v>1380</v>
      </c>
      <c r="D704">
        <v>2000</v>
      </c>
      <c r="E704"/>
      <c r="F704" t="s">
        <v>253</v>
      </c>
      <c r="G704" s="177">
        <v>201200</v>
      </c>
      <c r="H704">
        <v>0</v>
      </c>
      <c r="I704">
        <v>0</v>
      </c>
      <c r="J704">
        <v>0</v>
      </c>
      <c r="K704">
        <v>0</v>
      </c>
      <c r="L704">
        <v>0</v>
      </c>
      <c r="M704" t="s">
        <v>9442</v>
      </c>
    </row>
    <row r="705" spans="1:13">
      <c r="A705" s="13">
        <f t="shared" si="10"/>
        <v>33600</v>
      </c>
      <c r="B705">
        <v>1523979</v>
      </c>
      <c r="C705">
        <v>1380</v>
      </c>
      <c r="D705">
        <v>2000</v>
      </c>
      <c r="E705"/>
      <c r="F705" t="s">
        <v>253</v>
      </c>
      <c r="G705" s="177">
        <v>33600</v>
      </c>
      <c r="H705">
        <v>0</v>
      </c>
      <c r="I705">
        <v>0</v>
      </c>
      <c r="J705">
        <v>0</v>
      </c>
      <c r="K705">
        <v>0</v>
      </c>
      <c r="L705">
        <v>0</v>
      </c>
      <c r="M705" t="s">
        <v>9443</v>
      </c>
    </row>
    <row r="706" spans="1:13">
      <c r="A706" s="13">
        <f t="shared" si="10"/>
        <v>36900</v>
      </c>
      <c r="B706">
        <v>1523981</v>
      </c>
      <c r="C706">
        <v>1380</v>
      </c>
      <c r="D706">
        <v>2000</v>
      </c>
      <c r="E706"/>
      <c r="F706" t="s">
        <v>253</v>
      </c>
      <c r="G706" s="177">
        <v>36900</v>
      </c>
      <c r="H706">
        <v>0</v>
      </c>
      <c r="I706">
        <v>0</v>
      </c>
      <c r="J706">
        <v>0</v>
      </c>
      <c r="K706">
        <v>0</v>
      </c>
      <c r="L706">
        <v>0</v>
      </c>
      <c r="M706" t="s">
        <v>9444</v>
      </c>
    </row>
    <row r="707" spans="1:13">
      <c r="A707" s="13">
        <f t="shared" ref="A707:A770" si="11">G707+H707+I707</f>
        <v>168100</v>
      </c>
      <c r="B707">
        <v>1524213</v>
      </c>
      <c r="C707">
        <v>1380</v>
      </c>
      <c r="D707">
        <v>2000</v>
      </c>
      <c r="E707"/>
      <c r="F707" t="s">
        <v>253</v>
      </c>
      <c r="G707" s="177">
        <v>168100</v>
      </c>
      <c r="H707">
        <v>0</v>
      </c>
      <c r="I707">
        <v>0</v>
      </c>
      <c r="J707">
        <v>0</v>
      </c>
      <c r="K707">
        <v>0</v>
      </c>
      <c r="L707">
        <v>0</v>
      </c>
      <c r="M707" t="s">
        <v>9030</v>
      </c>
    </row>
    <row r="708" spans="1:13">
      <c r="A708" s="13">
        <f t="shared" si="11"/>
        <v>141898</v>
      </c>
      <c r="B708">
        <v>1524213</v>
      </c>
      <c r="C708">
        <v>1380</v>
      </c>
      <c r="D708">
        <v>2001</v>
      </c>
      <c r="E708"/>
      <c r="F708" t="s">
        <v>253</v>
      </c>
      <c r="G708" s="177">
        <v>141898</v>
      </c>
      <c r="H708">
        <v>0</v>
      </c>
      <c r="I708">
        <v>0</v>
      </c>
      <c r="J708">
        <v>0</v>
      </c>
      <c r="K708">
        <v>0</v>
      </c>
      <c r="L708">
        <v>0</v>
      </c>
      <c r="M708" t="s">
        <v>9030</v>
      </c>
    </row>
    <row r="709" spans="1:13">
      <c r="A709" s="13">
        <f t="shared" si="11"/>
        <v>19180</v>
      </c>
      <c r="B709">
        <v>1524214</v>
      </c>
      <c r="C709">
        <v>1380</v>
      </c>
      <c r="D709">
        <v>2000</v>
      </c>
      <c r="E709"/>
      <c r="F709" t="s">
        <v>253</v>
      </c>
      <c r="G709" s="177">
        <v>19180</v>
      </c>
      <c r="H709">
        <v>0</v>
      </c>
      <c r="I709">
        <v>0</v>
      </c>
      <c r="J709">
        <v>0</v>
      </c>
      <c r="K709">
        <v>0</v>
      </c>
      <c r="L709">
        <v>0</v>
      </c>
      <c r="M709" t="s">
        <v>9445</v>
      </c>
    </row>
    <row r="710" spans="1:13">
      <c r="A710" s="13">
        <f t="shared" si="11"/>
        <v>43950</v>
      </c>
      <c r="B710">
        <v>1524215</v>
      </c>
      <c r="C710">
        <v>1380</v>
      </c>
      <c r="D710">
        <v>2000</v>
      </c>
      <c r="E710"/>
      <c r="F710" t="s">
        <v>253</v>
      </c>
      <c r="G710" s="177">
        <v>43950</v>
      </c>
      <c r="H710">
        <v>0</v>
      </c>
      <c r="I710">
        <v>0</v>
      </c>
      <c r="J710">
        <v>0</v>
      </c>
      <c r="K710">
        <v>0</v>
      </c>
      <c r="L710">
        <v>0</v>
      </c>
      <c r="M710" t="s">
        <v>421</v>
      </c>
    </row>
    <row r="711" spans="1:13">
      <c r="A711" s="13">
        <f t="shared" si="11"/>
        <v>12100</v>
      </c>
      <c r="B711">
        <v>1524215</v>
      </c>
      <c r="C711">
        <v>1380</v>
      </c>
      <c r="D711">
        <v>2001</v>
      </c>
      <c r="E711"/>
      <c r="F711" t="s">
        <v>253</v>
      </c>
      <c r="G711" s="177">
        <v>12100</v>
      </c>
      <c r="H711">
        <v>0</v>
      </c>
      <c r="I711">
        <v>0</v>
      </c>
      <c r="J711">
        <v>0</v>
      </c>
      <c r="K711">
        <v>0</v>
      </c>
      <c r="L711">
        <v>0</v>
      </c>
      <c r="M711" t="s">
        <v>421</v>
      </c>
    </row>
    <row r="712" spans="1:13">
      <c r="A712" s="13">
        <f t="shared" si="11"/>
        <v>112800</v>
      </c>
      <c r="B712">
        <v>1524218</v>
      </c>
      <c r="C712">
        <v>1380</v>
      </c>
      <c r="D712">
        <v>2000</v>
      </c>
      <c r="E712"/>
      <c r="F712" t="s">
        <v>253</v>
      </c>
      <c r="G712" s="177">
        <v>112800</v>
      </c>
      <c r="H712">
        <v>0</v>
      </c>
      <c r="I712">
        <v>0</v>
      </c>
      <c r="J712">
        <v>0</v>
      </c>
      <c r="K712">
        <v>0</v>
      </c>
      <c r="L712">
        <v>0</v>
      </c>
      <c r="M712" t="s">
        <v>422</v>
      </c>
    </row>
    <row r="713" spans="1:13">
      <c r="A713" s="13">
        <f t="shared" si="11"/>
        <v>141320</v>
      </c>
      <c r="B713">
        <v>1524218</v>
      </c>
      <c r="C713">
        <v>1380</v>
      </c>
      <c r="D713">
        <v>2001</v>
      </c>
      <c r="E713"/>
      <c r="F713" t="s">
        <v>253</v>
      </c>
      <c r="G713" s="177">
        <v>141320</v>
      </c>
      <c r="H713">
        <v>0</v>
      </c>
      <c r="I713">
        <v>0</v>
      </c>
      <c r="J713">
        <v>0</v>
      </c>
      <c r="K713">
        <v>0</v>
      </c>
      <c r="L713">
        <v>0</v>
      </c>
      <c r="M713" t="s">
        <v>422</v>
      </c>
    </row>
    <row r="714" spans="1:13">
      <c r="A714" s="13">
        <f t="shared" si="11"/>
        <v>5</v>
      </c>
      <c r="B714">
        <v>1524225</v>
      </c>
      <c r="C714">
        <v>1380</v>
      </c>
      <c r="D714">
        <v>2001</v>
      </c>
      <c r="E714"/>
      <c r="F714" t="s">
        <v>253</v>
      </c>
      <c r="G714">
        <v>5</v>
      </c>
      <c r="H714">
        <v>0</v>
      </c>
      <c r="I714">
        <v>0</v>
      </c>
      <c r="J714">
        <v>0</v>
      </c>
      <c r="K714">
        <v>0</v>
      </c>
      <c r="L714">
        <v>0</v>
      </c>
      <c r="M714" t="s">
        <v>8607</v>
      </c>
    </row>
    <row r="715" spans="1:13">
      <c r="A715" s="13">
        <f t="shared" si="11"/>
        <v>1</v>
      </c>
      <c r="B715">
        <v>1524227</v>
      </c>
      <c r="C715">
        <v>1380</v>
      </c>
      <c r="D715">
        <v>2001</v>
      </c>
      <c r="E715"/>
      <c r="F715" t="s">
        <v>253</v>
      </c>
      <c r="G715">
        <v>1</v>
      </c>
      <c r="H715">
        <v>0</v>
      </c>
      <c r="I715">
        <v>0</v>
      </c>
      <c r="J715">
        <v>0</v>
      </c>
      <c r="K715">
        <v>4</v>
      </c>
      <c r="L715">
        <v>0</v>
      </c>
      <c r="M715" t="s">
        <v>8381</v>
      </c>
    </row>
    <row r="716" spans="1:13">
      <c r="A716" s="13">
        <f t="shared" si="11"/>
        <v>2</v>
      </c>
      <c r="B716">
        <v>1524232</v>
      </c>
      <c r="C716">
        <v>1380</v>
      </c>
      <c r="D716">
        <v>2005</v>
      </c>
      <c r="E716"/>
      <c r="F716" t="s">
        <v>253</v>
      </c>
      <c r="G716">
        <v>2</v>
      </c>
      <c r="H716">
        <v>0</v>
      </c>
      <c r="I716">
        <v>0</v>
      </c>
      <c r="J716">
        <v>0</v>
      </c>
      <c r="K716">
        <v>0</v>
      </c>
      <c r="L716">
        <v>0</v>
      </c>
      <c r="M716" t="s">
        <v>8972</v>
      </c>
    </row>
    <row r="717" spans="1:13">
      <c r="A717" s="13">
        <f t="shared" si="11"/>
        <v>0</v>
      </c>
      <c r="B717">
        <v>1524237</v>
      </c>
      <c r="C717">
        <v>1380</v>
      </c>
      <c r="D717">
        <v>2001</v>
      </c>
      <c r="E717"/>
      <c r="F717" t="s">
        <v>253</v>
      </c>
      <c r="G717">
        <v>0</v>
      </c>
      <c r="H717">
        <v>0</v>
      </c>
      <c r="I717">
        <v>0</v>
      </c>
      <c r="J717">
        <v>0</v>
      </c>
      <c r="K717">
        <v>2</v>
      </c>
      <c r="L717">
        <v>0</v>
      </c>
      <c r="M717" t="s">
        <v>423</v>
      </c>
    </row>
    <row r="718" spans="1:13">
      <c r="A718" s="13">
        <f t="shared" si="11"/>
        <v>1</v>
      </c>
      <c r="B718">
        <v>1524237</v>
      </c>
      <c r="C718">
        <v>1380</v>
      </c>
      <c r="D718">
        <v>2003</v>
      </c>
      <c r="E718"/>
      <c r="F718" t="s">
        <v>253</v>
      </c>
      <c r="G718">
        <v>1</v>
      </c>
      <c r="H718">
        <v>0</v>
      </c>
      <c r="I718">
        <v>0</v>
      </c>
      <c r="J718">
        <v>0</v>
      </c>
      <c r="K718">
        <v>4</v>
      </c>
      <c r="L718">
        <v>0</v>
      </c>
      <c r="M718" t="s">
        <v>423</v>
      </c>
    </row>
    <row r="719" spans="1:13">
      <c r="A719" s="13">
        <f t="shared" si="11"/>
        <v>58</v>
      </c>
      <c r="B719">
        <v>1524237</v>
      </c>
      <c r="C719">
        <v>1380</v>
      </c>
      <c r="D719">
        <v>2004</v>
      </c>
      <c r="E719"/>
      <c r="F719" t="s">
        <v>253</v>
      </c>
      <c r="G719">
        <v>58</v>
      </c>
      <c r="H719">
        <v>0</v>
      </c>
      <c r="I719">
        <v>0</v>
      </c>
      <c r="J719">
        <v>0</v>
      </c>
      <c r="K719">
        <v>0</v>
      </c>
      <c r="L719">
        <v>0</v>
      </c>
      <c r="M719" t="s">
        <v>423</v>
      </c>
    </row>
    <row r="720" spans="1:13">
      <c r="A720" s="13">
        <f t="shared" si="11"/>
        <v>1816</v>
      </c>
      <c r="B720">
        <v>1524237</v>
      </c>
      <c r="C720">
        <v>1380</v>
      </c>
      <c r="D720">
        <v>2005</v>
      </c>
      <c r="E720"/>
      <c r="F720" t="s">
        <v>253</v>
      </c>
      <c r="G720" s="177">
        <v>1816</v>
      </c>
      <c r="H720">
        <v>0</v>
      </c>
      <c r="I720">
        <v>0</v>
      </c>
      <c r="J720">
        <v>0</v>
      </c>
      <c r="K720">
        <v>0</v>
      </c>
      <c r="L720">
        <v>0</v>
      </c>
      <c r="M720" t="s">
        <v>423</v>
      </c>
    </row>
    <row r="721" spans="1:13">
      <c r="A721" s="13">
        <f t="shared" si="11"/>
        <v>0</v>
      </c>
      <c r="B721">
        <v>1524237</v>
      </c>
      <c r="C721">
        <v>1380</v>
      </c>
      <c r="D721">
        <v>2041</v>
      </c>
      <c r="E721"/>
      <c r="F721" t="s">
        <v>253</v>
      </c>
      <c r="G721">
        <v>0</v>
      </c>
      <c r="H721">
        <v>0</v>
      </c>
      <c r="I721">
        <v>0</v>
      </c>
      <c r="J721">
        <v>0</v>
      </c>
      <c r="K721">
        <v>2</v>
      </c>
      <c r="L721">
        <v>0</v>
      </c>
      <c r="M721" t="s">
        <v>423</v>
      </c>
    </row>
    <row r="722" spans="1:13">
      <c r="A722" s="13">
        <f t="shared" si="11"/>
        <v>41</v>
      </c>
      <c r="B722">
        <v>1524238</v>
      </c>
      <c r="C722">
        <v>1380</v>
      </c>
      <c r="D722">
        <v>2005</v>
      </c>
      <c r="E722"/>
      <c r="F722" t="s">
        <v>253</v>
      </c>
      <c r="G722">
        <v>41</v>
      </c>
      <c r="H722">
        <v>0</v>
      </c>
      <c r="I722">
        <v>0</v>
      </c>
      <c r="J722">
        <v>0</v>
      </c>
      <c r="K722">
        <v>0</v>
      </c>
      <c r="L722">
        <v>0</v>
      </c>
      <c r="M722" t="s">
        <v>8766</v>
      </c>
    </row>
    <row r="723" spans="1:13">
      <c r="A723" s="13">
        <f t="shared" si="11"/>
        <v>0</v>
      </c>
      <c r="B723">
        <v>1524238</v>
      </c>
      <c r="C723">
        <v>1380</v>
      </c>
      <c r="D723">
        <v>2041</v>
      </c>
      <c r="E723"/>
      <c r="F723" t="s">
        <v>253</v>
      </c>
      <c r="G723">
        <v>0</v>
      </c>
      <c r="H723">
        <v>0</v>
      </c>
      <c r="I723">
        <v>0</v>
      </c>
      <c r="J723">
        <v>0</v>
      </c>
      <c r="K723">
        <v>1</v>
      </c>
      <c r="L723">
        <v>0</v>
      </c>
      <c r="M723" t="s">
        <v>8766</v>
      </c>
    </row>
    <row r="724" spans="1:13">
      <c r="A724" s="13">
        <f t="shared" si="11"/>
        <v>60</v>
      </c>
      <c r="B724">
        <v>1524240</v>
      </c>
      <c r="C724">
        <v>1380</v>
      </c>
      <c r="D724">
        <v>2003</v>
      </c>
      <c r="E724"/>
      <c r="F724" t="s">
        <v>253</v>
      </c>
      <c r="G724">
        <v>60</v>
      </c>
      <c r="H724">
        <v>0</v>
      </c>
      <c r="I724">
        <v>0</v>
      </c>
      <c r="J724">
        <v>0</v>
      </c>
      <c r="K724">
        <v>0</v>
      </c>
      <c r="L724">
        <v>0</v>
      </c>
      <c r="M724" t="s">
        <v>424</v>
      </c>
    </row>
    <row r="725" spans="1:13">
      <c r="A725" s="13">
        <f t="shared" si="11"/>
        <v>0</v>
      </c>
      <c r="B725">
        <v>1524240</v>
      </c>
      <c r="C725">
        <v>1380</v>
      </c>
      <c r="D725">
        <v>2041</v>
      </c>
      <c r="E725"/>
      <c r="F725" t="s">
        <v>253</v>
      </c>
      <c r="G725">
        <v>0</v>
      </c>
      <c r="H725">
        <v>0</v>
      </c>
      <c r="I725">
        <v>0</v>
      </c>
      <c r="J725">
        <v>0</v>
      </c>
      <c r="K725">
        <v>6</v>
      </c>
      <c r="L725">
        <v>0</v>
      </c>
      <c r="M725" t="s">
        <v>424</v>
      </c>
    </row>
    <row r="726" spans="1:13">
      <c r="A726" s="13">
        <f t="shared" si="11"/>
        <v>31</v>
      </c>
      <c r="B726">
        <v>1524244</v>
      </c>
      <c r="C726">
        <v>1380</v>
      </c>
      <c r="D726">
        <v>2005</v>
      </c>
      <c r="E726"/>
      <c r="F726" t="s">
        <v>253</v>
      </c>
      <c r="G726">
        <v>31</v>
      </c>
      <c r="H726">
        <v>0</v>
      </c>
      <c r="I726">
        <v>0</v>
      </c>
      <c r="J726">
        <v>0</v>
      </c>
      <c r="K726">
        <v>0</v>
      </c>
      <c r="L726">
        <v>0</v>
      </c>
      <c r="M726" t="s">
        <v>8688</v>
      </c>
    </row>
    <row r="727" spans="1:13">
      <c r="A727" s="13">
        <f t="shared" si="11"/>
        <v>0</v>
      </c>
      <c r="B727">
        <v>1524248</v>
      </c>
      <c r="C727">
        <v>1380</v>
      </c>
      <c r="D727">
        <v>2003</v>
      </c>
      <c r="E727"/>
      <c r="F727" t="s">
        <v>253</v>
      </c>
      <c r="G727">
        <v>0</v>
      </c>
      <c r="H727">
        <v>0</v>
      </c>
      <c r="I727">
        <v>0</v>
      </c>
      <c r="J727">
        <v>0</v>
      </c>
      <c r="K727">
        <v>3</v>
      </c>
      <c r="L727">
        <v>0</v>
      </c>
      <c r="M727" t="s">
        <v>7766</v>
      </c>
    </row>
    <row r="728" spans="1:13">
      <c r="A728" s="13">
        <f t="shared" si="11"/>
        <v>3</v>
      </c>
      <c r="B728">
        <v>1524248</v>
      </c>
      <c r="C728">
        <v>1380</v>
      </c>
      <c r="D728">
        <v>2004</v>
      </c>
      <c r="E728"/>
      <c r="F728" t="s">
        <v>253</v>
      </c>
      <c r="G728">
        <v>3</v>
      </c>
      <c r="H728">
        <v>0</v>
      </c>
      <c r="I728">
        <v>0</v>
      </c>
      <c r="J728">
        <v>0</v>
      </c>
      <c r="K728">
        <v>6</v>
      </c>
      <c r="L728">
        <v>0</v>
      </c>
      <c r="M728" t="s">
        <v>7766</v>
      </c>
    </row>
    <row r="729" spans="1:13">
      <c r="A729" s="13">
        <f t="shared" si="11"/>
        <v>5</v>
      </c>
      <c r="B729">
        <v>1524248</v>
      </c>
      <c r="C729">
        <v>1380</v>
      </c>
      <c r="D729">
        <v>2005</v>
      </c>
      <c r="E729"/>
      <c r="F729" t="s">
        <v>253</v>
      </c>
      <c r="G729">
        <v>5</v>
      </c>
      <c r="H729">
        <v>0</v>
      </c>
      <c r="I729">
        <v>0</v>
      </c>
      <c r="J729">
        <v>0</v>
      </c>
      <c r="K729">
        <v>0</v>
      </c>
      <c r="L729">
        <v>0</v>
      </c>
      <c r="M729" t="s">
        <v>7766</v>
      </c>
    </row>
    <row r="730" spans="1:13">
      <c r="A730" s="13">
        <f t="shared" si="11"/>
        <v>2</v>
      </c>
      <c r="B730">
        <v>1524249</v>
      </c>
      <c r="C730">
        <v>1380</v>
      </c>
      <c r="D730">
        <v>2004</v>
      </c>
      <c r="E730"/>
      <c r="F730" t="s">
        <v>253</v>
      </c>
      <c r="G730">
        <v>2</v>
      </c>
      <c r="H730">
        <v>0</v>
      </c>
      <c r="I730">
        <v>0</v>
      </c>
      <c r="J730">
        <v>0</v>
      </c>
      <c r="K730">
        <v>0</v>
      </c>
      <c r="L730">
        <v>0</v>
      </c>
      <c r="M730" t="s">
        <v>8626</v>
      </c>
    </row>
    <row r="731" spans="1:13">
      <c r="A731" s="13">
        <f t="shared" si="11"/>
        <v>0</v>
      </c>
      <c r="B731">
        <v>1524250</v>
      </c>
      <c r="C731">
        <v>1380</v>
      </c>
      <c r="D731">
        <v>2004</v>
      </c>
      <c r="E731"/>
      <c r="F731" t="s">
        <v>253</v>
      </c>
      <c r="G731">
        <v>0</v>
      </c>
      <c r="H731">
        <v>0</v>
      </c>
      <c r="I731">
        <v>0</v>
      </c>
      <c r="J731">
        <v>0</v>
      </c>
      <c r="K731">
        <v>10</v>
      </c>
      <c r="L731">
        <v>0</v>
      </c>
      <c r="M731" t="s">
        <v>7863</v>
      </c>
    </row>
    <row r="732" spans="1:13">
      <c r="A732" s="13">
        <f t="shared" si="11"/>
        <v>498</v>
      </c>
      <c r="B732">
        <v>1524250</v>
      </c>
      <c r="C732">
        <v>1380</v>
      </c>
      <c r="D732">
        <v>2005</v>
      </c>
      <c r="E732"/>
      <c r="F732" t="s">
        <v>253</v>
      </c>
      <c r="G732">
        <v>498</v>
      </c>
      <c r="H732">
        <v>0</v>
      </c>
      <c r="I732">
        <v>0</v>
      </c>
      <c r="J732">
        <v>0</v>
      </c>
      <c r="K732">
        <v>0</v>
      </c>
      <c r="L732">
        <v>0</v>
      </c>
      <c r="M732" t="s">
        <v>7863</v>
      </c>
    </row>
    <row r="733" spans="1:13">
      <c r="A733" s="13">
        <f t="shared" si="11"/>
        <v>8</v>
      </c>
      <c r="B733">
        <v>1524250</v>
      </c>
      <c r="C733">
        <v>1380</v>
      </c>
      <c r="D733">
        <v>2040</v>
      </c>
      <c r="E733"/>
      <c r="F733" t="s">
        <v>253</v>
      </c>
      <c r="G733">
        <v>8</v>
      </c>
      <c r="H733">
        <v>0</v>
      </c>
      <c r="I733">
        <v>0</v>
      </c>
      <c r="J733">
        <v>0</v>
      </c>
      <c r="K733">
        <v>0</v>
      </c>
      <c r="L733">
        <v>0</v>
      </c>
      <c r="M733" t="s">
        <v>7863</v>
      </c>
    </row>
    <row r="734" spans="1:13">
      <c r="A734" s="13">
        <f t="shared" si="11"/>
        <v>380</v>
      </c>
      <c r="B734">
        <v>1524329</v>
      </c>
      <c r="C734">
        <v>1380</v>
      </c>
      <c r="D734">
        <v>2005</v>
      </c>
      <c r="E734"/>
      <c r="F734" t="s">
        <v>253</v>
      </c>
      <c r="G734">
        <v>380</v>
      </c>
      <c r="H734">
        <v>0</v>
      </c>
      <c r="I734">
        <v>0</v>
      </c>
      <c r="J734">
        <v>0</v>
      </c>
      <c r="K734">
        <v>0</v>
      </c>
      <c r="L734">
        <v>0</v>
      </c>
      <c r="M734" t="s">
        <v>8064</v>
      </c>
    </row>
    <row r="735" spans="1:13">
      <c r="A735" s="13">
        <f t="shared" si="11"/>
        <v>164</v>
      </c>
      <c r="B735">
        <v>1524330</v>
      </c>
      <c r="C735">
        <v>1380</v>
      </c>
      <c r="D735">
        <v>2005</v>
      </c>
      <c r="E735"/>
      <c r="F735" t="s">
        <v>253</v>
      </c>
      <c r="G735">
        <v>164</v>
      </c>
      <c r="H735">
        <v>0</v>
      </c>
      <c r="I735">
        <v>0</v>
      </c>
      <c r="J735">
        <v>0</v>
      </c>
      <c r="K735">
        <v>0</v>
      </c>
      <c r="L735">
        <v>0</v>
      </c>
      <c r="M735" t="s">
        <v>8443</v>
      </c>
    </row>
    <row r="736" spans="1:13">
      <c r="A736" s="13">
        <f t="shared" si="11"/>
        <v>14</v>
      </c>
      <c r="B736">
        <v>1525083</v>
      </c>
      <c r="C736">
        <v>1380</v>
      </c>
      <c r="D736">
        <v>2005</v>
      </c>
      <c r="E736"/>
      <c r="F736" t="s">
        <v>253</v>
      </c>
      <c r="G736">
        <v>14</v>
      </c>
      <c r="H736">
        <v>0</v>
      </c>
      <c r="I736">
        <v>0</v>
      </c>
      <c r="J736">
        <v>0</v>
      </c>
      <c r="K736">
        <v>0</v>
      </c>
      <c r="L736">
        <v>0</v>
      </c>
      <c r="M736" t="s">
        <v>8895</v>
      </c>
    </row>
    <row r="737" spans="1:13">
      <c r="A737" s="13">
        <f t="shared" si="11"/>
        <v>1674</v>
      </c>
      <c r="B737">
        <v>1525112</v>
      </c>
      <c r="C737">
        <v>1400</v>
      </c>
      <c r="D737">
        <v>1000</v>
      </c>
      <c r="E737"/>
      <c r="F737" t="s">
        <v>122</v>
      </c>
      <c r="G737" s="177">
        <v>1674</v>
      </c>
      <c r="H737">
        <v>0</v>
      </c>
      <c r="I737">
        <v>0</v>
      </c>
      <c r="J737">
        <v>0</v>
      </c>
      <c r="K737">
        <v>0</v>
      </c>
      <c r="L737">
        <v>0</v>
      </c>
      <c r="M737" t="s">
        <v>425</v>
      </c>
    </row>
    <row r="738" spans="1:13">
      <c r="A738" s="13">
        <f t="shared" si="11"/>
        <v>1426</v>
      </c>
      <c r="B738">
        <v>1525114</v>
      </c>
      <c r="C738">
        <v>1400</v>
      </c>
      <c r="D738">
        <v>1000</v>
      </c>
      <c r="E738"/>
      <c r="F738" t="s">
        <v>122</v>
      </c>
      <c r="G738" s="177">
        <v>1426</v>
      </c>
      <c r="H738">
        <v>0</v>
      </c>
      <c r="I738">
        <v>0</v>
      </c>
      <c r="J738">
        <v>0</v>
      </c>
      <c r="K738">
        <v>0</v>
      </c>
      <c r="L738">
        <v>0</v>
      </c>
      <c r="M738" t="s">
        <v>426</v>
      </c>
    </row>
    <row r="739" spans="1:13">
      <c r="A739" s="13">
        <f t="shared" si="11"/>
        <v>929</v>
      </c>
      <c r="B739">
        <v>1525116</v>
      </c>
      <c r="C739">
        <v>1400</v>
      </c>
      <c r="D739">
        <v>1000</v>
      </c>
      <c r="E739"/>
      <c r="F739" t="s">
        <v>122</v>
      </c>
      <c r="G739">
        <v>929</v>
      </c>
      <c r="H739">
        <v>0</v>
      </c>
      <c r="I739">
        <v>0</v>
      </c>
      <c r="J739">
        <v>0</v>
      </c>
      <c r="K739">
        <v>0</v>
      </c>
      <c r="L739">
        <v>0</v>
      </c>
      <c r="M739" t="s">
        <v>428</v>
      </c>
    </row>
    <row r="740" spans="1:13">
      <c r="A740" s="13">
        <f t="shared" si="11"/>
        <v>3622</v>
      </c>
      <c r="B740">
        <v>1525117</v>
      </c>
      <c r="C740">
        <v>1400</v>
      </c>
      <c r="D740">
        <v>2000</v>
      </c>
      <c r="E740"/>
      <c r="F740" t="s">
        <v>122</v>
      </c>
      <c r="G740" s="177">
        <v>3622</v>
      </c>
      <c r="H740">
        <v>0</v>
      </c>
      <c r="I740">
        <v>0</v>
      </c>
      <c r="J740">
        <v>0</v>
      </c>
      <c r="K740">
        <v>0</v>
      </c>
      <c r="L740">
        <v>0</v>
      </c>
      <c r="M740" t="s">
        <v>9088</v>
      </c>
    </row>
    <row r="741" spans="1:13">
      <c r="A741" s="13">
        <f t="shared" si="11"/>
        <v>89200</v>
      </c>
      <c r="B741">
        <v>1525166</v>
      </c>
      <c r="C741">
        <v>1380</v>
      </c>
      <c r="D741">
        <v>2000</v>
      </c>
      <c r="E741"/>
      <c r="F741" t="s">
        <v>253</v>
      </c>
      <c r="G741" s="177">
        <v>89200</v>
      </c>
      <c r="H741">
        <v>0</v>
      </c>
      <c r="I741">
        <v>0</v>
      </c>
      <c r="J741">
        <v>0</v>
      </c>
      <c r="K741">
        <v>0</v>
      </c>
      <c r="L741">
        <v>0</v>
      </c>
      <c r="M741" t="s">
        <v>429</v>
      </c>
    </row>
    <row r="742" spans="1:13">
      <c r="A742" s="13">
        <f t="shared" si="11"/>
        <v>1000</v>
      </c>
      <c r="B742">
        <v>1525166</v>
      </c>
      <c r="C742">
        <v>1380</v>
      </c>
      <c r="D742">
        <v>2001</v>
      </c>
      <c r="E742"/>
      <c r="F742" t="s">
        <v>253</v>
      </c>
      <c r="G742" s="177">
        <v>1000</v>
      </c>
      <c r="H742">
        <v>0</v>
      </c>
      <c r="I742">
        <v>0</v>
      </c>
      <c r="J742">
        <v>0</v>
      </c>
      <c r="K742">
        <v>0</v>
      </c>
      <c r="L742">
        <v>0</v>
      </c>
      <c r="M742" t="s">
        <v>429</v>
      </c>
    </row>
    <row r="743" spans="1:13">
      <c r="A743" s="13">
        <f t="shared" si="11"/>
        <v>98310</v>
      </c>
      <c r="B743">
        <v>1525168</v>
      </c>
      <c r="C743">
        <v>1380</v>
      </c>
      <c r="D743">
        <v>2000</v>
      </c>
      <c r="E743"/>
      <c r="F743" t="s">
        <v>253</v>
      </c>
      <c r="G743" s="177">
        <v>98310</v>
      </c>
      <c r="H743">
        <v>0</v>
      </c>
      <c r="I743">
        <v>0</v>
      </c>
      <c r="J743">
        <v>0</v>
      </c>
      <c r="K743">
        <v>0</v>
      </c>
      <c r="L743">
        <v>0</v>
      </c>
      <c r="M743" t="s">
        <v>430</v>
      </c>
    </row>
    <row r="744" spans="1:13">
      <c r="A744" s="13">
        <f t="shared" si="11"/>
        <v>9690</v>
      </c>
      <c r="B744">
        <v>1525168</v>
      </c>
      <c r="C744">
        <v>1380</v>
      </c>
      <c r="D744">
        <v>2001</v>
      </c>
      <c r="E744"/>
      <c r="F744" t="s">
        <v>253</v>
      </c>
      <c r="G744" s="177">
        <v>9690</v>
      </c>
      <c r="H744">
        <v>0</v>
      </c>
      <c r="I744">
        <v>0</v>
      </c>
      <c r="J744">
        <v>0</v>
      </c>
      <c r="K744">
        <v>0</v>
      </c>
      <c r="L744">
        <v>0</v>
      </c>
      <c r="M744" t="s">
        <v>430</v>
      </c>
    </row>
    <row r="745" spans="1:13">
      <c r="A745" s="13">
        <f t="shared" si="11"/>
        <v>0</v>
      </c>
      <c r="B745">
        <v>1525424</v>
      </c>
      <c r="C745">
        <v>1380</v>
      </c>
      <c r="D745">
        <v>2003</v>
      </c>
      <c r="E745"/>
      <c r="F745" t="s">
        <v>253</v>
      </c>
      <c r="G745">
        <v>0</v>
      </c>
      <c r="H745">
        <v>0</v>
      </c>
      <c r="I745">
        <v>0</v>
      </c>
      <c r="J745">
        <v>0</v>
      </c>
      <c r="K745">
        <v>1</v>
      </c>
      <c r="L745">
        <v>0</v>
      </c>
      <c r="M745" t="s">
        <v>9446</v>
      </c>
    </row>
    <row r="746" spans="1:13">
      <c r="A746" s="13">
        <f t="shared" si="11"/>
        <v>823</v>
      </c>
      <c r="B746">
        <v>1525424</v>
      </c>
      <c r="C746">
        <v>1380</v>
      </c>
      <c r="D746">
        <v>2005</v>
      </c>
      <c r="E746"/>
      <c r="F746" t="s">
        <v>253</v>
      </c>
      <c r="G746">
        <v>823</v>
      </c>
      <c r="H746">
        <v>0</v>
      </c>
      <c r="I746">
        <v>0</v>
      </c>
      <c r="J746">
        <v>0</v>
      </c>
      <c r="K746">
        <v>0</v>
      </c>
      <c r="L746">
        <v>0</v>
      </c>
      <c r="M746" t="s">
        <v>9446</v>
      </c>
    </row>
    <row r="747" spans="1:13">
      <c r="A747" s="13">
        <f t="shared" si="11"/>
        <v>178</v>
      </c>
      <c r="B747">
        <v>1525425</v>
      </c>
      <c r="C747">
        <v>1380</v>
      </c>
      <c r="D747">
        <v>2005</v>
      </c>
      <c r="E747"/>
      <c r="F747" t="s">
        <v>253</v>
      </c>
      <c r="G747">
        <v>178</v>
      </c>
      <c r="H747">
        <v>0</v>
      </c>
      <c r="I747">
        <v>0</v>
      </c>
      <c r="J747">
        <v>0</v>
      </c>
      <c r="K747">
        <v>0</v>
      </c>
      <c r="L747">
        <v>0</v>
      </c>
      <c r="M747" t="s">
        <v>8416</v>
      </c>
    </row>
    <row r="748" spans="1:13">
      <c r="A748" s="13">
        <f t="shared" si="11"/>
        <v>8</v>
      </c>
      <c r="B748">
        <v>1525863</v>
      </c>
      <c r="C748">
        <v>1380</v>
      </c>
      <c r="D748">
        <v>2003</v>
      </c>
      <c r="E748"/>
      <c r="F748" t="s">
        <v>253</v>
      </c>
      <c r="G748">
        <v>8</v>
      </c>
      <c r="H748">
        <v>0</v>
      </c>
      <c r="I748">
        <v>0</v>
      </c>
      <c r="J748">
        <v>0</v>
      </c>
      <c r="K748">
        <v>1</v>
      </c>
      <c r="L748">
        <v>0</v>
      </c>
      <c r="M748" t="s">
        <v>431</v>
      </c>
    </row>
    <row r="749" spans="1:13">
      <c r="A749" s="13">
        <f t="shared" si="11"/>
        <v>0</v>
      </c>
      <c r="B749">
        <v>1525863</v>
      </c>
      <c r="C749">
        <v>1380</v>
      </c>
      <c r="D749">
        <v>2004</v>
      </c>
      <c r="E749"/>
      <c r="F749" t="s">
        <v>253</v>
      </c>
      <c r="G749">
        <v>0</v>
      </c>
      <c r="H749">
        <v>0</v>
      </c>
      <c r="I749">
        <v>0</v>
      </c>
      <c r="J749">
        <v>0</v>
      </c>
      <c r="K749">
        <v>1</v>
      </c>
      <c r="L749">
        <v>0</v>
      </c>
      <c r="M749" t="s">
        <v>431</v>
      </c>
    </row>
    <row r="750" spans="1:13">
      <c r="A750" s="13">
        <f t="shared" si="11"/>
        <v>491</v>
      </c>
      <c r="B750">
        <v>1525863</v>
      </c>
      <c r="C750">
        <v>1380</v>
      </c>
      <c r="D750">
        <v>2005</v>
      </c>
      <c r="E750"/>
      <c r="F750" t="s">
        <v>253</v>
      </c>
      <c r="G750">
        <v>491</v>
      </c>
      <c r="H750">
        <v>0</v>
      </c>
      <c r="I750">
        <v>0</v>
      </c>
      <c r="J750">
        <v>0</v>
      </c>
      <c r="K750">
        <v>0</v>
      </c>
      <c r="L750">
        <v>0</v>
      </c>
      <c r="M750" t="s">
        <v>431</v>
      </c>
    </row>
    <row r="751" spans="1:13">
      <c r="A751" s="13">
        <f t="shared" si="11"/>
        <v>98</v>
      </c>
      <c r="B751">
        <v>1525864</v>
      </c>
      <c r="C751">
        <v>1380</v>
      </c>
      <c r="D751">
        <v>2005</v>
      </c>
      <c r="E751"/>
      <c r="F751" t="s">
        <v>253</v>
      </c>
      <c r="G751">
        <v>98</v>
      </c>
      <c r="H751">
        <v>0</v>
      </c>
      <c r="I751">
        <v>0</v>
      </c>
      <c r="J751">
        <v>0</v>
      </c>
      <c r="K751">
        <v>0</v>
      </c>
      <c r="L751">
        <v>0</v>
      </c>
      <c r="M751" t="s">
        <v>8585</v>
      </c>
    </row>
    <row r="752" spans="1:13">
      <c r="A752" s="13">
        <f t="shared" si="11"/>
        <v>66</v>
      </c>
      <c r="B752">
        <v>1526164</v>
      </c>
      <c r="C752">
        <v>1380</v>
      </c>
      <c r="D752">
        <v>2005</v>
      </c>
      <c r="E752"/>
      <c r="F752" t="s">
        <v>253</v>
      </c>
      <c r="G752">
        <v>66</v>
      </c>
      <c r="H752">
        <v>0</v>
      </c>
      <c r="I752">
        <v>0</v>
      </c>
      <c r="J752">
        <v>0</v>
      </c>
      <c r="K752">
        <v>0</v>
      </c>
      <c r="L752">
        <v>0</v>
      </c>
      <c r="M752" t="s">
        <v>8934</v>
      </c>
    </row>
    <row r="753" spans="1:13">
      <c r="A753" s="13">
        <f t="shared" si="11"/>
        <v>1415</v>
      </c>
      <c r="B753">
        <v>1526377</v>
      </c>
      <c r="C753">
        <v>1380</v>
      </c>
      <c r="D753">
        <v>2003</v>
      </c>
      <c r="E753"/>
      <c r="F753" t="s">
        <v>253</v>
      </c>
      <c r="G753" s="177">
        <v>1415</v>
      </c>
      <c r="H753">
        <v>0</v>
      </c>
      <c r="I753">
        <v>0</v>
      </c>
      <c r="J753">
        <v>0</v>
      </c>
      <c r="K753">
        <v>0</v>
      </c>
      <c r="L753">
        <v>0</v>
      </c>
      <c r="M753" t="s">
        <v>9447</v>
      </c>
    </row>
    <row r="754" spans="1:13">
      <c r="A754" s="13">
        <f t="shared" si="11"/>
        <v>0</v>
      </c>
      <c r="B754">
        <v>1526381</v>
      </c>
      <c r="C754">
        <v>1380</v>
      </c>
      <c r="D754">
        <v>2041</v>
      </c>
      <c r="E754"/>
      <c r="F754" t="s">
        <v>253</v>
      </c>
      <c r="G754">
        <v>0</v>
      </c>
      <c r="H754">
        <v>0</v>
      </c>
      <c r="I754">
        <v>0</v>
      </c>
      <c r="J754">
        <v>0</v>
      </c>
      <c r="K754">
        <v>1</v>
      </c>
      <c r="L754">
        <v>0</v>
      </c>
      <c r="M754" t="s">
        <v>7767</v>
      </c>
    </row>
    <row r="755" spans="1:13">
      <c r="A755" s="13">
        <f t="shared" si="11"/>
        <v>0</v>
      </c>
      <c r="B755">
        <v>1526542</v>
      </c>
      <c r="C755">
        <v>1380</v>
      </c>
      <c r="D755">
        <v>2040</v>
      </c>
      <c r="E755"/>
      <c r="F755" t="s">
        <v>253</v>
      </c>
      <c r="G755">
        <v>0</v>
      </c>
      <c r="H755">
        <v>0</v>
      </c>
      <c r="I755">
        <v>0</v>
      </c>
      <c r="J755">
        <v>0</v>
      </c>
      <c r="K755">
        <v>64</v>
      </c>
      <c r="L755">
        <v>0</v>
      </c>
      <c r="M755" t="s">
        <v>432</v>
      </c>
    </row>
    <row r="756" spans="1:13">
      <c r="A756" s="13">
        <f t="shared" si="11"/>
        <v>0</v>
      </c>
      <c r="B756">
        <v>1526542</v>
      </c>
      <c r="C756">
        <v>1380</v>
      </c>
      <c r="D756">
        <v>2041</v>
      </c>
      <c r="E756"/>
      <c r="F756" t="s">
        <v>253</v>
      </c>
      <c r="G756">
        <v>0</v>
      </c>
      <c r="H756">
        <v>0</v>
      </c>
      <c r="I756">
        <v>0</v>
      </c>
      <c r="J756">
        <v>0</v>
      </c>
      <c r="K756">
        <v>16</v>
      </c>
      <c r="L756">
        <v>0</v>
      </c>
      <c r="M756" t="s">
        <v>432</v>
      </c>
    </row>
    <row r="757" spans="1:13">
      <c r="A757" s="13">
        <f t="shared" si="11"/>
        <v>0</v>
      </c>
      <c r="B757">
        <v>1526543</v>
      </c>
      <c r="C757">
        <v>1380</v>
      </c>
      <c r="D757">
        <v>2003</v>
      </c>
      <c r="E757"/>
      <c r="F757" t="s">
        <v>253</v>
      </c>
      <c r="G757">
        <v>0</v>
      </c>
      <c r="H757">
        <v>0</v>
      </c>
      <c r="I757">
        <v>0</v>
      </c>
      <c r="J757">
        <v>0</v>
      </c>
      <c r="K757">
        <v>1</v>
      </c>
      <c r="L757">
        <v>0</v>
      </c>
      <c r="M757" t="s">
        <v>433</v>
      </c>
    </row>
    <row r="758" spans="1:13">
      <c r="A758" s="13">
        <f t="shared" si="11"/>
        <v>0</v>
      </c>
      <c r="B758">
        <v>1526543</v>
      </c>
      <c r="C758">
        <v>1380</v>
      </c>
      <c r="D758">
        <v>2040</v>
      </c>
      <c r="E758"/>
      <c r="F758" t="s">
        <v>253</v>
      </c>
      <c r="G758">
        <v>0</v>
      </c>
      <c r="H758">
        <v>0</v>
      </c>
      <c r="I758">
        <v>0</v>
      </c>
      <c r="J758">
        <v>0</v>
      </c>
      <c r="K758">
        <v>4</v>
      </c>
      <c r="L758">
        <v>0</v>
      </c>
      <c r="M758" t="s">
        <v>433</v>
      </c>
    </row>
    <row r="759" spans="1:13">
      <c r="A759" s="13">
        <f t="shared" si="11"/>
        <v>0</v>
      </c>
      <c r="B759">
        <v>1526543</v>
      </c>
      <c r="C759">
        <v>1380</v>
      </c>
      <c r="D759">
        <v>2041</v>
      </c>
      <c r="E759"/>
      <c r="F759" t="s">
        <v>253</v>
      </c>
      <c r="G759">
        <v>0</v>
      </c>
      <c r="H759">
        <v>0</v>
      </c>
      <c r="I759">
        <v>0</v>
      </c>
      <c r="J759">
        <v>0</v>
      </c>
      <c r="K759">
        <v>2</v>
      </c>
      <c r="L759">
        <v>0</v>
      </c>
      <c r="M759" t="s">
        <v>433</v>
      </c>
    </row>
    <row r="760" spans="1:13">
      <c r="A760" s="13">
        <f t="shared" si="11"/>
        <v>0</v>
      </c>
      <c r="B760">
        <v>1526544</v>
      </c>
      <c r="C760">
        <v>1380</v>
      </c>
      <c r="D760">
        <v>2003</v>
      </c>
      <c r="E760"/>
      <c r="F760" t="s">
        <v>253</v>
      </c>
      <c r="G760">
        <v>0</v>
      </c>
      <c r="H760">
        <v>0</v>
      </c>
      <c r="I760">
        <v>0</v>
      </c>
      <c r="J760">
        <v>0</v>
      </c>
      <c r="K760">
        <v>20</v>
      </c>
      <c r="L760">
        <v>0</v>
      </c>
      <c r="M760" t="s">
        <v>8005</v>
      </c>
    </row>
    <row r="761" spans="1:13">
      <c r="A761" s="13">
        <f t="shared" si="11"/>
        <v>1147</v>
      </c>
      <c r="B761">
        <v>1526544</v>
      </c>
      <c r="C761">
        <v>1380</v>
      </c>
      <c r="D761">
        <v>2005</v>
      </c>
      <c r="E761"/>
      <c r="F761" t="s">
        <v>253</v>
      </c>
      <c r="G761" s="177">
        <v>1147</v>
      </c>
      <c r="H761">
        <v>0</v>
      </c>
      <c r="I761">
        <v>0</v>
      </c>
      <c r="J761">
        <v>0</v>
      </c>
      <c r="K761">
        <v>0</v>
      </c>
      <c r="L761">
        <v>0</v>
      </c>
      <c r="M761" t="s">
        <v>8005</v>
      </c>
    </row>
    <row r="762" spans="1:13">
      <c r="A762" s="13">
        <f t="shared" si="11"/>
        <v>130</v>
      </c>
      <c r="B762">
        <v>1526545</v>
      </c>
      <c r="C762">
        <v>1400</v>
      </c>
      <c r="D762">
        <v>1000</v>
      </c>
      <c r="E762"/>
      <c r="F762" t="s">
        <v>122</v>
      </c>
      <c r="G762">
        <v>130</v>
      </c>
      <c r="H762">
        <v>0</v>
      </c>
      <c r="I762">
        <v>0</v>
      </c>
      <c r="J762">
        <v>0</v>
      </c>
      <c r="K762">
        <v>0</v>
      </c>
      <c r="L762">
        <v>0</v>
      </c>
      <c r="M762" t="s">
        <v>434</v>
      </c>
    </row>
    <row r="763" spans="1:13">
      <c r="A763" s="13">
        <f t="shared" si="11"/>
        <v>180</v>
      </c>
      <c r="B763">
        <v>1526545</v>
      </c>
      <c r="C763">
        <v>1400</v>
      </c>
      <c r="D763">
        <v>2000</v>
      </c>
      <c r="E763"/>
      <c r="F763" t="s">
        <v>122</v>
      </c>
      <c r="G763">
        <v>180</v>
      </c>
      <c r="H763">
        <v>0</v>
      </c>
      <c r="I763">
        <v>0</v>
      </c>
      <c r="J763">
        <v>0</v>
      </c>
      <c r="K763">
        <v>0</v>
      </c>
      <c r="L763">
        <v>0</v>
      </c>
      <c r="M763" t="s">
        <v>434</v>
      </c>
    </row>
    <row r="764" spans="1:13">
      <c r="A764" s="13">
        <f t="shared" si="11"/>
        <v>960</v>
      </c>
      <c r="B764">
        <v>1528044</v>
      </c>
      <c r="C764">
        <v>1380</v>
      </c>
      <c r="D764">
        <v>1013</v>
      </c>
      <c r="E764"/>
      <c r="F764" t="s">
        <v>253</v>
      </c>
      <c r="G764">
        <v>960</v>
      </c>
      <c r="H764">
        <v>0</v>
      </c>
      <c r="I764">
        <v>0</v>
      </c>
      <c r="J764">
        <v>0</v>
      </c>
      <c r="K764">
        <v>5</v>
      </c>
      <c r="L764">
        <v>0</v>
      </c>
      <c r="M764" t="s">
        <v>435</v>
      </c>
    </row>
    <row r="765" spans="1:13">
      <c r="A765" s="13">
        <f t="shared" si="11"/>
        <v>1168</v>
      </c>
      <c r="B765">
        <v>1528045</v>
      </c>
      <c r="C765">
        <v>1380</v>
      </c>
      <c r="D765">
        <v>1013</v>
      </c>
      <c r="E765"/>
      <c r="F765" t="s">
        <v>253</v>
      </c>
      <c r="G765" s="177">
        <v>1168</v>
      </c>
      <c r="H765">
        <v>0</v>
      </c>
      <c r="I765">
        <v>0</v>
      </c>
      <c r="J765">
        <v>0</v>
      </c>
      <c r="K765">
        <v>2</v>
      </c>
      <c r="L765">
        <v>0</v>
      </c>
      <c r="M765" t="s">
        <v>436</v>
      </c>
    </row>
    <row r="766" spans="1:13">
      <c r="A766" s="13">
        <f t="shared" si="11"/>
        <v>0</v>
      </c>
      <c r="B766">
        <v>1528046</v>
      </c>
      <c r="C766">
        <v>1380</v>
      </c>
      <c r="D766">
        <v>1013</v>
      </c>
      <c r="E766"/>
      <c r="F766" t="s">
        <v>253</v>
      </c>
      <c r="G766">
        <v>0</v>
      </c>
      <c r="H766">
        <v>0</v>
      </c>
      <c r="I766">
        <v>0</v>
      </c>
      <c r="J766">
        <v>0</v>
      </c>
      <c r="K766">
        <v>97</v>
      </c>
      <c r="L766">
        <v>0</v>
      </c>
      <c r="M766" t="s">
        <v>437</v>
      </c>
    </row>
    <row r="767" spans="1:13">
      <c r="A767" s="13">
        <f t="shared" si="11"/>
        <v>13935.308999999999</v>
      </c>
      <c r="B767">
        <v>1528215</v>
      </c>
      <c r="C767">
        <v>1380</v>
      </c>
      <c r="D767">
        <v>2000</v>
      </c>
      <c r="E767"/>
      <c r="F767" t="s">
        <v>122</v>
      </c>
      <c r="G767" s="102">
        <v>13935.308999999999</v>
      </c>
      <c r="H767">
        <v>0</v>
      </c>
      <c r="I767">
        <v>0</v>
      </c>
      <c r="J767">
        <v>0</v>
      </c>
      <c r="K767">
        <v>0</v>
      </c>
      <c r="L767">
        <v>0</v>
      </c>
      <c r="M767" t="s">
        <v>438</v>
      </c>
    </row>
    <row r="768" spans="1:13">
      <c r="A768" s="13">
        <f t="shared" si="11"/>
        <v>0</v>
      </c>
      <c r="B768">
        <v>1528317</v>
      </c>
      <c r="C768">
        <v>1380</v>
      </c>
      <c r="D768">
        <v>2001</v>
      </c>
      <c r="E768"/>
      <c r="F768" t="s">
        <v>253</v>
      </c>
      <c r="G768">
        <v>0</v>
      </c>
      <c r="H768">
        <v>0</v>
      </c>
      <c r="I768">
        <v>0</v>
      </c>
      <c r="J768">
        <v>0</v>
      </c>
      <c r="K768">
        <v>3</v>
      </c>
      <c r="L768">
        <v>0</v>
      </c>
      <c r="M768" t="s">
        <v>9197</v>
      </c>
    </row>
    <row r="769" spans="1:13">
      <c r="A769" s="13">
        <f t="shared" si="11"/>
        <v>87</v>
      </c>
      <c r="B769">
        <v>1528319</v>
      </c>
      <c r="C769">
        <v>1380</v>
      </c>
      <c r="D769">
        <v>2005</v>
      </c>
      <c r="E769"/>
      <c r="F769" t="s">
        <v>253</v>
      </c>
      <c r="G769">
        <v>87</v>
      </c>
      <c r="H769">
        <v>0</v>
      </c>
      <c r="I769">
        <v>0</v>
      </c>
      <c r="J769">
        <v>0</v>
      </c>
      <c r="K769">
        <v>0</v>
      </c>
      <c r="L769">
        <v>0</v>
      </c>
      <c r="M769" t="s">
        <v>9289</v>
      </c>
    </row>
    <row r="770" spans="1:13">
      <c r="A770" s="13">
        <f t="shared" si="11"/>
        <v>230</v>
      </c>
      <c r="B770">
        <v>1528320</v>
      </c>
      <c r="C770">
        <v>1380</v>
      </c>
      <c r="D770">
        <v>2005</v>
      </c>
      <c r="E770"/>
      <c r="F770" t="s">
        <v>253</v>
      </c>
      <c r="G770">
        <v>230</v>
      </c>
      <c r="H770">
        <v>0</v>
      </c>
      <c r="I770">
        <v>0</v>
      </c>
      <c r="J770">
        <v>0</v>
      </c>
      <c r="K770">
        <v>0</v>
      </c>
      <c r="L770">
        <v>0</v>
      </c>
      <c r="M770" t="s">
        <v>9223</v>
      </c>
    </row>
    <row r="771" spans="1:13">
      <c r="A771" s="13">
        <f t="shared" ref="A771:A834" si="12">G771+H771+I771</f>
        <v>0</v>
      </c>
      <c r="B771">
        <v>1528320</v>
      </c>
      <c r="C771">
        <v>1380</v>
      </c>
      <c r="D771">
        <v>2041</v>
      </c>
      <c r="E771"/>
      <c r="F771" t="s">
        <v>253</v>
      </c>
      <c r="G771">
        <v>0</v>
      </c>
      <c r="H771">
        <v>0</v>
      </c>
      <c r="I771">
        <v>0</v>
      </c>
      <c r="J771">
        <v>0</v>
      </c>
      <c r="K771">
        <v>2</v>
      </c>
      <c r="L771">
        <v>0</v>
      </c>
      <c r="M771" t="s">
        <v>9223</v>
      </c>
    </row>
    <row r="772" spans="1:13">
      <c r="A772" s="13">
        <f t="shared" si="12"/>
        <v>4</v>
      </c>
      <c r="B772">
        <v>1528323</v>
      </c>
      <c r="C772">
        <v>1380</v>
      </c>
      <c r="D772">
        <v>2004</v>
      </c>
      <c r="E772"/>
      <c r="F772" t="s">
        <v>253</v>
      </c>
      <c r="G772">
        <v>4</v>
      </c>
      <c r="H772">
        <v>0</v>
      </c>
      <c r="I772">
        <v>0</v>
      </c>
      <c r="J772">
        <v>0</v>
      </c>
      <c r="K772">
        <v>3</v>
      </c>
      <c r="L772">
        <v>0</v>
      </c>
      <c r="M772" t="s">
        <v>8221</v>
      </c>
    </row>
    <row r="773" spans="1:13">
      <c r="A773" s="13">
        <f t="shared" si="12"/>
        <v>54</v>
      </c>
      <c r="B773">
        <v>1528324</v>
      </c>
      <c r="C773">
        <v>1380</v>
      </c>
      <c r="D773">
        <v>2005</v>
      </c>
      <c r="E773"/>
      <c r="F773" t="s">
        <v>253</v>
      </c>
      <c r="G773">
        <v>54</v>
      </c>
      <c r="H773">
        <v>0</v>
      </c>
      <c r="I773">
        <v>0</v>
      </c>
      <c r="J773">
        <v>0</v>
      </c>
      <c r="K773">
        <v>0</v>
      </c>
      <c r="L773">
        <v>0</v>
      </c>
      <c r="M773" t="s">
        <v>8238</v>
      </c>
    </row>
    <row r="774" spans="1:13">
      <c r="A774" s="13">
        <f t="shared" si="12"/>
        <v>0</v>
      </c>
      <c r="B774">
        <v>1528456</v>
      </c>
      <c r="C774">
        <v>1380</v>
      </c>
      <c r="D774">
        <v>2001</v>
      </c>
      <c r="E774"/>
      <c r="F774" t="s">
        <v>253</v>
      </c>
      <c r="G774">
        <v>0</v>
      </c>
      <c r="H774">
        <v>0</v>
      </c>
      <c r="I774">
        <v>0</v>
      </c>
      <c r="J774">
        <v>0</v>
      </c>
      <c r="K774">
        <v>7</v>
      </c>
      <c r="L774">
        <v>0</v>
      </c>
      <c r="M774" t="s">
        <v>7453</v>
      </c>
    </row>
    <row r="775" spans="1:13">
      <c r="A775" s="13">
        <f t="shared" si="12"/>
        <v>448</v>
      </c>
      <c r="B775">
        <v>1528456</v>
      </c>
      <c r="C775">
        <v>1380</v>
      </c>
      <c r="D775">
        <v>2005</v>
      </c>
      <c r="E775"/>
      <c r="F775" t="s">
        <v>253</v>
      </c>
      <c r="G775">
        <v>448</v>
      </c>
      <c r="H775">
        <v>0</v>
      </c>
      <c r="I775">
        <v>0</v>
      </c>
      <c r="J775">
        <v>0</v>
      </c>
      <c r="K775">
        <v>0</v>
      </c>
      <c r="L775">
        <v>0</v>
      </c>
      <c r="M775" t="s">
        <v>7453</v>
      </c>
    </row>
    <row r="776" spans="1:13">
      <c r="A776" s="13">
        <f t="shared" si="12"/>
        <v>0</v>
      </c>
      <c r="B776">
        <v>1528456</v>
      </c>
      <c r="C776">
        <v>1380</v>
      </c>
      <c r="D776">
        <v>2041</v>
      </c>
      <c r="E776"/>
      <c r="F776" t="s">
        <v>253</v>
      </c>
      <c r="G776">
        <v>0</v>
      </c>
      <c r="H776">
        <v>0</v>
      </c>
      <c r="I776">
        <v>0</v>
      </c>
      <c r="J776">
        <v>0</v>
      </c>
      <c r="K776">
        <v>1</v>
      </c>
      <c r="L776">
        <v>0</v>
      </c>
      <c r="M776" t="s">
        <v>7453</v>
      </c>
    </row>
    <row r="777" spans="1:13">
      <c r="A777" s="13">
        <f t="shared" si="12"/>
        <v>133600</v>
      </c>
      <c r="B777">
        <v>1528458</v>
      </c>
      <c r="C777">
        <v>1380</v>
      </c>
      <c r="D777">
        <v>2000</v>
      </c>
      <c r="E777"/>
      <c r="F777" t="s">
        <v>253</v>
      </c>
      <c r="G777" s="177">
        <v>133600</v>
      </c>
      <c r="H777">
        <v>0</v>
      </c>
      <c r="I777">
        <v>0</v>
      </c>
      <c r="J777">
        <v>0</v>
      </c>
      <c r="K777">
        <v>0</v>
      </c>
      <c r="L777">
        <v>0</v>
      </c>
      <c r="M777" t="s">
        <v>9448</v>
      </c>
    </row>
    <row r="778" spans="1:13">
      <c r="A778" s="13">
        <f t="shared" si="12"/>
        <v>49760</v>
      </c>
      <c r="B778">
        <v>1528459</v>
      </c>
      <c r="C778">
        <v>1380</v>
      </c>
      <c r="D778">
        <v>2000</v>
      </c>
      <c r="E778"/>
      <c r="F778" t="s">
        <v>253</v>
      </c>
      <c r="G778" s="177">
        <v>49760</v>
      </c>
      <c r="H778">
        <v>0</v>
      </c>
      <c r="I778">
        <v>0</v>
      </c>
      <c r="J778">
        <v>0</v>
      </c>
      <c r="K778">
        <v>0</v>
      </c>
      <c r="L778">
        <v>0</v>
      </c>
      <c r="M778" t="s">
        <v>8006</v>
      </c>
    </row>
    <row r="779" spans="1:13">
      <c r="A779" s="13">
        <f t="shared" si="12"/>
        <v>1913</v>
      </c>
      <c r="B779">
        <v>1528459</v>
      </c>
      <c r="C779">
        <v>1380</v>
      </c>
      <c r="D779">
        <v>2001</v>
      </c>
      <c r="E779"/>
      <c r="F779" t="s">
        <v>253</v>
      </c>
      <c r="G779" s="177">
        <v>1913</v>
      </c>
      <c r="H779">
        <v>0</v>
      </c>
      <c r="I779">
        <v>0</v>
      </c>
      <c r="J779">
        <v>0</v>
      </c>
      <c r="K779">
        <v>0</v>
      </c>
      <c r="L779">
        <v>0</v>
      </c>
      <c r="M779" t="s">
        <v>8006</v>
      </c>
    </row>
    <row r="780" spans="1:13">
      <c r="A780" s="13">
        <f t="shared" si="12"/>
        <v>1</v>
      </c>
      <c r="B780">
        <v>1528601</v>
      </c>
      <c r="C780">
        <v>1380</v>
      </c>
      <c r="D780">
        <v>2001</v>
      </c>
      <c r="E780"/>
      <c r="F780" t="s">
        <v>253</v>
      </c>
      <c r="G780">
        <v>1</v>
      </c>
      <c r="H780">
        <v>0</v>
      </c>
      <c r="I780">
        <v>0</v>
      </c>
      <c r="J780">
        <v>0</v>
      </c>
      <c r="K780">
        <v>0</v>
      </c>
      <c r="L780">
        <v>0</v>
      </c>
      <c r="M780" t="s">
        <v>9380</v>
      </c>
    </row>
    <row r="781" spans="1:13">
      <c r="A781" s="13">
        <f t="shared" si="12"/>
        <v>243</v>
      </c>
      <c r="B781">
        <v>1528601</v>
      </c>
      <c r="C781">
        <v>1380</v>
      </c>
      <c r="D781">
        <v>2003</v>
      </c>
      <c r="E781"/>
      <c r="F781" t="s">
        <v>253</v>
      </c>
      <c r="G781">
        <v>243</v>
      </c>
      <c r="H781">
        <v>0</v>
      </c>
      <c r="I781">
        <v>0</v>
      </c>
      <c r="J781">
        <v>0</v>
      </c>
      <c r="K781">
        <v>0</v>
      </c>
      <c r="L781">
        <v>0</v>
      </c>
      <c r="M781" t="s">
        <v>9380</v>
      </c>
    </row>
    <row r="782" spans="1:13">
      <c r="A782" s="13">
        <f t="shared" si="12"/>
        <v>0</v>
      </c>
      <c r="B782">
        <v>1528603</v>
      </c>
      <c r="C782">
        <v>1380</v>
      </c>
      <c r="D782">
        <v>2003</v>
      </c>
      <c r="E782"/>
      <c r="F782" t="s">
        <v>253</v>
      </c>
      <c r="G782">
        <v>0</v>
      </c>
      <c r="H782">
        <v>0</v>
      </c>
      <c r="I782">
        <v>0</v>
      </c>
      <c r="J782">
        <v>0</v>
      </c>
      <c r="K782">
        <v>5</v>
      </c>
      <c r="L782">
        <v>0</v>
      </c>
      <c r="M782" t="s">
        <v>439</v>
      </c>
    </row>
    <row r="783" spans="1:13">
      <c r="A783" s="13">
        <f t="shared" si="12"/>
        <v>3</v>
      </c>
      <c r="B783">
        <v>1528603</v>
      </c>
      <c r="C783">
        <v>1380</v>
      </c>
      <c r="D783">
        <v>2004</v>
      </c>
      <c r="E783"/>
      <c r="F783" t="s">
        <v>253</v>
      </c>
      <c r="G783">
        <v>3</v>
      </c>
      <c r="H783">
        <v>0</v>
      </c>
      <c r="I783">
        <v>0</v>
      </c>
      <c r="J783">
        <v>0</v>
      </c>
      <c r="K783">
        <v>1</v>
      </c>
      <c r="L783">
        <v>0</v>
      </c>
      <c r="M783" t="s">
        <v>439</v>
      </c>
    </row>
    <row r="784" spans="1:13">
      <c r="A784" s="13">
        <f t="shared" si="12"/>
        <v>984</v>
      </c>
      <c r="B784">
        <v>1528603</v>
      </c>
      <c r="C784">
        <v>1380</v>
      </c>
      <c r="D784">
        <v>2005</v>
      </c>
      <c r="E784"/>
      <c r="F784" t="s">
        <v>253</v>
      </c>
      <c r="G784">
        <v>984</v>
      </c>
      <c r="H784">
        <v>0</v>
      </c>
      <c r="I784">
        <v>0</v>
      </c>
      <c r="J784">
        <v>0</v>
      </c>
      <c r="K784">
        <v>0</v>
      </c>
      <c r="L784">
        <v>0</v>
      </c>
      <c r="M784" t="s">
        <v>439</v>
      </c>
    </row>
    <row r="785" spans="1:13">
      <c r="A785" s="13">
        <f t="shared" si="12"/>
        <v>0</v>
      </c>
      <c r="B785">
        <v>1528603</v>
      </c>
      <c r="C785">
        <v>1380</v>
      </c>
      <c r="D785">
        <v>2041</v>
      </c>
      <c r="E785"/>
      <c r="F785" t="s">
        <v>253</v>
      </c>
      <c r="G785">
        <v>0</v>
      </c>
      <c r="H785">
        <v>0</v>
      </c>
      <c r="I785">
        <v>0</v>
      </c>
      <c r="J785">
        <v>0</v>
      </c>
      <c r="K785">
        <v>2</v>
      </c>
      <c r="L785">
        <v>0</v>
      </c>
      <c r="M785" t="s">
        <v>439</v>
      </c>
    </row>
    <row r="786" spans="1:13">
      <c r="A786" s="13">
        <f t="shared" si="12"/>
        <v>7938</v>
      </c>
      <c r="B786">
        <v>1528779</v>
      </c>
      <c r="C786">
        <v>1400</v>
      </c>
      <c r="D786">
        <v>2001</v>
      </c>
      <c r="E786"/>
      <c r="F786" t="s">
        <v>253</v>
      </c>
      <c r="G786" s="177">
        <v>7938</v>
      </c>
      <c r="H786">
        <v>0</v>
      </c>
      <c r="I786">
        <v>0</v>
      </c>
      <c r="J786">
        <v>0</v>
      </c>
      <c r="K786">
        <v>0</v>
      </c>
      <c r="L786">
        <v>0</v>
      </c>
      <c r="M786" t="s">
        <v>8767</v>
      </c>
    </row>
    <row r="787" spans="1:13">
      <c r="A787" s="13">
        <f t="shared" si="12"/>
        <v>1374</v>
      </c>
      <c r="B787">
        <v>1528782</v>
      </c>
      <c r="C787">
        <v>1400</v>
      </c>
      <c r="D787">
        <v>2001</v>
      </c>
      <c r="E787"/>
      <c r="F787" t="s">
        <v>253</v>
      </c>
      <c r="G787" s="177">
        <v>1374</v>
      </c>
      <c r="H787">
        <v>0</v>
      </c>
      <c r="I787">
        <v>0</v>
      </c>
      <c r="J787">
        <v>0</v>
      </c>
      <c r="K787">
        <v>0</v>
      </c>
      <c r="L787">
        <v>0</v>
      </c>
      <c r="M787" t="s">
        <v>8896</v>
      </c>
    </row>
    <row r="788" spans="1:13">
      <c r="A788" s="13">
        <f t="shared" si="12"/>
        <v>523</v>
      </c>
      <c r="B788">
        <v>1528786</v>
      </c>
      <c r="C788">
        <v>1380</v>
      </c>
      <c r="D788">
        <v>1000</v>
      </c>
      <c r="E788"/>
      <c r="F788" t="s">
        <v>253</v>
      </c>
      <c r="G788">
        <v>523</v>
      </c>
      <c r="H788">
        <v>0</v>
      </c>
      <c r="I788">
        <v>0</v>
      </c>
      <c r="J788">
        <v>0</v>
      </c>
      <c r="K788">
        <v>0</v>
      </c>
      <c r="L788">
        <v>0</v>
      </c>
      <c r="M788" t="s">
        <v>185</v>
      </c>
    </row>
    <row r="789" spans="1:13">
      <c r="A789" s="13">
        <f t="shared" si="12"/>
        <v>11</v>
      </c>
      <c r="B789">
        <v>1528786</v>
      </c>
      <c r="C789">
        <v>1380</v>
      </c>
      <c r="D789">
        <v>2001</v>
      </c>
      <c r="E789"/>
      <c r="F789" t="s">
        <v>253</v>
      </c>
      <c r="G789">
        <v>11</v>
      </c>
      <c r="H789">
        <v>0</v>
      </c>
      <c r="I789">
        <v>0</v>
      </c>
      <c r="J789">
        <v>0</v>
      </c>
      <c r="K789">
        <v>0</v>
      </c>
      <c r="L789">
        <v>0</v>
      </c>
      <c r="M789" t="s">
        <v>185</v>
      </c>
    </row>
    <row r="790" spans="1:13">
      <c r="A790" s="13">
        <f t="shared" si="12"/>
        <v>6083</v>
      </c>
      <c r="B790">
        <v>1528789</v>
      </c>
      <c r="C790">
        <v>1380</v>
      </c>
      <c r="D790">
        <v>1000</v>
      </c>
      <c r="E790"/>
      <c r="F790" t="s">
        <v>253</v>
      </c>
      <c r="G790" s="177">
        <v>6083</v>
      </c>
      <c r="H790">
        <v>0</v>
      </c>
      <c r="I790">
        <v>0</v>
      </c>
      <c r="J790">
        <v>0</v>
      </c>
      <c r="K790">
        <v>0</v>
      </c>
      <c r="L790">
        <v>0</v>
      </c>
      <c r="M790" t="s">
        <v>189</v>
      </c>
    </row>
    <row r="791" spans="1:13">
      <c r="A791" s="13">
        <f t="shared" si="12"/>
        <v>840</v>
      </c>
      <c r="B791">
        <v>1528789</v>
      </c>
      <c r="C791">
        <v>1380</v>
      </c>
      <c r="D791">
        <v>1020</v>
      </c>
      <c r="E791"/>
      <c r="F791" t="s">
        <v>253</v>
      </c>
      <c r="G791">
        <v>840</v>
      </c>
      <c r="H791">
        <v>0</v>
      </c>
      <c r="I791">
        <v>0</v>
      </c>
      <c r="J791">
        <v>0</v>
      </c>
      <c r="K791">
        <v>0</v>
      </c>
      <c r="L791">
        <v>0</v>
      </c>
      <c r="M791" t="s">
        <v>189</v>
      </c>
    </row>
    <row r="792" spans="1:13">
      <c r="A792" s="13">
        <f t="shared" si="12"/>
        <v>50</v>
      </c>
      <c r="B792">
        <v>1528789</v>
      </c>
      <c r="C792">
        <v>1380</v>
      </c>
      <c r="D792">
        <v>2001</v>
      </c>
      <c r="E792"/>
      <c r="F792" t="s">
        <v>253</v>
      </c>
      <c r="G792">
        <v>50</v>
      </c>
      <c r="H792">
        <v>0</v>
      </c>
      <c r="I792">
        <v>0</v>
      </c>
      <c r="J792">
        <v>0</v>
      </c>
      <c r="K792">
        <v>0</v>
      </c>
      <c r="L792">
        <v>0</v>
      </c>
      <c r="M792" t="s">
        <v>189</v>
      </c>
    </row>
    <row r="793" spans="1:13">
      <c r="A793" s="13">
        <f t="shared" si="12"/>
        <v>380</v>
      </c>
      <c r="B793">
        <v>1528789</v>
      </c>
      <c r="C793">
        <v>1380</v>
      </c>
      <c r="D793">
        <v>2040</v>
      </c>
      <c r="E793"/>
      <c r="F793" t="s">
        <v>253</v>
      </c>
      <c r="G793">
        <v>380</v>
      </c>
      <c r="H793">
        <v>0</v>
      </c>
      <c r="I793">
        <v>0</v>
      </c>
      <c r="J793">
        <v>0</v>
      </c>
      <c r="K793">
        <v>0</v>
      </c>
      <c r="L793">
        <v>0</v>
      </c>
      <c r="M793" t="s">
        <v>189</v>
      </c>
    </row>
    <row r="794" spans="1:13">
      <c r="A794" s="13">
        <f t="shared" si="12"/>
        <v>0</v>
      </c>
      <c r="B794">
        <v>1528789</v>
      </c>
      <c r="C794">
        <v>1401</v>
      </c>
      <c r="D794">
        <v>2001</v>
      </c>
      <c r="E794"/>
      <c r="F794" t="s">
        <v>253</v>
      </c>
      <c r="G794">
        <v>0</v>
      </c>
      <c r="H794">
        <v>0</v>
      </c>
      <c r="I794">
        <v>0</v>
      </c>
      <c r="J794">
        <v>0</v>
      </c>
      <c r="K794">
        <v>153</v>
      </c>
      <c r="L794">
        <v>0</v>
      </c>
      <c r="M794" t="s">
        <v>189</v>
      </c>
    </row>
    <row r="795" spans="1:13">
      <c r="A795" s="13">
        <f t="shared" si="12"/>
        <v>2525</v>
      </c>
      <c r="B795">
        <v>1528791</v>
      </c>
      <c r="C795">
        <v>1400</v>
      </c>
      <c r="D795">
        <v>2001</v>
      </c>
      <c r="E795"/>
      <c r="F795" t="s">
        <v>253</v>
      </c>
      <c r="G795" s="177">
        <v>2525</v>
      </c>
      <c r="H795">
        <v>0</v>
      </c>
      <c r="I795">
        <v>0</v>
      </c>
      <c r="J795">
        <v>0</v>
      </c>
      <c r="K795">
        <v>0</v>
      </c>
      <c r="L795">
        <v>0</v>
      </c>
      <c r="M795" t="s">
        <v>440</v>
      </c>
    </row>
    <row r="796" spans="1:13">
      <c r="A796" s="13">
        <f t="shared" si="12"/>
        <v>4</v>
      </c>
      <c r="B796">
        <v>1528798</v>
      </c>
      <c r="C796">
        <v>1380</v>
      </c>
      <c r="D796">
        <v>2001</v>
      </c>
      <c r="E796"/>
      <c r="F796" t="s">
        <v>253</v>
      </c>
      <c r="G796">
        <v>4</v>
      </c>
      <c r="H796">
        <v>0</v>
      </c>
      <c r="I796">
        <v>0</v>
      </c>
      <c r="J796">
        <v>0</v>
      </c>
      <c r="K796">
        <v>0</v>
      </c>
      <c r="L796">
        <v>0</v>
      </c>
      <c r="M796" t="s">
        <v>160</v>
      </c>
    </row>
    <row r="797" spans="1:13">
      <c r="A797" s="13">
        <f t="shared" si="12"/>
        <v>21</v>
      </c>
      <c r="B797">
        <v>1528799</v>
      </c>
      <c r="C797">
        <v>1380</v>
      </c>
      <c r="D797">
        <v>1000</v>
      </c>
      <c r="E797"/>
      <c r="F797" t="s">
        <v>253</v>
      </c>
      <c r="G797">
        <v>21</v>
      </c>
      <c r="H797">
        <v>0</v>
      </c>
      <c r="I797">
        <v>0</v>
      </c>
      <c r="J797">
        <v>0</v>
      </c>
      <c r="K797">
        <v>0</v>
      </c>
      <c r="L797">
        <v>0</v>
      </c>
      <c r="M797" t="s">
        <v>161</v>
      </c>
    </row>
    <row r="798" spans="1:13">
      <c r="A798" s="13">
        <f t="shared" si="12"/>
        <v>504</v>
      </c>
      <c r="B798">
        <v>1528799</v>
      </c>
      <c r="C798">
        <v>1401</v>
      </c>
      <c r="D798">
        <v>2001</v>
      </c>
      <c r="E798"/>
      <c r="F798" t="s">
        <v>253</v>
      </c>
      <c r="G798">
        <v>504</v>
      </c>
      <c r="H798">
        <v>0</v>
      </c>
      <c r="I798">
        <v>0</v>
      </c>
      <c r="J798">
        <v>0</v>
      </c>
      <c r="K798">
        <v>0</v>
      </c>
      <c r="L798">
        <v>0</v>
      </c>
      <c r="M798" t="s">
        <v>161</v>
      </c>
    </row>
    <row r="799" spans="1:13">
      <c r="A799" s="13">
        <f t="shared" si="12"/>
        <v>274</v>
      </c>
      <c r="B799">
        <v>1528800</v>
      </c>
      <c r="C799">
        <v>1380</v>
      </c>
      <c r="D799">
        <v>1000</v>
      </c>
      <c r="E799"/>
      <c r="F799" t="s">
        <v>253</v>
      </c>
      <c r="G799">
        <v>274</v>
      </c>
      <c r="H799">
        <v>0</v>
      </c>
      <c r="I799">
        <v>0</v>
      </c>
      <c r="J799">
        <v>0</v>
      </c>
      <c r="K799">
        <v>0</v>
      </c>
      <c r="L799">
        <v>0</v>
      </c>
      <c r="M799" t="s">
        <v>7499</v>
      </c>
    </row>
    <row r="800" spans="1:13">
      <c r="A800" s="13">
        <f t="shared" si="12"/>
        <v>6960</v>
      </c>
      <c r="B800">
        <v>1528802</v>
      </c>
      <c r="C800">
        <v>1380</v>
      </c>
      <c r="D800">
        <v>1000</v>
      </c>
      <c r="E800"/>
      <c r="F800" t="s">
        <v>253</v>
      </c>
      <c r="G800" s="177">
        <v>6960</v>
      </c>
      <c r="H800">
        <v>0</v>
      </c>
      <c r="I800">
        <v>0</v>
      </c>
      <c r="J800">
        <v>0</v>
      </c>
      <c r="K800">
        <v>0</v>
      </c>
      <c r="L800">
        <v>0</v>
      </c>
      <c r="M800" t="s">
        <v>162</v>
      </c>
    </row>
    <row r="801" spans="1:13">
      <c r="A801" s="13">
        <f t="shared" si="12"/>
        <v>3050</v>
      </c>
      <c r="B801">
        <v>1528802</v>
      </c>
      <c r="C801">
        <v>1380</v>
      </c>
      <c r="D801">
        <v>2003</v>
      </c>
      <c r="E801"/>
      <c r="F801" t="s">
        <v>253</v>
      </c>
      <c r="G801" s="177">
        <v>3050</v>
      </c>
      <c r="H801">
        <v>0</v>
      </c>
      <c r="I801">
        <v>0</v>
      </c>
      <c r="J801">
        <v>0</v>
      </c>
      <c r="K801">
        <v>0</v>
      </c>
      <c r="L801">
        <v>0</v>
      </c>
      <c r="M801" t="s">
        <v>162</v>
      </c>
    </row>
    <row r="802" spans="1:13">
      <c r="A802" s="13">
        <f t="shared" si="12"/>
        <v>0</v>
      </c>
      <c r="B802">
        <v>1529001</v>
      </c>
      <c r="C802">
        <v>1380</v>
      </c>
      <c r="D802">
        <v>2001</v>
      </c>
      <c r="E802"/>
      <c r="F802" t="s">
        <v>253</v>
      </c>
      <c r="G802">
        <v>0</v>
      </c>
      <c r="H802">
        <v>0</v>
      </c>
      <c r="I802">
        <v>0</v>
      </c>
      <c r="J802">
        <v>0</v>
      </c>
      <c r="K802">
        <v>244</v>
      </c>
      <c r="L802">
        <v>0</v>
      </c>
      <c r="M802" t="s">
        <v>8935</v>
      </c>
    </row>
    <row r="803" spans="1:13">
      <c r="A803" s="13">
        <f t="shared" si="12"/>
        <v>186</v>
      </c>
      <c r="B803">
        <v>1529002</v>
      </c>
      <c r="C803">
        <v>1380</v>
      </c>
      <c r="D803">
        <v>2003</v>
      </c>
      <c r="E803"/>
      <c r="F803" t="s">
        <v>253</v>
      </c>
      <c r="G803">
        <v>186</v>
      </c>
      <c r="H803">
        <v>0</v>
      </c>
      <c r="I803">
        <v>0</v>
      </c>
      <c r="J803">
        <v>0</v>
      </c>
      <c r="K803">
        <v>4</v>
      </c>
      <c r="L803">
        <v>0</v>
      </c>
      <c r="M803" t="s">
        <v>8973</v>
      </c>
    </row>
    <row r="804" spans="1:13">
      <c r="A804" s="13">
        <f t="shared" si="12"/>
        <v>5</v>
      </c>
      <c r="B804">
        <v>1529002</v>
      </c>
      <c r="C804">
        <v>1380</v>
      </c>
      <c r="D804">
        <v>2004</v>
      </c>
      <c r="E804"/>
      <c r="F804" t="s">
        <v>253</v>
      </c>
      <c r="G804">
        <v>5</v>
      </c>
      <c r="H804">
        <v>0</v>
      </c>
      <c r="I804">
        <v>0</v>
      </c>
      <c r="J804">
        <v>0</v>
      </c>
      <c r="K804">
        <v>1</v>
      </c>
      <c r="L804">
        <v>0</v>
      </c>
      <c r="M804" t="s">
        <v>8973</v>
      </c>
    </row>
    <row r="805" spans="1:13">
      <c r="A805" s="13">
        <f t="shared" si="12"/>
        <v>546</v>
      </c>
      <c r="B805">
        <v>1529002</v>
      </c>
      <c r="C805">
        <v>1380</v>
      </c>
      <c r="D805">
        <v>2005</v>
      </c>
      <c r="E805"/>
      <c r="F805" t="s">
        <v>253</v>
      </c>
      <c r="G805">
        <v>546</v>
      </c>
      <c r="H805">
        <v>0</v>
      </c>
      <c r="I805">
        <v>0</v>
      </c>
      <c r="J805">
        <v>0</v>
      </c>
      <c r="K805">
        <v>0</v>
      </c>
      <c r="L805">
        <v>0</v>
      </c>
      <c r="M805" t="s">
        <v>8973</v>
      </c>
    </row>
    <row r="806" spans="1:13">
      <c r="A806" s="13">
        <f t="shared" si="12"/>
        <v>0</v>
      </c>
      <c r="B806">
        <v>1529002</v>
      </c>
      <c r="C806">
        <v>1380</v>
      </c>
      <c r="D806">
        <v>2041</v>
      </c>
      <c r="E806"/>
      <c r="F806" t="s">
        <v>253</v>
      </c>
      <c r="G806">
        <v>0</v>
      </c>
      <c r="H806">
        <v>0</v>
      </c>
      <c r="I806">
        <v>0</v>
      </c>
      <c r="J806">
        <v>0</v>
      </c>
      <c r="K806">
        <v>1</v>
      </c>
      <c r="L806">
        <v>0</v>
      </c>
      <c r="M806" t="s">
        <v>8973</v>
      </c>
    </row>
    <row r="807" spans="1:13">
      <c r="A807" s="13">
        <f t="shared" si="12"/>
        <v>16</v>
      </c>
      <c r="B807">
        <v>1529003</v>
      </c>
      <c r="C807">
        <v>1380</v>
      </c>
      <c r="D807">
        <v>2005</v>
      </c>
      <c r="E807"/>
      <c r="F807" t="s">
        <v>253</v>
      </c>
      <c r="G807">
        <v>16</v>
      </c>
      <c r="H807">
        <v>0</v>
      </c>
      <c r="I807">
        <v>0</v>
      </c>
      <c r="J807">
        <v>0</v>
      </c>
      <c r="K807">
        <v>0</v>
      </c>
      <c r="L807">
        <v>0</v>
      </c>
      <c r="M807" t="s">
        <v>8974</v>
      </c>
    </row>
    <row r="808" spans="1:13">
      <c r="A808" s="13">
        <f t="shared" si="12"/>
        <v>918000</v>
      </c>
      <c r="B808">
        <v>1529009</v>
      </c>
      <c r="C808">
        <v>1380</v>
      </c>
      <c r="D808">
        <v>2000</v>
      </c>
      <c r="E808"/>
      <c r="F808" t="s">
        <v>253</v>
      </c>
      <c r="G808" s="177">
        <v>918000</v>
      </c>
      <c r="H808">
        <v>0</v>
      </c>
      <c r="I808">
        <v>0</v>
      </c>
      <c r="J808">
        <v>0</v>
      </c>
      <c r="K808">
        <v>0</v>
      </c>
      <c r="L808">
        <v>0</v>
      </c>
      <c r="M808" t="s">
        <v>7728</v>
      </c>
    </row>
    <row r="809" spans="1:13">
      <c r="A809" s="13">
        <f t="shared" si="12"/>
        <v>330000</v>
      </c>
      <c r="B809">
        <v>1529010</v>
      </c>
      <c r="C809">
        <v>1380</v>
      </c>
      <c r="D809">
        <v>2000</v>
      </c>
      <c r="E809"/>
      <c r="F809" t="s">
        <v>253</v>
      </c>
      <c r="G809" s="177">
        <v>330000</v>
      </c>
      <c r="H809">
        <v>0</v>
      </c>
      <c r="I809">
        <v>0</v>
      </c>
      <c r="J809">
        <v>0</v>
      </c>
      <c r="K809">
        <v>0</v>
      </c>
      <c r="L809">
        <v>0</v>
      </c>
      <c r="M809" t="s">
        <v>9313</v>
      </c>
    </row>
    <row r="810" spans="1:13">
      <c r="A810" s="13">
        <f t="shared" si="12"/>
        <v>176000</v>
      </c>
      <c r="B810">
        <v>1529011</v>
      </c>
      <c r="C810">
        <v>1380</v>
      </c>
      <c r="D810">
        <v>2000</v>
      </c>
      <c r="E810"/>
      <c r="F810" t="s">
        <v>253</v>
      </c>
      <c r="G810" s="177">
        <v>176000</v>
      </c>
      <c r="H810">
        <v>0</v>
      </c>
      <c r="I810">
        <v>0</v>
      </c>
      <c r="J810">
        <v>0</v>
      </c>
      <c r="K810">
        <v>0</v>
      </c>
      <c r="L810">
        <v>0</v>
      </c>
      <c r="M810" t="s">
        <v>9314</v>
      </c>
    </row>
    <row r="811" spans="1:13">
      <c r="A811" s="13">
        <f t="shared" si="12"/>
        <v>818000</v>
      </c>
      <c r="B811">
        <v>1529012</v>
      </c>
      <c r="C811">
        <v>1380</v>
      </c>
      <c r="D811">
        <v>2000</v>
      </c>
      <c r="E811"/>
      <c r="F811" t="s">
        <v>253</v>
      </c>
      <c r="G811" s="177">
        <v>818000</v>
      </c>
      <c r="H811">
        <v>0</v>
      </c>
      <c r="I811">
        <v>0</v>
      </c>
      <c r="J811">
        <v>0</v>
      </c>
      <c r="K811">
        <v>0</v>
      </c>
      <c r="L811">
        <v>0</v>
      </c>
      <c r="M811" t="s">
        <v>9315</v>
      </c>
    </row>
    <row r="812" spans="1:13">
      <c r="A812" s="13">
        <f t="shared" si="12"/>
        <v>340</v>
      </c>
      <c r="B812">
        <v>1529021</v>
      </c>
      <c r="C812">
        <v>1380</v>
      </c>
      <c r="D812">
        <v>2000</v>
      </c>
      <c r="E812"/>
      <c r="F812" t="s">
        <v>253</v>
      </c>
      <c r="G812">
        <v>340</v>
      </c>
      <c r="H812">
        <v>0</v>
      </c>
      <c r="I812">
        <v>0</v>
      </c>
      <c r="J812">
        <v>0</v>
      </c>
      <c r="K812">
        <v>0</v>
      </c>
      <c r="L812">
        <v>0</v>
      </c>
      <c r="M812" t="s">
        <v>9316</v>
      </c>
    </row>
    <row r="813" spans="1:13">
      <c r="A813" s="13">
        <f t="shared" si="12"/>
        <v>14984</v>
      </c>
      <c r="B813">
        <v>1529021</v>
      </c>
      <c r="C813">
        <v>1380</v>
      </c>
      <c r="D813">
        <v>2001</v>
      </c>
      <c r="E813"/>
      <c r="F813" t="s">
        <v>253</v>
      </c>
      <c r="G813" s="177">
        <v>14984</v>
      </c>
      <c r="H813">
        <v>0</v>
      </c>
      <c r="I813">
        <v>0</v>
      </c>
      <c r="J813">
        <v>0</v>
      </c>
      <c r="K813">
        <v>0</v>
      </c>
      <c r="L813">
        <v>0</v>
      </c>
      <c r="M813" t="s">
        <v>9316</v>
      </c>
    </row>
    <row r="814" spans="1:13">
      <c r="A814" s="13">
        <f t="shared" si="12"/>
        <v>0</v>
      </c>
      <c r="B814">
        <v>1529021</v>
      </c>
      <c r="C814">
        <v>1380</v>
      </c>
      <c r="D814">
        <v>2040</v>
      </c>
      <c r="E814"/>
      <c r="F814" t="s">
        <v>253</v>
      </c>
      <c r="G814">
        <v>0</v>
      </c>
      <c r="H814">
        <v>0</v>
      </c>
      <c r="I814">
        <v>0</v>
      </c>
      <c r="J814">
        <v>0</v>
      </c>
      <c r="K814" s="177">
        <v>2900</v>
      </c>
      <c r="L814">
        <v>0</v>
      </c>
      <c r="M814" t="s">
        <v>9316</v>
      </c>
    </row>
    <row r="815" spans="1:13">
      <c r="A815" s="13">
        <f t="shared" si="12"/>
        <v>0</v>
      </c>
      <c r="B815">
        <v>1529024</v>
      </c>
      <c r="C815">
        <v>1380</v>
      </c>
      <c r="D815">
        <v>2040</v>
      </c>
      <c r="E815"/>
      <c r="F815" t="s">
        <v>253</v>
      </c>
      <c r="G815">
        <v>0</v>
      </c>
      <c r="H815">
        <v>0</v>
      </c>
      <c r="I815">
        <v>0</v>
      </c>
      <c r="J815">
        <v>0</v>
      </c>
      <c r="K815" s="177">
        <v>7280</v>
      </c>
      <c r="L815">
        <v>0</v>
      </c>
      <c r="M815" t="s">
        <v>7864</v>
      </c>
    </row>
    <row r="816" spans="1:13">
      <c r="A816" s="13">
        <f t="shared" si="12"/>
        <v>45398</v>
      </c>
      <c r="B816">
        <v>1529027</v>
      </c>
      <c r="C816">
        <v>1380</v>
      </c>
      <c r="D816">
        <v>2000</v>
      </c>
      <c r="E816"/>
      <c r="F816" t="s">
        <v>253</v>
      </c>
      <c r="G816" s="177">
        <v>45398</v>
      </c>
      <c r="H816">
        <v>0</v>
      </c>
      <c r="I816">
        <v>0</v>
      </c>
      <c r="J816">
        <v>0</v>
      </c>
      <c r="K816" s="177">
        <v>2640</v>
      </c>
      <c r="L816">
        <v>0</v>
      </c>
      <c r="M816" t="s">
        <v>8975</v>
      </c>
    </row>
    <row r="817" spans="1:13">
      <c r="A817" s="13">
        <f t="shared" si="12"/>
        <v>9880</v>
      </c>
      <c r="B817">
        <v>1529027</v>
      </c>
      <c r="C817">
        <v>1380</v>
      </c>
      <c r="D817">
        <v>2001</v>
      </c>
      <c r="E817"/>
      <c r="F817" t="s">
        <v>253</v>
      </c>
      <c r="G817" s="177">
        <v>9880</v>
      </c>
      <c r="H817">
        <v>0</v>
      </c>
      <c r="I817">
        <v>0</v>
      </c>
      <c r="J817">
        <v>0</v>
      </c>
      <c r="K817" s="177">
        <v>14688</v>
      </c>
      <c r="L817">
        <v>0</v>
      </c>
      <c r="M817" t="s">
        <v>8975</v>
      </c>
    </row>
    <row r="818" spans="1:13">
      <c r="A818" s="13">
        <f t="shared" si="12"/>
        <v>0</v>
      </c>
      <c r="B818">
        <v>1529027</v>
      </c>
      <c r="C818">
        <v>1380</v>
      </c>
      <c r="D818">
        <v>2040</v>
      </c>
      <c r="E818"/>
      <c r="F818" t="s">
        <v>253</v>
      </c>
      <c r="G818">
        <v>0</v>
      </c>
      <c r="H818">
        <v>0</v>
      </c>
      <c r="I818">
        <v>0</v>
      </c>
      <c r="J818">
        <v>0</v>
      </c>
      <c r="K818" s="177">
        <v>10898</v>
      </c>
      <c r="L818">
        <v>0</v>
      </c>
      <c r="M818" t="s">
        <v>8975</v>
      </c>
    </row>
    <row r="819" spans="1:13">
      <c r="A819" s="13">
        <f t="shared" si="12"/>
        <v>21600</v>
      </c>
      <c r="B819">
        <v>1529028</v>
      </c>
      <c r="C819">
        <v>1380</v>
      </c>
      <c r="D819">
        <v>2000</v>
      </c>
      <c r="E819"/>
      <c r="F819" t="s">
        <v>253</v>
      </c>
      <c r="G819" s="177">
        <v>21600</v>
      </c>
      <c r="H819">
        <v>0</v>
      </c>
      <c r="I819">
        <v>0</v>
      </c>
      <c r="J819">
        <v>0</v>
      </c>
      <c r="K819" s="177">
        <v>6000</v>
      </c>
      <c r="L819">
        <v>0</v>
      </c>
      <c r="M819" t="s">
        <v>9290</v>
      </c>
    </row>
    <row r="820" spans="1:13">
      <c r="A820" s="13">
        <f t="shared" si="12"/>
        <v>22154</v>
      </c>
      <c r="B820">
        <v>1529028</v>
      </c>
      <c r="C820">
        <v>1380</v>
      </c>
      <c r="D820">
        <v>2001</v>
      </c>
      <c r="E820"/>
      <c r="F820" t="s">
        <v>253</v>
      </c>
      <c r="G820" s="177">
        <v>22154</v>
      </c>
      <c r="H820">
        <v>0</v>
      </c>
      <c r="I820">
        <v>0</v>
      </c>
      <c r="J820">
        <v>0</v>
      </c>
      <c r="K820">
        <v>0</v>
      </c>
      <c r="L820">
        <v>0</v>
      </c>
      <c r="M820" t="s">
        <v>9290</v>
      </c>
    </row>
    <row r="821" spans="1:13">
      <c r="A821" s="13">
        <f t="shared" si="12"/>
        <v>80</v>
      </c>
      <c r="B821">
        <v>1529449</v>
      </c>
      <c r="C821">
        <v>1380</v>
      </c>
      <c r="D821">
        <v>1013</v>
      </c>
      <c r="E821"/>
      <c r="F821" t="s">
        <v>253</v>
      </c>
      <c r="G821">
        <v>80</v>
      </c>
      <c r="H821">
        <v>0</v>
      </c>
      <c r="I821">
        <v>0</v>
      </c>
      <c r="J821">
        <v>0</v>
      </c>
      <c r="K821">
        <v>0</v>
      </c>
      <c r="L821">
        <v>0</v>
      </c>
      <c r="M821" t="s">
        <v>8495</v>
      </c>
    </row>
    <row r="822" spans="1:13">
      <c r="A822" s="13">
        <f t="shared" si="12"/>
        <v>80</v>
      </c>
      <c r="B822">
        <v>1529450</v>
      </c>
      <c r="C822">
        <v>1380</v>
      </c>
      <c r="D822">
        <v>1013</v>
      </c>
      <c r="E822"/>
      <c r="F822" t="s">
        <v>253</v>
      </c>
      <c r="G822">
        <v>80</v>
      </c>
      <c r="H822">
        <v>0</v>
      </c>
      <c r="I822">
        <v>0</v>
      </c>
      <c r="J822">
        <v>0</v>
      </c>
      <c r="K822">
        <v>0</v>
      </c>
      <c r="L822">
        <v>0</v>
      </c>
      <c r="M822" t="s">
        <v>8496</v>
      </c>
    </row>
    <row r="823" spans="1:13">
      <c r="A823" s="13">
        <f t="shared" si="12"/>
        <v>917</v>
      </c>
      <c r="B823">
        <v>1529452</v>
      </c>
      <c r="C823">
        <v>1380</v>
      </c>
      <c r="D823">
        <v>1000</v>
      </c>
      <c r="E823"/>
      <c r="F823" t="s">
        <v>253</v>
      </c>
      <c r="G823">
        <v>917</v>
      </c>
      <c r="H823">
        <v>0</v>
      </c>
      <c r="I823">
        <v>0</v>
      </c>
      <c r="J823">
        <v>0</v>
      </c>
      <c r="K823">
        <v>0</v>
      </c>
      <c r="L823">
        <v>0</v>
      </c>
      <c r="M823" t="s">
        <v>182</v>
      </c>
    </row>
    <row r="824" spans="1:13">
      <c r="A824" s="13">
        <f t="shared" si="12"/>
        <v>20</v>
      </c>
      <c r="B824">
        <v>1529572</v>
      </c>
      <c r="C824">
        <v>1380</v>
      </c>
      <c r="D824">
        <v>2001</v>
      </c>
      <c r="E824"/>
      <c r="F824" t="s">
        <v>253</v>
      </c>
      <c r="G824">
        <v>20</v>
      </c>
      <c r="H824">
        <v>0</v>
      </c>
      <c r="I824">
        <v>0</v>
      </c>
      <c r="J824">
        <v>0</v>
      </c>
      <c r="K824">
        <v>0</v>
      </c>
      <c r="L824">
        <v>0</v>
      </c>
      <c r="M824" t="s">
        <v>9381</v>
      </c>
    </row>
    <row r="825" spans="1:13">
      <c r="A825" s="13">
        <f t="shared" si="12"/>
        <v>522</v>
      </c>
      <c r="B825">
        <v>1529572</v>
      </c>
      <c r="C825">
        <v>1380</v>
      </c>
      <c r="D825">
        <v>2003</v>
      </c>
      <c r="E825"/>
      <c r="F825" t="s">
        <v>253</v>
      </c>
      <c r="G825">
        <v>522</v>
      </c>
      <c r="H825">
        <v>0</v>
      </c>
      <c r="I825">
        <v>0</v>
      </c>
      <c r="J825">
        <v>0</v>
      </c>
      <c r="K825">
        <v>0</v>
      </c>
      <c r="L825">
        <v>0</v>
      </c>
      <c r="M825" t="s">
        <v>9381</v>
      </c>
    </row>
    <row r="826" spans="1:13">
      <c r="A826" s="13">
        <f t="shared" si="12"/>
        <v>174</v>
      </c>
      <c r="B826">
        <v>1529572</v>
      </c>
      <c r="C826">
        <v>1380</v>
      </c>
      <c r="D826">
        <v>2040</v>
      </c>
      <c r="E826"/>
      <c r="F826" t="s">
        <v>253</v>
      </c>
      <c r="G826">
        <v>174</v>
      </c>
      <c r="H826">
        <v>0</v>
      </c>
      <c r="I826">
        <v>0</v>
      </c>
      <c r="J826">
        <v>0</v>
      </c>
      <c r="K826">
        <v>0</v>
      </c>
      <c r="L826">
        <v>0</v>
      </c>
      <c r="M826" t="s">
        <v>9381</v>
      </c>
    </row>
    <row r="827" spans="1:13">
      <c r="A827" s="13">
        <f t="shared" si="12"/>
        <v>263</v>
      </c>
      <c r="B827">
        <v>1529577</v>
      </c>
      <c r="C827">
        <v>1380</v>
      </c>
      <c r="D827">
        <v>2040</v>
      </c>
      <c r="E827"/>
      <c r="F827" t="s">
        <v>253</v>
      </c>
      <c r="G827">
        <v>263</v>
      </c>
      <c r="H827">
        <v>0</v>
      </c>
      <c r="I827">
        <v>0</v>
      </c>
      <c r="J827">
        <v>0</v>
      </c>
      <c r="K827">
        <v>0</v>
      </c>
      <c r="L827">
        <v>0</v>
      </c>
      <c r="M827" t="s">
        <v>9382</v>
      </c>
    </row>
    <row r="828" spans="1:13">
      <c r="A828" s="13">
        <f t="shared" si="12"/>
        <v>0</v>
      </c>
      <c r="B828">
        <v>1529579</v>
      </c>
      <c r="C828">
        <v>1380</v>
      </c>
      <c r="D828">
        <v>2040</v>
      </c>
      <c r="E828"/>
      <c r="F828" t="s">
        <v>253</v>
      </c>
      <c r="G828">
        <v>0</v>
      </c>
      <c r="H828">
        <v>0</v>
      </c>
      <c r="I828">
        <v>0</v>
      </c>
      <c r="J828">
        <v>0</v>
      </c>
      <c r="K828">
        <v>40</v>
      </c>
      <c r="L828">
        <v>0</v>
      </c>
      <c r="M828" t="s">
        <v>7980</v>
      </c>
    </row>
    <row r="829" spans="1:13">
      <c r="A829" s="13">
        <f t="shared" si="12"/>
        <v>0</v>
      </c>
      <c r="B829">
        <v>1529579</v>
      </c>
      <c r="C829">
        <v>1380</v>
      </c>
      <c r="D829">
        <v>2041</v>
      </c>
      <c r="E829"/>
      <c r="F829" t="s">
        <v>253</v>
      </c>
      <c r="G829">
        <v>0</v>
      </c>
      <c r="H829">
        <v>0</v>
      </c>
      <c r="I829">
        <v>0</v>
      </c>
      <c r="J829">
        <v>0</v>
      </c>
      <c r="K829">
        <v>18</v>
      </c>
      <c r="L829">
        <v>0</v>
      </c>
      <c r="M829" t="s">
        <v>7980</v>
      </c>
    </row>
    <row r="830" spans="1:13">
      <c r="A830" s="13">
        <f t="shared" si="12"/>
        <v>0</v>
      </c>
      <c r="B830">
        <v>1529580</v>
      </c>
      <c r="C830">
        <v>1380</v>
      </c>
      <c r="D830">
        <v>2003</v>
      </c>
      <c r="E830"/>
      <c r="F830" t="s">
        <v>253</v>
      </c>
      <c r="G830">
        <v>0</v>
      </c>
      <c r="H830">
        <v>0</v>
      </c>
      <c r="I830">
        <v>0</v>
      </c>
      <c r="J830">
        <v>0</v>
      </c>
      <c r="K830">
        <v>1</v>
      </c>
      <c r="L830">
        <v>0</v>
      </c>
      <c r="M830" t="s">
        <v>8740</v>
      </c>
    </row>
    <row r="831" spans="1:13">
      <c r="A831" s="13">
        <f t="shared" si="12"/>
        <v>1</v>
      </c>
      <c r="B831">
        <v>1529580</v>
      </c>
      <c r="C831">
        <v>1380</v>
      </c>
      <c r="D831">
        <v>2004</v>
      </c>
      <c r="E831"/>
      <c r="F831" t="s">
        <v>253</v>
      </c>
      <c r="G831">
        <v>1</v>
      </c>
      <c r="H831">
        <v>0</v>
      </c>
      <c r="I831">
        <v>0</v>
      </c>
      <c r="J831">
        <v>0</v>
      </c>
      <c r="K831">
        <v>0</v>
      </c>
      <c r="L831">
        <v>0</v>
      </c>
      <c r="M831" t="s">
        <v>8740</v>
      </c>
    </row>
    <row r="832" spans="1:13">
      <c r="A832" s="13">
        <f t="shared" si="12"/>
        <v>796</v>
      </c>
      <c r="B832">
        <v>1529580</v>
      </c>
      <c r="C832">
        <v>1380</v>
      </c>
      <c r="D832">
        <v>2005</v>
      </c>
      <c r="E832"/>
      <c r="F832" t="s">
        <v>253</v>
      </c>
      <c r="G832">
        <v>796</v>
      </c>
      <c r="H832">
        <v>0</v>
      </c>
      <c r="I832">
        <v>0</v>
      </c>
      <c r="J832">
        <v>0</v>
      </c>
      <c r="K832">
        <v>0</v>
      </c>
      <c r="L832">
        <v>0</v>
      </c>
      <c r="M832" t="s">
        <v>8740</v>
      </c>
    </row>
    <row r="833" spans="1:13">
      <c r="A833" s="13">
        <f t="shared" si="12"/>
        <v>0</v>
      </c>
      <c r="B833">
        <v>1529582</v>
      </c>
      <c r="C833">
        <v>1380</v>
      </c>
      <c r="D833">
        <v>2003</v>
      </c>
      <c r="E833"/>
      <c r="F833" t="s">
        <v>253</v>
      </c>
      <c r="G833">
        <v>0</v>
      </c>
      <c r="H833">
        <v>0</v>
      </c>
      <c r="I833">
        <v>0</v>
      </c>
      <c r="J833">
        <v>0</v>
      </c>
      <c r="K833">
        <v>2</v>
      </c>
      <c r="L833">
        <v>0</v>
      </c>
      <c r="M833" t="s">
        <v>9383</v>
      </c>
    </row>
    <row r="834" spans="1:13">
      <c r="A834" s="13">
        <f t="shared" si="12"/>
        <v>192</v>
      </c>
      <c r="B834">
        <v>1529582</v>
      </c>
      <c r="C834">
        <v>1380</v>
      </c>
      <c r="D834">
        <v>2005</v>
      </c>
      <c r="E834"/>
      <c r="F834" t="s">
        <v>253</v>
      </c>
      <c r="G834">
        <v>192</v>
      </c>
      <c r="H834">
        <v>0</v>
      </c>
      <c r="I834">
        <v>0</v>
      </c>
      <c r="J834">
        <v>0</v>
      </c>
      <c r="K834">
        <v>0</v>
      </c>
      <c r="L834">
        <v>0</v>
      </c>
      <c r="M834" t="s">
        <v>9383</v>
      </c>
    </row>
    <row r="835" spans="1:13">
      <c r="A835" s="13">
        <f t="shared" ref="A835:A898" si="13">G835+H835+I835</f>
        <v>108</v>
      </c>
      <c r="B835">
        <v>1529585</v>
      </c>
      <c r="C835">
        <v>1380</v>
      </c>
      <c r="D835">
        <v>2005</v>
      </c>
      <c r="E835"/>
      <c r="F835" t="s">
        <v>253</v>
      </c>
      <c r="G835">
        <v>108</v>
      </c>
      <c r="H835">
        <v>0</v>
      </c>
      <c r="I835">
        <v>0</v>
      </c>
      <c r="J835">
        <v>0</v>
      </c>
      <c r="K835">
        <v>0</v>
      </c>
      <c r="L835">
        <v>0</v>
      </c>
      <c r="M835" t="s">
        <v>8382</v>
      </c>
    </row>
    <row r="836" spans="1:13">
      <c r="A836" s="13">
        <f t="shared" si="13"/>
        <v>94450</v>
      </c>
      <c r="B836">
        <v>1529788</v>
      </c>
      <c r="C836">
        <v>1380</v>
      </c>
      <c r="D836">
        <v>2000</v>
      </c>
      <c r="E836"/>
      <c r="F836" t="s">
        <v>253</v>
      </c>
      <c r="G836" s="177">
        <v>94450</v>
      </c>
      <c r="H836">
        <v>0</v>
      </c>
      <c r="I836">
        <v>0</v>
      </c>
      <c r="J836">
        <v>0</v>
      </c>
      <c r="K836">
        <v>0</v>
      </c>
      <c r="L836">
        <v>0</v>
      </c>
      <c r="M836" t="s">
        <v>7555</v>
      </c>
    </row>
    <row r="837" spans="1:13">
      <c r="A837" s="13">
        <f t="shared" si="13"/>
        <v>280</v>
      </c>
      <c r="B837">
        <v>1529798</v>
      </c>
      <c r="C837">
        <v>1380</v>
      </c>
      <c r="D837">
        <v>1013</v>
      </c>
      <c r="E837"/>
      <c r="F837" t="s">
        <v>253</v>
      </c>
      <c r="G837">
        <v>280</v>
      </c>
      <c r="H837">
        <v>0</v>
      </c>
      <c r="I837">
        <v>0</v>
      </c>
      <c r="J837">
        <v>0</v>
      </c>
      <c r="K837">
        <v>0</v>
      </c>
      <c r="L837">
        <v>0</v>
      </c>
      <c r="M837" t="s">
        <v>8702</v>
      </c>
    </row>
    <row r="838" spans="1:13">
      <c r="A838" s="13">
        <f t="shared" si="13"/>
        <v>719</v>
      </c>
      <c r="B838">
        <v>1529799</v>
      </c>
      <c r="C838">
        <v>1380</v>
      </c>
      <c r="D838">
        <v>1013</v>
      </c>
      <c r="E838"/>
      <c r="F838" t="s">
        <v>253</v>
      </c>
      <c r="G838">
        <v>719</v>
      </c>
      <c r="H838">
        <v>0</v>
      </c>
      <c r="I838">
        <v>0</v>
      </c>
      <c r="J838">
        <v>0</v>
      </c>
      <c r="K838">
        <v>738</v>
      </c>
      <c r="L838">
        <v>0</v>
      </c>
      <c r="M838" t="s">
        <v>441</v>
      </c>
    </row>
    <row r="839" spans="1:13">
      <c r="A839" s="13">
        <f t="shared" si="13"/>
        <v>255</v>
      </c>
      <c r="B839">
        <v>1529800</v>
      </c>
      <c r="C839">
        <v>1380</v>
      </c>
      <c r="D839">
        <v>1013</v>
      </c>
      <c r="E839"/>
      <c r="F839" t="s">
        <v>253</v>
      </c>
      <c r="G839">
        <v>255</v>
      </c>
      <c r="H839">
        <v>0</v>
      </c>
      <c r="I839">
        <v>0</v>
      </c>
      <c r="J839">
        <v>0</v>
      </c>
      <c r="K839">
        <v>126</v>
      </c>
      <c r="L839">
        <v>0</v>
      </c>
      <c r="M839" t="s">
        <v>442</v>
      </c>
    </row>
    <row r="840" spans="1:13">
      <c r="A840" s="13">
        <f t="shared" si="13"/>
        <v>3683</v>
      </c>
      <c r="B840">
        <v>1529802</v>
      </c>
      <c r="C840">
        <v>1380</v>
      </c>
      <c r="D840">
        <v>1013</v>
      </c>
      <c r="E840"/>
      <c r="F840" t="s">
        <v>253</v>
      </c>
      <c r="G840" s="177">
        <v>3683</v>
      </c>
      <c r="H840">
        <v>0</v>
      </c>
      <c r="I840">
        <v>0</v>
      </c>
      <c r="J840">
        <v>0</v>
      </c>
      <c r="K840">
        <v>0</v>
      </c>
      <c r="L840">
        <v>0</v>
      </c>
      <c r="M840" t="s">
        <v>8703</v>
      </c>
    </row>
    <row r="841" spans="1:13">
      <c r="A841" s="13">
        <f t="shared" si="13"/>
        <v>2515</v>
      </c>
      <c r="B841">
        <v>1529803</v>
      </c>
      <c r="C841">
        <v>1380</v>
      </c>
      <c r="D841">
        <v>1013</v>
      </c>
      <c r="E841"/>
      <c r="F841" t="s">
        <v>253</v>
      </c>
      <c r="G841" s="177">
        <v>2515</v>
      </c>
      <c r="H841">
        <v>0</v>
      </c>
      <c r="I841">
        <v>0</v>
      </c>
      <c r="J841">
        <v>0</v>
      </c>
      <c r="K841">
        <v>0</v>
      </c>
      <c r="L841">
        <v>0</v>
      </c>
      <c r="M841" t="s">
        <v>8704</v>
      </c>
    </row>
    <row r="842" spans="1:13">
      <c r="A842" s="13">
        <f t="shared" si="13"/>
        <v>10103</v>
      </c>
      <c r="B842">
        <v>1530124</v>
      </c>
      <c r="C842">
        <v>1380</v>
      </c>
      <c r="D842">
        <v>1013</v>
      </c>
      <c r="E842"/>
      <c r="F842" t="s">
        <v>253</v>
      </c>
      <c r="G842" s="177">
        <v>10103</v>
      </c>
      <c r="H842">
        <v>0</v>
      </c>
      <c r="I842">
        <v>0</v>
      </c>
      <c r="J842">
        <v>0</v>
      </c>
      <c r="K842">
        <v>0</v>
      </c>
      <c r="L842">
        <v>0</v>
      </c>
      <c r="M842" t="s">
        <v>7729</v>
      </c>
    </row>
    <row r="843" spans="1:13">
      <c r="A843" s="13">
        <f t="shared" si="13"/>
        <v>12717</v>
      </c>
      <c r="B843">
        <v>1530125</v>
      </c>
      <c r="C843">
        <v>1380</v>
      </c>
      <c r="D843">
        <v>1013</v>
      </c>
      <c r="E843"/>
      <c r="F843" t="s">
        <v>253</v>
      </c>
      <c r="G843" s="177">
        <v>12717</v>
      </c>
      <c r="H843">
        <v>0</v>
      </c>
      <c r="I843">
        <v>0</v>
      </c>
      <c r="J843">
        <v>0</v>
      </c>
      <c r="K843">
        <v>0</v>
      </c>
      <c r="L843">
        <v>0</v>
      </c>
      <c r="M843" t="s">
        <v>443</v>
      </c>
    </row>
    <row r="844" spans="1:13">
      <c r="A844" s="13">
        <f t="shared" si="13"/>
        <v>6729.3490000000002</v>
      </c>
      <c r="B844">
        <v>1530184</v>
      </c>
      <c r="C844">
        <v>1400</v>
      </c>
      <c r="D844">
        <v>2000</v>
      </c>
      <c r="E844"/>
      <c r="F844" t="s">
        <v>122</v>
      </c>
      <c r="G844" s="102">
        <v>6729.3490000000002</v>
      </c>
      <c r="H844">
        <v>0</v>
      </c>
      <c r="I844">
        <v>0</v>
      </c>
      <c r="J844">
        <v>0</v>
      </c>
      <c r="K844">
        <v>0</v>
      </c>
      <c r="L844">
        <v>0</v>
      </c>
      <c r="M844" t="s">
        <v>169</v>
      </c>
    </row>
    <row r="845" spans="1:13">
      <c r="A845" s="13">
        <f t="shared" si="13"/>
        <v>7473</v>
      </c>
      <c r="B845">
        <v>1530184</v>
      </c>
      <c r="C845">
        <v>1400</v>
      </c>
      <c r="D845">
        <v>3000</v>
      </c>
      <c r="E845"/>
      <c r="F845" t="s">
        <v>122</v>
      </c>
      <c r="G845" s="177">
        <v>7473</v>
      </c>
      <c r="H845">
        <v>0</v>
      </c>
      <c r="I845">
        <v>0</v>
      </c>
      <c r="J845">
        <v>0</v>
      </c>
      <c r="K845">
        <v>0</v>
      </c>
      <c r="L845">
        <v>0</v>
      </c>
      <c r="M845" t="s">
        <v>169</v>
      </c>
    </row>
    <row r="846" spans="1:13">
      <c r="A846" s="13">
        <f t="shared" si="13"/>
        <v>27530</v>
      </c>
      <c r="B846">
        <v>1530211</v>
      </c>
      <c r="C846">
        <v>1380</v>
      </c>
      <c r="D846">
        <v>2000</v>
      </c>
      <c r="E846"/>
      <c r="F846" t="s">
        <v>253</v>
      </c>
      <c r="G846" s="177">
        <v>27530</v>
      </c>
      <c r="H846">
        <v>0</v>
      </c>
      <c r="I846">
        <v>0</v>
      </c>
      <c r="J846">
        <v>0</v>
      </c>
      <c r="K846">
        <v>0</v>
      </c>
      <c r="L846">
        <v>0</v>
      </c>
      <c r="M846" t="s">
        <v>8252</v>
      </c>
    </row>
    <row r="847" spans="1:13">
      <c r="A847" s="13">
        <f t="shared" si="13"/>
        <v>14240</v>
      </c>
      <c r="B847">
        <v>1530236</v>
      </c>
      <c r="C847">
        <v>1380</v>
      </c>
      <c r="D847">
        <v>2001</v>
      </c>
      <c r="E847"/>
      <c r="F847" t="s">
        <v>253</v>
      </c>
      <c r="G847" s="177">
        <v>14240</v>
      </c>
      <c r="H847">
        <v>0</v>
      </c>
      <c r="I847">
        <v>0</v>
      </c>
      <c r="J847">
        <v>0</v>
      </c>
      <c r="K847">
        <v>0</v>
      </c>
      <c r="L847">
        <v>0</v>
      </c>
      <c r="M847" t="s">
        <v>9061</v>
      </c>
    </row>
    <row r="848" spans="1:13">
      <c r="A848" s="13">
        <f t="shared" si="13"/>
        <v>507</v>
      </c>
      <c r="B848">
        <v>1530321</v>
      </c>
      <c r="C848">
        <v>1380</v>
      </c>
      <c r="D848">
        <v>2003</v>
      </c>
      <c r="E848"/>
      <c r="F848" t="s">
        <v>253</v>
      </c>
      <c r="G848">
        <v>507</v>
      </c>
      <c r="H848">
        <v>0</v>
      </c>
      <c r="I848">
        <v>0</v>
      </c>
      <c r="J848">
        <v>0</v>
      </c>
      <c r="K848">
        <v>0</v>
      </c>
      <c r="L848">
        <v>0</v>
      </c>
      <c r="M848" t="s">
        <v>9384</v>
      </c>
    </row>
    <row r="849" spans="1:13">
      <c r="A849" s="13">
        <f t="shared" si="13"/>
        <v>1186</v>
      </c>
      <c r="B849">
        <v>1530326</v>
      </c>
      <c r="C849">
        <v>1380</v>
      </c>
      <c r="D849">
        <v>2003</v>
      </c>
      <c r="E849"/>
      <c r="F849" t="s">
        <v>253</v>
      </c>
      <c r="G849" s="177">
        <v>1186</v>
      </c>
      <c r="H849">
        <v>0</v>
      </c>
      <c r="I849">
        <v>0</v>
      </c>
      <c r="J849">
        <v>0</v>
      </c>
      <c r="K849">
        <v>0</v>
      </c>
      <c r="L849">
        <v>0</v>
      </c>
      <c r="M849" t="s">
        <v>9385</v>
      </c>
    </row>
    <row r="850" spans="1:13">
      <c r="A850" s="13">
        <f t="shared" si="13"/>
        <v>0</v>
      </c>
      <c r="B850">
        <v>1530328</v>
      </c>
      <c r="C850">
        <v>1380</v>
      </c>
      <c r="D850">
        <v>2001</v>
      </c>
      <c r="E850"/>
      <c r="F850" t="s">
        <v>253</v>
      </c>
      <c r="G850">
        <v>0</v>
      </c>
      <c r="H850">
        <v>0</v>
      </c>
      <c r="I850">
        <v>0</v>
      </c>
      <c r="J850">
        <v>0</v>
      </c>
      <c r="K850">
        <v>4</v>
      </c>
      <c r="L850">
        <v>0</v>
      </c>
      <c r="M850" t="s">
        <v>8768</v>
      </c>
    </row>
    <row r="851" spans="1:13">
      <c r="A851" s="13">
        <f t="shared" si="13"/>
        <v>3024</v>
      </c>
      <c r="B851">
        <v>1530328</v>
      </c>
      <c r="C851">
        <v>1380</v>
      </c>
      <c r="D851">
        <v>2003</v>
      </c>
      <c r="E851"/>
      <c r="F851" t="s">
        <v>253</v>
      </c>
      <c r="G851" s="177">
        <v>3024</v>
      </c>
      <c r="H851">
        <v>0</v>
      </c>
      <c r="I851">
        <v>0</v>
      </c>
      <c r="J851">
        <v>0</v>
      </c>
      <c r="K851">
        <v>0</v>
      </c>
      <c r="L851">
        <v>0</v>
      </c>
      <c r="M851" t="s">
        <v>8768</v>
      </c>
    </row>
    <row r="852" spans="1:13">
      <c r="A852" s="13">
        <f t="shared" si="13"/>
        <v>2</v>
      </c>
      <c r="B852">
        <v>1530332</v>
      </c>
      <c r="C852">
        <v>1380</v>
      </c>
      <c r="D852">
        <v>2005</v>
      </c>
      <c r="E852"/>
      <c r="F852" t="s">
        <v>253</v>
      </c>
      <c r="G852">
        <v>2</v>
      </c>
      <c r="H852">
        <v>0</v>
      </c>
      <c r="I852">
        <v>0</v>
      </c>
      <c r="J852">
        <v>0</v>
      </c>
      <c r="K852">
        <v>0</v>
      </c>
      <c r="L852">
        <v>0</v>
      </c>
      <c r="M852" t="s">
        <v>8999</v>
      </c>
    </row>
    <row r="853" spans="1:13">
      <c r="A853" s="13">
        <f t="shared" si="13"/>
        <v>0</v>
      </c>
      <c r="B853">
        <v>1530336</v>
      </c>
      <c r="C853">
        <v>1380</v>
      </c>
      <c r="D853">
        <v>2041</v>
      </c>
      <c r="E853"/>
      <c r="F853" t="s">
        <v>253</v>
      </c>
      <c r="G853">
        <v>0</v>
      </c>
      <c r="H853">
        <v>0</v>
      </c>
      <c r="I853">
        <v>0</v>
      </c>
      <c r="J853">
        <v>0</v>
      </c>
      <c r="K853">
        <v>3</v>
      </c>
      <c r="L853">
        <v>0</v>
      </c>
      <c r="M853" t="s">
        <v>7556</v>
      </c>
    </row>
    <row r="854" spans="1:13">
      <c r="A854" s="13">
        <f t="shared" si="13"/>
        <v>3</v>
      </c>
      <c r="B854">
        <v>1530386</v>
      </c>
      <c r="C854">
        <v>1380</v>
      </c>
      <c r="D854">
        <v>2001</v>
      </c>
      <c r="E854"/>
      <c r="F854" t="s">
        <v>253</v>
      </c>
      <c r="G854">
        <v>3</v>
      </c>
      <c r="H854">
        <v>0</v>
      </c>
      <c r="I854">
        <v>0</v>
      </c>
      <c r="J854">
        <v>0</v>
      </c>
      <c r="K854">
        <v>0</v>
      </c>
      <c r="L854">
        <v>0</v>
      </c>
      <c r="M854" t="s">
        <v>8897</v>
      </c>
    </row>
    <row r="855" spans="1:13">
      <c r="A855" s="13">
        <f t="shared" si="13"/>
        <v>0</v>
      </c>
      <c r="B855">
        <v>1530390</v>
      </c>
      <c r="C855">
        <v>1380</v>
      </c>
      <c r="D855">
        <v>2001</v>
      </c>
      <c r="E855"/>
      <c r="F855" t="s">
        <v>253</v>
      </c>
      <c r="G855">
        <v>0</v>
      </c>
      <c r="H855">
        <v>0</v>
      </c>
      <c r="I855">
        <v>0</v>
      </c>
      <c r="J855">
        <v>0</v>
      </c>
      <c r="K855">
        <v>2</v>
      </c>
      <c r="L855">
        <v>0</v>
      </c>
      <c r="M855" t="s">
        <v>8769</v>
      </c>
    </row>
    <row r="856" spans="1:13">
      <c r="A856" s="13">
        <f t="shared" si="13"/>
        <v>951</v>
      </c>
      <c r="B856">
        <v>1530390</v>
      </c>
      <c r="C856">
        <v>1380</v>
      </c>
      <c r="D856">
        <v>2003</v>
      </c>
      <c r="E856"/>
      <c r="F856" t="s">
        <v>253</v>
      </c>
      <c r="G856">
        <v>951</v>
      </c>
      <c r="H856">
        <v>0</v>
      </c>
      <c r="I856">
        <v>0</v>
      </c>
      <c r="J856">
        <v>0</v>
      </c>
      <c r="K856">
        <v>0</v>
      </c>
      <c r="L856">
        <v>0</v>
      </c>
      <c r="M856" t="s">
        <v>8769</v>
      </c>
    </row>
    <row r="857" spans="1:13">
      <c r="A857" s="13">
        <f t="shared" si="13"/>
        <v>0</v>
      </c>
      <c r="B857">
        <v>1530391</v>
      </c>
      <c r="C857">
        <v>1380</v>
      </c>
      <c r="D857">
        <v>2003</v>
      </c>
      <c r="E857"/>
      <c r="F857" t="s">
        <v>253</v>
      </c>
      <c r="G857">
        <v>0</v>
      </c>
      <c r="H857">
        <v>0</v>
      </c>
      <c r="I857">
        <v>0</v>
      </c>
      <c r="J857">
        <v>0</v>
      </c>
      <c r="K857">
        <v>12</v>
      </c>
      <c r="L857">
        <v>0</v>
      </c>
      <c r="M857" t="s">
        <v>8026</v>
      </c>
    </row>
    <row r="858" spans="1:13">
      <c r="A858" s="13">
        <f t="shared" si="13"/>
        <v>659</v>
      </c>
      <c r="B858">
        <v>1530391</v>
      </c>
      <c r="C858">
        <v>1380</v>
      </c>
      <c r="D858">
        <v>2005</v>
      </c>
      <c r="E858"/>
      <c r="F858" t="s">
        <v>253</v>
      </c>
      <c r="G858">
        <v>659</v>
      </c>
      <c r="H858">
        <v>0</v>
      </c>
      <c r="I858">
        <v>0</v>
      </c>
      <c r="J858">
        <v>0</v>
      </c>
      <c r="K858">
        <v>0</v>
      </c>
      <c r="L858">
        <v>0</v>
      </c>
      <c r="M858" t="s">
        <v>8026</v>
      </c>
    </row>
    <row r="859" spans="1:13">
      <c r="A859" s="13">
        <f t="shared" si="13"/>
        <v>4</v>
      </c>
      <c r="B859">
        <v>1530393</v>
      </c>
      <c r="C859">
        <v>1380</v>
      </c>
      <c r="D859">
        <v>2003</v>
      </c>
      <c r="E859"/>
      <c r="F859" t="s">
        <v>253</v>
      </c>
      <c r="G859">
        <v>4</v>
      </c>
      <c r="H859">
        <v>0</v>
      </c>
      <c r="I859">
        <v>0</v>
      </c>
      <c r="J859">
        <v>0</v>
      </c>
      <c r="K859">
        <v>7</v>
      </c>
      <c r="L859">
        <v>0</v>
      </c>
      <c r="M859" t="s">
        <v>8840</v>
      </c>
    </row>
    <row r="860" spans="1:13">
      <c r="A860" s="13">
        <f t="shared" si="13"/>
        <v>0</v>
      </c>
      <c r="B860">
        <v>1530478</v>
      </c>
      <c r="C860">
        <v>1380</v>
      </c>
      <c r="D860">
        <v>2040</v>
      </c>
      <c r="E860"/>
      <c r="F860" t="s">
        <v>253</v>
      </c>
      <c r="G860">
        <v>0</v>
      </c>
      <c r="H860">
        <v>0</v>
      </c>
      <c r="I860">
        <v>0</v>
      </c>
      <c r="J860">
        <v>0</v>
      </c>
      <c r="K860">
        <v>28</v>
      </c>
      <c r="L860">
        <v>0</v>
      </c>
      <c r="M860" t="s">
        <v>8027</v>
      </c>
    </row>
    <row r="861" spans="1:13">
      <c r="A861" s="13">
        <f t="shared" si="13"/>
        <v>0</v>
      </c>
      <c r="B861">
        <v>1530478</v>
      </c>
      <c r="C861">
        <v>1380</v>
      </c>
      <c r="D861">
        <v>2041</v>
      </c>
      <c r="E861"/>
      <c r="F861" t="s">
        <v>253</v>
      </c>
      <c r="G861">
        <v>0</v>
      </c>
      <c r="H861">
        <v>0</v>
      </c>
      <c r="I861">
        <v>0</v>
      </c>
      <c r="J861">
        <v>0</v>
      </c>
      <c r="K861">
        <v>16</v>
      </c>
      <c r="L861">
        <v>0</v>
      </c>
      <c r="M861" t="s">
        <v>8027</v>
      </c>
    </row>
    <row r="862" spans="1:13">
      <c r="A862" s="13">
        <f t="shared" si="13"/>
        <v>0</v>
      </c>
      <c r="B862">
        <v>1530496</v>
      </c>
      <c r="C862">
        <v>1380</v>
      </c>
      <c r="D862">
        <v>2040</v>
      </c>
      <c r="E862"/>
      <c r="F862" t="s">
        <v>253</v>
      </c>
      <c r="G862">
        <v>0</v>
      </c>
      <c r="H862">
        <v>0</v>
      </c>
      <c r="I862">
        <v>0</v>
      </c>
      <c r="J862">
        <v>0</v>
      </c>
      <c r="K862">
        <v>50</v>
      </c>
      <c r="L862">
        <v>0</v>
      </c>
      <c r="M862" t="s">
        <v>8028</v>
      </c>
    </row>
    <row r="863" spans="1:13">
      <c r="A863" s="13">
        <f t="shared" si="13"/>
        <v>0</v>
      </c>
      <c r="B863">
        <v>1530505</v>
      </c>
      <c r="C863">
        <v>1380</v>
      </c>
      <c r="D863">
        <v>2040</v>
      </c>
      <c r="E863"/>
      <c r="F863" t="s">
        <v>253</v>
      </c>
      <c r="G863">
        <v>0</v>
      </c>
      <c r="H863">
        <v>0</v>
      </c>
      <c r="I863">
        <v>0</v>
      </c>
      <c r="J863">
        <v>0</v>
      </c>
      <c r="K863">
        <v>29</v>
      </c>
      <c r="L863">
        <v>0</v>
      </c>
      <c r="M863" t="s">
        <v>7910</v>
      </c>
    </row>
    <row r="864" spans="1:13">
      <c r="A864" s="13">
        <f t="shared" si="13"/>
        <v>0</v>
      </c>
      <c r="B864">
        <v>1530505</v>
      </c>
      <c r="C864">
        <v>1380</v>
      </c>
      <c r="D864">
        <v>2041</v>
      </c>
      <c r="E864"/>
      <c r="F864" t="s">
        <v>253</v>
      </c>
      <c r="G864">
        <v>0</v>
      </c>
      <c r="H864">
        <v>0</v>
      </c>
      <c r="I864">
        <v>0</v>
      </c>
      <c r="J864">
        <v>0</v>
      </c>
      <c r="K864">
        <v>16</v>
      </c>
      <c r="L864">
        <v>0</v>
      </c>
      <c r="M864" t="s">
        <v>7910</v>
      </c>
    </row>
    <row r="865" spans="1:13">
      <c r="A865" s="13">
        <f t="shared" si="13"/>
        <v>1</v>
      </c>
      <c r="B865">
        <v>1530507</v>
      </c>
      <c r="C865">
        <v>1380</v>
      </c>
      <c r="D865">
        <v>2003</v>
      </c>
      <c r="E865"/>
      <c r="F865" t="s">
        <v>253</v>
      </c>
      <c r="G865">
        <v>1</v>
      </c>
      <c r="H865">
        <v>0</v>
      </c>
      <c r="I865">
        <v>0</v>
      </c>
      <c r="J865">
        <v>0</v>
      </c>
      <c r="K865">
        <v>0</v>
      </c>
      <c r="L865">
        <v>0</v>
      </c>
      <c r="M865" t="s">
        <v>8552</v>
      </c>
    </row>
    <row r="866" spans="1:13">
      <c r="A866" s="13">
        <f t="shared" si="13"/>
        <v>0</v>
      </c>
      <c r="B866">
        <v>1530507</v>
      </c>
      <c r="C866">
        <v>1380</v>
      </c>
      <c r="D866">
        <v>2040</v>
      </c>
      <c r="E866"/>
      <c r="F866" t="s">
        <v>253</v>
      </c>
      <c r="G866">
        <v>0</v>
      </c>
      <c r="H866">
        <v>0</v>
      </c>
      <c r="I866">
        <v>0</v>
      </c>
      <c r="J866">
        <v>0</v>
      </c>
      <c r="K866">
        <v>76</v>
      </c>
      <c r="L866">
        <v>0</v>
      </c>
      <c r="M866" t="s">
        <v>8552</v>
      </c>
    </row>
    <row r="867" spans="1:13">
      <c r="A867" s="13">
        <f t="shared" si="13"/>
        <v>0</v>
      </c>
      <c r="B867">
        <v>1530507</v>
      </c>
      <c r="C867">
        <v>1380</v>
      </c>
      <c r="D867">
        <v>2041</v>
      </c>
      <c r="E867"/>
      <c r="F867" t="s">
        <v>253</v>
      </c>
      <c r="G867">
        <v>0</v>
      </c>
      <c r="H867">
        <v>0</v>
      </c>
      <c r="I867">
        <v>0</v>
      </c>
      <c r="J867">
        <v>0</v>
      </c>
      <c r="K867">
        <v>16</v>
      </c>
      <c r="L867">
        <v>0</v>
      </c>
      <c r="M867" t="s">
        <v>8552</v>
      </c>
    </row>
    <row r="868" spans="1:13">
      <c r="A868" s="13">
        <f t="shared" si="13"/>
        <v>0</v>
      </c>
      <c r="B868">
        <v>1530515</v>
      </c>
      <c r="C868">
        <v>1380</v>
      </c>
      <c r="D868">
        <v>2040</v>
      </c>
      <c r="E868"/>
      <c r="F868" t="s">
        <v>253</v>
      </c>
      <c r="G868">
        <v>0</v>
      </c>
      <c r="H868">
        <v>0</v>
      </c>
      <c r="I868">
        <v>0</v>
      </c>
      <c r="J868">
        <v>0</v>
      </c>
      <c r="K868">
        <v>39</v>
      </c>
      <c r="L868">
        <v>0</v>
      </c>
      <c r="M868" t="s">
        <v>7962</v>
      </c>
    </row>
    <row r="869" spans="1:13">
      <c r="A869" s="13">
        <f t="shared" si="13"/>
        <v>0</v>
      </c>
      <c r="B869">
        <v>1530515</v>
      </c>
      <c r="C869">
        <v>1380</v>
      </c>
      <c r="D869">
        <v>2041</v>
      </c>
      <c r="E869"/>
      <c r="F869" t="s">
        <v>253</v>
      </c>
      <c r="G869">
        <v>0</v>
      </c>
      <c r="H869">
        <v>0</v>
      </c>
      <c r="I869">
        <v>0</v>
      </c>
      <c r="J869">
        <v>0</v>
      </c>
      <c r="K869">
        <v>16</v>
      </c>
      <c r="L869">
        <v>0</v>
      </c>
      <c r="M869" t="s">
        <v>7962</v>
      </c>
    </row>
    <row r="870" spans="1:13">
      <c r="A870" s="13">
        <f t="shared" si="13"/>
        <v>0</v>
      </c>
      <c r="B870">
        <v>1530517</v>
      </c>
      <c r="C870">
        <v>1380</v>
      </c>
      <c r="D870">
        <v>2040</v>
      </c>
      <c r="E870"/>
      <c r="F870" t="s">
        <v>253</v>
      </c>
      <c r="G870">
        <v>0</v>
      </c>
      <c r="H870">
        <v>0</v>
      </c>
      <c r="I870">
        <v>0</v>
      </c>
      <c r="J870">
        <v>0</v>
      </c>
      <c r="K870">
        <v>16</v>
      </c>
      <c r="L870">
        <v>0</v>
      </c>
      <c r="M870" t="s">
        <v>8079</v>
      </c>
    </row>
    <row r="871" spans="1:13">
      <c r="A871" s="13">
        <f t="shared" si="13"/>
        <v>0</v>
      </c>
      <c r="B871">
        <v>1530520</v>
      </c>
      <c r="C871">
        <v>1380</v>
      </c>
      <c r="D871">
        <v>2040</v>
      </c>
      <c r="E871"/>
      <c r="F871" t="s">
        <v>253</v>
      </c>
      <c r="G871">
        <v>0</v>
      </c>
      <c r="H871">
        <v>0</v>
      </c>
      <c r="I871">
        <v>0</v>
      </c>
      <c r="J871">
        <v>0</v>
      </c>
      <c r="K871">
        <v>97</v>
      </c>
      <c r="L871">
        <v>0</v>
      </c>
      <c r="M871" t="s">
        <v>7911</v>
      </c>
    </row>
    <row r="872" spans="1:13">
      <c r="A872" s="13">
        <f t="shared" si="13"/>
        <v>0</v>
      </c>
      <c r="B872">
        <v>1530520</v>
      </c>
      <c r="C872">
        <v>1380</v>
      </c>
      <c r="D872">
        <v>2041</v>
      </c>
      <c r="E872"/>
      <c r="F872" t="s">
        <v>253</v>
      </c>
      <c r="G872">
        <v>0</v>
      </c>
      <c r="H872">
        <v>0</v>
      </c>
      <c r="I872">
        <v>0</v>
      </c>
      <c r="J872">
        <v>0</v>
      </c>
      <c r="K872">
        <v>16</v>
      </c>
      <c r="L872">
        <v>0</v>
      </c>
      <c r="M872" t="s">
        <v>7911</v>
      </c>
    </row>
    <row r="873" spans="1:13">
      <c r="A873" s="13">
        <f t="shared" si="13"/>
        <v>0</v>
      </c>
      <c r="B873">
        <v>1530522</v>
      </c>
      <c r="C873">
        <v>1380</v>
      </c>
      <c r="D873">
        <v>2040</v>
      </c>
      <c r="E873"/>
      <c r="F873" t="s">
        <v>253</v>
      </c>
      <c r="G873">
        <v>0</v>
      </c>
      <c r="H873">
        <v>0</v>
      </c>
      <c r="I873">
        <v>0</v>
      </c>
      <c r="J873">
        <v>0</v>
      </c>
      <c r="K873">
        <v>40</v>
      </c>
      <c r="L873">
        <v>0</v>
      </c>
      <c r="M873" t="s">
        <v>7963</v>
      </c>
    </row>
    <row r="874" spans="1:13">
      <c r="A874" s="13">
        <f t="shared" si="13"/>
        <v>2837</v>
      </c>
      <c r="B874">
        <v>1530531</v>
      </c>
      <c r="C874">
        <v>1380</v>
      </c>
      <c r="D874">
        <v>2003</v>
      </c>
      <c r="E874"/>
      <c r="F874" t="s">
        <v>253</v>
      </c>
      <c r="G874" s="177">
        <v>2837</v>
      </c>
      <c r="H874">
        <v>0</v>
      </c>
      <c r="I874">
        <v>0</v>
      </c>
      <c r="J874">
        <v>0</v>
      </c>
      <c r="K874">
        <v>1</v>
      </c>
      <c r="L874">
        <v>0</v>
      </c>
      <c r="M874" t="s">
        <v>7895</v>
      </c>
    </row>
    <row r="875" spans="1:13">
      <c r="A875" s="13">
        <f t="shared" si="13"/>
        <v>0</v>
      </c>
      <c r="B875">
        <v>1530531</v>
      </c>
      <c r="C875">
        <v>1380</v>
      </c>
      <c r="D875">
        <v>2040</v>
      </c>
      <c r="E875"/>
      <c r="F875" t="s">
        <v>253</v>
      </c>
      <c r="G875">
        <v>0</v>
      </c>
      <c r="H875">
        <v>0</v>
      </c>
      <c r="I875">
        <v>0</v>
      </c>
      <c r="J875">
        <v>0</v>
      </c>
      <c r="K875">
        <v>56</v>
      </c>
      <c r="L875">
        <v>0</v>
      </c>
      <c r="M875" t="s">
        <v>7895</v>
      </c>
    </row>
    <row r="876" spans="1:13">
      <c r="A876" s="13">
        <f t="shared" si="13"/>
        <v>0</v>
      </c>
      <c r="B876">
        <v>1530531</v>
      </c>
      <c r="C876">
        <v>1380</v>
      </c>
      <c r="D876">
        <v>2041</v>
      </c>
      <c r="E876"/>
      <c r="F876" t="s">
        <v>253</v>
      </c>
      <c r="G876">
        <v>0</v>
      </c>
      <c r="H876">
        <v>0</v>
      </c>
      <c r="I876">
        <v>0</v>
      </c>
      <c r="J876">
        <v>0</v>
      </c>
      <c r="K876">
        <v>24</v>
      </c>
      <c r="L876">
        <v>0</v>
      </c>
      <c r="M876" t="s">
        <v>7895</v>
      </c>
    </row>
    <row r="877" spans="1:13">
      <c r="A877" s="13">
        <f t="shared" si="13"/>
        <v>0</v>
      </c>
      <c r="B877">
        <v>1530533</v>
      </c>
      <c r="C877">
        <v>1380</v>
      </c>
      <c r="D877">
        <v>2040</v>
      </c>
      <c r="E877"/>
      <c r="F877" t="s">
        <v>253</v>
      </c>
      <c r="G877">
        <v>0</v>
      </c>
      <c r="H877">
        <v>0</v>
      </c>
      <c r="I877">
        <v>0</v>
      </c>
      <c r="J877">
        <v>0</v>
      </c>
      <c r="K877">
        <v>30</v>
      </c>
      <c r="L877">
        <v>0</v>
      </c>
      <c r="M877" t="s">
        <v>444</v>
      </c>
    </row>
    <row r="878" spans="1:13">
      <c r="A878" s="13">
        <f t="shared" si="13"/>
        <v>0</v>
      </c>
      <c r="B878">
        <v>1530551</v>
      </c>
      <c r="C878">
        <v>1380</v>
      </c>
      <c r="D878">
        <v>2040</v>
      </c>
      <c r="E878"/>
      <c r="F878" t="s">
        <v>253</v>
      </c>
      <c r="G878">
        <v>0</v>
      </c>
      <c r="H878">
        <v>0</v>
      </c>
      <c r="I878">
        <v>0</v>
      </c>
      <c r="J878">
        <v>0</v>
      </c>
      <c r="K878">
        <v>160</v>
      </c>
      <c r="L878">
        <v>0</v>
      </c>
      <c r="M878" t="s">
        <v>7912</v>
      </c>
    </row>
    <row r="879" spans="1:13">
      <c r="A879" s="13">
        <f t="shared" si="13"/>
        <v>0</v>
      </c>
      <c r="B879">
        <v>1530560</v>
      </c>
      <c r="C879">
        <v>1380</v>
      </c>
      <c r="D879">
        <v>2040</v>
      </c>
      <c r="E879"/>
      <c r="F879" t="s">
        <v>253</v>
      </c>
      <c r="G879">
        <v>0</v>
      </c>
      <c r="H879">
        <v>0</v>
      </c>
      <c r="I879">
        <v>0</v>
      </c>
      <c r="J879">
        <v>0</v>
      </c>
      <c r="K879">
        <v>11</v>
      </c>
      <c r="L879">
        <v>0</v>
      </c>
      <c r="M879" t="s">
        <v>8553</v>
      </c>
    </row>
    <row r="880" spans="1:13">
      <c r="A880" s="13">
        <f t="shared" si="13"/>
        <v>0</v>
      </c>
      <c r="B880">
        <v>1530560</v>
      </c>
      <c r="C880">
        <v>1380</v>
      </c>
      <c r="D880">
        <v>2041</v>
      </c>
      <c r="E880"/>
      <c r="F880" t="s">
        <v>253</v>
      </c>
      <c r="G880">
        <v>0</v>
      </c>
      <c r="H880">
        <v>0</v>
      </c>
      <c r="I880">
        <v>0</v>
      </c>
      <c r="J880">
        <v>0</v>
      </c>
      <c r="K880">
        <v>8</v>
      </c>
      <c r="L880">
        <v>0</v>
      </c>
      <c r="M880" t="s">
        <v>8553</v>
      </c>
    </row>
    <row r="881" spans="1:13">
      <c r="A881" s="13">
        <f t="shared" si="13"/>
        <v>0</v>
      </c>
      <c r="B881">
        <v>1530561</v>
      </c>
      <c r="C881">
        <v>1380</v>
      </c>
      <c r="D881">
        <v>2040</v>
      </c>
      <c r="E881"/>
      <c r="F881" t="s">
        <v>253</v>
      </c>
      <c r="G881">
        <v>0</v>
      </c>
      <c r="H881">
        <v>0</v>
      </c>
      <c r="I881">
        <v>0</v>
      </c>
      <c r="J881">
        <v>0</v>
      </c>
      <c r="K881">
        <v>63</v>
      </c>
      <c r="L881">
        <v>0</v>
      </c>
      <c r="M881" t="s">
        <v>7896</v>
      </c>
    </row>
    <row r="882" spans="1:13">
      <c r="A882" s="13">
        <f t="shared" si="13"/>
        <v>0</v>
      </c>
      <c r="B882">
        <v>1530561</v>
      </c>
      <c r="C882">
        <v>1380</v>
      </c>
      <c r="D882">
        <v>2041</v>
      </c>
      <c r="E882"/>
      <c r="F882" t="s">
        <v>253</v>
      </c>
      <c r="G882">
        <v>0</v>
      </c>
      <c r="H882">
        <v>0</v>
      </c>
      <c r="I882">
        <v>0</v>
      </c>
      <c r="J882">
        <v>0</v>
      </c>
      <c r="K882">
        <v>16</v>
      </c>
      <c r="L882">
        <v>0</v>
      </c>
      <c r="M882" t="s">
        <v>7896</v>
      </c>
    </row>
    <row r="883" spans="1:13">
      <c r="A883" s="13">
        <f t="shared" si="13"/>
        <v>0</v>
      </c>
      <c r="B883">
        <v>1530565</v>
      </c>
      <c r="C883">
        <v>1380</v>
      </c>
      <c r="D883">
        <v>2040</v>
      </c>
      <c r="E883"/>
      <c r="F883" t="s">
        <v>253</v>
      </c>
      <c r="G883">
        <v>0</v>
      </c>
      <c r="H883">
        <v>0</v>
      </c>
      <c r="I883">
        <v>0</v>
      </c>
      <c r="J883">
        <v>0</v>
      </c>
      <c r="K883">
        <v>56</v>
      </c>
      <c r="L883">
        <v>0</v>
      </c>
      <c r="M883" t="s">
        <v>7884</v>
      </c>
    </row>
    <row r="884" spans="1:13">
      <c r="A884" s="13">
        <f t="shared" si="13"/>
        <v>0</v>
      </c>
      <c r="B884">
        <v>1530567</v>
      </c>
      <c r="C884">
        <v>1380</v>
      </c>
      <c r="D884">
        <v>2040</v>
      </c>
      <c r="E884"/>
      <c r="F884" t="s">
        <v>253</v>
      </c>
      <c r="G884">
        <v>0</v>
      </c>
      <c r="H884">
        <v>0</v>
      </c>
      <c r="I884">
        <v>0</v>
      </c>
      <c r="J884">
        <v>0</v>
      </c>
      <c r="K884">
        <v>49</v>
      </c>
      <c r="L884">
        <v>0</v>
      </c>
      <c r="M884" t="s">
        <v>7885</v>
      </c>
    </row>
    <row r="885" spans="1:13">
      <c r="A885" s="13">
        <f t="shared" si="13"/>
        <v>0</v>
      </c>
      <c r="B885">
        <v>1530570</v>
      </c>
      <c r="C885">
        <v>1380</v>
      </c>
      <c r="D885">
        <v>2040</v>
      </c>
      <c r="E885"/>
      <c r="F885" t="s">
        <v>253</v>
      </c>
      <c r="G885">
        <v>0</v>
      </c>
      <c r="H885">
        <v>0</v>
      </c>
      <c r="I885">
        <v>0</v>
      </c>
      <c r="J885">
        <v>0</v>
      </c>
      <c r="K885">
        <v>160</v>
      </c>
      <c r="L885">
        <v>0</v>
      </c>
      <c r="M885" t="s">
        <v>8532</v>
      </c>
    </row>
    <row r="886" spans="1:13">
      <c r="A886" s="13">
        <f t="shared" si="13"/>
        <v>0</v>
      </c>
      <c r="B886">
        <v>1530570</v>
      </c>
      <c r="C886">
        <v>1380</v>
      </c>
      <c r="D886">
        <v>2041</v>
      </c>
      <c r="E886"/>
      <c r="F886" t="s">
        <v>253</v>
      </c>
      <c r="G886">
        <v>0</v>
      </c>
      <c r="H886">
        <v>0</v>
      </c>
      <c r="I886">
        <v>0</v>
      </c>
      <c r="J886">
        <v>0</v>
      </c>
      <c r="K886">
        <v>43</v>
      </c>
      <c r="L886">
        <v>0</v>
      </c>
      <c r="M886" t="s">
        <v>8532</v>
      </c>
    </row>
    <row r="887" spans="1:13">
      <c r="A887" s="13">
        <f t="shared" si="13"/>
        <v>2</v>
      </c>
      <c r="B887">
        <v>1530601</v>
      </c>
      <c r="C887">
        <v>1380</v>
      </c>
      <c r="D887">
        <v>2003</v>
      </c>
      <c r="E887"/>
      <c r="F887" t="s">
        <v>253</v>
      </c>
      <c r="G887">
        <v>2</v>
      </c>
      <c r="H887">
        <v>0</v>
      </c>
      <c r="I887">
        <v>0</v>
      </c>
      <c r="J887">
        <v>0</v>
      </c>
      <c r="K887">
        <v>22</v>
      </c>
      <c r="L887">
        <v>0</v>
      </c>
      <c r="M887" t="s">
        <v>9031</v>
      </c>
    </row>
    <row r="888" spans="1:13">
      <c r="A888" s="13">
        <f t="shared" si="13"/>
        <v>0</v>
      </c>
      <c r="B888">
        <v>1530601</v>
      </c>
      <c r="C888">
        <v>1380</v>
      </c>
      <c r="D888">
        <v>2004</v>
      </c>
      <c r="E888"/>
      <c r="F888" t="s">
        <v>253</v>
      </c>
      <c r="G888">
        <v>0</v>
      </c>
      <c r="H888">
        <v>0</v>
      </c>
      <c r="I888">
        <v>0</v>
      </c>
      <c r="J888">
        <v>0</v>
      </c>
      <c r="K888">
        <v>2</v>
      </c>
      <c r="L888">
        <v>0</v>
      </c>
      <c r="M888" t="s">
        <v>9031</v>
      </c>
    </row>
    <row r="889" spans="1:13">
      <c r="A889" s="13">
        <f t="shared" si="13"/>
        <v>2120</v>
      </c>
      <c r="B889">
        <v>1530601</v>
      </c>
      <c r="C889">
        <v>1380</v>
      </c>
      <c r="D889">
        <v>2005</v>
      </c>
      <c r="E889"/>
      <c r="F889" t="s">
        <v>253</v>
      </c>
      <c r="G889" s="177">
        <v>2120</v>
      </c>
      <c r="H889">
        <v>0</v>
      </c>
      <c r="I889">
        <v>0</v>
      </c>
      <c r="J889">
        <v>0</v>
      </c>
      <c r="K889">
        <v>0</v>
      </c>
      <c r="L889">
        <v>0</v>
      </c>
      <c r="M889" t="s">
        <v>9031</v>
      </c>
    </row>
    <row r="890" spans="1:13">
      <c r="A890" s="13">
        <f t="shared" si="13"/>
        <v>266</v>
      </c>
      <c r="B890">
        <v>1530614</v>
      </c>
      <c r="C890">
        <v>1380</v>
      </c>
      <c r="D890">
        <v>2003</v>
      </c>
      <c r="E890"/>
      <c r="F890" t="s">
        <v>253</v>
      </c>
      <c r="G890">
        <v>266</v>
      </c>
      <c r="H890">
        <v>0</v>
      </c>
      <c r="I890">
        <v>0</v>
      </c>
      <c r="J890">
        <v>0</v>
      </c>
      <c r="K890">
        <v>3</v>
      </c>
      <c r="L890">
        <v>0</v>
      </c>
      <c r="M890" t="s">
        <v>9386</v>
      </c>
    </row>
    <row r="891" spans="1:13">
      <c r="A891" s="13">
        <f t="shared" si="13"/>
        <v>855</v>
      </c>
      <c r="B891">
        <v>1530614</v>
      </c>
      <c r="C891">
        <v>1380</v>
      </c>
      <c r="D891">
        <v>2005</v>
      </c>
      <c r="E891"/>
      <c r="F891" t="s">
        <v>253</v>
      </c>
      <c r="G891">
        <v>855</v>
      </c>
      <c r="H891">
        <v>0</v>
      </c>
      <c r="I891">
        <v>0</v>
      </c>
      <c r="J891">
        <v>0</v>
      </c>
      <c r="K891">
        <v>0</v>
      </c>
      <c r="L891">
        <v>0</v>
      </c>
      <c r="M891" t="s">
        <v>9386</v>
      </c>
    </row>
    <row r="892" spans="1:13">
      <c r="A892" s="13">
        <f t="shared" si="13"/>
        <v>2</v>
      </c>
      <c r="B892">
        <v>1530617</v>
      </c>
      <c r="C892">
        <v>1380</v>
      </c>
      <c r="D892">
        <v>2003</v>
      </c>
      <c r="E892"/>
      <c r="F892" t="s">
        <v>253</v>
      </c>
      <c r="G892">
        <v>2</v>
      </c>
      <c r="H892">
        <v>0</v>
      </c>
      <c r="I892">
        <v>0</v>
      </c>
      <c r="J892">
        <v>0</v>
      </c>
      <c r="K892">
        <v>0</v>
      </c>
      <c r="L892">
        <v>0</v>
      </c>
      <c r="M892" t="s">
        <v>9032</v>
      </c>
    </row>
    <row r="893" spans="1:13">
      <c r="A893" s="13">
        <f t="shared" si="13"/>
        <v>163</v>
      </c>
      <c r="B893">
        <v>1530617</v>
      </c>
      <c r="C893">
        <v>1380</v>
      </c>
      <c r="D893">
        <v>2005</v>
      </c>
      <c r="E893"/>
      <c r="F893" t="s">
        <v>253</v>
      </c>
      <c r="G893">
        <v>163</v>
      </c>
      <c r="H893">
        <v>0</v>
      </c>
      <c r="I893">
        <v>0</v>
      </c>
      <c r="J893">
        <v>0</v>
      </c>
      <c r="K893">
        <v>0</v>
      </c>
      <c r="L893">
        <v>0</v>
      </c>
      <c r="M893" t="s">
        <v>9032</v>
      </c>
    </row>
    <row r="894" spans="1:13">
      <c r="A894" s="13">
        <f t="shared" si="13"/>
        <v>2</v>
      </c>
      <c r="B894">
        <v>1530628</v>
      </c>
      <c r="C894">
        <v>1380</v>
      </c>
      <c r="D894">
        <v>2003</v>
      </c>
      <c r="E894"/>
      <c r="F894" t="s">
        <v>253</v>
      </c>
      <c r="G894">
        <v>2</v>
      </c>
      <c r="H894">
        <v>0</v>
      </c>
      <c r="I894">
        <v>0</v>
      </c>
      <c r="J894">
        <v>0</v>
      </c>
      <c r="K894">
        <v>7</v>
      </c>
      <c r="L894">
        <v>0</v>
      </c>
      <c r="M894" t="s">
        <v>9387</v>
      </c>
    </row>
    <row r="895" spans="1:13">
      <c r="A895" s="13">
        <f t="shared" si="13"/>
        <v>0</v>
      </c>
      <c r="B895">
        <v>1530628</v>
      </c>
      <c r="C895">
        <v>1380</v>
      </c>
      <c r="D895">
        <v>2004</v>
      </c>
      <c r="E895"/>
      <c r="F895" t="s">
        <v>253</v>
      </c>
      <c r="G895">
        <v>0</v>
      </c>
      <c r="H895">
        <v>0</v>
      </c>
      <c r="I895">
        <v>0</v>
      </c>
      <c r="J895">
        <v>0</v>
      </c>
      <c r="K895">
        <v>31</v>
      </c>
      <c r="L895">
        <v>0</v>
      </c>
      <c r="M895" t="s">
        <v>9387</v>
      </c>
    </row>
    <row r="896" spans="1:13">
      <c r="A896" s="13">
        <f t="shared" si="13"/>
        <v>1799</v>
      </c>
      <c r="B896">
        <v>1530628</v>
      </c>
      <c r="C896">
        <v>1380</v>
      </c>
      <c r="D896">
        <v>2005</v>
      </c>
      <c r="E896"/>
      <c r="F896" t="s">
        <v>253</v>
      </c>
      <c r="G896" s="177">
        <v>1799</v>
      </c>
      <c r="H896">
        <v>0</v>
      </c>
      <c r="I896">
        <v>0</v>
      </c>
      <c r="J896">
        <v>0</v>
      </c>
      <c r="K896">
        <v>0</v>
      </c>
      <c r="L896">
        <v>0</v>
      </c>
      <c r="M896" t="s">
        <v>9387</v>
      </c>
    </row>
    <row r="897" spans="1:13">
      <c r="A897" s="13">
        <f t="shared" si="13"/>
        <v>2</v>
      </c>
      <c r="B897">
        <v>1530633</v>
      </c>
      <c r="C897">
        <v>1380</v>
      </c>
      <c r="D897">
        <v>2003</v>
      </c>
      <c r="E897"/>
      <c r="F897" t="s">
        <v>253</v>
      </c>
      <c r="G897">
        <v>2</v>
      </c>
      <c r="H897">
        <v>0</v>
      </c>
      <c r="I897">
        <v>0</v>
      </c>
      <c r="J897">
        <v>0</v>
      </c>
      <c r="K897">
        <v>2</v>
      </c>
      <c r="L897">
        <v>0</v>
      </c>
      <c r="M897" t="s">
        <v>9388</v>
      </c>
    </row>
    <row r="898" spans="1:13">
      <c r="A898" s="13">
        <f t="shared" si="13"/>
        <v>997</v>
      </c>
      <c r="B898">
        <v>1530633</v>
      </c>
      <c r="C898">
        <v>1380</v>
      </c>
      <c r="D898">
        <v>2005</v>
      </c>
      <c r="E898"/>
      <c r="F898" t="s">
        <v>253</v>
      </c>
      <c r="G898">
        <v>997</v>
      </c>
      <c r="H898">
        <v>0</v>
      </c>
      <c r="I898">
        <v>0</v>
      </c>
      <c r="J898">
        <v>0</v>
      </c>
      <c r="K898">
        <v>0</v>
      </c>
      <c r="L898">
        <v>0</v>
      </c>
      <c r="M898" t="s">
        <v>9388</v>
      </c>
    </row>
    <row r="899" spans="1:13">
      <c r="A899" s="13">
        <f t="shared" ref="A899:A962" si="14">G899+H899+I899</f>
        <v>98470</v>
      </c>
      <c r="B899">
        <v>1530746</v>
      </c>
      <c r="C899">
        <v>1380</v>
      </c>
      <c r="D899">
        <v>2000</v>
      </c>
      <c r="E899"/>
      <c r="F899" t="s">
        <v>253</v>
      </c>
      <c r="G899" s="177">
        <v>98470</v>
      </c>
      <c r="H899">
        <v>0</v>
      </c>
      <c r="I899">
        <v>0</v>
      </c>
      <c r="J899">
        <v>0</v>
      </c>
      <c r="K899">
        <v>0</v>
      </c>
      <c r="L899">
        <v>0</v>
      </c>
      <c r="M899" t="s">
        <v>8949</v>
      </c>
    </row>
    <row r="900" spans="1:13">
      <c r="A900" s="13">
        <f t="shared" si="14"/>
        <v>0</v>
      </c>
      <c r="B900">
        <v>1530748</v>
      </c>
      <c r="C900">
        <v>1380</v>
      </c>
      <c r="D900">
        <v>2040</v>
      </c>
      <c r="E900"/>
      <c r="F900" t="s">
        <v>253</v>
      </c>
      <c r="G900">
        <v>0</v>
      </c>
      <c r="H900">
        <v>0</v>
      </c>
      <c r="I900">
        <v>0</v>
      </c>
      <c r="J900">
        <v>0</v>
      </c>
      <c r="K900" s="177">
        <v>13710</v>
      </c>
      <c r="L900">
        <v>0</v>
      </c>
      <c r="M900" t="s">
        <v>9126</v>
      </c>
    </row>
    <row r="901" spans="1:13">
      <c r="A901" s="13">
        <f t="shared" si="14"/>
        <v>49892</v>
      </c>
      <c r="B901">
        <v>1530749</v>
      </c>
      <c r="C901">
        <v>1380</v>
      </c>
      <c r="D901">
        <v>2000</v>
      </c>
      <c r="E901"/>
      <c r="F901" t="s">
        <v>253</v>
      </c>
      <c r="G901" s="177">
        <v>49892</v>
      </c>
      <c r="H901">
        <v>0</v>
      </c>
      <c r="I901">
        <v>0</v>
      </c>
      <c r="J901">
        <v>0</v>
      </c>
      <c r="K901">
        <v>0</v>
      </c>
      <c r="L901">
        <v>0</v>
      </c>
      <c r="M901" t="s">
        <v>9389</v>
      </c>
    </row>
    <row r="902" spans="1:13">
      <c r="A902" s="13">
        <f t="shared" si="14"/>
        <v>17662</v>
      </c>
      <c r="B902">
        <v>1530749</v>
      </c>
      <c r="C902">
        <v>1380</v>
      </c>
      <c r="D902">
        <v>2001</v>
      </c>
      <c r="E902"/>
      <c r="F902" t="s">
        <v>253</v>
      </c>
      <c r="G902" s="177">
        <v>17662</v>
      </c>
      <c r="H902">
        <v>0</v>
      </c>
      <c r="I902">
        <v>0</v>
      </c>
      <c r="J902">
        <v>0</v>
      </c>
      <c r="K902" s="177">
        <v>14688</v>
      </c>
      <c r="L902">
        <v>0</v>
      </c>
      <c r="M902" t="s">
        <v>9389</v>
      </c>
    </row>
    <row r="903" spans="1:13">
      <c r="A903" s="13">
        <f t="shared" si="14"/>
        <v>420000</v>
      </c>
      <c r="B903">
        <v>1530762</v>
      </c>
      <c r="C903">
        <v>1380</v>
      </c>
      <c r="D903">
        <v>2000</v>
      </c>
      <c r="E903"/>
      <c r="F903" t="s">
        <v>253</v>
      </c>
      <c r="G903" s="177">
        <v>420000</v>
      </c>
      <c r="H903">
        <v>0</v>
      </c>
      <c r="I903">
        <v>0</v>
      </c>
      <c r="J903">
        <v>0</v>
      </c>
      <c r="K903">
        <v>0</v>
      </c>
      <c r="L903">
        <v>0</v>
      </c>
      <c r="M903" t="s">
        <v>9317</v>
      </c>
    </row>
    <row r="904" spans="1:13">
      <c r="A904" s="13">
        <f t="shared" si="14"/>
        <v>0</v>
      </c>
      <c r="B904">
        <v>1530788</v>
      </c>
      <c r="C904">
        <v>1400</v>
      </c>
      <c r="D904">
        <v>1000</v>
      </c>
      <c r="E904"/>
      <c r="F904" t="s">
        <v>253</v>
      </c>
      <c r="G904">
        <v>0</v>
      </c>
      <c r="H904">
        <v>0</v>
      </c>
      <c r="I904">
        <v>0</v>
      </c>
      <c r="J904">
        <v>0</v>
      </c>
      <c r="K904" s="177">
        <v>3696</v>
      </c>
      <c r="L904">
        <v>0</v>
      </c>
      <c r="M904" t="s">
        <v>445</v>
      </c>
    </row>
    <row r="905" spans="1:13">
      <c r="A905" s="13">
        <f t="shared" si="14"/>
        <v>0</v>
      </c>
      <c r="B905">
        <v>1530789</v>
      </c>
      <c r="C905">
        <v>1400</v>
      </c>
      <c r="D905">
        <v>1000</v>
      </c>
      <c r="E905"/>
      <c r="F905" t="s">
        <v>253</v>
      </c>
      <c r="G905">
        <v>0</v>
      </c>
      <c r="H905">
        <v>0</v>
      </c>
      <c r="I905">
        <v>0</v>
      </c>
      <c r="J905">
        <v>0</v>
      </c>
      <c r="K905" s="177">
        <v>3696</v>
      </c>
      <c r="L905">
        <v>0</v>
      </c>
      <c r="M905" t="s">
        <v>446</v>
      </c>
    </row>
    <row r="906" spans="1:13">
      <c r="A906" s="13">
        <f t="shared" si="14"/>
        <v>0</v>
      </c>
      <c r="B906">
        <v>1530790</v>
      </c>
      <c r="C906">
        <v>1400</v>
      </c>
      <c r="D906">
        <v>1000</v>
      </c>
      <c r="E906"/>
      <c r="F906" t="s">
        <v>253</v>
      </c>
      <c r="G906">
        <v>0</v>
      </c>
      <c r="H906">
        <v>0</v>
      </c>
      <c r="I906">
        <v>0</v>
      </c>
      <c r="J906">
        <v>0</v>
      </c>
      <c r="K906" s="177">
        <v>448980</v>
      </c>
      <c r="L906">
        <v>0</v>
      </c>
      <c r="M906" t="s">
        <v>447</v>
      </c>
    </row>
    <row r="907" spans="1:13">
      <c r="A907" s="13">
        <f t="shared" si="14"/>
        <v>0</v>
      </c>
      <c r="B907">
        <v>1530790</v>
      </c>
      <c r="C907">
        <v>1400</v>
      </c>
      <c r="D907">
        <v>2001</v>
      </c>
      <c r="E907"/>
      <c r="F907" t="s">
        <v>253</v>
      </c>
      <c r="G907">
        <v>0</v>
      </c>
      <c r="H907">
        <v>0</v>
      </c>
      <c r="I907">
        <v>0</v>
      </c>
      <c r="J907">
        <v>0</v>
      </c>
      <c r="K907">
        <v>676</v>
      </c>
      <c r="L907">
        <v>0</v>
      </c>
      <c r="M907" t="s">
        <v>447</v>
      </c>
    </row>
    <row r="908" spans="1:13">
      <c r="A908" s="13">
        <f t="shared" si="14"/>
        <v>0</v>
      </c>
      <c r="B908">
        <v>1530791</v>
      </c>
      <c r="C908">
        <v>1400</v>
      </c>
      <c r="D908">
        <v>1000</v>
      </c>
      <c r="E908"/>
      <c r="F908" t="s">
        <v>253</v>
      </c>
      <c r="G908">
        <v>0</v>
      </c>
      <c r="H908">
        <v>0</v>
      </c>
      <c r="I908">
        <v>0</v>
      </c>
      <c r="J908">
        <v>0</v>
      </c>
      <c r="K908" s="177">
        <v>97794</v>
      </c>
      <c r="L908">
        <v>0</v>
      </c>
      <c r="M908" t="s">
        <v>448</v>
      </c>
    </row>
    <row r="909" spans="1:13">
      <c r="A909" s="13">
        <f t="shared" si="14"/>
        <v>0</v>
      </c>
      <c r="B909">
        <v>1530791</v>
      </c>
      <c r="C909">
        <v>1400</v>
      </c>
      <c r="D909">
        <v>2001</v>
      </c>
      <c r="E909"/>
      <c r="F909" t="s">
        <v>253</v>
      </c>
      <c r="G909">
        <v>0</v>
      </c>
      <c r="H909">
        <v>0</v>
      </c>
      <c r="I909">
        <v>0</v>
      </c>
      <c r="J909">
        <v>0</v>
      </c>
      <c r="K909">
        <v>676</v>
      </c>
      <c r="L909">
        <v>0</v>
      </c>
      <c r="M909" t="s">
        <v>448</v>
      </c>
    </row>
    <row r="910" spans="1:13">
      <c r="A910" s="13">
        <f t="shared" si="14"/>
        <v>0</v>
      </c>
      <c r="B910">
        <v>1530792</v>
      </c>
      <c r="C910">
        <v>1400</v>
      </c>
      <c r="D910">
        <v>1000</v>
      </c>
      <c r="E910"/>
      <c r="F910" t="s">
        <v>253</v>
      </c>
      <c r="G910">
        <v>0</v>
      </c>
      <c r="H910">
        <v>0</v>
      </c>
      <c r="I910">
        <v>0</v>
      </c>
      <c r="J910">
        <v>0</v>
      </c>
      <c r="K910">
        <v>900</v>
      </c>
      <c r="L910">
        <v>0</v>
      </c>
      <c r="M910" t="s">
        <v>7549</v>
      </c>
    </row>
    <row r="911" spans="1:13">
      <c r="A911" s="13">
        <f t="shared" si="14"/>
        <v>0</v>
      </c>
      <c r="B911">
        <v>1530808</v>
      </c>
      <c r="C911">
        <v>1380</v>
      </c>
      <c r="D911">
        <v>2001</v>
      </c>
      <c r="E911"/>
      <c r="F911" t="s">
        <v>253</v>
      </c>
      <c r="G911">
        <v>0</v>
      </c>
      <c r="H911">
        <v>0</v>
      </c>
      <c r="I911">
        <v>0</v>
      </c>
      <c r="J911">
        <v>0</v>
      </c>
      <c r="K911">
        <v>4</v>
      </c>
      <c r="L911">
        <v>0</v>
      </c>
      <c r="M911" t="s">
        <v>8898</v>
      </c>
    </row>
    <row r="912" spans="1:13">
      <c r="A912" s="13">
        <f t="shared" si="14"/>
        <v>4</v>
      </c>
      <c r="B912">
        <v>1530811</v>
      </c>
      <c r="C912">
        <v>1380</v>
      </c>
      <c r="D912">
        <v>2005</v>
      </c>
      <c r="E912"/>
      <c r="F912" t="s">
        <v>253</v>
      </c>
      <c r="G912">
        <v>4</v>
      </c>
      <c r="H912">
        <v>0</v>
      </c>
      <c r="I912">
        <v>0</v>
      </c>
      <c r="J912">
        <v>0</v>
      </c>
      <c r="K912">
        <v>0</v>
      </c>
      <c r="L912">
        <v>0</v>
      </c>
      <c r="M912" t="s">
        <v>8417</v>
      </c>
    </row>
    <row r="913" spans="1:13">
      <c r="A913" s="13">
        <f t="shared" si="14"/>
        <v>75</v>
      </c>
      <c r="B913">
        <v>1530814</v>
      </c>
      <c r="C913">
        <v>1380</v>
      </c>
      <c r="D913">
        <v>2005</v>
      </c>
      <c r="E913"/>
      <c r="F913" t="s">
        <v>253</v>
      </c>
      <c r="G913">
        <v>75</v>
      </c>
      <c r="H913">
        <v>0</v>
      </c>
      <c r="I913">
        <v>0</v>
      </c>
      <c r="J913">
        <v>0</v>
      </c>
      <c r="K913">
        <v>0</v>
      </c>
      <c r="L913">
        <v>0</v>
      </c>
      <c r="M913" t="s">
        <v>7923</v>
      </c>
    </row>
    <row r="914" spans="1:13">
      <c r="A914" s="13">
        <f t="shared" si="14"/>
        <v>43</v>
      </c>
      <c r="B914">
        <v>1530815</v>
      </c>
      <c r="C914">
        <v>1380</v>
      </c>
      <c r="D914">
        <v>2005</v>
      </c>
      <c r="E914"/>
      <c r="F914" t="s">
        <v>253</v>
      </c>
      <c r="G914">
        <v>43</v>
      </c>
      <c r="H914">
        <v>0</v>
      </c>
      <c r="I914">
        <v>0</v>
      </c>
      <c r="J914">
        <v>0</v>
      </c>
      <c r="K914">
        <v>0</v>
      </c>
      <c r="L914">
        <v>0</v>
      </c>
      <c r="M914" t="s">
        <v>8316</v>
      </c>
    </row>
    <row r="915" spans="1:13">
      <c r="A915" s="13">
        <f t="shared" si="14"/>
        <v>0</v>
      </c>
      <c r="B915">
        <v>1530816</v>
      </c>
      <c r="C915">
        <v>1380</v>
      </c>
      <c r="D915">
        <v>2003</v>
      </c>
      <c r="E915"/>
      <c r="F915" t="s">
        <v>253</v>
      </c>
      <c r="G915">
        <v>0</v>
      </c>
      <c r="H915">
        <v>0</v>
      </c>
      <c r="I915">
        <v>0</v>
      </c>
      <c r="J915">
        <v>0</v>
      </c>
      <c r="K915">
        <v>5</v>
      </c>
      <c r="L915">
        <v>0</v>
      </c>
      <c r="M915" t="s">
        <v>8152</v>
      </c>
    </row>
    <row r="916" spans="1:13">
      <c r="A916" s="13">
        <f t="shared" si="14"/>
        <v>169</v>
      </c>
      <c r="B916">
        <v>1530816</v>
      </c>
      <c r="C916">
        <v>1380</v>
      </c>
      <c r="D916">
        <v>2005</v>
      </c>
      <c r="E916"/>
      <c r="F916" t="s">
        <v>253</v>
      </c>
      <c r="G916">
        <v>169</v>
      </c>
      <c r="H916">
        <v>0</v>
      </c>
      <c r="I916">
        <v>0</v>
      </c>
      <c r="J916">
        <v>0</v>
      </c>
      <c r="K916">
        <v>0</v>
      </c>
      <c r="L916">
        <v>0</v>
      </c>
      <c r="M916" t="s">
        <v>8152</v>
      </c>
    </row>
    <row r="917" spans="1:13">
      <c r="A917" s="13">
        <f t="shared" si="14"/>
        <v>0</v>
      </c>
      <c r="B917">
        <v>1530817</v>
      </c>
      <c r="C917">
        <v>1380</v>
      </c>
      <c r="D917">
        <v>2001</v>
      </c>
      <c r="E917"/>
      <c r="F917" t="s">
        <v>253</v>
      </c>
      <c r="G917">
        <v>0</v>
      </c>
      <c r="H917">
        <v>0</v>
      </c>
      <c r="I917">
        <v>0</v>
      </c>
      <c r="J917">
        <v>0</v>
      </c>
      <c r="K917">
        <v>16</v>
      </c>
      <c r="L917">
        <v>0</v>
      </c>
      <c r="M917" t="s">
        <v>8444</v>
      </c>
    </row>
    <row r="918" spans="1:13">
      <c r="A918" s="13">
        <f t="shared" si="14"/>
        <v>0</v>
      </c>
      <c r="B918">
        <v>1530817</v>
      </c>
      <c r="C918">
        <v>1380</v>
      </c>
      <c r="D918">
        <v>2003</v>
      </c>
      <c r="E918"/>
      <c r="F918" t="s">
        <v>253</v>
      </c>
      <c r="G918">
        <v>0</v>
      </c>
      <c r="H918">
        <v>0</v>
      </c>
      <c r="I918">
        <v>0</v>
      </c>
      <c r="J918">
        <v>0</v>
      </c>
      <c r="K918">
        <v>46</v>
      </c>
      <c r="L918">
        <v>0</v>
      </c>
      <c r="M918" t="s">
        <v>8444</v>
      </c>
    </row>
    <row r="919" spans="1:13">
      <c r="A919" s="13">
        <f t="shared" si="14"/>
        <v>0</v>
      </c>
      <c r="B919">
        <v>1530817</v>
      </c>
      <c r="C919">
        <v>1380</v>
      </c>
      <c r="D919">
        <v>2004</v>
      </c>
      <c r="E919"/>
      <c r="F919" t="s">
        <v>253</v>
      </c>
      <c r="G919">
        <v>0</v>
      </c>
      <c r="H919">
        <v>0</v>
      </c>
      <c r="I919">
        <v>0</v>
      </c>
      <c r="J919">
        <v>0</v>
      </c>
      <c r="K919">
        <v>10</v>
      </c>
      <c r="L919">
        <v>0</v>
      </c>
      <c r="M919" t="s">
        <v>8444</v>
      </c>
    </row>
    <row r="920" spans="1:13">
      <c r="A920" s="13">
        <f t="shared" si="14"/>
        <v>403</v>
      </c>
      <c r="B920">
        <v>1530817</v>
      </c>
      <c r="C920">
        <v>1380</v>
      </c>
      <c r="D920">
        <v>2005</v>
      </c>
      <c r="E920"/>
      <c r="F920" t="s">
        <v>253</v>
      </c>
      <c r="G920">
        <v>403</v>
      </c>
      <c r="H920">
        <v>0</v>
      </c>
      <c r="I920">
        <v>0</v>
      </c>
      <c r="J920">
        <v>0</v>
      </c>
      <c r="K920">
        <v>0</v>
      </c>
      <c r="L920">
        <v>0</v>
      </c>
      <c r="M920" t="s">
        <v>8444</v>
      </c>
    </row>
    <row r="921" spans="1:13">
      <c r="A921" s="13">
        <f t="shared" si="14"/>
        <v>7</v>
      </c>
      <c r="B921">
        <v>1530820</v>
      </c>
      <c r="C921">
        <v>1380</v>
      </c>
      <c r="D921">
        <v>2005</v>
      </c>
      <c r="E921"/>
      <c r="F921" t="s">
        <v>253</v>
      </c>
      <c r="G921">
        <v>7</v>
      </c>
      <c r="H921">
        <v>0</v>
      </c>
      <c r="I921">
        <v>0</v>
      </c>
      <c r="J921">
        <v>0</v>
      </c>
      <c r="K921">
        <v>0</v>
      </c>
      <c r="L921">
        <v>0</v>
      </c>
      <c r="M921" t="s">
        <v>7988</v>
      </c>
    </row>
    <row r="922" spans="1:13">
      <c r="A922" s="13">
        <f t="shared" si="14"/>
        <v>173</v>
      </c>
      <c r="B922">
        <v>1530833</v>
      </c>
      <c r="C922">
        <v>1380</v>
      </c>
      <c r="D922">
        <v>2040</v>
      </c>
      <c r="E922"/>
      <c r="F922" t="s">
        <v>253</v>
      </c>
      <c r="G922">
        <v>173</v>
      </c>
      <c r="H922">
        <v>0</v>
      </c>
      <c r="I922">
        <v>0</v>
      </c>
      <c r="J922">
        <v>0</v>
      </c>
      <c r="K922">
        <v>0</v>
      </c>
      <c r="L922">
        <v>0</v>
      </c>
      <c r="M922" t="s">
        <v>9033</v>
      </c>
    </row>
    <row r="923" spans="1:13">
      <c r="A923" s="13">
        <f t="shared" si="14"/>
        <v>6</v>
      </c>
      <c r="B923">
        <v>1530843</v>
      </c>
      <c r="C923">
        <v>1400</v>
      </c>
      <c r="D923">
        <v>2000</v>
      </c>
      <c r="E923"/>
      <c r="F923" t="s">
        <v>122</v>
      </c>
      <c r="G923">
        <v>6</v>
      </c>
      <c r="H923">
        <v>0</v>
      </c>
      <c r="I923">
        <v>0</v>
      </c>
      <c r="J923">
        <v>0</v>
      </c>
      <c r="K923" s="177">
        <v>2207</v>
      </c>
      <c r="L923">
        <v>0</v>
      </c>
      <c r="M923" t="s">
        <v>190</v>
      </c>
    </row>
    <row r="924" spans="1:13">
      <c r="A924" s="13">
        <f t="shared" si="14"/>
        <v>38</v>
      </c>
      <c r="B924">
        <v>1530845</v>
      </c>
      <c r="C924">
        <v>1400</v>
      </c>
      <c r="D924">
        <v>2000</v>
      </c>
      <c r="E924"/>
      <c r="F924" t="s">
        <v>122</v>
      </c>
      <c r="G924">
        <v>38</v>
      </c>
      <c r="H924">
        <v>0</v>
      </c>
      <c r="I924">
        <v>0</v>
      </c>
      <c r="J924">
        <v>0</v>
      </c>
      <c r="K924" s="177">
        <v>26960</v>
      </c>
      <c r="L924">
        <v>0</v>
      </c>
      <c r="M924" t="s">
        <v>198</v>
      </c>
    </row>
    <row r="925" spans="1:13">
      <c r="A925" s="13">
        <f t="shared" si="14"/>
        <v>66</v>
      </c>
      <c r="B925">
        <v>1530846</v>
      </c>
      <c r="C925">
        <v>1400</v>
      </c>
      <c r="D925">
        <v>2000</v>
      </c>
      <c r="E925"/>
      <c r="F925" t="s">
        <v>122</v>
      </c>
      <c r="G925">
        <v>66</v>
      </c>
      <c r="H925">
        <v>0</v>
      </c>
      <c r="I925">
        <v>0</v>
      </c>
      <c r="J925">
        <v>0</v>
      </c>
      <c r="K925">
        <v>0</v>
      </c>
      <c r="L925">
        <v>0</v>
      </c>
      <c r="M925" t="s">
        <v>191</v>
      </c>
    </row>
    <row r="926" spans="1:13">
      <c r="A926" s="13">
        <f t="shared" si="14"/>
        <v>40513</v>
      </c>
      <c r="B926">
        <v>1530848</v>
      </c>
      <c r="C926">
        <v>1400</v>
      </c>
      <c r="D926">
        <v>2000</v>
      </c>
      <c r="E926"/>
      <c r="F926" t="s">
        <v>122</v>
      </c>
      <c r="G926" s="177">
        <v>40513</v>
      </c>
      <c r="H926">
        <v>0</v>
      </c>
      <c r="I926">
        <v>0</v>
      </c>
      <c r="J926">
        <v>0</v>
      </c>
      <c r="K926">
        <v>0</v>
      </c>
      <c r="L926">
        <v>0</v>
      </c>
      <c r="M926" t="s">
        <v>192</v>
      </c>
    </row>
    <row r="927" spans="1:13">
      <c r="A927" s="13">
        <f t="shared" si="14"/>
        <v>18621</v>
      </c>
      <c r="B927">
        <v>1530849</v>
      </c>
      <c r="C927">
        <v>1400</v>
      </c>
      <c r="D927">
        <v>3000</v>
      </c>
      <c r="E927"/>
      <c r="F927" t="s">
        <v>122</v>
      </c>
      <c r="G927" s="177">
        <v>18621</v>
      </c>
      <c r="H927">
        <v>0</v>
      </c>
      <c r="I927">
        <v>0</v>
      </c>
      <c r="J927">
        <v>0</v>
      </c>
      <c r="K927">
        <v>0</v>
      </c>
      <c r="L927">
        <v>0</v>
      </c>
      <c r="M927" t="s">
        <v>197</v>
      </c>
    </row>
    <row r="928" spans="1:13">
      <c r="A928" s="13">
        <f t="shared" si="14"/>
        <v>0</v>
      </c>
      <c r="B928">
        <v>1530850</v>
      </c>
      <c r="C928">
        <v>1400</v>
      </c>
      <c r="D928">
        <v>2000</v>
      </c>
      <c r="E928"/>
      <c r="F928" t="s">
        <v>122</v>
      </c>
      <c r="G928">
        <v>0</v>
      </c>
      <c r="H928">
        <v>0</v>
      </c>
      <c r="I928">
        <v>0</v>
      </c>
      <c r="J928">
        <v>0</v>
      </c>
      <c r="K928" s="177">
        <v>37324</v>
      </c>
      <c r="L928">
        <v>0</v>
      </c>
      <c r="M928" t="s">
        <v>193</v>
      </c>
    </row>
    <row r="929" spans="1:13">
      <c r="A929" s="13">
        <f t="shared" si="14"/>
        <v>255608.73800000001</v>
      </c>
      <c r="B929">
        <v>1530851</v>
      </c>
      <c r="C929">
        <v>1400</v>
      </c>
      <c r="D929">
        <v>2000</v>
      </c>
      <c r="E929"/>
      <c r="F929" t="s">
        <v>122</v>
      </c>
      <c r="G929" s="102">
        <v>255608.73800000001</v>
      </c>
      <c r="H929">
        <v>0</v>
      </c>
      <c r="I929">
        <v>0</v>
      </c>
      <c r="J929">
        <v>0</v>
      </c>
      <c r="K929">
        <v>0</v>
      </c>
      <c r="L929">
        <v>0</v>
      </c>
      <c r="M929" t="s">
        <v>194</v>
      </c>
    </row>
    <row r="930" spans="1:13">
      <c r="A930" s="13">
        <f t="shared" si="14"/>
        <v>1099982.4580000001</v>
      </c>
      <c r="B930">
        <v>1530854</v>
      </c>
      <c r="C930">
        <v>1400</v>
      </c>
      <c r="D930">
        <v>2000</v>
      </c>
      <c r="E930"/>
      <c r="F930" t="s">
        <v>122</v>
      </c>
      <c r="G930" s="102">
        <v>1099982.4580000001</v>
      </c>
      <c r="H930">
        <v>0</v>
      </c>
      <c r="I930">
        <v>0</v>
      </c>
      <c r="J930">
        <v>0</v>
      </c>
      <c r="K930">
        <v>0</v>
      </c>
      <c r="L930">
        <v>0</v>
      </c>
      <c r="M930" t="s">
        <v>449</v>
      </c>
    </row>
    <row r="931" spans="1:13">
      <c r="A931" s="13">
        <f t="shared" si="14"/>
        <v>1402574.24</v>
      </c>
      <c r="B931">
        <v>1530855</v>
      </c>
      <c r="C931">
        <v>1400</v>
      </c>
      <c r="D931">
        <v>2000</v>
      </c>
      <c r="E931"/>
      <c r="F931" t="s">
        <v>122</v>
      </c>
      <c r="G931" s="102">
        <v>1402574.24</v>
      </c>
      <c r="H931">
        <v>0</v>
      </c>
      <c r="I931">
        <v>0</v>
      </c>
      <c r="J931">
        <v>0</v>
      </c>
      <c r="K931">
        <v>0</v>
      </c>
      <c r="L931">
        <v>0</v>
      </c>
      <c r="M931" t="s">
        <v>186</v>
      </c>
    </row>
    <row r="932" spans="1:13">
      <c r="A932" s="13">
        <f t="shared" si="14"/>
        <v>1583511.1529999999</v>
      </c>
      <c r="B932">
        <v>1530856</v>
      </c>
      <c r="C932">
        <v>1400</v>
      </c>
      <c r="D932">
        <v>2000</v>
      </c>
      <c r="E932"/>
      <c r="F932" t="s">
        <v>122</v>
      </c>
      <c r="G932" s="102">
        <v>1583511.1529999999</v>
      </c>
      <c r="H932">
        <v>0</v>
      </c>
      <c r="I932">
        <v>0</v>
      </c>
      <c r="J932">
        <v>0</v>
      </c>
      <c r="K932">
        <v>0</v>
      </c>
      <c r="L932">
        <v>0</v>
      </c>
      <c r="M932" t="s">
        <v>187</v>
      </c>
    </row>
    <row r="933" spans="1:13">
      <c r="A933" s="13">
        <f t="shared" si="14"/>
        <v>592970</v>
      </c>
      <c r="B933">
        <v>1530857</v>
      </c>
      <c r="C933">
        <v>1400</v>
      </c>
      <c r="D933">
        <v>1000</v>
      </c>
      <c r="E933"/>
      <c r="F933" t="s">
        <v>122</v>
      </c>
      <c r="G933" s="177">
        <v>592970</v>
      </c>
      <c r="H933">
        <v>0</v>
      </c>
      <c r="I933">
        <v>0</v>
      </c>
      <c r="J933">
        <v>0</v>
      </c>
      <c r="K933">
        <v>0</v>
      </c>
      <c r="L933">
        <v>0</v>
      </c>
      <c r="M933" t="s">
        <v>450</v>
      </c>
    </row>
    <row r="934" spans="1:13">
      <c r="A934" s="13">
        <f t="shared" si="14"/>
        <v>43101</v>
      </c>
      <c r="B934">
        <v>1530857</v>
      </c>
      <c r="C934">
        <v>1400</v>
      </c>
      <c r="D934">
        <v>2000</v>
      </c>
      <c r="E934"/>
      <c r="F934" t="s">
        <v>122</v>
      </c>
      <c r="G934" s="177">
        <v>43101</v>
      </c>
      <c r="H934">
        <v>0</v>
      </c>
      <c r="I934">
        <v>0</v>
      </c>
      <c r="J934">
        <v>0</v>
      </c>
      <c r="K934">
        <v>0</v>
      </c>
      <c r="L934">
        <v>0</v>
      </c>
      <c r="M934" t="s">
        <v>450</v>
      </c>
    </row>
    <row r="935" spans="1:13">
      <c r="A935" s="13">
        <f t="shared" si="14"/>
        <v>66192</v>
      </c>
      <c r="B935">
        <v>1530858</v>
      </c>
      <c r="C935">
        <v>1400</v>
      </c>
      <c r="D935">
        <v>2000</v>
      </c>
      <c r="E935"/>
      <c r="F935" t="s">
        <v>122</v>
      </c>
      <c r="G935" s="177">
        <v>66192</v>
      </c>
      <c r="H935">
        <v>0</v>
      </c>
      <c r="I935">
        <v>0</v>
      </c>
      <c r="J935">
        <v>0</v>
      </c>
      <c r="K935">
        <v>0</v>
      </c>
      <c r="L935">
        <v>0</v>
      </c>
      <c r="M935" t="s">
        <v>202</v>
      </c>
    </row>
    <row r="936" spans="1:13">
      <c r="A936" s="13">
        <f t="shared" si="14"/>
        <v>19712.627</v>
      </c>
      <c r="B936">
        <v>1530890</v>
      </c>
      <c r="C936">
        <v>1400</v>
      </c>
      <c r="D936">
        <v>2001</v>
      </c>
      <c r="E936"/>
      <c r="F936" t="s">
        <v>122</v>
      </c>
      <c r="G936" s="102">
        <v>16212.627</v>
      </c>
      <c r="H936">
        <v>0</v>
      </c>
      <c r="I936" s="177">
        <v>3500</v>
      </c>
      <c r="J936">
        <v>0</v>
      </c>
      <c r="K936">
        <v>0</v>
      </c>
      <c r="L936">
        <v>0</v>
      </c>
      <c r="M936" t="s">
        <v>184</v>
      </c>
    </row>
    <row r="937" spans="1:13">
      <c r="A937" s="13">
        <f t="shared" si="14"/>
        <v>25566</v>
      </c>
      <c r="B937">
        <v>1530909</v>
      </c>
      <c r="C937">
        <v>1400</v>
      </c>
      <c r="D937">
        <v>3000</v>
      </c>
      <c r="E937"/>
      <c r="F937" t="s">
        <v>122</v>
      </c>
      <c r="G937" s="177">
        <v>25566</v>
      </c>
      <c r="H937">
        <v>0</v>
      </c>
      <c r="I937">
        <v>0</v>
      </c>
      <c r="J937">
        <v>0</v>
      </c>
      <c r="K937">
        <v>0</v>
      </c>
      <c r="L937">
        <v>0</v>
      </c>
      <c r="M937" t="s">
        <v>8140</v>
      </c>
    </row>
    <row r="938" spans="1:13">
      <c r="A938" s="13">
        <f t="shared" si="14"/>
        <v>56081.32</v>
      </c>
      <c r="B938">
        <v>1530933</v>
      </c>
      <c r="C938">
        <v>1400</v>
      </c>
      <c r="D938">
        <v>2000</v>
      </c>
      <c r="E938"/>
      <c r="F938" t="s">
        <v>122</v>
      </c>
      <c r="G938" s="102">
        <v>56081.32</v>
      </c>
      <c r="H938">
        <v>0</v>
      </c>
      <c r="I938">
        <v>0</v>
      </c>
      <c r="J938">
        <v>0</v>
      </c>
      <c r="K938">
        <v>0</v>
      </c>
      <c r="L938">
        <v>0</v>
      </c>
      <c r="M938" t="s">
        <v>9089</v>
      </c>
    </row>
    <row r="939" spans="1:13">
      <c r="A939" s="13">
        <f t="shared" si="14"/>
        <v>174</v>
      </c>
      <c r="B939">
        <v>1530975</v>
      </c>
      <c r="C939">
        <v>1380</v>
      </c>
      <c r="D939">
        <v>2005</v>
      </c>
      <c r="E939"/>
      <c r="F939" t="s">
        <v>253</v>
      </c>
      <c r="G939">
        <v>174</v>
      </c>
      <c r="H939">
        <v>0</v>
      </c>
      <c r="I939">
        <v>0</v>
      </c>
      <c r="J939">
        <v>0</v>
      </c>
      <c r="K939">
        <v>0</v>
      </c>
      <c r="L939">
        <v>0</v>
      </c>
      <c r="M939" t="s">
        <v>8533</v>
      </c>
    </row>
    <row r="940" spans="1:13">
      <c r="A940" s="13">
        <f t="shared" si="14"/>
        <v>2495</v>
      </c>
      <c r="B940">
        <v>1531111</v>
      </c>
      <c r="C940">
        <v>1400</v>
      </c>
      <c r="D940">
        <v>2001</v>
      </c>
      <c r="E940"/>
      <c r="F940" t="s">
        <v>253</v>
      </c>
      <c r="G940" s="177">
        <v>2495</v>
      </c>
      <c r="H940">
        <v>0</v>
      </c>
      <c r="I940">
        <v>0</v>
      </c>
      <c r="J940">
        <v>0</v>
      </c>
      <c r="K940">
        <v>0</v>
      </c>
      <c r="L940">
        <v>0</v>
      </c>
      <c r="M940" t="s">
        <v>9198</v>
      </c>
    </row>
    <row r="941" spans="1:13">
      <c r="A941" s="13">
        <f t="shared" si="14"/>
        <v>4425</v>
      </c>
      <c r="B941">
        <v>1531114</v>
      </c>
      <c r="C941">
        <v>1380</v>
      </c>
      <c r="D941">
        <v>1000</v>
      </c>
      <c r="E941"/>
      <c r="F941" t="s">
        <v>253</v>
      </c>
      <c r="G941" s="177">
        <v>4425</v>
      </c>
      <c r="H941">
        <v>0</v>
      </c>
      <c r="I941">
        <v>0</v>
      </c>
      <c r="J941">
        <v>0</v>
      </c>
      <c r="K941">
        <v>0</v>
      </c>
      <c r="L941">
        <v>0</v>
      </c>
      <c r="M941" t="s">
        <v>9062</v>
      </c>
    </row>
    <row r="942" spans="1:13">
      <c r="A942" s="13">
        <f t="shared" si="14"/>
        <v>19</v>
      </c>
      <c r="B942">
        <v>1531114</v>
      </c>
      <c r="C942">
        <v>1380</v>
      </c>
      <c r="D942">
        <v>2001</v>
      </c>
      <c r="E942"/>
      <c r="F942" t="s">
        <v>253</v>
      </c>
      <c r="G942">
        <v>19</v>
      </c>
      <c r="H942">
        <v>0</v>
      </c>
      <c r="I942">
        <v>0</v>
      </c>
      <c r="J942">
        <v>0</v>
      </c>
      <c r="K942">
        <v>0</v>
      </c>
      <c r="L942">
        <v>0</v>
      </c>
      <c r="M942" t="s">
        <v>9062</v>
      </c>
    </row>
    <row r="943" spans="1:13">
      <c r="A943" s="13">
        <f t="shared" si="14"/>
        <v>161</v>
      </c>
      <c r="B943">
        <v>1531116</v>
      </c>
      <c r="C943">
        <v>1380</v>
      </c>
      <c r="D943">
        <v>2040</v>
      </c>
      <c r="E943"/>
      <c r="F943" t="s">
        <v>253</v>
      </c>
      <c r="G943">
        <v>161</v>
      </c>
      <c r="H943">
        <v>0</v>
      </c>
      <c r="I943">
        <v>0</v>
      </c>
      <c r="J943">
        <v>0</v>
      </c>
      <c r="K943">
        <v>0</v>
      </c>
      <c r="L943">
        <v>0</v>
      </c>
      <c r="M943" t="s">
        <v>9063</v>
      </c>
    </row>
    <row r="944" spans="1:13">
      <c r="A944" s="13">
        <f t="shared" si="14"/>
        <v>28972</v>
      </c>
      <c r="B944">
        <v>1531119</v>
      </c>
      <c r="C944">
        <v>1400</v>
      </c>
      <c r="D944">
        <v>3000</v>
      </c>
      <c r="E944"/>
      <c r="F944" t="s">
        <v>122</v>
      </c>
      <c r="G944" s="177">
        <v>28972</v>
      </c>
      <c r="H944">
        <v>0</v>
      </c>
      <c r="I944">
        <v>0</v>
      </c>
      <c r="J944">
        <v>0</v>
      </c>
      <c r="K944">
        <v>0</v>
      </c>
      <c r="L944">
        <v>0</v>
      </c>
      <c r="M944" t="s">
        <v>8741</v>
      </c>
    </row>
    <row r="945" spans="1:13">
      <c r="A945" s="13">
        <f t="shared" si="14"/>
        <v>239200</v>
      </c>
      <c r="B945">
        <v>1531132</v>
      </c>
      <c r="C945">
        <v>1380</v>
      </c>
      <c r="D945">
        <v>2000</v>
      </c>
      <c r="E945"/>
      <c r="F945" t="s">
        <v>253</v>
      </c>
      <c r="G945" s="177">
        <v>239200</v>
      </c>
      <c r="H945">
        <v>0</v>
      </c>
      <c r="I945">
        <v>0</v>
      </c>
      <c r="J945">
        <v>0</v>
      </c>
      <c r="K945">
        <v>0</v>
      </c>
      <c r="L945">
        <v>0</v>
      </c>
      <c r="M945" t="s">
        <v>9449</v>
      </c>
    </row>
    <row r="946" spans="1:13">
      <c r="A946" s="13">
        <f t="shared" si="14"/>
        <v>10030</v>
      </c>
      <c r="B946">
        <v>1531133</v>
      </c>
      <c r="C946">
        <v>1380</v>
      </c>
      <c r="D946">
        <v>2000</v>
      </c>
      <c r="E946"/>
      <c r="F946" t="s">
        <v>253</v>
      </c>
      <c r="G946" s="177">
        <v>10030</v>
      </c>
      <c r="H946">
        <v>0</v>
      </c>
      <c r="I946">
        <v>0</v>
      </c>
      <c r="J946">
        <v>0</v>
      </c>
      <c r="K946">
        <v>0</v>
      </c>
      <c r="L946">
        <v>0</v>
      </c>
      <c r="M946" t="s">
        <v>9390</v>
      </c>
    </row>
    <row r="947" spans="1:13">
      <c r="A947" s="13">
        <f t="shared" si="14"/>
        <v>20530</v>
      </c>
      <c r="B947">
        <v>1531133</v>
      </c>
      <c r="C947">
        <v>1380</v>
      </c>
      <c r="D947">
        <v>2001</v>
      </c>
      <c r="E947"/>
      <c r="F947" t="s">
        <v>253</v>
      </c>
      <c r="G947" s="177">
        <v>20530</v>
      </c>
      <c r="H947">
        <v>0</v>
      </c>
      <c r="I947">
        <v>0</v>
      </c>
      <c r="J947">
        <v>0</v>
      </c>
      <c r="K947">
        <v>0</v>
      </c>
      <c r="L947">
        <v>0</v>
      </c>
      <c r="M947" t="s">
        <v>9390</v>
      </c>
    </row>
    <row r="948" spans="1:13">
      <c r="A948" s="13">
        <f t="shared" si="14"/>
        <v>0</v>
      </c>
      <c r="B948">
        <v>1531133</v>
      </c>
      <c r="C948">
        <v>1380</v>
      </c>
      <c r="D948">
        <v>2040</v>
      </c>
      <c r="E948"/>
      <c r="F948" t="s">
        <v>253</v>
      </c>
      <c r="G948">
        <v>0</v>
      </c>
      <c r="H948">
        <v>0</v>
      </c>
      <c r="I948">
        <v>0</v>
      </c>
      <c r="J948">
        <v>0</v>
      </c>
      <c r="K948" s="177">
        <v>1624</v>
      </c>
      <c r="L948">
        <v>0</v>
      </c>
      <c r="M948" t="s">
        <v>9390</v>
      </c>
    </row>
    <row r="949" spans="1:13">
      <c r="A949" s="13">
        <f t="shared" si="14"/>
        <v>9</v>
      </c>
      <c r="B949">
        <v>1531134</v>
      </c>
      <c r="C949">
        <v>1380</v>
      </c>
      <c r="D949">
        <v>2001</v>
      </c>
      <c r="E949"/>
      <c r="F949" t="s">
        <v>253</v>
      </c>
      <c r="G949">
        <v>9</v>
      </c>
      <c r="H949">
        <v>0</v>
      </c>
      <c r="I949">
        <v>0</v>
      </c>
      <c r="J949">
        <v>0</v>
      </c>
      <c r="K949">
        <v>0</v>
      </c>
      <c r="L949">
        <v>0</v>
      </c>
      <c r="M949" t="s">
        <v>9391</v>
      </c>
    </row>
    <row r="950" spans="1:13">
      <c r="A950" s="13">
        <f t="shared" si="14"/>
        <v>2035</v>
      </c>
      <c r="B950">
        <v>1531134</v>
      </c>
      <c r="C950">
        <v>1380</v>
      </c>
      <c r="D950">
        <v>2003</v>
      </c>
      <c r="E950"/>
      <c r="F950" t="s">
        <v>253</v>
      </c>
      <c r="G950" s="177">
        <v>2035</v>
      </c>
      <c r="H950">
        <v>0</v>
      </c>
      <c r="I950">
        <v>0</v>
      </c>
      <c r="J950">
        <v>0</v>
      </c>
      <c r="K950">
        <v>0</v>
      </c>
      <c r="L950">
        <v>0</v>
      </c>
      <c r="M950" t="s">
        <v>9391</v>
      </c>
    </row>
    <row r="951" spans="1:13">
      <c r="A951" s="13">
        <f t="shared" si="14"/>
        <v>2</v>
      </c>
      <c r="B951">
        <v>1531136</v>
      </c>
      <c r="C951">
        <v>1380</v>
      </c>
      <c r="D951">
        <v>2003</v>
      </c>
      <c r="E951"/>
      <c r="F951" t="s">
        <v>253</v>
      </c>
      <c r="G951">
        <v>2</v>
      </c>
      <c r="H951">
        <v>0</v>
      </c>
      <c r="I951">
        <v>0</v>
      </c>
      <c r="J951">
        <v>0</v>
      </c>
      <c r="K951">
        <v>2</v>
      </c>
      <c r="L951">
        <v>0</v>
      </c>
      <c r="M951" t="s">
        <v>9224</v>
      </c>
    </row>
    <row r="952" spans="1:13">
      <c r="A952" s="13">
        <f t="shared" si="14"/>
        <v>0</v>
      </c>
      <c r="B952">
        <v>1531136</v>
      </c>
      <c r="C952">
        <v>1380</v>
      </c>
      <c r="D952">
        <v>2004</v>
      </c>
      <c r="E952"/>
      <c r="F952" t="s">
        <v>253</v>
      </c>
      <c r="G952">
        <v>0</v>
      </c>
      <c r="H952">
        <v>0</v>
      </c>
      <c r="I952">
        <v>0</v>
      </c>
      <c r="J952">
        <v>0</v>
      </c>
      <c r="K952">
        <v>3</v>
      </c>
      <c r="L952">
        <v>0</v>
      </c>
      <c r="M952" t="s">
        <v>9224</v>
      </c>
    </row>
    <row r="953" spans="1:13">
      <c r="A953" s="13">
        <f t="shared" si="14"/>
        <v>0</v>
      </c>
      <c r="B953">
        <v>1531136</v>
      </c>
      <c r="C953">
        <v>1380</v>
      </c>
      <c r="D953">
        <v>2041</v>
      </c>
      <c r="E953"/>
      <c r="F953" t="s">
        <v>253</v>
      </c>
      <c r="G953">
        <v>0</v>
      </c>
      <c r="H953">
        <v>0</v>
      </c>
      <c r="I953">
        <v>0</v>
      </c>
      <c r="J953">
        <v>0</v>
      </c>
      <c r="K953">
        <v>5</v>
      </c>
      <c r="L953">
        <v>0</v>
      </c>
      <c r="M953" t="s">
        <v>9224</v>
      </c>
    </row>
    <row r="954" spans="1:13">
      <c r="A954" s="13">
        <f t="shared" si="14"/>
        <v>2533</v>
      </c>
      <c r="B954">
        <v>2003150</v>
      </c>
      <c r="C954">
        <v>1380</v>
      </c>
      <c r="D954">
        <v>1005</v>
      </c>
      <c r="E954"/>
      <c r="F954" t="s">
        <v>253</v>
      </c>
      <c r="G954" s="177">
        <v>2533</v>
      </c>
      <c r="H954">
        <v>0</v>
      </c>
      <c r="I954">
        <v>0</v>
      </c>
      <c r="J954">
        <v>0</v>
      </c>
      <c r="K954">
        <v>0</v>
      </c>
      <c r="L954">
        <v>0</v>
      </c>
      <c r="M954" t="s">
        <v>452</v>
      </c>
    </row>
    <row r="955" spans="1:13">
      <c r="A955" s="13">
        <f t="shared" si="14"/>
        <v>1819</v>
      </c>
      <c r="B955">
        <v>2003175</v>
      </c>
      <c r="C955">
        <v>1380</v>
      </c>
      <c r="D955">
        <v>1005</v>
      </c>
      <c r="E955"/>
      <c r="F955" t="s">
        <v>253</v>
      </c>
      <c r="G955" s="177">
        <v>1819</v>
      </c>
      <c r="H955">
        <v>0</v>
      </c>
      <c r="I955">
        <v>0</v>
      </c>
      <c r="J955">
        <v>0</v>
      </c>
      <c r="K955">
        <v>0</v>
      </c>
      <c r="L955">
        <v>0</v>
      </c>
      <c r="M955" t="s">
        <v>453</v>
      </c>
    </row>
    <row r="956" spans="1:13">
      <c r="A956" s="13">
        <f t="shared" si="14"/>
        <v>34323</v>
      </c>
      <c r="B956">
        <v>2003200</v>
      </c>
      <c r="C956">
        <v>1380</v>
      </c>
      <c r="D956">
        <v>1000</v>
      </c>
      <c r="E956"/>
      <c r="F956" t="s">
        <v>253</v>
      </c>
      <c r="G956" s="177">
        <v>34323</v>
      </c>
      <c r="H956">
        <v>0</v>
      </c>
      <c r="I956">
        <v>0</v>
      </c>
      <c r="J956">
        <v>0</v>
      </c>
      <c r="K956">
        <v>278</v>
      </c>
      <c r="L956">
        <v>0</v>
      </c>
      <c r="M956" t="s">
        <v>454</v>
      </c>
    </row>
    <row r="957" spans="1:13">
      <c r="A957" s="13">
        <f t="shared" si="14"/>
        <v>360</v>
      </c>
      <c r="B957">
        <v>2003200</v>
      </c>
      <c r="C957">
        <v>1380</v>
      </c>
      <c r="D957">
        <v>1020</v>
      </c>
      <c r="E957"/>
      <c r="F957" t="s">
        <v>253</v>
      </c>
      <c r="G957">
        <v>360</v>
      </c>
      <c r="H957">
        <v>0</v>
      </c>
      <c r="I957">
        <v>0</v>
      </c>
      <c r="J957">
        <v>0</v>
      </c>
      <c r="K957">
        <v>0</v>
      </c>
      <c r="L957">
        <v>0</v>
      </c>
      <c r="M957" t="s">
        <v>454</v>
      </c>
    </row>
    <row r="958" spans="1:13">
      <c r="A958" s="13">
        <f t="shared" si="14"/>
        <v>37</v>
      </c>
      <c r="B958">
        <v>2003200</v>
      </c>
      <c r="C958">
        <v>1380</v>
      </c>
      <c r="D958">
        <v>2001</v>
      </c>
      <c r="E958"/>
      <c r="F958" t="s">
        <v>253</v>
      </c>
      <c r="G958">
        <v>37</v>
      </c>
      <c r="H958">
        <v>0</v>
      </c>
      <c r="I958">
        <v>0</v>
      </c>
      <c r="J958">
        <v>0</v>
      </c>
      <c r="K958">
        <v>0</v>
      </c>
      <c r="L958">
        <v>0</v>
      </c>
      <c r="M958" t="s">
        <v>454</v>
      </c>
    </row>
    <row r="959" spans="1:13">
      <c r="A959" s="13">
        <f t="shared" si="14"/>
        <v>3899</v>
      </c>
      <c r="B959">
        <v>2003213</v>
      </c>
      <c r="C959">
        <v>1380</v>
      </c>
      <c r="D959">
        <v>1000</v>
      </c>
      <c r="E959"/>
      <c r="F959" t="s">
        <v>253</v>
      </c>
      <c r="G959" s="177">
        <v>3899</v>
      </c>
      <c r="H959">
        <v>0</v>
      </c>
      <c r="I959">
        <v>0</v>
      </c>
      <c r="J959">
        <v>0</v>
      </c>
      <c r="K959">
        <v>0</v>
      </c>
      <c r="L959">
        <v>0</v>
      </c>
      <c r="M959" t="s">
        <v>455</v>
      </c>
    </row>
    <row r="960" spans="1:13">
      <c r="A960" s="13">
        <f t="shared" si="14"/>
        <v>7102</v>
      </c>
      <c r="B960">
        <v>2003249</v>
      </c>
      <c r="C960">
        <v>1380</v>
      </c>
      <c r="D960">
        <v>1005</v>
      </c>
      <c r="E960"/>
      <c r="F960" t="s">
        <v>253</v>
      </c>
      <c r="G960" s="177">
        <v>7102</v>
      </c>
      <c r="H960">
        <v>0</v>
      </c>
      <c r="I960">
        <v>0</v>
      </c>
      <c r="J960">
        <v>0</v>
      </c>
      <c r="K960">
        <v>0</v>
      </c>
      <c r="L960">
        <v>0</v>
      </c>
      <c r="M960" t="s">
        <v>456</v>
      </c>
    </row>
    <row r="961" spans="1:13">
      <c r="A961" s="13">
        <f t="shared" si="14"/>
        <v>1592</v>
      </c>
      <c r="B961">
        <v>2003263</v>
      </c>
      <c r="C961">
        <v>1380</v>
      </c>
      <c r="D961">
        <v>1005</v>
      </c>
      <c r="E961"/>
      <c r="F961" t="s">
        <v>253</v>
      </c>
      <c r="G961" s="177">
        <v>1592</v>
      </c>
      <c r="H961">
        <v>0</v>
      </c>
      <c r="I961">
        <v>0</v>
      </c>
      <c r="J961">
        <v>0</v>
      </c>
      <c r="K961">
        <v>0</v>
      </c>
      <c r="L961">
        <v>0</v>
      </c>
      <c r="M961" t="s">
        <v>457</v>
      </c>
    </row>
    <row r="962" spans="1:13">
      <c r="A962" s="13">
        <f t="shared" si="14"/>
        <v>3733</v>
      </c>
      <c r="B962">
        <v>2003264</v>
      </c>
      <c r="C962">
        <v>1380</v>
      </c>
      <c r="D962">
        <v>1005</v>
      </c>
      <c r="E962"/>
      <c r="F962" t="s">
        <v>253</v>
      </c>
      <c r="G962" s="177">
        <v>3733</v>
      </c>
      <c r="H962">
        <v>0</v>
      </c>
      <c r="I962">
        <v>0</v>
      </c>
      <c r="J962">
        <v>0</v>
      </c>
      <c r="K962">
        <v>0</v>
      </c>
      <c r="L962">
        <v>0</v>
      </c>
      <c r="M962" t="s">
        <v>458</v>
      </c>
    </row>
    <row r="963" spans="1:13">
      <c r="A963" s="13">
        <f t="shared" ref="A963:A1026" si="15">G963+H963+I963</f>
        <v>3875</v>
      </c>
      <c r="B963">
        <v>2003265</v>
      </c>
      <c r="C963">
        <v>1380</v>
      </c>
      <c r="D963">
        <v>1005</v>
      </c>
      <c r="E963"/>
      <c r="F963" t="s">
        <v>253</v>
      </c>
      <c r="G963" s="177">
        <v>3875</v>
      </c>
      <c r="H963">
        <v>0</v>
      </c>
      <c r="I963">
        <v>0</v>
      </c>
      <c r="J963">
        <v>0</v>
      </c>
      <c r="K963">
        <v>0</v>
      </c>
      <c r="L963">
        <v>0</v>
      </c>
      <c r="M963" t="s">
        <v>459</v>
      </c>
    </row>
    <row r="964" spans="1:13">
      <c r="A964" s="13">
        <f t="shared" si="15"/>
        <v>3727</v>
      </c>
      <c r="B964">
        <v>2003266</v>
      </c>
      <c r="C964">
        <v>1380</v>
      </c>
      <c r="D964">
        <v>1005</v>
      </c>
      <c r="E964"/>
      <c r="F964" t="s">
        <v>253</v>
      </c>
      <c r="G964" s="177">
        <v>3727</v>
      </c>
      <c r="H964">
        <v>0</v>
      </c>
      <c r="I964">
        <v>0</v>
      </c>
      <c r="J964">
        <v>0</v>
      </c>
      <c r="K964">
        <v>0</v>
      </c>
      <c r="L964">
        <v>0</v>
      </c>
      <c r="M964" t="s">
        <v>460</v>
      </c>
    </row>
    <row r="965" spans="1:13">
      <c r="A965" s="13">
        <f t="shared" si="15"/>
        <v>40948</v>
      </c>
      <c r="B965">
        <v>2003267</v>
      </c>
      <c r="C965">
        <v>1380</v>
      </c>
      <c r="D965">
        <v>1005</v>
      </c>
      <c r="E965"/>
      <c r="F965" t="s">
        <v>253</v>
      </c>
      <c r="G965" s="177">
        <v>40948</v>
      </c>
      <c r="H965">
        <v>0</v>
      </c>
      <c r="I965">
        <v>0</v>
      </c>
      <c r="J965">
        <v>0</v>
      </c>
      <c r="K965">
        <v>0</v>
      </c>
      <c r="L965">
        <v>0</v>
      </c>
      <c r="M965" t="s">
        <v>461</v>
      </c>
    </row>
    <row r="966" spans="1:13">
      <c r="A966" s="13">
        <f t="shared" si="15"/>
        <v>40450</v>
      </c>
      <c r="B966">
        <v>2003268</v>
      </c>
      <c r="C966">
        <v>1380</v>
      </c>
      <c r="D966">
        <v>1005</v>
      </c>
      <c r="E966"/>
      <c r="F966" t="s">
        <v>253</v>
      </c>
      <c r="G966" s="177">
        <v>40450</v>
      </c>
      <c r="H966">
        <v>0</v>
      </c>
      <c r="I966">
        <v>0</v>
      </c>
      <c r="J966">
        <v>0</v>
      </c>
      <c r="K966">
        <v>0</v>
      </c>
      <c r="L966">
        <v>0</v>
      </c>
      <c r="M966" t="s">
        <v>462</v>
      </c>
    </row>
    <row r="967" spans="1:13">
      <c r="A967" s="13">
        <f t="shared" si="15"/>
        <v>503955.196</v>
      </c>
      <c r="B967">
        <v>2003286</v>
      </c>
      <c r="C967">
        <v>1380</v>
      </c>
      <c r="D967">
        <v>1000</v>
      </c>
      <c r="E967"/>
      <c r="F967" t="s">
        <v>289</v>
      </c>
      <c r="G967" s="102">
        <v>503955.196</v>
      </c>
      <c r="H967">
        <v>0</v>
      </c>
      <c r="I967">
        <v>0</v>
      </c>
      <c r="J967">
        <v>0</v>
      </c>
      <c r="K967">
        <v>0</v>
      </c>
      <c r="L967">
        <v>0</v>
      </c>
      <c r="M967" t="s">
        <v>463</v>
      </c>
    </row>
    <row r="968" spans="1:13">
      <c r="A968" s="13">
        <f t="shared" si="15"/>
        <v>1623740.16</v>
      </c>
      <c r="B968">
        <v>2003286</v>
      </c>
      <c r="C968">
        <v>1380</v>
      </c>
      <c r="D968">
        <v>1012</v>
      </c>
      <c r="E968"/>
      <c r="F968" t="s">
        <v>289</v>
      </c>
      <c r="G968" s="102">
        <v>1623740.16</v>
      </c>
      <c r="H968">
        <v>0</v>
      </c>
      <c r="I968">
        <v>0</v>
      </c>
      <c r="J968">
        <v>0</v>
      </c>
      <c r="K968">
        <v>0</v>
      </c>
      <c r="L968">
        <v>0</v>
      </c>
      <c r="M968" t="s">
        <v>463</v>
      </c>
    </row>
    <row r="969" spans="1:13">
      <c r="A969" s="13">
        <f t="shared" si="15"/>
        <v>11200</v>
      </c>
      <c r="B969">
        <v>2003286</v>
      </c>
      <c r="C969">
        <v>1380</v>
      </c>
      <c r="D969">
        <v>1020</v>
      </c>
      <c r="E969"/>
      <c r="F969" t="s">
        <v>289</v>
      </c>
      <c r="G969" s="177">
        <v>11200</v>
      </c>
      <c r="H969">
        <v>0</v>
      </c>
      <c r="I969">
        <v>0</v>
      </c>
      <c r="J969">
        <v>0</v>
      </c>
      <c r="K969">
        <v>0</v>
      </c>
      <c r="L969">
        <v>0</v>
      </c>
      <c r="M969" t="s">
        <v>463</v>
      </c>
    </row>
    <row r="970" spans="1:13">
      <c r="A970" s="13">
        <f t="shared" si="15"/>
        <v>44916.724000000002</v>
      </c>
      <c r="B970">
        <v>2003286</v>
      </c>
      <c r="C970">
        <v>1380</v>
      </c>
      <c r="D970">
        <v>2001</v>
      </c>
      <c r="E970"/>
      <c r="F970" t="s">
        <v>289</v>
      </c>
      <c r="G970" s="102">
        <v>44916.724000000002</v>
      </c>
      <c r="H970">
        <v>0</v>
      </c>
      <c r="I970">
        <v>0</v>
      </c>
      <c r="J970">
        <v>0</v>
      </c>
      <c r="K970">
        <v>0</v>
      </c>
      <c r="L970">
        <v>0</v>
      </c>
      <c r="M970" t="s">
        <v>463</v>
      </c>
    </row>
    <row r="971" spans="1:13">
      <c r="A971" s="13">
        <f t="shared" si="15"/>
        <v>206808.8</v>
      </c>
      <c r="B971">
        <v>2003287</v>
      </c>
      <c r="C971">
        <v>1380</v>
      </c>
      <c r="D971">
        <v>1000</v>
      </c>
      <c r="E971"/>
      <c r="F971" t="s">
        <v>289</v>
      </c>
      <c r="G971" s="102">
        <v>206808.8</v>
      </c>
      <c r="H971">
        <v>0</v>
      </c>
      <c r="I971">
        <v>0</v>
      </c>
      <c r="J971">
        <v>0</v>
      </c>
      <c r="K971">
        <v>0</v>
      </c>
      <c r="L971">
        <v>0</v>
      </c>
      <c r="M971" t="s">
        <v>464</v>
      </c>
    </row>
    <row r="972" spans="1:13">
      <c r="A972" s="13">
        <f t="shared" si="15"/>
        <v>236562.144</v>
      </c>
      <c r="B972">
        <v>2003287</v>
      </c>
      <c r="C972">
        <v>1380</v>
      </c>
      <c r="D972">
        <v>1012</v>
      </c>
      <c r="E972"/>
      <c r="F972" t="s">
        <v>289</v>
      </c>
      <c r="G972" s="102">
        <v>236562.144</v>
      </c>
      <c r="H972">
        <v>0</v>
      </c>
      <c r="I972">
        <v>0</v>
      </c>
      <c r="J972">
        <v>0</v>
      </c>
      <c r="K972">
        <v>0</v>
      </c>
      <c r="L972">
        <v>0</v>
      </c>
      <c r="M972" t="s">
        <v>464</v>
      </c>
    </row>
    <row r="973" spans="1:13">
      <c r="A973" s="13">
        <f t="shared" si="15"/>
        <v>12725.338</v>
      </c>
      <c r="B973">
        <v>2003287</v>
      </c>
      <c r="C973">
        <v>1380</v>
      </c>
      <c r="D973">
        <v>2001</v>
      </c>
      <c r="E973"/>
      <c r="F973" t="s">
        <v>289</v>
      </c>
      <c r="G973" s="102">
        <v>12725.338</v>
      </c>
      <c r="H973">
        <v>0</v>
      </c>
      <c r="I973">
        <v>0</v>
      </c>
      <c r="J973">
        <v>0</v>
      </c>
      <c r="K973">
        <v>0</v>
      </c>
      <c r="L973">
        <v>0</v>
      </c>
      <c r="M973" t="s">
        <v>464</v>
      </c>
    </row>
    <row r="974" spans="1:13">
      <c r="A974" s="13">
        <f t="shared" si="15"/>
        <v>34374.999000000003</v>
      </c>
      <c r="B974">
        <v>2003288</v>
      </c>
      <c r="C974">
        <v>1380</v>
      </c>
      <c r="D974">
        <v>1000</v>
      </c>
      <c r="E974"/>
      <c r="F974" t="s">
        <v>289</v>
      </c>
      <c r="G974" s="102">
        <v>34374.999000000003</v>
      </c>
      <c r="H974">
        <v>0</v>
      </c>
      <c r="I974">
        <v>0</v>
      </c>
      <c r="J974">
        <v>0</v>
      </c>
      <c r="K974">
        <v>0</v>
      </c>
      <c r="L974">
        <v>0</v>
      </c>
      <c r="M974" t="s">
        <v>465</v>
      </c>
    </row>
    <row r="975" spans="1:13">
      <c r="A975" s="13">
        <f t="shared" si="15"/>
        <v>7859.81</v>
      </c>
      <c r="B975">
        <v>2003288</v>
      </c>
      <c r="C975">
        <v>1380</v>
      </c>
      <c r="D975">
        <v>2001</v>
      </c>
      <c r="E975"/>
      <c r="F975" t="s">
        <v>289</v>
      </c>
      <c r="G975" s="102">
        <v>7859.81</v>
      </c>
      <c r="H975">
        <v>0</v>
      </c>
      <c r="I975">
        <v>0</v>
      </c>
      <c r="J975">
        <v>0</v>
      </c>
      <c r="K975">
        <v>0</v>
      </c>
      <c r="L975">
        <v>0</v>
      </c>
      <c r="M975" t="s">
        <v>465</v>
      </c>
    </row>
    <row r="976" spans="1:13">
      <c r="A976" s="13">
        <f t="shared" si="15"/>
        <v>6858.4769999999999</v>
      </c>
      <c r="B976">
        <v>2003289</v>
      </c>
      <c r="C976">
        <v>1380</v>
      </c>
      <c r="D976">
        <v>1000</v>
      </c>
      <c r="E976"/>
      <c r="F976" t="s">
        <v>122</v>
      </c>
      <c r="G976" s="102">
        <v>6858.4769999999999</v>
      </c>
      <c r="H976">
        <v>0</v>
      </c>
      <c r="I976">
        <v>0</v>
      </c>
      <c r="J976">
        <v>0</v>
      </c>
      <c r="K976">
        <v>0</v>
      </c>
      <c r="L976">
        <v>0</v>
      </c>
      <c r="M976" t="s">
        <v>466</v>
      </c>
    </row>
    <row r="977" spans="1:13">
      <c r="A977" s="13">
        <f t="shared" si="15"/>
        <v>362.25599999999997</v>
      </c>
      <c r="B977">
        <v>2003289</v>
      </c>
      <c r="C977">
        <v>1380</v>
      </c>
      <c r="D977">
        <v>2000</v>
      </c>
      <c r="E977"/>
      <c r="F977" t="s">
        <v>122</v>
      </c>
      <c r="G977">
        <v>362.25599999999997</v>
      </c>
      <c r="H977">
        <v>0</v>
      </c>
      <c r="I977">
        <v>0</v>
      </c>
      <c r="J977">
        <v>0</v>
      </c>
      <c r="K977">
        <v>0</v>
      </c>
      <c r="L977">
        <v>0</v>
      </c>
      <c r="M977" t="s">
        <v>466</v>
      </c>
    </row>
    <row r="978" spans="1:13">
      <c r="A978" s="13">
        <f t="shared" si="15"/>
        <v>184667.54800000001</v>
      </c>
      <c r="B978">
        <v>2003290</v>
      </c>
      <c r="C978">
        <v>1380</v>
      </c>
      <c r="D978">
        <v>1000</v>
      </c>
      <c r="E978"/>
      <c r="F978" t="s">
        <v>289</v>
      </c>
      <c r="G978" s="102">
        <v>184667.54800000001</v>
      </c>
      <c r="H978">
        <v>0</v>
      </c>
      <c r="I978">
        <v>0</v>
      </c>
      <c r="J978">
        <v>0</v>
      </c>
      <c r="K978">
        <v>0</v>
      </c>
      <c r="L978">
        <v>0</v>
      </c>
      <c r="M978" t="s">
        <v>467</v>
      </c>
    </row>
    <row r="979" spans="1:13">
      <c r="A979" s="13">
        <f t="shared" si="15"/>
        <v>7700</v>
      </c>
      <c r="B979">
        <v>2003290</v>
      </c>
      <c r="C979">
        <v>1380</v>
      </c>
      <c r="D979">
        <v>1020</v>
      </c>
      <c r="E979"/>
      <c r="F979" t="s">
        <v>289</v>
      </c>
      <c r="G979" s="177">
        <v>7700</v>
      </c>
      <c r="H979">
        <v>0</v>
      </c>
      <c r="I979">
        <v>0</v>
      </c>
      <c r="J979">
        <v>0</v>
      </c>
      <c r="K979">
        <v>0</v>
      </c>
      <c r="L979">
        <v>0</v>
      </c>
      <c r="M979" t="s">
        <v>467</v>
      </c>
    </row>
    <row r="980" spans="1:13">
      <c r="A980" s="13">
        <f t="shared" si="15"/>
        <v>6186.94</v>
      </c>
      <c r="B980">
        <v>2003290</v>
      </c>
      <c r="C980">
        <v>1380</v>
      </c>
      <c r="D980">
        <v>2001</v>
      </c>
      <c r="E980"/>
      <c r="F980" t="s">
        <v>289</v>
      </c>
      <c r="G980" s="102">
        <v>6186.94</v>
      </c>
      <c r="H980">
        <v>0</v>
      </c>
      <c r="I980">
        <v>0</v>
      </c>
      <c r="J980">
        <v>0</v>
      </c>
      <c r="K980">
        <v>0</v>
      </c>
      <c r="L980">
        <v>0</v>
      </c>
      <c r="M980" t="s">
        <v>467</v>
      </c>
    </row>
    <row r="981" spans="1:13">
      <c r="A981" s="13">
        <f t="shared" si="15"/>
        <v>37953.224000000002</v>
      </c>
      <c r="B981">
        <v>2003297</v>
      </c>
      <c r="C981">
        <v>1380</v>
      </c>
      <c r="D981">
        <v>1000</v>
      </c>
      <c r="E981"/>
      <c r="F981" t="s">
        <v>289</v>
      </c>
      <c r="G981" s="102">
        <v>37953.224000000002</v>
      </c>
      <c r="H981">
        <v>0</v>
      </c>
      <c r="I981">
        <v>0</v>
      </c>
      <c r="J981">
        <v>0</v>
      </c>
      <c r="K981">
        <v>0</v>
      </c>
      <c r="L981">
        <v>0</v>
      </c>
      <c r="M981" t="s">
        <v>468</v>
      </c>
    </row>
    <row r="982" spans="1:13">
      <c r="A982" s="13">
        <f t="shared" si="15"/>
        <v>33594.624000000003</v>
      </c>
      <c r="B982">
        <v>2003297</v>
      </c>
      <c r="C982">
        <v>1380</v>
      </c>
      <c r="D982">
        <v>1012</v>
      </c>
      <c r="E982"/>
      <c r="F982" t="s">
        <v>289</v>
      </c>
      <c r="G982" s="102">
        <v>33594.624000000003</v>
      </c>
      <c r="H982">
        <v>0</v>
      </c>
      <c r="I982">
        <v>0</v>
      </c>
      <c r="J982">
        <v>0</v>
      </c>
      <c r="K982">
        <v>0</v>
      </c>
      <c r="L982">
        <v>0</v>
      </c>
      <c r="M982" t="s">
        <v>468</v>
      </c>
    </row>
    <row r="983" spans="1:13">
      <c r="A983" s="13">
        <f t="shared" si="15"/>
        <v>3616.2919999999999</v>
      </c>
      <c r="B983">
        <v>2003297</v>
      </c>
      <c r="C983">
        <v>1380</v>
      </c>
      <c r="D983">
        <v>2001</v>
      </c>
      <c r="E983"/>
      <c r="F983" t="s">
        <v>289</v>
      </c>
      <c r="G983" s="102">
        <v>3616.2919999999999</v>
      </c>
      <c r="H983">
        <v>0</v>
      </c>
      <c r="I983">
        <v>0</v>
      </c>
      <c r="J983">
        <v>0</v>
      </c>
      <c r="K983">
        <v>0</v>
      </c>
      <c r="L983">
        <v>0</v>
      </c>
      <c r="M983" t="s">
        <v>468</v>
      </c>
    </row>
    <row r="984" spans="1:13">
      <c r="A984" s="13">
        <f t="shared" si="15"/>
        <v>1060</v>
      </c>
      <c r="B984">
        <v>2003311</v>
      </c>
      <c r="C984">
        <v>1380</v>
      </c>
      <c r="D984">
        <v>1005</v>
      </c>
      <c r="E984"/>
      <c r="F984" t="s">
        <v>253</v>
      </c>
      <c r="G984" s="177">
        <v>1060</v>
      </c>
      <c r="H984">
        <v>0</v>
      </c>
      <c r="I984">
        <v>0</v>
      </c>
      <c r="J984">
        <v>0</v>
      </c>
      <c r="K984">
        <v>0</v>
      </c>
      <c r="L984">
        <v>0</v>
      </c>
      <c r="M984" t="s">
        <v>469</v>
      </c>
    </row>
    <row r="985" spans="1:13">
      <c r="A985" s="13">
        <f t="shared" si="15"/>
        <v>1720</v>
      </c>
      <c r="B985">
        <v>2003317</v>
      </c>
      <c r="C985">
        <v>1380</v>
      </c>
      <c r="D985">
        <v>1000</v>
      </c>
      <c r="E985"/>
      <c r="F985" t="s">
        <v>253</v>
      </c>
      <c r="G985" s="177">
        <v>1720</v>
      </c>
      <c r="H985">
        <v>0</v>
      </c>
      <c r="I985">
        <v>0</v>
      </c>
      <c r="J985">
        <v>0</v>
      </c>
      <c r="K985">
        <v>3</v>
      </c>
      <c r="L985">
        <v>0</v>
      </c>
      <c r="M985" t="s">
        <v>470</v>
      </c>
    </row>
    <row r="986" spans="1:13">
      <c r="A986" s="13">
        <f t="shared" si="15"/>
        <v>927500</v>
      </c>
      <c r="B986">
        <v>2003321</v>
      </c>
      <c r="C986">
        <v>1380</v>
      </c>
      <c r="D986">
        <v>1000</v>
      </c>
      <c r="E986"/>
      <c r="F986" t="s">
        <v>253</v>
      </c>
      <c r="G986" s="177">
        <v>927500</v>
      </c>
      <c r="H986">
        <v>0</v>
      </c>
      <c r="I986">
        <v>0</v>
      </c>
      <c r="J986">
        <v>0</v>
      </c>
      <c r="K986">
        <v>0</v>
      </c>
      <c r="L986">
        <v>0</v>
      </c>
      <c r="M986" t="s">
        <v>471</v>
      </c>
    </row>
    <row r="987" spans="1:13">
      <c r="A987" s="13">
        <f t="shared" si="15"/>
        <v>20686</v>
      </c>
      <c r="B987">
        <v>2003321</v>
      </c>
      <c r="C987">
        <v>1380</v>
      </c>
      <c r="D987">
        <v>2003</v>
      </c>
      <c r="E987"/>
      <c r="F987" t="s">
        <v>253</v>
      </c>
      <c r="G987" s="177">
        <v>20686</v>
      </c>
      <c r="H987">
        <v>0</v>
      </c>
      <c r="I987">
        <v>0</v>
      </c>
      <c r="J987">
        <v>0</v>
      </c>
      <c r="K987">
        <v>0</v>
      </c>
      <c r="L987">
        <v>0</v>
      </c>
      <c r="M987" t="s">
        <v>471</v>
      </c>
    </row>
    <row r="988" spans="1:13">
      <c r="A988" s="13">
        <f t="shared" si="15"/>
        <v>33825</v>
      </c>
      <c r="B988">
        <v>2003328</v>
      </c>
      <c r="C988">
        <v>1380</v>
      </c>
      <c r="D988">
        <v>1000</v>
      </c>
      <c r="E988"/>
      <c r="F988" t="s">
        <v>253</v>
      </c>
      <c r="G988" s="177">
        <v>33825</v>
      </c>
      <c r="H988">
        <v>0</v>
      </c>
      <c r="I988">
        <v>0</v>
      </c>
      <c r="J988">
        <v>0</v>
      </c>
      <c r="K988">
        <v>0</v>
      </c>
      <c r="L988">
        <v>0</v>
      </c>
      <c r="M988" t="s">
        <v>472</v>
      </c>
    </row>
    <row r="989" spans="1:13">
      <c r="A989" s="13">
        <f t="shared" si="15"/>
        <v>1344</v>
      </c>
      <c r="B989">
        <v>2003328</v>
      </c>
      <c r="C989">
        <v>1380</v>
      </c>
      <c r="D989">
        <v>1020</v>
      </c>
      <c r="E989"/>
      <c r="F989" t="s">
        <v>253</v>
      </c>
      <c r="G989" s="177">
        <v>1344</v>
      </c>
      <c r="H989">
        <v>0</v>
      </c>
      <c r="I989">
        <v>0</v>
      </c>
      <c r="J989">
        <v>0</v>
      </c>
      <c r="K989">
        <v>0</v>
      </c>
      <c r="L989">
        <v>0</v>
      </c>
      <c r="M989" t="s">
        <v>472</v>
      </c>
    </row>
    <row r="990" spans="1:13">
      <c r="A990" s="13">
        <f t="shared" si="15"/>
        <v>52980</v>
      </c>
      <c r="B990">
        <v>2003329</v>
      </c>
      <c r="C990">
        <v>1380</v>
      </c>
      <c r="D990">
        <v>1000</v>
      </c>
      <c r="E990"/>
      <c r="F990" t="s">
        <v>253</v>
      </c>
      <c r="G990" s="177">
        <v>52980</v>
      </c>
      <c r="H990">
        <v>0</v>
      </c>
      <c r="I990">
        <v>0</v>
      </c>
      <c r="J990">
        <v>0</v>
      </c>
      <c r="K990">
        <v>0</v>
      </c>
      <c r="L990">
        <v>0</v>
      </c>
      <c r="M990" t="s">
        <v>473</v>
      </c>
    </row>
    <row r="991" spans="1:13">
      <c r="A991" s="13">
        <f t="shared" si="15"/>
        <v>3646</v>
      </c>
      <c r="B991">
        <v>2003329</v>
      </c>
      <c r="C991">
        <v>1380</v>
      </c>
      <c r="D991">
        <v>2004</v>
      </c>
      <c r="E991"/>
      <c r="F991" t="s">
        <v>253</v>
      </c>
      <c r="G991" s="177">
        <v>3646</v>
      </c>
      <c r="H991">
        <v>0</v>
      </c>
      <c r="I991">
        <v>0</v>
      </c>
      <c r="J991">
        <v>0</v>
      </c>
      <c r="K991">
        <v>0</v>
      </c>
      <c r="L991">
        <v>0</v>
      </c>
      <c r="M991" t="s">
        <v>473</v>
      </c>
    </row>
    <row r="992" spans="1:13">
      <c r="A992" s="13">
        <f t="shared" si="15"/>
        <v>54200</v>
      </c>
      <c r="B992">
        <v>2003330</v>
      </c>
      <c r="C992">
        <v>1380</v>
      </c>
      <c r="D992">
        <v>1000</v>
      </c>
      <c r="E992"/>
      <c r="F992" t="s">
        <v>253</v>
      </c>
      <c r="G992" s="177">
        <v>54200</v>
      </c>
      <c r="H992">
        <v>0</v>
      </c>
      <c r="I992">
        <v>0</v>
      </c>
      <c r="J992">
        <v>0</v>
      </c>
      <c r="K992">
        <v>0</v>
      </c>
      <c r="L992">
        <v>0</v>
      </c>
      <c r="M992" t="s">
        <v>474</v>
      </c>
    </row>
    <row r="993" spans="1:13">
      <c r="A993" s="13">
        <f t="shared" si="15"/>
        <v>3231</v>
      </c>
      <c r="B993">
        <v>2003330</v>
      </c>
      <c r="C993">
        <v>1380</v>
      </c>
      <c r="D993">
        <v>2004</v>
      </c>
      <c r="E993"/>
      <c r="F993" t="s">
        <v>253</v>
      </c>
      <c r="G993" s="177">
        <v>3231</v>
      </c>
      <c r="H993">
        <v>0</v>
      </c>
      <c r="I993">
        <v>0</v>
      </c>
      <c r="J993">
        <v>0</v>
      </c>
      <c r="K993">
        <v>0</v>
      </c>
      <c r="L993">
        <v>0</v>
      </c>
      <c r="M993" t="s">
        <v>474</v>
      </c>
    </row>
    <row r="994" spans="1:13">
      <c r="A994" s="13">
        <f t="shared" si="15"/>
        <v>600</v>
      </c>
      <c r="B994">
        <v>2003335</v>
      </c>
      <c r="C994">
        <v>1380</v>
      </c>
      <c r="D994">
        <v>1000</v>
      </c>
      <c r="E994"/>
      <c r="F994" t="s">
        <v>253</v>
      </c>
      <c r="G994">
        <v>600</v>
      </c>
      <c r="H994">
        <v>0</v>
      </c>
      <c r="I994">
        <v>0</v>
      </c>
      <c r="J994">
        <v>0</v>
      </c>
      <c r="K994">
        <v>0</v>
      </c>
      <c r="L994">
        <v>0</v>
      </c>
      <c r="M994" t="s">
        <v>475</v>
      </c>
    </row>
    <row r="995" spans="1:13">
      <c r="A995" s="13">
        <f t="shared" si="15"/>
        <v>765</v>
      </c>
      <c r="B995">
        <v>2003335</v>
      </c>
      <c r="C995">
        <v>1380</v>
      </c>
      <c r="D995">
        <v>2001</v>
      </c>
      <c r="E995"/>
      <c r="F995" t="s">
        <v>253</v>
      </c>
      <c r="G995">
        <v>765</v>
      </c>
      <c r="H995">
        <v>0</v>
      </c>
      <c r="I995">
        <v>0</v>
      </c>
      <c r="J995">
        <v>0</v>
      </c>
      <c r="K995">
        <v>0</v>
      </c>
      <c r="L995">
        <v>0</v>
      </c>
      <c r="M995" t="s">
        <v>475</v>
      </c>
    </row>
    <row r="996" spans="1:13">
      <c r="A996" s="13">
        <f t="shared" si="15"/>
        <v>800</v>
      </c>
      <c r="B996">
        <v>2003336</v>
      </c>
      <c r="C996">
        <v>1380</v>
      </c>
      <c r="D996">
        <v>1000</v>
      </c>
      <c r="E996"/>
      <c r="F996" t="s">
        <v>253</v>
      </c>
      <c r="G996">
        <v>800</v>
      </c>
      <c r="H996">
        <v>0</v>
      </c>
      <c r="I996">
        <v>0</v>
      </c>
      <c r="J996">
        <v>0</v>
      </c>
      <c r="K996">
        <v>0</v>
      </c>
      <c r="L996">
        <v>0</v>
      </c>
      <c r="M996" t="s">
        <v>476</v>
      </c>
    </row>
    <row r="997" spans="1:13">
      <c r="A997" s="13">
        <f t="shared" si="15"/>
        <v>492</v>
      </c>
      <c r="B997">
        <v>2003336</v>
      </c>
      <c r="C997">
        <v>1380</v>
      </c>
      <c r="D997">
        <v>2001</v>
      </c>
      <c r="E997"/>
      <c r="F997" t="s">
        <v>253</v>
      </c>
      <c r="G997">
        <v>492</v>
      </c>
      <c r="H997">
        <v>0</v>
      </c>
      <c r="I997">
        <v>0</v>
      </c>
      <c r="J997">
        <v>0</v>
      </c>
      <c r="K997">
        <v>0</v>
      </c>
      <c r="L997">
        <v>0</v>
      </c>
      <c r="M997" t="s">
        <v>476</v>
      </c>
    </row>
    <row r="998" spans="1:13">
      <c r="A998" s="13">
        <f t="shared" si="15"/>
        <v>780000</v>
      </c>
      <c r="B998">
        <v>2003348</v>
      </c>
      <c r="C998">
        <v>1380</v>
      </c>
      <c r="D998">
        <v>1005</v>
      </c>
      <c r="E998"/>
      <c r="F998" t="s">
        <v>253</v>
      </c>
      <c r="G998" s="177">
        <v>780000</v>
      </c>
      <c r="H998">
        <v>0</v>
      </c>
      <c r="I998">
        <v>0</v>
      </c>
      <c r="J998">
        <v>0</v>
      </c>
      <c r="K998">
        <v>0</v>
      </c>
      <c r="L998">
        <v>0</v>
      </c>
      <c r="M998" t="s">
        <v>477</v>
      </c>
    </row>
    <row r="999" spans="1:13">
      <c r="A999" s="13">
        <f t="shared" si="15"/>
        <v>12332</v>
      </c>
      <c r="B999">
        <v>2003348</v>
      </c>
      <c r="C999">
        <v>1380</v>
      </c>
      <c r="D999">
        <v>2004</v>
      </c>
      <c r="E999"/>
      <c r="F999" t="s">
        <v>253</v>
      </c>
      <c r="G999" s="177">
        <v>12332</v>
      </c>
      <c r="H999">
        <v>0</v>
      </c>
      <c r="I999">
        <v>0</v>
      </c>
      <c r="J999">
        <v>0</v>
      </c>
      <c r="K999">
        <v>0</v>
      </c>
      <c r="L999">
        <v>0</v>
      </c>
      <c r="M999" t="s">
        <v>477</v>
      </c>
    </row>
    <row r="1000" spans="1:13">
      <c r="A1000" s="13">
        <f t="shared" si="15"/>
        <v>10000</v>
      </c>
      <c r="B1000">
        <v>2003350</v>
      </c>
      <c r="C1000">
        <v>1380</v>
      </c>
      <c r="D1000">
        <v>1000</v>
      </c>
      <c r="E1000"/>
      <c r="F1000" t="s">
        <v>253</v>
      </c>
      <c r="G1000" s="177">
        <v>10000</v>
      </c>
      <c r="H1000">
        <v>0</v>
      </c>
      <c r="I1000">
        <v>0</v>
      </c>
      <c r="J1000">
        <v>0</v>
      </c>
      <c r="K1000">
        <v>0</v>
      </c>
      <c r="L1000">
        <v>0</v>
      </c>
      <c r="M1000" t="s">
        <v>478</v>
      </c>
    </row>
    <row r="1001" spans="1:13">
      <c r="A1001" s="13">
        <f t="shared" si="15"/>
        <v>910000</v>
      </c>
      <c r="B1001">
        <v>2003350</v>
      </c>
      <c r="C1001">
        <v>1380</v>
      </c>
      <c r="D1001">
        <v>1005</v>
      </c>
      <c r="E1001"/>
      <c r="F1001" t="s">
        <v>253</v>
      </c>
      <c r="G1001" s="177">
        <v>910000</v>
      </c>
      <c r="H1001">
        <v>0</v>
      </c>
      <c r="I1001">
        <v>0</v>
      </c>
      <c r="J1001">
        <v>0</v>
      </c>
      <c r="K1001">
        <v>0</v>
      </c>
      <c r="L1001">
        <v>0</v>
      </c>
      <c r="M1001" t="s">
        <v>478</v>
      </c>
    </row>
    <row r="1002" spans="1:13">
      <c r="A1002" s="13">
        <f t="shared" si="15"/>
        <v>91226</v>
      </c>
      <c r="B1002">
        <v>2003350</v>
      </c>
      <c r="C1002">
        <v>1380</v>
      </c>
      <c r="D1002">
        <v>2001</v>
      </c>
      <c r="E1002"/>
      <c r="F1002" t="s">
        <v>253</v>
      </c>
      <c r="G1002" s="177">
        <v>91226</v>
      </c>
      <c r="H1002">
        <v>0</v>
      </c>
      <c r="I1002">
        <v>0</v>
      </c>
      <c r="J1002">
        <v>0</v>
      </c>
      <c r="K1002">
        <v>775</v>
      </c>
      <c r="L1002">
        <v>0</v>
      </c>
      <c r="M1002" t="s">
        <v>478</v>
      </c>
    </row>
    <row r="1003" spans="1:13">
      <c r="A1003" s="13">
        <f t="shared" si="15"/>
        <v>308</v>
      </c>
      <c r="B1003">
        <v>2003350</v>
      </c>
      <c r="C1003">
        <v>1380</v>
      </c>
      <c r="D1003">
        <v>2004</v>
      </c>
      <c r="E1003"/>
      <c r="F1003" t="s">
        <v>253</v>
      </c>
      <c r="G1003">
        <v>308</v>
      </c>
      <c r="H1003">
        <v>0</v>
      </c>
      <c r="I1003">
        <v>0</v>
      </c>
      <c r="J1003">
        <v>0</v>
      </c>
      <c r="K1003">
        <v>0</v>
      </c>
      <c r="L1003">
        <v>0</v>
      </c>
      <c r="M1003" t="s">
        <v>478</v>
      </c>
    </row>
    <row r="1004" spans="1:13">
      <c r="A1004" s="13">
        <f t="shared" si="15"/>
        <v>248000</v>
      </c>
      <c r="B1004">
        <v>2003351</v>
      </c>
      <c r="C1004">
        <v>1380</v>
      </c>
      <c r="D1004">
        <v>1005</v>
      </c>
      <c r="E1004"/>
      <c r="F1004" t="s">
        <v>253</v>
      </c>
      <c r="G1004" s="177">
        <v>248000</v>
      </c>
      <c r="H1004">
        <v>0</v>
      </c>
      <c r="I1004">
        <v>0</v>
      </c>
      <c r="J1004">
        <v>0</v>
      </c>
      <c r="K1004">
        <v>0</v>
      </c>
      <c r="L1004">
        <v>0</v>
      </c>
      <c r="M1004" t="s">
        <v>9450</v>
      </c>
    </row>
    <row r="1005" spans="1:13">
      <c r="A1005" s="13">
        <f t="shared" si="15"/>
        <v>911700</v>
      </c>
      <c r="B1005">
        <v>2003352</v>
      </c>
      <c r="C1005">
        <v>1380</v>
      </c>
      <c r="D1005">
        <v>1005</v>
      </c>
      <c r="E1005"/>
      <c r="F1005" t="s">
        <v>253</v>
      </c>
      <c r="G1005" s="177">
        <v>911700</v>
      </c>
      <c r="H1005">
        <v>0</v>
      </c>
      <c r="I1005">
        <v>0</v>
      </c>
      <c r="J1005">
        <v>0</v>
      </c>
      <c r="K1005">
        <v>0</v>
      </c>
      <c r="L1005">
        <v>0</v>
      </c>
      <c r="M1005" t="s">
        <v>479</v>
      </c>
    </row>
    <row r="1006" spans="1:13">
      <c r="A1006" s="13">
        <f t="shared" si="15"/>
        <v>415000</v>
      </c>
      <c r="B1006">
        <v>2003353</v>
      </c>
      <c r="C1006">
        <v>1380</v>
      </c>
      <c r="D1006">
        <v>1005</v>
      </c>
      <c r="E1006"/>
      <c r="F1006" t="s">
        <v>253</v>
      </c>
      <c r="G1006" s="177">
        <v>415000</v>
      </c>
      <c r="H1006">
        <v>0</v>
      </c>
      <c r="I1006">
        <v>0</v>
      </c>
      <c r="J1006">
        <v>0</v>
      </c>
      <c r="K1006">
        <v>0</v>
      </c>
      <c r="L1006">
        <v>0</v>
      </c>
      <c r="M1006" t="s">
        <v>480</v>
      </c>
    </row>
    <row r="1007" spans="1:13">
      <c r="A1007" s="13">
        <f t="shared" si="15"/>
        <v>557944</v>
      </c>
      <c r="B1007">
        <v>2003354</v>
      </c>
      <c r="C1007">
        <v>1380</v>
      </c>
      <c r="D1007">
        <v>1005</v>
      </c>
      <c r="E1007"/>
      <c r="F1007" t="s">
        <v>253</v>
      </c>
      <c r="G1007" s="177">
        <v>557944</v>
      </c>
      <c r="H1007">
        <v>0</v>
      </c>
      <c r="I1007">
        <v>0</v>
      </c>
      <c r="J1007">
        <v>0</v>
      </c>
      <c r="K1007">
        <v>0</v>
      </c>
      <c r="L1007">
        <v>0</v>
      </c>
      <c r="M1007" t="s">
        <v>481</v>
      </c>
    </row>
    <row r="1008" spans="1:13">
      <c r="A1008" s="13">
        <f t="shared" si="15"/>
        <v>693500</v>
      </c>
      <c r="B1008">
        <v>2003355</v>
      </c>
      <c r="C1008">
        <v>1380</v>
      </c>
      <c r="D1008">
        <v>1005</v>
      </c>
      <c r="E1008"/>
      <c r="F1008" t="s">
        <v>253</v>
      </c>
      <c r="G1008" s="177">
        <v>693500</v>
      </c>
      <c r="H1008">
        <v>0</v>
      </c>
      <c r="I1008">
        <v>0</v>
      </c>
      <c r="J1008">
        <v>0</v>
      </c>
      <c r="K1008">
        <v>0</v>
      </c>
      <c r="L1008">
        <v>0</v>
      </c>
      <c r="M1008" t="s">
        <v>482</v>
      </c>
    </row>
    <row r="1009" spans="1:13">
      <c r="A1009" s="13">
        <f t="shared" si="15"/>
        <v>217000</v>
      </c>
      <c r="B1009">
        <v>2003356</v>
      </c>
      <c r="C1009">
        <v>1380</v>
      </c>
      <c r="D1009">
        <v>1005</v>
      </c>
      <c r="E1009"/>
      <c r="F1009" t="s">
        <v>253</v>
      </c>
      <c r="G1009" s="177">
        <v>217000</v>
      </c>
      <c r="H1009">
        <v>0</v>
      </c>
      <c r="I1009">
        <v>0</v>
      </c>
      <c r="J1009">
        <v>0</v>
      </c>
      <c r="K1009">
        <v>0</v>
      </c>
      <c r="L1009">
        <v>0</v>
      </c>
      <c r="M1009" t="s">
        <v>483</v>
      </c>
    </row>
    <row r="1010" spans="1:13">
      <c r="A1010" s="13">
        <f t="shared" si="15"/>
        <v>11481</v>
      </c>
      <c r="B1010">
        <v>2003357</v>
      </c>
      <c r="C1010">
        <v>1380</v>
      </c>
      <c r="D1010">
        <v>1005</v>
      </c>
      <c r="E1010"/>
      <c r="F1010" t="s">
        <v>253</v>
      </c>
      <c r="G1010" s="177">
        <v>11481</v>
      </c>
      <c r="H1010">
        <v>0</v>
      </c>
      <c r="I1010">
        <v>0</v>
      </c>
      <c r="J1010">
        <v>0</v>
      </c>
      <c r="K1010">
        <v>0</v>
      </c>
      <c r="L1010">
        <v>0</v>
      </c>
      <c r="M1010" t="s">
        <v>484</v>
      </c>
    </row>
    <row r="1011" spans="1:13">
      <c r="A1011" s="13">
        <f t="shared" si="15"/>
        <v>1285</v>
      </c>
      <c r="B1011">
        <v>2003358</v>
      </c>
      <c r="C1011">
        <v>1380</v>
      </c>
      <c r="D1011">
        <v>1005</v>
      </c>
      <c r="E1011"/>
      <c r="F1011" t="s">
        <v>253</v>
      </c>
      <c r="G1011" s="177">
        <v>1285</v>
      </c>
      <c r="H1011">
        <v>0</v>
      </c>
      <c r="I1011">
        <v>0</v>
      </c>
      <c r="J1011">
        <v>0</v>
      </c>
      <c r="K1011">
        <v>0</v>
      </c>
      <c r="L1011">
        <v>0</v>
      </c>
      <c r="M1011" t="s">
        <v>485</v>
      </c>
    </row>
    <row r="1012" spans="1:13">
      <c r="A1012" s="13">
        <f t="shared" si="15"/>
        <v>1007</v>
      </c>
      <c r="B1012">
        <v>2003360</v>
      </c>
      <c r="C1012">
        <v>1380</v>
      </c>
      <c r="D1012">
        <v>1005</v>
      </c>
      <c r="E1012"/>
      <c r="F1012" t="s">
        <v>253</v>
      </c>
      <c r="G1012" s="177">
        <v>1007</v>
      </c>
      <c r="H1012">
        <v>0</v>
      </c>
      <c r="I1012">
        <v>0</v>
      </c>
      <c r="J1012">
        <v>0</v>
      </c>
      <c r="K1012">
        <v>0</v>
      </c>
      <c r="L1012">
        <v>0</v>
      </c>
      <c r="M1012" t="s">
        <v>486</v>
      </c>
    </row>
    <row r="1013" spans="1:13">
      <c r="A1013" s="13">
        <f t="shared" si="15"/>
        <v>392805</v>
      </c>
      <c r="B1013">
        <v>2003368</v>
      </c>
      <c r="C1013">
        <v>1380</v>
      </c>
      <c r="D1013">
        <v>1000</v>
      </c>
      <c r="E1013"/>
      <c r="F1013" t="s">
        <v>253</v>
      </c>
      <c r="G1013" s="177">
        <v>392805</v>
      </c>
      <c r="H1013">
        <v>0</v>
      </c>
      <c r="I1013">
        <v>0</v>
      </c>
      <c r="J1013">
        <v>0</v>
      </c>
      <c r="K1013">
        <v>0</v>
      </c>
      <c r="L1013">
        <v>0</v>
      </c>
      <c r="M1013" t="s">
        <v>8007</v>
      </c>
    </row>
    <row r="1014" spans="1:13">
      <c r="A1014" s="13">
        <f t="shared" si="15"/>
        <v>2032</v>
      </c>
      <c r="B1014">
        <v>2003368</v>
      </c>
      <c r="C1014">
        <v>1380</v>
      </c>
      <c r="D1014">
        <v>2004</v>
      </c>
      <c r="E1014"/>
      <c r="F1014" t="s">
        <v>253</v>
      </c>
      <c r="G1014" s="177">
        <v>2032</v>
      </c>
      <c r="H1014">
        <v>0</v>
      </c>
      <c r="I1014">
        <v>0</v>
      </c>
      <c r="J1014">
        <v>0</v>
      </c>
      <c r="K1014">
        <v>0</v>
      </c>
      <c r="L1014">
        <v>0</v>
      </c>
      <c r="M1014" t="s">
        <v>8007</v>
      </c>
    </row>
    <row r="1015" spans="1:13">
      <c r="A1015" s="13">
        <f t="shared" si="15"/>
        <v>406480</v>
      </c>
      <c r="B1015">
        <v>2003369</v>
      </c>
      <c r="C1015">
        <v>1380</v>
      </c>
      <c r="D1015">
        <v>1000</v>
      </c>
      <c r="E1015"/>
      <c r="F1015" t="s">
        <v>253</v>
      </c>
      <c r="G1015" s="177">
        <v>406480</v>
      </c>
      <c r="H1015">
        <v>0</v>
      </c>
      <c r="I1015">
        <v>0</v>
      </c>
      <c r="J1015">
        <v>0</v>
      </c>
      <c r="K1015">
        <v>0</v>
      </c>
      <c r="L1015">
        <v>0</v>
      </c>
      <c r="M1015" t="s">
        <v>8008</v>
      </c>
    </row>
    <row r="1016" spans="1:13">
      <c r="A1016" s="13">
        <f t="shared" si="15"/>
        <v>2052</v>
      </c>
      <c r="B1016">
        <v>2003369</v>
      </c>
      <c r="C1016">
        <v>1380</v>
      </c>
      <c r="D1016">
        <v>2004</v>
      </c>
      <c r="E1016"/>
      <c r="F1016" t="s">
        <v>253</v>
      </c>
      <c r="G1016" s="177">
        <v>2052</v>
      </c>
      <c r="H1016">
        <v>0</v>
      </c>
      <c r="I1016">
        <v>0</v>
      </c>
      <c r="J1016">
        <v>0</v>
      </c>
      <c r="K1016">
        <v>0</v>
      </c>
      <c r="L1016">
        <v>0</v>
      </c>
      <c r="M1016" t="s">
        <v>8008</v>
      </c>
    </row>
    <row r="1017" spans="1:13">
      <c r="A1017" s="13">
        <f t="shared" si="15"/>
        <v>23351.255000000001</v>
      </c>
      <c r="B1017">
        <v>2003376</v>
      </c>
      <c r="C1017">
        <v>1380</v>
      </c>
      <c r="D1017">
        <v>1000</v>
      </c>
      <c r="E1017"/>
      <c r="F1017" t="s">
        <v>122</v>
      </c>
      <c r="G1017" s="102">
        <v>23351.255000000001</v>
      </c>
      <c r="H1017">
        <v>0</v>
      </c>
      <c r="I1017">
        <v>0</v>
      </c>
      <c r="J1017">
        <v>0</v>
      </c>
      <c r="K1017">
        <v>0</v>
      </c>
      <c r="L1017">
        <v>0</v>
      </c>
      <c r="M1017" t="s">
        <v>487</v>
      </c>
    </row>
    <row r="1018" spans="1:13">
      <c r="A1018" s="13">
        <f t="shared" si="15"/>
        <v>1892.856</v>
      </c>
      <c r="B1018">
        <v>2003376</v>
      </c>
      <c r="C1018">
        <v>1380</v>
      </c>
      <c r="D1018">
        <v>2000</v>
      </c>
      <c r="E1018"/>
      <c r="F1018" t="s">
        <v>122</v>
      </c>
      <c r="G1018" s="102">
        <v>1892.856</v>
      </c>
      <c r="H1018">
        <v>0</v>
      </c>
      <c r="I1018">
        <v>0</v>
      </c>
      <c r="J1018">
        <v>0</v>
      </c>
      <c r="K1018">
        <v>0</v>
      </c>
      <c r="L1018">
        <v>0</v>
      </c>
      <c r="M1018" t="s">
        <v>487</v>
      </c>
    </row>
    <row r="1019" spans="1:13">
      <c r="A1019" s="13">
        <f t="shared" si="15"/>
        <v>1689</v>
      </c>
      <c r="B1019">
        <v>2003387</v>
      </c>
      <c r="C1019">
        <v>1380</v>
      </c>
      <c r="D1019">
        <v>1005</v>
      </c>
      <c r="E1019"/>
      <c r="F1019" t="s">
        <v>253</v>
      </c>
      <c r="G1019" s="177">
        <v>1689</v>
      </c>
      <c r="H1019">
        <v>0</v>
      </c>
      <c r="I1019">
        <v>0</v>
      </c>
      <c r="J1019">
        <v>0</v>
      </c>
      <c r="K1019">
        <v>0</v>
      </c>
      <c r="L1019">
        <v>0</v>
      </c>
      <c r="M1019" t="s">
        <v>488</v>
      </c>
    </row>
    <row r="1020" spans="1:13">
      <c r="A1020" s="13">
        <f t="shared" si="15"/>
        <v>1949</v>
      </c>
      <c r="B1020">
        <v>2003394</v>
      </c>
      <c r="C1020">
        <v>1380</v>
      </c>
      <c r="D1020">
        <v>1005</v>
      </c>
      <c r="E1020"/>
      <c r="F1020" t="s">
        <v>253</v>
      </c>
      <c r="G1020" s="177">
        <v>1949</v>
      </c>
      <c r="H1020">
        <v>0</v>
      </c>
      <c r="I1020">
        <v>0</v>
      </c>
      <c r="J1020">
        <v>0</v>
      </c>
      <c r="K1020">
        <v>0</v>
      </c>
      <c r="L1020">
        <v>0</v>
      </c>
      <c r="M1020" t="s">
        <v>489</v>
      </c>
    </row>
    <row r="1021" spans="1:13">
      <c r="A1021" s="13">
        <f t="shared" si="15"/>
        <v>13727</v>
      </c>
      <c r="B1021">
        <v>2003408</v>
      </c>
      <c r="C1021">
        <v>1380</v>
      </c>
      <c r="D1021">
        <v>1005</v>
      </c>
      <c r="E1021"/>
      <c r="F1021" t="s">
        <v>253</v>
      </c>
      <c r="G1021" s="177">
        <v>13727</v>
      </c>
      <c r="H1021">
        <v>0</v>
      </c>
      <c r="I1021">
        <v>0</v>
      </c>
      <c r="J1021">
        <v>0</v>
      </c>
      <c r="K1021">
        <v>0</v>
      </c>
      <c r="L1021">
        <v>0</v>
      </c>
      <c r="M1021" t="s">
        <v>490</v>
      </c>
    </row>
    <row r="1022" spans="1:13">
      <c r="A1022" s="13">
        <f t="shared" si="15"/>
        <v>39660.42</v>
      </c>
      <c r="B1022">
        <v>2003419</v>
      </c>
      <c r="C1022">
        <v>1380</v>
      </c>
      <c r="D1022">
        <v>1000</v>
      </c>
      <c r="E1022"/>
      <c r="F1022" t="s">
        <v>289</v>
      </c>
      <c r="G1022" s="102">
        <v>39660.42</v>
      </c>
      <c r="H1022">
        <v>0</v>
      </c>
      <c r="I1022">
        <v>0</v>
      </c>
      <c r="J1022">
        <v>0</v>
      </c>
      <c r="K1022">
        <v>0</v>
      </c>
      <c r="L1022">
        <v>0</v>
      </c>
      <c r="M1022" t="s">
        <v>491</v>
      </c>
    </row>
    <row r="1023" spans="1:13">
      <c r="A1023" s="13">
        <f t="shared" si="15"/>
        <v>27995.52</v>
      </c>
      <c r="B1023">
        <v>2003419</v>
      </c>
      <c r="C1023">
        <v>1380</v>
      </c>
      <c r="D1023">
        <v>1012</v>
      </c>
      <c r="E1023"/>
      <c r="F1023" t="s">
        <v>289</v>
      </c>
      <c r="G1023" s="102">
        <v>27995.52</v>
      </c>
      <c r="H1023">
        <v>0</v>
      </c>
      <c r="I1023">
        <v>0</v>
      </c>
      <c r="J1023">
        <v>0</v>
      </c>
      <c r="K1023">
        <v>0</v>
      </c>
      <c r="L1023">
        <v>0</v>
      </c>
      <c r="M1023" t="s">
        <v>491</v>
      </c>
    </row>
    <row r="1024" spans="1:13">
      <c r="A1024" s="13">
        <f t="shared" si="15"/>
        <v>4.0510000000000002</v>
      </c>
      <c r="B1024">
        <v>2003419</v>
      </c>
      <c r="C1024">
        <v>1380</v>
      </c>
      <c r="D1024">
        <v>2001</v>
      </c>
      <c r="E1024"/>
      <c r="F1024" t="s">
        <v>289</v>
      </c>
      <c r="G1024">
        <v>4.0510000000000002</v>
      </c>
      <c r="H1024">
        <v>0</v>
      </c>
      <c r="I1024">
        <v>0</v>
      </c>
      <c r="J1024">
        <v>0</v>
      </c>
      <c r="K1024">
        <v>0</v>
      </c>
      <c r="L1024">
        <v>0</v>
      </c>
      <c r="M1024" t="s">
        <v>491</v>
      </c>
    </row>
    <row r="1025" spans="1:13">
      <c r="A1025" s="13">
        <f t="shared" si="15"/>
        <v>92000</v>
      </c>
      <c r="B1025">
        <v>2003426</v>
      </c>
      <c r="C1025">
        <v>1380</v>
      </c>
      <c r="D1025">
        <v>1000</v>
      </c>
      <c r="E1025"/>
      <c r="F1025" t="s">
        <v>253</v>
      </c>
      <c r="G1025" s="177">
        <v>92000</v>
      </c>
      <c r="H1025">
        <v>0</v>
      </c>
      <c r="I1025">
        <v>0</v>
      </c>
      <c r="J1025">
        <v>0</v>
      </c>
      <c r="K1025">
        <v>0</v>
      </c>
      <c r="L1025">
        <v>0</v>
      </c>
      <c r="M1025" t="s">
        <v>492</v>
      </c>
    </row>
    <row r="1026" spans="1:13">
      <c r="A1026" s="13">
        <f t="shared" si="15"/>
        <v>3801</v>
      </c>
      <c r="B1026">
        <v>2003426</v>
      </c>
      <c r="C1026">
        <v>1380</v>
      </c>
      <c r="D1026">
        <v>2004</v>
      </c>
      <c r="E1026"/>
      <c r="F1026" t="s">
        <v>253</v>
      </c>
      <c r="G1026" s="177">
        <v>3801</v>
      </c>
      <c r="H1026">
        <v>0</v>
      </c>
      <c r="I1026">
        <v>0</v>
      </c>
      <c r="J1026">
        <v>0</v>
      </c>
      <c r="K1026">
        <v>0</v>
      </c>
      <c r="L1026">
        <v>0</v>
      </c>
      <c r="M1026" t="s">
        <v>492</v>
      </c>
    </row>
    <row r="1027" spans="1:13">
      <c r="A1027" s="13">
        <f t="shared" ref="A1027:A1090" si="16">G1027+H1027+I1027</f>
        <v>158000</v>
      </c>
      <c r="B1027">
        <v>2003428</v>
      </c>
      <c r="C1027">
        <v>1380</v>
      </c>
      <c r="D1027">
        <v>1000</v>
      </c>
      <c r="E1027"/>
      <c r="F1027" t="s">
        <v>253</v>
      </c>
      <c r="G1027" s="177">
        <v>158000</v>
      </c>
      <c r="H1027">
        <v>0</v>
      </c>
      <c r="I1027">
        <v>0</v>
      </c>
      <c r="J1027">
        <v>0</v>
      </c>
      <c r="K1027">
        <v>0</v>
      </c>
      <c r="L1027">
        <v>0</v>
      </c>
      <c r="M1027" t="s">
        <v>493</v>
      </c>
    </row>
    <row r="1028" spans="1:13">
      <c r="A1028" s="13">
        <f t="shared" si="16"/>
        <v>7933</v>
      </c>
      <c r="B1028">
        <v>2003428</v>
      </c>
      <c r="C1028">
        <v>1380</v>
      </c>
      <c r="D1028">
        <v>2003</v>
      </c>
      <c r="E1028"/>
      <c r="F1028" t="s">
        <v>253</v>
      </c>
      <c r="G1028" s="177">
        <v>7933</v>
      </c>
      <c r="H1028">
        <v>0</v>
      </c>
      <c r="I1028">
        <v>0</v>
      </c>
      <c r="J1028">
        <v>0</v>
      </c>
      <c r="K1028">
        <v>0</v>
      </c>
      <c r="L1028">
        <v>0</v>
      </c>
      <c r="M1028" t="s">
        <v>493</v>
      </c>
    </row>
    <row r="1029" spans="1:13">
      <c r="A1029" s="13">
        <f t="shared" si="16"/>
        <v>2452</v>
      </c>
      <c r="B1029">
        <v>2003428</v>
      </c>
      <c r="C1029">
        <v>1380</v>
      </c>
      <c r="D1029">
        <v>2004</v>
      </c>
      <c r="E1029"/>
      <c r="F1029" t="s">
        <v>253</v>
      </c>
      <c r="G1029" s="177">
        <v>2452</v>
      </c>
      <c r="H1029">
        <v>0</v>
      </c>
      <c r="I1029">
        <v>0</v>
      </c>
      <c r="J1029">
        <v>0</v>
      </c>
      <c r="K1029">
        <v>0</v>
      </c>
      <c r="L1029">
        <v>0</v>
      </c>
      <c r="M1029" t="s">
        <v>493</v>
      </c>
    </row>
    <row r="1030" spans="1:13">
      <c r="A1030" s="13">
        <f t="shared" si="16"/>
        <v>882</v>
      </c>
      <c r="B1030">
        <v>2003440</v>
      </c>
      <c r="C1030">
        <v>1380</v>
      </c>
      <c r="D1030">
        <v>1005</v>
      </c>
      <c r="E1030"/>
      <c r="F1030" t="s">
        <v>253</v>
      </c>
      <c r="G1030">
        <v>882</v>
      </c>
      <c r="H1030">
        <v>0</v>
      </c>
      <c r="I1030">
        <v>0</v>
      </c>
      <c r="J1030">
        <v>0</v>
      </c>
      <c r="K1030">
        <v>0</v>
      </c>
      <c r="L1030">
        <v>0</v>
      </c>
      <c r="M1030" t="s">
        <v>8096</v>
      </c>
    </row>
    <row r="1031" spans="1:13">
      <c r="A1031" s="13">
        <f t="shared" si="16"/>
        <v>418</v>
      </c>
      <c r="B1031">
        <v>2003441</v>
      </c>
      <c r="C1031">
        <v>1380</v>
      </c>
      <c r="D1031">
        <v>1005</v>
      </c>
      <c r="E1031"/>
      <c r="F1031" t="s">
        <v>253</v>
      </c>
      <c r="G1031">
        <v>418</v>
      </c>
      <c r="H1031">
        <v>0</v>
      </c>
      <c r="I1031">
        <v>0</v>
      </c>
      <c r="J1031">
        <v>0</v>
      </c>
      <c r="K1031">
        <v>0</v>
      </c>
      <c r="L1031">
        <v>0</v>
      </c>
      <c r="M1031" t="s">
        <v>8512</v>
      </c>
    </row>
    <row r="1032" spans="1:13">
      <c r="A1032" s="13">
        <f t="shared" si="16"/>
        <v>2809</v>
      </c>
      <c r="B1032">
        <v>2003442</v>
      </c>
      <c r="C1032">
        <v>1380</v>
      </c>
      <c r="D1032">
        <v>1005</v>
      </c>
      <c r="E1032"/>
      <c r="F1032" t="s">
        <v>253</v>
      </c>
      <c r="G1032" s="177">
        <v>2809</v>
      </c>
      <c r="H1032">
        <v>0</v>
      </c>
      <c r="I1032">
        <v>0</v>
      </c>
      <c r="J1032">
        <v>0</v>
      </c>
      <c r="K1032">
        <v>0</v>
      </c>
      <c r="L1032">
        <v>0</v>
      </c>
      <c r="M1032" t="s">
        <v>494</v>
      </c>
    </row>
    <row r="1033" spans="1:13">
      <c r="A1033" s="13">
        <f t="shared" si="16"/>
        <v>1984</v>
      </c>
      <c r="B1033">
        <v>2003469</v>
      </c>
      <c r="C1033">
        <v>1380</v>
      </c>
      <c r="D1033">
        <v>1005</v>
      </c>
      <c r="E1033"/>
      <c r="F1033" t="s">
        <v>253</v>
      </c>
      <c r="G1033" s="177">
        <v>1984</v>
      </c>
      <c r="H1033">
        <v>0</v>
      </c>
      <c r="I1033">
        <v>0</v>
      </c>
      <c r="J1033">
        <v>0</v>
      </c>
      <c r="K1033">
        <v>0</v>
      </c>
      <c r="L1033">
        <v>0</v>
      </c>
      <c r="M1033" t="s">
        <v>495</v>
      </c>
    </row>
    <row r="1034" spans="1:13">
      <c r="A1034" s="13">
        <f t="shared" si="16"/>
        <v>8333</v>
      </c>
      <c r="B1034">
        <v>2003479</v>
      </c>
      <c r="C1034">
        <v>1380</v>
      </c>
      <c r="D1034">
        <v>1005</v>
      </c>
      <c r="E1034"/>
      <c r="F1034" t="s">
        <v>253</v>
      </c>
      <c r="G1034" s="177">
        <v>8333</v>
      </c>
      <c r="H1034">
        <v>0</v>
      </c>
      <c r="I1034">
        <v>0</v>
      </c>
      <c r="J1034">
        <v>0</v>
      </c>
      <c r="K1034">
        <v>494</v>
      </c>
      <c r="L1034">
        <v>0</v>
      </c>
      <c r="M1034" t="s">
        <v>496</v>
      </c>
    </row>
    <row r="1035" spans="1:13">
      <c r="A1035" s="13">
        <f t="shared" si="16"/>
        <v>2</v>
      </c>
      <c r="B1035">
        <v>2003479</v>
      </c>
      <c r="C1035">
        <v>1380</v>
      </c>
      <c r="D1035">
        <v>2004</v>
      </c>
      <c r="E1035"/>
      <c r="F1035" t="s">
        <v>253</v>
      </c>
      <c r="G1035">
        <v>2</v>
      </c>
      <c r="H1035">
        <v>0</v>
      </c>
      <c r="I1035">
        <v>0</v>
      </c>
      <c r="J1035">
        <v>0</v>
      </c>
      <c r="K1035">
        <v>0</v>
      </c>
      <c r="L1035">
        <v>0</v>
      </c>
      <c r="M1035" t="s">
        <v>496</v>
      </c>
    </row>
    <row r="1036" spans="1:13">
      <c r="A1036" s="13">
        <f t="shared" si="16"/>
        <v>1534</v>
      </c>
      <c r="B1036">
        <v>2003482</v>
      </c>
      <c r="C1036">
        <v>1380</v>
      </c>
      <c r="D1036">
        <v>1005</v>
      </c>
      <c r="E1036"/>
      <c r="F1036" t="s">
        <v>253</v>
      </c>
      <c r="G1036" s="177">
        <v>1534</v>
      </c>
      <c r="H1036">
        <v>0</v>
      </c>
      <c r="I1036">
        <v>0</v>
      </c>
      <c r="J1036">
        <v>0</v>
      </c>
      <c r="K1036">
        <v>0</v>
      </c>
      <c r="L1036">
        <v>0</v>
      </c>
      <c r="M1036" t="s">
        <v>497</v>
      </c>
    </row>
    <row r="1037" spans="1:13">
      <c r="A1037" s="13">
        <f t="shared" si="16"/>
        <v>2481</v>
      </c>
      <c r="B1037">
        <v>2003483</v>
      </c>
      <c r="C1037">
        <v>1380</v>
      </c>
      <c r="D1037">
        <v>1005</v>
      </c>
      <c r="E1037"/>
      <c r="F1037" t="s">
        <v>253</v>
      </c>
      <c r="G1037" s="177">
        <v>2481</v>
      </c>
      <c r="H1037">
        <v>0</v>
      </c>
      <c r="I1037">
        <v>0</v>
      </c>
      <c r="J1037">
        <v>0</v>
      </c>
      <c r="K1037">
        <v>0</v>
      </c>
      <c r="L1037">
        <v>0</v>
      </c>
      <c r="M1037" t="s">
        <v>498</v>
      </c>
    </row>
    <row r="1038" spans="1:13">
      <c r="A1038" s="13">
        <f t="shared" si="16"/>
        <v>1882</v>
      </c>
      <c r="B1038">
        <v>2003498</v>
      </c>
      <c r="C1038">
        <v>1380</v>
      </c>
      <c r="D1038">
        <v>1005</v>
      </c>
      <c r="E1038"/>
      <c r="F1038" t="s">
        <v>253</v>
      </c>
      <c r="G1038" s="177">
        <v>1882</v>
      </c>
      <c r="H1038">
        <v>0</v>
      </c>
      <c r="I1038">
        <v>0</v>
      </c>
      <c r="J1038">
        <v>0</v>
      </c>
      <c r="K1038">
        <v>0</v>
      </c>
      <c r="L1038">
        <v>0</v>
      </c>
      <c r="M1038" t="s">
        <v>499</v>
      </c>
    </row>
    <row r="1039" spans="1:13">
      <c r="A1039" s="13">
        <f t="shared" si="16"/>
        <v>1048</v>
      </c>
      <c r="B1039">
        <v>2003499</v>
      </c>
      <c r="C1039">
        <v>1380</v>
      </c>
      <c r="D1039">
        <v>1005</v>
      </c>
      <c r="E1039"/>
      <c r="F1039" t="s">
        <v>253</v>
      </c>
      <c r="G1039" s="177">
        <v>1048</v>
      </c>
      <c r="H1039">
        <v>0</v>
      </c>
      <c r="I1039">
        <v>0</v>
      </c>
      <c r="J1039">
        <v>0</v>
      </c>
      <c r="K1039">
        <v>0</v>
      </c>
      <c r="L1039">
        <v>0</v>
      </c>
      <c r="M1039" t="s">
        <v>500</v>
      </c>
    </row>
    <row r="1040" spans="1:13">
      <c r="A1040" s="13">
        <f t="shared" si="16"/>
        <v>13210</v>
      </c>
      <c r="B1040">
        <v>2003504</v>
      </c>
      <c r="C1040">
        <v>1380</v>
      </c>
      <c r="D1040">
        <v>1000</v>
      </c>
      <c r="E1040"/>
      <c r="F1040" t="s">
        <v>253</v>
      </c>
      <c r="G1040" s="177">
        <v>13210</v>
      </c>
      <c r="H1040">
        <v>0</v>
      </c>
      <c r="I1040">
        <v>0</v>
      </c>
      <c r="J1040">
        <v>0</v>
      </c>
      <c r="K1040">
        <v>0</v>
      </c>
      <c r="L1040">
        <v>0</v>
      </c>
      <c r="M1040" t="s">
        <v>501</v>
      </c>
    </row>
    <row r="1041" spans="1:13">
      <c r="A1041" s="13">
        <f t="shared" si="16"/>
        <v>526</v>
      </c>
      <c r="B1041">
        <v>2003504</v>
      </c>
      <c r="C1041">
        <v>1380</v>
      </c>
      <c r="D1041">
        <v>2004</v>
      </c>
      <c r="E1041"/>
      <c r="F1041" t="s">
        <v>253</v>
      </c>
      <c r="G1041">
        <v>526</v>
      </c>
      <c r="H1041">
        <v>0</v>
      </c>
      <c r="I1041">
        <v>0</v>
      </c>
      <c r="J1041">
        <v>0</v>
      </c>
      <c r="K1041">
        <v>0</v>
      </c>
      <c r="L1041">
        <v>0</v>
      </c>
      <c r="M1041" t="s">
        <v>501</v>
      </c>
    </row>
    <row r="1042" spans="1:13">
      <c r="A1042" s="13">
        <f t="shared" si="16"/>
        <v>1244</v>
      </c>
      <c r="B1042">
        <v>2003505</v>
      </c>
      <c r="C1042">
        <v>1380</v>
      </c>
      <c r="D1042">
        <v>1005</v>
      </c>
      <c r="E1042"/>
      <c r="F1042" t="s">
        <v>253</v>
      </c>
      <c r="G1042" s="177">
        <v>1244</v>
      </c>
      <c r="H1042">
        <v>0</v>
      </c>
      <c r="I1042">
        <v>0</v>
      </c>
      <c r="J1042">
        <v>0</v>
      </c>
      <c r="K1042">
        <v>0</v>
      </c>
      <c r="L1042">
        <v>0</v>
      </c>
      <c r="M1042" t="s">
        <v>502</v>
      </c>
    </row>
    <row r="1043" spans="1:13">
      <c r="A1043" s="13">
        <f t="shared" si="16"/>
        <v>14000</v>
      </c>
      <c r="B1043">
        <v>2003506</v>
      </c>
      <c r="C1043">
        <v>1380</v>
      </c>
      <c r="D1043">
        <v>1000</v>
      </c>
      <c r="E1043"/>
      <c r="F1043" t="s">
        <v>253</v>
      </c>
      <c r="G1043" s="177">
        <v>14000</v>
      </c>
      <c r="H1043">
        <v>0</v>
      </c>
      <c r="I1043">
        <v>0</v>
      </c>
      <c r="J1043">
        <v>0</v>
      </c>
      <c r="K1043">
        <v>0</v>
      </c>
      <c r="L1043">
        <v>0</v>
      </c>
      <c r="M1043" t="s">
        <v>503</v>
      </c>
    </row>
    <row r="1044" spans="1:13">
      <c r="A1044" s="13">
        <f t="shared" si="16"/>
        <v>670</v>
      </c>
      <c r="B1044">
        <v>2003506</v>
      </c>
      <c r="C1044">
        <v>1380</v>
      </c>
      <c r="D1044">
        <v>2004</v>
      </c>
      <c r="E1044"/>
      <c r="F1044" t="s">
        <v>253</v>
      </c>
      <c r="G1044">
        <v>670</v>
      </c>
      <c r="H1044">
        <v>0</v>
      </c>
      <c r="I1044">
        <v>0</v>
      </c>
      <c r="J1044">
        <v>0</v>
      </c>
      <c r="K1044">
        <v>0</v>
      </c>
      <c r="L1044">
        <v>0</v>
      </c>
      <c r="M1044" t="s">
        <v>503</v>
      </c>
    </row>
    <row r="1045" spans="1:13">
      <c r="A1045" s="13">
        <f t="shared" si="16"/>
        <v>3880</v>
      </c>
      <c r="B1045">
        <v>2003508</v>
      </c>
      <c r="C1045">
        <v>1380</v>
      </c>
      <c r="D1045">
        <v>1005</v>
      </c>
      <c r="E1045"/>
      <c r="F1045" t="s">
        <v>253</v>
      </c>
      <c r="G1045" s="177">
        <v>3880</v>
      </c>
      <c r="H1045">
        <v>0</v>
      </c>
      <c r="I1045">
        <v>0</v>
      </c>
      <c r="J1045">
        <v>0</v>
      </c>
      <c r="K1045">
        <v>0</v>
      </c>
      <c r="L1045">
        <v>0</v>
      </c>
      <c r="M1045" t="s">
        <v>504</v>
      </c>
    </row>
    <row r="1046" spans="1:13">
      <c r="A1046" s="13">
        <f t="shared" si="16"/>
        <v>1430</v>
      </c>
      <c r="B1046">
        <v>2003527</v>
      </c>
      <c r="C1046">
        <v>1380</v>
      </c>
      <c r="D1046">
        <v>1005</v>
      </c>
      <c r="E1046"/>
      <c r="F1046" t="s">
        <v>253</v>
      </c>
      <c r="G1046" s="177">
        <v>1430</v>
      </c>
      <c r="H1046">
        <v>0</v>
      </c>
      <c r="I1046">
        <v>0</v>
      </c>
      <c r="J1046">
        <v>0</v>
      </c>
      <c r="K1046">
        <v>0</v>
      </c>
      <c r="L1046">
        <v>0</v>
      </c>
      <c r="M1046" t="s">
        <v>505</v>
      </c>
    </row>
    <row r="1047" spans="1:13">
      <c r="A1047" s="13">
        <f t="shared" si="16"/>
        <v>955</v>
      </c>
      <c r="B1047">
        <v>2003531</v>
      </c>
      <c r="C1047">
        <v>1380</v>
      </c>
      <c r="D1047">
        <v>1005</v>
      </c>
      <c r="E1047"/>
      <c r="F1047" t="s">
        <v>253</v>
      </c>
      <c r="G1047">
        <v>955</v>
      </c>
      <c r="H1047">
        <v>0</v>
      </c>
      <c r="I1047">
        <v>0</v>
      </c>
      <c r="J1047">
        <v>0</v>
      </c>
      <c r="K1047">
        <v>0</v>
      </c>
      <c r="L1047">
        <v>0</v>
      </c>
      <c r="M1047" t="s">
        <v>506</v>
      </c>
    </row>
    <row r="1048" spans="1:13">
      <c r="A1048" s="13">
        <f t="shared" si="16"/>
        <v>256500</v>
      </c>
      <c r="B1048">
        <v>2003546</v>
      </c>
      <c r="C1048">
        <v>1380</v>
      </c>
      <c r="D1048">
        <v>1000</v>
      </c>
      <c r="E1048"/>
      <c r="F1048" t="s">
        <v>253</v>
      </c>
      <c r="G1048" s="177">
        <v>256500</v>
      </c>
      <c r="H1048">
        <v>0</v>
      </c>
      <c r="I1048">
        <v>0</v>
      </c>
      <c r="J1048">
        <v>0</v>
      </c>
      <c r="K1048">
        <v>0</v>
      </c>
      <c r="L1048">
        <v>0</v>
      </c>
      <c r="M1048" t="s">
        <v>507</v>
      </c>
    </row>
    <row r="1049" spans="1:13">
      <c r="A1049" s="13">
        <f t="shared" si="16"/>
        <v>13704</v>
      </c>
      <c r="B1049">
        <v>2003546</v>
      </c>
      <c r="C1049">
        <v>1380</v>
      </c>
      <c r="D1049">
        <v>2004</v>
      </c>
      <c r="E1049"/>
      <c r="F1049" t="s">
        <v>253</v>
      </c>
      <c r="G1049" s="177">
        <v>13704</v>
      </c>
      <c r="H1049">
        <v>0</v>
      </c>
      <c r="I1049">
        <v>0</v>
      </c>
      <c r="J1049">
        <v>0</v>
      </c>
      <c r="K1049">
        <v>0</v>
      </c>
      <c r="L1049">
        <v>0</v>
      </c>
      <c r="M1049" t="s">
        <v>507</v>
      </c>
    </row>
    <row r="1050" spans="1:13">
      <c r="A1050" s="13">
        <f t="shared" si="16"/>
        <v>1311</v>
      </c>
      <c r="B1050">
        <v>2003571</v>
      </c>
      <c r="C1050">
        <v>1380</v>
      </c>
      <c r="D1050">
        <v>1005</v>
      </c>
      <c r="E1050"/>
      <c r="F1050" t="s">
        <v>253</v>
      </c>
      <c r="G1050" s="177">
        <v>1311</v>
      </c>
      <c r="H1050">
        <v>0</v>
      </c>
      <c r="I1050">
        <v>0</v>
      </c>
      <c r="J1050">
        <v>0</v>
      </c>
      <c r="K1050">
        <v>0</v>
      </c>
      <c r="L1050">
        <v>0</v>
      </c>
      <c r="M1050" t="s">
        <v>508</v>
      </c>
    </row>
    <row r="1051" spans="1:13">
      <c r="A1051" s="13">
        <f t="shared" si="16"/>
        <v>693</v>
      </c>
      <c r="B1051">
        <v>2003573</v>
      </c>
      <c r="C1051">
        <v>1380</v>
      </c>
      <c r="D1051">
        <v>1005</v>
      </c>
      <c r="E1051"/>
      <c r="F1051" t="s">
        <v>253</v>
      </c>
      <c r="G1051">
        <v>693</v>
      </c>
      <c r="H1051">
        <v>0</v>
      </c>
      <c r="I1051">
        <v>0</v>
      </c>
      <c r="J1051">
        <v>0</v>
      </c>
      <c r="K1051">
        <v>0</v>
      </c>
      <c r="L1051">
        <v>0</v>
      </c>
      <c r="M1051" t="s">
        <v>509</v>
      </c>
    </row>
    <row r="1052" spans="1:13">
      <c r="A1052" s="13">
        <f t="shared" si="16"/>
        <v>1925</v>
      </c>
      <c r="B1052">
        <v>2003580</v>
      </c>
      <c r="C1052">
        <v>1380</v>
      </c>
      <c r="D1052">
        <v>1005</v>
      </c>
      <c r="E1052"/>
      <c r="F1052" t="s">
        <v>253</v>
      </c>
      <c r="G1052" s="177">
        <v>1925</v>
      </c>
      <c r="H1052">
        <v>0</v>
      </c>
      <c r="I1052">
        <v>0</v>
      </c>
      <c r="J1052">
        <v>0</v>
      </c>
      <c r="K1052">
        <v>0</v>
      </c>
      <c r="L1052">
        <v>0</v>
      </c>
      <c r="M1052" t="s">
        <v>510</v>
      </c>
    </row>
    <row r="1053" spans="1:13">
      <c r="A1053" s="13">
        <f t="shared" si="16"/>
        <v>1132</v>
      </c>
      <c r="B1053">
        <v>2003585</v>
      </c>
      <c r="C1053">
        <v>1380</v>
      </c>
      <c r="D1053">
        <v>1005</v>
      </c>
      <c r="E1053"/>
      <c r="F1053" t="s">
        <v>253</v>
      </c>
      <c r="G1053" s="177">
        <v>1132</v>
      </c>
      <c r="H1053">
        <v>0</v>
      </c>
      <c r="I1053">
        <v>0</v>
      </c>
      <c r="J1053">
        <v>0</v>
      </c>
      <c r="K1053">
        <v>0</v>
      </c>
      <c r="L1053">
        <v>0</v>
      </c>
      <c r="M1053" t="s">
        <v>511</v>
      </c>
    </row>
    <row r="1054" spans="1:13">
      <c r="A1054" s="13">
        <f t="shared" si="16"/>
        <v>2677</v>
      </c>
      <c r="B1054">
        <v>2003593</v>
      </c>
      <c r="C1054">
        <v>1380</v>
      </c>
      <c r="D1054">
        <v>1005</v>
      </c>
      <c r="E1054"/>
      <c r="F1054" t="s">
        <v>253</v>
      </c>
      <c r="G1054" s="177">
        <v>2677</v>
      </c>
      <c r="H1054">
        <v>0</v>
      </c>
      <c r="I1054">
        <v>0</v>
      </c>
      <c r="J1054">
        <v>0</v>
      </c>
      <c r="K1054">
        <v>0</v>
      </c>
      <c r="L1054">
        <v>0</v>
      </c>
      <c r="M1054" t="s">
        <v>512</v>
      </c>
    </row>
    <row r="1055" spans="1:13">
      <c r="A1055" s="13">
        <f t="shared" si="16"/>
        <v>222</v>
      </c>
      <c r="B1055">
        <v>2003595</v>
      </c>
      <c r="C1055">
        <v>1380</v>
      </c>
      <c r="D1055">
        <v>1000</v>
      </c>
      <c r="E1055"/>
      <c r="F1055" t="s">
        <v>253</v>
      </c>
      <c r="G1055">
        <v>222</v>
      </c>
      <c r="H1055">
        <v>0</v>
      </c>
      <c r="I1055">
        <v>0</v>
      </c>
      <c r="J1055">
        <v>0</v>
      </c>
      <c r="K1055">
        <v>0</v>
      </c>
      <c r="L1055">
        <v>0</v>
      </c>
      <c r="M1055" t="s">
        <v>513</v>
      </c>
    </row>
    <row r="1056" spans="1:13">
      <c r="A1056" s="13">
        <f t="shared" si="16"/>
        <v>2880</v>
      </c>
      <c r="B1056">
        <v>2003595</v>
      </c>
      <c r="C1056">
        <v>1380</v>
      </c>
      <c r="D1056">
        <v>1013</v>
      </c>
      <c r="E1056"/>
      <c r="F1056" t="s">
        <v>253</v>
      </c>
      <c r="G1056" s="177">
        <v>2880</v>
      </c>
      <c r="H1056">
        <v>0</v>
      </c>
      <c r="I1056">
        <v>0</v>
      </c>
      <c r="J1056">
        <v>0</v>
      </c>
      <c r="K1056">
        <v>0</v>
      </c>
      <c r="L1056">
        <v>0</v>
      </c>
      <c r="M1056" t="s">
        <v>513</v>
      </c>
    </row>
    <row r="1057" spans="1:13">
      <c r="A1057" s="13">
        <f t="shared" si="16"/>
        <v>1</v>
      </c>
      <c r="B1057">
        <v>2003603</v>
      </c>
      <c r="C1057">
        <v>1380</v>
      </c>
      <c r="D1057">
        <v>1000</v>
      </c>
      <c r="E1057"/>
      <c r="F1057" t="s">
        <v>253</v>
      </c>
      <c r="G1057">
        <v>1</v>
      </c>
      <c r="H1057">
        <v>0</v>
      </c>
      <c r="I1057">
        <v>0</v>
      </c>
      <c r="J1057">
        <v>0</v>
      </c>
      <c r="K1057">
        <v>0</v>
      </c>
      <c r="L1057">
        <v>0</v>
      </c>
      <c r="M1057" t="s">
        <v>514</v>
      </c>
    </row>
    <row r="1058" spans="1:13">
      <c r="A1058" s="13">
        <f t="shared" si="16"/>
        <v>148.05500000000001</v>
      </c>
      <c r="B1058">
        <v>2003610</v>
      </c>
      <c r="C1058">
        <v>1380</v>
      </c>
      <c r="D1058">
        <v>1000</v>
      </c>
      <c r="E1058"/>
      <c r="F1058" t="s">
        <v>122</v>
      </c>
      <c r="G1058">
        <v>148.05500000000001</v>
      </c>
      <c r="H1058">
        <v>0</v>
      </c>
      <c r="I1058">
        <v>0</v>
      </c>
      <c r="J1058">
        <v>0</v>
      </c>
      <c r="K1058">
        <v>0</v>
      </c>
      <c r="L1058">
        <v>0</v>
      </c>
      <c r="M1058" t="s">
        <v>515</v>
      </c>
    </row>
    <row r="1059" spans="1:13">
      <c r="A1059" s="13">
        <f t="shared" si="16"/>
        <v>3079</v>
      </c>
      <c r="B1059">
        <v>2003611</v>
      </c>
      <c r="C1059">
        <v>1380</v>
      </c>
      <c r="D1059">
        <v>1000</v>
      </c>
      <c r="E1059"/>
      <c r="F1059" t="s">
        <v>253</v>
      </c>
      <c r="G1059" s="177">
        <v>3079</v>
      </c>
      <c r="H1059">
        <v>0</v>
      </c>
      <c r="I1059">
        <v>0</v>
      </c>
      <c r="J1059">
        <v>0</v>
      </c>
      <c r="K1059">
        <v>0</v>
      </c>
      <c r="L1059">
        <v>0</v>
      </c>
      <c r="M1059" t="s">
        <v>516</v>
      </c>
    </row>
    <row r="1060" spans="1:13">
      <c r="A1060" s="13">
        <f t="shared" si="16"/>
        <v>62</v>
      </c>
      <c r="B1060">
        <v>2003611</v>
      </c>
      <c r="C1060">
        <v>1380</v>
      </c>
      <c r="D1060">
        <v>2001</v>
      </c>
      <c r="E1060"/>
      <c r="F1060" t="s">
        <v>253</v>
      </c>
      <c r="G1060">
        <v>62</v>
      </c>
      <c r="H1060">
        <v>0</v>
      </c>
      <c r="I1060">
        <v>0</v>
      </c>
      <c r="J1060">
        <v>0</v>
      </c>
      <c r="K1060">
        <v>0</v>
      </c>
      <c r="L1060">
        <v>0</v>
      </c>
      <c r="M1060" t="s">
        <v>516</v>
      </c>
    </row>
    <row r="1061" spans="1:13">
      <c r="A1061" s="13">
        <f t="shared" si="16"/>
        <v>1174</v>
      </c>
      <c r="B1061">
        <v>2003616</v>
      </c>
      <c r="C1061">
        <v>1380</v>
      </c>
      <c r="D1061">
        <v>1005</v>
      </c>
      <c r="E1061"/>
      <c r="F1061" t="s">
        <v>253</v>
      </c>
      <c r="G1061" s="177">
        <v>1174</v>
      </c>
      <c r="H1061">
        <v>0</v>
      </c>
      <c r="I1061">
        <v>0</v>
      </c>
      <c r="J1061">
        <v>0</v>
      </c>
      <c r="K1061">
        <v>0</v>
      </c>
      <c r="L1061">
        <v>0</v>
      </c>
      <c r="M1061" t="s">
        <v>517</v>
      </c>
    </row>
    <row r="1062" spans="1:13">
      <c r="A1062" s="13">
        <f t="shared" si="16"/>
        <v>14457</v>
      </c>
      <c r="B1062">
        <v>2003620</v>
      </c>
      <c r="C1062">
        <v>1380</v>
      </c>
      <c r="D1062">
        <v>1000</v>
      </c>
      <c r="E1062"/>
      <c r="F1062" t="s">
        <v>253</v>
      </c>
      <c r="G1062" s="177">
        <v>14457</v>
      </c>
      <c r="H1062">
        <v>0</v>
      </c>
      <c r="I1062">
        <v>0</v>
      </c>
      <c r="J1062">
        <v>0</v>
      </c>
      <c r="K1062">
        <v>289</v>
      </c>
      <c r="L1062">
        <v>0</v>
      </c>
      <c r="M1062" t="s">
        <v>518</v>
      </c>
    </row>
    <row r="1063" spans="1:13">
      <c r="A1063" s="13">
        <f t="shared" si="16"/>
        <v>308</v>
      </c>
      <c r="B1063">
        <v>2003620</v>
      </c>
      <c r="C1063">
        <v>1380</v>
      </c>
      <c r="D1063">
        <v>1020</v>
      </c>
      <c r="E1063"/>
      <c r="F1063" t="s">
        <v>253</v>
      </c>
      <c r="G1063">
        <v>308</v>
      </c>
      <c r="H1063">
        <v>0</v>
      </c>
      <c r="I1063">
        <v>0</v>
      </c>
      <c r="J1063">
        <v>0</v>
      </c>
      <c r="K1063">
        <v>0</v>
      </c>
      <c r="L1063">
        <v>0</v>
      </c>
      <c r="M1063" t="s">
        <v>518</v>
      </c>
    </row>
    <row r="1064" spans="1:13">
      <c r="A1064" s="13">
        <f t="shared" si="16"/>
        <v>1987</v>
      </c>
      <c r="B1064">
        <v>2003620</v>
      </c>
      <c r="C1064">
        <v>1380</v>
      </c>
      <c r="D1064">
        <v>2001</v>
      </c>
      <c r="E1064"/>
      <c r="F1064" t="s">
        <v>253</v>
      </c>
      <c r="G1064" s="177">
        <v>1987</v>
      </c>
      <c r="H1064">
        <v>0</v>
      </c>
      <c r="I1064">
        <v>0</v>
      </c>
      <c r="J1064">
        <v>0</v>
      </c>
      <c r="K1064">
        <v>0</v>
      </c>
      <c r="L1064">
        <v>0</v>
      </c>
      <c r="M1064" t="s">
        <v>518</v>
      </c>
    </row>
    <row r="1065" spans="1:13">
      <c r="A1065" s="13">
        <f t="shared" si="16"/>
        <v>10182</v>
      </c>
      <c r="B1065">
        <v>2003625</v>
      </c>
      <c r="C1065">
        <v>1380</v>
      </c>
      <c r="D1065">
        <v>1000</v>
      </c>
      <c r="E1065"/>
      <c r="F1065" t="s">
        <v>253</v>
      </c>
      <c r="G1065" s="177">
        <v>10182</v>
      </c>
      <c r="H1065">
        <v>0</v>
      </c>
      <c r="I1065">
        <v>0</v>
      </c>
      <c r="J1065">
        <v>0</v>
      </c>
      <c r="K1065">
        <v>0</v>
      </c>
      <c r="L1065">
        <v>0</v>
      </c>
      <c r="M1065" t="s">
        <v>519</v>
      </c>
    </row>
    <row r="1066" spans="1:13">
      <c r="A1066" s="13">
        <f t="shared" si="16"/>
        <v>8870</v>
      </c>
      <c r="B1066">
        <v>2003626</v>
      </c>
      <c r="C1066">
        <v>1380</v>
      </c>
      <c r="D1066">
        <v>1000</v>
      </c>
      <c r="E1066"/>
      <c r="F1066" t="s">
        <v>253</v>
      </c>
      <c r="G1066" s="177">
        <v>8870</v>
      </c>
      <c r="H1066">
        <v>0</v>
      </c>
      <c r="I1066">
        <v>0</v>
      </c>
      <c r="J1066">
        <v>0</v>
      </c>
      <c r="K1066">
        <v>0</v>
      </c>
      <c r="L1066">
        <v>0</v>
      </c>
      <c r="M1066" t="s">
        <v>520</v>
      </c>
    </row>
    <row r="1067" spans="1:13">
      <c r="A1067" s="13">
        <f t="shared" si="16"/>
        <v>288</v>
      </c>
      <c r="B1067">
        <v>2003626</v>
      </c>
      <c r="C1067">
        <v>1380</v>
      </c>
      <c r="D1067">
        <v>2004</v>
      </c>
      <c r="E1067"/>
      <c r="F1067" t="s">
        <v>253</v>
      </c>
      <c r="G1067">
        <v>288</v>
      </c>
      <c r="H1067">
        <v>0</v>
      </c>
      <c r="I1067">
        <v>0</v>
      </c>
      <c r="J1067">
        <v>0</v>
      </c>
      <c r="K1067">
        <v>0</v>
      </c>
      <c r="L1067">
        <v>0</v>
      </c>
      <c r="M1067" t="s">
        <v>520</v>
      </c>
    </row>
    <row r="1068" spans="1:13">
      <c r="A1068" s="13">
        <f t="shared" si="16"/>
        <v>1584</v>
      </c>
      <c r="B1068">
        <v>2003638</v>
      </c>
      <c r="C1068">
        <v>1380</v>
      </c>
      <c r="D1068">
        <v>1005</v>
      </c>
      <c r="E1068"/>
      <c r="F1068" t="s">
        <v>253</v>
      </c>
      <c r="G1068" s="177">
        <v>1584</v>
      </c>
      <c r="H1068">
        <v>0</v>
      </c>
      <c r="I1068">
        <v>0</v>
      </c>
      <c r="J1068">
        <v>0</v>
      </c>
      <c r="K1068">
        <v>0</v>
      </c>
      <c r="L1068">
        <v>0</v>
      </c>
      <c r="M1068" t="s">
        <v>521</v>
      </c>
    </row>
    <row r="1069" spans="1:13">
      <c r="A1069" s="13">
        <f t="shared" si="16"/>
        <v>10022</v>
      </c>
      <c r="B1069">
        <v>2003655</v>
      </c>
      <c r="C1069">
        <v>1380</v>
      </c>
      <c r="D1069">
        <v>1005</v>
      </c>
      <c r="E1069"/>
      <c r="F1069" t="s">
        <v>253</v>
      </c>
      <c r="G1069" s="177">
        <v>10022</v>
      </c>
      <c r="H1069">
        <v>0</v>
      </c>
      <c r="I1069">
        <v>0</v>
      </c>
      <c r="J1069">
        <v>0</v>
      </c>
      <c r="K1069">
        <v>0</v>
      </c>
      <c r="L1069">
        <v>0</v>
      </c>
      <c r="M1069" t="s">
        <v>522</v>
      </c>
    </row>
    <row r="1070" spans="1:13">
      <c r="A1070" s="13">
        <f t="shared" si="16"/>
        <v>28000</v>
      </c>
      <c r="B1070">
        <v>2003657</v>
      </c>
      <c r="C1070">
        <v>1380</v>
      </c>
      <c r="D1070">
        <v>1005</v>
      </c>
      <c r="E1070"/>
      <c r="F1070" t="s">
        <v>253</v>
      </c>
      <c r="G1070" s="177">
        <v>28000</v>
      </c>
      <c r="H1070">
        <v>0</v>
      </c>
      <c r="I1070">
        <v>0</v>
      </c>
      <c r="J1070">
        <v>0</v>
      </c>
      <c r="K1070">
        <v>0</v>
      </c>
      <c r="L1070">
        <v>0</v>
      </c>
      <c r="M1070" t="s">
        <v>523</v>
      </c>
    </row>
    <row r="1071" spans="1:13">
      <c r="A1071" s="13">
        <f t="shared" si="16"/>
        <v>187</v>
      </c>
      <c r="B1071">
        <v>2003657</v>
      </c>
      <c r="C1071">
        <v>1380</v>
      </c>
      <c r="D1071">
        <v>2004</v>
      </c>
      <c r="E1071"/>
      <c r="F1071" t="s">
        <v>253</v>
      </c>
      <c r="G1071">
        <v>187</v>
      </c>
      <c r="H1071">
        <v>0</v>
      </c>
      <c r="I1071">
        <v>0</v>
      </c>
      <c r="J1071">
        <v>0</v>
      </c>
      <c r="K1071">
        <v>0</v>
      </c>
      <c r="L1071">
        <v>0</v>
      </c>
      <c r="M1071" t="s">
        <v>523</v>
      </c>
    </row>
    <row r="1072" spans="1:13">
      <c r="A1072" s="13">
        <f t="shared" si="16"/>
        <v>40260</v>
      </c>
      <c r="B1072">
        <v>2003660</v>
      </c>
      <c r="C1072">
        <v>1380</v>
      </c>
      <c r="D1072">
        <v>1005</v>
      </c>
      <c r="E1072"/>
      <c r="F1072" t="s">
        <v>253</v>
      </c>
      <c r="G1072" s="177">
        <v>40260</v>
      </c>
      <c r="H1072">
        <v>0</v>
      </c>
      <c r="I1072">
        <v>0</v>
      </c>
      <c r="J1072">
        <v>0</v>
      </c>
      <c r="K1072">
        <v>0</v>
      </c>
      <c r="L1072">
        <v>0</v>
      </c>
      <c r="M1072" t="s">
        <v>524</v>
      </c>
    </row>
    <row r="1073" spans="1:13">
      <c r="A1073" s="13">
        <f t="shared" si="16"/>
        <v>54</v>
      </c>
      <c r="B1073">
        <v>2003660</v>
      </c>
      <c r="C1073">
        <v>1380</v>
      </c>
      <c r="D1073">
        <v>2004</v>
      </c>
      <c r="E1073"/>
      <c r="F1073" t="s">
        <v>253</v>
      </c>
      <c r="G1073">
        <v>54</v>
      </c>
      <c r="H1073">
        <v>0</v>
      </c>
      <c r="I1073">
        <v>0</v>
      </c>
      <c r="J1073">
        <v>0</v>
      </c>
      <c r="K1073">
        <v>0</v>
      </c>
      <c r="L1073">
        <v>0</v>
      </c>
      <c r="M1073" t="s">
        <v>524</v>
      </c>
    </row>
    <row r="1074" spans="1:13">
      <c r="A1074" s="13">
        <f t="shared" si="16"/>
        <v>17042</v>
      </c>
      <c r="B1074">
        <v>2003672</v>
      </c>
      <c r="C1074">
        <v>1380</v>
      </c>
      <c r="D1074">
        <v>1005</v>
      </c>
      <c r="E1074"/>
      <c r="F1074" t="s">
        <v>253</v>
      </c>
      <c r="G1074" s="177">
        <v>17042</v>
      </c>
      <c r="H1074">
        <v>0</v>
      </c>
      <c r="I1074">
        <v>0</v>
      </c>
      <c r="J1074">
        <v>0</v>
      </c>
      <c r="K1074">
        <v>0</v>
      </c>
      <c r="L1074">
        <v>0</v>
      </c>
      <c r="M1074" t="s">
        <v>525</v>
      </c>
    </row>
    <row r="1075" spans="1:13">
      <c r="A1075" s="13">
        <f t="shared" si="16"/>
        <v>261</v>
      </c>
      <c r="B1075">
        <v>2003672</v>
      </c>
      <c r="C1075">
        <v>1380</v>
      </c>
      <c r="D1075">
        <v>2004</v>
      </c>
      <c r="E1075"/>
      <c r="F1075" t="s">
        <v>253</v>
      </c>
      <c r="G1075">
        <v>261</v>
      </c>
      <c r="H1075">
        <v>0</v>
      </c>
      <c r="I1075">
        <v>0</v>
      </c>
      <c r="J1075">
        <v>0</v>
      </c>
      <c r="K1075">
        <v>0</v>
      </c>
      <c r="L1075">
        <v>0</v>
      </c>
      <c r="M1075" t="s">
        <v>525</v>
      </c>
    </row>
    <row r="1076" spans="1:13">
      <c r="A1076" s="13">
        <f t="shared" si="16"/>
        <v>1199</v>
      </c>
      <c r="B1076">
        <v>2003676</v>
      </c>
      <c r="C1076">
        <v>1380</v>
      </c>
      <c r="D1076">
        <v>1005</v>
      </c>
      <c r="E1076"/>
      <c r="F1076" t="s">
        <v>253</v>
      </c>
      <c r="G1076" s="177">
        <v>1199</v>
      </c>
      <c r="H1076">
        <v>0</v>
      </c>
      <c r="I1076">
        <v>0</v>
      </c>
      <c r="J1076">
        <v>0</v>
      </c>
      <c r="K1076">
        <v>0</v>
      </c>
      <c r="L1076">
        <v>0</v>
      </c>
      <c r="M1076" t="s">
        <v>526</v>
      </c>
    </row>
    <row r="1077" spans="1:13">
      <c r="A1077" s="13">
        <f t="shared" si="16"/>
        <v>1500</v>
      </c>
      <c r="B1077">
        <v>2003677</v>
      </c>
      <c r="C1077">
        <v>1380</v>
      </c>
      <c r="D1077">
        <v>1005</v>
      </c>
      <c r="E1077"/>
      <c r="F1077" t="s">
        <v>253</v>
      </c>
      <c r="G1077" s="177">
        <v>1500</v>
      </c>
      <c r="H1077">
        <v>0</v>
      </c>
      <c r="I1077">
        <v>0</v>
      </c>
      <c r="J1077">
        <v>0</v>
      </c>
      <c r="K1077">
        <v>0</v>
      </c>
      <c r="L1077">
        <v>0</v>
      </c>
      <c r="M1077" t="s">
        <v>527</v>
      </c>
    </row>
    <row r="1078" spans="1:13">
      <c r="A1078" s="13">
        <f t="shared" si="16"/>
        <v>322</v>
      </c>
      <c r="B1078">
        <v>2003678</v>
      </c>
      <c r="C1078">
        <v>1380</v>
      </c>
      <c r="D1078">
        <v>1005</v>
      </c>
      <c r="E1078"/>
      <c r="F1078" t="s">
        <v>253</v>
      </c>
      <c r="G1078">
        <v>322</v>
      </c>
      <c r="H1078">
        <v>0</v>
      </c>
      <c r="I1078">
        <v>0</v>
      </c>
      <c r="J1078">
        <v>0</v>
      </c>
      <c r="K1078">
        <v>0</v>
      </c>
      <c r="L1078">
        <v>0</v>
      </c>
      <c r="M1078" t="s">
        <v>528</v>
      </c>
    </row>
    <row r="1079" spans="1:13">
      <c r="A1079" s="13">
        <f t="shared" si="16"/>
        <v>193</v>
      </c>
      <c r="B1079">
        <v>2003679</v>
      </c>
      <c r="C1079">
        <v>1380</v>
      </c>
      <c r="D1079">
        <v>1005</v>
      </c>
      <c r="E1079"/>
      <c r="F1079" t="s">
        <v>253</v>
      </c>
      <c r="G1079">
        <v>193</v>
      </c>
      <c r="H1079">
        <v>0</v>
      </c>
      <c r="I1079">
        <v>0</v>
      </c>
      <c r="J1079">
        <v>0</v>
      </c>
      <c r="K1079">
        <v>0</v>
      </c>
      <c r="L1079">
        <v>0</v>
      </c>
      <c r="M1079" t="s">
        <v>529</v>
      </c>
    </row>
    <row r="1080" spans="1:13">
      <c r="A1080" s="13">
        <f t="shared" si="16"/>
        <v>399</v>
      </c>
      <c r="B1080">
        <v>2003680</v>
      </c>
      <c r="C1080">
        <v>1380</v>
      </c>
      <c r="D1080">
        <v>1005</v>
      </c>
      <c r="E1080"/>
      <c r="F1080" t="s">
        <v>253</v>
      </c>
      <c r="G1080">
        <v>399</v>
      </c>
      <c r="H1080">
        <v>0</v>
      </c>
      <c r="I1080">
        <v>0</v>
      </c>
      <c r="J1080">
        <v>0</v>
      </c>
      <c r="K1080">
        <v>0</v>
      </c>
      <c r="L1080">
        <v>0</v>
      </c>
      <c r="M1080" t="s">
        <v>530</v>
      </c>
    </row>
    <row r="1081" spans="1:13">
      <c r="A1081" s="13">
        <f t="shared" si="16"/>
        <v>15512</v>
      </c>
      <c r="B1081">
        <v>2003711</v>
      </c>
      <c r="C1081">
        <v>1380</v>
      </c>
      <c r="D1081">
        <v>1000</v>
      </c>
      <c r="E1081"/>
      <c r="F1081" t="s">
        <v>253</v>
      </c>
      <c r="G1081" s="177">
        <v>15512</v>
      </c>
      <c r="H1081">
        <v>0</v>
      </c>
      <c r="I1081">
        <v>0</v>
      </c>
      <c r="J1081">
        <v>0</v>
      </c>
      <c r="K1081">
        <v>0</v>
      </c>
      <c r="L1081">
        <v>0</v>
      </c>
      <c r="M1081" t="s">
        <v>531</v>
      </c>
    </row>
    <row r="1082" spans="1:13">
      <c r="A1082" s="13">
        <f t="shared" si="16"/>
        <v>1044</v>
      </c>
      <c r="B1082">
        <v>2003711</v>
      </c>
      <c r="C1082">
        <v>1380</v>
      </c>
      <c r="D1082">
        <v>2001</v>
      </c>
      <c r="E1082"/>
      <c r="F1082" t="s">
        <v>253</v>
      </c>
      <c r="G1082" s="177">
        <v>1044</v>
      </c>
      <c r="H1082">
        <v>0</v>
      </c>
      <c r="I1082">
        <v>0</v>
      </c>
      <c r="J1082">
        <v>0</v>
      </c>
      <c r="K1082">
        <v>0</v>
      </c>
      <c r="L1082">
        <v>0</v>
      </c>
      <c r="M1082" t="s">
        <v>531</v>
      </c>
    </row>
    <row r="1083" spans="1:13">
      <c r="A1083" s="13">
        <f t="shared" si="16"/>
        <v>14</v>
      </c>
      <c r="B1083">
        <v>2003711</v>
      </c>
      <c r="C1083">
        <v>1380</v>
      </c>
      <c r="D1083">
        <v>2004</v>
      </c>
      <c r="E1083"/>
      <c r="F1083" t="s">
        <v>253</v>
      </c>
      <c r="G1083">
        <v>14</v>
      </c>
      <c r="H1083">
        <v>0</v>
      </c>
      <c r="I1083">
        <v>0</v>
      </c>
      <c r="J1083">
        <v>0</v>
      </c>
      <c r="K1083">
        <v>0</v>
      </c>
      <c r="L1083">
        <v>0</v>
      </c>
      <c r="M1083" t="s">
        <v>531</v>
      </c>
    </row>
    <row r="1084" spans="1:13">
      <c r="A1084" s="13">
        <f t="shared" si="16"/>
        <v>4145</v>
      </c>
      <c r="B1084">
        <v>2003712</v>
      </c>
      <c r="C1084">
        <v>1380</v>
      </c>
      <c r="D1084">
        <v>1000</v>
      </c>
      <c r="E1084"/>
      <c r="F1084" t="s">
        <v>253</v>
      </c>
      <c r="G1084" s="177">
        <v>4145</v>
      </c>
      <c r="H1084">
        <v>0</v>
      </c>
      <c r="I1084">
        <v>0</v>
      </c>
      <c r="J1084">
        <v>0</v>
      </c>
      <c r="K1084">
        <v>0</v>
      </c>
      <c r="L1084">
        <v>0</v>
      </c>
      <c r="M1084" t="s">
        <v>532</v>
      </c>
    </row>
    <row r="1085" spans="1:13">
      <c r="A1085" s="13">
        <f t="shared" si="16"/>
        <v>30</v>
      </c>
      <c r="B1085">
        <v>2003712</v>
      </c>
      <c r="C1085">
        <v>1380</v>
      </c>
      <c r="D1085">
        <v>2004</v>
      </c>
      <c r="E1085"/>
      <c r="F1085" t="s">
        <v>253</v>
      </c>
      <c r="G1085">
        <v>30</v>
      </c>
      <c r="H1085">
        <v>0</v>
      </c>
      <c r="I1085">
        <v>0</v>
      </c>
      <c r="J1085">
        <v>0</v>
      </c>
      <c r="K1085">
        <v>0</v>
      </c>
      <c r="L1085">
        <v>0</v>
      </c>
      <c r="M1085" t="s">
        <v>532</v>
      </c>
    </row>
    <row r="1086" spans="1:13">
      <c r="A1086" s="13">
        <f t="shared" si="16"/>
        <v>144</v>
      </c>
      <c r="B1086">
        <v>2003712</v>
      </c>
      <c r="C1086">
        <v>1400</v>
      </c>
      <c r="D1086">
        <v>1000</v>
      </c>
      <c r="E1086"/>
      <c r="F1086" t="s">
        <v>253</v>
      </c>
      <c r="G1086">
        <v>144</v>
      </c>
      <c r="H1086">
        <v>0</v>
      </c>
      <c r="I1086">
        <v>0</v>
      </c>
      <c r="J1086">
        <v>0</v>
      </c>
      <c r="K1086">
        <v>0</v>
      </c>
      <c r="L1086">
        <v>0</v>
      </c>
      <c r="M1086" t="s">
        <v>532</v>
      </c>
    </row>
    <row r="1087" spans="1:13">
      <c r="A1087" s="13">
        <f t="shared" si="16"/>
        <v>28</v>
      </c>
      <c r="B1087">
        <v>2003712</v>
      </c>
      <c r="C1087">
        <v>1400</v>
      </c>
      <c r="D1087">
        <v>2001</v>
      </c>
      <c r="E1087"/>
      <c r="F1087" t="s">
        <v>253</v>
      </c>
      <c r="G1087">
        <v>28</v>
      </c>
      <c r="H1087">
        <v>0</v>
      </c>
      <c r="I1087">
        <v>0</v>
      </c>
      <c r="J1087">
        <v>0</v>
      </c>
      <c r="K1087">
        <v>0</v>
      </c>
      <c r="L1087">
        <v>0</v>
      </c>
      <c r="M1087" t="s">
        <v>532</v>
      </c>
    </row>
    <row r="1088" spans="1:13">
      <c r="A1088" s="13">
        <f t="shared" si="16"/>
        <v>358</v>
      </c>
      <c r="B1088">
        <v>2003713</v>
      </c>
      <c r="C1088">
        <v>1380</v>
      </c>
      <c r="D1088">
        <v>1000</v>
      </c>
      <c r="E1088"/>
      <c r="F1088" t="s">
        <v>253</v>
      </c>
      <c r="G1088">
        <v>358</v>
      </c>
      <c r="H1088">
        <v>0</v>
      </c>
      <c r="I1088">
        <v>0</v>
      </c>
      <c r="J1088">
        <v>0</v>
      </c>
      <c r="K1088">
        <v>0</v>
      </c>
      <c r="L1088">
        <v>0</v>
      </c>
      <c r="M1088" t="s">
        <v>533</v>
      </c>
    </row>
    <row r="1089" spans="1:13">
      <c r="A1089" s="13">
        <f t="shared" si="16"/>
        <v>6840</v>
      </c>
      <c r="B1089">
        <v>2003713</v>
      </c>
      <c r="C1089">
        <v>1380</v>
      </c>
      <c r="D1089">
        <v>1012</v>
      </c>
      <c r="E1089"/>
      <c r="F1089" t="s">
        <v>253</v>
      </c>
      <c r="G1089" s="177">
        <v>6840</v>
      </c>
      <c r="H1089">
        <v>0</v>
      </c>
      <c r="I1089">
        <v>0</v>
      </c>
      <c r="J1089">
        <v>0</v>
      </c>
      <c r="K1089">
        <v>0</v>
      </c>
      <c r="L1089">
        <v>0</v>
      </c>
      <c r="M1089" t="s">
        <v>533</v>
      </c>
    </row>
    <row r="1090" spans="1:13">
      <c r="A1090" s="13">
        <f t="shared" si="16"/>
        <v>1</v>
      </c>
      <c r="B1090">
        <v>2003713</v>
      </c>
      <c r="C1090">
        <v>1380</v>
      </c>
      <c r="D1090">
        <v>2003</v>
      </c>
      <c r="E1090"/>
      <c r="F1090" t="s">
        <v>253</v>
      </c>
      <c r="G1090">
        <v>1</v>
      </c>
      <c r="H1090">
        <v>0</v>
      </c>
      <c r="I1090">
        <v>0</v>
      </c>
      <c r="J1090">
        <v>0</v>
      </c>
      <c r="K1090">
        <v>0</v>
      </c>
      <c r="L1090">
        <v>0</v>
      </c>
      <c r="M1090" t="s">
        <v>533</v>
      </c>
    </row>
    <row r="1091" spans="1:13">
      <c r="A1091" s="13">
        <f t="shared" ref="A1091:A1154" si="17">G1091+H1091+I1091</f>
        <v>19</v>
      </c>
      <c r="B1091">
        <v>2003713</v>
      </c>
      <c r="C1091">
        <v>1380</v>
      </c>
      <c r="D1091">
        <v>2004</v>
      </c>
      <c r="E1091"/>
      <c r="F1091" t="s">
        <v>253</v>
      </c>
      <c r="G1091">
        <v>19</v>
      </c>
      <c r="H1091">
        <v>0</v>
      </c>
      <c r="I1091">
        <v>0</v>
      </c>
      <c r="J1091">
        <v>0</v>
      </c>
      <c r="K1091">
        <v>0</v>
      </c>
      <c r="L1091">
        <v>0</v>
      </c>
      <c r="M1091" t="s">
        <v>533</v>
      </c>
    </row>
    <row r="1092" spans="1:13">
      <c r="A1092" s="13">
        <f t="shared" si="17"/>
        <v>474</v>
      </c>
      <c r="B1092">
        <v>2003714</v>
      </c>
      <c r="C1092">
        <v>1380</v>
      </c>
      <c r="D1092">
        <v>1000</v>
      </c>
      <c r="E1092"/>
      <c r="F1092" t="s">
        <v>253</v>
      </c>
      <c r="G1092">
        <v>474</v>
      </c>
      <c r="H1092">
        <v>0</v>
      </c>
      <c r="I1092">
        <v>0</v>
      </c>
      <c r="J1092">
        <v>0</v>
      </c>
      <c r="K1092">
        <v>0</v>
      </c>
      <c r="L1092">
        <v>0</v>
      </c>
      <c r="M1092" t="s">
        <v>534</v>
      </c>
    </row>
    <row r="1093" spans="1:13">
      <c r="A1093" s="13">
        <f t="shared" si="17"/>
        <v>3</v>
      </c>
      <c r="B1093">
        <v>2003714</v>
      </c>
      <c r="C1093">
        <v>1380</v>
      </c>
      <c r="D1093">
        <v>2004</v>
      </c>
      <c r="E1093"/>
      <c r="F1093" t="s">
        <v>253</v>
      </c>
      <c r="G1093">
        <v>3</v>
      </c>
      <c r="H1093">
        <v>0</v>
      </c>
      <c r="I1093">
        <v>0</v>
      </c>
      <c r="J1093">
        <v>0</v>
      </c>
      <c r="K1093">
        <v>0</v>
      </c>
      <c r="L1093">
        <v>0</v>
      </c>
      <c r="M1093" t="s">
        <v>534</v>
      </c>
    </row>
    <row r="1094" spans="1:13">
      <c r="A1094" s="13">
        <f t="shared" si="17"/>
        <v>233</v>
      </c>
      <c r="B1094">
        <v>2003715</v>
      </c>
      <c r="C1094">
        <v>1380</v>
      </c>
      <c r="D1094">
        <v>1000</v>
      </c>
      <c r="E1094"/>
      <c r="F1094" t="s">
        <v>253</v>
      </c>
      <c r="G1094">
        <v>233</v>
      </c>
      <c r="H1094">
        <v>0</v>
      </c>
      <c r="I1094">
        <v>0</v>
      </c>
      <c r="J1094">
        <v>0</v>
      </c>
      <c r="K1094">
        <v>0</v>
      </c>
      <c r="L1094">
        <v>0</v>
      </c>
      <c r="M1094" t="s">
        <v>535</v>
      </c>
    </row>
    <row r="1095" spans="1:13">
      <c r="A1095" s="13">
        <f t="shared" si="17"/>
        <v>7</v>
      </c>
      <c r="B1095">
        <v>2003715</v>
      </c>
      <c r="C1095">
        <v>1380</v>
      </c>
      <c r="D1095">
        <v>2004</v>
      </c>
      <c r="E1095"/>
      <c r="F1095" t="s">
        <v>253</v>
      </c>
      <c r="G1095">
        <v>7</v>
      </c>
      <c r="H1095">
        <v>0</v>
      </c>
      <c r="I1095">
        <v>0</v>
      </c>
      <c r="J1095">
        <v>0</v>
      </c>
      <c r="K1095">
        <v>0</v>
      </c>
      <c r="L1095">
        <v>0</v>
      </c>
      <c r="M1095" t="s">
        <v>535</v>
      </c>
    </row>
    <row r="1096" spans="1:13">
      <c r="A1096" s="13">
        <f t="shared" si="17"/>
        <v>69</v>
      </c>
      <c r="B1096">
        <v>2003715</v>
      </c>
      <c r="C1096">
        <v>1400</v>
      </c>
      <c r="D1096">
        <v>2000</v>
      </c>
      <c r="E1096"/>
      <c r="F1096" t="s">
        <v>253</v>
      </c>
      <c r="G1096">
        <v>69</v>
      </c>
      <c r="H1096">
        <v>0</v>
      </c>
      <c r="I1096">
        <v>0</v>
      </c>
      <c r="J1096">
        <v>0</v>
      </c>
      <c r="K1096">
        <v>0</v>
      </c>
      <c r="L1096">
        <v>0</v>
      </c>
      <c r="M1096" t="s">
        <v>535</v>
      </c>
    </row>
    <row r="1097" spans="1:13">
      <c r="A1097" s="13">
        <f t="shared" si="17"/>
        <v>996</v>
      </c>
      <c r="B1097">
        <v>2003717</v>
      </c>
      <c r="C1097">
        <v>1380</v>
      </c>
      <c r="D1097">
        <v>1000</v>
      </c>
      <c r="E1097"/>
      <c r="F1097" t="s">
        <v>253</v>
      </c>
      <c r="G1097">
        <v>996</v>
      </c>
      <c r="H1097">
        <v>0</v>
      </c>
      <c r="I1097">
        <v>0</v>
      </c>
      <c r="J1097">
        <v>0</v>
      </c>
      <c r="K1097">
        <v>0</v>
      </c>
      <c r="L1097">
        <v>0</v>
      </c>
      <c r="M1097" t="s">
        <v>536</v>
      </c>
    </row>
    <row r="1098" spans="1:13">
      <c r="A1098" s="13">
        <f t="shared" si="17"/>
        <v>4</v>
      </c>
      <c r="B1098">
        <v>2003717</v>
      </c>
      <c r="C1098">
        <v>1380</v>
      </c>
      <c r="D1098">
        <v>2004</v>
      </c>
      <c r="E1098"/>
      <c r="F1098" t="s">
        <v>253</v>
      </c>
      <c r="G1098">
        <v>4</v>
      </c>
      <c r="H1098">
        <v>0</v>
      </c>
      <c r="I1098">
        <v>0</v>
      </c>
      <c r="J1098">
        <v>0</v>
      </c>
      <c r="K1098">
        <v>0</v>
      </c>
      <c r="L1098">
        <v>0</v>
      </c>
      <c r="M1098" t="s">
        <v>536</v>
      </c>
    </row>
    <row r="1099" spans="1:13">
      <c r="A1099" s="13">
        <f t="shared" si="17"/>
        <v>147</v>
      </c>
      <c r="B1099">
        <v>2003718</v>
      </c>
      <c r="C1099">
        <v>1380</v>
      </c>
      <c r="D1099">
        <v>1000</v>
      </c>
      <c r="E1099"/>
      <c r="F1099" t="s">
        <v>253</v>
      </c>
      <c r="G1099">
        <v>147</v>
      </c>
      <c r="H1099">
        <v>0</v>
      </c>
      <c r="I1099">
        <v>0</v>
      </c>
      <c r="J1099">
        <v>0</v>
      </c>
      <c r="K1099">
        <v>0</v>
      </c>
      <c r="L1099">
        <v>0</v>
      </c>
      <c r="M1099" t="s">
        <v>537</v>
      </c>
    </row>
    <row r="1100" spans="1:13">
      <c r="A1100" s="13">
        <f t="shared" si="17"/>
        <v>8</v>
      </c>
      <c r="B1100">
        <v>2003718</v>
      </c>
      <c r="C1100">
        <v>1380</v>
      </c>
      <c r="D1100">
        <v>2004</v>
      </c>
      <c r="E1100"/>
      <c r="F1100" t="s">
        <v>253</v>
      </c>
      <c r="G1100">
        <v>8</v>
      </c>
      <c r="H1100">
        <v>0</v>
      </c>
      <c r="I1100">
        <v>0</v>
      </c>
      <c r="J1100">
        <v>0</v>
      </c>
      <c r="K1100">
        <v>0</v>
      </c>
      <c r="L1100">
        <v>0</v>
      </c>
      <c r="M1100" t="s">
        <v>537</v>
      </c>
    </row>
    <row r="1101" spans="1:13">
      <c r="A1101" s="13">
        <f t="shared" si="17"/>
        <v>163</v>
      </c>
      <c r="B1101">
        <v>2003718</v>
      </c>
      <c r="C1101">
        <v>1400</v>
      </c>
      <c r="D1101">
        <v>1000</v>
      </c>
      <c r="E1101"/>
      <c r="F1101" t="s">
        <v>253</v>
      </c>
      <c r="G1101">
        <v>163</v>
      </c>
      <c r="H1101">
        <v>0</v>
      </c>
      <c r="I1101">
        <v>0</v>
      </c>
      <c r="J1101">
        <v>0</v>
      </c>
      <c r="K1101">
        <v>0</v>
      </c>
      <c r="L1101">
        <v>0</v>
      </c>
      <c r="M1101" t="s">
        <v>537</v>
      </c>
    </row>
    <row r="1102" spans="1:13">
      <c r="A1102" s="13">
        <f t="shared" si="17"/>
        <v>23495</v>
      </c>
      <c r="B1102">
        <v>2003720</v>
      </c>
      <c r="C1102">
        <v>1380</v>
      </c>
      <c r="D1102">
        <v>1000</v>
      </c>
      <c r="E1102"/>
      <c r="F1102" t="s">
        <v>253</v>
      </c>
      <c r="G1102" s="177">
        <v>23495</v>
      </c>
      <c r="H1102">
        <v>0</v>
      </c>
      <c r="I1102">
        <v>0</v>
      </c>
      <c r="J1102">
        <v>0</v>
      </c>
      <c r="K1102">
        <v>0</v>
      </c>
      <c r="L1102">
        <v>0</v>
      </c>
      <c r="M1102" t="s">
        <v>538</v>
      </c>
    </row>
    <row r="1103" spans="1:13">
      <c r="A1103" s="13">
        <f t="shared" si="17"/>
        <v>500</v>
      </c>
      <c r="B1103">
        <v>2003720</v>
      </c>
      <c r="C1103">
        <v>1380</v>
      </c>
      <c r="D1103">
        <v>2003</v>
      </c>
      <c r="E1103"/>
      <c r="F1103" t="s">
        <v>253</v>
      </c>
      <c r="G1103">
        <v>500</v>
      </c>
      <c r="H1103">
        <v>0</v>
      </c>
      <c r="I1103">
        <v>0</v>
      </c>
      <c r="J1103">
        <v>0</v>
      </c>
      <c r="K1103">
        <v>0</v>
      </c>
      <c r="L1103">
        <v>0</v>
      </c>
      <c r="M1103" t="s">
        <v>538</v>
      </c>
    </row>
    <row r="1104" spans="1:13">
      <c r="A1104" s="13">
        <f t="shared" si="17"/>
        <v>116</v>
      </c>
      <c r="B1104">
        <v>2003720</v>
      </c>
      <c r="C1104">
        <v>1380</v>
      </c>
      <c r="D1104">
        <v>2004</v>
      </c>
      <c r="E1104"/>
      <c r="F1104" t="s">
        <v>253</v>
      </c>
      <c r="G1104">
        <v>116</v>
      </c>
      <c r="H1104">
        <v>0</v>
      </c>
      <c r="I1104">
        <v>0</v>
      </c>
      <c r="J1104">
        <v>0</v>
      </c>
      <c r="K1104">
        <v>0</v>
      </c>
      <c r="L1104">
        <v>0</v>
      </c>
      <c r="M1104" t="s">
        <v>538</v>
      </c>
    </row>
    <row r="1105" spans="1:13">
      <c r="A1105" s="13">
        <f t="shared" si="17"/>
        <v>11000</v>
      </c>
      <c r="B1105">
        <v>2003720</v>
      </c>
      <c r="C1105">
        <v>1400</v>
      </c>
      <c r="D1105">
        <v>1000</v>
      </c>
      <c r="E1105"/>
      <c r="F1105" t="s">
        <v>253</v>
      </c>
      <c r="G1105" s="177">
        <v>11000</v>
      </c>
      <c r="H1105">
        <v>0</v>
      </c>
      <c r="I1105">
        <v>0</v>
      </c>
      <c r="J1105">
        <v>0</v>
      </c>
      <c r="K1105">
        <v>0</v>
      </c>
      <c r="L1105">
        <v>0</v>
      </c>
      <c r="M1105" t="s">
        <v>538</v>
      </c>
    </row>
    <row r="1106" spans="1:13">
      <c r="A1106" s="13">
        <f t="shared" si="17"/>
        <v>615</v>
      </c>
      <c r="B1106">
        <v>2003720</v>
      </c>
      <c r="C1106">
        <v>1400</v>
      </c>
      <c r="D1106">
        <v>2001</v>
      </c>
      <c r="E1106"/>
      <c r="F1106" t="s">
        <v>253</v>
      </c>
      <c r="G1106">
        <v>615</v>
      </c>
      <c r="H1106">
        <v>0</v>
      </c>
      <c r="I1106">
        <v>0</v>
      </c>
      <c r="J1106">
        <v>0</v>
      </c>
      <c r="K1106">
        <v>0</v>
      </c>
      <c r="L1106">
        <v>0</v>
      </c>
      <c r="M1106" t="s">
        <v>538</v>
      </c>
    </row>
    <row r="1107" spans="1:13">
      <c r="A1107" s="13">
        <f t="shared" si="17"/>
        <v>10946</v>
      </c>
      <c r="B1107">
        <v>2003721</v>
      </c>
      <c r="C1107">
        <v>1380</v>
      </c>
      <c r="D1107">
        <v>1000</v>
      </c>
      <c r="E1107"/>
      <c r="F1107" t="s">
        <v>253</v>
      </c>
      <c r="G1107" s="177">
        <v>10946</v>
      </c>
      <c r="H1107">
        <v>0</v>
      </c>
      <c r="I1107">
        <v>0</v>
      </c>
      <c r="J1107">
        <v>0</v>
      </c>
      <c r="K1107">
        <v>0</v>
      </c>
      <c r="L1107">
        <v>0</v>
      </c>
      <c r="M1107" t="s">
        <v>539</v>
      </c>
    </row>
    <row r="1108" spans="1:13">
      <c r="A1108" s="13">
        <f t="shared" si="17"/>
        <v>123</v>
      </c>
      <c r="B1108">
        <v>2003721</v>
      </c>
      <c r="C1108">
        <v>1380</v>
      </c>
      <c r="D1108">
        <v>2004</v>
      </c>
      <c r="E1108"/>
      <c r="F1108" t="s">
        <v>253</v>
      </c>
      <c r="G1108">
        <v>123</v>
      </c>
      <c r="H1108">
        <v>0</v>
      </c>
      <c r="I1108">
        <v>0</v>
      </c>
      <c r="J1108">
        <v>0</v>
      </c>
      <c r="K1108">
        <v>0</v>
      </c>
      <c r="L1108">
        <v>0</v>
      </c>
      <c r="M1108" t="s">
        <v>539</v>
      </c>
    </row>
    <row r="1109" spans="1:13">
      <c r="A1109" s="13">
        <f t="shared" si="17"/>
        <v>9652</v>
      </c>
      <c r="B1109">
        <v>2003722</v>
      </c>
      <c r="C1109">
        <v>1380</v>
      </c>
      <c r="D1109">
        <v>1000</v>
      </c>
      <c r="E1109"/>
      <c r="F1109" t="s">
        <v>253</v>
      </c>
      <c r="G1109" s="177">
        <v>9652</v>
      </c>
      <c r="H1109">
        <v>0</v>
      </c>
      <c r="I1109">
        <v>0</v>
      </c>
      <c r="J1109">
        <v>0</v>
      </c>
      <c r="K1109">
        <v>0</v>
      </c>
      <c r="L1109">
        <v>0</v>
      </c>
      <c r="M1109" t="s">
        <v>540</v>
      </c>
    </row>
    <row r="1110" spans="1:13">
      <c r="A1110" s="13">
        <f t="shared" si="17"/>
        <v>250</v>
      </c>
      <c r="B1110">
        <v>2003722</v>
      </c>
      <c r="C1110">
        <v>1380</v>
      </c>
      <c r="D1110">
        <v>2004</v>
      </c>
      <c r="E1110"/>
      <c r="F1110" t="s">
        <v>253</v>
      </c>
      <c r="G1110">
        <v>250</v>
      </c>
      <c r="H1110">
        <v>0</v>
      </c>
      <c r="I1110">
        <v>0</v>
      </c>
      <c r="J1110">
        <v>0</v>
      </c>
      <c r="K1110">
        <v>0</v>
      </c>
      <c r="L1110">
        <v>0</v>
      </c>
      <c r="M1110" t="s">
        <v>540</v>
      </c>
    </row>
    <row r="1111" spans="1:13">
      <c r="A1111" s="13">
        <f t="shared" si="17"/>
        <v>1249</v>
      </c>
      <c r="B1111">
        <v>2003731</v>
      </c>
      <c r="C1111">
        <v>1380</v>
      </c>
      <c r="D1111">
        <v>1000</v>
      </c>
      <c r="E1111"/>
      <c r="F1111" t="s">
        <v>122</v>
      </c>
      <c r="G1111" s="177">
        <v>1249</v>
      </c>
      <c r="H1111">
        <v>0</v>
      </c>
      <c r="I1111">
        <v>0</v>
      </c>
      <c r="J1111">
        <v>0</v>
      </c>
      <c r="K1111">
        <v>0</v>
      </c>
      <c r="L1111">
        <v>0</v>
      </c>
      <c r="M1111" t="s">
        <v>541</v>
      </c>
    </row>
    <row r="1112" spans="1:13">
      <c r="A1112" s="13">
        <f t="shared" si="17"/>
        <v>200</v>
      </c>
      <c r="B1112">
        <v>2003731</v>
      </c>
      <c r="C1112">
        <v>1380</v>
      </c>
      <c r="D1112">
        <v>2003</v>
      </c>
      <c r="E1112"/>
      <c r="F1112" t="s">
        <v>122</v>
      </c>
      <c r="G1112">
        <v>200</v>
      </c>
      <c r="H1112">
        <v>0</v>
      </c>
      <c r="I1112">
        <v>0</v>
      </c>
      <c r="J1112">
        <v>0</v>
      </c>
      <c r="K1112">
        <v>0</v>
      </c>
      <c r="L1112">
        <v>0</v>
      </c>
      <c r="M1112" t="s">
        <v>541</v>
      </c>
    </row>
    <row r="1113" spans="1:13">
      <c r="A1113" s="13">
        <f t="shared" si="17"/>
        <v>3000</v>
      </c>
      <c r="B1113">
        <v>2003732</v>
      </c>
      <c r="C1113">
        <v>1380</v>
      </c>
      <c r="D1113">
        <v>1000</v>
      </c>
      <c r="E1113"/>
      <c r="F1113" t="s">
        <v>122</v>
      </c>
      <c r="G1113" s="177">
        <v>3000</v>
      </c>
      <c r="H1113">
        <v>0</v>
      </c>
      <c r="I1113">
        <v>0</v>
      </c>
      <c r="J1113">
        <v>0</v>
      </c>
      <c r="K1113">
        <v>0</v>
      </c>
      <c r="L1113">
        <v>0</v>
      </c>
      <c r="M1113" t="s">
        <v>542</v>
      </c>
    </row>
    <row r="1114" spans="1:13">
      <c r="A1114" s="13">
        <f t="shared" si="17"/>
        <v>925</v>
      </c>
      <c r="B1114">
        <v>2003732</v>
      </c>
      <c r="C1114">
        <v>1380</v>
      </c>
      <c r="D1114">
        <v>2003</v>
      </c>
      <c r="E1114"/>
      <c r="F1114" t="s">
        <v>122</v>
      </c>
      <c r="G1114">
        <v>925</v>
      </c>
      <c r="H1114">
        <v>0</v>
      </c>
      <c r="I1114">
        <v>0</v>
      </c>
      <c r="J1114">
        <v>0</v>
      </c>
      <c r="K1114">
        <v>0</v>
      </c>
      <c r="L1114">
        <v>0</v>
      </c>
      <c r="M1114" t="s">
        <v>542</v>
      </c>
    </row>
    <row r="1115" spans="1:13">
      <c r="A1115" s="13">
        <f t="shared" si="17"/>
        <v>2406</v>
      </c>
      <c r="B1115">
        <v>2003738</v>
      </c>
      <c r="C1115">
        <v>1380</v>
      </c>
      <c r="D1115">
        <v>1005</v>
      </c>
      <c r="E1115"/>
      <c r="F1115" t="s">
        <v>253</v>
      </c>
      <c r="G1115" s="177">
        <v>2406</v>
      </c>
      <c r="H1115">
        <v>0</v>
      </c>
      <c r="I1115">
        <v>0</v>
      </c>
      <c r="J1115">
        <v>0</v>
      </c>
      <c r="K1115">
        <v>0</v>
      </c>
      <c r="L1115">
        <v>0</v>
      </c>
      <c r="M1115" t="s">
        <v>543</v>
      </c>
    </row>
    <row r="1116" spans="1:13">
      <c r="A1116" s="13">
        <f t="shared" si="17"/>
        <v>1742</v>
      </c>
      <c r="B1116">
        <v>2003760</v>
      </c>
      <c r="C1116">
        <v>1380</v>
      </c>
      <c r="D1116">
        <v>1005</v>
      </c>
      <c r="E1116"/>
      <c r="F1116" t="s">
        <v>253</v>
      </c>
      <c r="G1116" s="177">
        <v>1742</v>
      </c>
      <c r="H1116">
        <v>0</v>
      </c>
      <c r="I1116">
        <v>0</v>
      </c>
      <c r="J1116">
        <v>0</v>
      </c>
      <c r="K1116">
        <v>0</v>
      </c>
      <c r="L1116">
        <v>0</v>
      </c>
      <c r="M1116" t="s">
        <v>544</v>
      </c>
    </row>
    <row r="1117" spans="1:13">
      <c r="A1117" s="13">
        <f t="shared" si="17"/>
        <v>5718</v>
      </c>
      <c r="B1117">
        <v>2003793</v>
      </c>
      <c r="C1117">
        <v>1380</v>
      </c>
      <c r="D1117">
        <v>1005</v>
      </c>
      <c r="E1117"/>
      <c r="F1117" t="s">
        <v>253</v>
      </c>
      <c r="G1117" s="177">
        <v>5718</v>
      </c>
      <c r="H1117">
        <v>0</v>
      </c>
      <c r="I1117">
        <v>0</v>
      </c>
      <c r="J1117">
        <v>0</v>
      </c>
      <c r="K1117">
        <v>0</v>
      </c>
      <c r="L1117">
        <v>0</v>
      </c>
      <c r="M1117" t="s">
        <v>8143</v>
      </c>
    </row>
    <row r="1118" spans="1:13">
      <c r="A1118" s="13">
        <f t="shared" si="17"/>
        <v>143</v>
      </c>
      <c r="B1118">
        <v>2003793</v>
      </c>
      <c r="C1118">
        <v>1380</v>
      </c>
      <c r="D1118">
        <v>2004</v>
      </c>
      <c r="E1118"/>
      <c r="F1118" t="s">
        <v>253</v>
      </c>
      <c r="G1118">
        <v>143</v>
      </c>
      <c r="H1118">
        <v>0</v>
      </c>
      <c r="I1118">
        <v>0</v>
      </c>
      <c r="J1118">
        <v>0</v>
      </c>
      <c r="K1118">
        <v>0</v>
      </c>
      <c r="L1118">
        <v>0</v>
      </c>
      <c r="M1118" t="s">
        <v>8143</v>
      </c>
    </row>
    <row r="1119" spans="1:13">
      <c r="A1119" s="13">
        <f t="shared" si="17"/>
        <v>5525</v>
      </c>
      <c r="B1119">
        <v>2003804</v>
      </c>
      <c r="C1119">
        <v>1380</v>
      </c>
      <c r="D1119">
        <v>1005</v>
      </c>
      <c r="E1119"/>
      <c r="F1119" t="s">
        <v>253</v>
      </c>
      <c r="G1119" s="177">
        <v>5525</v>
      </c>
      <c r="H1119">
        <v>0</v>
      </c>
      <c r="I1119">
        <v>0</v>
      </c>
      <c r="J1119">
        <v>0</v>
      </c>
      <c r="K1119">
        <v>0</v>
      </c>
      <c r="L1119">
        <v>0</v>
      </c>
      <c r="M1119" t="s">
        <v>545</v>
      </c>
    </row>
    <row r="1120" spans="1:13">
      <c r="A1120" s="13">
        <f t="shared" si="17"/>
        <v>177</v>
      </c>
      <c r="B1120">
        <v>2003804</v>
      </c>
      <c r="C1120">
        <v>1380</v>
      </c>
      <c r="D1120">
        <v>2004</v>
      </c>
      <c r="E1120"/>
      <c r="F1120" t="s">
        <v>253</v>
      </c>
      <c r="G1120">
        <v>177</v>
      </c>
      <c r="H1120">
        <v>0</v>
      </c>
      <c r="I1120">
        <v>0</v>
      </c>
      <c r="J1120">
        <v>0</v>
      </c>
      <c r="K1120">
        <v>0</v>
      </c>
      <c r="L1120">
        <v>0</v>
      </c>
      <c r="M1120" t="s">
        <v>545</v>
      </c>
    </row>
    <row r="1121" spans="1:13">
      <c r="A1121" s="13">
        <f t="shared" si="17"/>
        <v>2064</v>
      </c>
      <c r="B1121">
        <v>2003812</v>
      </c>
      <c r="C1121">
        <v>1380</v>
      </c>
      <c r="D1121">
        <v>1005</v>
      </c>
      <c r="E1121"/>
      <c r="F1121" t="s">
        <v>253</v>
      </c>
      <c r="G1121" s="177">
        <v>2064</v>
      </c>
      <c r="H1121">
        <v>0</v>
      </c>
      <c r="I1121">
        <v>0</v>
      </c>
      <c r="J1121">
        <v>0</v>
      </c>
      <c r="K1121">
        <v>0</v>
      </c>
      <c r="L1121">
        <v>0</v>
      </c>
      <c r="M1121" t="s">
        <v>546</v>
      </c>
    </row>
    <row r="1122" spans="1:13">
      <c r="A1122" s="13">
        <f t="shared" si="17"/>
        <v>4815</v>
      </c>
      <c r="B1122">
        <v>2003816</v>
      </c>
      <c r="C1122">
        <v>1380</v>
      </c>
      <c r="D1122">
        <v>1005</v>
      </c>
      <c r="E1122"/>
      <c r="F1122" t="s">
        <v>253</v>
      </c>
      <c r="G1122" s="177">
        <v>4815</v>
      </c>
      <c r="H1122">
        <v>0</v>
      </c>
      <c r="I1122">
        <v>0</v>
      </c>
      <c r="J1122">
        <v>0</v>
      </c>
      <c r="K1122">
        <v>0</v>
      </c>
      <c r="L1122">
        <v>0</v>
      </c>
      <c r="M1122" t="s">
        <v>547</v>
      </c>
    </row>
    <row r="1123" spans="1:13">
      <c r="A1123" s="13">
        <f t="shared" si="17"/>
        <v>126289.2</v>
      </c>
      <c r="B1123">
        <v>2003818</v>
      </c>
      <c r="C1123">
        <v>1380</v>
      </c>
      <c r="D1123">
        <v>1000</v>
      </c>
      <c r="E1123"/>
      <c r="F1123" t="s">
        <v>289</v>
      </c>
      <c r="G1123" s="102">
        <v>126289.2</v>
      </c>
      <c r="H1123">
        <v>0</v>
      </c>
      <c r="I1123">
        <v>0</v>
      </c>
      <c r="J1123">
        <v>0</v>
      </c>
      <c r="K1123">
        <v>0</v>
      </c>
      <c r="L1123">
        <v>0</v>
      </c>
      <c r="M1123" t="s">
        <v>548</v>
      </c>
    </row>
    <row r="1124" spans="1:13">
      <c r="A1124" s="13">
        <f t="shared" si="17"/>
        <v>15783.2</v>
      </c>
      <c r="B1124">
        <v>2003818</v>
      </c>
      <c r="C1124">
        <v>1380</v>
      </c>
      <c r="D1124">
        <v>2003</v>
      </c>
      <c r="E1124"/>
      <c r="F1124" t="s">
        <v>289</v>
      </c>
      <c r="G1124" s="102">
        <v>15783.2</v>
      </c>
      <c r="H1124">
        <v>0</v>
      </c>
      <c r="I1124">
        <v>0</v>
      </c>
      <c r="J1124">
        <v>0</v>
      </c>
      <c r="K1124">
        <v>0</v>
      </c>
      <c r="L1124">
        <v>0</v>
      </c>
      <c r="M1124" t="s">
        <v>548</v>
      </c>
    </row>
    <row r="1125" spans="1:13">
      <c r="A1125" s="13">
        <f t="shared" si="17"/>
        <v>4928.9399999999996</v>
      </c>
      <c r="B1125">
        <v>2003818</v>
      </c>
      <c r="C1125">
        <v>1380</v>
      </c>
      <c r="D1125">
        <v>2004</v>
      </c>
      <c r="E1125"/>
      <c r="F1125" t="s">
        <v>289</v>
      </c>
      <c r="G1125" s="102">
        <v>4928.9399999999996</v>
      </c>
      <c r="H1125">
        <v>0</v>
      </c>
      <c r="I1125">
        <v>0</v>
      </c>
      <c r="J1125">
        <v>0</v>
      </c>
      <c r="K1125">
        <v>0</v>
      </c>
      <c r="L1125">
        <v>0</v>
      </c>
      <c r="M1125" t="s">
        <v>548</v>
      </c>
    </row>
    <row r="1126" spans="1:13">
      <c r="A1126" s="13">
        <f t="shared" si="17"/>
        <v>221000</v>
      </c>
      <c r="B1126">
        <v>2003819</v>
      </c>
      <c r="C1126">
        <v>1380</v>
      </c>
      <c r="D1126">
        <v>1005</v>
      </c>
      <c r="E1126"/>
      <c r="F1126" t="s">
        <v>253</v>
      </c>
      <c r="G1126" s="177">
        <v>221000</v>
      </c>
      <c r="H1126">
        <v>0</v>
      </c>
      <c r="I1126">
        <v>0</v>
      </c>
      <c r="J1126">
        <v>0</v>
      </c>
      <c r="K1126">
        <v>0</v>
      </c>
      <c r="L1126">
        <v>0</v>
      </c>
      <c r="M1126" t="s">
        <v>549</v>
      </c>
    </row>
    <row r="1127" spans="1:13">
      <c r="A1127" s="13">
        <f t="shared" si="17"/>
        <v>2000</v>
      </c>
      <c r="B1127">
        <v>2003819</v>
      </c>
      <c r="C1127">
        <v>1380</v>
      </c>
      <c r="D1127">
        <v>2000</v>
      </c>
      <c r="E1127"/>
      <c r="F1127" t="s">
        <v>253</v>
      </c>
      <c r="G1127" s="177">
        <v>2000</v>
      </c>
      <c r="H1127">
        <v>0</v>
      </c>
      <c r="I1127">
        <v>0</v>
      </c>
      <c r="J1127">
        <v>0</v>
      </c>
      <c r="K1127">
        <v>0</v>
      </c>
      <c r="L1127">
        <v>0</v>
      </c>
      <c r="M1127" t="s">
        <v>549</v>
      </c>
    </row>
    <row r="1128" spans="1:13">
      <c r="A1128" s="13">
        <f t="shared" si="17"/>
        <v>4000</v>
      </c>
      <c r="B1128">
        <v>2003819</v>
      </c>
      <c r="C1128">
        <v>1380</v>
      </c>
      <c r="D1128">
        <v>2001</v>
      </c>
      <c r="E1128"/>
      <c r="F1128" t="s">
        <v>253</v>
      </c>
      <c r="G1128" s="177">
        <v>4000</v>
      </c>
      <c r="H1128">
        <v>0</v>
      </c>
      <c r="I1128">
        <v>0</v>
      </c>
      <c r="J1128">
        <v>0</v>
      </c>
      <c r="K1128">
        <v>0</v>
      </c>
      <c r="L1128">
        <v>0</v>
      </c>
      <c r="M1128" t="s">
        <v>549</v>
      </c>
    </row>
    <row r="1129" spans="1:13">
      <c r="A1129" s="13">
        <f t="shared" si="17"/>
        <v>1000</v>
      </c>
      <c r="B1129">
        <v>2003819</v>
      </c>
      <c r="C1129">
        <v>1380</v>
      </c>
      <c r="D1129">
        <v>2004</v>
      </c>
      <c r="E1129"/>
      <c r="F1129" t="s">
        <v>253</v>
      </c>
      <c r="G1129" s="177">
        <v>1000</v>
      </c>
      <c r="H1129">
        <v>0</v>
      </c>
      <c r="I1129">
        <v>0</v>
      </c>
      <c r="J1129">
        <v>0</v>
      </c>
      <c r="K1129">
        <v>0</v>
      </c>
      <c r="L1129">
        <v>0</v>
      </c>
      <c r="M1129" t="s">
        <v>549</v>
      </c>
    </row>
    <row r="1130" spans="1:13">
      <c r="A1130" s="13">
        <f t="shared" si="17"/>
        <v>5490</v>
      </c>
      <c r="B1130">
        <v>2003827</v>
      </c>
      <c r="C1130">
        <v>1380</v>
      </c>
      <c r="D1130">
        <v>1005</v>
      </c>
      <c r="E1130"/>
      <c r="F1130" t="s">
        <v>253</v>
      </c>
      <c r="G1130" s="177">
        <v>5490</v>
      </c>
      <c r="H1130">
        <v>0</v>
      </c>
      <c r="I1130">
        <v>0</v>
      </c>
      <c r="J1130">
        <v>0</v>
      </c>
      <c r="K1130">
        <v>0</v>
      </c>
      <c r="L1130">
        <v>0</v>
      </c>
      <c r="M1130" t="s">
        <v>550</v>
      </c>
    </row>
    <row r="1131" spans="1:13">
      <c r="A1131" s="13">
        <f t="shared" si="17"/>
        <v>112.46899999999999</v>
      </c>
      <c r="B1131">
        <v>2003828</v>
      </c>
      <c r="C1131">
        <v>1380</v>
      </c>
      <c r="D1131">
        <v>1000</v>
      </c>
      <c r="E1131"/>
      <c r="F1131" t="s">
        <v>122</v>
      </c>
      <c r="G1131">
        <v>112.46899999999999</v>
      </c>
      <c r="H1131">
        <v>0</v>
      </c>
      <c r="I1131">
        <v>0</v>
      </c>
      <c r="J1131">
        <v>0</v>
      </c>
      <c r="K1131">
        <v>0</v>
      </c>
      <c r="L1131">
        <v>0</v>
      </c>
      <c r="M1131" t="s">
        <v>551</v>
      </c>
    </row>
    <row r="1132" spans="1:13">
      <c r="A1132" s="13">
        <f t="shared" si="17"/>
        <v>85860</v>
      </c>
      <c r="B1132">
        <v>2003838</v>
      </c>
      <c r="C1132">
        <v>1380</v>
      </c>
      <c r="D1132">
        <v>1005</v>
      </c>
      <c r="E1132"/>
      <c r="F1132" t="s">
        <v>253</v>
      </c>
      <c r="G1132" s="177">
        <v>85860</v>
      </c>
      <c r="H1132">
        <v>0</v>
      </c>
      <c r="I1132">
        <v>0</v>
      </c>
      <c r="J1132">
        <v>0</v>
      </c>
      <c r="K1132">
        <v>0</v>
      </c>
      <c r="L1132">
        <v>0</v>
      </c>
      <c r="M1132" t="s">
        <v>552</v>
      </c>
    </row>
    <row r="1133" spans="1:13">
      <c r="A1133" s="13">
        <f t="shared" si="17"/>
        <v>147</v>
      </c>
      <c r="B1133">
        <v>2003838</v>
      </c>
      <c r="C1133">
        <v>1380</v>
      </c>
      <c r="D1133">
        <v>2004</v>
      </c>
      <c r="E1133"/>
      <c r="F1133" t="s">
        <v>253</v>
      </c>
      <c r="G1133">
        <v>147</v>
      </c>
      <c r="H1133">
        <v>0</v>
      </c>
      <c r="I1133">
        <v>0</v>
      </c>
      <c r="J1133">
        <v>0</v>
      </c>
      <c r="K1133">
        <v>0</v>
      </c>
      <c r="L1133">
        <v>0</v>
      </c>
      <c r="M1133" t="s">
        <v>552</v>
      </c>
    </row>
    <row r="1134" spans="1:13">
      <c r="A1134" s="13">
        <f t="shared" si="17"/>
        <v>500</v>
      </c>
      <c r="B1134">
        <v>2003840</v>
      </c>
      <c r="C1134">
        <v>1380</v>
      </c>
      <c r="D1134">
        <v>1000</v>
      </c>
      <c r="E1134"/>
      <c r="F1134" t="s">
        <v>253</v>
      </c>
      <c r="G1134">
        <v>500</v>
      </c>
      <c r="H1134">
        <v>0</v>
      </c>
      <c r="I1134">
        <v>0</v>
      </c>
      <c r="J1134">
        <v>0</v>
      </c>
      <c r="K1134">
        <v>0</v>
      </c>
      <c r="L1134">
        <v>0</v>
      </c>
      <c r="M1134" t="s">
        <v>553</v>
      </c>
    </row>
    <row r="1135" spans="1:13">
      <c r="A1135" s="13">
        <f t="shared" si="17"/>
        <v>88934</v>
      </c>
      <c r="B1135">
        <v>2003849</v>
      </c>
      <c r="C1135">
        <v>1380</v>
      </c>
      <c r="D1135">
        <v>1005</v>
      </c>
      <c r="E1135"/>
      <c r="F1135" t="s">
        <v>253</v>
      </c>
      <c r="G1135" s="177">
        <v>88934</v>
      </c>
      <c r="H1135">
        <v>0</v>
      </c>
      <c r="I1135">
        <v>0</v>
      </c>
      <c r="J1135">
        <v>0</v>
      </c>
      <c r="K1135">
        <v>0</v>
      </c>
      <c r="L1135">
        <v>0</v>
      </c>
      <c r="M1135" t="s">
        <v>554</v>
      </c>
    </row>
    <row r="1136" spans="1:13">
      <c r="A1136" s="13">
        <f t="shared" si="17"/>
        <v>391</v>
      </c>
      <c r="B1136">
        <v>2003849</v>
      </c>
      <c r="C1136">
        <v>1380</v>
      </c>
      <c r="D1136">
        <v>2004</v>
      </c>
      <c r="E1136"/>
      <c r="F1136" t="s">
        <v>253</v>
      </c>
      <c r="G1136">
        <v>391</v>
      </c>
      <c r="H1136">
        <v>0</v>
      </c>
      <c r="I1136">
        <v>0</v>
      </c>
      <c r="J1136">
        <v>0</v>
      </c>
      <c r="K1136">
        <v>0</v>
      </c>
      <c r="L1136">
        <v>0</v>
      </c>
      <c r="M1136" t="s">
        <v>554</v>
      </c>
    </row>
    <row r="1137" spans="1:13">
      <c r="A1137" s="13">
        <f t="shared" si="17"/>
        <v>201350.92300000001</v>
      </c>
      <c r="B1137">
        <v>2003854</v>
      </c>
      <c r="C1137">
        <v>1380</v>
      </c>
      <c r="D1137">
        <v>2003</v>
      </c>
      <c r="E1137"/>
      <c r="F1137" t="s">
        <v>555</v>
      </c>
      <c r="G1137" s="102">
        <v>201350.92300000001</v>
      </c>
      <c r="H1137">
        <v>0</v>
      </c>
      <c r="I1137">
        <v>0</v>
      </c>
      <c r="J1137">
        <v>0</v>
      </c>
      <c r="K1137">
        <v>0</v>
      </c>
      <c r="L1137">
        <v>0</v>
      </c>
      <c r="M1137" t="s">
        <v>556</v>
      </c>
    </row>
    <row r="1138" spans="1:13">
      <c r="A1138" s="13">
        <f t="shared" si="17"/>
        <v>1254</v>
      </c>
      <c r="B1138">
        <v>2003860</v>
      </c>
      <c r="C1138">
        <v>1380</v>
      </c>
      <c r="D1138">
        <v>1005</v>
      </c>
      <c r="E1138"/>
      <c r="F1138" t="s">
        <v>253</v>
      </c>
      <c r="G1138" s="177">
        <v>1254</v>
      </c>
      <c r="H1138">
        <v>0</v>
      </c>
      <c r="I1138">
        <v>0</v>
      </c>
      <c r="J1138">
        <v>0</v>
      </c>
      <c r="K1138">
        <v>0</v>
      </c>
      <c r="L1138">
        <v>0</v>
      </c>
      <c r="M1138" t="s">
        <v>557</v>
      </c>
    </row>
    <row r="1139" spans="1:13">
      <c r="A1139" s="13">
        <f t="shared" si="17"/>
        <v>8873</v>
      </c>
      <c r="B1139">
        <v>2003871</v>
      </c>
      <c r="C1139">
        <v>1380</v>
      </c>
      <c r="D1139">
        <v>1005</v>
      </c>
      <c r="E1139"/>
      <c r="F1139" t="s">
        <v>253</v>
      </c>
      <c r="G1139" s="177">
        <v>8873</v>
      </c>
      <c r="H1139">
        <v>0</v>
      </c>
      <c r="I1139">
        <v>0</v>
      </c>
      <c r="J1139">
        <v>0</v>
      </c>
      <c r="K1139">
        <v>0</v>
      </c>
      <c r="L1139">
        <v>0</v>
      </c>
      <c r="M1139" t="s">
        <v>558</v>
      </c>
    </row>
    <row r="1140" spans="1:13">
      <c r="A1140" s="13">
        <f t="shared" si="17"/>
        <v>214</v>
      </c>
      <c r="B1140">
        <v>2003871</v>
      </c>
      <c r="C1140">
        <v>1380</v>
      </c>
      <c r="D1140">
        <v>2004</v>
      </c>
      <c r="E1140"/>
      <c r="F1140" t="s">
        <v>253</v>
      </c>
      <c r="G1140">
        <v>214</v>
      </c>
      <c r="H1140">
        <v>0</v>
      </c>
      <c r="I1140">
        <v>0</v>
      </c>
      <c r="J1140">
        <v>0</v>
      </c>
      <c r="K1140">
        <v>0</v>
      </c>
      <c r="L1140">
        <v>0</v>
      </c>
      <c r="M1140" t="s">
        <v>558</v>
      </c>
    </row>
    <row r="1141" spans="1:13">
      <c r="A1141" s="13">
        <f t="shared" si="17"/>
        <v>1257</v>
      </c>
      <c r="B1141">
        <v>2003875</v>
      </c>
      <c r="C1141">
        <v>1380</v>
      </c>
      <c r="D1141">
        <v>1005</v>
      </c>
      <c r="E1141"/>
      <c r="F1141" t="s">
        <v>253</v>
      </c>
      <c r="G1141" s="177">
        <v>1257</v>
      </c>
      <c r="H1141">
        <v>0</v>
      </c>
      <c r="I1141">
        <v>0</v>
      </c>
      <c r="J1141">
        <v>0</v>
      </c>
      <c r="K1141">
        <v>0</v>
      </c>
      <c r="L1141">
        <v>0</v>
      </c>
      <c r="M1141" t="s">
        <v>559</v>
      </c>
    </row>
    <row r="1142" spans="1:13">
      <c r="A1142" s="13">
        <f t="shared" si="17"/>
        <v>7653</v>
      </c>
      <c r="B1142">
        <v>2003882</v>
      </c>
      <c r="C1142">
        <v>1380</v>
      </c>
      <c r="D1142">
        <v>1005</v>
      </c>
      <c r="E1142"/>
      <c r="F1142" t="s">
        <v>253</v>
      </c>
      <c r="G1142" s="177">
        <v>7653</v>
      </c>
      <c r="H1142">
        <v>0</v>
      </c>
      <c r="I1142">
        <v>0</v>
      </c>
      <c r="J1142">
        <v>0</v>
      </c>
      <c r="K1142">
        <v>0</v>
      </c>
      <c r="L1142">
        <v>0</v>
      </c>
      <c r="M1142" t="s">
        <v>560</v>
      </c>
    </row>
    <row r="1143" spans="1:13">
      <c r="A1143" s="13">
        <f t="shared" si="17"/>
        <v>3</v>
      </c>
      <c r="B1143">
        <v>2003882</v>
      </c>
      <c r="C1143">
        <v>1380</v>
      </c>
      <c r="D1143">
        <v>2004</v>
      </c>
      <c r="E1143"/>
      <c r="F1143" t="s">
        <v>253</v>
      </c>
      <c r="G1143">
        <v>3</v>
      </c>
      <c r="H1143">
        <v>0</v>
      </c>
      <c r="I1143">
        <v>0</v>
      </c>
      <c r="J1143">
        <v>0</v>
      </c>
      <c r="K1143">
        <v>0</v>
      </c>
      <c r="L1143">
        <v>0</v>
      </c>
      <c r="M1143" t="s">
        <v>560</v>
      </c>
    </row>
    <row r="1144" spans="1:13">
      <c r="A1144" s="13">
        <f t="shared" si="17"/>
        <v>6980</v>
      </c>
      <c r="B1144">
        <v>2003893</v>
      </c>
      <c r="C1144">
        <v>1380</v>
      </c>
      <c r="D1144">
        <v>1005</v>
      </c>
      <c r="E1144"/>
      <c r="F1144" t="s">
        <v>253</v>
      </c>
      <c r="G1144" s="177">
        <v>6980</v>
      </c>
      <c r="H1144">
        <v>0</v>
      </c>
      <c r="I1144">
        <v>0</v>
      </c>
      <c r="J1144">
        <v>0</v>
      </c>
      <c r="K1144">
        <v>0</v>
      </c>
      <c r="L1144">
        <v>0</v>
      </c>
      <c r="M1144" t="s">
        <v>561</v>
      </c>
    </row>
    <row r="1145" spans="1:13">
      <c r="A1145" s="13">
        <f t="shared" si="17"/>
        <v>182</v>
      </c>
      <c r="B1145">
        <v>2003893</v>
      </c>
      <c r="C1145">
        <v>1380</v>
      </c>
      <c r="D1145">
        <v>2004</v>
      </c>
      <c r="E1145"/>
      <c r="F1145" t="s">
        <v>253</v>
      </c>
      <c r="G1145">
        <v>182</v>
      </c>
      <c r="H1145">
        <v>0</v>
      </c>
      <c r="I1145">
        <v>0</v>
      </c>
      <c r="J1145">
        <v>0</v>
      </c>
      <c r="K1145">
        <v>0</v>
      </c>
      <c r="L1145">
        <v>0</v>
      </c>
      <c r="M1145" t="s">
        <v>561</v>
      </c>
    </row>
    <row r="1146" spans="1:13">
      <c r="A1146" s="13">
        <f t="shared" si="17"/>
        <v>44837</v>
      </c>
      <c r="B1146">
        <v>2003898</v>
      </c>
      <c r="C1146">
        <v>1380</v>
      </c>
      <c r="D1146">
        <v>1000</v>
      </c>
      <c r="E1146"/>
      <c r="F1146" t="s">
        <v>253</v>
      </c>
      <c r="G1146" s="177">
        <v>44837</v>
      </c>
      <c r="H1146">
        <v>0</v>
      </c>
      <c r="I1146">
        <v>0</v>
      </c>
      <c r="J1146">
        <v>0</v>
      </c>
      <c r="K1146">
        <v>0</v>
      </c>
      <c r="L1146">
        <v>0</v>
      </c>
      <c r="M1146" t="s">
        <v>562</v>
      </c>
    </row>
    <row r="1147" spans="1:13">
      <c r="A1147" s="13">
        <f t="shared" si="17"/>
        <v>12844</v>
      </c>
      <c r="B1147">
        <v>2003898</v>
      </c>
      <c r="C1147">
        <v>1380</v>
      </c>
      <c r="D1147">
        <v>2003</v>
      </c>
      <c r="E1147"/>
      <c r="F1147" t="s">
        <v>253</v>
      </c>
      <c r="G1147" s="177">
        <v>12844</v>
      </c>
      <c r="H1147">
        <v>0</v>
      </c>
      <c r="I1147">
        <v>0</v>
      </c>
      <c r="J1147">
        <v>0</v>
      </c>
      <c r="K1147">
        <v>0</v>
      </c>
      <c r="L1147">
        <v>0</v>
      </c>
      <c r="M1147" t="s">
        <v>562</v>
      </c>
    </row>
    <row r="1148" spans="1:13">
      <c r="A1148" s="13">
        <f t="shared" si="17"/>
        <v>42170</v>
      </c>
      <c r="B1148">
        <v>2003900</v>
      </c>
      <c r="C1148">
        <v>1380</v>
      </c>
      <c r="D1148">
        <v>1000</v>
      </c>
      <c r="E1148"/>
      <c r="F1148" t="s">
        <v>253</v>
      </c>
      <c r="G1148" s="177">
        <v>32170</v>
      </c>
      <c r="H1148">
        <v>0</v>
      </c>
      <c r="I1148" s="177">
        <v>10000</v>
      </c>
      <c r="J1148">
        <v>0</v>
      </c>
      <c r="K1148" s="177">
        <v>18440</v>
      </c>
      <c r="L1148">
        <v>0</v>
      </c>
      <c r="M1148" t="s">
        <v>563</v>
      </c>
    </row>
    <row r="1149" spans="1:13">
      <c r="A1149" s="13">
        <f t="shared" si="17"/>
        <v>6152</v>
      </c>
      <c r="B1149">
        <v>2003904</v>
      </c>
      <c r="C1149">
        <v>1380</v>
      </c>
      <c r="D1149">
        <v>1005</v>
      </c>
      <c r="E1149"/>
      <c r="F1149" t="s">
        <v>253</v>
      </c>
      <c r="G1149" s="177">
        <v>6152</v>
      </c>
      <c r="H1149">
        <v>0</v>
      </c>
      <c r="I1149">
        <v>0</v>
      </c>
      <c r="J1149">
        <v>0</v>
      </c>
      <c r="K1149">
        <v>0</v>
      </c>
      <c r="L1149">
        <v>0</v>
      </c>
      <c r="M1149" t="s">
        <v>564</v>
      </c>
    </row>
    <row r="1150" spans="1:13">
      <c r="A1150" s="13">
        <f t="shared" si="17"/>
        <v>39499</v>
      </c>
      <c r="B1150">
        <v>2003915</v>
      </c>
      <c r="C1150">
        <v>1380</v>
      </c>
      <c r="D1150">
        <v>1005</v>
      </c>
      <c r="E1150"/>
      <c r="F1150" t="s">
        <v>253</v>
      </c>
      <c r="G1150" s="177">
        <v>39499</v>
      </c>
      <c r="H1150">
        <v>0</v>
      </c>
      <c r="I1150">
        <v>0</v>
      </c>
      <c r="J1150">
        <v>0</v>
      </c>
      <c r="K1150">
        <v>0</v>
      </c>
      <c r="L1150">
        <v>0</v>
      </c>
      <c r="M1150" t="s">
        <v>565</v>
      </c>
    </row>
    <row r="1151" spans="1:13">
      <c r="A1151" s="13">
        <f t="shared" si="17"/>
        <v>478</v>
      </c>
      <c r="B1151">
        <v>2003915</v>
      </c>
      <c r="C1151">
        <v>1380</v>
      </c>
      <c r="D1151">
        <v>2004</v>
      </c>
      <c r="E1151"/>
      <c r="F1151" t="s">
        <v>253</v>
      </c>
      <c r="G1151">
        <v>478</v>
      </c>
      <c r="H1151">
        <v>0</v>
      </c>
      <c r="I1151">
        <v>0</v>
      </c>
      <c r="J1151">
        <v>0</v>
      </c>
      <c r="K1151">
        <v>0</v>
      </c>
      <c r="L1151">
        <v>0</v>
      </c>
      <c r="M1151" t="s">
        <v>565</v>
      </c>
    </row>
    <row r="1152" spans="1:13">
      <c r="A1152" s="13">
        <f t="shared" si="17"/>
        <v>562</v>
      </c>
      <c r="B1152">
        <v>2003926</v>
      </c>
      <c r="C1152">
        <v>1380</v>
      </c>
      <c r="D1152">
        <v>1005</v>
      </c>
      <c r="E1152"/>
      <c r="F1152" t="s">
        <v>253</v>
      </c>
      <c r="G1152">
        <v>562</v>
      </c>
      <c r="H1152">
        <v>0</v>
      </c>
      <c r="I1152">
        <v>0</v>
      </c>
      <c r="J1152">
        <v>0</v>
      </c>
      <c r="K1152">
        <v>0</v>
      </c>
      <c r="L1152">
        <v>0</v>
      </c>
      <c r="M1152" t="s">
        <v>566</v>
      </c>
    </row>
    <row r="1153" spans="1:13">
      <c r="A1153" s="13">
        <f t="shared" si="17"/>
        <v>816</v>
      </c>
      <c r="B1153">
        <v>2003927</v>
      </c>
      <c r="C1153">
        <v>1380</v>
      </c>
      <c r="D1153">
        <v>1005</v>
      </c>
      <c r="E1153"/>
      <c r="F1153" t="s">
        <v>253</v>
      </c>
      <c r="G1153">
        <v>816</v>
      </c>
      <c r="H1153">
        <v>0</v>
      </c>
      <c r="I1153">
        <v>0</v>
      </c>
      <c r="J1153">
        <v>0</v>
      </c>
      <c r="K1153">
        <v>0</v>
      </c>
      <c r="L1153">
        <v>0</v>
      </c>
      <c r="M1153" t="s">
        <v>567</v>
      </c>
    </row>
    <row r="1154" spans="1:13">
      <c r="A1154" s="13">
        <f t="shared" si="17"/>
        <v>1116</v>
      </c>
      <c r="B1154">
        <v>2003938</v>
      </c>
      <c r="C1154">
        <v>1380</v>
      </c>
      <c r="D1154">
        <v>1005</v>
      </c>
      <c r="E1154"/>
      <c r="F1154" t="s">
        <v>253</v>
      </c>
      <c r="G1154" s="177">
        <v>1116</v>
      </c>
      <c r="H1154">
        <v>0</v>
      </c>
      <c r="I1154">
        <v>0</v>
      </c>
      <c r="J1154">
        <v>0</v>
      </c>
      <c r="K1154">
        <v>0</v>
      </c>
      <c r="L1154">
        <v>0</v>
      </c>
      <c r="M1154" t="s">
        <v>568</v>
      </c>
    </row>
    <row r="1155" spans="1:13">
      <c r="A1155" s="13">
        <f t="shared" ref="A1155:A1218" si="18">G1155+H1155+I1155</f>
        <v>130903</v>
      </c>
      <c r="B1155">
        <v>2003950</v>
      </c>
      <c r="C1155">
        <v>1380</v>
      </c>
      <c r="D1155">
        <v>1005</v>
      </c>
      <c r="E1155"/>
      <c r="F1155" t="s">
        <v>253</v>
      </c>
      <c r="G1155" s="177">
        <v>130903</v>
      </c>
      <c r="H1155">
        <v>0</v>
      </c>
      <c r="I1155">
        <v>0</v>
      </c>
      <c r="J1155">
        <v>0</v>
      </c>
      <c r="K1155">
        <v>0</v>
      </c>
      <c r="L1155">
        <v>0</v>
      </c>
      <c r="M1155" t="s">
        <v>569</v>
      </c>
    </row>
    <row r="1156" spans="1:13">
      <c r="A1156" s="13">
        <f t="shared" si="18"/>
        <v>1963</v>
      </c>
      <c r="B1156">
        <v>2003950</v>
      </c>
      <c r="C1156">
        <v>1380</v>
      </c>
      <c r="D1156">
        <v>2004</v>
      </c>
      <c r="E1156"/>
      <c r="F1156" t="s">
        <v>253</v>
      </c>
      <c r="G1156" s="177">
        <v>1963</v>
      </c>
      <c r="H1156">
        <v>0</v>
      </c>
      <c r="I1156">
        <v>0</v>
      </c>
      <c r="J1156">
        <v>0</v>
      </c>
      <c r="K1156">
        <v>0</v>
      </c>
      <c r="L1156">
        <v>0</v>
      </c>
      <c r="M1156" t="s">
        <v>569</v>
      </c>
    </row>
    <row r="1157" spans="1:13">
      <c r="A1157" s="13">
        <f t="shared" si="18"/>
        <v>402</v>
      </c>
      <c r="B1157">
        <v>2003960</v>
      </c>
      <c r="C1157">
        <v>1380</v>
      </c>
      <c r="D1157">
        <v>2004</v>
      </c>
      <c r="E1157"/>
      <c r="F1157" t="s">
        <v>253</v>
      </c>
      <c r="G1157">
        <v>402</v>
      </c>
      <c r="H1157">
        <v>0</v>
      </c>
      <c r="I1157">
        <v>0</v>
      </c>
      <c r="J1157">
        <v>0</v>
      </c>
      <c r="K1157">
        <v>0</v>
      </c>
      <c r="L1157">
        <v>0</v>
      </c>
      <c r="M1157" t="s">
        <v>7730</v>
      </c>
    </row>
    <row r="1158" spans="1:13">
      <c r="A1158" s="13">
        <f t="shared" si="18"/>
        <v>191971</v>
      </c>
      <c r="B1158">
        <v>2003968</v>
      </c>
      <c r="C1158">
        <v>1380</v>
      </c>
      <c r="D1158">
        <v>1005</v>
      </c>
      <c r="E1158"/>
      <c r="F1158" t="s">
        <v>253</v>
      </c>
      <c r="G1158" s="177">
        <v>191971</v>
      </c>
      <c r="H1158">
        <v>0</v>
      </c>
      <c r="I1158">
        <v>0</v>
      </c>
      <c r="J1158">
        <v>0</v>
      </c>
      <c r="K1158">
        <v>0</v>
      </c>
      <c r="L1158">
        <v>0</v>
      </c>
      <c r="M1158" t="s">
        <v>570</v>
      </c>
    </row>
    <row r="1159" spans="1:13">
      <c r="A1159" s="13">
        <f t="shared" si="18"/>
        <v>40</v>
      </c>
      <c r="B1159">
        <v>2003968</v>
      </c>
      <c r="C1159">
        <v>1380</v>
      </c>
      <c r="D1159">
        <v>2004</v>
      </c>
      <c r="E1159"/>
      <c r="F1159" t="s">
        <v>253</v>
      </c>
      <c r="G1159">
        <v>40</v>
      </c>
      <c r="H1159">
        <v>0</v>
      </c>
      <c r="I1159">
        <v>0</v>
      </c>
      <c r="J1159">
        <v>0</v>
      </c>
      <c r="K1159">
        <v>0</v>
      </c>
      <c r="L1159">
        <v>0</v>
      </c>
      <c r="M1159" t="s">
        <v>570</v>
      </c>
    </row>
    <row r="1160" spans="1:13">
      <c r="A1160" s="13">
        <f t="shared" si="18"/>
        <v>3460.8180000000002</v>
      </c>
      <c r="B1160">
        <v>2003969</v>
      </c>
      <c r="C1160">
        <v>1380</v>
      </c>
      <c r="D1160">
        <v>1000</v>
      </c>
      <c r="E1160"/>
      <c r="F1160" t="s">
        <v>289</v>
      </c>
      <c r="G1160" s="102">
        <v>3460.8180000000002</v>
      </c>
      <c r="H1160">
        <v>0</v>
      </c>
      <c r="I1160">
        <v>0</v>
      </c>
      <c r="J1160">
        <v>0</v>
      </c>
      <c r="K1160">
        <v>0</v>
      </c>
      <c r="L1160">
        <v>0</v>
      </c>
      <c r="M1160" t="s">
        <v>571</v>
      </c>
    </row>
    <row r="1161" spans="1:13">
      <c r="A1161" s="13">
        <f t="shared" si="18"/>
        <v>766.27599999999995</v>
      </c>
      <c r="B1161">
        <v>2003979</v>
      </c>
      <c r="C1161">
        <v>1380</v>
      </c>
      <c r="D1161">
        <v>1000</v>
      </c>
      <c r="E1161"/>
      <c r="F1161" t="s">
        <v>122</v>
      </c>
      <c r="G1161">
        <v>766.27599999999995</v>
      </c>
      <c r="H1161">
        <v>0</v>
      </c>
      <c r="I1161">
        <v>0</v>
      </c>
      <c r="J1161">
        <v>0</v>
      </c>
      <c r="K1161">
        <v>0</v>
      </c>
      <c r="L1161">
        <v>0</v>
      </c>
      <c r="M1161" t="s">
        <v>572</v>
      </c>
    </row>
    <row r="1162" spans="1:13">
      <c r="A1162" s="13">
        <f t="shared" si="18"/>
        <v>76871.679999999993</v>
      </c>
      <c r="B1162">
        <v>2003980</v>
      </c>
      <c r="C1162">
        <v>1380</v>
      </c>
      <c r="D1162">
        <v>1000</v>
      </c>
      <c r="E1162"/>
      <c r="F1162" t="s">
        <v>289</v>
      </c>
      <c r="G1162" s="102">
        <v>76871.679999999993</v>
      </c>
      <c r="H1162">
        <v>0</v>
      </c>
      <c r="I1162">
        <v>0</v>
      </c>
      <c r="J1162">
        <v>0</v>
      </c>
      <c r="K1162">
        <v>0</v>
      </c>
      <c r="L1162">
        <v>0</v>
      </c>
      <c r="M1162" t="s">
        <v>573</v>
      </c>
    </row>
    <row r="1163" spans="1:13">
      <c r="A1163" s="13">
        <f t="shared" si="18"/>
        <v>36.473999999999997</v>
      </c>
      <c r="B1163">
        <v>2003980</v>
      </c>
      <c r="C1163">
        <v>1380</v>
      </c>
      <c r="D1163">
        <v>2001</v>
      </c>
      <c r="E1163"/>
      <c r="F1163" t="s">
        <v>289</v>
      </c>
      <c r="G1163">
        <v>36.473999999999997</v>
      </c>
      <c r="H1163">
        <v>0</v>
      </c>
      <c r="I1163">
        <v>0</v>
      </c>
      <c r="J1163">
        <v>0</v>
      </c>
      <c r="K1163">
        <v>0</v>
      </c>
      <c r="L1163">
        <v>0</v>
      </c>
      <c r="M1163" t="s">
        <v>573</v>
      </c>
    </row>
    <row r="1164" spans="1:13">
      <c r="A1164" s="13">
        <f t="shared" si="18"/>
        <v>48660.180999999997</v>
      </c>
      <c r="B1164">
        <v>2003986</v>
      </c>
      <c r="C1164">
        <v>1380</v>
      </c>
      <c r="D1164">
        <v>1000</v>
      </c>
      <c r="E1164"/>
      <c r="F1164" t="s">
        <v>289</v>
      </c>
      <c r="G1164" s="102">
        <v>48660.180999999997</v>
      </c>
      <c r="H1164">
        <v>0</v>
      </c>
      <c r="I1164">
        <v>0</v>
      </c>
      <c r="J1164">
        <v>0</v>
      </c>
      <c r="K1164">
        <v>0</v>
      </c>
      <c r="L1164">
        <v>0</v>
      </c>
      <c r="M1164" t="s">
        <v>574</v>
      </c>
    </row>
    <row r="1165" spans="1:13">
      <c r="A1165" s="13">
        <f t="shared" si="18"/>
        <v>975</v>
      </c>
      <c r="B1165">
        <v>2003989</v>
      </c>
      <c r="C1165">
        <v>1380</v>
      </c>
      <c r="D1165">
        <v>1000</v>
      </c>
      <c r="E1165"/>
      <c r="F1165" t="s">
        <v>253</v>
      </c>
      <c r="G1165">
        <v>975</v>
      </c>
      <c r="H1165">
        <v>0</v>
      </c>
      <c r="I1165">
        <v>0</v>
      </c>
      <c r="J1165">
        <v>0</v>
      </c>
      <c r="K1165">
        <v>0</v>
      </c>
      <c r="L1165">
        <v>0</v>
      </c>
      <c r="M1165" t="s">
        <v>575</v>
      </c>
    </row>
    <row r="1166" spans="1:13">
      <c r="A1166" s="13">
        <f t="shared" si="18"/>
        <v>714912.29700000002</v>
      </c>
      <c r="B1166">
        <v>2003991</v>
      </c>
      <c r="C1166">
        <v>1380</v>
      </c>
      <c r="D1166">
        <v>1000</v>
      </c>
      <c r="E1166"/>
      <c r="F1166" t="s">
        <v>289</v>
      </c>
      <c r="G1166" s="102">
        <v>714912.29700000002</v>
      </c>
      <c r="H1166">
        <v>0</v>
      </c>
      <c r="I1166">
        <v>0</v>
      </c>
      <c r="J1166">
        <v>0</v>
      </c>
      <c r="K1166">
        <v>0</v>
      </c>
      <c r="L1166">
        <v>0</v>
      </c>
      <c r="M1166" t="s">
        <v>576</v>
      </c>
    </row>
    <row r="1167" spans="1:13">
      <c r="A1167" s="13">
        <f t="shared" si="18"/>
        <v>7700</v>
      </c>
      <c r="B1167">
        <v>2003991</v>
      </c>
      <c r="C1167">
        <v>1380</v>
      </c>
      <c r="D1167">
        <v>1020</v>
      </c>
      <c r="E1167"/>
      <c r="F1167" t="s">
        <v>289</v>
      </c>
      <c r="G1167" s="177">
        <v>7700</v>
      </c>
      <c r="H1167">
        <v>0</v>
      </c>
      <c r="I1167">
        <v>0</v>
      </c>
      <c r="J1167">
        <v>0</v>
      </c>
      <c r="K1167">
        <v>0</v>
      </c>
      <c r="L1167">
        <v>0</v>
      </c>
      <c r="M1167" t="s">
        <v>576</v>
      </c>
    </row>
    <row r="1168" spans="1:13">
      <c r="A1168" s="13">
        <f t="shared" si="18"/>
        <v>16862.28</v>
      </c>
      <c r="B1168">
        <v>2003991</v>
      </c>
      <c r="C1168">
        <v>1380</v>
      </c>
      <c r="D1168">
        <v>2001</v>
      </c>
      <c r="E1168"/>
      <c r="F1168" t="s">
        <v>289</v>
      </c>
      <c r="G1168" s="102">
        <v>16862.28</v>
      </c>
      <c r="H1168">
        <v>0</v>
      </c>
      <c r="I1168">
        <v>0</v>
      </c>
      <c r="J1168">
        <v>0</v>
      </c>
      <c r="K1168">
        <v>0</v>
      </c>
      <c r="L1168">
        <v>0</v>
      </c>
      <c r="M1168" t="s">
        <v>576</v>
      </c>
    </row>
    <row r="1169" spans="1:13">
      <c r="A1169" s="13">
        <f t="shared" si="18"/>
        <v>117540.416</v>
      </c>
      <c r="B1169">
        <v>2003997</v>
      </c>
      <c r="C1169">
        <v>1380</v>
      </c>
      <c r="D1169">
        <v>1000</v>
      </c>
      <c r="E1169"/>
      <c r="F1169" t="s">
        <v>289</v>
      </c>
      <c r="G1169" s="102">
        <v>117540.416</v>
      </c>
      <c r="H1169">
        <v>0</v>
      </c>
      <c r="I1169">
        <v>0</v>
      </c>
      <c r="J1169">
        <v>0</v>
      </c>
      <c r="K1169">
        <v>0</v>
      </c>
      <c r="L1169">
        <v>0</v>
      </c>
      <c r="M1169" t="s">
        <v>577</v>
      </c>
    </row>
    <row r="1170" spans="1:13">
      <c r="A1170" s="13">
        <f t="shared" si="18"/>
        <v>548712.19200000004</v>
      </c>
      <c r="B1170">
        <v>2003997</v>
      </c>
      <c r="C1170">
        <v>1380</v>
      </c>
      <c r="D1170">
        <v>1012</v>
      </c>
      <c r="E1170"/>
      <c r="F1170" t="s">
        <v>289</v>
      </c>
      <c r="G1170" s="102">
        <v>548712.19200000004</v>
      </c>
      <c r="H1170">
        <v>0</v>
      </c>
      <c r="I1170">
        <v>0</v>
      </c>
      <c r="J1170">
        <v>0</v>
      </c>
      <c r="K1170">
        <v>0</v>
      </c>
      <c r="L1170">
        <v>0</v>
      </c>
      <c r="M1170" t="s">
        <v>577</v>
      </c>
    </row>
    <row r="1171" spans="1:13">
      <c r="A1171" s="13">
        <f t="shared" si="18"/>
        <v>9907.84</v>
      </c>
      <c r="B1171">
        <v>2003997</v>
      </c>
      <c r="C1171">
        <v>1380</v>
      </c>
      <c r="D1171">
        <v>2001</v>
      </c>
      <c r="E1171"/>
      <c r="F1171" t="s">
        <v>289</v>
      </c>
      <c r="G1171" s="102">
        <v>9907.84</v>
      </c>
      <c r="H1171">
        <v>0</v>
      </c>
      <c r="I1171">
        <v>0</v>
      </c>
      <c r="J1171">
        <v>0</v>
      </c>
      <c r="K1171">
        <v>0</v>
      </c>
      <c r="L1171">
        <v>0</v>
      </c>
      <c r="M1171" t="s">
        <v>577</v>
      </c>
    </row>
    <row r="1172" spans="1:13">
      <c r="A1172" s="13">
        <f t="shared" si="18"/>
        <v>320.52600000000001</v>
      </c>
      <c r="B1172">
        <v>2004001</v>
      </c>
      <c r="C1172">
        <v>1380</v>
      </c>
      <c r="D1172">
        <v>1000</v>
      </c>
      <c r="E1172"/>
      <c r="F1172" t="s">
        <v>122</v>
      </c>
      <c r="G1172">
        <v>320.52600000000001</v>
      </c>
      <c r="H1172">
        <v>0</v>
      </c>
      <c r="I1172">
        <v>0</v>
      </c>
      <c r="J1172">
        <v>0</v>
      </c>
      <c r="K1172">
        <v>0</v>
      </c>
      <c r="L1172">
        <v>0</v>
      </c>
      <c r="M1172" t="s">
        <v>578</v>
      </c>
    </row>
    <row r="1173" spans="1:13">
      <c r="A1173" s="13">
        <f t="shared" si="18"/>
        <v>4338</v>
      </c>
      <c r="B1173">
        <v>2004001</v>
      </c>
      <c r="C1173">
        <v>1380</v>
      </c>
      <c r="D1173">
        <v>1013</v>
      </c>
      <c r="E1173"/>
      <c r="F1173" t="s">
        <v>122</v>
      </c>
      <c r="G1173" s="177">
        <v>4338</v>
      </c>
      <c r="H1173">
        <v>0</v>
      </c>
      <c r="I1173">
        <v>0</v>
      </c>
      <c r="J1173">
        <v>0</v>
      </c>
      <c r="K1173">
        <v>0</v>
      </c>
      <c r="L1173">
        <v>0</v>
      </c>
      <c r="M1173" t="s">
        <v>578</v>
      </c>
    </row>
    <row r="1174" spans="1:13">
      <c r="A1174" s="13">
        <f t="shared" si="18"/>
        <v>2748.8180000000002</v>
      </c>
      <c r="B1174">
        <v>2004003</v>
      </c>
      <c r="C1174">
        <v>1380</v>
      </c>
      <c r="D1174">
        <v>1000</v>
      </c>
      <c r="E1174"/>
      <c r="F1174" t="s">
        <v>122</v>
      </c>
      <c r="G1174" s="102">
        <v>2748.8180000000002</v>
      </c>
      <c r="H1174">
        <v>0</v>
      </c>
      <c r="I1174">
        <v>0</v>
      </c>
      <c r="J1174">
        <v>0</v>
      </c>
      <c r="K1174">
        <v>0</v>
      </c>
      <c r="L1174">
        <v>0</v>
      </c>
      <c r="M1174" t="s">
        <v>7913</v>
      </c>
    </row>
    <row r="1175" spans="1:13">
      <c r="A1175" s="13">
        <f t="shared" si="18"/>
        <v>110.375</v>
      </c>
      <c r="B1175">
        <v>2004003</v>
      </c>
      <c r="C1175">
        <v>1380</v>
      </c>
      <c r="D1175">
        <v>2000</v>
      </c>
      <c r="E1175"/>
      <c r="F1175" t="s">
        <v>122</v>
      </c>
      <c r="G1175">
        <v>110.375</v>
      </c>
      <c r="H1175">
        <v>0</v>
      </c>
      <c r="I1175">
        <v>0</v>
      </c>
      <c r="J1175">
        <v>0</v>
      </c>
      <c r="K1175">
        <v>0</v>
      </c>
      <c r="L1175">
        <v>0</v>
      </c>
      <c r="M1175" t="s">
        <v>7913</v>
      </c>
    </row>
    <row r="1176" spans="1:13">
      <c r="A1176" s="13">
        <f t="shared" si="18"/>
        <v>743</v>
      </c>
      <c r="B1176">
        <v>2004013</v>
      </c>
      <c r="C1176">
        <v>1380</v>
      </c>
      <c r="D1176">
        <v>1005</v>
      </c>
      <c r="E1176"/>
      <c r="F1176" t="s">
        <v>253</v>
      </c>
      <c r="G1176">
        <v>743</v>
      </c>
      <c r="H1176">
        <v>0</v>
      </c>
      <c r="I1176">
        <v>0</v>
      </c>
      <c r="J1176">
        <v>0</v>
      </c>
      <c r="K1176">
        <v>0</v>
      </c>
      <c r="L1176">
        <v>0</v>
      </c>
      <c r="M1176" t="s">
        <v>579</v>
      </c>
    </row>
    <row r="1177" spans="1:13">
      <c r="A1177" s="13">
        <f t="shared" si="18"/>
        <v>64891</v>
      </c>
      <c r="B1177">
        <v>2004023</v>
      </c>
      <c r="C1177">
        <v>1400</v>
      </c>
      <c r="D1177">
        <v>1000</v>
      </c>
      <c r="E1177"/>
      <c r="F1177" t="s">
        <v>122</v>
      </c>
      <c r="G1177" s="177">
        <v>64891</v>
      </c>
      <c r="H1177">
        <v>0</v>
      </c>
      <c r="I1177">
        <v>0</v>
      </c>
      <c r="J1177">
        <v>0</v>
      </c>
      <c r="K1177" s="177">
        <v>10000</v>
      </c>
      <c r="L1177">
        <v>0</v>
      </c>
      <c r="M1177" t="s">
        <v>580</v>
      </c>
    </row>
    <row r="1178" spans="1:13">
      <c r="A1178" s="13">
        <f t="shared" si="18"/>
        <v>65121.499000000003</v>
      </c>
      <c r="B1178">
        <v>2004023</v>
      </c>
      <c r="C1178">
        <v>1400</v>
      </c>
      <c r="D1178">
        <v>2000</v>
      </c>
      <c r="E1178"/>
      <c r="F1178" t="s">
        <v>122</v>
      </c>
      <c r="G1178" s="102">
        <v>65121.499000000003</v>
      </c>
      <c r="H1178">
        <v>0</v>
      </c>
      <c r="I1178">
        <v>0</v>
      </c>
      <c r="J1178">
        <v>0</v>
      </c>
      <c r="K1178">
        <v>0</v>
      </c>
      <c r="L1178">
        <v>0</v>
      </c>
      <c r="M1178" t="s">
        <v>580</v>
      </c>
    </row>
    <row r="1179" spans="1:13">
      <c r="A1179" s="13">
        <f t="shared" si="18"/>
        <v>16.3</v>
      </c>
      <c r="B1179">
        <v>2004024</v>
      </c>
      <c r="C1179">
        <v>1400</v>
      </c>
      <c r="D1179">
        <v>2000</v>
      </c>
      <c r="E1179"/>
      <c r="F1179" t="s">
        <v>122</v>
      </c>
      <c r="G1179">
        <v>16.3</v>
      </c>
      <c r="H1179">
        <v>0</v>
      </c>
      <c r="I1179">
        <v>0</v>
      </c>
      <c r="J1179">
        <v>0</v>
      </c>
      <c r="K1179">
        <v>0</v>
      </c>
      <c r="L1179">
        <v>0</v>
      </c>
      <c r="M1179" t="s">
        <v>581</v>
      </c>
    </row>
    <row r="1180" spans="1:13">
      <c r="A1180" s="13">
        <f t="shared" si="18"/>
        <v>1250</v>
      </c>
      <c r="B1180">
        <v>2004025</v>
      </c>
      <c r="C1180">
        <v>1400</v>
      </c>
      <c r="D1180">
        <v>1000</v>
      </c>
      <c r="E1180"/>
      <c r="F1180" t="s">
        <v>122</v>
      </c>
      <c r="G1180" s="177">
        <v>1250</v>
      </c>
      <c r="H1180">
        <v>0</v>
      </c>
      <c r="I1180">
        <v>0</v>
      </c>
      <c r="J1180">
        <v>0</v>
      </c>
      <c r="K1180">
        <v>0</v>
      </c>
      <c r="L1180">
        <v>0</v>
      </c>
      <c r="M1180" t="s">
        <v>582</v>
      </c>
    </row>
    <row r="1181" spans="1:13">
      <c r="A1181" s="13">
        <f t="shared" si="18"/>
        <v>136.51</v>
      </c>
      <c r="B1181">
        <v>2004025</v>
      </c>
      <c r="C1181">
        <v>1400</v>
      </c>
      <c r="D1181">
        <v>2000</v>
      </c>
      <c r="E1181"/>
      <c r="F1181" t="s">
        <v>122</v>
      </c>
      <c r="G1181">
        <v>136.51</v>
      </c>
      <c r="H1181">
        <v>0</v>
      </c>
      <c r="I1181">
        <v>0</v>
      </c>
      <c r="J1181">
        <v>0</v>
      </c>
      <c r="K1181">
        <v>0</v>
      </c>
      <c r="L1181">
        <v>0</v>
      </c>
      <c r="M1181" t="s">
        <v>582</v>
      </c>
    </row>
    <row r="1182" spans="1:13">
      <c r="A1182" s="13">
        <f t="shared" si="18"/>
        <v>78</v>
      </c>
      <c r="B1182">
        <v>2004026</v>
      </c>
      <c r="C1182">
        <v>1400</v>
      </c>
      <c r="D1182">
        <v>1000</v>
      </c>
      <c r="E1182"/>
      <c r="F1182" t="s">
        <v>122</v>
      </c>
      <c r="G1182">
        <v>78</v>
      </c>
      <c r="H1182">
        <v>0</v>
      </c>
      <c r="I1182">
        <v>0</v>
      </c>
      <c r="J1182">
        <v>0</v>
      </c>
      <c r="K1182">
        <v>0</v>
      </c>
      <c r="L1182">
        <v>0</v>
      </c>
      <c r="M1182" t="s">
        <v>583</v>
      </c>
    </row>
    <row r="1183" spans="1:13">
      <c r="A1183" s="13">
        <f t="shared" si="18"/>
        <v>22.332999999999998</v>
      </c>
      <c r="B1183">
        <v>2004026</v>
      </c>
      <c r="C1183">
        <v>1400</v>
      </c>
      <c r="D1183">
        <v>2000</v>
      </c>
      <c r="E1183"/>
      <c r="F1183" t="s">
        <v>122</v>
      </c>
      <c r="G1183">
        <v>22.332999999999998</v>
      </c>
      <c r="H1183">
        <v>0</v>
      </c>
      <c r="I1183">
        <v>0</v>
      </c>
      <c r="J1183">
        <v>0</v>
      </c>
      <c r="K1183">
        <v>0</v>
      </c>
      <c r="L1183">
        <v>0</v>
      </c>
      <c r="M1183" t="s">
        <v>583</v>
      </c>
    </row>
    <row r="1184" spans="1:13">
      <c r="A1184" s="13">
        <f t="shared" si="18"/>
        <v>5000</v>
      </c>
      <c r="B1184">
        <v>2004028</v>
      </c>
      <c r="C1184">
        <v>1400</v>
      </c>
      <c r="D1184">
        <v>1000</v>
      </c>
      <c r="E1184"/>
      <c r="F1184" t="s">
        <v>122</v>
      </c>
      <c r="G1184" s="177">
        <v>5000</v>
      </c>
      <c r="H1184">
        <v>0</v>
      </c>
      <c r="I1184">
        <v>0</v>
      </c>
      <c r="J1184">
        <v>0</v>
      </c>
      <c r="K1184">
        <v>0</v>
      </c>
      <c r="L1184">
        <v>0</v>
      </c>
      <c r="M1184" t="s">
        <v>584</v>
      </c>
    </row>
    <row r="1185" spans="1:13">
      <c r="A1185" s="13">
        <f t="shared" si="18"/>
        <v>335</v>
      </c>
      <c r="B1185">
        <v>2004028</v>
      </c>
      <c r="C1185">
        <v>1400</v>
      </c>
      <c r="D1185">
        <v>2000</v>
      </c>
      <c r="E1185"/>
      <c r="F1185" t="s">
        <v>122</v>
      </c>
      <c r="G1185">
        <v>335</v>
      </c>
      <c r="H1185">
        <v>0</v>
      </c>
      <c r="I1185">
        <v>0</v>
      </c>
      <c r="J1185">
        <v>0</v>
      </c>
      <c r="K1185">
        <v>0</v>
      </c>
      <c r="L1185">
        <v>0</v>
      </c>
      <c r="M1185" t="s">
        <v>584</v>
      </c>
    </row>
    <row r="1186" spans="1:13">
      <c r="A1186" s="13">
        <f t="shared" si="18"/>
        <v>900</v>
      </c>
      <c r="B1186">
        <v>2004029</v>
      </c>
      <c r="C1186">
        <v>1400</v>
      </c>
      <c r="D1186">
        <v>1000</v>
      </c>
      <c r="E1186"/>
      <c r="F1186" t="s">
        <v>122</v>
      </c>
      <c r="G1186">
        <v>900</v>
      </c>
      <c r="H1186">
        <v>0</v>
      </c>
      <c r="I1186">
        <v>0</v>
      </c>
      <c r="J1186">
        <v>0</v>
      </c>
      <c r="K1186">
        <v>0</v>
      </c>
      <c r="L1186">
        <v>0</v>
      </c>
      <c r="M1186" t="s">
        <v>585</v>
      </c>
    </row>
    <row r="1187" spans="1:13">
      <c r="A1187" s="13">
        <f t="shared" si="18"/>
        <v>177</v>
      </c>
      <c r="B1187">
        <v>2004029</v>
      </c>
      <c r="C1187">
        <v>1400</v>
      </c>
      <c r="D1187">
        <v>2000</v>
      </c>
      <c r="E1187"/>
      <c r="F1187" t="s">
        <v>122</v>
      </c>
      <c r="G1187">
        <v>177</v>
      </c>
      <c r="H1187">
        <v>0</v>
      </c>
      <c r="I1187">
        <v>0</v>
      </c>
      <c r="J1187">
        <v>0</v>
      </c>
      <c r="K1187">
        <v>0</v>
      </c>
      <c r="L1187">
        <v>0</v>
      </c>
      <c r="M1187" t="s">
        <v>585</v>
      </c>
    </row>
    <row r="1188" spans="1:13">
      <c r="A1188" s="13">
        <f t="shared" si="18"/>
        <v>161434</v>
      </c>
      <c r="B1188">
        <v>2004030</v>
      </c>
      <c r="C1188">
        <v>1400</v>
      </c>
      <c r="D1188">
        <v>1000</v>
      </c>
      <c r="E1188"/>
      <c r="F1188" t="s">
        <v>253</v>
      </c>
      <c r="G1188" s="177">
        <v>161434</v>
      </c>
      <c r="H1188">
        <v>0</v>
      </c>
      <c r="I1188">
        <v>0</v>
      </c>
      <c r="J1188">
        <v>0</v>
      </c>
      <c r="K1188">
        <v>0</v>
      </c>
      <c r="L1188">
        <v>0</v>
      </c>
      <c r="M1188" t="s">
        <v>586</v>
      </c>
    </row>
    <row r="1189" spans="1:13">
      <c r="A1189" s="13">
        <f t="shared" si="18"/>
        <v>2147</v>
      </c>
      <c r="B1189">
        <v>2004030</v>
      </c>
      <c r="C1189">
        <v>1400</v>
      </c>
      <c r="D1189">
        <v>2000</v>
      </c>
      <c r="E1189"/>
      <c r="F1189" t="s">
        <v>253</v>
      </c>
      <c r="G1189" s="177">
        <v>2147</v>
      </c>
      <c r="H1189">
        <v>0</v>
      </c>
      <c r="I1189">
        <v>0</v>
      </c>
      <c r="J1189">
        <v>0</v>
      </c>
      <c r="K1189">
        <v>0</v>
      </c>
      <c r="L1189">
        <v>0</v>
      </c>
      <c r="M1189" t="s">
        <v>586</v>
      </c>
    </row>
    <row r="1190" spans="1:13">
      <c r="A1190" s="13">
        <f t="shared" si="18"/>
        <v>127778.704</v>
      </c>
      <c r="B1190">
        <v>2004034</v>
      </c>
      <c r="C1190">
        <v>1400</v>
      </c>
      <c r="D1190">
        <v>2000</v>
      </c>
      <c r="E1190"/>
      <c r="F1190" t="s">
        <v>122</v>
      </c>
      <c r="G1190" s="102">
        <v>127778.704</v>
      </c>
      <c r="H1190">
        <v>0</v>
      </c>
      <c r="I1190">
        <v>0</v>
      </c>
      <c r="J1190">
        <v>0</v>
      </c>
      <c r="K1190">
        <v>0</v>
      </c>
      <c r="L1190">
        <v>0</v>
      </c>
      <c r="M1190" t="s">
        <v>587</v>
      </c>
    </row>
    <row r="1191" spans="1:13">
      <c r="A1191" s="13">
        <f t="shared" si="18"/>
        <v>87830</v>
      </c>
      <c r="B1191">
        <v>2004045</v>
      </c>
      <c r="C1191">
        <v>1400</v>
      </c>
      <c r="D1191">
        <v>1000</v>
      </c>
      <c r="E1191"/>
      <c r="F1191" t="s">
        <v>122</v>
      </c>
      <c r="G1191" s="177">
        <v>87830</v>
      </c>
      <c r="H1191">
        <v>0</v>
      </c>
      <c r="I1191">
        <v>0</v>
      </c>
      <c r="J1191">
        <v>0</v>
      </c>
      <c r="K1191">
        <v>0</v>
      </c>
      <c r="L1191">
        <v>0</v>
      </c>
      <c r="M1191" t="s">
        <v>588</v>
      </c>
    </row>
    <row r="1192" spans="1:13">
      <c r="A1192" s="13">
        <f t="shared" si="18"/>
        <v>33656</v>
      </c>
      <c r="B1192">
        <v>2004045</v>
      </c>
      <c r="C1192">
        <v>1400</v>
      </c>
      <c r="D1192">
        <v>2000</v>
      </c>
      <c r="E1192"/>
      <c r="F1192" t="s">
        <v>122</v>
      </c>
      <c r="G1192" s="177">
        <v>33656</v>
      </c>
      <c r="H1192">
        <v>0</v>
      </c>
      <c r="I1192">
        <v>0</v>
      </c>
      <c r="J1192">
        <v>0</v>
      </c>
      <c r="K1192">
        <v>0</v>
      </c>
      <c r="L1192">
        <v>0</v>
      </c>
      <c r="M1192" t="s">
        <v>588</v>
      </c>
    </row>
    <row r="1193" spans="1:13">
      <c r="A1193" s="13">
        <f t="shared" si="18"/>
        <v>3000</v>
      </c>
      <c r="B1193">
        <v>2004056</v>
      </c>
      <c r="C1193">
        <v>1400</v>
      </c>
      <c r="D1193">
        <v>1000</v>
      </c>
      <c r="E1193"/>
      <c r="F1193" t="s">
        <v>122</v>
      </c>
      <c r="G1193" s="177">
        <v>3000</v>
      </c>
      <c r="H1193">
        <v>0</v>
      </c>
      <c r="I1193">
        <v>0</v>
      </c>
      <c r="J1193">
        <v>0</v>
      </c>
      <c r="K1193">
        <v>0</v>
      </c>
      <c r="L1193">
        <v>0</v>
      </c>
      <c r="M1193" t="s">
        <v>589</v>
      </c>
    </row>
    <row r="1194" spans="1:13">
      <c r="A1194" s="13">
        <f t="shared" si="18"/>
        <v>1750.01</v>
      </c>
      <c r="B1194">
        <v>2004056</v>
      </c>
      <c r="C1194">
        <v>1400</v>
      </c>
      <c r="D1194">
        <v>2000</v>
      </c>
      <c r="E1194"/>
      <c r="F1194" t="s">
        <v>122</v>
      </c>
      <c r="G1194" s="102">
        <v>1750.01</v>
      </c>
      <c r="H1194">
        <v>0</v>
      </c>
      <c r="I1194">
        <v>0</v>
      </c>
      <c r="J1194">
        <v>0</v>
      </c>
      <c r="K1194">
        <v>0</v>
      </c>
      <c r="L1194">
        <v>0</v>
      </c>
      <c r="M1194" t="s">
        <v>589</v>
      </c>
    </row>
    <row r="1195" spans="1:13">
      <c r="A1195" s="13">
        <f t="shared" si="18"/>
        <v>2000</v>
      </c>
      <c r="B1195">
        <v>2004067</v>
      </c>
      <c r="C1195">
        <v>1400</v>
      </c>
      <c r="D1195">
        <v>1000</v>
      </c>
      <c r="E1195"/>
      <c r="F1195" t="s">
        <v>122</v>
      </c>
      <c r="G1195" s="177">
        <v>2000</v>
      </c>
      <c r="H1195">
        <v>0</v>
      </c>
      <c r="I1195">
        <v>0</v>
      </c>
      <c r="J1195">
        <v>0</v>
      </c>
      <c r="K1195">
        <v>0</v>
      </c>
      <c r="L1195">
        <v>0</v>
      </c>
      <c r="M1195" t="s">
        <v>590</v>
      </c>
    </row>
    <row r="1196" spans="1:13">
      <c r="A1196" s="13">
        <f t="shared" si="18"/>
        <v>3050</v>
      </c>
      <c r="B1196">
        <v>2004067</v>
      </c>
      <c r="C1196">
        <v>1400</v>
      </c>
      <c r="D1196">
        <v>2000</v>
      </c>
      <c r="E1196"/>
      <c r="F1196" t="s">
        <v>122</v>
      </c>
      <c r="G1196" s="177">
        <v>3050</v>
      </c>
      <c r="H1196">
        <v>0</v>
      </c>
      <c r="I1196">
        <v>0</v>
      </c>
      <c r="J1196">
        <v>0</v>
      </c>
      <c r="K1196">
        <v>0</v>
      </c>
      <c r="L1196">
        <v>0</v>
      </c>
      <c r="M1196" t="s">
        <v>590</v>
      </c>
    </row>
    <row r="1197" spans="1:13">
      <c r="A1197" s="13">
        <f t="shared" si="18"/>
        <v>53525</v>
      </c>
      <c r="B1197">
        <v>2004073</v>
      </c>
      <c r="C1197">
        <v>1400</v>
      </c>
      <c r="D1197">
        <v>1000</v>
      </c>
      <c r="E1197"/>
      <c r="F1197" t="s">
        <v>122</v>
      </c>
      <c r="G1197" s="177">
        <v>53525</v>
      </c>
      <c r="H1197">
        <v>0</v>
      </c>
      <c r="I1197">
        <v>0</v>
      </c>
      <c r="J1197">
        <v>0</v>
      </c>
      <c r="K1197">
        <v>0</v>
      </c>
      <c r="L1197">
        <v>0</v>
      </c>
      <c r="M1197" t="s">
        <v>591</v>
      </c>
    </row>
    <row r="1198" spans="1:13">
      <c r="A1198" s="13">
        <f t="shared" si="18"/>
        <v>859.78300000000002</v>
      </c>
      <c r="B1198">
        <v>2004073</v>
      </c>
      <c r="C1198">
        <v>1400</v>
      </c>
      <c r="D1198">
        <v>2001</v>
      </c>
      <c r="E1198"/>
      <c r="F1198" t="s">
        <v>122</v>
      </c>
      <c r="G1198">
        <v>859.78300000000002</v>
      </c>
      <c r="H1198">
        <v>0</v>
      </c>
      <c r="I1198">
        <v>0</v>
      </c>
      <c r="J1198">
        <v>0</v>
      </c>
      <c r="K1198">
        <v>0</v>
      </c>
      <c r="L1198">
        <v>0</v>
      </c>
      <c r="M1198" t="s">
        <v>591</v>
      </c>
    </row>
    <row r="1199" spans="1:13">
      <c r="A1199" s="13">
        <f t="shared" si="18"/>
        <v>1000</v>
      </c>
      <c r="B1199">
        <v>2004078</v>
      </c>
      <c r="C1199">
        <v>1400</v>
      </c>
      <c r="D1199">
        <v>1000</v>
      </c>
      <c r="E1199"/>
      <c r="F1199" t="s">
        <v>122</v>
      </c>
      <c r="G1199" s="177">
        <v>1000</v>
      </c>
      <c r="H1199">
        <v>0</v>
      </c>
      <c r="I1199">
        <v>0</v>
      </c>
      <c r="J1199">
        <v>0</v>
      </c>
      <c r="K1199">
        <v>0</v>
      </c>
      <c r="L1199">
        <v>0</v>
      </c>
      <c r="M1199" t="s">
        <v>592</v>
      </c>
    </row>
    <row r="1200" spans="1:13">
      <c r="A1200" s="13">
        <f t="shared" si="18"/>
        <v>457</v>
      </c>
      <c r="B1200">
        <v>2004078</v>
      </c>
      <c r="C1200">
        <v>1400</v>
      </c>
      <c r="D1200">
        <v>2000</v>
      </c>
      <c r="E1200"/>
      <c r="F1200" t="s">
        <v>122</v>
      </c>
      <c r="G1200">
        <v>457</v>
      </c>
      <c r="H1200">
        <v>0</v>
      </c>
      <c r="I1200">
        <v>0</v>
      </c>
      <c r="J1200">
        <v>0</v>
      </c>
      <c r="K1200">
        <v>0</v>
      </c>
      <c r="L1200">
        <v>0</v>
      </c>
      <c r="M1200" t="s">
        <v>592</v>
      </c>
    </row>
    <row r="1201" spans="1:13">
      <c r="A1201" s="13">
        <f t="shared" si="18"/>
        <v>2473270</v>
      </c>
      <c r="B1201">
        <v>2004088</v>
      </c>
      <c r="C1201">
        <v>1400</v>
      </c>
      <c r="D1201">
        <v>1000</v>
      </c>
      <c r="E1201"/>
      <c r="F1201" t="s">
        <v>253</v>
      </c>
      <c r="G1201" s="177">
        <v>2473270</v>
      </c>
      <c r="H1201">
        <v>0</v>
      </c>
      <c r="I1201">
        <v>0</v>
      </c>
      <c r="J1201">
        <v>0</v>
      </c>
      <c r="K1201">
        <v>0</v>
      </c>
      <c r="L1201">
        <v>0</v>
      </c>
      <c r="M1201" t="s">
        <v>593</v>
      </c>
    </row>
    <row r="1202" spans="1:13">
      <c r="A1202" s="13">
        <f t="shared" si="18"/>
        <v>132476</v>
      </c>
      <c r="B1202">
        <v>2004088</v>
      </c>
      <c r="C1202">
        <v>1400</v>
      </c>
      <c r="D1202">
        <v>2001</v>
      </c>
      <c r="E1202"/>
      <c r="F1202" t="s">
        <v>253</v>
      </c>
      <c r="G1202" s="177">
        <v>132476</v>
      </c>
      <c r="H1202">
        <v>0</v>
      </c>
      <c r="I1202">
        <v>0</v>
      </c>
      <c r="J1202">
        <v>0</v>
      </c>
      <c r="K1202">
        <v>0</v>
      </c>
      <c r="L1202">
        <v>0</v>
      </c>
      <c r="M1202" t="s">
        <v>593</v>
      </c>
    </row>
    <row r="1203" spans="1:13">
      <c r="A1203" s="13">
        <f t="shared" si="18"/>
        <v>4694.8999999999996</v>
      </c>
      <c r="B1203">
        <v>2004089</v>
      </c>
      <c r="C1203">
        <v>1400</v>
      </c>
      <c r="D1203">
        <v>1000</v>
      </c>
      <c r="E1203"/>
      <c r="F1203" t="s">
        <v>122</v>
      </c>
      <c r="G1203" s="102">
        <v>4694.8999999999996</v>
      </c>
      <c r="H1203">
        <v>0</v>
      </c>
      <c r="I1203">
        <v>0</v>
      </c>
      <c r="J1203">
        <v>0</v>
      </c>
      <c r="K1203">
        <v>0</v>
      </c>
      <c r="L1203">
        <v>0</v>
      </c>
      <c r="M1203" t="s">
        <v>594</v>
      </c>
    </row>
    <row r="1204" spans="1:13">
      <c r="A1204" s="13">
        <f t="shared" si="18"/>
        <v>887.54</v>
      </c>
      <c r="B1204">
        <v>2004089</v>
      </c>
      <c r="C1204">
        <v>1400</v>
      </c>
      <c r="D1204">
        <v>2000</v>
      </c>
      <c r="E1204"/>
      <c r="F1204" t="s">
        <v>122</v>
      </c>
      <c r="G1204">
        <v>887.54</v>
      </c>
      <c r="H1204">
        <v>0</v>
      </c>
      <c r="I1204">
        <v>0</v>
      </c>
      <c r="J1204">
        <v>0</v>
      </c>
      <c r="K1204">
        <v>0</v>
      </c>
      <c r="L1204">
        <v>0</v>
      </c>
      <c r="M1204" t="s">
        <v>594</v>
      </c>
    </row>
    <row r="1205" spans="1:13">
      <c r="A1205" s="13">
        <f t="shared" si="18"/>
        <v>58278</v>
      </c>
      <c r="B1205">
        <v>2004093</v>
      </c>
      <c r="C1205">
        <v>1400</v>
      </c>
      <c r="D1205">
        <v>1000</v>
      </c>
      <c r="E1205"/>
      <c r="F1205" t="s">
        <v>122</v>
      </c>
      <c r="G1205" s="177">
        <v>58278</v>
      </c>
      <c r="H1205">
        <v>0</v>
      </c>
      <c r="I1205">
        <v>0</v>
      </c>
      <c r="J1205">
        <v>0</v>
      </c>
      <c r="K1205">
        <v>0</v>
      </c>
      <c r="L1205">
        <v>0</v>
      </c>
      <c r="M1205" t="s">
        <v>595</v>
      </c>
    </row>
    <row r="1206" spans="1:13">
      <c r="A1206" s="13">
        <f t="shared" si="18"/>
        <v>29372</v>
      </c>
      <c r="B1206">
        <v>2004093</v>
      </c>
      <c r="C1206">
        <v>1400</v>
      </c>
      <c r="D1206">
        <v>2000</v>
      </c>
      <c r="E1206"/>
      <c r="F1206" t="s">
        <v>122</v>
      </c>
      <c r="G1206" s="177">
        <v>29372</v>
      </c>
      <c r="H1206">
        <v>0</v>
      </c>
      <c r="I1206">
        <v>0</v>
      </c>
      <c r="J1206">
        <v>0</v>
      </c>
      <c r="K1206">
        <v>0</v>
      </c>
      <c r="L1206">
        <v>0</v>
      </c>
      <c r="M1206" t="s">
        <v>595</v>
      </c>
    </row>
    <row r="1207" spans="1:13">
      <c r="A1207" s="13">
        <f t="shared" si="18"/>
        <v>400</v>
      </c>
      <c r="B1207">
        <v>2004100</v>
      </c>
      <c r="C1207">
        <v>1400</v>
      </c>
      <c r="D1207">
        <v>1000</v>
      </c>
      <c r="E1207"/>
      <c r="F1207" t="s">
        <v>122</v>
      </c>
      <c r="G1207">
        <v>400</v>
      </c>
      <c r="H1207">
        <v>0</v>
      </c>
      <c r="I1207">
        <v>0</v>
      </c>
      <c r="J1207">
        <v>0</v>
      </c>
      <c r="K1207">
        <v>0</v>
      </c>
      <c r="L1207">
        <v>0</v>
      </c>
      <c r="M1207" t="s">
        <v>596</v>
      </c>
    </row>
    <row r="1208" spans="1:13">
      <c r="A1208" s="13">
        <f t="shared" si="18"/>
        <v>94.5</v>
      </c>
      <c r="B1208">
        <v>2004100</v>
      </c>
      <c r="C1208">
        <v>1400</v>
      </c>
      <c r="D1208">
        <v>2000</v>
      </c>
      <c r="E1208"/>
      <c r="F1208" t="s">
        <v>122</v>
      </c>
      <c r="G1208">
        <v>94.5</v>
      </c>
      <c r="H1208">
        <v>0</v>
      </c>
      <c r="I1208">
        <v>0</v>
      </c>
      <c r="J1208">
        <v>0</v>
      </c>
      <c r="K1208">
        <v>0</v>
      </c>
      <c r="L1208">
        <v>0</v>
      </c>
      <c r="M1208" t="s">
        <v>596</v>
      </c>
    </row>
    <row r="1209" spans="1:13">
      <c r="A1209" s="13">
        <f t="shared" si="18"/>
        <v>2346.2600000000002</v>
      </c>
      <c r="B1209">
        <v>2004104</v>
      </c>
      <c r="C1209">
        <v>1400</v>
      </c>
      <c r="D1209">
        <v>1000</v>
      </c>
      <c r="E1209"/>
      <c r="F1209" t="s">
        <v>122</v>
      </c>
      <c r="G1209" s="102">
        <v>2346.2600000000002</v>
      </c>
      <c r="H1209">
        <v>0</v>
      </c>
      <c r="I1209">
        <v>0</v>
      </c>
      <c r="J1209">
        <v>0</v>
      </c>
      <c r="K1209">
        <v>0</v>
      </c>
      <c r="L1209">
        <v>0</v>
      </c>
      <c r="M1209" t="s">
        <v>597</v>
      </c>
    </row>
    <row r="1210" spans="1:13">
      <c r="A1210" s="13">
        <f t="shared" si="18"/>
        <v>277.44</v>
      </c>
      <c r="B1210">
        <v>2004104</v>
      </c>
      <c r="C1210">
        <v>1400</v>
      </c>
      <c r="D1210">
        <v>2000</v>
      </c>
      <c r="E1210"/>
      <c r="F1210" t="s">
        <v>122</v>
      </c>
      <c r="G1210">
        <v>277.44</v>
      </c>
      <c r="H1210">
        <v>0</v>
      </c>
      <c r="I1210">
        <v>0</v>
      </c>
      <c r="J1210">
        <v>0</v>
      </c>
      <c r="K1210">
        <v>0</v>
      </c>
      <c r="L1210">
        <v>0</v>
      </c>
      <c r="M1210" t="s">
        <v>597</v>
      </c>
    </row>
    <row r="1211" spans="1:13">
      <c r="A1211" s="13">
        <f t="shared" si="18"/>
        <v>1291</v>
      </c>
      <c r="B1211">
        <v>2004115</v>
      </c>
      <c r="C1211">
        <v>1380</v>
      </c>
      <c r="D1211">
        <v>1005</v>
      </c>
      <c r="E1211"/>
      <c r="F1211" t="s">
        <v>253</v>
      </c>
      <c r="G1211" s="177">
        <v>1291</v>
      </c>
      <c r="H1211">
        <v>0</v>
      </c>
      <c r="I1211">
        <v>0</v>
      </c>
      <c r="J1211">
        <v>0</v>
      </c>
      <c r="K1211">
        <v>0</v>
      </c>
      <c r="L1211">
        <v>0</v>
      </c>
      <c r="M1211" t="s">
        <v>598</v>
      </c>
    </row>
    <row r="1212" spans="1:13">
      <c r="A1212" s="13">
        <f t="shared" si="18"/>
        <v>387</v>
      </c>
      <c r="B1212">
        <v>2004116</v>
      </c>
      <c r="C1212">
        <v>1380</v>
      </c>
      <c r="D1212">
        <v>1005</v>
      </c>
      <c r="E1212"/>
      <c r="F1212" t="s">
        <v>253</v>
      </c>
      <c r="G1212">
        <v>387</v>
      </c>
      <c r="H1212">
        <v>0</v>
      </c>
      <c r="I1212">
        <v>0</v>
      </c>
      <c r="J1212">
        <v>0</v>
      </c>
      <c r="K1212">
        <v>0</v>
      </c>
      <c r="L1212">
        <v>0</v>
      </c>
      <c r="M1212" t="s">
        <v>599</v>
      </c>
    </row>
    <row r="1213" spans="1:13">
      <c r="A1213" s="13">
        <f t="shared" si="18"/>
        <v>450</v>
      </c>
      <c r="B1213">
        <v>2004117</v>
      </c>
      <c r="C1213">
        <v>1380</v>
      </c>
      <c r="D1213">
        <v>1005</v>
      </c>
      <c r="E1213"/>
      <c r="F1213" t="s">
        <v>253</v>
      </c>
      <c r="G1213">
        <v>450</v>
      </c>
      <c r="H1213">
        <v>0</v>
      </c>
      <c r="I1213">
        <v>0</v>
      </c>
      <c r="J1213">
        <v>0</v>
      </c>
      <c r="K1213">
        <v>0</v>
      </c>
      <c r="L1213">
        <v>0</v>
      </c>
      <c r="M1213" t="s">
        <v>600</v>
      </c>
    </row>
    <row r="1214" spans="1:13">
      <c r="A1214" s="13">
        <f t="shared" si="18"/>
        <v>85</v>
      </c>
      <c r="B1214">
        <v>2004117</v>
      </c>
      <c r="C1214">
        <v>1380</v>
      </c>
      <c r="D1214">
        <v>2004</v>
      </c>
      <c r="E1214"/>
      <c r="F1214" t="s">
        <v>253</v>
      </c>
      <c r="G1214">
        <v>85</v>
      </c>
      <c r="H1214">
        <v>0</v>
      </c>
      <c r="I1214">
        <v>0</v>
      </c>
      <c r="J1214">
        <v>0</v>
      </c>
      <c r="K1214">
        <v>0</v>
      </c>
      <c r="L1214">
        <v>0</v>
      </c>
      <c r="M1214" t="s">
        <v>600</v>
      </c>
    </row>
    <row r="1215" spans="1:13">
      <c r="A1215" s="13">
        <f t="shared" si="18"/>
        <v>1352</v>
      </c>
      <c r="B1215">
        <v>2004118</v>
      </c>
      <c r="C1215">
        <v>1380</v>
      </c>
      <c r="D1215">
        <v>1005</v>
      </c>
      <c r="E1215"/>
      <c r="F1215" t="s">
        <v>253</v>
      </c>
      <c r="G1215" s="177">
        <v>1352</v>
      </c>
      <c r="H1215">
        <v>0</v>
      </c>
      <c r="I1215">
        <v>0</v>
      </c>
      <c r="J1215">
        <v>0</v>
      </c>
      <c r="K1215">
        <v>0</v>
      </c>
      <c r="L1215">
        <v>0</v>
      </c>
      <c r="M1215" t="s">
        <v>601</v>
      </c>
    </row>
    <row r="1216" spans="1:13">
      <c r="A1216" s="13">
        <f t="shared" si="18"/>
        <v>5</v>
      </c>
      <c r="B1216">
        <v>2004118</v>
      </c>
      <c r="C1216">
        <v>1380</v>
      </c>
      <c r="D1216">
        <v>2004</v>
      </c>
      <c r="E1216"/>
      <c r="F1216" t="s">
        <v>253</v>
      </c>
      <c r="G1216">
        <v>5</v>
      </c>
      <c r="H1216">
        <v>0</v>
      </c>
      <c r="I1216">
        <v>0</v>
      </c>
      <c r="J1216">
        <v>0</v>
      </c>
      <c r="K1216">
        <v>0</v>
      </c>
      <c r="L1216">
        <v>0</v>
      </c>
      <c r="M1216" t="s">
        <v>601</v>
      </c>
    </row>
    <row r="1217" spans="1:13">
      <c r="A1217" s="13">
        <f t="shared" si="18"/>
        <v>253</v>
      </c>
      <c r="B1217">
        <v>2004119</v>
      </c>
      <c r="C1217">
        <v>1380</v>
      </c>
      <c r="D1217">
        <v>1005</v>
      </c>
      <c r="E1217"/>
      <c r="F1217" t="s">
        <v>253</v>
      </c>
      <c r="G1217">
        <v>253</v>
      </c>
      <c r="H1217">
        <v>0</v>
      </c>
      <c r="I1217">
        <v>0</v>
      </c>
      <c r="J1217">
        <v>0</v>
      </c>
      <c r="K1217">
        <v>0</v>
      </c>
      <c r="L1217">
        <v>0</v>
      </c>
      <c r="M1217" t="s">
        <v>602</v>
      </c>
    </row>
    <row r="1218" spans="1:13">
      <c r="A1218" s="13">
        <f t="shared" si="18"/>
        <v>501</v>
      </c>
      <c r="B1218">
        <v>2004120</v>
      </c>
      <c r="C1218">
        <v>1380</v>
      </c>
      <c r="D1218">
        <v>1005</v>
      </c>
      <c r="E1218"/>
      <c r="F1218" t="s">
        <v>253</v>
      </c>
      <c r="G1218">
        <v>501</v>
      </c>
      <c r="H1218">
        <v>0</v>
      </c>
      <c r="I1218">
        <v>0</v>
      </c>
      <c r="J1218">
        <v>0</v>
      </c>
      <c r="K1218">
        <v>0</v>
      </c>
      <c r="L1218">
        <v>0</v>
      </c>
      <c r="M1218" t="s">
        <v>603</v>
      </c>
    </row>
    <row r="1219" spans="1:13">
      <c r="A1219" s="13">
        <f t="shared" ref="A1219:A1282" si="19">G1219+H1219+I1219</f>
        <v>1058</v>
      </c>
      <c r="B1219">
        <v>2004121</v>
      </c>
      <c r="C1219">
        <v>1380</v>
      </c>
      <c r="D1219">
        <v>1005</v>
      </c>
      <c r="E1219"/>
      <c r="F1219" t="s">
        <v>253</v>
      </c>
      <c r="G1219" s="177">
        <v>1058</v>
      </c>
      <c r="H1219">
        <v>0</v>
      </c>
      <c r="I1219">
        <v>0</v>
      </c>
      <c r="J1219">
        <v>0</v>
      </c>
      <c r="K1219">
        <v>0</v>
      </c>
      <c r="L1219">
        <v>0</v>
      </c>
      <c r="M1219" t="s">
        <v>604</v>
      </c>
    </row>
    <row r="1220" spans="1:13">
      <c r="A1220" s="13">
        <f t="shared" si="19"/>
        <v>593</v>
      </c>
      <c r="B1220">
        <v>2004122</v>
      </c>
      <c r="C1220">
        <v>1380</v>
      </c>
      <c r="D1220">
        <v>1005</v>
      </c>
      <c r="E1220"/>
      <c r="F1220" t="s">
        <v>253</v>
      </c>
      <c r="G1220">
        <v>593</v>
      </c>
      <c r="H1220">
        <v>0</v>
      </c>
      <c r="I1220">
        <v>0</v>
      </c>
      <c r="J1220">
        <v>0</v>
      </c>
      <c r="K1220">
        <v>0</v>
      </c>
      <c r="L1220">
        <v>0</v>
      </c>
      <c r="M1220" t="s">
        <v>605</v>
      </c>
    </row>
    <row r="1221" spans="1:13">
      <c r="A1221" s="13">
        <f t="shared" si="19"/>
        <v>492</v>
      </c>
      <c r="B1221">
        <v>2004123</v>
      </c>
      <c r="C1221">
        <v>1380</v>
      </c>
      <c r="D1221">
        <v>1005</v>
      </c>
      <c r="E1221"/>
      <c r="F1221" t="s">
        <v>253</v>
      </c>
      <c r="G1221">
        <v>492</v>
      </c>
      <c r="H1221">
        <v>0</v>
      </c>
      <c r="I1221">
        <v>0</v>
      </c>
      <c r="J1221">
        <v>0</v>
      </c>
      <c r="K1221">
        <v>0</v>
      </c>
      <c r="L1221">
        <v>0</v>
      </c>
      <c r="M1221" t="s">
        <v>606</v>
      </c>
    </row>
    <row r="1222" spans="1:13">
      <c r="A1222" s="13">
        <f t="shared" si="19"/>
        <v>5</v>
      </c>
      <c r="B1222">
        <v>2004123</v>
      </c>
      <c r="C1222">
        <v>1380</v>
      </c>
      <c r="D1222">
        <v>2004</v>
      </c>
      <c r="E1222"/>
      <c r="F1222" t="s">
        <v>253</v>
      </c>
      <c r="G1222">
        <v>5</v>
      </c>
      <c r="H1222">
        <v>0</v>
      </c>
      <c r="I1222">
        <v>0</v>
      </c>
      <c r="J1222">
        <v>0</v>
      </c>
      <c r="K1222">
        <v>0</v>
      </c>
      <c r="L1222">
        <v>0</v>
      </c>
      <c r="M1222" t="s">
        <v>606</v>
      </c>
    </row>
    <row r="1223" spans="1:13">
      <c r="A1223" s="13">
        <f t="shared" si="19"/>
        <v>2031</v>
      </c>
      <c r="B1223">
        <v>2004124</v>
      </c>
      <c r="C1223">
        <v>1380</v>
      </c>
      <c r="D1223">
        <v>1005</v>
      </c>
      <c r="E1223"/>
      <c r="F1223" t="s">
        <v>253</v>
      </c>
      <c r="G1223" s="177">
        <v>2031</v>
      </c>
      <c r="H1223">
        <v>0</v>
      </c>
      <c r="I1223">
        <v>0</v>
      </c>
      <c r="J1223">
        <v>0</v>
      </c>
      <c r="K1223">
        <v>0</v>
      </c>
      <c r="L1223">
        <v>0</v>
      </c>
      <c r="M1223" t="s">
        <v>607</v>
      </c>
    </row>
    <row r="1224" spans="1:13">
      <c r="A1224" s="13">
        <f t="shared" si="19"/>
        <v>7220</v>
      </c>
      <c r="B1224">
        <v>2004129</v>
      </c>
      <c r="C1224">
        <v>1380</v>
      </c>
      <c r="D1224">
        <v>1005</v>
      </c>
      <c r="E1224"/>
      <c r="F1224" t="s">
        <v>253</v>
      </c>
      <c r="G1224" s="177">
        <v>7220</v>
      </c>
      <c r="H1224">
        <v>0</v>
      </c>
      <c r="I1224">
        <v>0</v>
      </c>
      <c r="J1224">
        <v>0</v>
      </c>
      <c r="K1224">
        <v>0</v>
      </c>
      <c r="L1224">
        <v>0</v>
      </c>
      <c r="M1224" t="s">
        <v>608</v>
      </c>
    </row>
    <row r="1225" spans="1:13">
      <c r="A1225" s="13">
        <f t="shared" si="19"/>
        <v>6864</v>
      </c>
      <c r="B1225">
        <v>2004132</v>
      </c>
      <c r="C1225">
        <v>1380</v>
      </c>
      <c r="D1225">
        <v>1005</v>
      </c>
      <c r="E1225"/>
      <c r="F1225" t="s">
        <v>253</v>
      </c>
      <c r="G1225" s="177">
        <v>6864</v>
      </c>
      <c r="H1225">
        <v>0</v>
      </c>
      <c r="I1225">
        <v>0</v>
      </c>
      <c r="J1225">
        <v>0</v>
      </c>
      <c r="K1225">
        <v>0</v>
      </c>
      <c r="L1225">
        <v>0</v>
      </c>
      <c r="M1225" t="s">
        <v>609</v>
      </c>
    </row>
    <row r="1226" spans="1:13">
      <c r="A1226" s="13">
        <f t="shared" si="19"/>
        <v>0</v>
      </c>
      <c r="B1226">
        <v>2006967</v>
      </c>
      <c r="C1226">
        <v>1380</v>
      </c>
      <c r="D1226">
        <v>1000</v>
      </c>
      <c r="E1226"/>
      <c r="F1226" t="s">
        <v>253</v>
      </c>
      <c r="G1226">
        <v>0</v>
      </c>
      <c r="H1226">
        <v>0</v>
      </c>
      <c r="I1226">
        <v>0</v>
      </c>
      <c r="J1226">
        <v>0</v>
      </c>
      <c r="K1226" s="177">
        <v>1366</v>
      </c>
      <c r="L1226">
        <v>0</v>
      </c>
      <c r="M1226" t="s">
        <v>610</v>
      </c>
    </row>
    <row r="1227" spans="1:13">
      <c r="A1227" s="13">
        <f t="shared" si="19"/>
        <v>50150</v>
      </c>
      <c r="B1227">
        <v>2008190</v>
      </c>
      <c r="C1227">
        <v>1380</v>
      </c>
      <c r="D1227">
        <v>1000</v>
      </c>
      <c r="E1227"/>
      <c r="F1227" t="s">
        <v>253</v>
      </c>
      <c r="G1227" s="177">
        <v>50150</v>
      </c>
      <c r="H1227">
        <v>0</v>
      </c>
      <c r="I1227">
        <v>0</v>
      </c>
      <c r="J1227">
        <v>0</v>
      </c>
      <c r="K1227">
        <v>0</v>
      </c>
      <c r="L1227">
        <v>0</v>
      </c>
      <c r="M1227" t="s">
        <v>611</v>
      </c>
    </row>
    <row r="1228" spans="1:13">
      <c r="A1228" s="13">
        <f t="shared" si="19"/>
        <v>2676</v>
      </c>
      <c r="B1228">
        <v>2008190</v>
      </c>
      <c r="C1228">
        <v>1380</v>
      </c>
      <c r="D1228">
        <v>2003</v>
      </c>
      <c r="E1228"/>
      <c r="F1228" t="s">
        <v>253</v>
      </c>
      <c r="G1228" s="177">
        <v>2676</v>
      </c>
      <c r="H1228">
        <v>0</v>
      </c>
      <c r="I1228">
        <v>0</v>
      </c>
      <c r="J1228">
        <v>0</v>
      </c>
      <c r="K1228">
        <v>0</v>
      </c>
      <c r="L1228">
        <v>0</v>
      </c>
      <c r="M1228" t="s">
        <v>611</v>
      </c>
    </row>
    <row r="1229" spans="1:13">
      <c r="A1229" s="13">
        <f t="shared" si="19"/>
        <v>8400</v>
      </c>
      <c r="B1229">
        <v>2008366</v>
      </c>
      <c r="C1229">
        <v>1380</v>
      </c>
      <c r="D1229">
        <v>1000</v>
      </c>
      <c r="E1229"/>
      <c r="F1229" t="s">
        <v>555</v>
      </c>
      <c r="G1229" s="177">
        <v>8400</v>
      </c>
      <c r="H1229">
        <v>0</v>
      </c>
      <c r="I1229">
        <v>0</v>
      </c>
      <c r="J1229">
        <v>0</v>
      </c>
      <c r="K1229">
        <v>0</v>
      </c>
      <c r="L1229">
        <v>0</v>
      </c>
      <c r="M1229" t="s">
        <v>612</v>
      </c>
    </row>
    <row r="1230" spans="1:13">
      <c r="A1230" s="13">
        <f t="shared" si="19"/>
        <v>222.56100000000001</v>
      </c>
      <c r="B1230">
        <v>2008366</v>
      </c>
      <c r="C1230">
        <v>1380</v>
      </c>
      <c r="D1230">
        <v>2000</v>
      </c>
      <c r="E1230"/>
      <c r="F1230" t="s">
        <v>555</v>
      </c>
      <c r="G1230">
        <v>222.56100000000001</v>
      </c>
      <c r="H1230">
        <v>0</v>
      </c>
      <c r="I1230">
        <v>0</v>
      </c>
      <c r="J1230">
        <v>0</v>
      </c>
      <c r="K1230">
        <v>0</v>
      </c>
      <c r="L1230">
        <v>0</v>
      </c>
      <c r="M1230" t="s">
        <v>612</v>
      </c>
    </row>
    <row r="1231" spans="1:13">
      <c r="A1231" s="13">
        <f t="shared" si="19"/>
        <v>44000</v>
      </c>
      <c r="B1231">
        <v>2008391</v>
      </c>
      <c r="C1231">
        <v>1400</v>
      </c>
      <c r="D1231">
        <v>1000</v>
      </c>
      <c r="E1231"/>
      <c r="F1231" t="s">
        <v>253</v>
      </c>
      <c r="G1231" s="177">
        <v>44000</v>
      </c>
      <c r="H1231">
        <v>0</v>
      </c>
      <c r="I1231">
        <v>0</v>
      </c>
      <c r="J1231">
        <v>0</v>
      </c>
      <c r="K1231">
        <v>0</v>
      </c>
      <c r="L1231">
        <v>0</v>
      </c>
      <c r="M1231" t="s">
        <v>613</v>
      </c>
    </row>
    <row r="1232" spans="1:13">
      <c r="A1232" s="13">
        <f t="shared" si="19"/>
        <v>22080</v>
      </c>
      <c r="B1232">
        <v>2008391</v>
      </c>
      <c r="C1232">
        <v>1400</v>
      </c>
      <c r="D1232">
        <v>2000</v>
      </c>
      <c r="E1232"/>
      <c r="F1232" t="s">
        <v>253</v>
      </c>
      <c r="G1232" s="177">
        <v>22080</v>
      </c>
      <c r="H1232">
        <v>0</v>
      </c>
      <c r="I1232">
        <v>0</v>
      </c>
      <c r="J1232">
        <v>0</v>
      </c>
      <c r="K1232">
        <v>0</v>
      </c>
      <c r="L1232">
        <v>0</v>
      </c>
      <c r="M1232" t="s">
        <v>613</v>
      </c>
    </row>
    <row r="1233" spans="1:13">
      <c r="A1233" s="13">
        <f t="shared" si="19"/>
        <v>1500</v>
      </c>
      <c r="B1233">
        <v>2009313</v>
      </c>
      <c r="C1233">
        <v>1400</v>
      </c>
      <c r="D1233">
        <v>1000</v>
      </c>
      <c r="E1233"/>
      <c r="F1233" t="s">
        <v>253</v>
      </c>
      <c r="G1233" s="177">
        <v>1500</v>
      </c>
      <c r="H1233">
        <v>0</v>
      </c>
      <c r="I1233">
        <v>0</v>
      </c>
      <c r="J1233">
        <v>0</v>
      </c>
      <c r="K1233">
        <v>0</v>
      </c>
      <c r="L1233">
        <v>0</v>
      </c>
      <c r="M1233" t="s">
        <v>614</v>
      </c>
    </row>
    <row r="1234" spans="1:13">
      <c r="A1234" s="13">
        <f t="shared" si="19"/>
        <v>85</v>
      </c>
      <c r="B1234">
        <v>2009313</v>
      </c>
      <c r="C1234">
        <v>1400</v>
      </c>
      <c r="D1234">
        <v>2001</v>
      </c>
      <c r="E1234"/>
      <c r="F1234" t="s">
        <v>253</v>
      </c>
      <c r="G1234">
        <v>85</v>
      </c>
      <c r="H1234">
        <v>0</v>
      </c>
      <c r="I1234">
        <v>0</v>
      </c>
      <c r="J1234">
        <v>0</v>
      </c>
      <c r="K1234">
        <v>0</v>
      </c>
      <c r="L1234">
        <v>0</v>
      </c>
      <c r="M1234" t="s">
        <v>614</v>
      </c>
    </row>
    <row r="1235" spans="1:13">
      <c r="A1235" s="13">
        <f t="shared" si="19"/>
        <v>3680</v>
      </c>
      <c r="B1235">
        <v>2009314</v>
      </c>
      <c r="C1235">
        <v>1400</v>
      </c>
      <c r="D1235">
        <v>1000</v>
      </c>
      <c r="E1235"/>
      <c r="F1235" t="s">
        <v>253</v>
      </c>
      <c r="G1235" s="177">
        <v>3680</v>
      </c>
      <c r="H1235">
        <v>0</v>
      </c>
      <c r="I1235">
        <v>0</v>
      </c>
      <c r="J1235">
        <v>0</v>
      </c>
      <c r="K1235">
        <v>0</v>
      </c>
      <c r="L1235">
        <v>0</v>
      </c>
      <c r="M1235" t="s">
        <v>615</v>
      </c>
    </row>
    <row r="1236" spans="1:13">
      <c r="A1236" s="13">
        <f t="shared" si="19"/>
        <v>57</v>
      </c>
      <c r="B1236">
        <v>2009314</v>
      </c>
      <c r="C1236">
        <v>1400</v>
      </c>
      <c r="D1236">
        <v>2001</v>
      </c>
      <c r="E1236"/>
      <c r="F1236" t="s">
        <v>253</v>
      </c>
      <c r="G1236">
        <v>57</v>
      </c>
      <c r="H1236">
        <v>0</v>
      </c>
      <c r="I1236">
        <v>0</v>
      </c>
      <c r="J1236">
        <v>0</v>
      </c>
      <c r="K1236">
        <v>0</v>
      </c>
      <c r="L1236">
        <v>0</v>
      </c>
      <c r="M1236" t="s">
        <v>615</v>
      </c>
    </row>
    <row r="1237" spans="1:13">
      <c r="A1237" s="13">
        <f t="shared" si="19"/>
        <v>12225</v>
      </c>
      <c r="B1237">
        <v>2009424</v>
      </c>
      <c r="C1237">
        <v>1380</v>
      </c>
      <c r="D1237">
        <v>1005</v>
      </c>
      <c r="E1237"/>
      <c r="F1237" t="s">
        <v>253</v>
      </c>
      <c r="G1237" s="177">
        <v>12225</v>
      </c>
      <c r="H1237">
        <v>0</v>
      </c>
      <c r="I1237">
        <v>0</v>
      </c>
      <c r="J1237">
        <v>0</v>
      </c>
      <c r="K1237">
        <v>0</v>
      </c>
      <c r="L1237">
        <v>0</v>
      </c>
      <c r="M1237" t="s">
        <v>616</v>
      </c>
    </row>
    <row r="1238" spans="1:13">
      <c r="A1238" s="13">
        <f t="shared" si="19"/>
        <v>5933</v>
      </c>
      <c r="B1238">
        <v>2009425</v>
      </c>
      <c r="C1238">
        <v>1380</v>
      </c>
      <c r="D1238">
        <v>1005</v>
      </c>
      <c r="E1238"/>
      <c r="F1238" t="s">
        <v>253</v>
      </c>
      <c r="G1238" s="177">
        <v>5933</v>
      </c>
      <c r="H1238">
        <v>0</v>
      </c>
      <c r="I1238">
        <v>0</v>
      </c>
      <c r="J1238">
        <v>0</v>
      </c>
      <c r="K1238">
        <v>0</v>
      </c>
      <c r="L1238">
        <v>0</v>
      </c>
      <c r="M1238" t="s">
        <v>617</v>
      </c>
    </row>
    <row r="1239" spans="1:13">
      <c r="A1239" s="13">
        <f t="shared" si="19"/>
        <v>4280</v>
      </c>
      <c r="B1239">
        <v>2009426</v>
      </c>
      <c r="C1239">
        <v>1380</v>
      </c>
      <c r="D1239">
        <v>1005</v>
      </c>
      <c r="E1239"/>
      <c r="F1239" t="s">
        <v>253</v>
      </c>
      <c r="G1239" s="177">
        <v>4280</v>
      </c>
      <c r="H1239">
        <v>0</v>
      </c>
      <c r="I1239">
        <v>0</v>
      </c>
      <c r="J1239">
        <v>0</v>
      </c>
      <c r="K1239">
        <v>0</v>
      </c>
      <c r="L1239">
        <v>0</v>
      </c>
      <c r="M1239" t="s">
        <v>618</v>
      </c>
    </row>
    <row r="1240" spans="1:13">
      <c r="A1240" s="13">
        <f t="shared" si="19"/>
        <v>2750</v>
      </c>
      <c r="B1240">
        <v>2009427</v>
      </c>
      <c r="C1240">
        <v>1380</v>
      </c>
      <c r="D1240">
        <v>1005</v>
      </c>
      <c r="E1240"/>
      <c r="F1240" t="s">
        <v>253</v>
      </c>
      <c r="G1240" s="177">
        <v>2750</v>
      </c>
      <c r="H1240">
        <v>0</v>
      </c>
      <c r="I1240">
        <v>0</v>
      </c>
      <c r="J1240">
        <v>0</v>
      </c>
      <c r="K1240">
        <v>0</v>
      </c>
      <c r="L1240">
        <v>0</v>
      </c>
      <c r="M1240" t="s">
        <v>619</v>
      </c>
    </row>
    <row r="1241" spans="1:13">
      <c r="A1241" s="13">
        <f t="shared" si="19"/>
        <v>5096</v>
      </c>
      <c r="B1241">
        <v>2009428</v>
      </c>
      <c r="C1241">
        <v>1380</v>
      </c>
      <c r="D1241">
        <v>1005</v>
      </c>
      <c r="E1241"/>
      <c r="F1241" t="s">
        <v>253</v>
      </c>
      <c r="G1241" s="177">
        <v>5096</v>
      </c>
      <c r="H1241">
        <v>0</v>
      </c>
      <c r="I1241">
        <v>0</v>
      </c>
      <c r="J1241">
        <v>0</v>
      </c>
      <c r="K1241">
        <v>0</v>
      </c>
      <c r="L1241">
        <v>0</v>
      </c>
      <c r="M1241" t="s">
        <v>620</v>
      </c>
    </row>
    <row r="1242" spans="1:13">
      <c r="A1242" s="13">
        <f t="shared" si="19"/>
        <v>4440</v>
      </c>
      <c r="B1242">
        <v>2009429</v>
      </c>
      <c r="C1242">
        <v>1380</v>
      </c>
      <c r="D1242">
        <v>1005</v>
      </c>
      <c r="E1242"/>
      <c r="F1242" t="s">
        <v>253</v>
      </c>
      <c r="G1242" s="177">
        <v>4440</v>
      </c>
      <c r="H1242">
        <v>0</v>
      </c>
      <c r="I1242">
        <v>0</v>
      </c>
      <c r="J1242">
        <v>0</v>
      </c>
      <c r="K1242">
        <v>0</v>
      </c>
      <c r="L1242">
        <v>0</v>
      </c>
      <c r="M1242" t="s">
        <v>621</v>
      </c>
    </row>
    <row r="1243" spans="1:13">
      <c r="A1243" s="13">
        <f t="shared" si="19"/>
        <v>3988</v>
      </c>
      <c r="B1243">
        <v>2009430</v>
      </c>
      <c r="C1243">
        <v>1380</v>
      </c>
      <c r="D1243">
        <v>1005</v>
      </c>
      <c r="E1243"/>
      <c r="F1243" t="s">
        <v>253</v>
      </c>
      <c r="G1243" s="177">
        <v>3988</v>
      </c>
      <c r="H1243">
        <v>0</v>
      </c>
      <c r="I1243">
        <v>0</v>
      </c>
      <c r="J1243">
        <v>0</v>
      </c>
      <c r="K1243">
        <v>0</v>
      </c>
      <c r="L1243">
        <v>0</v>
      </c>
      <c r="M1243" t="s">
        <v>622</v>
      </c>
    </row>
    <row r="1244" spans="1:13">
      <c r="A1244" s="13">
        <f t="shared" si="19"/>
        <v>3999</v>
      </c>
      <c r="B1244">
        <v>2009431</v>
      </c>
      <c r="C1244">
        <v>1380</v>
      </c>
      <c r="D1244">
        <v>1005</v>
      </c>
      <c r="E1244"/>
      <c r="F1244" t="s">
        <v>253</v>
      </c>
      <c r="G1244" s="177">
        <v>3999</v>
      </c>
      <c r="H1244">
        <v>0</v>
      </c>
      <c r="I1244">
        <v>0</v>
      </c>
      <c r="J1244">
        <v>0</v>
      </c>
      <c r="K1244">
        <v>0</v>
      </c>
      <c r="L1244">
        <v>0</v>
      </c>
      <c r="M1244" t="s">
        <v>623</v>
      </c>
    </row>
    <row r="1245" spans="1:13">
      <c r="A1245" s="13">
        <f t="shared" si="19"/>
        <v>4436</v>
      </c>
      <c r="B1245">
        <v>2009432</v>
      </c>
      <c r="C1245">
        <v>1380</v>
      </c>
      <c r="D1245">
        <v>1005</v>
      </c>
      <c r="E1245"/>
      <c r="F1245" t="s">
        <v>253</v>
      </c>
      <c r="G1245" s="177">
        <v>4436</v>
      </c>
      <c r="H1245">
        <v>0</v>
      </c>
      <c r="I1245">
        <v>0</v>
      </c>
      <c r="J1245">
        <v>0</v>
      </c>
      <c r="K1245">
        <v>0</v>
      </c>
      <c r="L1245">
        <v>0</v>
      </c>
      <c r="M1245" t="s">
        <v>624</v>
      </c>
    </row>
    <row r="1246" spans="1:13">
      <c r="A1246" s="13">
        <f t="shared" si="19"/>
        <v>3564</v>
      </c>
      <c r="B1246">
        <v>2009433</v>
      </c>
      <c r="C1246">
        <v>1380</v>
      </c>
      <c r="D1246">
        <v>1005</v>
      </c>
      <c r="E1246"/>
      <c r="F1246" t="s">
        <v>253</v>
      </c>
      <c r="G1246" s="177">
        <v>3564</v>
      </c>
      <c r="H1246">
        <v>0</v>
      </c>
      <c r="I1246">
        <v>0</v>
      </c>
      <c r="J1246">
        <v>0</v>
      </c>
      <c r="K1246">
        <v>0</v>
      </c>
      <c r="L1246">
        <v>0</v>
      </c>
      <c r="M1246" t="s">
        <v>625</v>
      </c>
    </row>
    <row r="1247" spans="1:13">
      <c r="A1247" s="13">
        <f t="shared" si="19"/>
        <v>13797</v>
      </c>
      <c r="B1247">
        <v>2009434</v>
      </c>
      <c r="C1247">
        <v>1380</v>
      </c>
      <c r="D1247">
        <v>1005</v>
      </c>
      <c r="E1247"/>
      <c r="F1247" t="s">
        <v>253</v>
      </c>
      <c r="G1247" s="177">
        <v>13797</v>
      </c>
      <c r="H1247">
        <v>0</v>
      </c>
      <c r="I1247">
        <v>0</v>
      </c>
      <c r="J1247">
        <v>0</v>
      </c>
      <c r="K1247">
        <v>0</v>
      </c>
      <c r="L1247">
        <v>0</v>
      </c>
      <c r="M1247" t="s">
        <v>626</v>
      </c>
    </row>
    <row r="1248" spans="1:13">
      <c r="A1248" s="13">
        <f t="shared" si="19"/>
        <v>28523</v>
      </c>
      <c r="B1248">
        <v>2009435</v>
      </c>
      <c r="C1248">
        <v>1380</v>
      </c>
      <c r="D1248">
        <v>1005</v>
      </c>
      <c r="E1248"/>
      <c r="F1248" t="s">
        <v>253</v>
      </c>
      <c r="G1248" s="177">
        <v>28523</v>
      </c>
      <c r="H1248">
        <v>0</v>
      </c>
      <c r="I1248">
        <v>0</v>
      </c>
      <c r="J1248">
        <v>0</v>
      </c>
      <c r="K1248">
        <v>0</v>
      </c>
      <c r="L1248">
        <v>0</v>
      </c>
      <c r="M1248" t="s">
        <v>627</v>
      </c>
    </row>
    <row r="1249" spans="1:13">
      <c r="A1249" s="13">
        <f t="shared" si="19"/>
        <v>64700</v>
      </c>
      <c r="B1249">
        <v>2009522</v>
      </c>
      <c r="C1249">
        <v>1380</v>
      </c>
      <c r="D1249">
        <v>1000</v>
      </c>
      <c r="E1249"/>
      <c r="F1249" t="s">
        <v>253</v>
      </c>
      <c r="G1249" s="177">
        <v>64700</v>
      </c>
      <c r="H1249">
        <v>0</v>
      </c>
      <c r="I1249">
        <v>0</v>
      </c>
      <c r="J1249">
        <v>0</v>
      </c>
      <c r="K1249">
        <v>0</v>
      </c>
      <c r="L1249">
        <v>0</v>
      </c>
      <c r="M1249" t="s">
        <v>628</v>
      </c>
    </row>
    <row r="1250" spans="1:13">
      <c r="A1250" s="13">
        <f t="shared" si="19"/>
        <v>25185</v>
      </c>
      <c r="B1250">
        <v>2009524</v>
      </c>
      <c r="C1250">
        <v>1380</v>
      </c>
      <c r="D1250">
        <v>1000</v>
      </c>
      <c r="E1250"/>
      <c r="F1250" t="s">
        <v>253</v>
      </c>
      <c r="G1250" s="177">
        <v>25185</v>
      </c>
      <c r="H1250">
        <v>0</v>
      </c>
      <c r="I1250">
        <v>0</v>
      </c>
      <c r="J1250">
        <v>0</v>
      </c>
      <c r="K1250">
        <v>0</v>
      </c>
      <c r="L1250">
        <v>0</v>
      </c>
      <c r="M1250" t="s">
        <v>629</v>
      </c>
    </row>
    <row r="1251" spans="1:13">
      <c r="A1251" s="13">
        <f t="shared" si="19"/>
        <v>1250000</v>
      </c>
      <c r="B1251">
        <v>2009531</v>
      </c>
      <c r="C1251">
        <v>1380</v>
      </c>
      <c r="D1251">
        <v>1005</v>
      </c>
      <c r="E1251"/>
      <c r="F1251" t="s">
        <v>253</v>
      </c>
      <c r="G1251" s="177">
        <v>1250000</v>
      </c>
      <c r="H1251">
        <v>0</v>
      </c>
      <c r="I1251">
        <v>0</v>
      </c>
      <c r="J1251">
        <v>0</v>
      </c>
      <c r="K1251">
        <v>0</v>
      </c>
      <c r="L1251">
        <v>0</v>
      </c>
      <c r="M1251" t="s">
        <v>630</v>
      </c>
    </row>
    <row r="1252" spans="1:13">
      <c r="A1252" s="13">
        <f t="shared" si="19"/>
        <v>4886</v>
      </c>
      <c r="B1252">
        <v>2009531</v>
      </c>
      <c r="C1252">
        <v>1380</v>
      </c>
      <c r="D1252">
        <v>2004</v>
      </c>
      <c r="E1252"/>
      <c r="F1252" t="s">
        <v>253</v>
      </c>
      <c r="G1252" s="177">
        <v>4886</v>
      </c>
      <c r="H1252">
        <v>0</v>
      </c>
      <c r="I1252">
        <v>0</v>
      </c>
      <c r="J1252">
        <v>0</v>
      </c>
      <c r="K1252">
        <v>0</v>
      </c>
      <c r="L1252">
        <v>0</v>
      </c>
      <c r="M1252" t="s">
        <v>630</v>
      </c>
    </row>
    <row r="1253" spans="1:13">
      <c r="A1253" s="13">
        <f t="shared" si="19"/>
        <v>2113</v>
      </c>
      <c r="B1253">
        <v>2009604</v>
      </c>
      <c r="C1253">
        <v>1380</v>
      </c>
      <c r="D1253">
        <v>1005</v>
      </c>
      <c r="E1253"/>
      <c r="F1253" t="s">
        <v>253</v>
      </c>
      <c r="G1253" s="177">
        <v>2113</v>
      </c>
      <c r="H1253">
        <v>0</v>
      </c>
      <c r="I1253">
        <v>0</v>
      </c>
      <c r="J1253">
        <v>0</v>
      </c>
      <c r="K1253">
        <v>0</v>
      </c>
      <c r="L1253">
        <v>0</v>
      </c>
      <c r="M1253" t="s">
        <v>631</v>
      </c>
    </row>
    <row r="1254" spans="1:13">
      <c r="A1254" s="13">
        <f t="shared" si="19"/>
        <v>2869</v>
      </c>
      <c r="B1254">
        <v>2009698</v>
      </c>
      <c r="C1254">
        <v>1380</v>
      </c>
      <c r="D1254">
        <v>1000</v>
      </c>
      <c r="E1254"/>
      <c r="F1254" t="s">
        <v>253</v>
      </c>
      <c r="G1254" s="177">
        <v>2869</v>
      </c>
      <c r="H1254">
        <v>0</v>
      </c>
      <c r="I1254">
        <v>0</v>
      </c>
      <c r="J1254">
        <v>0</v>
      </c>
      <c r="K1254">
        <v>0</v>
      </c>
      <c r="L1254">
        <v>0</v>
      </c>
      <c r="M1254" t="s">
        <v>632</v>
      </c>
    </row>
    <row r="1255" spans="1:13">
      <c r="A1255" s="13">
        <f t="shared" si="19"/>
        <v>24350</v>
      </c>
      <c r="B1255">
        <v>2009699</v>
      </c>
      <c r="C1255">
        <v>1380</v>
      </c>
      <c r="D1255">
        <v>1000</v>
      </c>
      <c r="E1255"/>
      <c r="F1255" t="s">
        <v>253</v>
      </c>
      <c r="G1255" s="177">
        <v>24350</v>
      </c>
      <c r="H1255">
        <v>0</v>
      </c>
      <c r="I1255">
        <v>0</v>
      </c>
      <c r="J1255">
        <v>0</v>
      </c>
      <c r="K1255">
        <v>0</v>
      </c>
      <c r="L1255">
        <v>0</v>
      </c>
      <c r="M1255" t="s">
        <v>633</v>
      </c>
    </row>
    <row r="1256" spans="1:13">
      <c r="A1256" s="13">
        <f t="shared" si="19"/>
        <v>100</v>
      </c>
      <c r="B1256">
        <v>2009699</v>
      </c>
      <c r="C1256">
        <v>1380</v>
      </c>
      <c r="D1256">
        <v>2001</v>
      </c>
      <c r="E1256"/>
      <c r="F1256" t="s">
        <v>253</v>
      </c>
      <c r="G1256">
        <v>100</v>
      </c>
      <c r="H1256">
        <v>0</v>
      </c>
      <c r="I1256">
        <v>0</v>
      </c>
      <c r="J1256">
        <v>0</v>
      </c>
      <c r="K1256">
        <v>0</v>
      </c>
      <c r="L1256">
        <v>0</v>
      </c>
      <c r="M1256" t="s">
        <v>633</v>
      </c>
    </row>
    <row r="1257" spans="1:13">
      <c r="A1257" s="13">
        <f t="shared" si="19"/>
        <v>1</v>
      </c>
      <c r="B1257">
        <v>2009699</v>
      </c>
      <c r="C1257">
        <v>1380</v>
      </c>
      <c r="D1257">
        <v>2004</v>
      </c>
      <c r="E1257"/>
      <c r="F1257" t="s">
        <v>253</v>
      </c>
      <c r="G1257">
        <v>1</v>
      </c>
      <c r="H1257">
        <v>0</v>
      </c>
      <c r="I1257">
        <v>0</v>
      </c>
      <c r="J1257">
        <v>0</v>
      </c>
      <c r="K1257">
        <v>0</v>
      </c>
      <c r="L1257">
        <v>0</v>
      </c>
      <c r="M1257" t="s">
        <v>633</v>
      </c>
    </row>
    <row r="1258" spans="1:13">
      <c r="A1258" s="13">
        <f t="shared" si="19"/>
        <v>10248</v>
      </c>
      <c r="B1258">
        <v>2009700</v>
      </c>
      <c r="C1258">
        <v>1380</v>
      </c>
      <c r="D1258">
        <v>1000</v>
      </c>
      <c r="E1258"/>
      <c r="F1258" t="s">
        <v>253</v>
      </c>
      <c r="G1258" s="177">
        <v>10248</v>
      </c>
      <c r="H1258">
        <v>0</v>
      </c>
      <c r="I1258">
        <v>0</v>
      </c>
      <c r="J1258">
        <v>0</v>
      </c>
      <c r="K1258">
        <v>0</v>
      </c>
      <c r="L1258">
        <v>0</v>
      </c>
      <c r="M1258" t="s">
        <v>634</v>
      </c>
    </row>
    <row r="1259" spans="1:13">
      <c r="A1259" s="13">
        <f t="shared" si="19"/>
        <v>3</v>
      </c>
      <c r="B1259">
        <v>2009700</v>
      </c>
      <c r="C1259">
        <v>1380</v>
      </c>
      <c r="D1259">
        <v>2004</v>
      </c>
      <c r="E1259"/>
      <c r="F1259" t="s">
        <v>253</v>
      </c>
      <c r="G1259">
        <v>3</v>
      </c>
      <c r="H1259">
        <v>0</v>
      </c>
      <c r="I1259">
        <v>0</v>
      </c>
      <c r="J1259">
        <v>0</v>
      </c>
      <c r="K1259">
        <v>0</v>
      </c>
      <c r="L1259">
        <v>0</v>
      </c>
      <c r="M1259" t="s">
        <v>634</v>
      </c>
    </row>
    <row r="1260" spans="1:13">
      <c r="A1260" s="13">
        <f t="shared" si="19"/>
        <v>45</v>
      </c>
      <c r="B1260">
        <v>2010542</v>
      </c>
      <c r="C1260">
        <v>1380</v>
      </c>
      <c r="D1260">
        <v>1000</v>
      </c>
      <c r="E1260"/>
      <c r="F1260" t="s">
        <v>253</v>
      </c>
      <c r="G1260">
        <v>45</v>
      </c>
      <c r="H1260">
        <v>0</v>
      </c>
      <c r="I1260">
        <v>0</v>
      </c>
      <c r="J1260">
        <v>0</v>
      </c>
      <c r="K1260">
        <v>0</v>
      </c>
      <c r="L1260">
        <v>0</v>
      </c>
      <c r="M1260" t="s">
        <v>635</v>
      </c>
    </row>
    <row r="1261" spans="1:13">
      <c r="A1261" s="13">
        <f t="shared" si="19"/>
        <v>3384</v>
      </c>
      <c r="B1261">
        <v>2011150</v>
      </c>
      <c r="C1261">
        <v>1380</v>
      </c>
      <c r="D1261">
        <v>1005</v>
      </c>
      <c r="E1261"/>
      <c r="F1261" t="s">
        <v>253</v>
      </c>
      <c r="G1261" s="177">
        <v>3384</v>
      </c>
      <c r="H1261">
        <v>0</v>
      </c>
      <c r="I1261">
        <v>0</v>
      </c>
      <c r="J1261">
        <v>0</v>
      </c>
      <c r="K1261">
        <v>0</v>
      </c>
      <c r="L1261">
        <v>0</v>
      </c>
      <c r="M1261" t="s">
        <v>636</v>
      </c>
    </row>
    <row r="1262" spans="1:13">
      <c r="A1262" s="13">
        <f t="shared" si="19"/>
        <v>3706</v>
      </c>
      <c r="B1262">
        <v>2011151</v>
      </c>
      <c r="C1262">
        <v>1380</v>
      </c>
      <c r="D1262">
        <v>1005</v>
      </c>
      <c r="E1262"/>
      <c r="F1262" t="s">
        <v>253</v>
      </c>
      <c r="G1262" s="177">
        <v>3706</v>
      </c>
      <c r="H1262">
        <v>0</v>
      </c>
      <c r="I1262">
        <v>0</v>
      </c>
      <c r="J1262">
        <v>0</v>
      </c>
      <c r="K1262">
        <v>0</v>
      </c>
      <c r="L1262">
        <v>0</v>
      </c>
      <c r="M1262" t="s">
        <v>637</v>
      </c>
    </row>
    <row r="1263" spans="1:13">
      <c r="A1263" s="13">
        <f t="shared" si="19"/>
        <v>4037</v>
      </c>
      <c r="B1263">
        <v>2011152</v>
      </c>
      <c r="C1263">
        <v>1380</v>
      </c>
      <c r="D1263">
        <v>1005</v>
      </c>
      <c r="E1263"/>
      <c r="F1263" t="s">
        <v>253</v>
      </c>
      <c r="G1263" s="177">
        <v>4037</v>
      </c>
      <c r="H1263">
        <v>0</v>
      </c>
      <c r="I1263">
        <v>0</v>
      </c>
      <c r="J1263">
        <v>0</v>
      </c>
      <c r="K1263">
        <v>0</v>
      </c>
      <c r="L1263">
        <v>0</v>
      </c>
      <c r="M1263" t="s">
        <v>638</v>
      </c>
    </row>
    <row r="1264" spans="1:13">
      <c r="A1264" s="13">
        <f t="shared" si="19"/>
        <v>1717</v>
      </c>
      <c r="B1264">
        <v>2011153</v>
      </c>
      <c r="C1264">
        <v>1380</v>
      </c>
      <c r="D1264">
        <v>1005</v>
      </c>
      <c r="E1264"/>
      <c r="F1264" t="s">
        <v>253</v>
      </c>
      <c r="G1264" s="177">
        <v>1717</v>
      </c>
      <c r="H1264">
        <v>0</v>
      </c>
      <c r="I1264">
        <v>0</v>
      </c>
      <c r="J1264">
        <v>0</v>
      </c>
      <c r="K1264">
        <v>0</v>
      </c>
      <c r="L1264">
        <v>0</v>
      </c>
      <c r="M1264" t="s">
        <v>639</v>
      </c>
    </row>
    <row r="1265" spans="1:13">
      <c r="A1265" s="13">
        <f t="shared" si="19"/>
        <v>6753</v>
      </c>
      <c r="B1265">
        <v>2011154</v>
      </c>
      <c r="C1265">
        <v>1380</v>
      </c>
      <c r="D1265">
        <v>1005</v>
      </c>
      <c r="E1265"/>
      <c r="F1265" t="s">
        <v>253</v>
      </c>
      <c r="G1265" s="177">
        <v>6753</v>
      </c>
      <c r="H1265">
        <v>0</v>
      </c>
      <c r="I1265">
        <v>0</v>
      </c>
      <c r="J1265">
        <v>0</v>
      </c>
      <c r="K1265">
        <v>0</v>
      </c>
      <c r="L1265">
        <v>0</v>
      </c>
      <c r="M1265" t="s">
        <v>640</v>
      </c>
    </row>
    <row r="1266" spans="1:13">
      <c r="A1266" s="13">
        <f t="shared" si="19"/>
        <v>1880</v>
      </c>
      <c r="B1266">
        <v>2011155</v>
      </c>
      <c r="C1266">
        <v>1380</v>
      </c>
      <c r="D1266">
        <v>1005</v>
      </c>
      <c r="E1266"/>
      <c r="F1266" t="s">
        <v>253</v>
      </c>
      <c r="G1266" s="177">
        <v>1880</v>
      </c>
      <c r="H1266">
        <v>0</v>
      </c>
      <c r="I1266">
        <v>0</v>
      </c>
      <c r="J1266">
        <v>0</v>
      </c>
      <c r="K1266">
        <v>0</v>
      </c>
      <c r="L1266">
        <v>0</v>
      </c>
      <c r="M1266" t="s">
        <v>641</v>
      </c>
    </row>
    <row r="1267" spans="1:13">
      <c r="A1267" s="13">
        <f t="shared" si="19"/>
        <v>3097</v>
      </c>
      <c r="B1267">
        <v>2011156</v>
      </c>
      <c r="C1267">
        <v>1380</v>
      </c>
      <c r="D1267">
        <v>1005</v>
      </c>
      <c r="E1267"/>
      <c r="F1267" t="s">
        <v>253</v>
      </c>
      <c r="G1267" s="177">
        <v>3097</v>
      </c>
      <c r="H1267">
        <v>0</v>
      </c>
      <c r="I1267">
        <v>0</v>
      </c>
      <c r="J1267">
        <v>0</v>
      </c>
      <c r="K1267">
        <v>0</v>
      </c>
      <c r="L1267">
        <v>0</v>
      </c>
      <c r="M1267" t="s">
        <v>642</v>
      </c>
    </row>
    <row r="1268" spans="1:13">
      <c r="A1268" s="13">
        <f t="shared" si="19"/>
        <v>2049</v>
      </c>
      <c r="B1268">
        <v>2011157</v>
      </c>
      <c r="C1268">
        <v>1380</v>
      </c>
      <c r="D1268">
        <v>1005</v>
      </c>
      <c r="E1268"/>
      <c r="F1268" t="s">
        <v>253</v>
      </c>
      <c r="G1268" s="177">
        <v>2049</v>
      </c>
      <c r="H1268">
        <v>0</v>
      </c>
      <c r="I1268">
        <v>0</v>
      </c>
      <c r="J1268">
        <v>0</v>
      </c>
      <c r="K1268">
        <v>0</v>
      </c>
      <c r="L1268">
        <v>0</v>
      </c>
      <c r="M1268" t="s">
        <v>643</v>
      </c>
    </row>
    <row r="1269" spans="1:13">
      <c r="A1269" s="13">
        <f t="shared" si="19"/>
        <v>2439</v>
      </c>
      <c r="B1269">
        <v>2011158</v>
      </c>
      <c r="C1269">
        <v>1380</v>
      </c>
      <c r="D1269">
        <v>1005</v>
      </c>
      <c r="E1269"/>
      <c r="F1269" t="s">
        <v>253</v>
      </c>
      <c r="G1269" s="177">
        <v>2439</v>
      </c>
      <c r="H1269">
        <v>0</v>
      </c>
      <c r="I1269">
        <v>0</v>
      </c>
      <c r="J1269">
        <v>0</v>
      </c>
      <c r="K1269">
        <v>0</v>
      </c>
      <c r="L1269">
        <v>0</v>
      </c>
      <c r="M1269" t="s">
        <v>644</v>
      </c>
    </row>
    <row r="1270" spans="1:13">
      <c r="A1270" s="13">
        <f t="shared" si="19"/>
        <v>4</v>
      </c>
      <c r="B1270">
        <v>2011158</v>
      </c>
      <c r="C1270">
        <v>1380</v>
      </c>
      <c r="D1270">
        <v>2004</v>
      </c>
      <c r="E1270"/>
      <c r="F1270" t="s">
        <v>253</v>
      </c>
      <c r="G1270">
        <v>4</v>
      </c>
      <c r="H1270">
        <v>0</v>
      </c>
      <c r="I1270">
        <v>0</v>
      </c>
      <c r="J1270">
        <v>0</v>
      </c>
      <c r="K1270">
        <v>0</v>
      </c>
      <c r="L1270">
        <v>0</v>
      </c>
      <c r="M1270" t="s">
        <v>644</v>
      </c>
    </row>
    <row r="1271" spans="1:13">
      <c r="A1271" s="13">
        <f t="shared" si="19"/>
        <v>3176</v>
      </c>
      <c r="B1271">
        <v>2011159</v>
      </c>
      <c r="C1271">
        <v>1380</v>
      </c>
      <c r="D1271">
        <v>1005</v>
      </c>
      <c r="E1271"/>
      <c r="F1271" t="s">
        <v>253</v>
      </c>
      <c r="G1271" s="177">
        <v>3176</v>
      </c>
      <c r="H1271">
        <v>0</v>
      </c>
      <c r="I1271">
        <v>0</v>
      </c>
      <c r="J1271">
        <v>0</v>
      </c>
      <c r="K1271">
        <v>0</v>
      </c>
      <c r="L1271">
        <v>0</v>
      </c>
      <c r="M1271" t="s">
        <v>645</v>
      </c>
    </row>
    <row r="1272" spans="1:13">
      <c r="A1272" s="13">
        <f t="shared" si="19"/>
        <v>3055</v>
      </c>
      <c r="B1272">
        <v>2011160</v>
      </c>
      <c r="C1272">
        <v>1380</v>
      </c>
      <c r="D1272">
        <v>1005</v>
      </c>
      <c r="E1272"/>
      <c r="F1272" t="s">
        <v>253</v>
      </c>
      <c r="G1272" s="177">
        <v>3055</v>
      </c>
      <c r="H1272">
        <v>0</v>
      </c>
      <c r="I1272">
        <v>0</v>
      </c>
      <c r="J1272">
        <v>0</v>
      </c>
      <c r="K1272">
        <v>0</v>
      </c>
      <c r="L1272">
        <v>0</v>
      </c>
      <c r="M1272" t="s">
        <v>646</v>
      </c>
    </row>
    <row r="1273" spans="1:13">
      <c r="A1273" s="13">
        <f t="shared" si="19"/>
        <v>5076</v>
      </c>
      <c r="B1273">
        <v>2011161</v>
      </c>
      <c r="C1273">
        <v>1380</v>
      </c>
      <c r="D1273">
        <v>1005</v>
      </c>
      <c r="E1273"/>
      <c r="F1273" t="s">
        <v>253</v>
      </c>
      <c r="G1273" s="177">
        <v>5076</v>
      </c>
      <c r="H1273">
        <v>0</v>
      </c>
      <c r="I1273">
        <v>0</v>
      </c>
      <c r="J1273">
        <v>0</v>
      </c>
      <c r="K1273">
        <v>0</v>
      </c>
      <c r="L1273">
        <v>0</v>
      </c>
      <c r="M1273" t="s">
        <v>647</v>
      </c>
    </row>
    <row r="1274" spans="1:13">
      <c r="A1274" s="13">
        <f t="shared" si="19"/>
        <v>1822</v>
      </c>
      <c r="B1274">
        <v>2011162</v>
      </c>
      <c r="C1274">
        <v>1380</v>
      </c>
      <c r="D1274">
        <v>1005</v>
      </c>
      <c r="E1274"/>
      <c r="F1274" t="s">
        <v>253</v>
      </c>
      <c r="G1274" s="177">
        <v>1822</v>
      </c>
      <c r="H1274">
        <v>0</v>
      </c>
      <c r="I1274">
        <v>0</v>
      </c>
      <c r="J1274">
        <v>0</v>
      </c>
      <c r="K1274">
        <v>0</v>
      </c>
      <c r="L1274">
        <v>0</v>
      </c>
      <c r="M1274" t="s">
        <v>648</v>
      </c>
    </row>
    <row r="1275" spans="1:13">
      <c r="A1275" s="13">
        <f t="shared" si="19"/>
        <v>3278</v>
      </c>
      <c r="B1275">
        <v>2011163</v>
      </c>
      <c r="C1275">
        <v>1380</v>
      </c>
      <c r="D1275">
        <v>1005</v>
      </c>
      <c r="E1275"/>
      <c r="F1275" t="s">
        <v>253</v>
      </c>
      <c r="G1275" s="177">
        <v>3278</v>
      </c>
      <c r="H1275">
        <v>0</v>
      </c>
      <c r="I1275">
        <v>0</v>
      </c>
      <c r="J1275">
        <v>0</v>
      </c>
      <c r="K1275">
        <v>0</v>
      </c>
      <c r="L1275">
        <v>0</v>
      </c>
      <c r="M1275" t="s">
        <v>649</v>
      </c>
    </row>
    <row r="1276" spans="1:13">
      <c r="A1276" s="13">
        <f t="shared" si="19"/>
        <v>3027</v>
      </c>
      <c r="B1276">
        <v>2011164</v>
      </c>
      <c r="C1276">
        <v>1380</v>
      </c>
      <c r="D1276">
        <v>1005</v>
      </c>
      <c r="E1276"/>
      <c r="F1276" t="s">
        <v>253</v>
      </c>
      <c r="G1276" s="177">
        <v>3027</v>
      </c>
      <c r="H1276">
        <v>0</v>
      </c>
      <c r="I1276">
        <v>0</v>
      </c>
      <c r="J1276">
        <v>0</v>
      </c>
      <c r="K1276">
        <v>0</v>
      </c>
      <c r="L1276">
        <v>0</v>
      </c>
      <c r="M1276" t="s">
        <v>650</v>
      </c>
    </row>
    <row r="1277" spans="1:13">
      <c r="A1277" s="13">
        <f t="shared" si="19"/>
        <v>3581</v>
      </c>
      <c r="B1277">
        <v>2011165</v>
      </c>
      <c r="C1277">
        <v>1380</v>
      </c>
      <c r="D1277">
        <v>1005</v>
      </c>
      <c r="E1277"/>
      <c r="F1277" t="s">
        <v>253</v>
      </c>
      <c r="G1277" s="177">
        <v>3581</v>
      </c>
      <c r="H1277">
        <v>0</v>
      </c>
      <c r="I1277">
        <v>0</v>
      </c>
      <c r="J1277">
        <v>0</v>
      </c>
      <c r="K1277">
        <v>0</v>
      </c>
      <c r="L1277">
        <v>0</v>
      </c>
      <c r="M1277" t="s">
        <v>651</v>
      </c>
    </row>
    <row r="1278" spans="1:13">
      <c r="A1278" s="13">
        <f t="shared" si="19"/>
        <v>4773</v>
      </c>
      <c r="B1278">
        <v>2011166</v>
      </c>
      <c r="C1278">
        <v>1380</v>
      </c>
      <c r="D1278">
        <v>1005</v>
      </c>
      <c r="E1278"/>
      <c r="F1278" t="s">
        <v>253</v>
      </c>
      <c r="G1278" s="177">
        <v>4773</v>
      </c>
      <c r="H1278">
        <v>0</v>
      </c>
      <c r="I1278">
        <v>0</v>
      </c>
      <c r="J1278">
        <v>0</v>
      </c>
      <c r="K1278">
        <v>0</v>
      </c>
      <c r="L1278">
        <v>0</v>
      </c>
      <c r="M1278" t="s">
        <v>652</v>
      </c>
    </row>
    <row r="1279" spans="1:13">
      <c r="A1279" s="13">
        <f t="shared" si="19"/>
        <v>825</v>
      </c>
      <c r="B1279">
        <v>2011167</v>
      </c>
      <c r="C1279">
        <v>1380</v>
      </c>
      <c r="D1279">
        <v>1005</v>
      </c>
      <c r="E1279"/>
      <c r="F1279" t="s">
        <v>253</v>
      </c>
      <c r="G1279">
        <v>825</v>
      </c>
      <c r="H1279">
        <v>0</v>
      </c>
      <c r="I1279">
        <v>0</v>
      </c>
      <c r="J1279">
        <v>0</v>
      </c>
      <c r="K1279">
        <v>0</v>
      </c>
      <c r="L1279">
        <v>0</v>
      </c>
      <c r="M1279" t="s">
        <v>653</v>
      </c>
    </row>
    <row r="1280" spans="1:13">
      <c r="A1280" s="13">
        <f t="shared" si="19"/>
        <v>4409</v>
      </c>
      <c r="B1280">
        <v>2011168</v>
      </c>
      <c r="C1280">
        <v>1380</v>
      </c>
      <c r="D1280">
        <v>1005</v>
      </c>
      <c r="E1280"/>
      <c r="F1280" t="s">
        <v>253</v>
      </c>
      <c r="G1280" s="177">
        <v>4409</v>
      </c>
      <c r="H1280">
        <v>0</v>
      </c>
      <c r="I1280">
        <v>0</v>
      </c>
      <c r="J1280">
        <v>0</v>
      </c>
      <c r="K1280">
        <v>0</v>
      </c>
      <c r="L1280">
        <v>0</v>
      </c>
      <c r="M1280" t="s">
        <v>654</v>
      </c>
    </row>
    <row r="1281" spans="1:13">
      <c r="A1281" s="13">
        <f t="shared" si="19"/>
        <v>4135</v>
      </c>
      <c r="B1281">
        <v>2011169</v>
      </c>
      <c r="C1281">
        <v>1380</v>
      </c>
      <c r="D1281">
        <v>1005</v>
      </c>
      <c r="E1281"/>
      <c r="F1281" t="s">
        <v>253</v>
      </c>
      <c r="G1281" s="177">
        <v>4135</v>
      </c>
      <c r="H1281">
        <v>0</v>
      </c>
      <c r="I1281">
        <v>0</v>
      </c>
      <c r="J1281">
        <v>0</v>
      </c>
      <c r="K1281">
        <v>0</v>
      </c>
      <c r="L1281">
        <v>0</v>
      </c>
      <c r="M1281" t="s">
        <v>655</v>
      </c>
    </row>
    <row r="1282" spans="1:13">
      <c r="A1282" s="13">
        <f t="shared" si="19"/>
        <v>80914</v>
      </c>
      <c r="B1282">
        <v>2011170</v>
      </c>
      <c r="C1282">
        <v>1380</v>
      </c>
      <c r="D1282">
        <v>1005</v>
      </c>
      <c r="E1282"/>
      <c r="F1282" t="s">
        <v>253</v>
      </c>
      <c r="G1282" s="177">
        <v>80914</v>
      </c>
      <c r="H1282">
        <v>0</v>
      </c>
      <c r="I1282">
        <v>0</v>
      </c>
      <c r="J1282">
        <v>0</v>
      </c>
      <c r="K1282">
        <v>0</v>
      </c>
      <c r="L1282">
        <v>0</v>
      </c>
      <c r="M1282" t="s">
        <v>656</v>
      </c>
    </row>
    <row r="1283" spans="1:13">
      <c r="A1283" s="13">
        <f t="shared" ref="A1283:A1346" si="20">G1283+H1283+I1283</f>
        <v>23740</v>
      </c>
      <c r="B1283">
        <v>2011171</v>
      </c>
      <c r="C1283">
        <v>1380</v>
      </c>
      <c r="D1283">
        <v>1005</v>
      </c>
      <c r="E1283"/>
      <c r="F1283" t="s">
        <v>253</v>
      </c>
      <c r="G1283" s="177">
        <v>23740</v>
      </c>
      <c r="H1283">
        <v>0</v>
      </c>
      <c r="I1283">
        <v>0</v>
      </c>
      <c r="J1283">
        <v>0</v>
      </c>
      <c r="K1283">
        <v>0</v>
      </c>
      <c r="L1283">
        <v>0</v>
      </c>
      <c r="M1283" t="s">
        <v>657</v>
      </c>
    </row>
    <row r="1284" spans="1:13">
      <c r="A1284" s="13">
        <f t="shared" si="20"/>
        <v>90045</v>
      </c>
      <c r="B1284">
        <v>2011173</v>
      </c>
      <c r="C1284">
        <v>1380</v>
      </c>
      <c r="D1284">
        <v>1005</v>
      </c>
      <c r="E1284"/>
      <c r="F1284" t="s">
        <v>253</v>
      </c>
      <c r="G1284" s="177">
        <v>90045</v>
      </c>
      <c r="H1284">
        <v>0</v>
      </c>
      <c r="I1284">
        <v>0</v>
      </c>
      <c r="J1284">
        <v>0</v>
      </c>
      <c r="K1284">
        <v>0</v>
      </c>
      <c r="L1284">
        <v>0</v>
      </c>
      <c r="M1284" t="s">
        <v>658</v>
      </c>
    </row>
    <row r="1285" spans="1:13">
      <c r="A1285" s="13">
        <f t="shared" si="20"/>
        <v>257</v>
      </c>
      <c r="B1285">
        <v>2011173</v>
      </c>
      <c r="C1285">
        <v>1380</v>
      </c>
      <c r="D1285">
        <v>2004</v>
      </c>
      <c r="E1285"/>
      <c r="F1285" t="s">
        <v>253</v>
      </c>
      <c r="G1285">
        <v>257</v>
      </c>
      <c r="H1285">
        <v>0</v>
      </c>
      <c r="I1285">
        <v>0</v>
      </c>
      <c r="J1285">
        <v>0</v>
      </c>
      <c r="K1285">
        <v>0</v>
      </c>
      <c r="L1285">
        <v>0</v>
      </c>
      <c r="M1285" t="s">
        <v>658</v>
      </c>
    </row>
    <row r="1286" spans="1:13">
      <c r="A1286" s="13">
        <f t="shared" si="20"/>
        <v>13607</v>
      </c>
      <c r="B1286">
        <v>2011174</v>
      </c>
      <c r="C1286">
        <v>1380</v>
      </c>
      <c r="D1286">
        <v>1005</v>
      </c>
      <c r="E1286"/>
      <c r="F1286" t="s">
        <v>253</v>
      </c>
      <c r="G1286" s="177">
        <v>13607</v>
      </c>
      <c r="H1286">
        <v>0</v>
      </c>
      <c r="I1286">
        <v>0</v>
      </c>
      <c r="J1286">
        <v>0</v>
      </c>
      <c r="K1286">
        <v>0</v>
      </c>
      <c r="L1286">
        <v>0</v>
      </c>
      <c r="M1286" t="s">
        <v>659</v>
      </c>
    </row>
    <row r="1287" spans="1:13">
      <c r="A1287" s="13">
        <f t="shared" si="20"/>
        <v>28500</v>
      </c>
      <c r="B1287">
        <v>2011820</v>
      </c>
      <c r="C1287">
        <v>1400</v>
      </c>
      <c r="D1287">
        <v>1000</v>
      </c>
      <c r="E1287"/>
      <c r="F1287" t="s">
        <v>122</v>
      </c>
      <c r="G1287" s="177">
        <v>28500</v>
      </c>
      <c r="H1287">
        <v>0</v>
      </c>
      <c r="I1287">
        <v>0</v>
      </c>
      <c r="J1287">
        <v>0</v>
      </c>
      <c r="K1287">
        <v>0</v>
      </c>
      <c r="L1287">
        <v>0</v>
      </c>
      <c r="M1287" t="s">
        <v>660</v>
      </c>
    </row>
    <row r="1288" spans="1:13">
      <c r="A1288" s="13">
        <f t="shared" si="20"/>
        <v>5272.71</v>
      </c>
      <c r="B1288">
        <v>2011820</v>
      </c>
      <c r="C1288">
        <v>1400</v>
      </c>
      <c r="D1288">
        <v>2000</v>
      </c>
      <c r="E1288"/>
      <c r="F1288" t="s">
        <v>122</v>
      </c>
      <c r="G1288" s="102">
        <v>5272.71</v>
      </c>
      <c r="H1288">
        <v>0</v>
      </c>
      <c r="I1288">
        <v>0</v>
      </c>
      <c r="J1288">
        <v>0</v>
      </c>
      <c r="K1288">
        <v>0</v>
      </c>
      <c r="L1288">
        <v>0</v>
      </c>
      <c r="M1288" t="s">
        <v>660</v>
      </c>
    </row>
    <row r="1289" spans="1:13">
      <c r="A1289" s="13">
        <f t="shared" si="20"/>
        <v>1220</v>
      </c>
      <c r="B1289">
        <v>2012055</v>
      </c>
      <c r="C1289">
        <v>1380</v>
      </c>
      <c r="D1289">
        <v>1005</v>
      </c>
      <c r="E1289"/>
      <c r="F1289" t="s">
        <v>253</v>
      </c>
      <c r="G1289" s="177">
        <v>1220</v>
      </c>
      <c r="H1289">
        <v>0</v>
      </c>
      <c r="I1289">
        <v>0</v>
      </c>
      <c r="J1289">
        <v>0</v>
      </c>
      <c r="K1289">
        <v>0</v>
      </c>
      <c r="L1289">
        <v>0</v>
      </c>
      <c r="M1289" t="s">
        <v>661</v>
      </c>
    </row>
    <row r="1290" spans="1:13">
      <c r="A1290" s="13">
        <f t="shared" si="20"/>
        <v>986</v>
      </c>
      <c r="B1290">
        <v>2012057</v>
      </c>
      <c r="C1290">
        <v>1380</v>
      </c>
      <c r="D1290">
        <v>1005</v>
      </c>
      <c r="E1290"/>
      <c r="F1290" t="s">
        <v>253</v>
      </c>
      <c r="G1290">
        <v>986</v>
      </c>
      <c r="H1290">
        <v>0</v>
      </c>
      <c r="I1290">
        <v>0</v>
      </c>
      <c r="J1290">
        <v>0</v>
      </c>
      <c r="K1290">
        <v>0</v>
      </c>
      <c r="L1290">
        <v>0</v>
      </c>
      <c r="M1290" t="s">
        <v>662</v>
      </c>
    </row>
    <row r="1291" spans="1:13">
      <c r="A1291" s="13">
        <f t="shared" si="20"/>
        <v>913</v>
      </c>
      <c r="B1291">
        <v>2012058</v>
      </c>
      <c r="C1291">
        <v>1380</v>
      </c>
      <c r="D1291">
        <v>1005</v>
      </c>
      <c r="E1291"/>
      <c r="F1291" t="s">
        <v>253</v>
      </c>
      <c r="G1291">
        <v>913</v>
      </c>
      <c r="H1291">
        <v>0</v>
      </c>
      <c r="I1291">
        <v>0</v>
      </c>
      <c r="J1291">
        <v>0</v>
      </c>
      <c r="K1291">
        <v>0</v>
      </c>
      <c r="L1291">
        <v>0</v>
      </c>
      <c r="M1291" t="s">
        <v>663</v>
      </c>
    </row>
    <row r="1292" spans="1:13">
      <c r="A1292" s="13">
        <f t="shared" si="20"/>
        <v>1733</v>
      </c>
      <c r="B1292">
        <v>2012062</v>
      </c>
      <c r="C1292">
        <v>1380</v>
      </c>
      <c r="D1292">
        <v>1005</v>
      </c>
      <c r="E1292"/>
      <c r="F1292" t="s">
        <v>253</v>
      </c>
      <c r="G1292" s="177">
        <v>1733</v>
      </c>
      <c r="H1292">
        <v>0</v>
      </c>
      <c r="I1292">
        <v>0</v>
      </c>
      <c r="J1292">
        <v>0</v>
      </c>
      <c r="K1292">
        <v>0</v>
      </c>
      <c r="L1292">
        <v>0</v>
      </c>
      <c r="M1292" t="s">
        <v>664</v>
      </c>
    </row>
    <row r="1293" spans="1:13">
      <c r="A1293" s="13">
        <f t="shared" si="20"/>
        <v>1709</v>
      </c>
      <c r="B1293">
        <v>2012063</v>
      </c>
      <c r="C1293">
        <v>1380</v>
      </c>
      <c r="D1293">
        <v>1005</v>
      </c>
      <c r="E1293"/>
      <c r="F1293" t="s">
        <v>253</v>
      </c>
      <c r="G1293" s="177">
        <v>1709</v>
      </c>
      <c r="H1293">
        <v>0</v>
      </c>
      <c r="I1293">
        <v>0</v>
      </c>
      <c r="J1293">
        <v>0</v>
      </c>
      <c r="K1293">
        <v>0</v>
      </c>
      <c r="L1293">
        <v>0</v>
      </c>
      <c r="M1293" t="s">
        <v>665</v>
      </c>
    </row>
    <row r="1294" spans="1:13">
      <c r="A1294" s="13">
        <f t="shared" si="20"/>
        <v>1426</v>
      </c>
      <c r="B1294">
        <v>2012064</v>
      </c>
      <c r="C1294">
        <v>1380</v>
      </c>
      <c r="D1294">
        <v>1005</v>
      </c>
      <c r="E1294"/>
      <c r="F1294" t="s">
        <v>253</v>
      </c>
      <c r="G1294" s="177">
        <v>1426</v>
      </c>
      <c r="H1294">
        <v>0</v>
      </c>
      <c r="I1294">
        <v>0</v>
      </c>
      <c r="J1294">
        <v>0</v>
      </c>
      <c r="K1294">
        <v>0</v>
      </c>
      <c r="L1294">
        <v>0</v>
      </c>
      <c r="M1294" t="s">
        <v>666</v>
      </c>
    </row>
    <row r="1295" spans="1:13">
      <c r="A1295" s="13">
        <f t="shared" si="20"/>
        <v>388</v>
      </c>
      <c r="B1295">
        <v>2012070</v>
      </c>
      <c r="C1295">
        <v>1380</v>
      </c>
      <c r="D1295">
        <v>1005</v>
      </c>
      <c r="E1295"/>
      <c r="F1295" t="s">
        <v>253</v>
      </c>
      <c r="G1295">
        <v>388</v>
      </c>
      <c r="H1295">
        <v>0</v>
      </c>
      <c r="I1295">
        <v>0</v>
      </c>
      <c r="J1295">
        <v>0</v>
      </c>
      <c r="K1295">
        <v>0</v>
      </c>
      <c r="L1295">
        <v>0</v>
      </c>
      <c r="M1295" t="s">
        <v>667</v>
      </c>
    </row>
    <row r="1296" spans="1:13">
      <c r="A1296" s="13">
        <f t="shared" si="20"/>
        <v>933</v>
      </c>
      <c r="B1296">
        <v>2012758</v>
      </c>
      <c r="C1296">
        <v>1380</v>
      </c>
      <c r="D1296">
        <v>1000</v>
      </c>
      <c r="E1296"/>
      <c r="F1296" t="s">
        <v>253</v>
      </c>
      <c r="G1296">
        <v>933</v>
      </c>
      <c r="H1296">
        <v>0</v>
      </c>
      <c r="I1296">
        <v>0</v>
      </c>
      <c r="J1296">
        <v>0</v>
      </c>
      <c r="K1296">
        <v>0</v>
      </c>
      <c r="L1296">
        <v>0</v>
      </c>
      <c r="M1296" t="s">
        <v>668</v>
      </c>
    </row>
    <row r="1297" spans="1:13">
      <c r="A1297" s="13">
        <f t="shared" si="20"/>
        <v>270</v>
      </c>
      <c r="B1297">
        <v>2012758</v>
      </c>
      <c r="C1297">
        <v>1380</v>
      </c>
      <c r="D1297">
        <v>1020</v>
      </c>
      <c r="E1297"/>
      <c r="F1297" t="s">
        <v>253</v>
      </c>
      <c r="G1297">
        <v>270</v>
      </c>
      <c r="H1297">
        <v>0</v>
      </c>
      <c r="I1297">
        <v>0</v>
      </c>
      <c r="J1297">
        <v>0</v>
      </c>
      <c r="K1297">
        <v>0</v>
      </c>
      <c r="L1297">
        <v>0</v>
      </c>
      <c r="M1297" t="s">
        <v>668</v>
      </c>
    </row>
    <row r="1298" spans="1:13">
      <c r="A1298" s="13">
        <f t="shared" si="20"/>
        <v>9398</v>
      </c>
      <c r="B1298">
        <v>2012761</v>
      </c>
      <c r="C1298">
        <v>1380</v>
      </c>
      <c r="D1298">
        <v>1000</v>
      </c>
      <c r="E1298"/>
      <c r="F1298" t="s">
        <v>253</v>
      </c>
      <c r="G1298" s="177">
        <v>9398</v>
      </c>
      <c r="H1298">
        <v>0</v>
      </c>
      <c r="I1298">
        <v>0</v>
      </c>
      <c r="J1298">
        <v>0</v>
      </c>
      <c r="K1298">
        <v>0</v>
      </c>
      <c r="L1298">
        <v>0</v>
      </c>
      <c r="M1298" t="s">
        <v>669</v>
      </c>
    </row>
    <row r="1299" spans="1:13">
      <c r="A1299" s="13">
        <f t="shared" si="20"/>
        <v>240</v>
      </c>
      <c r="B1299">
        <v>2012761</v>
      </c>
      <c r="C1299">
        <v>1380</v>
      </c>
      <c r="D1299">
        <v>1020</v>
      </c>
      <c r="E1299"/>
      <c r="F1299" t="s">
        <v>253</v>
      </c>
      <c r="G1299">
        <v>240</v>
      </c>
      <c r="H1299">
        <v>0</v>
      </c>
      <c r="I1299">
        <v>0</v>
      </c>
      <c r="J1299">
        <v>0</v>
      </c>
      <c r="K1299">
        <v>0</v>
      </c>
      <c r="L1299">
        <v>0</v>
      </c>
      <c r="M1299" t="s">
        <v>669</v>
      </c>
    </row>
    <row r="1300" spans="1:13">
      <c r="A1300" s="13">
        <f t="shared" si="20"/>
        <v>36</v>
      </c>
      <c r="B1300">
        <v>2012761</v>
      </c>
      <c r="C1300">
        <v>1380</v>
      </c>
      <c r="D1300">
        <v>2001</v>
      </c>
      <c r="E1300"/>
      <c r="F1300" t="s">
        <v>253</v>
      </c>
      <c r="G1300">
        <v>36</v>
      </c>
      <c r="H1300">
        <v>0</v>
      </c>
      <c r="I1300">
        <v>0</v>
      </c>
      <c r="J1300">
        <v>0</v>
      </c>
      <c r="K1300">
        <v>0</v>
      </c>
      <c r="L1300">
        <v>0</v>
      </c>
      <c r="M1300" t="s">
        <v>669</v>
      </c>
    </row>
    <row r="1301" spans="1:13">
      <c r="A1301" s="13">
        <f t="shared" si="20"/>
        <v>161</v>
      </c>
      <c r="B1301">
        <v>2012767</v>
      </c>
      <c r="C1301">
        <v>1380</v>
      </c>
      <c r="D1301">
        <v>1000</v>
      </c>
      <c r="E1301"/>
      <c r="F1301" t="s">
        <v>253</v>
      </c>
      <c r="G1301">
        <v>161</v>
      </c>
      <c r="H1301">
        <v>0</v>
      </c>
      <c r="I1301">
        <v>0</v>
      </c>
      <c r="J1301">
        <v>0</v>
      </c>
      <c r="K1301">
        <v>0</v>
      </c>
      <c r="L1301">
        <v>0</v>
      </c>
      <c r="M1301" t="s">
        <v>670</v>
      </c>
    </row>
    <row r="1302" spans="1:13">
      <c r="A1302" s="13">
        <f t="shared" si="20"/>
        <v>5361</v>
      </c>
      <c r="B1302">
        <v>2012769</v>
      </c>
      <c r="C1302">
        <v>1380</v>
      </c>
      <c r="D1302">
        <v>1000</v>
      </c>
      <c r="E1302"/>
      <c r="F1302" t="s">
        <v>253</v>
      </c>
      <c r="G1302" s="177">
        <v>5361</v>
      </c>
      <c r="H1302">
        <v>0</v>
      </c>
      <c r="I1302">
        <v>0</v>
      </c>
      <c r="J1302">
        <v>0</v>
      </c>
      <c r="K1302">
        <v>0</v>
      </c>
      <c r="L1302">
        <v>0</v>
      </c>
      <c r="M1302" t="s">
        <v>671</v>
      </c>
    </row>
    <row r="1303" spans="1:13">
      <c r="A1303" s="13">
        <f t="shared" si="20"/>
        <v>672</v>
      </c>
      <c r="B1303">
        <v>2012769</v>
      </c>
      <c r="C1303">
        <v>1380</v>
      </c>
      <c r="D1303">
        <v>1020</v>
      </c>
      <c r="E1303"/>
      <c r="F1303" t="s">
        <v>253</v>
      </c>
      <c r="G1303">
        <v>672</v>
      </c>
      <c r="H1303">
        <v>0</v>
      </c>
      <c r="I1303">
        <v>0</v>
      </c>
      <c r="J1303">
        <v>0</v>
      </c>
      <c r="K1303">
        <v>0</v>
      </c>
      <c r="L1303">
        <v>0</v>
      </c>
      <c r="M1303" t="s">
        <v>671</v>
      </c>
    </row>
    <row r="1304" spans="1:13">
      <c r="A1304" s="13">
        <f t="shared" si="20"/>
        <v>93</v>
      </c>
      <c r="B1304">
        <v>2012769</v>
      </c>
      <c r="C1304">
        <v>1380</v>
      </c>
      <c r="D1304">
        <v>2001</v>
      </c>
      <c r="E1304"/>
      <c r="F1304" t="s">
        <v>253</v>
      </c>
      <c r="G1304">
        <v>93</v>
      </c>
      <c r="H1304">
        <v>0</v>
      </c>
      <c r="I1304">
        <v>0</v>
      </c>
      <c r="J1304">
        <v>0</v>
      </c>
      <c r="K1304">
        <v>0</v>
      </c>
      <c r="L1304">
        <v>0</v>
      </c>
      <c r="M1304" t="s">
        <v>671</v>
      </c>
    </row>
    <row r="1305" spans="1:13">
      <c r="A1305" s="13">
        <f t="shared" si="20"/>
        <v>200</v>
      </c>
      <c r="B1305">
        <v>2012797</v>
      </c>
      <c r="C1305">
        <v>1380</v>
      </c>
      <c r="D1305">
        <v>1000</v>
      </c>
      <c r="E1305"/>
      <c r="F1305" t="s">
        <v>253</v>
      </c>
      <c r="G1305">
        <v>200</v>
      </c>
      <c r="H1305">
        <v>0</v>
      </c>
      <c r="I1305">
        <v>0</v>
      </c>
      <c r="J1305">
        <v>0</v>
      </c>
      <c r="K1305">
        <v>0</v>
      </c>
      <c r="L1305">
        <v>0</v>
      </c>
      <c r="M1305" t="s">
        <v>8608</v>
      </c>
    </row>
    <row r="1306" spans="1:13">
      <c r="A1306" s="13">
        <f t="shared" si="20"/>
        <v>273</v>
      </c>
      <c r="B1306">
        <v>2012806</v>
      </c>
      <c r="C1306">
        <v>1380</v>
      </c>
      <c r="D1306">
        <v>1005</v>
      </c>
      <c r="E1306"/>
      <c r="F1306" t="s">
        <v>253</v>
      </c>
      <c r="G1306">
        <v>273</v>
      </c>
      <c r="H1306">
        <v>0</v>
      </c>
      <c r="I1306">
        <v>0</v>
      </c>
      <c r="J1306">
        <v>0</v>
      </c>
      <c r="K1306">
        <v>0</v>
      </c>
      <c r="L1306">
        <v>0</v>
      </c>
      <c r="M1306" t="s">
        <v>672</v>
      </c>
    </row>
    <row r="1307" spans="1:13">
      <c r="A1307" s="13">
        <f t="shared" si="20"/>
        <v>273</v>
      </c>
      <c r="B1307">
        <v>2012807</v>
      </c>
      <c r="C1307">
        <v>1380</v>
      </c>
      <c r="D1307">
        <v>1005</v>
      </c>
      <c r="E1307"/>
      <c r="F1307" t="s">
        <v>253</v>
      </c>
      <c r="G1307">
        <v>273</v>
      </c>
      <c r="H1307">
        <v>0</v>
      </c>
      <c r="I1307">
        <v>0</v>
      </c>
      <c r="J1307">
        <v>0</v>
      </c>
      <c r="K1307">
        <v>0</v>
      </c>
      <c r="L1307">
        <v>0</v>
      </c>
      <c r="M1307" t="s">
        <v>673</v>
      </c>
    </row>
    <row r="1308" spans="1:13">
      <c r="A1308" s="13">
        <f t="shared" si="20"/>
        <v>266500</v>
      </c>
      <c r="B1308">
        <v>2012892</v>
      </c>
      <c r="C1308">
        <v>1400</v>
      </c>
      <c r="D1308">
        <v>1000</v>
      </c>
      <c r="E1308"/>
      <c r="F1308" t="s">
        <v>253</v>
      </c>
      <c r="G1308" s="177">
        <v>266500</v>
      </c>
      <c r="H1308">
        <v>0</v>
      </c>
      <c r="I1308">
        <v>0</v>
      </c>
      <c r="J1308">
        <v>0</v>
      </c>
      <c r="K1308">
        <v>0</v>
      </c>
      <c r="L1308">
        <v>0</v>
      </c>
      <c r="M1308" t="s">
        <v>674</v>
      </c>
    </row>
    <row r="1309" spans="1:13">
      <c r="A1309" s="13">
        <f t="shared" si="20"/>
        <v>4727</v>
      </c>
      <c r="B1309">
        <v>2012892</v>
      </c>
      <c r="C1309">
        <v>1400</v>
      </c>
      <c r="D1309">
        <v>2001</v>
      </c>
      <c r="E1309"/>
      <c r="F1309" t="s">
        <v>253</v>
      </c>
      <c r="G1309" s="177">
        <v>4727</v>
      </c>
      <c r="H1309">
        <v>0</v>
      </c>
      <c r="I1309">
        <v>0</v>
      </c>
      <c r="J1309">
        <v>0</v>
      </c>
      <c r="K1309">
        <v>0</v>
      </c>
      <c r="L1309">
        <v>0</v>
      </c>
      <c r="M1309" t="s">
        <v>674</v>
      </c>
    </row>
    <row r="1310" spans="1:13">
      <c r="A1310" s="13">
        <f t="shared" si="20"/>
        <v>271750</v>
      </c>
      <c r="B1310">
        <v>2012893</v>
      </c>
      <c r="C1310">
        <v>1400</v>
      </c>
      <c r="D1310">
        <v>1000</v>
      </c>
      <c r="E1310"/>
      <c r="F1310" t="s">
        <v>253</v>
      </c>
      <c r="G1310" s="177">
        <v>271750</v>
      </c>
      <c r="H1310">
        <v>0</v>
      </c>
      <c r="I1310">
        <v>0</v>
      </c>
      <c r="J1310">
        <v>0</v>
      </c>
      <c r="K1310">
        <v>0</v>
      </c>
      <c r="L1310">
        <v>0</v>
      </c>
      <c r="M1310" t="s">
        <v>675</v>
      </c>
    </row>
    <row r="1311" spans="1:13">
      <c r="A1311" s="13">
        <f t="shared" si="20"/>
        <v>6734</v>
      </c>
      <c r="B1311">
        <v>2012893</v>
      </c>
      <c r="C1311">
        <v>1400</v>
      </c>
      <c r="D1311">
        <v>2001</v>
      </c>
      <c r="E1311"/>
      <c r="F1311" t="s">
        <v>253</v>
      </c>
      <c r="G1311" s="177">
        <v>6734</v>
      </c>
      <c r="H1311">
        <v>0</v>
      </c>
      <c r="I1311">
        <v>0</v>
      </c>
      <c r="J1311">
        <v>0</v>
      </c>
      <c r="K1311">
        <v>0</v>
      </c>
      <c r="L1311">
        <v>0</v>
      </c>
      <c r="M1311" t="s">
        <v>675</v>
      </c>
    </row>
    <row r="1312" spans="1:13">
      <c r="A1312" s="13">
        <f t="shared" si="20"/>
        <v>106150</v>
      </c>
      <c r="B1312">
        <v>2012894</v>
      </c>
      <c r="C1312">
        <v>1400</v>
      </c>
      <c r="D1312">
        <v>1000</v>
      </c>
      <c r="E1312"/>
      <c r="F1312" t="s">
        <v>253</v>
      </c>
      <c r="G1312" s="177">
        <v>106150</v>
      </c>
      <c r="H1312">
        <v>0</v>
      </c>
      <c r="I1312">
        <v>0</v>
      </c>
      <c r="J1312">
        <v>0</v>
      </c>
      <c r="K1312">
        <v>0</v>
      </c>
      <c r="L1312">
        <v>0</v>
      </c>
      <c r="M1312" t="s">
        <v>676</v>
      </c>
    </row>
    <row r="1313" spans="1:13">
      <c r="A1313" s="13">
        <f t="shared" si="20"/>
        <v>3006</v>
      </c>
      <c r="B1313">
        <v>2012894</v>
      </c>
      <c r="C1313">
        <v>1400</v>
      </c>
      <c r="D1313">
        <v>2001</v>
      </c>
      <c r="E1313"/>
      <c r="F1313" t="s">
        <v>253</v>
      </c>
      <c r="G1313" s="177">
        <v>3006</v>
      </c>
      <c r="H1313">
        <v>0</v>
      </c>
      <c r="I1313">
        <v>0</v>
      </c>
      <c r="J1313">
        <v>0</v>
      </c>
      <c r="K1313">
        <v>0</v>
      </c>
      <c r="L1313">
        <v>0</v>
      </c>
      <c r="M1313" t="s">
        <v>676</v>
      </c>
    </row>
    <row r="1314" spans="1:13">
      <c r="A1314" s="13">
        <f t="shared" si="20"/>
        <v>110825</v>
      </c>
      <c r="B1314">
        <v>2012895</v>
      </c>
      <c r="C1314">
        <v>1400</v>
      </c>
      <c r="D1314">
        <v>1000</v>
      </c>
      <c r="E1314"/>
      <c r="F1314" t="s">
        <v>253</v>
      </c>
      <c r="G1314" s="177">
        <v>110825</v>
      </c>
      <c r="H1314">
        <v>0</v>
      </c>
      <c r="I1314">
        <v>0</v>
      </c>
      <c r="J1314">
        <v>0</v>
      </c>
      <c r="K1314">
        <v>0</v>
      </c>
      <c r="L1314">
        <v>0</v>
      </c>
      <c r="M1314" t="s">
        <v>677</v>
      </c>
    </row>
    <row r="1315" spans="1:13">
      <c r="A1315" s="13">
        <f t="shared" si="20"/>
        <v>5321</v>
      </c>
      <c r="B1315">
        <v>2012895</v>
      </c>
      <c r="C1315">
        <v>1400</v>
      </c>
      <c r="D1315">
        <v>2001</v>
      </c>
      <c r="E1315"/>
      <c r="F1315" t="s">
        <v>253</v>
      </c>
      <c r="G1315" s="177">
        <v>5321</v>
      </c>
      <c r="H1315">
        <v>0</v>
      </c>
      <c r="I1315">
        <v>0</v>
      </c>
      <c r="J1315">
        <v>0</v>
      </c>
      <c r="K1315">
        <v>0</v>
      </c>
      <c r="L1315">
        <v>0</v>
      </c>
      <c r="M1315" t="s">
        <v>677</v>
      </c>
    </row>
    <row r="1316" spans="1:13">
      <c r="A1316" s="13">
        <f t="shared" si="20"/>
        <v>529.79499999999996</v>
      </c>
      <c r="B1316">
        <v>2013083</v>
      </c>
      <c r="C1316">
        <v>1400</v>
      </c>
      <c r="D1316">
        <v>1000</v>
      </c>
      <c r="E1316"/>
      <c r="F1316" t="s">
        <v>122</v>
      </c>
      <c r="G1316">
        <v>529.79499999999996</v>
      </c>
      <c r="H1316">
        <v>0</v>
      </c>
      <c r="I1316">
        <v>0</v>
      </c>
      <c r="J1316">
        <v>0</v>
      </c>
      <c r="K1316">
        <v>0</v>
      </c>
      <c r="L1316">
        <v>0</v>
      </c>
      <c r="M1316" t="s">
        <v>7705</v>
      </c>
    </row>
    <row r="1317" spans="1:13">
      <c r="A1317" s="13">
        <f t="shared" si="20"/>
        <v>8</v>
      </c>
      <c r="B1317">
        <v>2013084</v>
      </c>
      <c r="C1317">
        <v>1400</v>
      </c>
      <c r="D1317">
        <v>1000</v>
      </c>
      <c r="E1317"/>
      <c r="F1317" t="s">
        <v>122</v>
      </c>
      <c r="G1317">
        <v>8</v>
      </c>
      <c r="H1317">
        <v>0</v>
      </c>
      <c r="I1317">
        <v>0</v>
      </c>
      <c r="J1317">
        <v>0</v>
      </c>
      <c r="K1317">
        <v>0</v>
      </c>
      <c r="L1317">
        <v>0</v>
      </c>
      <c r="M1317" t="s">
        <v>678</v>
      </c>
    </row>
    <row r="1318" spans="1:13">
      <c r="A1318" s="13">
        <f t="shared" si="20"/>
        <v>0.84299999999999997</v>
      </c>
      <c r="B1318">
        <v>2013084</v>
      </c>
      <c r="C1318">
        <v>1400</v>
      </c>
      <c r="D1318">
        <v>2001</v>
      </c>
      <c r="E1318"/>
      <c r="F1318" t="s">
        <v>122</v>
      </c>
      <c r="G1318">
        <v>0.84299999999999997</v>
      </c>
      <c r="H1318">
        <v>0</v>
      </c>
      <c r="I1318">
        <v>0</v>
      </c>
      <c r="J1318">
        <v>0</v>
      </c>
      <c r="K1318">
        <v>0</v>
      </c>
      <c r="L1318">
        <v>0</v>
      </c>
      <c r="M1318" t="s">
        <v>678</v>
      </c>
    </row>
    <row r="1319" spans="1:13">
      <c r="A1319" s="13">
        <f t="shared" si="20"/>
        <v>3499</v>
      </c>
      <c r="B1319">
        <v>2013096</v>
      </c>
      <c r="C1319">
        <v>1380</v>
      </c>
      <c r="D1319">
        <v>1000</v>
      </c>
      <c r="E1319"/>
      <c r="F1319" t="s">
        <v>253</v>
      </c>
      <c r="G1319" s="177">
        <v>3499</v>
      </c>
      <c r="H1319">
        <v>0</v>
      </c>
      <c r="I1319">
        <v>0</v>
      </c>
      <c r="J1319">
        <v>0</v>
      </c>
      <c r="K1319">
        <v>0</v>
      </c>
      <c r="L1319">
        <v>0</v>
      </c>
      <c r="M1319" t="s">
        <v>679</v>
      </c>
    </row>
    <row r="1320" spans="1:13">
      <c r="A1320" s="13">
        <f t="shared" si="20"/>
        <v>327</v>
      </c>
      <c r="B1320">
        <v>2013097</v>
      </c>
      <c r="C1320">
        <v>1380</v>
      </c>
      <c r="D1320">
        <v>1000</v>
      </c>
      <c r="E1320"/>
      <c r="F1320" t="s">
        <v>253</v>
      </c>
      <c r="G1320">
        <v>327</v>
      </c>
      <c r="H1320">
        <v>0</v>
      </c>
      <c r="I1320">
        <v>0</v>
      </c>
      <c r="J1320">
        <v>0</v>
      </c>
      <c r="K1320">
        <v>0</v>
      </c>
      <c r="L1320">
        <v>0</v>
      </c>
      <c r="M1320" t="s">
        <v>680</v>
      </c>
    </row>
    <row r="1321" spans="1:13">
      <c r="A1321" s="13">
        <f t="shared" si="20"/>
        <v>126</v>
      </c>
      <c r="B1321">
        <v>2013115</v>
      </c>
      <c r="C1321">
        <v>1380</v>
      </c>
      <c r="D1321">
        <v>1000</v>
      </c>
      <c r="E1321"/>
      <c r="F1321" t="s">
        <v>253</v>
      </c>
      <c r="G1321">
        <v>126</v>
      </c>
      <c r="H1321">
        <v>0</v>
      </c>
      <c r="I1321">
        <v>0</v>
      </c>
      <c r="J1321">
        <v>0</v>
      </c>
      <c r="K1321">
        <v>0</v>
      </c>
      <c r="L1321">
        <v>0</v>
      </c>
      <c r="M1321" t="s">
        <v>681</v>
      </c>
    </row>
    <row r="1322" spans="1:13">
      <c r="A1322" s="13">
        <f t="shared" si="20"/>
        <v>1336</v>
      </c>
      <c r="B1322">
        <v>2013230</v>
      </c>
      <c r="C1322">
        <v>1380</v>
      </c>
      <c r="D1322">
        <v>1005</v>
      </c>
      <c r="E1322"/>
      <c r="F1322" t="s">
        <v>253</v>
      </c>
      <c r="G1322" s="177">
        <v>1336</v>
      </c>
      <c r="H1322">
        <v>0</v>
      </c>
      <c r="I1322">
        <v>0</v>
      </c>
      <c r="J1322">
        <v>0</v>
      </c>
      <c r="K1322">
        <v>0</v>
      </c>
      <c r="L1322">
        <v>0</v>
      </c>
      <c r="M1322" t="s">
        <v>8029</v>
      </c>
    </row>
    <row r="1323" spans="1:13">
      <c r="A1323" s="13">
        <f t="shared" si="20"/>
        <v>630</v>
      </c>
      <c r="B1323">
        <v>2013231</v>
      </c>
      <c r="C1323">
        <v>1380</v>
      </c>
      <c r="D1323">
        <v>1005</v>
      </c>
      <c r="E1323"/>
      <c r="F1323" t="s">
        <v>253</v>
      </c>
      <c r="G1323">
        <v>630</v>
      </c>
      <c r="H1323">
        <v>0</v>
      </c>
      <c r="I1323">
        <v>0</v>
      </c>
      <c r="J1323">
        <v>0</v>
      </c>
      <c r="K1323">
        <v>0</v>
      </c>
      <c r="L1323">
        <v>0</v>
      </c>
      <c r="M1323" t="s">
        <v>682</v>
      </c>
    </row>
    <row r="1324" spans="1:13">
      <c r="A1324" s="13">
        <f t="shared" si="20"/>
        <v>1183</v>
      </c>
      <c r="B1324">
        <v>2013246</v>
      </c>
      <c r="C1324">
        <v>1380</v>
      </c>
      <c r="D1324">
        <v>1005</v>
      </c>
      <c r="E1324"/>
      <c r="F1324" t="s">
        <v>253</v>
      </c>
      <c r="G1324" s="177">
        <v>1183</v>
      </c>
      <c r="H1324">
        <v>0</v>
      </c>
      <c r="I1324">
        <v>0</v>
      </c>
      <c r="J1324">
        <v>0</v>
      </c>
      <c r="K1324">
        <v>0</v>
      </c>
      <c r="L1324">
        <v>0</v>
      </c>
      <c r="M1324" t="s">
        <v>683</v>
      </c>
    </row>
    <row r="1325" spans="1:13">
      <c r="A1325" s="13">
        <f t="shared" si="20"/>
        <v>1573</v>
      </c>
      <c r="B1325">
        <v>2013247</v>
      </c>
      <c r="C1325">
        <v>1380</v>
      </c>
      <c r="D1325">
        <v>1005</v>
      </c>
      <c r="E1325"/>
      <c r="F1325" t="s">
        <v>253</v>
      </c>
      <c r="G1325" s="177">
        <v>1573</v>
      </c>
      <c r="H1325">
        <v>0</v>
      </c>
      <c r="I1325">
        <v>0</v>
      </c>
      <c r="J1325">
        <v>0</v>
      </c>
      <c r="K1325">
        <v>0</v>
      </c>
      <c r="L1325">
        <v>0</v>
      </c>
      <c r="M1325" t="s">
        <v>684</v>
      </c>
    </row>
    <row r="1326" spans="1:13">
      <c r="A1326" s="13">
        <f t="shared" si="20"/>
        <v>18883</v>
      </c>
      <c r="B1326">
        <v>2013249</v>
      </c>
      <c r="C1326">
        <v>1380</v>
      </c>
      <c r="D1326">
        <v>1005</v>
      </c>
      <c r="E1326"/>
      <c r="F1326" t="s">
        <v>253</v>
      </c>
      <c r="G1326" s="177">
        <v>18883</v>
      </c>
      <c r="H1326">
        <v>0</v>
      </c>
      <c r="I1326">
        <v>0</v>
      </c>
      <c r="J1326">
        <v>0</v>
      </c>
      <c r="K1326">
        <v>0</v>
      </c>
      <c r="L1326">
        <v>0</v>
      </c>
      <c r="M1326" t="s">
        <v>685</v>
      </c>
    </row>
    <row r="1327" spans="1:13">
      <c r="A1327" s="13">
        <f t="shared" si="20"/>
        <v>7</v>
      </c>
      <c r="B1327">
        <v>2013249</v>
      </c>
      <c r="C1327">
        <v>1380</v>
      </c>
      <c r="D1327">
        <v>2004</v>
      </c>
      <c r="E1327"/>
      <c r="F1327" t="s">
        <v>253</v>
      </c>
      <c r="G1327">
        <v>7</v>
      </c>
      <c r="H1327">
        <v>0</v>
      </c>
      <c r="I1327">
        <v>0</v>
      </c>
      <c r="J1327">
        <v>0</v>
      </c>
      <c r="K1327">
        <v>0</v>
      </c>
      <c r="L1327">
        <v>0</v>
      </c>
      <c r="M1327" t="s">
        <v>685</v>
      </c>
    </row>
    <row r="1328" spans="1:13">
      <c r="A1328" s="13">
        <f t="shared" si="20"/>
        <v>5018</v>
      </c>
      <c r="B1328">
        <v>2013251</v>
      </c>
      <c r="C1328">
        <v>1380</v>
      </c>
      <c r="D1328">
        <v>1005</v>
      </c>
      <c r="E1328"/>
      <c r="F1328" t="s">
        <v>253</v>
      </c>
      <c r="G1328" s="177">
        <v>5018</v>
      </c>
      <c r="H1328">
        <v>0</v>
      </c>
      <c r="I1328">
        <v>0</v>
      </c>
      <c r="J1328">
        <v>0</v>
      </c>
      <c r="K1328">
        <v>0</v>
      </c>
      <c r="L1328">
        <v>0</v>
      </c>
      <c r="M1328" t="s">
        <v>686</v>
      </c>
    </row>
    <row r="1329" spans="1:13">
      <c r="A1329" s="13">
        <f t="shared" si="20"/>
        <v>2582</v>
      </c>
      <c r="B1329">
        <v>2013252</v>
      </c>
      <c r="C1329">
        <v>1380</v>
      </c>
      <c r="D1329">
        <v>1005</v>
      </c>
      <c r="E1329"/>
      <c r="F1329" t="s">
        <v>253</v>
      </c>
      <c r="G1329" s="177">
        <v>2582</v>
      </c>
      <c r="H1329">
        <v>0</v>
      </c>
      <c r="I1329">
        <v>0</v>
      </c>
      <c r="J1329">
        <v>0</v>
      </c>
      <c r="K1329">
        <v>0</v>
      </c>
      <c r="L1329">
        <v>0</v>
      </c>
      <c r="M1329" t="s">
        <v>687</v>
      </c>
    </row>
    <row r="1330" spans="1:13">
      <c r="A1330" s="13">
        <f t="shared" si="20"/>
        <v>2471</v>
      </c>
      <c r="B1330">
        <v>2013253</v>
      </c>
      <c r="C1330">
        <v>1380</v>
      </c>
      <c r="D1330">
        <v>1005</v>
      </c>
      <c r="E1330"/>
      <c r="F1330" t="s">
        <v>253</v>
      </c>
      <c r="G1330" s="177">
        <v>2471</v>
      </c>
      <c r="H1330">
        <v>0</v>
      </c>
      <c r="I1330">
        <v>0</v>
      </c>
      <c r="J1330">
        <v>0</v>
      </c>
      <c r="K1330">
        <v>0</v>
      </c>
      <c r="L1330">
        <v>0</v>
      </c>
      <c r="M1330" t="s">
        <v>688</v>
      </c>
    </row>
    <row r="1331" spans="1:13">
      <c r="A1331" s="13">
        <f t="shared" si="20"/>
        <v>644</v>
      </c>
      <c r="B1331">
        <v>2013270</v>
      </c>
      <c r="C1331">
        <v>1380</v>
      </c>
      <c r="D1331">
        <v>1005</v>
      </c>
      <c r="E1331"/>
      <c r="F1331" t="s">
        <v>253</v>
      </c>
      <c r="G1331">
        <v>644</v>
      </c>
      <c r="H1331">
        <v>0</v>
      </c>
      <c r="I1331">
        <v>0</v>
      </c>
      <c r="J1331">
        <v>0</v>
      </c>
      <c r="K1331">
        <v>0</v>
      </c>
      <c r="L1331">
        <v>0</v>
      </c>
      <c r="M1331" t="s">
        <v>689</v>
      </c>
    </row>
    <row r="1332" spans="1:13">
      <c r="A1332" s="13">
        <f t="shared" si="20"/>
        <v>470</v>
      </c>
      <c r="B1332">
        <v>2013295</v>
      </c>
      <c r="C1332">
        <v>1380</v>
      </c>
      <c r="D1332">
        <v>1005</v>
      </c>
      <c r="E1332"/>
      <c r="F1332" t="s">
        <v>253</v>
      </c>
      <c r="G1332">
        <v>470</v>
      </c>
      <c r="H1332">
        <v>0</v>
      </c>
      <c r="I1332">
        <v>0</v>
      </c>
      <c r="J1332">
        <v>0</v>
      </c>
      <c r="K1332">
        <v>0</v>
      </c>
      <c r="L1332">
        <v>0</v>
      </c>
      <c r="M1332" t="s">
        <v>690</v>
      </c>
    </row>
    <row r="1333" spans="1:13">
      <c r="A1333" s="13">
        <f t="shared" si="20"/>
        <v>551</v>
      </c>
      <c r="B1333">
        <v>2013296</v>
      </c>
      <c r="C1333">
        <v>1380</v>
      </c>
      <c r="D1333">
        <v>1005</v>
      </c>
      <c r="E1333"/>
      <c r="F1333" t="s">
        <v>253</v>
      </c>
      <c r="G1333">
        <v>551</v>
      </c>
      <c r="H1333">
        <v>0</v>
      </c>
      <c r="I1333">
        <v>0</v>
      </c>
      <c r="J1333">
        <v>0</v>
      </c>
      <c r="K1333">
        <v>0</v>
      </c>
      <c r="L1333">
        <v>0</v>
      </c>
      <c r="M1333" t="s">
        <v>691</v>
      </c>
    </row>
    <row r="1334" spans="1:13">
      <c r="A1334" s="13">
        <f t="shared" si="20"/>
        <v>590</v>
      </c>
      <c r="B1334">
        <v>2013303</v>
      </c>
      <c r="C1334">
        <v>1380</v>
      </c>
      <c r="D1334">
        <v>1005</v>
      </c>
      <c r="E1334"/>
      <c r="F1334" t="s">
        <v>253</v>
      </c>
      <c r="G1334">
        <v>590</v>
      </c>
      <c r="H1334">
        <v>0</v>
      </c>
      <c r="I1334">
        <v>0</v>
      </c>
      <c r="J1334">
        <v>0</v>
      </c>
      <c r="K1334">
        <v>0</v>
      </c>
      <c r="L1334">
        <v>0</v>
      </c>
      <c r="M1334" t="s">
        <v>692</v>
      </c>
    </row>
    <row r="1335" spans="1:13">
      <c r="A1335" s="13">
        <f t="shared" si="20"/>
        <v>135</v>
      </c>
      <c r="B1335">
        <v>2013304</v>
      </c>
      <c r="C1335">
        <v>1380</v>
      </c>
      <c r="D1335">
        <v>1005</v>
      </c>
      <c r="E1335"/>
      <c r="F1335" t="s">
        <v>253</v>
      </c>
      <c r="G1335">
        <v>135</v>
      </c>
      <c r="H1335">
        <v>0</v>
      </c>
      <c r="I1335">
        <v>0</v>
      </c>
      <c r="J1335">
        <v>0</v>
      </c>
      <c r="K1335">
        <v>0</v>
      </c>
      <c r="L1335">
        <v>0</v>
      </c>
      <c r="M1335" t="s">
        <v>693</v>
      </c>
    </row>
    <row r="1336" spans="1:13">
      <c r="A1336" s="13">
        <f t="shared" si="20"/>
        <v>27480</v>
      </c>
      <c r="B1336">
        <v>2013344</v>
      </c>
      <c r="C1336">
        <v>1380</v>
      </c>
      <c r="D1336">
        <v>1005</v>
      </c>
      <c r="E1336"/>
      <c r="F1336" t="s">
        <v>253</v>
      </c>
      <c r="G1336" s="177">
        <v>27480</v>
      </c>
      <c r="H1336">
        <v>0</v>
      </c>
      <c r="I1336">
        <v>0</v>
      </c>
      <c r="J1336">
        <v>0</v>
      </c>
      <c r="K1336">
        <v>0</v>
      </c>
      <c r="L1336">
        <v>0</v>
      </c>
      <c r="M1336" t="s">
        <v>694</v>
      </c>
    </row>
    <row r="1337" spans="1:13">
      <c r="A1337" s="13">
        <f t="shared" si="20"/>
        <v>11660</v>
      </c>
      <c r="B1337">
        <v>2013351</v>
      </c>
      <c r="C1337">
        <v>1380</v>
      </c>
      <c r="D1337">
        <v>1005</v>
      </c>
      <c r="E1337"/>
      <c r="F1337" t="s">
        <v>253</v>
      </c>
      <c r="G1337" s="177">
        <v>11660</v>
      </c>
      <c r="H1337">
        <v>0</v>
      </c>
      <c r="I1337">
        <v>0</v>
      </c>
      <c r="J1337">
        <v>0</v>
      </c>
      <c r="K1337">
        <v>0</v>
      </c>
      <c r="L1337">
        <v>0</v>
      </c>
      <c r="M1337" t="s">
        <v>695</v>
      </c>
    </row>
    <row r="1338" spans="1:13">
      <c r="A1338" s="13">
        <f t="shared" si="20"/>
        <v>51160</v>
      </c>
      <c r="B1338">
        <v>2013352</v>
      </c>
      <c r="C1338">
        <v>1380</v>
      </c>
      <c r="D1338">
        <v>1005</v>
      </c>
      <c r="E1338"/>
      <c r="F1338" t="s">
        <v>253</v>
      </c>
      <c r="G1338" s="177">
        <v>51160</v>
      </c>
      <c r="H1338">
        <v>0</v>
      </c>
      <c r="I1338">
        <v>0</v>
      </c>
      <c r="J1338">
        <v>0</v>
      </c>
      <c r="K1338">
        <v>0</v>
      </c>
      <c r="L1338">
        <v>0</v>
      </c>
      <c r="M1338" t="s">
        <v>8288</v>
      </c>
    </row>
    <row r="1339" spans="1:13">
      <c r="A1339" s="13">
        <f t="shared" si="20"/>
        <v>23993</v>
      </c>
      <c r="B1339">
        <v>2013360</v>
      </c>
      <c r="C1339">
        <v>1380</v>
      </c>
      <c r="D1339">
        <v>1005</v>
      </c>
      <c r="E1339"/>
      <c r="F1339" t="s">
        <v>253</v>
      </c>
      <c r="G1339" s="177">
        <v>23993</v>
      </c>
      <c r="H1339">
        <v>0</v>
      </c>
      <c r="I1339">
        <v>0</v>
      </c>
      <c r="J1339">
        <v>0</v>
      </c>
      <c r="K1339">
        <v>0</v>
      </c>
      <c r="L1339">
        <v>0</v>
      </c>
      <c r="M1339" t="s">
        <v>8289</v>
      </c>
    </row>
    <row r="1340" spans="1:13">
      <c r="A1340" s="13">
        <f t="shared" si="20"/>
        <v>10199</v>
      </c>
      <c r="B1340">
        <v>2013366</v>
      </c>
      <c r="C1340">
        <v>1380</v>
      </c>
      <c r="D1340">
        <v>1005</v>
      </c>
      <c r="E1340"/>
      <c r="F1340" t="s">
        <v>253</v>
      </c>
      <c r="G1340" s="177">
        <v>10199</v>
      </c>
      <c r="H1340">
        <v>0</v>
      </c>
      <c r="I1340">
        <v>0</v>
      </c>
      <c r="J1340">
        <v>0</v>
      </c>
      <c r="K1340">
        <v>0</v>
      </c>
      <c r="L1340">
        <v>0</v>
      </c>
      <c r="M1340" t="s">
        <v>696</v>
      </c>
    </row>
    <row r="1341" spans="1:13">
      <c r="A1341" s="13">
        <f t="shared" si="20"/>
        <v>5172</v>
      </c>
      <c r="B1341">
        <v>2013521</v>
      </c>
      <c r="C1341">
        <v>1380</v>
      </c>
      <c r="D1341">
        <v>1005</v>
      </c>
      <c r="E1341"/>
      <c r="F1341" t="s">
        <v>253</v>
      </c>
      <c r="G1341" s="177">
        <v>5172</v>
      </c>
      <c r="H1341">
        <v>0</v>
      </c>
      <c r="I1341">
        <v>0</v>
      </c>
      <c r="J1341">
        <v>0</v>
      </c>
      <c r="K1341">
        <v>0</v>
      </c>
      <c r="L1341">
        <v>0</v>
      </c>
      <c r="M1341" t="s">
        <v>697</v>
      </c>
    </row>
    <row r="1342" spans="1:13">
      <c r="A1342" s="13">
        <f t="shared" si="20"/>
        <v>1</v>
      </c>
      <c r="B1342">
        <v>2013521</v>
      </c>
      <c r="C1342">
        <v>1380</v>
      </c>
      <c r="D1342">
        <v>2004</v>
      </c>
      <c r="E1342"/>
      <c r="F1342" t="s">
        <v>253</v>
      </c>
      <c r="G1342">
        <v>1</v>
      </c>
      <c r="H1342">
        <v>0</v>
      </c>
      <c r="I1342">
        <v>0</v>
      </c>
      <c r="J1342">
        <v>0</v>
      </c>
      <c r="K1342">
        <v>0</v>
      </c>
      <c r="L1342">
        <v>0</v>
      </c>
      <c r="M1342" t="s">
        <v>697</v>
      </c>
    </row>
    <row r="1343" spans="1:13">
      <c r="A1343" s="13">
        <f t="shared" si="20"/>
        <v>1331</v>
      </c>
      <c r="B1343">
        <v>2013523</v>
      </c>
      <c r="C1343">
        <v>1380</v>
      </c>
      <c r="D1343">
        <v>1005</v>
      </c>
      <c r="E1343"/>
      <c r="F1343" t="s">
        <v>253</v>
      </c>
      <c r="G1343" s="177">
        <v>1331</v>
      </c>
      <c r="H1343">
        <v>0</v>
      </c>
      <c r="I1343">
        <v>0</v>
      </c>
      <c r="J1343">
        <v>0</v>
      </c>
      <c r="K1343">
        <v>0</v>
      </c>
      <c r="L1343">
        <v>0</v>
      </c>
      <c r="M1343" t="s">
        <v>698</v>
      </c>
    </row>
    <row r="1344" spans="1:13">
      <c r="A1344" s="13">
        <f t="shared" si="20"/>
        <v>2697</v>
      </c>
      <c r="B1344">
        <v>2013524</v>
      </c>
      <c r="C1344">
        <v>1380</v>
      </c>
      <c r="D1344">
        <v>1005</v>
      </c>
      <c r="E1344"/>
      <c r="F1344" t="s">
        <v>253</v>
      </c>
      <c r="G1344" s="177">
        <v>2697</v>
      </c>
      <c r="H1344">
        <v>0</v>
      </c>
      <c r="I1344">
        <v>0</v>
      </c>
      <c r="J1344">
        <v>0</v>
      </c>
      <c r="K1344">
        <v>0</v>
      </c>
      <c r="L1344">
        <v>0</v>
      </c>
      <c r="M1344" t="s">
        <v>699</v>
      </c>
    </row>
    <row r="1345" spans="1:13">
      <c r="A1345" s="13">
        <f t="shared" si="20"/>
        <v>2949</v>
      </c>
      <c r="B1345">
        <v>2013525</v>
      </c>
      <c r="C1345">
        <v>1380</v>
      </c>
      <c r="D1345">
        <v>1005</v>
      </c>
      <c r="E1345"/>
      <c r="F1345" t="s">
        <v>253</v>
      </c>
      <c r="G1345" s="177">
        <v>2949</v>
      </c>
      <c r="H1345">
        <v>0</v>
      </c>
      <c r="I1345">
        <v>0</v>
      </c>
      <c r="J1345">
        <v>0</v>
      </c>
      <c r="K1345">
        <v>0</v>
      </c>
      <c r="L1345">
        <v>0</v>
      </c>
      <c r="M1345" t="s">
        <v>700</v>
      </c>
    </row>
    <row r="1346" spans="1:13">
      <c r="A1346" s="13">
        <f t="shared" si="20"/>
        <v>155</v>
      </c>
      <c r="B1346">
        <v>2013689</v>
      </c>
      <c r="C1346">
        <v>1380</v>
      </c>
      <c r="D1346">
        <v>1000</v>
      </c>
      <c r="E1346"/>
      <c r="F1346" t="s">
        <v>253</v>
      </c>
      <c r="G1346">
        <v>155</v>
      </c>
      <c r="H1346">
        <v>0</v>
      </c>
      <c r="I1346">
        <v>0</v>
      </c>
      <c r="J1346">
        <v>0</v>
      </c>
      <c r="K1346">
        <v>0</v>
      </c>
      <c r="L1346">
        <v>0</v>
      </c>
      <c r="M1346" t="s">
        <v>7688</v>
      </c>
    </row>
    <row r="1347" spans="1:13">
      <c r="A1347" s="13">
        <f t="shared" ref="A1347:A1410" si="21">G1347+H1347+I1347</f>
        <v>57693</v>
      </c>
      <c r="B1347">
        <v>2013900</v>
      </c>
      <c r="C1347">
        <v>1380</v>
      </c>
      <c r="D1347">
        <v>1005</v>
      </c>
      <c r="E1347"/>
      <c r="F1347" t="s">
        <v>253</v>
      </c>
      <c r="G1347" s="177">
        <v>57693</v>
      </c>
      <c r="H1347">
        <v>0</v>
      </c>
      <c r="I1347">
        <v>0</v>
      </c>
      <c r="J1347">
        <v>0</v>
      </c>
      <c r="K1347">
        <v>0</v>
      </c>
      <c r="L1347">
        <v>0</v>
      </c>
      <c r="M1347" t="s">
        <v>701</v>
      </c>
    </row>
    <row r="1348" spans="1:13">
      <c r="A1348" s="13">
        <f t="shared" si="21"/>
        <v>19000</v>
      </c>
      <c r="B1348">
        <v>2014187</v>
      </c>
      <c r="C1348">
        <v>1380</v>
      </c>
      <c r="D1348">
        <v>1005</v>
      </c>
      <c r="E1348"/>
      <c r="F1348" t="s">
        <v>253</v>
      </c>
      <c r="G1348" s="177">
        <v>19000</v>
      </c>
      <c r="H1348">
        <v>0</v>
      </c>
      <c r="I1348">
        <v>0</v>
      </c>
      <c r="J1348">
        <v>0</v>
      </c>
      <c r="K1348">
        <v>0</v>
      </c>
      <c r="L1348">
        <v>0</v>
      </c>
      <c r="M1348" t="s">
        <v>702</v>
      </c>
    </row>
    <row r="1349" spans="1:13">
      <c r="A1349" s="13">
        <f t="shared" si="21"/>
        <v>343</v>
      </c>
      <c r="B1349">
        <v>2014187</v>
      </c>
      <c r="C1349">
        <v>1380</v>
      </c>
      <c r="D1349">
        <v>2004</v>
      </c>
      <c r="E1349"/>
      <c r="F1349" t="s">
        <v>253</v>
      </c>
      <c r="G1349">
        <v>343</v>
      </c>
      <c r="H1349">
        <v>0</v>
      </c>
      <c r="I1349">
        <v>0</v>
      </c>
      <c r="J1349">
        <v>0</v>
      </c>
      <c r="K1349">
        <v>0</v>
      </c>
      <c r="L1349">
        <v>0</v>
      </c>
      <c r="M1349" t="s">
        <v>702</v>
      </c>
    </row>
    <row r="1350" spans="1:13">
      <c r="A1350" s="13">
        <f t="shared" si="21"/>
        <v>6200</v>
      </c>
      <c r="B1350">
        <v>2014214</v>
      </c>
      <c r="C1350">
        <v>1400</v>
      </c>
      <c r="D1350">
        <v>1000</v>
      </c>
      <c r="E1350"/>
      <c r="F1350" t="s">
        <v>253</v>
      </c>
      <c r="G1350" s="177">
        <v>6200</v>
      </c>
      <c r="H1350">
        <v>0</v>
      </c>
      <c r="I1350">
        <v>0</v>
      </c>
      <c r="J1350">
        <v>0</v>
      </c>
      <c r="K1350">
        <v>0</v>
      </c>
      <c r="L1350">
        <v>0</v>
      </c>
      <c r="M1350" t="s">
        <v>703</v>
      </c>
    </row>
    <row r="1351" spans="1:13">
      <c r="A1351" s="13">
        <f t="shared" si="21"/>
        <v>1830</v>
      </c>
      <c r="B1351">
        <v>2014214</v>
      </c>
      <c r="C1351">
        <v>1400</v>
      </c>
      <c r="D1351">
        <v>2001</v>
      </c>
      <c r="E1351"/>
      <c r="F1351" t="s">
        <v>253</v>
      </c>
      <c r="G1351" s="177">
        <v>1830</v>
      </c>
      <c r="H1351">
        <v>0</v>
      </c>
      <c r="I1351">
        <v>0</v>
      </c>
      <c r="J1351">
        <v>0</v>
      </c>
      <c r="K1351">
        <v>0</v>
      </c>
      <c r="L1351">
        <v>0</v>
      </c>
      <c r="M1351" t="s">
        <v>703</v>
      </c>
    </row>
    <row r="1352" spans="1:13">
      <c r="A1352" s="13">
        <f t="shared" si="21"/>
        <v>3056</v>
      </c>
      <c r="B1352">
        <v>2014486</v>
      </c>
      <c r="C1352">
        <v>1380</v>
      </c>
      <c r="D1352">
        <v>1000</v>
      </c>
      <c r="E1352"/>
      <c r="F1352" t="s">
        <v>253</v>
      </c>
      <c r="G1352" s="177">
        <v>3056</v>
      </c>
      <c r="H1352">
        <v>0</v>
      </c>
      <c r="I1352">
        <v>0</v>
      </c>
      <c r="J1352">
        <v>0</v>
      </c>
      <c r="K1352">
        <v>13</v>
      </c>
      <c r="L1352">
        <v>0</v>
      </c>
      <c r="M1352" t="s">
        <v>704</v>
      </c>
    </row>
    <row r="1353" spans="1:13">
      <c r="A1353" s="13">
        <f t="shared" si="21"/>
        <v>39</v>
      </c>
      <c r="B1353">
        <v>2014486</v>
      </c>
      <c r="C1353">
        <v>1380</v>
      </c>
      <c r="D1353">
        <v>2001</v>
      </c>
      <c r="E1353"/>
      <c r="F1353" t="s">
        <v>253</v>
      </c>
      <c r="G1353">
        <v>39</v>
      </c>
      <c r="H1353">
        <v>0</v>
      </c>
      <c r="I1353">
        <v>0</v>
      </c>
      <c r="J1353">
        <v>0</v>
      </c>
      <c r="K1353">
        <v>0</v>
      </c>
      <c r="L1353">
        <v>0</v>
      </c>
      <c r="M1353" t="s">
        <v>704</v>
      </c>
    </row>
    <row r="1354" spans="1:13">
      <c r="A1354" s="13">
        <f t="shared" si="21"/>
        <v>176</v>
      </c>
      <c r="B1354">
        <v>2014487</v>
      </c>
      <c r="C1354">
        <v>1380</v>
      </c>
      <c r="D1354">
        <v>1000</v>
      </c>
      <c r="E1354"/>
      <c r="F1354" t="s">
        <v>253</v>
      </c>
      <c r="G1354">
        <v>176</v>
      </c>
      <c r="H1354">
        <v>0</v>
      </c>
      <c r="I1354">
        <v>0</v>
      </c>
      <c r="J1354">
        <v>0</v>
      </c>
      <c r="K1354">
        <v>0</v>
      </c>
      <c r="L1354">
        <v>0</v>
      </c>
      <c r="M1354" t="s">
        <v>8023</v>
      </c>
    </row>
    <row r="1355" spans="1:13">
      <c r="A1355" s="13">
        <f t="shared" si="21"/>
        <v>7</v>
      </c>
      <c r="B1355">
        <v>2014487</v>
      </c>
      <c r="C1355">
        <v>1380</v>
      </c>
      <c r="D1355">
        <v>2001</v>
      </c>
      <c r="E1355"/>
      <c r="F1355" t="s">
        <v>253</v>
      </c>
      <c r="G1355">
        <v>7</v>
      </c>
      <c r="H1355">
        <v>0</v>
      </c>
      <c r="I1355">
        <v>0</v>
      </c>
      <c r="J1355">
        <v>0</v>
      </c>
      <c r="K1355">
        <v>0</v>
      </c>
      <c r="L1355">
        <v>0</v>
      </c>
      <c r="M1355" t="s">
        <v>8023</v>
      </c>
    </row>
    <row r="1356" spans="1:13">
      <c r="A1356" s="13">
        <f t="shared" si="21"/>
        <v>22800</v>
      </c>
      <c r="B1356">
        <v>2014540</v>
      </c>
      <c r="C1356">
        <v>1400</v>
      </c>
      <c r="D1356">
        <v>1000</v>
      </c>
      <c r="E1356"/>
      <c r="F1356" t="s">
        <v>253</v>
      </c>
      <c r="G1356" s="177">
        <v>22800</v>
      </c>
      <c r="H1356">
        <v>0</v>
      </c>
      <c r="I1356">
        <v>0</v>
      </c>
      <c r="J1356">
        <v>0</v>
      </c>
      <c r="K1356">
        <v>0</v>
      </c>
      <c r="L1356">
        <v>0</v>
      </c>
      <c r="M1356" t="s">
        <v>705</v>
      </c>
    </row>
    <row r="1357" spans="1:13">
      <c r="A1357" s="13">
        <f t="shared" si="21"/>
        <v>22800</v>
      </c>
      <c r="B1357">
        <v>2014541</v>
      </c>
      <c r="C1357">
        <v>1400</v>
      </c>
      <c r="D1357">
        <v>1000</v>
      </c>
      <c r="E1357"/>
      <c r="F1357" t="s">
        <v>253</v>
      </c>
      <c r="G1357" s="177">
        <v>22800</v>
      </c>
      <c r="H1357">
        <v>0</v>
      </c>
      <c r="I1357">
        <v>0</v>
      </c>
      <c r="J1357">
        <v>0</v>
      </c>
      <c r="K1357">
        <v>0</v>
      </c>
      <c r="L1357">
        <v>0</v>
      </c>
      <c r="M1357" t="s">
        <v>706</v>
      </c>
    </row>
    <row r="1358" spans="1:13">
      <c r="A1358" s="13">
        <f t="shared" si="21"/>
        <v>411.34699999999998</v>
      </c>
      <c r="B1358">
        <v>2014545</v>
      </c>
      <c r="C1358">
        <v>1400</v>
      </c>
      <c r="D1358">
        <v>1000</v>
      </c>
      <c r="E1358"/>
      <c r="F1358" t="s">
        <v>122</v>
      </c>
      <c r="G1358">
        <v>411.34699999999998</v>
      </c>
      <c r="H1358">
        <v>0</v>
      </c>
      <c r="I1358">
        <v>0</v>
      </c>
      <c r="J1358">
        <v>0</v>
      </c>
      <c r="K1358">
        <v>0</v>
      </c>
      <c r="L1358">
        <v>0</v>
      </c>
      <c r="M1358" t="s">
        <v>707</v>
      </c>
    </row>
    <row r="1359" spans="1:13">
      <c r="A1359" s="13">
        <f t="shared" si="21"/>
        <v>6.6219999999999999</v>
      </c>
      <c r="B1359">
        <v>2014545</v>
      </c>
      <c r="C1359">
        <v>1400</v>
      </c>
      <c r="D1359">
        <v>2001</v>
      </c>
      <c r="E1359"/>
      <c r="F1359" t="s">
        <v>122</v>
      </c>
      <c r="G1359">
        <v>6.6219999999999999</v>
      </c>
      <c r="H1359">
        <v>0</v>
      </c>
      <c r="I1359">
        <v>0</v>
      </c>
      <c r="J1359">
        <v>0</v>
      </c>
      <c r="K1359">
        <v>0</v>
      </c>
      <c r="L1359">
        <v>0</v>
      </c>
      <c r="M1359" t="s">
        <v>707</v>
      </c>
    </row>
    <row r="1360" spans="1:13">
      <c r="A1360" s="13">
        <f t="shared" si="21"/>
        <v>37898</v>
      </c>
      <c r="B1360">
        <v>2014611</v>
      </c>
      <c r="C1360">
        <v>1380</v>
      </c>
      <c r="D1360">
        <v>1005</v>
      </c>
      <c r="E1360"/>
      <c r="F1360" t="s">
        <v>253</v>
      </c>
      <c r="G1360" s="177">
        <v>37898</v>
      </c>
      <c r="H1360">
        <v>0</v>
      </c>
      <c r="I1360">
        <v>0</v>
      </c>
      <c r="J1360">
        <v>0</v>
      </c>
      <c r="K1360">
        <v>0</v>
      </c>
      <c r="L1360">
        <v>0</v>
      </c>
      <c r="M1360" t="s">
        <v>708</v>
      </c>
    </row>
    <row r="1361" spans="1:13">
      <c r="A1361" s="13">
        <f t="shared" si="21"/>
        <v>450</v>
      </c>
      <c r="B1361">
        <v>2014611</v>
      </c>
      <c r="C1361">
        <v>1380</v>
      </c>
      <c r="D1361">
        <v>2004</v>
      </c>
      <c r="E1361"/>
      <c r="F1361" t="s">
        <v>253</v>
      </c>
      <c r="G1361">
        <v>450</v>
      </c>
      <c r="H1361">
        <v>0</v>
      </c>
      <c r="I1361">
        <v>0</v>
      </c>
      <c r="J1361">
        <v>0</v>
      </c>
      <c r="K1361">
        <v>0</v>
      </c>
      <c r="L1361">
        <v>0</v>
      </c>
      <c r="M1361" t="s">
        <v>708</v>
      </c>
    </row>
    <row r="1362" spans="1:13">
      <c r="A1362" s="13">
        <f t="shared" si="21"/>
        <v>2074</v>
      </c>
      <c r="B1362">
        <v>2014660</v>
      </c>
      <c r="C1362">
        <v>1380</v>
      </c>
      <c r="D1362">
        <v>1005</v>
      </c>
      <c r="E1362"/>
      <c r="F1362" t="s">
        <v>253</v>
      </c>
      <c r="G1362" s="177">
        <v>2074</v>
      </c>
      <c r="H1362">
        <v>0</v>
      </c>
      <c r="I1362">
        <v>0</v>
      </c>
      <c r="J1362">
        <v>0</v>
      </c>
      <c r="K1362">
        <v>0</v>
      </c>
      <c r="L1362">
        <v>0</v>
      </c>
      <c r="M1362" t="s">
        <v>709</v>
      </c>
    </row>
    <row r="1363" spans="1:13">
      <c r="A1363" s="13">
        <f t="shared" si="21"/>
        <v>3102</v>
      </c>
      <c r="B1363">
        <v>2014661</v>
      </c>
      <c r="C1363">
        <v>1380</v>
      </c>
      <c r="D1363">
        <v>1005</v>
      </c>
      <c r="E1363"/>
      <c r="F1363" t="s">
        <v>253</v>
      </c>
      <c r="G1363" s="177">
        <v>3102</v>
      </c>
      <c r="H1363">
        <v>0</v>
      </c>
      <c r="I1363">
        <v>0</v>
      </c>
      <c r="J1363">
        <v>0</v>
      </c>
      <c r="K1363">
        <v>0</v>
      </c>
      <c r="L1363">
        <v>0</v>
      </c>
      <c r="M1363" t="s">
        <v>710</v>
      </c>
    </row>
    <row r="1364" spans="1:13">
      <c r="A1364" s="13">
        <f t="shared" si="21"/>
        <v>2546</v>
      </c>
      <c r="B1364">
        <v>2014662</v>
      </c>
      <c r="C1364">
        <v>1380</v>
      </c>
      <c r="D1364">
        <v>1005</v>
      </c>
      <c r="E1364"/>
      <c r="F1364" t="s">
        <v>253</v>
      </c>
      <c r="G1364" s="177">
        <v>2546</v>
      </c>
      <c r="H1364">
        <v>0</v>
      </c>
      <c r="I1364">
        <v>0</v>
      </c>
      <c r="J1364">
        <v>0</v>
      </c>
      <c r="K1364">
        <v>0</v>
      </c>
      <c r="L1364">
        <v>0</v>
      </c>
      <c r="M1364" t="s">
        <v>711</v>
      </c>
    </row>
    <row r="1365" spans="1:13">
      <c r="A1365" s="13">
        <f t="shared" si="21"/>
        <v>1478</v>
      </c>
      <c r="B1365">
        <v>2014663</v>
      </c>
      <c r="C1365">
        <v>1380</v>
      </c>
      <c r="D1365">
        <v>1005</v>
      </c>
      <c r="E1365"/>
      <c r="F1365" t="s">
        <v>253</v>
      </c>
      <c r="G1365" s="177">
        <v>1478</v>
      </c>
      <c r="H1365">
        <v>0</v>
      </c>
      <c r="I1365">
        <v>0</v>
      </c>
      <c r="J1365">
        <v>0</v>
      </c>
      <c r="K1365">
        <v>0</v>
      </c>
      <c r="L1365">
        <v>0</v>
      </c>
      <c r="M1365" t="s">
        <v>712</v>
      </c>
    </row>
    <row r="1366" spans="1:13">
      <c r="A1366" s="13">
        <f t="shared" si="21"/>
        <v>1859</v>
      </c>
      <c r="B1366">
        <v>2014664</v>
      </c>
      <c r="C1366">
        <v>1380</v>
      </c>
      <c r="D1366">
        <v>1005</v>
      </c>
      <c r="E1366"/>
      <c r="F1366" t="s">
        <v>253</v>
      </c>
      <c r="G1366" s="177">
        <v>1859</v>
      </c>
      <c r="H1366">
        <v>0</v>
      </c>
      <c r="I1366">
        <v>0</v>
      </c>
      <c r="J1366">
        <v>0</v>
      </c>
      <c r="K1366">
        <v>0</v>
      </c>
      <c r="L1366">
        <v>0</v>
      </c>
      <c r="M1366" t="s">
        <v>713</v>
      </c>
    </row>
    <row r="1367" spans="1:13">
      <c r="A1367" s="13">
        <f t="shared" si="21"/>
        <v>756279.08400000003</v>
      </c>
      <c r="B1367">
        <v>2014803</v>
      </c>
      <c r="C1367">
        <v>1380</v>
      </c>
      <c r="D1367">
        <v>1000</v>
      </c>
      <c r="E1367"/>
      <c r="F1367" t="s">
        <v>289</v>
      </c>
      <c r="G1367" s="102">
        <v>756279.08400000003</v>
      </c>
      <c r="H1367">
        <v>0</v>
      </c>
      <c r="I1367">
        <v>0</v>
      </c>
      <c r="J1367">
        <v>0</v>
      </c>
      <c r="K1367">
        <v>0</v>
      </c>
      <c r="L1367">
        <v>0</v>
      </c>
      <c r="M1367" t="s">
        <v>714</v>
      </c>
    </row>
    <row r="1368" spans="1:13">
      <c r="A1368" s="13">
        <f t="shared" si="21"/>
        <v>2481802.8480000002</v>
      </c>
      <c r="B1368">
        <v>2014803</v>
      </c>
      <c r="C1368">
        <v>1380</v>
      </c>
      <c r="D1368">
        <v>1012</v>
      </c>
      <c r="E1368"/>
      <c r="F1368" t="s">
        <v>289</v>
      </c>
      <c r="G1368" s="102">
        <v>2481802.8480000002</v>
      </c>
      <c r="H1368">
        <v>0</v>
      </c>
      <c r="I1368">
        <v>0</v>
      </c>
      <c r="J1368">
        <v>0</v>
      </c>
      <c r="K1368">
        <v>0</v>
      </c>
      <c r="L1368">
        <v>0</v>
      </c>
      <c r="M1368" t="s">
        <v>714</v>
      </c>
    </row>
    <row r="1369" spans="1:13">
      <c r="A1369" s="13">
        <f t="shared" si="21"/>
        <v>12600</v>
      </c>
      <c r="B1369">
        <v>2014803</v>
      </c>
      <c r="C1369">
        <v>1380</v>
      </c>
      <c r="D1369">
        <v>1020</v>
      </c>
      <c r="E1369"/>
      <c r="F1369" t="s">
        <v>289</v>
      </c>
      <c r="G1369" s="177">
        <v>12600</v>
      </c>
      <c r="H1369">
        <v>0</v>
      </c>
      <c r="I1369">
        <v>0</v>
      </c>
      <c r="J1369">
        <v>0</v>
      </c>
      <c r="K1369">
        <v>0</v>
      </c>
      <c r="L1369">
        <v>0</v>
      </c>
      <c r="M1369" t="s">
        <v>714</v>
      </c>
    </row>
    <row r="1370" spans="1:13">
      <c r="A1370" s="13">
        <f t="shared" si="21"/>
        <v>118776.177</v>
      </c>
      <c r="B1370">
        <v>2014803</v>
      </c>
      <c r="C1370">
        <v>1380</v>
      </c>
      <c r="D1370">
        <v>2001</v>
      </c>
      <c r="E1370"/>
      <c r="F1370" t="s">
        <v>289</v>
      </c>
      <c r="G1370" s="102">
        <v>118776.177</v>
      </c>
      <c r="H1370">
        <v>0</v>
      </c>
      <c r="I1370">
        <v>0</v>
      </c>
      <c r="J1370">
        <v>0</v>
      </c>
      <c r="K1370" s="102">
        <v>6903.16</v>
      </c>
      <c r="L1370">
        <v>0</v>
      </c>
      <c r="M1370" t="s">
        <v>714</v>
      </c>
    </row>
    <row r="1371" spans="1:13">
      <c r="A1371" s="13">
        <f t="shared" si="21"/>
        <v>30319</v>
      </c>
      <c r="B1371">
        <v>2014919</v>
      </c>
      <c r="C1371">
        <v>1380</v>
      </c>
      <c r="D1371">
        <v>1005</v>
      </c>
      <c r="E1371"/>
      <c r="F1371" t="s">
        <v>253</v>
      </c>
      <c r="G1371" s="177">
        <v>30319</v>
      </c>
      <c r="H1371">
        <v>0</v>
      </c>
      <c r="I1371">
        <v>0</v>
      </c>
      <c r="J1371">
        <v>0</v>
      </c>
      <c r="K1371">
        <v>0</v>
      </c>
      <c r="L1371">
        <v>0</v>
      </c>
      <c r="M1371" t="s">
        <v>715</v>
      </c>
    </row>
    <row r="1372" spans="1:13">
      <c r="A1372" s="13">
        <f t="shared" si="21"/>
        <v>7383</v>
      </c>
      <c r="B1372">
        <v>2014994</v>
      </c>
      <c r="C1372">
        <v>1380</v>
      </c>
      <c r="D1372">
        <v>1005</v>
      </c>
      <c r="E1372"/>
      <c r="F1372" t="s">
        <v>253</v>
      </c>
      <c r="G1372" s="177">
        <v>7383</v>
      </c>
      <c r="H1372">
        <v>0</v>
      </c>
      <c r="I1372">
        <v>0</v>
      </c>
      <c r="J1372">
        <v>0</v>
      </c>
      <c r="K1372">
        <v>0</v>
      </c>
      <c r="L1372">
        <v>0</v>
      </c>
      <c r="M1372" t="s">
        <v>716</v>
      </c>
    </row>
    <row r="1373" spans="1:13">
      <c r="A1373" s="13">
        <f t="shared" si="21"/>
        <v>5499</v>
      </c>
      <c r="B1373">
        <v>2014995</v>
      </c>
      <c r="C1373">
        <v>1380</v>
      </c>
      <c r="D1373">
        <v>1005</v>
      </c>
      <c r="E1373"/>
      <c r="F1373" t="s">
        <v>253</v>
      </c>
      <c r="G1373" s="177">
        <v>5499</v>
      </c>
      <c r="H1373">
        <v>0</v>
      </c>
      <c r="I1373">
        <v>0</v>
      </c>
      <c r="J1373">
        <v>0</v>
      </c>
      <c r="K1373">
        <v>0</v>
      </c>
      <c r="L1373">
        <v>0</v>
      </c>
      <c r="M1373" t="s">
        <v>717</v>
      </c>
    </row>
    <row r="1374" spans="1:13">
      <c r="A1374" s="13">
        <f t="shared" si="21"/>
        <v>9650</v>
      </c>
      <c r="B1374">
        <v>2015005</v>
      </c>
      <c r="C1374">
        <v>1380</v>
      </c>
      <c r="D1374">
        <v>1005</v>
      </c>
      <c r="E1374"/>
      <c r="F1374" t="s">
        <v>253</v>
      </c>
      <c r="G1374" s="177">
        <v>9650</v>
      </c>
      <c r="H1374">
        <v>0</v>
      </c>
      <c r="I1374">
        <v>0</v>
      </c>
      <c r="J1374">
        <v>0</v>
      </c>
      <c r="K1374">
        <v>0</v>
      </c>
      <c r="L1374">
        <v>0</v>
      </c>
      <c r="M1374" t="s">
        <v>718</v>
      </c>
    </row>
    <row r="1375" spans="1:13">
      <c r="A1375" s="13">
        <f t="shared" si="21"/>
        <v>11385</v>
      </c>
      <c r="B1375">
        <v>2015067</v>
      </c>
      <c r="C1375">
        <v>1380</v>
      </c>
      <c r="D1375">
        <v>1005</v>
      </c>
      <c r="E1375"/>
      <c r="F1375" t="s">
        <v>253</v>
      </c>
      <c r="G1375" s="177">
        <v>11385</v>
      </c>
      <c r="H1375">
        <v>0</v>
      </c>
      <c r="I1375">
        <v>0</v>
      </c>
      <c r="J1375">
        <v>0</v>
      </c>
      <c r="K1375">
        <v>0</v>
      </c>
      <c r="L1375">
        <v>0</v>
      </c>
      <c r="M1375" t="s">
        <v>719</v>
      </c>
    </row>
    <row r="1376" spans="1:13">
      <c r="A1376" s="13">
        <f t="shared" si="21"/>
        <v>8563</v>
      </c>
      <c r="B1376">
        <v>2015210</v>
      </c>
      <c r="C1376">
        <v>1380</v>
      </c>
      <c r="D1376">
        <v>1005</v>
      </c>
      <c r="E1376"/>
      <c r="F1376" t="s">
        <v>253</v>
      </c>
      <c r="G1376" s="177">
        <v>8563</v>
      </c>
      <c r="H1376">
        <v>0</v>
      </c>
      <c r="I1376">
        <v>0</v>
      </c>
      <c r="J1376">
        <v>0</v>
      </c>
      <c r="K1376">
        <v>0</v>
      </c>
      <c r="L1376">
        <v>0</v>
      </c>
      <c r="M1376" t="s">
        <v>8290</v>
      </c>
    </row>
    <row r="1377" spans="1:13">
      <c r="A1377" s="13">
        <f t="shared" si="21"/>
        <v>44500.345000000001</v>
      </c>
      <c r="B1377">
        <v>2015214</v>
      </c>
      <c r="C1377">
        <v>1380</v>
      </c>
      <c r="D1377">
        <v>1000</v>
      </c>
      <c r="E1377"/>
      <c r="F1377" t="s">
        <v>289</v>
      </c>
      <c r="G1377" s="102">
        <v>44500.345000000001</v>
      </c>
      <c r="H1377">
        <v>0</v>
      </c>
      <c r="I1377">
        <v>0</v>
      </c>
      <c r="J1377">
        <v>0</v>
      </c>
      <c r="K1377">
        <v>0</v>
      </c>
      <c r="L1377">
        <v>0</v>
      </c>
      <c r="M1377" t="s">
        <v>720</v>
      </c>
    </row>
    <row r="1378" spans="1:13">
      <c r="A1378" s="13">
        <f t="shared" si="21"/>
        <v>16200</v>
      </c>
      <c r="B1378">
        <v>2015214</v>
      </c>
      <c r="C1378">
        <v>1380</v>
      </c>
      <c r="D1378">
        <v>1020</v>
      </c>
      <c r="E1378"/>
      <c r="F1378" t="s">
        <v>289</v>
      </c>
      <c r="G1378" s="177">
        <v>16200</v>
      </c>
      <c r="H1378">
        <v>0</v>
      </c>
      <c r="I1378">
        <v>0</v>
      </c>
      <c r="J1378">
        <v>0</v>
      </c>
      <c r="K1378">
        <v>0</v>
      </c>
      <c r="L1378">
        <v>0</v>
      </c>
      <c r="M1378" t="s">
        <v>720</v>
      </c>
    </row>
    <row r="1379" spans="1:13">
      <c r="A1379" s="13">
        <f t="shared" si="21"/>
        <v>45648</v>
      </c>
      <c r="B1379">
        <v>2015244</v>
      </c>
      <c r="C1379">
        <v>1380</v>
      </c>
      <c r="D1379">
        <v>1005</v>
      </c>
      <c r="E1379"/>
      <c r="F1379" t="s">
        <v>253</v>
      </c>
      <c r="G1379" s="177">
        <v>45648</v>
      </c>
      <c r="H1379">
        <v>0</v>
      </c>
      <c r="I1379">
        <v>0</v>
      </c>
      <c r="J1379">
        <v>0</v>
      </c>
      <c r="K1379">
        <v>0</v>
      </c>
      <c r="L1379">
        <v>0</v>
      </c>
      <c r="M1379" t="s">
        <v>721</v>
      </c>
    </row>
    <row r="1380" spans="1:13">
      <c r="A1380" s="13">
        <f t="shared" si="21"/>
        <v>18936</v>
      </c>
      <c r="B1380">
        <v>2015510</v>
      </c>
      <c r="C1380">
        <v>1380</v>
      </c>
      <c r="D1380">
        <v>1000</v>
      </c>
      <c r="E1380"/>
      <c r="F1380" t="s">
        <v>253</v>
      </c>
      <c r="G1380" s="177">
        <v>18936</v>
      </c>
      <c r="H1380">
        <v>0</v>
      </c>
      <c r="I1380">
        <v>0</v>
      </c>
      <c r="J1380">
        <v>0</v>
      </c>
      <c r="K1380">
        <v>0</v>
      </c>
      <c r="L1380">
        <v>0</v>
      </c>
      <c r="M1380" t="s">
        <v>722</v>
      </c>
    </row>
    <row r="1381" spans="1:13">
      <c r="A1381" s="13">
        <f t="shared" si="21"/>
        <v>192</v>
      </c>
      <c r="B1381">
        <v>2015510</v>
      </c>
      <c r="C1381">
        <v>1380</v>
      </c>
      <c r="D1381">
        <v>2004</v>
      </c>
      <c r="E1381"/>
      <c r="F1381" t="s">
        <v>253</v>
      </c>
      <c r="G1381">
        <v>192</v>
      </c>
      <c r="H1381">
        <v>0</v>
      </c>
      <c r="I1381">
        <v>0</v>
      </c>
      <c r="J1381">
        <v>0</v>
      </c>
      <c r="K1381">
        <v>0</v>
      </c>
      <c r="L1381">
        <v>0</v>
      </c>
      <c r="M1381" t="s">
        <v>722</v>
      </c>
    </row>
    <row r="1382" spans="1:13">
      <c r="A1382" s="13">
        <f t="shared" si="21"/>
        <v>35500</v>
      </c>
      <c r="B1382">
        <v>2015530</v>
      </c>
      <c r="C1382">
        <v>1380</v>
      </c>
      <c r="D1382">
        <v>1005</v>
      </c>
      <c r="E1382"/>
      <c r="F1382" t="s">
        <v>253</v>
      </c>
      <c r="G1382" s="177">
        <v>35500</v>
      </c>
      <c r="H1382">
        <v>0</v>
      </c>
      <c r="I1382">
        <v>0</v>
      </c>
      <c r="J1382">
        <v>0</v>
      </c>
      <c r="K1382">
        <v>0</v>
      </c>
      <c r="L1382">
        <v>0</v>
      </c>
      <c r="M1382" t="s">
        <v>723</v>
      </c>
    </row>
    <row r="1383" spans="1:13">
      <c r="A1383" s="13">
        <f t="shared" si="21"/>
        <v>178</v>
      </c>
      <c r="B1383">
        <v>2015530</v>
      </c>
      <c r="C1383">
        <v>1380</v>
      </c>
      <c r="D1383">
        <v>2004</v>
      </c>
      <c r="E1383"/>
      <c r="F1383" t="s">
        <v>253</v>
      </c>
      <c r="G1383">
        <v>178</v>
      </c>
      <c r="H1383">
        <v>0</v>
      </c>
      <c r="I1383">
        <v>0</v>
      </c>
      <c r="J1383">
        <v>0</v>
      </c>
      <c r="K1383">
        <v>0</v>
      </c>
      <c r="L1383">
        <v>0</v>
      </c>
      <c r="M1383" t="s">
        <v>723</v>
      </c>
    </row>
    <row r="1384" spans="1:13">
      <c r="A1384" s="13">
        <f t="shared" si="21"/>
        <v>27000</v>
      </c>
      <c r="B1384">
        <v>2015531</v>
      </c>
      <c r="C1384">
        <v>1380</v>
      </c>
      <c r="D1384">
        <v>1005</v>
      </c>
      <c r="E1384"/>
      <c r="F1384" t="s">
        <v>253</v>
      </c>
      <c r="G1384" s="177">
        <v>27000</v>
      </c>
      <c r="H1384">
        <v>0</v>
      </c>
      <c r="I1384">
        <v>0</v>
      </c>
      <c r="J1384">
        <v>0</v>
      </c>
      <c r="K1384">
        <v>0</v>
      </c>
      <c r="L1384">
        <v>0</v>
      </c>
      <c r="M1384" t="s">
        <v>724</v>
      </c>
    </row>
    <row r="1385" spans="1:13">
      <c r="A1385" s="13">
        <f t="shared" si="21"/>
        <v>191</v>
      </c>
      <c r="B1385">
        <v>2015531</v>
      </c>
      <c r="C1385">
        <v>1380</v>
      </c>
      <c r="D1385">
        <v>2004</v>
      </c>
      <c r="E1385"/>
      <c r="F1385" t="s">
        <v>253</v>
      </c>
      <c r="G1385">
        <v>191</v>
      </c>
      <c r="H1385">
        <v>0</v>
      </c>
      <c r="I1385">
        <v>0</v>
      </c>
      <c r="J1385">
        <v>0</v>
      </c>
      <c r="K1385">
        <v>0</v>
      </c>
      <c r="L1385">
        <v>0</v>
      </c>
      <c r="M1385" t="s">
        <v>724</v>
      </c>
    </row>
    <row r="1386" spans="1:13">
      <c r="A1386" s="13">
        <f t="shared" si="21"/>
        <v>20404</v>
      </c>
      <c r="B1386">
        <v>2015532</v>
      </c>
      <c r="C1386">
        <v>1380</v>
      </c>
      <c r="D1386">
        <v>1005</v>
      </c>
      <c r="E1386"/>
      <c r="F1386" t="s">
        <v>253</v>
      </c>
      <c r="G1386" s="177">
        <v>20404</v>
      </c>
      <c r="H1386">
        <v>0</v>
      </c>
      <c r="I1386">
        <v>0</v>
      </c>
      <c r="J1386">
        <v>0</v>
      </c>
      <c r="K1386">
        <v>0</v>
      </c>
      <c r="L1386">
        <v>0</v>
      </c>
      <c r="M1386" t="s">
        <v>725</v>
      </c>
    </row>
    <row r="1387" spans="1:13">
      <c r="A1387" s="13">
        <f t="shared" si="21"/>
        <v>2090</v>
      </c>
      <c r="B1387">
        <v>2015532</v>
      </c>
      <c r="C1387">
        <v>1380</v>
      </c>
      <c r="D1387">
        <v>2004</v>
      </c>
      <c r="E1387"/>
      <c r="F1387" t="s">
        <v>253</v>
      </c>
      <c r="G1387" s="177">
        <v>2090</v>
      </c>
      <c r="H1387">
        <v>0</v>
      </c>
      <c r="I1387">
        <v>0</v>
      </c>
      <c r="J1387">
        <v>0</v>
      </c>
      <c r="K1387">
        <v>0</v>
      </c>
      <c r="L1387">
        <v>0</v>
      </c>
      <c r="M1387" t="s">
        <v>725</v>
      </c>
    </row>
    <row r="1388" spans="1:13">
      <c r="A1388" s="13">
        <f t="shared" si="21"/>
        <v>19962</v>
      </c>
      <c r="B1388">
        <v>2015533</v>
      </c>
      <c r="C1388">
        <v>1380</v>
      </c>
      <c r="D1388">
        <v>1005</v>
      </c>
      <c r="E1388"/>
      <c r="F1388" t="s">
        <v>253</v>
      </c>
      <c r="G1388" s="177">
        <v>19962</v>
      </c>
      <c r="H1388">
        <v>0</v>
      </c>
      <c r="I1388">
        <v>0</v>
      </c>
      <c r="J1388">
        <v>0</v>
      </c>
      <c r="K1388">
        <v>0</v>
      </c>
      <c r="L1388">
        <v>0</v>
      </c>
      <c r="M1388" t="s">
        <v>726</v>
      </c>
    </row>
    <row r="1389" spans="1:13">
      <c r="A1389" s="13">
        <f t="shared" si="21"/>
        <v>2090</v>
      </c>
      <c r="B1389">
        <v>2015533</v>
      </c>
      <c r="C1389">
        <v>1380</v>
      </c>
      <c r="D1389">
        <v>2004</v>
      </c>
      <c r="E1389"/>
      <c r="F1389" t="s">
        <v>253</v>
      </c>
      <c r="G1389" s="177">
        <v>2090</v>
      </c>
      <c r="H1389">
        <v>0</v>
      </c>
      <c r="I1389">
        <v>0</v>
      </c>
      <c r="J1389">
        <v>0</v>
      </c>
      <c r="K1389">
        <v>0</v>
      </c>
      <c r="L1389">
        <v>0</v>
      </c>
      <c r="M1389" t="s">
        <v>726</v>
      </c>
    </row>
    <row r="1390" spans="1:13">
      <c r="A1390" s="13">
        <f t="shared" si="21"/>
        <v>27110</v>
      </c>
      <c r="B1390">
        <v>2015534</v>
      </c>
      <c r="C1390">
        <v>1380</v>
      </c>
      <c r="D1390">
        <v>1005</v>
      </c>
      <c r="E1390"/>
      <c r="F1390" t="s">
        <v>253</v>
      </c>
      <c r="G1390" s="177">
        <v>27110</v>
      </c>
      <c r="H1390">
        <v>0</v>
      </c>
      <c r="I1390">
        <v>0</v>
      </c>
      <c r="J1390">
        <v>0</v>
      </c>
      <c r="K1390">
        <v>0</v>
      </c>
      <c r="L1390">
        <v>0</v>
      </c>
      <c r="M1390" t="s">
        <v>727</v>
      </c>
    </row>
    <row r="1391" spans="1:13">
      <c r="A1391" s="13">
        <f t="shared" si="21"/>
        <v>26728</v>
      </c>
      <c r="B1391">
        <v>2015535</v>
      </c>
      <c r="C1391">
        <v>1380</v>
      </c>
      <c r="D1391">
        <v>1005</v>
      </c>
      <c r="E1391"/>
      <c r="F1391" t="s">
        <v>253</v>
      </c>
      <c r="G1391" s="177">
        <v>26728</v>
      </c>
      <c r="H1391">
        <v>0</v>
      </c>
      <c r="I1391">
        <v>0</v>
      </c>
      <c r="J1391">
        <v>0</v>
      </c>
      <c r="K1391">
        <v>0</v>
      </c>
      <c r="L1391">
        <v>0</v>
      </c>
      <c r="M1391" t="s">
        <v>728</v>
      </c>
    </row>
    <row r="1392" spans="1:13">
      <c r="A1392" s="13">
        <f t="shared" si="21"/>
        <v>12936</v>
      </c>
      <c r="B1392">
        <v>2015536</v>
      </c>
      <c r="C1392">
        <v>1380</v>
      </c>
      <c r="D1392">
        <v>1005</v>
      </c>
      <c r="E1392"/>
      <c r="F1392" t="s">
        <v>253</v>
      </c>
      <c r="G1392" s="177">
        <v>12936</v>
      </c>
      <c r="H1392">
        <v>0</v>
      </c>
      <c r="I1392">
        <v>0</v>
      </c>
      <c r="J1392">
        <v>0</v>
      </c>
      <c r="K1392">
        <v>0</v>
      </c>
      <c r="L1392">
        <v>0</v>
      </c>
      <c r="M1392" t="s">
        <v>729</v>
      </c>
    </row>
    <row r="1393" spans="1:13">
      <c r="A1393" s="13">
        <f t="shared" si="21"/>
        <v>63</v>
      </c>
      <c r="B1393">
        <v>2015536</v>
      </c>
      <c r="C1393">
        <v>1380</v>
      </c>
      <c r="D1393">
        <v>2004</v>
      </c>
      <c r="E1393"/>
      <c r="F1393" t="s">
        <v>253</v>
      </c>
      <c r="G1393">
        <v>63</v>
      </c>
      <c r="H1393">
        <v>0</v>
      </c>
      <c r="I1393">
        <v>0</v>
      </c>
      <c r="J1393">
        <v>0</v>
      </c>
      <c r="K1393">
        <v>0</v>
      </c>
      <c r="L1393">
        <v>0</v>
      </c>
      <c r="M1393" t="s">
        <v>729</v>
      </c>
    </row>
    <row r="1394" spans="1:13">
      <c r="A1394" s="13">
        <f t="shared" si="21"/>
        <v>14159</v>
      </c>
      <c r="B1394">
        <v>2015537</v>
      </c>
      <c r="C1394">
        <v>1380</v>
      </c>
      <c r="D1394">
        <v>1005</v>
      </c>
      <c r="E1394"/>
      <c r="F1394" t="s">
        <v>253</v>
      </c>
      <c r="G1394" s="177">
        <v>14159</v>
      </c>
      <c r="H1394">
        <v>0</v>
      </c>
      <c r="I1394">
        <v>0</v>
      </c>
      <c r="J1394">
        <v>0</v>
      </c>
      <c r="K1394">
        <v>0</v>
      </c>
      <c r="L1394">
        <v>0</v>
      </c>
      <c r="M1394" t="s">
        <v>730</v>
      </c>
    </row>
    <row r="1395" spans="1:13">
      <c r="A1395" s="13">
        <f t="shared" si="21"/>
        <v>63</v>
      </c>
      <c r="B1395">
        <v>2015537</v>
      </c>
      <c r="C1395">
        <v>1380</v>
      </c>
      <c r="D1395">
        <v>2004</v>
      </c>
      <c r="E1395"/>
      <c r="F1395" t="s">
        <v>253</v>
      </c>
      <c r="G1395">
        <v>63</v>
      </c>
      <c r="H1395">
        <v>0</v>
      </c>
      <c r="I1395">
        <v>0</v>
      </c>
      <c r="J1395">
        <v>0</v>
      </c>
      <c r="K1395">
        <v>0</v>
      </c>
      <c r="L1395">
        <v>0</v>
      </c>
      <c r="M1395" t="s">
        <v>730</v>
      </c>
    </row>
    <row r="1396" spans="1:13">
      <c r="A1396" s="13">
        <f t="shared" si="21"/>
        <v>13503</v>
      </c>
      <c r="B1396">
        <v>2015538</v>
      </c>
      <c r="C1396">
        <v>1380</v>
      </c>
      <c r="D1396">
        <v>1005</v>
      </c>
      <c r="E1396"/>
      <c r="F1396" t="s">
        <v>253</v>
      </c>
      <c r="G1396" s="177">
        <v>13503</v>
      </c>
      <c r="H1396">
        <v>0</v>
      </c>
      <c r="I1396">
        <v>0</v>
      </c>
      <c r="J1396">
        <v>0</v>
      </c>
      <c r="K1396">
        <v>0</v>
      </c>
      <c r="L1396">
        <v>0</v>
      </c>
      <c r="M1396" t="s">
        <v>731</v>
      </c>
    </row>
    <row r="1397" spans="1:13">
      <c r="A1397" s="13">
        <f t="shared" si="21"/>
        <v>1800</v>
      </c>
      <c r="B1397">
        <v>2015538</v>
      </c>
      <c r="C1397">
        <v>1380</v>
      </c>
      <c r="D1397">
        <v>2004</v>
      </c>
      <c r="E1397"/>
      <c r="F1397" t="s">
        <v>253</v>
      </c>
      <c r="G1397" s="177">
        <v>1800</v>
      </c>
      <c r="H1397">
        <v>0</v>
      </c>
      <c r="I1397">
        <v>0</v>
      </c>
      <c r="J1397">
        <v>0</v>
      </c>
      <c r="K1397">
        <v>0</v>
      </c>
      <c r="L1397">
        <v>0</v>
      </c>
      <c r="M1397" t="s">
        <v>731</v>
      </c>
    </row>
    <row r="1398" spans="1:13">
      <c r="A1398" s="13">
        <f t="shared" si="21"/>
        <v>13914</v>
      </c>
      <c r="B1398">
        <v>2015539</v>
      </c>
      <c r="C1398">
        <v>1380</v>
      </c>
      <c r="D1398">
        <v>1005</v>
      </c>
      <c r="E1398"/>
      <c r="F1398" t="s">
        <v>253</v>
      </c>
      <c r="G1398" s="177">
        <v>13914</v>
      </c>
      <c r="H1398">
        <v>0</v>
      </c>
      <c r="I1398">
        <v>0</v>
      </c>
      <c r="J1398">
        <v>0</v>
      </c>
      <c r="K1398">
        <v>0</v>
      </c>
      <c r="L1398">
        <v>0</v>
      </c>
      <c r="M1398" t="s">
        <v>732</v>
      </c>
    </row>
    <row r="1399" spans="1:13">
      <c r="A1399" s="13">
        <f t="shared" si="21"/>
        <v>1800</v>
      </c>
      <c r="B1399">
        <v>2015539</v>
      </c>
      <c r="C1399">
        <v>1380</v>
      </c>
      <c r="D1399">
        <v>2004</v>
      </c>
      <c r="E1399"/>
      <c r="F1399" t="s">
        <v>253</v>
      </c>
      <c r="G1399" s="177">
        <v>1800</v>
      </c>
      <c r="H1399">
        <v>0</v>
      </c>
      <c r="I1399">
        <v>0</v>
      </c>
      <c r="J1399">
        <v>0</v>
      </c>
      <c r="K1399">
        <v>0</v>
      </c>
      <c r="L1399">
        <v>0</v>
      </c>
      <c r="M1399" t="s">
        <v>732</v>
      </c>
    </row>
    <row r="1400" spans="1:13">
      <c r="A1400" s="13">
        <f t="shared" si="21"/>
        <v>8326</v>
      </c>
      <c r="B1400">
        <v>2015540</v>
      </c>
      <c r="C1400">
        <v>1380</v>
      </c>
      <c r="D1400">
        <v>1005</v>
      </c>
      <c r="E1400"/>
      <c r="F1400" t="s">
        <v>253</v>
      </c>
      <c r="G1400" s="177">
        <v>8326</v>
      </c>
      <c r="H1400">
        <v>0</v>
      </c>
      <c r="I1400">
        <v>0</v>
      </c>
      <c r="J1400">
        <v>0</v>
      </c>
      <c r="K1400">
        <v>0</v>
      </c>
      <c r="L1400">
        <v>0</v>
      </c>
      <c r="M1400" t="s">
        <v>733</v>
      </c>
    </row>
    <row r="1401" spans="1:13">
      <c r="A1401" s="13">
        <f t="shared" si="21"/>
        <v>7512</v>
      </c>
      <c r="B1401">
        <v>2015541</v>
      </c>
      <c r="C1401">
        <v>1380</v>
      </c>
      <c r="D1401">
        <v>1005</v>
      </c>
      <c r="E1401"/>
      <c r="F1401" t="s">
        <v>253</v>
      </c>
      <c r="G1401" s="177">
        <v>7512</v>
      </c>
      <c r="H1401">
        <v>0</v>
      </c>
      <c r="I1401">
        <v>0</v>
      </c>
      <c r="J1401">
        <v>0</v>
      </c>
      <c r="K1401">
        <v>0</v>
      </c>
      <c r="L1401">
        <v>0</v>
      </c>
      <c r="M1401" t="s">
        <v>734</v>
      </c>
    </row>
    <row r="1402" spans="1:13">
      <c r="A1402" s="13">
        <f t="shared" si="21"/>
        <v>5064</v>
      </c>
      <c r="B1402">
        <v>2015542</v>
      </c>
      <c r="C1402">
        <v>1380</v>
      </c>
      <c r="D1402">
        <v>1005</v>
      </c>
      <c r="E1402"/>
      <c r="F1402" t="s">
        <v>253</v>
      </c>
      <c r="G1402" s="177">
        <v>5064</v>
      </c>
      <c r="H1402">
        <v>0</v>
      </c>
      <c r="I1402">
        <v>0</v>
      </c>
      <c r="J1402">
        <v>0</v>
      </c>
      <c r="K1402">
        <v>0</v>
      </c>
      <c r="L1402">
        <v>0</v>
      </c>
      <c r="M1402" t="s">
        <v>735</v>
      </c>
    </row>
    <row r="1403" spans="1:13">
      <c r="A1403" s="13">
        <f t="shared" si="21"/>
        <v>4900</v>
      </c>
      <c r="B1403">
        <v>2015543</v>
      </c>
      <c r="C1403">
        <v>1380</v>
      </c>
      <c r="D1403">
        <v>1005</v>
      </c>
      <c r="E1403"/>
      <c r="F1403" t="s">
        <v>253</v>
      </c>
      <c r="G1403" s="177">
        <v>4900</v>
      </c>
      <c r="H1403">
        <v>0</v>
      </c>
      <c r="I1403">
        <v>0</v>
      </c>
      <c r="J1403">
        <v>0</v>
      </c>
      <c r="K1403">
        <v>0</v>
      </c>
      <c r="L1403">
        <v>0</v>
      </c>
      <c r="M1403" t="s">
        <v>736</v>
      </c>
    </row>
    <row r="1404" spans="1:13">
      <c r="A1404" s="13">
        <f t="shared" si="21"/>
        <v>6009</v>
      </c>
      <c r="B1404">
        <v>2015544</v>
      </c>
      <c r="C1404">
        <v>1380</v>
      </c>
      <c r="D1404">
        <v>1005</v>
      </c>
      <c r="E1404"/>
      <c r="F1404" t="s">
        <v>253</v>
      </c>
      <c r="G1404" s="177">
        <v>6009</v>
      </c>
      <c r="H1404">
        <v>0</v>
      </c>
      <c r="I1404">
        <v>0</v>
      </c>
      <c r="J1404">
        <v>0</v>
      </c>
      <c r="K1404">
        <v>0</v>
      </c>
      <c r="L1404">
        <v>0</v>
      </c>
      <c r="M1404" t="s">
        <v>737</v>
      </c>
    </row>
    <row r="1405" spans="1:13">
      <c r="A1405" s="13">
        <f t="shared" si="21"/>
        <v>5397</v>
      </c>
      <c r="B1405">
        <v>2015545</v>
      </c>
      <c r="C1405">
        <v>1380</v>
      </c>
      <c r="D1405">
        <v>1005</v>
      </c>
      <c r="E1405"/>
      <c r="F1405" t="s">
        <v>253</v>
      </c>
      <c r="G1405" s="177">
        <v>5397</v>
      </c>
      <c r="H1405">
        <v>0</v>
      </c>
      <c r="I1405">
        <v>0</v>
      </c>
      <c r="J1405">
        <v>0</v>
      </c>
      <c r="K1405">
        <v>0</v>
      </c>
      <c r="L1405">
        <v>0</v>
      </c>
      <c r="M1405" t="s">
        <v>738</v>
      </c>
    </row>
    <row r="1406" spans="1:13">
      <c r="A1406" s="13">
        <f t="shared" si="21"/>
        <v>728</v>
      </c>
      <c r="B1406">
        <v>2015546</v>
      </c>
      <c r="C1406">
        <v>1380</v>
      </c>
      <c r="D1406">
        <v>1005</v>
      </c>
      <c r="E1406"/>
      <c r="F1406" t="s">
        <v>253</v>
      </c>
      <c r="G1406">
        <v>728</v>
      </c>
      <c r="H1406">
        <v>0</v>
      </c>
      <c r="I1406">
        <v>0</v>
      </c>
      <c r="J1406">
        <v>0</v>
      </c>
      <c r="K1406">
        <v>0</v>
      </c>
      <c r="L1406">
        <v>0</v>
      </c>
      <c r="M1406" t="s">
        <v>739</v>
      </c>
    </row>
    <row r="1407" spans="1:13">
      <c r="A1407" s="13">
        <f t="shared" si="21"/>
        <v>882</v>
      </c>
      <c r="B1407">
        <v>2015547</v>
      </c>
      <c r="C1407">
        <v>1380</v>
      </c>
      <c r="D1407">
        <v>1005</v>
      </c>
      <c r="E1407"/>
      <c r="F1407" t="s">
        <v>253</v>
      </c>
      <c r="G1407">
        <v>882</v>
      </c>
      <c r="H1407">
        <v>0</v>
      </c>
      <c r="I1407">
        <v>0</v>
      </c>
      <c r="J1407">
        <v>0</v>
      </c>
      <c r="K1407">
        <v>0</v>
      </c>
      <c r="L1407">
        <v>0</v>
      </c>
      <c r="M1407" t="s">
        <v>740</v>
      </c>
    </row>
    <row r="1408" spans="1:13">
      <c r="A1408" s="13">
        <f t="shared" si="21"/>
        <v>6788</v>
      </c>
      <c r="B1408">
        <v>2015556</v>
      </c>
      <c r="C1408">
        <v>1380</v>
      </c>
      <c r="D1408">
        <v>1005</v>
      </c>
      <c r="E1408"/>
      <c r="F1408" t="s">
        <v>253</v>
      </c>
      <c r="G1408" s="177">
        <v>6788</v>
      </c>
      <c r="H1408">
        <v>0</v>
      </c>
      <c r="I1408">
        <v>0</v>
      </c>
      <c r="J1408">
        <v>0</v>
      </c>
      <c r="K1408">
        <v>0</v>
      </c>
      <c r="L1408">
        <v>0</v>
      </c>
      <c r="M1408" t="s">
        <v>741</v>
      </c>
    </row>
    <row r="1409" spans="1:13">
      <c r="A1409" s="13">
        <f t="shared" si="21"/>
        <v>6315</v>
      </c>
      <c r="B1409">
        <v>2015557</v>
      </c>
      <c r="C1409">
        <v>1380</v>
      </c>
      <c r="D1409">
        <v>1005</v>
      </c>
      <c r="E1409"/>
      <c r="F1409" t="s">
        <v>253</v>
      </c>
      <c r="G1409" s="177">
        <v>6315</v>
      </c>
      <c r="H1409">
        <v>0</v>
      </c>
      <c r="I1409">
        <v>0</v>
      </c>
      <c r="J1409">
        <v>0</v>
      </c>
      <c r="K1409">
        <v>0</v>
      </c>
      <c r="L1409">
        <v>0</v>
      </c>
      <c r="M1409" t="s">
        <v>742</v>
      </c>
    </row>
    <row r="1410" spans="1:13">
      <c r="A1410" s="13">
        <f t="shared" si="21"/>
        <v>3996</v>
      </c>
      <c r="B1410">
        <v>2015558</v>
      </c>
      <c r="C1410">
        <v>1380</v>
      </c>
      <c r="D1410">
        <v>1005</v>
      </c>
      <c r="E1410"/>
      <c r="F1410" t="s">
        <v>253</v>
      </c>
      <c r="G1410" s="177">
        <v>3996</v>
      </c>
      <c r="H1410">
        <v>0</v>
      </c>
      <c r="I1410">
        <v>0</v>
      </c>
      <c r="J1410">
        <v>0</v>
      </c>
      <c r="K1410">
        <v>0</v>
      </c>
      <c r="L1410">
        <v>0</v>
      </c>
      <c r="M1410" t="s">
        <v>743</v>
      </c>
    </row>
    <row r="1411" spans="1:13">
      <c r="A1411" s="13">
        <f t="shared" ref="A1411:A1474" si="22">G1411+H1411+I1411</f>
        <v>3478</v>
      </c>
      <c r="B1411">
        <v>2015559</v>
      </c>
      <c r="C1411">
        <v>1380</v>
      </c>
      <c r="D1411">
        <v>1005</v>
      </c>
      <c r="E1411"/>
      <c r="F1411" t="s">
        <v>253</v>
      </c>
      <c r="G1411" s="177">
        <v>3478</v>
      </c>
      <c r="H1411">
        <v>0</v>
      </c>
      <c r="I1411">
        <v>0</v>
      </c>
      <c r="J1411">
        <v>0</v>
      </c>
      <c r="K1411">
        <v>0</v>
      </c>
      <c r="L1411">
        <v>0</v>
      </c>
      <c r="M1411" t="s">
        <v>744</v>
      </c>
    </row>
    <row r="1412" spans="1:13">
      <c r="A1412" s="13">
        <f t="shared" si="22"/>
        <v>8871</v>
      </c>
      <c r="B1412">
        <v>2015560</v>
      </c>
      <c r="C1412">
        <v>1380</v>
      </c>
      <c r="D1412">
        <v>1005</v>
      </c>
      <c r="E1412"/>
      <c r="F1412" t="s">
        <v>253</v>
      </c>
      <c r="G1412" s="177">
        <v>8871</v>
      </c>
      <c r="H1412">
        <v>0</v>
      </c>
      <c r="I1412">
        <v>0</v>
      </c>
      <c r="J1412">
        <v>0</v>
      </c>
      <c r="K1412">
        <v>0</v>
      </c>
      <c r="L1412">
        <v>0</v>
      </c>
      <c r="M1412" t="s">
        <v>745</v>
      </c>
    </row>
    <row r="1413" spans="1:13">
      <c r="A1413" s="13">
        <f t="shared" si="22"/>
        <v>8223</v>
      </c>
      <c r="B1413">
        <v>2015561</v>
      </c>
      <c r="C1413">
        <v>1380</v>
      </c>
      <c r="D1413">
        <v>1005</v>
      </c>
      <c r="E1413"/>
      <c r="F1413" t="s">
        <v>253</v>
      </c>
      <c r="G1413" s="177">
        <v>8223</v>
      </c>
      <c r="H1413">
        <v>0</v>
      </c>
      <c r="I1413">
        <v>0</v>
      </c>
      <c r="J1413">
        <v>0</v>
      </c>
      <c r="K1413">
        <v>0</v>
      </c>
      <c r="L1413">
        <v>0</v>
      </c>
      <c r="M1413" t="s">
        <v>746</v>
      </c>
    </row>
    <row r="1414" spans="1:13">
      <c r="A1414" s="13">
        <f t="shared" si="22"/>
        <v>3742</v>
      </c>
      <c r="B1414">
        <v>2015562</v>
      </c>
      <c r="C1414">
        <v>1380</v>
      </c>
      <c r="D1414">
        <v>1005</v>
      </c>
      <c r="E1414"/>
      <c r="F1414" t="s">
        <v>253</v>
      </c>
      <c r="G1414" s="177">
        <v>3742</v>
      </c>
      <c r="H1414">
        <v>0</v>
      </c>
      <c r="I1414">
        <v>0</v>
      </c>
      <c r="J1414">
        <v>0</v>
      </c>
      <c r="K1414">
        <v>0</v>
      </c>
      <c r="L1414">
        <v>0</v>
      </c>
      <c r="M1414" t="s">
        <v>747</v>
      </c>
    </row>
    <row r="1415" spans="1:13">
      <c r="A1415" s="13">
        <f t="shared" si="22"/>
        <v>5298</v>
      </c>
      <c r="B1415">
        <v>2015563</v>
      </c>
      <c r="C1415">
        <v>1380</v>
      </c>
      <c r="D1415">
        <v>1005</v>
      </c>
      <c r="E1415"/>
      <c r="F1415" t="s">
        <v>253</v>
      </c>
      <c r="G1415" s="177">
        <v>5298</v>
      </c>
      <c r="H1415">
        <v>0</v>
      </c>
      <c r="I1415">
        <v>0</v>
      </c>
      <c r="J1415">
        <v>0</v>
      </c>
      <c r="K1415">
        <v>0</v>
      </c>
      <c r="L1415">
        <v>0</v>
      </c>
      <c r="M1415" t="s">
        <v>748</v>
      </c>
    </row>
    <row r="1416" spans="1:13">
      <c r="A1416" s="13">
        <f t="shared" si="22"/>
        <v>3171</v>
      </c>
      <c r="B1416">
        <v>2015564</v>
      </c>
      <c r="C1416">
        <v>1380</v>
      </c>
      <c r="D1416">
        <v>1005</v>
      </c>
      <c r="E1416"/>
      <c r="F1416" t="s">
        <v>253</v>
      </c>
      <c r="G1416" s="177">
        <v>3171</v>
      </c>
      <c r="H1416">
        <v>0</v>
      </c>
      <c r="I1416">
        <v>0</v>
      </c>
      <c r="J1416">
        <v>0</v>
      </c>
      <c r="K1416">
        <v>0</v>
      </c>
      <c r="L1416">
        <v>0</v>
      </c>
      <c r="M1416" t="s">
        <v>749</v>
      </c>
    </row>
    <row r="1417" spans="1:13">
      <c r="A1417" s="13">
        <f t="shared" si="22"/>
        <v>2402</v>
      </c>
      <c r="B1417">
        <v>2015565</v>
      </c>
      <c r="C1417">
        <v>1380</v>
      </c>
      <c r="D1417">
        <v>1005</v>
      </c>
      <c r="E1417"/>
      <c r="F1417" t="s">
        <v>253</v>
      </c>
      <c r="G1417" s="177">
        <v>2402</v>
      </c>
      <c r="H1417">
        <v>0</v>
      </c>
      <c r="I1417">
        <v>0</v>
      </c>
      <c r="J1417">
        <v>0</v>
      </c>
      <c r="K1417">
        <v>0</v>
      </c>
      <c r="L1417">
        <v>0</v>
      </c>
      <c r="M1417" t="s">
        <v>750</v>
      </c>
    </row>
    <row r="1418" spans="1:13">
      <c r="A1418" s="13">
        <f t="shared" si="22"/>
        <v>1707</v>
      </c>
      <c r="B1418">
        <v>2015566</v>
      </c>
      <c r="C1418">
        <v>1380</v>
      </c>
      <c r="D1418">
        <v>1005</v>
      </c>
      <c r="E1418"/>
      <c r="F1418" t="s">
        <v>253</v>
      </c>
      <c r="G1418" s="177">
        <v>1707</v>
      </c>
      <c r="H1418">
        <v>0</v>
      </c>
      <c r="I1418">
        <v>0</v>
      </c>
      <c r="J1418">
        <v>0</v>
      </c>
      <c r="K1418">
        <v>0</v>
      </c>
      <c r="L1418">
        <v>0</v>
      </c>
      <c r="M1418" t="s">
        <v>751</v>
      </c>
    </row>
    <row r="1419" spans="1:13">
      <c r="A1419" s="13">
        <f t="shared" si="22"/>
        <v>2</v>
      </c>
      <c r="B1419">
        <v>2015566</v>
      </c>
      <c r="C1419">
        <v>1380</v>
      </c>
      <c r="D1419">
        <v>2004</v>
      </c>
      <c r="E1419"/>
      <c r="F1419" t="s">
        <v>253</v>
      </c>
      <c r="G1419">
        <v>2</v>
      </c>
      <c r="H1419">
        <v>0</v>
      </c>
      <c r="I1419">
        <v>0</v>
      </c>
      <c r="J1419">
        <v>0</v>
      </c>
      <c r="K1419">
        <v>0</v>
      </c>
      <c r="L1419">
        <v>0</v>
      </c>
      <c r="M1419" t="s">
        <v>751</v>
      </c>
    </row>
    <row r="1420" spans="1:13">
      <c r="A1420" s="13">
        <f t="shared" si="22"/>
        <v>1862</v>
      </c>
      <c r="B1420">
        <v>2015567</v>
      </c>
      <c r="C1420">
        <v>1380</v>
      </c>
      <c r="D1420">
        <v>1005</v>
      </c>
      <c r="E1420"/>
      <c r="F1420" t="s">
        <v>253</v>
      </c>
      <c r="G1420" s="177">
        <v>1862</v>
      </c>
      <c r="H1420">
        <v>0</v>
      </c>
      <c r="I1420">
        <v>0</v>
      </c>
      <c r="J1420">
        <v>0</v>
      </c>
      <c r="K1420">
        <v>0</v>
      </c>
      <c r="L1420">
        <v>0</v>
      </c>
      <c r="M1420" t="s">
        <v>752</v>
      </c>
    </row>
    <row r="1421" spans="1:13">
      <c r="A1421" s="13">
        <f t="shared" si="22"/>
        <v>2</v>
      </c>
      <c r="B1421">
        <v>2015567</v>
      </c>
      <c r="C1421">
        <v>1380</v>
      </c>
      <c r="D1421">
        <v>2004</v>
      </c>
      <c r="E1421"/>
      <c r="F1421" t="s">
        <v>253</v>
      </c>
      <c r="G1421">
        <v>2</v>
      </c>
      <c r="H1421">
        <v>0</v>
      </c>
      <c r="I1421">
        <v>0</v>
      </c>
      <c r="J1421">
        <v>0</v>
      </c>
      <c r="K1421">
        <v>0</v>
      </c>
      <c r="L1421">
        <v>0</v>
      </c>
      <c r="M1421" t="s">
        <v>752</v>
      </c>
    </row>
    <row r="1422" spans="1:13">
      <c r="A1422" s="13">
        <f t="shared" si="22"/>
        <v>3143</v>
      </c>
      <c r="B1422">
        <v>2015568</v>
      </c>
      <c r="C1422">
        <v>1380</v>
      </c>
      <c r="D1422">
        <v>1005</v>
      </c>
      <c r="E1422"/>
      <c r="F1422" t="s">
        <v>253</v>
      </c>
      <c r="G1422" s="177">
        <v>3143</v>
      </c>
      <c r="H1422">
        <v>0</v>
      </c>
      <c r="I1422">
        <v>0</v>
      </c>
      <c r="J1422">
        <v>0</v>
      </c>
      <c r="K1422">
        <v>0</v>
      </c>
      <c r="L1422">
        <v>0</v>
      </c>
      <c r="M1422" t="s">
        <v>753</v>
      </c>
    </row>
    <row r="1423" spans="1:13">
      <c r="A1423" s="13">
        <f t="shared" si="22"/>
        <v>1945</v>
      </c>
      <c r="B1423">
        <v>2015569</v>
      </c>
      <c r="C1423">
        <v>1380</v>
      </c>
      <c r="D1423">
        <v>1005</v>
      </c>
      <c r="E1423"/>
      <c r="F1423" t="s">
        <v>253</v>
      </c>
      <c r="G1423" s="177">
        <v>1945</v>
      </c>
      <c r="H1423">
        <v>0</v>
      </c>
      <c r="I1423">
        <v>0</v>
      </c>
      <c r="J1423">
        <v>0</v>
      </c>
      <c r="K1423">
        <v>0</v>
      </c>
      <c r="L1423">
        <v>0</v>
      </c>
      <c r="M1423" t="s">
        <v>754</v>
      </c>
    </row>
    <row r="1424" spans="1:13">
      <c r="A1424" s="13">
        <f t="shared" si="22"/>
        <v>15015</v>
      </c>
      <c r="B1424">
        <v>2015570</v>
      </c>
      <c r="C1424">
        <v>1380</v>
      </c>
      <c r="D1424">
        <v>1005</v>
      </c>
      <c r="E1424"/>
      <c r="F1424" t="s">
        <v>253</v>
      </c>
      <c r="G1424" s="177">
        <v>15015</v>
      </c>
      <c r="H1424">
        <v>0</v>
      </c>
      <c r="I1424">
        <v>0</v>
      </c>
      <c r="J1424">
        <v>0</v>
      </c>
      <c r="K1424">
        <v>0</v>
      </c>
      <c r="L1424">
        <v>0</v>
      </c>
      <c r="M1424" t="s">
        <v>755</v>
      </c>
    </row>
    <row r="1425" spans="1:13">
      <c r="A1425" s="13">
        <f t="shared" si="22"/>
        <v>14870</v>
      </c>
      <c r="B1425">
        <v>2015571</v>
      </c>
      <c r="C1425">
        <v>1380</v>
      </c>
      <c r="D1425">
        <v>1005</v>
      </c>
      <c r="E1425"/>
      <c r="F1425" t="s">
        <v>253</v>
      </c>
      <c r="G1425" s="177">
        <v>14870</v>
      </c>
      <c r="H1425">
        <v>0</v>
      </c>
      <c r="I1425">
        <v>0</v>
      </c>
      <c r="J1425">
        <v>0</v>
      </c>
      <c r="K1425">
        <v>0</v>
      </c>
      <c r="L1425">
        <v>0</v>
      </c>
      <c r="M1425" t="s">
        <v>756</v>
      </c>
    </row>
    <row r="1426" spans="1:13">
      <c r="A1426" s="13">
        <f t="shared" si="22"/>
        <v>9863</v>
      </c>
      <c r="B1426">
        <v>2015572</v>
      </c>
      <c r="C1426">
        <v>1380</v>
      </c>
      <c r="D1426">
        <v>1005</v>
      </c>
      <c r="E1426"/>
      <c r="F1426" t="s">
        <v>253</v>
      </c>
      <c r="G1426" s="177">
        <v>9863</v>
      </c>
      <c r="H1426">
        <v>0</v>
      </c>
      <c r="I1426">
        <v>0</v>
      </c>
      <c r="J1426">
        <v>0</v>
      </c>
      <c r="K1426">
        <v>0</v>
      </c>
      <c r="L1426">
        <v>0</v>
      </c>
      <c r="M1426" t="s">
        <v>757</v>
      </c>
    </row>
    <row r="1427" spans="1:13">
      <c r="A1427" s="13">
        <f t="shared" si="22"/>
        <v>3</v>
      </c>
      <c r="B1427">
        <v>2015572</v>
      </c>
      <c r="C1427">
        <v>1380</v>
      </c>
      <c r="D1427">
        <v>2004</v>
      </c>
      <c r="E1427"/>
      <c r="F1427" t="s">
        <v>253</v>
      </c>
      <c r="G1427">
        <v>3</v>
      </c>
      <c r="H1427">
        <v>0</v>
      </c>
      <c r="I1427">
        <v>0</v>
      </c>
      <c r="J1427">
        <v>0</v>
      </c>
      <c r="K1427">
        <v>0</v>
      </c>
      <c r="L1427">
        <v>0</v>
      </c>
      <c r="M1427" t="s">
        <v>757</v>
      </c>
    </row>
    <row r="1428" spans="1:13">
      <c r="A1428" s="13">
        <f t="shared" si="22"/>
        <v>9821</v>
      </c>
      <c r="B1428">
        <v>2015573</v>
      </c>
      <c r="C1428">
        <v>1380</v>
      </c>
      <c r="D1428">
        <v>1005</v>
      </c>
      <c r="E1428"/>
      <c r="F1428" t="s">
        <v>253</v>
      </c>
      <c r="G1428" s="177">
        <v>9821</v>
      </c>
      <c r="H1428">
        <v>0</v>
      </c>
      <c r="I1428">
        <v>0</v>
      </c>
      <c r="J1428">
        <v>0</v>
      </c>
      <c r="K1428">
        <v>0</v>
      </c>
      <c r="L1428">
        <v>0</v>
      </c>
      <c r="M1428" t="s">
        <v>758</v>
      </c>
    </row>
    <row r="1429" spans="1:13">
      <c r="A1429" s="13">
        <f t="shared" si="22"/>
        <v>3</v>
      </c>
      <c r="B1429">
        <v>2015573</v>
      </c>
      <c r="C1429">
        <v>1380</v>
      </c>
      <c r="D1429">
        <v>2004</v>
      </c>
      <c r="E1429"/>
      <c r="F1429" t="s">
        <v>253</v>
      </c>
      <c r="G1429">
        <v>3</v>
      </c>
      <c r="H1429">
        <v>0</v>
      </c>
      <c r="I1429">
        <v>0</v>
      </c>
      <c r="J1429">
        <v>0</v>
      </c>
      <c r="K1429">
        <v>0</v>
      </c>
      <c r="L1429">
        <v>0</v>
      </c>
      <c r="M1429" t="s">
        <v>758</v>
      </c>
    </row>
    <row r="1430" spans="1:13">
      <c r="A1430" s="13">
        <f t="shared" si="22"/>
        <v>1568</v>
      </c>
      <c r="B1430">
        <v>2015574</v>
      </c>
      <c r="C1430">
        <v>1380</v>
      </c>
      <c r="D1430">
        <v>1005</v>
      </c>
      <c r="E1430"/>
      <c r="F1430" t="s">
        <v>253</v>
      </c>
      <c r="G1430" s="177">
        <v>1568</v>
      </c>
      <c r="H1430">
        <v>0</v>
      </c>
      <c r="I1430">
        <v>0</v>
      </c>
      <c r="J1430">
        <v>0</v>
      </c>
      <c r="K1430">
        <v>0</v>
      </c>
      <c r="L1430">
        <v>0</v>
      </c>
      <c r="M1430" t="s">
        <v>759</v>
      </c>
    </row>
    <row r="1431" spans="1:13">
      <c r="A1431" s="13">
        <f t="shared" si="22"/>
        <v>705</v>
      </c>
      <c r="B1431">
        <v>2015575</v>
      </c>
      <c r="C1431">
        <v>1380</v>
      </c>
      <c r="D1431">
        <v>1005</v>
      </c>
      <c r="E1431"/>
      <c r="F1431" t="s">
        <v>253</v>
      </c>
      <c r="G1431">
        <v>705</v>
      </c>
      <c r="H1431">
        <v>0</v>
      </c>
      <c r="I1431">
        <v>0</v>
      </c>
      <c r="J1431">
        <v>0</v>
      </c>
      <c r="K1431">
        <v>0</v>
      </c>
      <c r="L1431">
        <v>0</v>
      </c>
      <c r="M1431" t="s">
        <v>8030</v>
      </c>
    </row>
    <row r="1432" spans="1:13">
      <c r="A1432" s="13">
        <f t="shared" si="22"/>
        <v>11465</v>
      </c>
      <c r="B1432">
        <v>2015578</v>
      </c>
      <c r="C1432">
        <v>1380</v>
      </c>
      <c r="D1432">
        <v>1005</v>
      </c>
      <c r="E1432"/>
      <c r="F1432" t="s">
        <v>253</v>
      </c>
      <c r="G1432" s="177">
        <v>11465</v>
      </c>
      <c r="H1432">
        <v>0</v>
      </c>
      <c r="I1432">
        <v>0</v>
      </c>
      <c r="J1432">
        <v>0</v>
      </c>
      <c r="K1432">
        <v>0</v>
      </c>
      <c r="L1432">
        <v>0</v>
      </c>
      <c r="M1432" t="s">
        <v>760</v>
      </c>
    </row>
    <row r="1433" spans="1:13">
      <c r="A1433" s="13">
        <f t="shared" si="22"/>
        <v>10834</v>
      </c>
      <c r="B1433">
        <v>2015579</v>
      </c>
      <c r="C1433">
        <v>1380</v>
      </c>
      <c r="D1433">
        <v>1005</v>
      </c>
      <c r="E1433"/>
      <c r="F1433" t="s">
        <v>253</v>
      </c>
      <c r="G1433" s="177">
        <v>10834</v>
      </c>
      <c r="H1433">
        <v>0</v>
      </c>
      <c r="I1433">
        <v>0</v>
      </c>
      <c r="J1433">
        <v>0</v>
      </c>
      <c r="K1433">
        <v>0</v>
      </c>
      <c r="L1433">
        <v>0</v>
      </c>
      <c r="M1433" t="s">
        <v>761</v>
      </c>
    </row>
    <row r="1434" spans="1:13">
      <c r="A1434" s="13">
        <f t="shared" si="22"/>
        <v>1040</v>
      </c>
      <c r="B1434">
        <v>2015580</v>
      </c>
      <c r="C1434">
        <v>1380</v>
      </c>
      <c r="D1434">
        <v>1005</v>
      </c>
      <c r="E1434"/>
      <c r="F1434" t="s">
        <v>253</v>
      </c>
      <c r="G1434" s="177">
        <v>1040</v>
      </c>
      <c r="H1434">
        <v>0</v>
      </c>
      <c r="I1434">
        <v>0</v>
      </c>
      <c r="J1434">
        <v>0</v>
      </c>
      <c r="K1434">
        <v>0</v>
      </c>
      <c r="L1434">
        <v>0</v>
      </c>
      <c r="M1434" t="s">
        <v>762</v>
      </c>
    </row>
    <row r="1435" spans="1:13">
      <c r="A1435" s="13">
        <f t="shared" si="22"/>
        <v>1557</v>
      </c>
      <c r="B1435">
        <v>2015581</v>
      </c>
      <c r="C1435">
        <v>1380</v>
      </c>
      <c r="D1435">
        <v>1005</v>
      </c>
      <c r="E1435"/>
      <c r="F1435" t="s">
        <v>253</v>
      </c>
      <c r="G1435" s="177">
        <v>1557</v>
      </c>
      <c r="H1435">
        <v>0</v>
      </c>
      <c r="I1435">
        <v>0</v>
      </c>
      <c r="J1435">
        <v>0</v>
      </c>
      <c r="K1435">
        <v>0</v>
      </c>
      <c r="L1435">
        <v>0</v>
      </c>
      <c r="M1435" t="s">
        <v>763</v>
      </c>
    </row>
    <row r="1436" spans="1:13">
      <c r="A1436" s="13">
        <f t="shared" si="22"/>
        <v>692</v>
      </c>
      <c r="B1436">
        <v>2015582</v>
      </c>
      <c r="C1436">
        <v>1380</v>
      </c>
      <c r="D1436">
        <v>1005</v>
      </c>
      <c r="E1436"/>
      <c r="F1436" t="s">
        <v>253</v>
      </c>
      <c r="G1436">
        <v>692</v>
      </c>
      <c r="H1436">
        <v>0</v>
      </c>
      <c r="I1436">
        <v>0</v>
      </c>
      <c r="J1436">
        <v>0</v>
      </c>
      <c r="K1436">
        <v>0</v>
      </c>
      <c r="L1436">
        <v>0</v>
      </c>
      <c r="M1436" t="s">
        <v>764</v>
      </c>
    </row>
    <row r="1437" spans="1:13">
      <c r="A1437" s="13">
        <f t="shared" si="22"/>
        <v>912</v>
      </c>
      <c r="B1437">
        <v>2015583</v>
      </c>
      <c r="C1437">
        <v>1380</v>
      </c>
      <c r="D1437">
        <v>1005</v>
      </c>
      <c r="E1437"/>
      <c r="F1437" t="s">
        <v>253</v>
      </c>
      <c r="G1437">
        <v>912</v>
      </c>
      <c r="H1437">
        <v>0</v>
      </c>
      <c r="I1437">
        <v>0</v>
      </c>
      <c r="J1437">
        <v>0</v>
      </c>
      <c r="K1437">
        <v>0</v>
      </c>
      <c r="L1437">
        <v>0</v>
      </c>
      <c r="M1437" t="s">
        <v>765</v>
      </c>
    </row>
    <row r="1438" spans="1:13">
      <c r="A1438" s="13">
        <f t="shared" si="22"/>
        <v>977</v>
      </c>
      <c r="B1438">
        <v>2015584</v>
      </c>
      <c r="C1438">
        <v>1380</v>
      </c>
      <c r="D1438">
        <v>1005</v>
      </c>
      <c r="E1438"/>
      <c r="F1438" t="s">
        <v>253</v>
      </c>
      <c r="G1438">
        <v>977</v>
      </c>
      <c r="H1438">
        <v>0</v>
      </c>
      <c r="I1438">
        <v>0</v>
      </c>
      <c r="J1438">
        <v>0</v>
      </c>
      <c r="K1438">
        <v>0</v>
      </c>
      <c r="L1438">
        <v>0</v>
      </c>
      <c r="M1438" t="s">
        <v>766</v>
      </c>
    </row>
    <row r="1439" spans="1:13">
      <c r="A1439" s="13">
        <f t="shared" si="22"/>
        <v>1563</v>
      </c>
      <c r="B1439">
        <v>2015585</v>
      </c>
      <c r="C1439">
        <v>1380</v>
      </c>
      <c r="D1439">
        <v>1005</v>
      </c>
      <c r="E1439"/>
      <c r="F1439" t="s">
        <v>253</v>
      </c>
      <c r="G1439" s="177">
        <v>1563</v>
      </c>
      <c r="H1439">
        <v>0</v>
      </c>
      <c r="I1439">
        <v>0</v>
      </c>
      <c r="J1439">
        <v>0</v>
      </c>
      <c r="K1439">
        <v>0</v>
      </c>
      <c r="L1439">
        <v>0</v>
      </c>
      <c r="M1439" t="s">
        <v>767</v>
      </c>
    </row>
    <row r="1440" spans="1:13">
      <c r="A1440" s="13">
        <f t="shared" si="22"/>
        <v>2373</v>
      </c>
      <c r="B1440">
        <v>2015589</v>
      </c>
      <c r="C1440">
        <v>1380</v>
      </c>
      <c r="D1440">
        <v>1005</v>
      </c>
      <c r="E1440"/>
      <c r="F1440" t="s">
        <v>253</v>
      </c>
      <c r="G1440" s="177">
        <v>2373</v>
      </c>
      <c r="H1440">
        <v>0</v>
      </c>
      <c r="I1440">
        <v>0</v>
      </c>
      <c r="J1440">
        <v>0</v>
      </c>
      <c r="K1440">
        <v>0</v>
      </c>
      <c r="L1440">
        <v>0</v>
      </c>
      <c r="M1440" t="s">
        <v>768</v>
      </c>
    </row>
    <row r="1441" spans="1:13">
      <c r="A1441" s="13">
        <f t="shared" si="22"/>
        <v>3337</v>
      </c>
      <c r="B1441">
        <v>2015590</v>
      </c>
      <c r="C1441">
        <v>1380</v>
      </c>
      <c r="D1441">
        <v>1005</v>
      </c>
      <c r="E1441"/>
      <c r="F1441" t="s">
        <v>253</v>
      </c>
      <c r="G1441" s="177">
        <v>3337</v>
      </c>
      <c r="H1441">
        <v>0</v>
      </c>
      <c r="I1441">
        <v>0</v>
      </c>
      <c r="J1441">
        <v>0</v>
      </c>
      <c r="K1441">
        <v>0</v>
      </c>
      <c r="L1441">
        <v>0</v>
      </c>
      <c r="M1441" t="s">
        <v>769</v>
      </c>
    </row>
    <row r="1442" spans="1:13">
      <c r="A1442" s="13">
        <f t="shared" si="22"/>
        <v>1230</v>
      </c>
      <c r="B1442">
        <v>2015591</v>
      </c>
      <c r="C1442">
        <v>1380</v>
      </c>
      <c r="D1442">
        <v>1005</v>
      </c>
      <c r="E1442"/>
      <c r="F1442" t="s">
        <v>253</v>
      </c>
      <c r="G1442" s="177">
        <v>1230</v>
      </c>
      <c r="H1442">
        <v>0</v>
      </c>
      <c r="I1442">
        <v>0</v>
      </c>
      <c r="J1442">
        <v>0</v>
      </c>
      <c r="K1442">
        <v>0</v>
      </c>
      <c r="L1442">
        <v>0</v>
      </c>
      <c r="M1442" t="s">
        <v>770</v>
      </c>
    </row>
    <row r="1443" spans="1:13">
      <c r="A1443" s="13">
        <f t="shared" si="22"/>
        <v>1563</v>
      </c>
      <c r="B1443">
        <v>2015592</v>
      </c>
      <c r="C1443">
        <v>1380</v>
      </c>
      <c r="D1443">
        <v>1005</v>
      </c>
      <c r="E1443"/>
      <c r="F1443" t="s">
        <v>253</v>
      </c>
      <c r="G1443" s="177">
        <v>1563</v>
      </c>
      <c r="H1443">
        <v>0</v>
      </c>
      <c r="I1443">
        <v>0</v>
      </c>
      <c r="J1443">
        <v>0</v>
      </c>
      <c r="K1443">
        <v>0</v>
      </c>
      <c r="L1443">
        <v>0</v>
      </c>
      <c r="M1443" t="s">
        <v>771</v>
      </c>
    </row>
    <row r="1444" spans="1:13">
      <c r="A1444" s="13">
        <f t="shared" si="22"/>
        <v>1555</v>
      </c>
      <c r="B1444">
        <v>2015594</v>
      </c>
      <c r="C1444">
        <v>1380</v>
      </c>
      <c r="D1444">
        <v>1005</v>
      </c>
      <c r="E1444"/>
      <c r="F1444" t="s">
        <v>253</v>
      </c>
      <c r="G1444" s="177">
        <v>1555</v>
      </c>
      <c r="H1444">
        <v>0</v>
      </c>
      <c r="I1444">
        <v>0</v>
      </c>
      <c r="J1444">
        <v>0</v>
      </c>
      <c r="K1444">
        <v>0</v>
      </c>
      <c r="L1444">
        <v>0</v>
      </c>
      <c r="M1444" t="s">
        <v>772</v>
      </c>
    </row>
    <row r="1445" spans="1:13">
      <c r="A1445" s="13">
        <f t="shared" si="22"/>
        <v>1118</v>
      </c>
      <c r="B1445">
        <v>2015595</v>
      </c>
      <c r="C1445">
        <v>1380</v>
      </c>
      <c r="D1445">
        <v>1005</v>
      </c>
      <c r="E1445"/>
      <c r="F1445" t="s">
        <v>253</v>
      </c>
      <c r="G1445" s="177">
        <v>1118</v>
      </c>
      <c r="H1445">
        <v>0</v>
      </c>
      <c r="I1445">
        <v>0</v>
      </c>
      <c r="J1445">
        <v>0</v>
      </c>
      <c r="K1445">
        <v>0</v>
      </c>
      <c r="L1445">
        <v>0</v>
      </c>
      <c r="M1445" t="s">
        <v>773</v>
      </c>
    </row>
    <row r="1446" spans="1:13">
      <c r="A1446" s="13">
        <f t="shared" si="22"/>
        <v>1188</v>
      </c>
      <c r="B1446">
        <v>2015596</v>
      </c>
      <c r="C1446">
        <v>1380</v>
      </c>
      <c r="D1446">
        <v>1005</v>
      </c>
      <c r="E1446"/>
      <c r="F1446" t="s">
        <v>253</v>
      </c>
      <c r="G1446" s="177">
        <v>1188</v>
      </c>
      <c r="H1446">
        <v>0</v>
      </c>
      <c r="I1446">
        <v>0</v>
      </c>
      <c r="J1446">
        <v>0</v>
      </c>
      <c r="K1446">
        <v>0</v>
      </c>
      <c r="L1446">
        <v>0</v>
      </c>
      <c r="M1446" t="s">
        <v>774</v>
      </c>
    </row>
    <row r="1447" spans="1:13">
      <c r="A1447" s="13">
        <f t="shared" si="22"/>
        <v>2582</v>
      </c>
      <c r="B1447">
        <v>2015597</v>
      </c>
      <c r="C1447">
        <v>1380</v>
      </c>
      <c r="D1447">
        <v>1005</v>
      </c>
      <c r="E1447"/>
      <c r="F1447" t="s">
        <v>253</v>
      </c>
      <c r="G1447" s="177">
        <v>2582</v>
      </c>
      <c r="H1447">
        <v>0</v>
      </c>
      <c r="I1447">
        <v>0</v>
      </c>
      <c r="J1447">
        <v>0</v>
      </c>
      <c r="K1447">
        <v>0</v>
      </c>
      <c r="L1447">
        <v>0</v>
      </c>
      <c r="M1447" t="s">
        <v>775</v>
      </c>
    </row>
    <row r="1448" spans="1:13">
      <c r="A1448" s="13">
        <f t="shared" si="22"/>
        <v>1969</v>
      </c>
      <c r="B1448">
        <v>2015598</v>
      </c>
      <c r="C1448">
        <v>1380</v>
      </c>
      <c r="D1448">
        <v>1005</v>
      </c>
      <c r="E1448"/>
      <c r="F1448" t="s">
        <v>253</v>
      </c>
      <c r="G1448" s="177">
        <v>1969</v>
      </c>
      <c r="H1448">
        <v>0</v>
      </c>
      <c r="I1448">
        <v>0</v>
      </c>
      <c r="J1448">
        <v>0</v>
      </c>
      <c r="K1448">
        <v>0</v>
      </c>
      <c r="L1448">
        <v>0</v>
      </c>
      <c r="M1448" t="s">
        <v>776</v>
      </c>
    </row>
    <row r="1449" spans="1:13">
      <c r="A1449" s="13">
        <f t="shared" si="22"/>
        <v>4662</v>
      </c>
      <c r="B1449">
        <v>2015599</v>
      </c>
      <c r="C1449">
        <v>1380</v>
      </c>
      <c r="D1449">
        <v>1005</v>
      </c>
      <c r="E1449"/>
      <c r="F1449" t="s">
        <v>253</v>
      </c>
      <c r="G1449" s="177">
        <v>4662</v>
      </c>
      <c r="H1449">
        <v>0</v>
      </c>
      <c r="I1449">
        <v>0</v>
      </c>
      <c r="J1449">
        <v>0</v>
      </c>
      <c r="K1449">
        <v>0</v>
      </c>
      <c r="L1449">
        <v>0</v>
      </c>
      <c r="M1449" t="s">
        <v>777</v>
      </c>
    </row>
    <row r="1450" spans="1:13">
      <c r="A1450" s="13">
        <f t="shared" si="22"/>
        <v>4605</v>
      </c>
      <c r="B1450">
        <v>2015600</v>
      </c>
      <c r="C1450">
        <v>1380</v>
      </c>
      <c r="D1450">
        <v>1005</v>
      </c>
      <c r="E1450"/>
      <c r="F1450" t="s">
        <v>253</v>
      </c>
      <c r="G1450" s="177">
        <v>4605</v>
      </c>
      <c r="H1450">
        <v>0</v>
      </c>
      <c r="I1450">
        <v>0</v>
      </c>
      <c r="J1450">
        <v>0</v>
      </c>
      <c r="K1450">
        <v>0</v>
      </c>
      <c r="L1450">
        <v>0</v>
      </c>
      <c r="M1450" t="s">
        <v>778</v>
      </c>
    </row>
    <row r="1451" spans="1:13">
      <c r="A1451" s="13">
        <f t="shared" si="22"/>
        <v>4597</v>
      </c>
      <c r="B1451">
        <v>2015601</v>
      </c>
      <c r="C1451">
        <v>1380</v>
      </c>
      <c r="D1451">
        <v>1005</v>
      </c>
      <c r="E1451"/>
      <c r="F1451" t="s">
        <v>253</v>
      </c>
      <c r="G1451" s="177">
        <v>4597</v>
      </c>
      <c r="H1451">
        <v>0</v>
      </c>
      <c r="I1451">
        <v>0</v>
      </c>
      <c r="J1451">
        <v>0</v>
      </c>
      <c r="K1451">
        <v>0</v>
      </c>
      <c r="L1451">
        <v>0</v>
      </c>
      <c r="M1451" t="s">
        <v>779</v>
      </c>
    </row>
    <row r="1452" spans="1:13">
      <c r="A1452" s="13">
        <f t="shared" si="22"/>
        <v>1</v>
      </c>
      <c r="B1452">
        <v>2015601</v>
      </c>
      <c r="C1452">
        <v>1380</v>
      </c>
      <c r="D1452">
        <v>2004</v>
      </c>
      <c r="E1452"/>
      <c r="F1452" t="s">
        <v>253</v>
      </c>
      <c r="G1452">
        <v>1</v>
      </c>
      <c r="H1452">
        <v>0</v>
      </c>
      <c r="I1452">
        <v>0</v>
      </c>
      <c r="J1452">
        <v>0</v>
      </c>
      <c r="K1452">
        <v>0</v>
      </c>
      <c r="L1452">
        <v>0</v>
      </c>
      <c r="M1452" t="s">
        <v>779</v>
      </c>
    </row>
    <row r="1453" spans="1:13">
      <c r="A1453" s="13">
        <f t="shared" si="22"/>
        <v>4470</v>
      </c>
      <c r="B1453">
        <v>2015602</v>
      </c>
      <c r="C1453">
        <v>1380</v>
      </c>
      <c r="D1453">
        <v>1005</v>
      </c>
      <c r="E1453"/>
      <c r="F1453" t="s">
        <v>253</v>
      </c>
      <c r="G1453" s="177">
        <v>4470</v>
      </c>
      <c r="H1453">
        <v>0</v>
      </c>
      <c r="I1453">
        <v>0</v>
      </c>
      <c r="J1453">
        <v>0</v>
      </c>
      <c r="K1453">
        <v>0</v>
      </c>
      <c r="L1453">
        <v>0</v>
      </c>
      <c r="M1453" t="s">
        <v>780</v>
      </c>
    </row>
    <row r="1454" spans="1:13">
      <c r="A1454" s="13">
        <f t="shared" si="22"/>
        <v>1</v>
      </c>
      <c r="B1454">
        <v>2015602</v>
      </c>
      <c r="C1454">
        <v>1380</v>
      </c>
      <c r="D1454">
        <v>2004</v>
      </c>
      <c r="E1454"/>
      <c r="F1454" t="s">
        <v>253</v>
      </c>
      <c r="G1454">
        <v>1</v>
      </c>
      <c r="H1454">
        <v>0</v>
      </c>
      <c r="I1454">
        <v>0</v>
      </c>
      <c r="J1454">
        <v>0</v>
      </c>
      <c r="K1454">
        <v>0</v>
      </c>
      <c r="L1454">
        <v>0</v>
      </c>
      <c r="M1454" t="s">
        <v>780</v>
      </c>
    </row>
    <row r="1455" spans="1:13">
      <c r="A1455" s="13">
        <f t="shared" si="22"/>
        <v>4334</v>
      </c>
      <c r="B1455">
        <v>2015603</v>
      </c>
      <c r="C1455">
        <v>1380</v>
      </c>
      <c r="D1455">
        <v>1005</v>
      </c>
      <c r="E1455"/>
      <c r="F1455" t="s">
        <v>253</v>
      </c>
      <c r="G1455" s="177">
        <v>4334</v>
      </c>
      <c r="H1455">
        <v>0</v>
      </c>
      <c r="I1455">
        <v>0</v>
      </c>
      <c r="J1455">
        <v>0</v>
      </c>
      <c r="K1455">
        <v>0</v>
      </c>
      <c r="L1455">
        <v>0</v>
      </c>
      <c r="M1455" t="s">
        <v>781</v>
      </c>
    </row>
    <row r="1456" spans="1:13">
      <c r="A1456" s="13">
        <f t="shared" si="22"/>
        <v>4323</v>
      </c>
      <c r="B1456">
        <v>2015604</v>
      </c>
      <c r="C1456">
        <v>1380</v>
      </c>
      <c r="D1456">
        <v>1005</v>
      </c>
      <c r="E1456"/>
      <c r="F1456" t="s">
        <v>253</v>
      </c>
      <c r="G1456" s="177">
        <v>4323</v>
      </c>
      <c r="H1456">
        <v>0</v>
      </c>
      <c r="I1456">
        <v>0</v>
      </c>
      <c r="J1456">
        <v>0</v>
      </c>
      <c r="K1456">
        <v>0</v>
      </c>
      <c r="L1456">
        <v>0</v>
      </c>
      <c r="M1456" t="s">
        <v>782</v>
      </c>
    </row>
    <row r="1457" spans="1:13">
      <c r="A1457" s="13">
        <f t="shared" si="22"/>
        <v>2728</v>
      </c>
      <c r="B1457">
        <v>2015606</v>
      </c>
      <c r="C1457">
        <v>1380</v>
      </c>
      <c r="D1457">
        <v>1005</v>
      </c>
      <c r="E1457"/>
      <c r="F1457" t="s">
        <v>253</v>
      </c>
      <c r="G1457" s="177">
        <v>2728</v>
      </c>
      <c r="H1457">
        <v>0</v>
      </c>
      <c r="I1457">
        <v>0</v>
      </c>
      <c r="J1457">
        <v>0</v>
      </c>
      <c r="K1457">
        <v>0</v>
      </c>
      <c r="L1457">
        <v>0</v>
      </c>
      <c r="M1457" t="s">
        <v>783</v>
      </c>
    </row>
    <row r="1458" spans="1:13">
      <c r="A1458" s="13">
        <f t="shared" si="22"/>
        <v>2607</v>
      </c>
      <c r="B1458">
        <v>2015607</v>
      </c>
      <c r="C1458">
        <v>1380</v>
      </c>
      <c r="D1458">
        <v>1005</v>
      </c>
      <c r="E1458"/>
      <c r="F1458" t="s">
        <v>253</v>
      </c>
      <c r="G1458" s="177">
        <v>2607</v>
      </c>
      <c r="H1458">
        <v>0</v>
      </c>
      <c r="I1458">
        <v>0</v>
      </c>
      <c r="J1458">
        <v>0</v>
      </c>
      <c r="K1458">
        <v>0</v>
      </c>
      <c r="L1458">
        <v>0</v>
      </c>
      <c r="M1458" t="s">
        <v>784</v>
      </c>
    </row>
    <row r="1459" spans="1:13">
      <c r="A1459" s="13">
        <f t="shared" si="22"/>
        <v>2206</v>
      </c>
      <c r="B1459">
        <v>2015608</v>
      </c>
      <c r="C1459">
        <v>1380</v>
      </c>
      <c r="D1459">
        <v>1005</v>
      </c>
      <c r="E1459"/>
      <c r="F1459" t="s">
        <v>253</v>
      </c>
      <c r="G1459" s="177">
        <v>2206</v>
      </c>
      <c r="H1459">
        <v>0</v>
      </c>
      <c r="I1459">
        <v>0</v>
      </c>
      <c r="J1459">
        <v>0</v>
      </c>
      <c r="K1459">
        <v>0</v>
      </c>
      <c r="L1459">
        <v>0</v>
      </c>
      <c r="M1459" t="s">
        <v>785</v>
      </c>
    </row>
    <row r="1460" spans="1:13">
      <c r="A1460" s="13">
        <f t="shared" si="22"/>
        <v>763</v>
      </c>
      <c r="B1460">
        <v>2015609</v>
      </c>
      <c r="C1460">
        <v>1380</v>
      </c>
      <c r="D1460">
        <v>1005</v>
      </c>
      <c r="E1460"/>
      <c r="F1460" t="s">
        <v>253</v>
      </c>
      <c r="G1460">
        <v>763</v>
      </c>
      <c r="H1460">
        <v>0</v>
      </c>
      <c r="I1460">
        <v>0</v>
      </c>
      <c r="J1460">
        <v>0</v>
      </c>
      <c r="K1460">
        <v>0</v>
      </c>
      <c r="L1460">
        <v>0</v>
      </c>
      <c r="M1460" t="s">
        <v>786</v>
      </c>
    </row>
    <row r="1461" spans="1:13">
      <c r="A1461" s="13">
        <f t="shared" si="22"/>
        <v>678</v>
      </c>
      <c r="B1461">
        <v>2015610</v>
      </c>
      <c r="C1461">
        <v>1380</v>
      </c>
      <c r="D1461">
        <v>1005</v>
      </c>
      <c r="E1461"/>
      <c r="F1461" t="s">
        <v>253</v>
      </c>
      <c r="G1461">
        <v>678</v>
      </c>
      <c r="H1461">
        <v>0</v>
      </c>
      <c r="I1461">
        <v>0</v>
      </c>
      <c r="J1461">
        <v>0</v>
      </c>
      <c r="K1461">
        <v>0</v>
      </c>
      <c r="L1461">
        <v>0</v>
      </c>
      <c r="M1461" t="s">
        <v>787</v>
      </c>
    </row>
    <row r="1462" spans="1:13">
      <c r="A1462" s="13">
        <f t="shared" si="22"/>
        <v>1233</v>
      </c>
      <c r="B1462">
        <v>2015611</v>
      </c>
      <c r="C1462">
        <v>1380</v>
      </c>
      <c r="D1462">
        <v>1005</v>
      </c>
      <c r="E1462"/>
      <c r="F1462" t="s">
        <v>253</v>
      </c>
      <c r="G1462" s="177">
        <v>1233</v>
      </c>
      <c r="H1462">
        <v>0</v>
      </c>
      <c r="I1462">
        <v>0</v>
      </c>
      <c r="J1462">
        <v>0</v>
      </c>
      <c r="K1462">
        <v>0</v>
      </c>
      <c r="L1462">
        <v>0</v>
      </c>
      <c r="M1462" t="s">
        <v>788</v>
      </c>
    </row>
    <row r="1463" spans="1:13">
      <c r="A1463" s="13">
        <f t="shared" si="22"/>
        <v>5</v>
      </c>
      <c r="B1463">
        <v>2015611</v>
      </c>
      <c r="C1463">
        <v>1380</v>
      </c>
      <c r="D1463">
        <v>2004</v>
      </c>
      <c r="E1463"/>
      <c r="F1463" t="s">
        <v>253</v>
      </c>
      <c r="G1463">
        <v>5</v>
      </c>
      <c r="H1463">
        <v>0</v>
      </c>
      <c r="I1463">
        <v>0</v>
      </c>
      <c r="J1463">
        <v>0</v>
      </c>
      <c r="K1463">
        <v>0</v>
      </c>
      <c r="L1463">
        <v>0</v>
      </c>
      <c r="M1463" t="s">
        <v>788</v>
      </c>
    </row>
    <row r="1464" spans="1:13">
      <c r="A1464" s="13">
        <f t="shared" si="22"/>
        <v>1478</v>
      </c>
      <c r="B1464">
        <v>2015612</v>
      </c>
      <c r="C1464">
        <v>1380</v>
      </c>
      <c r="D1464">
        <v>1005</v>
      </c>
      <c r="E1464"/>
      <c r="F1464" t="s">
        <v>253</v>
      </c>
      <c r="G1464" s="177">
        <v>1478</v>
      </c>
      <c r="H1464">
        <v>0</v>
      </c>
      <c r="I1464">
        <v>0</v>
      </c>
      <c r="J1464">
        <v>0</v>
      </c>
      <c r="K1464">
        <v>0</v>
      </c>
      <c r="L1464">
        <v>0</v>
      </c>
      <c r="M1464" t="s">
        <v>789</v>
      </c>
    </row>
    <row r="1465" spans="1:13">
      <c r="A1465" s="13">
        <f t="shared" si="22"/>
        <v>5</v>
      </c>
      <c r="B1465">
        <v>2015612</v>
      </c>
      <c r="C1465">
        <v>1380</v>
      </c>
      <c r="D1465">
        <v>2004</v>
      </c>
      <c r="E1465"/>
      <c r="F1465" t="s">
        <v>253</v>
      </c>
      <c r="G1465">
        <v>5</v>
      </c>
      <c r="H1465">
        <v>0</v>
      </c>
      <c r="I1465">
        <v>0</v>
      </c>
      <c r="J1465">
        <v>0</v>
      </c>
      <c r="K1465">
        <v>0</v>
      </c>
      <c r="L1465">
        <v>0</v>
      </c>
      <c r="M1465" t="s">
        <v>789</v>
      </c>
    </row>
    <row r="1466" spans="1:13">
      <c r="A1466" s="13">
        <f t="shared" si="22"/>
        <v>1093</v>
      </c>
      <c r="B1466">
        <v>2015613</v>
      </c>
      <c r="C1466">
        <v>1380</v>
      </c>
      <c r="D1466">
        <v>1005</v>
      </c>
      <c r="E1466"/>
      <c r="F1466" t="s">
        <v>253</v>
      </c>
      <c r="G1466" s="177">
        <v>1093</v>
      </c>
      <c r="H1466">
        <v>0</v>
      </c>
      <c r="I1466">
        <v>0</v>
      </c>
      <c r="J1466">
        <v>0</v>
      </c>
      <c r="K1466">
        <v>0</v>
      </c>
      <c r="L1466">
        <v>0</v>
      </c>
      <c r="M1466" t="s">
        <v>790</v>
      </c>
    </row>
    <row r="1467" spans="1:13">
      <c r="A1467" s="13">
        <f t="shared" si="22"/>
        <v>1517</v>
      </c>
      <c r="B1467">
        <v>2015614</v>
      </c>
      <c r="C1467">
        <v>1380</v>
      </c>
      <c r="D1467">
        <v>1005</v>
      </c>
      <c r="E1467"/>
      <c r="F1467" t="s">
        <v>253</v>
      </c>
      <c r="G1467" s="177">
        <v>1517</v>
      </c>
      <c r="H1467">
        <v>0</v>
      </c>
      <c r="I1467">
        <v>0</v>
      </c>
      <c r="J1467">
        <v>0</v>
      </c>
      <c r="K1467">
        <v>0</v>
      </c>
      <c r="L1467">
        <v>0</v>
      </c>
      <c r="M1467" t="s">
        <v>8513</v>
      </c>
    </row>
    <row r="1468" spans="1:13">
      <c r="A1468" s="13">
        <f t="shared" si="22"/>
        <v>1374</v>
      </c>
      <c r="B1468">
        <v>2015615</v>
      </c>
      <c r="C1468">
        <v>1380</v>
      </c>
      <c r="D1468">
        <v>1005</v>
      </c>
      <c r="E1468"/>
      <c r="F1468" t="s">
        <v>253</v>
      </c>
      <c r="G1468" s="177">
        <v>1374</v>
      </c>
      <c r="H1468">
        <v>0</v>
      </c>
      <c r="I1468">
        <v>0</v>
      </c>
      <c r="J1468">
        <v>0</v>
      </c>
      <c r="K1468">
        <v>0</v>
      </c>
      <c r="L1468">
        <v>0</v>
      </c>
      <c r="M1468" t="s">
        <v>791</v>
      </c>
    </row>
    <row r="1469" spans="1:13">
      <c r="A1469" s="13">
        <f t="shared" si="22"/>
        <v>1526</v>
      </c>
      <c r="B1469">
        <v>2015616</v>
      </c>
      <c r="C1469">
        <v>1380</v>
      </c>
      <c r="D1469">
        <v>1005</v>
      </c>
      <c r="E1469"/>
      <c r="F1469" t="s">
        <v>253</v>
      </c>
      <c r="G1469" s="177">
        <v>1526</v>
      </c>
      <c r="H1469">
        <v>0</v>
      </c>
      <c r="I1469">
        <v>0</v>
      </c>
      <c r="J1469">
        <v>0</v>
      </c>
      <c r="K1469">
        <v>0</v>
      </c>
      <c r="L1469">
        <v>0</v>
      </c>
      <c r="M1469" t="s">
        <v>792</v>
      </c>
    </row>
    <row r="1470" spans="1:13">
      <c r="A1470" s="13">
        <f t="shared" si="22"/>
        <v>515</v>
      </c>
      <c r="B1470">
        <v>2015617</v>
      </c>
      <c r="C1470">
        <v>1380</v>
      </c>
      <c r="D1470">
        <v>1005</v>
      </c>
      <c r="E1470"/>
      <c r="F1470" t="s">
        <v>253</v>
      </c>
      <c r="G1470">
        <v>515</v>
      </c>
      <c r="H1470">
        <v>0</v>
      </c>
      <c r="I1470">
        <v>0</v>
      </c>
      <c r="J1470">
        <v>0</v>
      </c>
      <c r="K1470">
        <v>0</v>
      </c>
      <c r="L1470">
        <v>0</v>
      </c>
      <c r="M1470" t="s">
        <v>793</v>
      </c>
    </row>
    <row r="1471" spans="1:13">
      <c r="A1471" s="13">
        <f t="shared" si="22"/>
        <v>751</v>
      </c>
      <c r="B1471">
        <v>2015618</v>
      </c>
      <c r="C1471">
        <v>1380</v>
      </c>
      <c r="D1471">
        <v>1005</v>
      </c>
      <c r="E1471"/>
      <c r="F1471" t="s">
        <v>253</v>
      </c>
      <c r="G1471">
        <v>751</v>
      </c>
      <c r="H1471">
        <v>0</v>
      </c>
      <c r="I1471">
        <v>0</v>
      </c>
      <c r="J1471">
        <v>0</v>
      </c>
      <c r="K1471">
        <v>0</v>
      </c>
      <c r="L1471">
        <v>0</v>
      </c>
      <c r="M1471" t="s">
        <v>794</v>
      </c>
    </row>
    <row r="1472" spans="1:13">
      <c r="A1472" s="13">
        <f t="shared" si="22"/>
        <v>1789</v>
      </c>
      <c r="B1472">
        <v>2015619</v>
      </c>
      <c r="C1472">
        <v>1380</v>
      </c>
      <c r="D1472">
        <v>1005</v>
      </c>
      <c r="E1472"/>
      <c r="F1472" t="s">
        <v>253</v>
      </c>
      <c r="G1472" s="177">
        <v>1789</v>
      </c>
      <c r="H1472">
        <v>0</v>
      </c>
      <c r="I1472">
        <v>0</v>
      </c>
      <c r="J1472">
        <v>0</v>
      </c>
      <c r="K1472">
        <v>0</v>
      </c>
      <c r="L1472">
        <v>0</v>
      </c>
      <c r="M1472" t="s">
        <v>795</v>
      </c>
    </row>
    <row r="1473" spans="1:13">
      <c r="A1473" s="13">
        <f t="shared" si="22"/>
        <v>2</v>
      </c>
      <c r="B1473">
        <v>2015619</v>
      </c>
      <c r="C1473">
        <v>1380</v>
      </c>
      <c r="D1473">
        <v>2004</v>
      </c>
      <c r="E1473"/>
      <c r="F1473" t="s">
        <v>253</v>
      </c>
      <c r="G1473">
        <v>2</v>
      </c>
      <c r="H1473">
        <v>0</v>
      </c>
      <c r="I1473">
        <v>0</v>
      </c>
      <c r="J1473">
        <v>0</v>
      </c>
      <c r="K1473">
        <v>0</v>
      </c>
      <c r="L1473">
        <v>0</v>
      </c>
      <c r="M1473" t="s">
        <v>795</v>
      </c>
    </row>
    <row r="1474" spans="1:13">
      <c r="A1474" s="13">
        <f t="shared" si="22"/>
        <v>994</v>
      </c>
      <c r="B1474">
        <v>2015620</v>
      </c>
      <c r="C1474">
        <v>1380</v>
      </c>
      <c r="D1474">
        <v>1005</v>
      </c>
      <c r="E1474"/>
      <c r="F1474" t="s">
        <v>253</v>
      </c>
      <c r="G1474">
        <v>994</v>
      </c>
      <c r="H1474">
        <v>0</v>
      </c>
      <c r="I1474">
        <v>0</v>
      </c>
      <c r="J1474">
        <v>0</v>
      </c>
      <c r="K1474">
        <v>0</v>
      </c>
      <c r="L1474">
        <v>0</v>
      </c>
      <c r="M1474" t="s">
        <v>796</v>
      </c>
    </row>
    <row r="1475" spans="1:13">
      <c r="A1475" s="13">
        <f t="shared" ref="A1475:A1538" si="23">G1475+H1475+I1475</f>
        <v>2</v>
      </c>
      <c r="B1475">
        <v>2015620</v>
      </c>
      <c r="C1475">
        <v>1380</v>
      </c>
      <c r="D1475">
        <v>2004</v>
      </c>
      <c r="E1475"/>
      <c r="F1475" t="s">
        <v>253</v>
      </c>
      <c r="G1475">
        <v>2</v>
      </c>
      <c r="H1475">
        <v>0</v>
      </c>
      <c r="I1475">
        <v>0</v>
      </c>
      <c r="J1475">
        <v>0</v>
      </c>
      <c r="K1475">
        <v>0</v>
      </c>
      <c r="L1475">
        <v>0</v>
      </c>
      <c r="M1475" t="s">
        <v>796</v>
      </c>
    </row>
    <row r="1476" spans="1:13">
      <c r="A1476" s="13">
        <f t="shared" si="23"/>
        <v>1405</v>
      </c>
      <c r="B1476">
        <v>2015621</v>
      </c>
      <c r="C1476">
        <v>1380</v>
      </c>
      <c r="D1476">
        <v>1005</v>
      </c>
      <c r="E1476"/>
      <c r="F1476" t="s">
        <v>253</v>
      </c>
      <c r="G1476" s="177">
        <v>1405</v>
      </c>
      <c r="H1476">
        <v>0</v>
      </c>
      <c r="I1476">
        <v>0</v>
      </c>
      <c r="J1476">
        <v>0</v>
      </c>
      <c r="K1476">
        <v>0</v>
      </c>
      <c r="L1476">
        <v>0</v>
      </c>
      <c r="M1476" t="s">
        <v>797</v>
      </c>
    </row>
    <row r="1477" spans="1:13">
      <c r="A1477" s="13">
        <f t="shared" si="23"/>
        <v>2393</v>
      </c>
      <c r="B1477">
        <v>2015622</v>
      </c>
      <c r="C1477">
        <v>1380</v>
      </c>
      <c r="D1477">
        <v>1005</v>
      </c>
      <c r="E1477"/>
      <c r="F1477" t="s">
        <v>253</v>
      </c>
      <c r="G1477" s="177">
        <v>2393</v>
      </c>
      <c r="H1477">
        <v>0</v>
      </c>
      <c r="I1477">
        <v>0</v>
      </c>
      <c r="J1477">
        <v>0</v>
      </c>
      <c r="K1477">
        <v>0</v>
      </c>
      <c r="L1477">
        <v>0</v>
      </c>
      <c r="M1477" t="s">
        <v>798</v>
      </c>
    </row>
    <row r="1478" spans="1:13">
      <c r="A1478" s="13">
        <f t="shared" si="23"/>
        <v>1930</v>
      </c>
      <c r="B1478">
        <v>2015623</v>
      </c>
      <c r="C1478">
        <v>1380</v>
      </c>
      <c r="D1478">
        <v>1005</v>
      </c>
      <c r="E1478"/>
      <c r="F1478" t="s">
        <v>253</v>
      </c>
      <c r="G1478" s="177">
        <v>1930</v>
      </c>
      <c r="H1478">
        <v>0</v>
      </c>
      <c r="I1478">
        <v>0</v>
      </c>
      <c r="J1478">
        <v>0</v>
      </c>
      <c r="K1478">
        <v>0</v>
      </c>
      <c r="L1478">
        <v>0</v>
      </c>
      <c r="M1478" t="s">
        <v>799</v>
      </c>
    </row>
    <row r="1479" spans="1:13">
      <c r="A1479" s="13">
        <f t="shared" si="23"/>
        <v>1992</v>
      </c>
      <c r="B1479">
        <v>2015625</v>
      </c>
      <c r="C1479">
        <v>1380</v>
      </c>
      <c r="D1479">
        <v>1005</v>
      </c>
      <c r="E1479"/>
      <c r="F1479" t="s">
        <v>253</v>
      </c>
      <c r="G1479" s="177">
        <v>1992</v>
      </c>
      <c r="H1479">
        <v>0</v>
      </c>
      <c r="I1479">
        <v>0</v>
      </c>
      <c r="J1479">
        <v>0</v>
      </c>
      <c r="K1479">
        <v>0</v>
      </c>
      <c r="L1479">
        <v>0</v>
      </c>
      <c r="M1479" t="s">
        <v>800</v>
      </c>
    </row>
    <row r="1480" spans="1:13">
      <c r="A1480" s="13">
        <f t="shared" si="23"/>
        <v>1017</v>
      </c>
      <c r="B1480">
        <v>2015626</v>
      </c>
      <c r="C1480">
        <v>1380</v>
      </c>
      <c r="D1480">
        <v>1005</v>
      </c>
      <c r="E1480"/>
      <c r="F1480" t="s">
        <v>253</v>
      </c>
      <c r="G1480" s="177">
        <v>1017</v>
      </c>
      <c r="H1480">
        <v>0</v>
      </c>
      <c r="I1480">
        <v>0</v>
      </c>
      <c r="J1480">
        <v>0</v>
      </c>
      <c r="K1480">
        <v>0</v>
      </c>
      <c r="L1480">
        <v>0</v>
      </c>
      <c r="M1480" t="s">
        <v>8097</v>
      </c>
    </row>
    <row r="1481" spans="1:13">
      <c r="A1481" s="13">
        <f t="shared" si="23"/>
        <v>748</v>
      </c>
      <c r="B1481">
        <v>2015627</v>
      </c>
      <c r="C1481">
        <v>1380</v>
      </c>
      <c r="D1481">
        <v>1005</v>
      </c>
      <c r="E1481"/>
      <c r="F1481" t="s">
        <v>253</v>
      </c>
      <c r="G1481">
        <v>748</v>
      </c>
      <c r="H1481">
        <v>0</v>
      </c>
      <c r="I1481">
        <v>0</v>
      </c>
      <c r="J1481">
        <v>0</v>
      </c>
      <c r="K1481">
        <v>0</v>
      </c>
      <c r="L1481">
        <v>0</v>
      </c>
      <c r="M1481" t="s">
        <v>801</v>
      </c>
    </row>
    <row r="1482" spans="1:13">
      <c r="A1482" s="13">
        <f t="shared" si="23"/>
        <v>121986.314</v>
      </c>
      <c r="B1482">
        <v>2015640</v>
      </c>
      <c r="C1482">
        <v>1380</v>
      </c>
      <c r="D1482">
        <v>1000</v>
      </c>
      <c r="E1482"/>
      <c r="F1482" t="s">
        <v>289</v>
      </c>
      <c r="G1482" s="102">
        <v>121986.314</v>
      </c>
      <c r="H1482">
        <v>0</v>
      </c>
      <c r="I1482">
        <v>0</v>
      </c>
      <c r="J1482">
        <v>0</v>
      </c>
      <c r="K1482">
        <v>0</v>
      </c>
      <c r="L1482">
        <v>0</v>
      </c>
      <c r="M1482" t="s">
        <v>802</v>
      </c>
    </row>
    <row r="1483" spans="1:13">
      <c r="A1483" s="13">
        <f t="shared" si="23"/>
        <v>163773.79199999999</v>
      </c>
      <c r="B1483">
        <v>2015640</v>
      </c>
      <c r="C1483">
        <v>1380</v>
      </c>
      <c r="D1483">
        <v>1012</v>
      </c>
      <c r="E1483"/>
      <c r="F1483" t="s">
        <v>289</v>
      </c>
      <c r="G1483" s="102">
        <v>163773.79199999999</v>
      </c>
      <c r="H1483">
        <v>0</v>
      </c>
      <c r="I1483">
        <v>0</v>
      </c>
      <c r="J1483">
        <v>0</v>
      </c>
      <c r="K1483">
        <v>0</v>
      </c>
      <c r="L1483">
        <v>0</v>
      </c>
      <c r="M1483" t="s">
        <v>802</v>
      </c>
    </row>
    <row r="1484" spans="1:13">
      <c r="A1484" s="13">
        <f t="shared" si="23"/>
        <v>12600</v>
      </c>
      <c r="B1484">
        <v>2015640</v>
      </c>
      <c r="C1484">
        <v>1380</v>
      </c>
      <c r="D1484">
        <v>1020</v>
      </c>
      <c r="E1484"/>
      <c r="F1484" t="s">
        <v>289</v>
      </c>
      <c r="G1484" s="177">
        <v>12600</v>
      </c>
      <c r="H1484">
        <v>0</v>
      </c>
      <c r="I1484">
        <v>0</v>
      </c>
      <c r="J1484">
        <v>0</v>
      </c>
      <c r="K1484">
        <v>0</v>
      </c>
      <c r="L1484">
        <v>0</v>
      </c>
      <c r="M1484" t="s">
        <v>802</v>
      </c>
    </row>
    <row r="1485" spans="1:13">
      <c r="A1485" s="13">
        <f t="shared" si="23"/>
        <v>1329.6980000000001</v>
      </c>
      <c r="B1485">
        <v>2015640</v>
      </c>
      <c r="C1485">
        <v>1380</v>
      </c>
      <c r="D1485">
        <v>2001</v>
      </c>
      <c r="E1485"/>
      <c r="F1485" t="s">
        <v>289</v>
      </c>
      <c r="G1485" s="102">
        <v>1329.6980000000001</v>
      </c>
      <c r="H1485">
        <v>0</v>
      </c>
      <c r="I1485">
        <v>0</v>
      </c>
      <c r="J1485">
        <v>0</v>
      </c>
      <c r="K1485">
        <v>0</v>
      </c>
      <c r="L1485">
        <v>0</v>
      </c>
      <c r="M1485" t="s">
        <v>802</v>
      </c>
    </row>
    <row r="1486" spans="1:13">
      <c r="A1486" s="13">
        <f t="shared" si="23"/>
        <v>124248.6</v>
      </c>
      <c r="B1486">
        <v>2015642</v>
      </c>
      <c r="C1486">
        <v>1380</v>
      </c>
      <c r="D1486">
        <v>1000</v>
      </c>
      <c r="E1486"/>
      <c r="F1486" t="s">
        <v>289</v>
      </c>
      <c r="G1486" s="102">
        <v>124248.6</v>
      </c>
      <c r="H1486">
        <v>0</v>
      </c>
      <c r="I1486">
        <v>0</v>
      </c>
      <c r="J1486">
        <v>0</v>
      </c>
      <c r="K1486">
        <v>0</v>
      </c>
      <c r="L1486">
        <v>0</v>
      </c>
      <c r="M1486" t="s">
        <v>803</v>
      </c>
    </row>
    <row r="1487" spans="1:13">
      <c r="A1487" s="13">
        <f t="shared" si="23"/>
        <v>163850.45000000001</v>
      </c>
      <c r="B1487">
        <v>2015642</v>
      </c>
      <c r="C1487">
        <v>1380</v>
      </c>
      <c r="D1487">
        <v>1012</v>
      </c>
      <c r="E1487"/>
      <c r="F1487" t="s">
        <v>289</v>
      </c>
      <c r="G1487" s="102">
        <v>163850.45000000001</v>
      </c>
      <c r="H1487">
        <v>0</v>
      </c>
      <c r="I1487">
        <v>0</v>
      </c>
      <c r="J1487">
        <v>0</v>
      </c>
      <c r="K1487">
        <v>0</v>
      </c>
      <c r="L1487">
        <v>0</v>
      </c>
      <c r="M1487" t="s">
        <v>803</v>
      </c>
    </row>
    <row r="1488" spans="1:13">
      <c r="A1488" s="13">
        <f t="shared" si="23"/>
        <v>12600</v>
      </c>
      <c r="B1488">
        <v>2015642</v>
      </c>
      <c r="C1488">
        <v>1380</v>
      </c>
      <c r="D1488">
        <v>1020</v>
      </c>
      <c r="E1488"/>
      <c r="F1488" t="s">
        <v>289</v>
      </c>
      <c r="G1488" s="177">
        <v>12600</v>
      </c>
      <c r="H1488">
        <v>0</v>
      </c>
      <c r="I1488">
        <v>0</v>
      </c>
      <c r="J1488">
        <v>0</v>
      </c>
      <c r="K1488">
        <v>0</v>
      </c>
      <c r="L1488">
        <v>0</v>
      </c>
      <c r="M1488" t="s">
        <v>803</v>
      </c>
    </row>
    <row r="1489" spans="1:13">
      <c r="A1489" s="13">
        <f t="shared" si="23"/>
        <v>1056</v>
      </c>
      <c r="B1489">
        <v>2015817</v>
      </c>
      <c r="C1489">
        <v>1380</v>
      </c>
      <c r="D1489">
        <v>1000</v>
      </c>
      <c r="E1489"/>
      <c r="F1489" t="s">
        <v>253</v>
      </c>
      <c r="G1489" s="177">
        <v>1056</v>
      </c>
      <c r="H1489">
        <v>0</v>
      </c>
      <c r="I1489">
        <v>0</v>
      </c>
      <c r="J1489">
        <v>0</v>
      </c>
      <c r="K1489">
        <v>0</v>
      </c>
      <c r="L1489">
        <v>0</v>
      </c>
      <c r="M1489" t="s">
        <v>804</v>
      </c>
    </row>
    <row r="1490" spans="1:13">
      <c r="A1490" s="13">
        <f t="shared" si="23"/>
        <v>15</v>
      </c>
      <c r="B1490">
        <v>2015817</v>
      </c>
      <c r="C1490">
        <v>1380</v>
      </c>
      <c r="D1490">
        <v>2004</v>
      </c>
      <c r="E1490"/>
      <c r="F1490" t="s">
        <v>253</v>
      </c>
      <c r="G1490">
        <v>15</v>
      </c>
      <c r="H1490">
        <v>0</v>
      </c>
      <c r="I1490">
        <v>0</v>
      </c>
      <c r="J1490">
        <v>0</v>
      </c>
      <c r="K1490">
        <v>0</v>
      </c>
      <c r="L1490">
        <v>0</v>
      </c>
      <c r="M1490" t="s">
        <v>804</v>
      </c>
    </row>
    <row r="1491" spans="1:13">
      <c r="A1491" s="13">
        <f t="shared" si="23"/>
        <v>9075</v>
      </c>
      <c r="B1491">
        <v>2015890</v>
      </c>
      <c r="C1491">
        <v>1380</v>
      </c>
      <c r="D1491">
        <v>1000</v>
      </c>
      <c r="E1491"/>
      <c r="F1491" t="s">
        <v>253</v>
      </c>
      <c r="G1491" s="177">
        <v>9075</v>
      </c>
      <c r="H1491">
        <v>0</v>
      </c>
      <c r="I1491">
        <v>0</v>
      </c>
      <c r="J1491">
        <v>0</v>
      </c>
      <c r="K1491">
        <v>0</v>
      </c>
      <c r="L1491">
        <v>0</v>
      </c>
      <c r="M1491" t="s">
        <v>805</v>
      </c>
    </row>
    <row r="1492" spans="1:13">
      <c r="A1492" s="13">
        <f t="shared" si="23"/>
        <v>1145</v>
      </c>
      <c r="B1492">
        <v>2015890</v>
      </c>
      <c r="C1492">
        <v>1380</v>
      </c>
      <c r="D1492">
        <v>2003</v>
      </c>
      <c r="E1492"/>
      <c r="F1492" t="s">
        <v>253</v>
      </c>
      <c r="G1492" s="177">
        <v>1145</v>
      </c>
      <c r="H1492">
        <v>0</v>
      </c>
      <c r="I1492">
        <v>0</v>
      </c>
      <c r="J1492">
        <v>0</v>
      </c>
      <c r="K1492">
        <v>0</v>
      </c>
      <c r="L1492">
        <v>0</v>
      </c>
      <c r="M1492" t="s">
        <v>805</v>
      </c>
    </row>
    <row r="1493" spans="1:13">
      <c r="A1493" s="13">
        <f t="shared" si="23"/>
        <v>4</v>
      </c>
      <c r="B1493">
        <v>2015890</v>
      </c>
      <c r="C1493">
        <v>1380</v>
      </c>
      <c r="D1493">
        <v>2040</v>
      </c>
      <c r="E1493"/>
      <c r="F1493" t="s">
        <v>253</v>
      </c>
      <c r="G1493">
        <v>4</v>
      </c>
      <c r="H1493">
        <v>0</v>
      </c>
      <c r="I1493">
        <v>0</v>
      </c>
      <c r="J1493">
        <v>0</v>
      </c>
      <c r="K1493">
        <v>0</v>
      </c>
      <c r="L1493">
        <v>0</v>
      </c>
      <c r="M1493" t="s">
        <v>805</v>
      </c>
    </row>
    <row r="1494" spans="1:13">
      <c r="A1494" s="13">
        <f t="shared" si="23"/>
        <v>10590</v>
      </c>
      <c r="B1494">
        <v>2015891</v>
      </c>
      <c r="C1494">
        <v>1380</v>
      </c>
      <c r="D1494">
        <v>1000</v>
      </c>
      <c r="E1494"/>
      <c r="F1494" t="s">
        <v>253</v>
      </c>
      <c r="G1494" s="177">
        <v>10590</v>
      </c>
      <c r="H1494">
        <v>0</v>
      </c>
      <c r="I1494">
        <v>0</v>
      </c>
      <c r="J1494">
        <v>0</v>
      </c>
      <c r="K1494">
        <v>0</v>
      </c>
      <c r="L1494">
        <v>0</v>
      </c>
      <c r="M1494" t="s">
        <v>806</v>
      </c>
    </row>
    <row r="1495" spans="1:13">
      <c r="A1495" s="13">
        <f t="shared" si="23"/>
        <v>778</v>
      </c>
      <c r="B1495">
        <v>2015891</v>
      </c>
      <c r="C1495">
        <v>1380</v>
      </c>
      <c r="D1495">
        <v>2003</v>
      </c>
      <c r="E1495"/>
      <c r="F1495" t="s">
        <v>253</v>
      </c>
      <c r="G1495">
        <v>778</v>
      </c>
      <c r="H1495">
        <v>0</v>
      </c>
      <c r="I1495">
        <v>0</v>
      </c>
      <c r="J1495">
        <v>0</v>
      </c>
      <c r="K1495">
        <v>0</v>
      </c>
      <c r="L1495">
        <v>0</v>
      </c>
      <c r="M1495" t="s">
        <v>806</v>
      </c>
    </row>
    <row r="1496" spans="1:13">
      <c r="A1496" s="13">
        <f t="shared" si="23"/>
        <v>4</v>
      </c>
      <c r="B1496">
        <v>2015891</v>
      </c>
      <c r="C1496">
        <v>1380</v>
      </c>
      <c r="D1496">
        <v>2040</v>
      </c>
      <c r="E1496"/>
      <c r="F1496" t="s">
        <v>253</v>
      </c>
      <c r="G1496">
        <v>4</v>
      </c>
      <c r="H1496">
        <v>0</v>
      </c>
      <c r="I1496">
        <v>0</v>
      </c>
      <c r="J1496">
        <v>0</v>
      </c>
      <c r="K1496">
        <v>0</v>
      </c>
      <c r="L1496">
        <v>0</v>
      </c>
      <c r="M1496" t="s">
        <v>806</v>
      </c>
    </row>
    <row r="1497" spans="1:13">
      <c r="A1497" s="13">
        <f t="shared" si="23"/>
        <v>33500</v>
      </c>
      <c r="B1497">
        <v>2015961</v>
      </c>
      <c r="C1497">
        <v>1380</v>
      </c>
      <c r="D1497">
        <v>1005</v>
      </c>
      <c r="E1497"/>
      <c r="F1497" t="s">
        <v>253</v>
      </c>
      <c r="G1497" s="177">
        <v>33500</v>
      </c>
      <c r="H1497">
        <v>0</v>
      </c>
      <c r="I1497">
        <v>0</v>
      </c>
      <c r="J1497">
        <v>0</v>
      </c>
      <c r="K1497">
        <v>0</v>
      </c>
      <c r="L1497">
        <v>0</v>
      </c>
      <c r="M1497" t="s">
        <v>807</v>
      </c>
    </row>
    <row r="1498" spans="1:13">
      <c r="A1498" s="13">
        <f t="shared" si="23"/>
        <v>245</v>
      </c>
      <c r="B1498">
        <v>2015961</v>
      </c>
      <c r="C1498">
        <v>1380</v>
      </c>
      <c r="D1498">
        <v>2004</v>
      </c>
      <c r="E1498"/>
      <c r="F1498" t="s">
        <v>253</v>
      </c>
      <c r="G1498">
        <v>245</v>
      </c>
      <c r="H1498">
        <v>0</v>
      </c>
      <c r="I1498">
        <v>0</v>
      </c>
      <c r="J1498">
        <v>0</v>
      </c>
      <c r="K1498">
        <v>0</v>
      </c>
      <c r="L1498">
        <v>0</v>
      </c>
      <c r="M1498" t="s">
        <v>807</v>
      </c>
    </row>
    <row r="1499" spans="1:13">
      <c r="A1499" s="13">
        <f t="shared" si="23"/>
        <v>1936000</v>
      </c>
      <c r="B1499">
        <v>2015982</v>
      </c>
      <c r="C1499">
        <v>1380</v>
      </c>
      <c r="D1499">
        <v>1000</v>
      </c>
      <c r="E1499"/>
      <c r="F1499" t="s">
        <v>253</v>
      </c>
      <c r="G1499" s="177">
        <v>1936000</v>
      </c>
      <c r="H1499">
        <v>0</v>
      </c>
      <c r="I1499">
        <v>0</v>
      </c>
      <c r="J1499">
        <v>0</v>
      </c>
      <c r="K1499">
        <v>0</v>
      </c>
      <c r="L1499">
        <v>0</v>
      </c>
      <c r="M1499" t="s">
        <v>808</v>
      </c>
    </row>
    <row r="1500" spans="1:13">
      <c r="A1500" s="13">
        <f t="shared" si="23"/>
        <v>116306</v>
      </c>
      <c r="B1500">
        <v>2015982</v>
      </c>
      <c r="C1500">
        <v>1380</v>
      </c>
      <c r="D1500">
        <v>2003</v>
      </c>
      <c r="E1500"/>
      <c r="F1500" t="s">
        <v>253</v>
      </c>
      <c r="G1500" s="177">
        <v>116306</v>
      </c>
      <c r="H1500">
        <v>0</v>
      </c>
      <c r="I1500">
        <v>0</v>
      </c>
      <c r="J1500">
        <v>0</v>
      </c>
      <c r="K1500">
        <v>0</v>
      </c>
      <c r="L1500">
        <v>0</v>
      </c>
      <c r="M1500" t="s">
        <v>808</v>
      </c>
    </row>
    <row r="1501" spans="1:13">
      <c r="A1501" s="13">
        <f t="shared" si="23"/>
        <v>95612</v>
      </c>
      <c r="B1501">
        <v>2016221</v>
      </c>
      <c r="C1501">
        <v>1380</v>
      </c>
      <c r="D1501">
        <v>1000</v>
      </c>
      <c r="E1501"/>
      <c r="F1501" t="s">
        <v>253</v>
      </c>
      <c r="G1501" s="177">
        <v>95612</v>
      </c>
      <c r="H1501">
        <v>0</v>
      </c>
      <c r="I1501">
        <v>0</v>
      </c>
      <c r="J1501">
        <v>0</v>
      </c>
      <c r="K1501">
        <v>0</v>
      </c>
      <c r="L1501">
        <v>0</v>
      </c>
      <c r="M1501" t="s">
        <v>809</v>
      </c>
    </row>
    <row r="1502" spans="1:13">
      <c r="A1502" s="13">
        <f t="shared" si="23"/>
        <v>206</v>
      </c>
      <c r="B1502">
        <v>2016221</v>
      </c>
      <c r="C1502">
        <v>1380</v>
      </c>
      <c r="D1502">
        <v>2004</v>
      </c>
      <c r="E1502"/>
      <c r="F1502" t="s">
        <v>253</v>
      </c>
      <c r="G1502">
        <v>206</v>
      </c>
      <c r="H1502">
        <v>0</v>
      </c>
      <c r="I1502">
        <v>0</v>
      </c>
      <c r="J1502">
        <v>0</v>
      </c>
      <c r="K1502">
        <v>0</v>
      </c>
      <c r="L1502">
        <v>0</v>
      </c>
      <c r="M1502" t="s">
        <v>809</v>
      </c>
    </row>
    <row r="1503" spans="1:13">
      <c r="A1503" s="13">
        <f t="shared" si="23"/>
        <v>1427</v>
      </c>
      <c r="B1503">
        <v>2016294</v>
      </c>
      <c r="C1503">
        <v>1380</v>
      </c>
      <c r="D1503">
        <v>1005</v>
      </c>
      <c r="E1503"/>
      <c r="F1503" t="s">
        <v>253</v>
      </c>
      <c r="G1503" s="177">
        <v>1427</v>
      </c>
      <c r="H1503">
        <v>0</v>
      </c>
      <c r="I1503">
        <v>0</v>
      </c>
      <c r="J1503">
        <v>0</v>
      </c>
      <c r="K1503">
        <v>0</v>
      </c>
      <c r="L1503">
        <v>0</v>
      </c>
      <c r="M1503" t="s">
        <v>8098</v>
      </c>
    </row>
    <row r="1504" spans="1:13">
      <c r="A1504" s="13">
        <f t="shared" si="23"/>
        <v>10</v>
      </c>
      <c r="B1504">
        <v>2016294</v>
      </c>
      <c r="C1504">
        <v>1380</v>
      </c>
      <c r="D1504">
        <v>2004</v>
      </c>
      <c r="E1504"/>
      <c r="F1504" t="s">
        <v>253</v>
      </c>
      <c r="G1504">
        <v>10</v>
      </c>
      <c r="H1504">
        <v>0</v>
      </c>
      <c r="I1504">
        <v>0</v>
      </c>
      <c r="J1504">
        <v>0</v>
      </c>
      <c r="K1504">
        <v>0</v>
      </c>
      <c r="L1504">
        <v>0</v>
      </c>
      <c r="M1504" t="s">
        <v>8098</v>
      </c>
    </row>
    <row r="1505" spans="1:13">
      <c r="A1505" s="13">
        <f t="shared" si="23"/>
        <v>79200</v>
      </c>
      <c r="B1505">
        <v>2016295</v>
      </c>
      <c r="C1505">
        <v>1380</v>
      </c>
      <c r="D1505">
        <v>1000</v>
      </c>
      <c r="E1505"/>
      <c r="F1505" t="s">
        <v>253</v>
      </c>
      <c r="G1505" s="177">
        <v>79200</v>
      </c>
      <c r="H1505">
        <v>0</v>
      </c>
      <c r="I1505">
        <v>0</v>
      </c>
      <c r="J1505">
        <v>0</v>
      </c>
      <c r="K1505">
        <v>0</v>
      </c>
      <c r="L1505">
        <v>0</v>
      </c>
      <c r="M1505" t="s">
        <v>810</v>
      </c>
    </row>
    <row r="1506" spans="1:13">
      <c r="A1506" s="13">
        <f t="shared" si="23"/>
        <v>6594</v>
      </c>
      <c r="B1506">
        <v>2016295</v>
      </c>
      <c r="C1506">
        <v>1380</v>
      </c>
      <c r="D1506">
        <v>2003</v>
      </c>
      <c r="E1506"/>
      <c r="F1506" t="s">
        <v>253</v>
      </c>
      <c r="G1506" s="177">
        <v>6594</v>
      </c>
      <c r="H1506">
        <v>0</v>
      </c>
      <c r="I1506">
        <v>0</v>
      </c>
      <c r="J1506">
        <v>0</v>
      </c>
      <c r="K1506">
        <v>0</v>
      </c>
      <c r="L1506">
        <v>0</v>
      </c>
      <c r="M1506" t="s">
        <v>810</v>
      </c>
    </row>
    <row r="1507" spans="1:13">
      <c r="A1507" s="13">
        <f t="shared" si="23"/>
        <v>788</v>
      </c>
      <c r="B1507">
        <v>2016311</v>
      </c>
      <c r="C1507">
        <v>1380</v>
      </c>
      <c r="D1507">
        <v>1005</v>
      </c>
      <c r="E1507"/>
      <c r="F1507" t="s">
        <v>253</v>
      </c>
      <c r="G1507">
        <v>788</v>
      </c>
      <c r="H1507">
        <v>0</v>
      </c>
      <c r="I1507">
        <v>0</v>
      </c>
      <c r="J1507">
        <v>0</v>
      </c>
      <c r="K1507">
        <v>0</v>
      </c>
      <c r="L1507">
        <v>0</v>
      </c>
      <c r="M1507" t="s">
        <v>811</v>
      </c>
    </row>
    <row r="1508" spans="1:13">
      <c r="A1508" s="13">
        <f t="shared" si="23"/>
        <v>5108</v>
      </c>
      <c r="B1508">
        <v>2016482</v>
      </c>
      <c r="C1508">
        <v>1380</v>
      </c>
      <c r="D1508">
        <v>1005</v>
      </c>
      <c r="E1508"/>
      <c r="F1508" t="s">
        <v>253</v>
      </c>
      <c r="G1508" s="177">
        <v>5108</v>
      </c>
      <c r="H1508">
        <v>0</v>
      </c>
      <c r="I1508">
        <v>0</v>
      </c>
      <c r="J1508">
        <v>0</v>
      </c>
      <c r="K1508">
        <v>0</v>
      </c>
      <c r="L1508">
        <v>0</v>
      </c>
      <c r="M1508" t="s">
        <v>812</v>
      </c>
    </row>
    <row r="1509" spans="1:13">
      <c r="A1509" s="13">
        <f t="shared" si="23"/>
        <v>18822</v>
      </c>
      <c r="B1509">
        <v>2016483</v>
      </c>
      <c r="C1509">
        <v>1380</v>
      </c>
      <c r="D1509">
        <v>1005</v>
      </c>
      <c r="E1509"/>
      <c r="F1509" t="s">
        <v>253</v>
      </c>
      <c r="G1509" s="177">
        <v>18822</v>
      </c>
      <c r="H1509">
        <v>0</v>
      </c>
      <c r="I1509">
        <v>0</v>
      </c>
      <c r="J1509">
        <v>0</v>
      </c>
      <c r="K1509">
        <v>0</v>
      </c>
      <c r="L1509">
        <v>0</v>
      </c>
      <c r="M1509" t="s">
        <v>813</v>
      </c>
    </row>
    <row r="1510" spans="1:13">
      <c r="A1510" s="13">
        <f t="shared" si="23"/>
        <v>34</v>
      </c>
      <c r="B1510">
        <v>2016484</v>
      </c>
      <c r="C1510">
        <v>1380</v>
      </c>
      <c r="D1510">
        <v>1005</v>
      </c>
      <c r="E1510"/>
      <c r="F1510" t="s">
        <v>253</v>
      </c>
      <c r="G1510">
        <v>34</v>
      </c>
      <c r="H1510">
        <v>0</v>
      </c>
      <c r="I1510">
        <v>0</v>
      </c>
      <c r="J1510">
        <v>0</v>
      </c>
      <c r="K1510">
        <v>0</v>
      </c>
      <c r="L1510">
        <v>0</v>
      </c>
      <c r="M1510" t="s">
        <v>814</v>
      </c>
    </row>
    <row r="1511" spans="1:13">
      <c r="A1511" s="13">
        <f t="shared" si="23"/>
        <v>9538</v>
      </c>
      <c r="B1511">
        <v>2016485</v>
      </c>
      <c r="C1511">
        <v>1380</v>
      </c>
      <c r="D1511">
        <v>1005</v>
      </c>
      <c r="E1511"/>
      <c r="F1511" t="s">
        <v>253</v>
      </c>
      <c r="G1511" s="177">
        <v>9538</v>
      </c>
      <c r="H1511">
        <v>0</v>
      </c>
      <c r="I1511">
        <v>0</v>
      </c>
      <c r="J1511">
        <v>0</v>
      </c>
      <c r="K1511">
        <v>0</v>
      </c>
      <c r="L1511">
        <v>0</v>
      </c>
      <c r="M1511" t="s">
        <v>815</v>
      </c>
    </row>
    <row r="1512" spans="1:13">
      <c r="A1512" s="13">
        <f t="shared" si="23"/>
        <v>1212</v>
      </c>
      <c r="B1512">
        <v>2016488</v>
      </c>
      <c r="C1512">
        <v>1380</v>
      </c>
      <c r="D1512">
        <v>1005</v>
      </c>
      <c r="E1512"/>
      <c r="F1512" t="s">
        <v>253</v>
      </c>
      <c r="G1512" s="177">
        <v>1212</v>
      </c>
      <c r="H1512">
        <v>0</v>
      </c>
      <c r="I1512">
        <v>0</v>
      </c>
      <c r="J1512">
        <v>0</v>
      </c>
      <c r="K1512">
        <v>0</v>
      </c>
      <c r="L1512">
        <v>0</v>
      </c>
      <c r="M1512" t="s">
        <v>816</v>
      </c>
    </row>
    <row r="1513" spans="1:13">
      <c r="A1513" s="13">
        <f t="shared" si="23"/>
        <v>472</v>
      </c>
      <c r="B1513">
        <v>2016489</v>
      </c>
      <c r="C1513">
        <v>1380</v>
      </c>
      <c r="D1513">
        <v>1005</v>
      </c>
      <c r="E1513"/>
      <c r="F1513" t="s">
        <v>253</v>
      </c>
      <c r="G1513">
        <v>472</v>
      </c>
      <c r="H1513">
        <v>0</v>
      </c>
      <c r="I1513">
        <v>0</v>
      </c>
      <c r="J1513">
        <v>0</v>
      </c>
      <c r="K1513">
        <v>0</v>
      </c>
      <c r="L1513">
        <v>0</v>
      </c>
      <c r="M1513" t="s">
        <v>817</v>
      </c>
    </row>
    <row r="1514" spans="1:13">
      <c r="A1514" s="13">
        <f t="shared" si="23"/>
        <v>13174</v>
      </c>
      <c r="B1514">
        <v>2016492</v>
      </c>
      <c r="C1514">
        <v>1380</v>
      </c>
      <c r="D1514">
        <v>1005</v>
      </c>
      <c r="E1514"/>
      <c r="F1514" t="s">
        <v>253</v>
      </c>
      <c r="G1514" s="177">
        <v>13174</v>
      </c>
      <c r="H1514">
        <v>0</v>
      </c>
      <c r="I1514">
        <v>0</v>
      </c>
      <c r="J1514">
        <v>0</v>
      </c>
      <c r="K1514">
        <v>0</v>
      </c>
      <c r="L1514">
        <v>0</v>
      </c>
      <c r="M1514" t="s">
        <v>818</v>
      </c>
    </row>
    <row r="1515" spans="1:13">
      <c r="A1515" s="13">
        <f t="shared" si="23"/>
        <v>2525</v>
      </c>
      <c r="B1515">
        <v>2016493</v>
      </c>
      <c r="C1515">
        <v>1380</v>
      </c>
      <c r="D1515">
        <v>1005</v>
      </c>
      <c r="E1515"/>
      <c r="F1515" t="s">
        <v>253</v>
      </c>
      <c r="G1515" s="177">
        <v>2525</v>
      </c>
      <c r="H1515">
        <v>0</v>
      </c>
      <c r="I1515">
        <v>0</v>
      </c>
      <c r="J1515">
        <v>0</v>
      </c>
      <c r="K1515">
        <v>0</v>
      </c>
      <c r="L1515">
        <v>0</v>
      </c>
      <c r="M1515" t="s">
        <v>819</v>
      </c>
    </row>
    <row r="1516" spans="1:13">
      <c r="A1516" s="13">
        <f t="shared" si="23"/>
        <v>6551</v>
      </c>
      <c r="B1516">
        <v>2016494</v>
      </c>
      <c r="C1516">
        <v>1380</v>
      </c>
      <c r="D1516">
        <v>1005</v>
      </c>
      <c r="E1516"/>
      <c r="F1516" t="s">
        <v>253</v>
      </c>
      <c r="G1516" s="177">
        <v>6551</v>
      </c>
      <c r="H1516">
        <v>0</v>
      </c>
      <c r="I1516">
        <v>0</v>
      </c>
      <c r="J1516">
        <v>0</v>
      </c>
      <c r="K1516">
        <v>0</v>
      </c>
      <c r="L1516">
        <v>0</v>
      </c>
      <c r="M1516" t="s">
        <v>820</v>
      </c>
    </row>
    <row r="1517" spans="1:13">
      <c r="A1517" s="13">
        <f t="shared" si="23"/>
        <v>5273</v>
      </c>
      <c r="B1517">
        <v>2016495</v>
      </c>
      <c r="C1517">
        <v>1380</v>
      </c>
      <c r="D1517">
        <v>1005</v>
      </c>
      <c r="E1517"/>
      <c r="F1517" t="s">
        <v>253</v>
      </c>
      <c r="G1517" s="177">
        <v>5273</v>
      </c>
      <c r="H1517">
        <v>0</v>
      </c>
      <c r="I1517">
        <v>0</v>
      </c>
      <c r="J1517">
        <v>0</v>
      </c>
      <c r="K1517">
        <v>0</v>
      </c>
      <c r="L1517">
        <v>0</v>
      </c>
      <c r="M1517" t="s">
        <v>821</v>
      </c>
    </row>
    <row r="1518" spans="1:13">
      <c r="A1518" s="13">
        <f t="shared" si="23"/>
        <v>5769</v>
      </c>
      <c r="B1518">
        <v>2016496</v>
      </c>
      <c r="C1518">
        <v>1380</v>
      </c>
      <c r="D1518">
        <v>1005</v>
      </c>
      <c r="E1518"/>
      <c r="F1518" t="s">
        <v>253</v>
      </c>
      <c r="G1518" s="177">
        <v>5769</v>
      </c>
      <c r="H1518">
        <v>0</v>
      </c>
      <c r="I1518">
        <v>0</v>
      </c>
      <c r="J1518">
        <v>0</v>
      </c>
      <c r="K1518">
        <v>0</v>
      </c>
      <c r="L1518">
        <v>0</v>
      </c>
      <c r="M1518" t="s">
        <v>822</v>
      </c>
    </row>
    <row r="1519" spans="1:13">
      <c r="A1519" s="13">
        <f t="shared" si="23"/>
        <v>6788</v>
      </c>
      <c r="B1519">
        <v>2016497</v>
      </c>
      <c r="C1519">
        <v>1380</v>
      </c>
      <c r="D1519">
        <v>1005</v>
      </c>
      <c r="E1519"/>
      <c r="F1519" t="s">
        <v>253</v>
      </c>
      <c r="G1519" s="177">
        <v>6788</v>
      </c>
      <c r="H1519">
        <v>0</v>
      </c>
      <c r="I1519">
        <v>0</v>
      </c>
      <c r="J1519">
        <v>0</v>
      </c>
      <c r="K1519">
        <v>0</v>
      </c>
      <c r="L1519">
        <v>0</v>
      </c>
      <c r="M1519" t="s">
        <v>823</v>
      </c>
    </row>
    <row r="1520" spans="1:13">
      <c r="A1520" s="13">
        <f t="shared" si="23"/>
        <v>21552</v>
      </c>
      <c r="B1520">
        <v>2016551</v>
      </c>
      <c r="C1520">
        <v>1380</v>
      </c>
      <c r="D1520">
        <v>1000</v>
      </c>
      <c r="E1520"/>
      <c r="F1520" t="s">
        <v>253</v>
      </c>
      <c r="G1520" s="177">
        <v>21552</v>
      </c>
      <c r="H1520">
        <v>0</v>
      </c>
      <c r="I1520">
        <v>0</v>
      </c>
      <c r="J1520">
        <v>0</v>
      </c>
      <c r="K1520">
        <v>0</v>
      </c>
      <c r="L1520">
        <v>0</v>
      </c>
      <c r="M1520" t="s">
        <v>824</v>
      </c>
    </row>
    <row r="1521" spans="1:13">
      <c r="A1521" s="13">
        <f t="shared" si="23"/>
        <v>2541</v>
      </c>
      <c r="B1521">
        <v>2016589</v>
      </c>
      <c r="C1521">
        <v>1380</v>
      </c>
      <c r="D1521">
        <v>1005</v>
      </c>
      <c r="E1521"/>
      <c r="F1521" t="s">
        <v>253</v>
      </c>
      <c r="G1521" s="177">
        <v>2541</v>
      </c>
      <c r="H1521">
        <v>0</v>
      </c>
      <c r="I1521">
        <v>0</v>
      </c>
      <c r="J1521">
        <v>0</v>
      </c>
      <c r="K1521">
        <v>0</v>
      </c>
      <c r="L1521">
        <v>0</v>
      </c>
      <c r="M1521" t="s">
        <v>825</v>
      </c>
    </row>
    <row r="1522" spans="1:13">
      <c r="A1522" s="13">
        <f t="shared" si="23"/>
        <v>9410</v>
      </c>
      <c r="B1522">
        <v>2016591</v>
      </c>
      <c r="C1522">
        <v>1380</v>
      </c>
      <c r="D1522">
        <v>1005</v>
      </c>
      <c r="E1522"/>
      <c r="F1522" t="s">
        <v>253</v>
      </c>
      <c r="G1522" s="177">
        <v>9410</v>
      </c>
      <c r="H1522">
        <v>0</v>
      </c>
      <c r="I1522">
        <v>0</v>
      </c>
      <c r="J1522">
        <v>0</v>
      </c>
      <c r="K1522">
        <v>0</v>
      </c>
      <c r="L1522">
        <v>0</v>
      </c>
      <c r="M1522" t="s">
        <v>826</v>
      </c>
    </row>
    <row r="1523" spans="1:13">
      <c r="A1523" s="13">
        <f t="shared" si="23"/>
        <v>5370</v>
      </c>
      <c r="B1523">
        <v>2016592</v>
      </c>
      <c r="C1523">
        <v>1380</v>
      </c>
      <c r="D1523">
        <v>1005</v>
      </c>
      <c r="E1523"/>
      <c r="F1523" t="s">
        <v>253</v>
      </c>
      <c r="G1523" s="177">
        <v>5370</v>
      </c>
      <c r="H1523">
        <v>0</v>
      </c>
      <c r="I1523">
        <v>0</v>
      </c>
      <c r="J1523">
        <v>0</v>
      </c>
      <c r="K1523">
        <v>0</v>
      </c>
      <c r="L1523">
        <v>0</v>
      </c>
      <c r="M1523" t="s">
        <v>827</v>
      </c>
    </row>
    <row r="1524" spans="1:13">
      <c r="A1524" s="13">
        <f t="shared" si="23"/>
        <v>1162</v>
      </c>
      <c r="B1524">
        <v>2016598</v>
      </c>
      <c r="C1524">
        <v>1380</v>
      </c>
      <c r="D1524">
        <v>1005</v>
      </c>
      <c r="E1524"/>
      <c r="F1524" t="s">
        <v>253</v>
      </c>
      <c r="G1524" s="177">
        <v>1162</v>
      </c>
      <c r="H1524">
        <v>0</v>
      </c>
      <c r="I1524">
        <v>0</v>
      </c>
      <c r="J1524">
        <v>0</v>
      </c>
      <c r="K1524">
        <v>0</v>
      </c>
      <c r="L1524">
        <v>0</v>
      </c>
      <c r="M1524" t="s">
        <v>828</v>
      </c>
    </row>
    <row r="1525" spans="1:13">
      <c r="A1525" s="13">
        <f t="shared" si="23"/>
        <v>7390</v>
      </c>
      <c r="B1525">
        <v>2016604</v>
      </c>
      <c r="C1525">
        <v>1380</v>
      </c>
      <c r="D1525">
        <v>1005</v>
      </c>
      <c r="E1525"/>
      <c r="F1525" t="s">
        <v>253</v>
      </c>
      <c r="G1525" s="177">
        <v>7390</v>
      </c>
      <c r="H1525">
        <v>0</v>
      </c>
      <c r="I1525">
        <v>0</v>
      </c>
      <c r="J1525">
        <v>0</v>
      </c>
      <c r="K1525">
        <v>0</v>
      </c>
      <c r="L1525">
        <v>0</v>
      </c>
      <c r="M1525" t="s">
        <v>829</v>
      </c>
    </row>
    <row r="1526" spans="1:13">
      <c r="A1526" s="13">
        <f t="shared" si="23"/>
        <v>3886</v>
      </c>
      <c r="B1526">
        <v>2016614</v>
      </c>
      <c r="C1526">
        <v>1380</v>
      </c>
      <c r="D1526">
        <v>1005</v>
      </c>
      <c r="E1526"/>
      <c r="F1526" t="s">
        <v>253</v>
      </c>
      <c r="G1526" s="177">
        <v>3886</v>
      </c>
      <c r="H1526">
        <v>0</v>
      </c>
      <c r="I1526">
        <v>0</v>
      </c>
      <c r="J1526">
        <v>0</v>
      </c>
      <c r="K1526">
        <v>0</v>
      </c>
      <c r="L1526">
        <v>0</v>
      </c>
      <c r="M1526" t="s">
        <v>830</v>
      </c>
    </row>
    <row r="1527" spans="1:13">
      <c r="A1527" s="13">
        <f t="shared" si="23"/>
        <v>3989</v>
      </c>
      <c r="B1527">
        <v>2016615</v>
      </c>
      <c r="C1527">
        <v>1380</v>
      </c>
      <c r="D1527">
        <v>1005</v>
      </c>
      <c r="E1527"/>
      <c r="F1527" t="s">
        <v>253</v>
      </c>
      <c r="G1527" s="177">
        <v>3989</v>
      </c>
      <c r="H1527">
        <v>0</v>
      </c>
      <c r="I1527">
        <v>0</v>
      </c>
      <c r="J1527">
        <v>0</v>
      </c>
      <c r="K1527">
        <v>0</v>
      </c>
      <c r="L1527">
        <v>0</v>
      </c>
      <c r="M1527" t="s">
        <v>831</v>
      </c>
    </row>
    <row r="1528" spans="1:13">
      <c r="A1528" s="13">
        <f t="shared" si="23"/>
        <v>4292</v>
      </c>
      <c r="B1528">
        <v>2016617</v>
      </c>
      <c r="C1528">
        <v>1380</v>
      </c>
      <c r="D1528">
        <v>1005</v>
      </c>
      <c r="E1528"/>
      <c r="F1528" t="s">
        <v>253</v>
      </c>
      <c r="G1528" s="177">
        <v>4292</v>
      </c>
      <c r="H1528">
        <v>0</v>
      </c>
      <c r="I1528">
        <v>0</v>
      </c>
      <c r="J1528">
        <v>0</v>
      </c>
      <c r="K1528">
        <v>0</v>
      </c>
      <c r="L1528">
        <v>0</v>
      </c>
      <c r="M1528" t="s">
        <v>832</v>
      </c>
    </row>
    <row r="1529" spans="1:13">
      <c r="A1529" s="13">
        <f t="shared" si="23"/>
        <v>515</v>
      </c>
      <c r="B1529">
        <v>2016618</v>
      </c>
      <c r="C1529">
        <v>1380</v>
      </c>
      <c r="D1529">
        <v>1005</v>
      </c>
      <c r="E1529"/>
      <c r="F1529" t="s">
        <v>253</v>
      </c>
      <c r="G1529">
        <v>515</v>
      </c>
      <c r="H1529">
        <v>0</v>
      </c>
      <c r="I1529">
        <v>0</v>
      </c>
      <c r="J1529">
        <v>0</v>
      </c>
      <c r="K1529">
        <v>0</v>
      </c>
      <c r="L1529">
        <v>0</v>
      </c>
      <c r="M1529" t="s">
        <v>833</v>
      </c>
    </row>
    <row r="1530" spans="1:13">
      <c r="A1530" s="13">
        <f t="shared" si="23"/>
        <v>5351</v>
      </c>
      <c r="B1530">
        <v>2016619</v>
      </c>
      <c r="C1530">
        <v>1380</v>
      </c>
      <c r="D1530">
        <v>1005</v>
      </c>
      <c r="E1530"/>
      <c r="F1530" t="s">
        <v>253</v>
      </c>
      <c r="G1530" s="177">
        <v>5351</v>
      </c>
      <c r="H1530">
        <v>0</v>
      </c>
      <c r="I1530">
        <v>0</v>
      </c>
      <c r="J1530">
        <v>0</v>
      </c>
      <c r="K1530">
        <v>0</v>
      </c>
      <c r="L1530">
        <v>0</v>
      </c>
      <c r="M1530" t="s">
        <v>834</v>
      </c>
    </row>
    <row r="1531" spans="1:13">
      <c r="A1531" s="13">
        <f t="shared" si="23"/>
        <v>42842.879999999997</v>
      </c>
      <c r="B1531">
        <v>2016647</v>
      </c>
      <c r="C1531">
        <v>1380</v>
      </c>
      <c r="D1531">
        <v>1000</v>
      </c>
      <c r="E1531"/>
      <c r="F1531" t="s">
        <v>289</v>
      </c>
      <c r="G1531" s="102">
        <v>42842.879999999997</v>
      </c>
      <c r="H1531">
        <v>0</v>
      </c>
      <c r="I1531">
        <v>0</v>
      </c>
      <c r="J1531">
        <v>0</v>
      </c>
      <c r="K1531">
        <v>0</v>
      </c>
      <c r="L1531">
        <v>0</v>
      </c>
      <c r="M1531" t="s">
        <v>835</v>
      </c>
    </row>
    <row r="1532" spans="1:13">
      <c r="A1532" s="13">
        <f t="shared" si="23"/>
        <v>16884</v>
      </c>
      <c r="B1532">
        <v>2016687</v>
      </c>
      <c r="C1532">
        <v>1380</v>
      </c>
      <c r="D1532">
        <v>1000</v>
      </c>
      <c r="E1532"/>
      <c r="F1532" t="s">
        <v>253</v>
      </c>
      <c r="G1532" s="177">
        <v>16884</v>
      </c>
      <c r="H1532">
        <v>0</v>
      </c>
      <c r="I1532">
        <v>0</v>
      </c>
      <c r="J1532">
        <v>0</v>
      </c>
      <c r="K1532">
        <v>0</v>
      </c>
      <c r="L1532">
        <v>0</v>
      </c>
      <c r="M1532" t="s">
        <v>836</v>
      </c>
    </row>
    <row r="1533" spans="1:13">
      <c r="A1533" s="13">
        <f t="shared" si="23"/>
        <v>180</v>
      </c>
      <c r="B1533">
        <v>2016687</v>
      </c>
      <c r="C1533">
        <v>1380</v>
      </c>
      <c r="D1533">
        <v>2001</v>
      </c>
      <c r="E1533"/>
      <c r="F1533" t="s">
        <v>253</v>
      </c>
      <c r="G1533">
        <v>180</v>
      </c>
      <c r="H1533">
        <v>0</v>
      </c>
      <c r="I1533">
        <v>0</v>
      </c>
      <c r="J1533">
        <v>0</v>
      </c>
      <c r="K1533">
        <v>0</v>
      </c>
      <c r="L1533">
        <v>0</v>
      </c>
      <c r="M1533" t="s">
        <v>836</v>
      </c>
    </row>
    <row r="1534" spans="1:13">
      <c r="A1534" s="13">
        <f t="shared" si="23"/>
        <v>172</v>
      </c>
      <c r="B1534">
        <v>2016687</v>
      </c>
      <c r="C1534">
        <v>1380</v>
      </c>
      <c r="D1534">
        <v>2004</v>
      </c>
      <c r="E1534"/>
      <c r="F1534" t="s">
        <v>253</v>
      </c>
      <c r="G1534">
        <v>172</v>
      </c>
      <c r="H1534">
        <v>0</v>
      </c>
      <c r="I1534">
        <v>0</v>
      </c>
      <c r="J1534">
        <v>0</v>
      </c>
      <c r="K1534">
        <v>0</v>
      </c>
      <c r="L1534">
        <v>0</v>
      </c>
      <c r="M1534" t="s">
        <v>836</v>
      </c>
    </row>
    <row r="1535" spans="1:13">
      <c r="A1535" s="13">
        <f t="shared" si="23"/>
        <v>1000</v>
      </c>
      <c r="B1535">
        <v>2016705</v>
      </c>
      <c r="C1535">
        <v>1400</v>
      </c>
      <c r="D1535">
        <v>1000</v>
      </c>
      <c r="E1535"/>
      <c r="F1535" t="s">
        <v>122</v>
      </c>
      <c r="G1535" s="177">
        <v>1000</v>
      </c>
      <c r="H1535">
        <v>0</v>
      </c>
      <c r="I1535">
        <v>0</v>
      </c>
      <c r="J1535">
        <v>0</v>
      </c>
      <c r="K1535">
        <v>0</v>
      </c>
      <c r="L1535">
        <v>0</v>
      </c>
      <c r="M1535" t="s">
        <v>8378</v>
      </c>
    </row>
    <row r="1536" spans="1:13">
      <c r="A1536" s="13">
        <f t="shared" si="23"/>
        <v>500</v>
      </c>
      <c r="B1536">
        <v>2016705</v>
      </c>
      <c r="C1536">
        <v>1400</v>
      </c>
      <c r="D1536">
        <v>2000</v>
      </c>
      <c r="E1536"/>
      <c r="F1536" t="s">
        <v>122</v>
      </c>
      <c r="G1536">
        <v>500</v>
      </c>
      <c r="H1536">
        <v>0</v>
      </c>
      <c r="I1536">
        <v>0</v>
      </c>
      <c r="J1536">
        <v>0</v>
      </c>
      <c r="K1536">
        <v>0</v>
      </c>
      <c r="L1536">
        <v>0</v>
      </c>
      <c r="M1536" t="s">
        <v>8378</v>
      </c>
    </row>
    <row r="1537" spans="1:13">
      <c r="A1537" s="13">
        <f t="shared" si="23"/>
        <v>837</v>
      </c>
      <c r="B1537">
        <v>2016821</v>
      </c>
      <c r="C1537">
        <v>1380</v>
      </c>
      <c r="D1537">
        <v>1005</v>
      </c>
      <c r="E1537"/>
      <c r="F1537" t="s">
        <v>253</v>
      </c>
      <c r="G1537">
        <v>837</v>
      </c>
      <c r="H1537">
        <v>0</v>
      </c>
      <c r="I1537">
        <v>0</v>
      </c>
      <c r="J1537">
        <v>0</v>
      </c>
      <c r="K1537">
        <v>0</v>
      </c>
      <c r="L1537">
        <v>0</v>
      </c>
      <c r="M1537" t="s">
        <v>837</v>
      </c>
    </row>
    <row r="1538" spans="1:13">
      <c r="A1538" s="13">
        <f t="shared" si="23"/>
        <v>1808</v>
      </c>
      <c r="B1538">
        <v>2016822</v>
      </c>
      <c r="C1538">
        <v>1380</v>
      </c>
      <c r="D1538">
        <v>1005</v>
      </c>
      <c r="E1538"/>
      <c r="F1538" t="s">
        <v>253</v>
      </c>
      <c r="G1538" s="177">
        <v>1808</v>
      </c>
      <c r="H1538">
        <v>0</v>
      </c>
      <c r="I1538">
        <v>0</v>
      </c>
      <c r="J1538">
        <v>0</v>
      </c>
      <c r="K1538">
        <v>0</v>
      </c>
      <c r="L1538">
        <v>0</v>
      </c>
      <c r="M1538" t="s">
        <v>838</v>
      </c>
    </row>
    <row r="1539" spans="1:13">
      <c r="A1539" s="13">
        <f t="shared" ref="A1539:A1602" si="24">G1539+H1539+I1539</f>
        <v>1181</v>
      </c>
      <c r="B1539">
        <v>2016823</v>
      </c>
      <c r="C1539">
        <v>1380</v>
      </c>
      <c r="D1539">
        <v>1005</v>
      </c>
      <c r="E1539"/>
      <c r="F1539" t="s">
        <v>253</v>
      </c>
      <c r="G1539" s="177">
        <v>1181</v>
      </c>
      <c r="H1539">
        <v>0</v>
      </c>
      <c r="I1539">
        <v>0</v>
      </c>
      <c r="J1539">
        <v>0</v>
      </c>
      <c r="K1539">
        <v>0</v>
      </c>
      <c r="L1539">
        <v>0</v>
      </c>
      <c r="M1539" t="s">
        <v>839</v>
      </c>
    </row>
    <row r="1540" spans="1:13">
      <c r="A1540" s="13">
        <f t="shared" si="24"/>
        <v>1462</v>
      </c>
      <c r="B1540">
        <v>2016824</v>
      </c>
      <c r="C1540">
        <v>1380</v>
      </c>
      <c r="D1540">
        <v>1005</v>
      </c>
      <c r="E1540"/>
      <c r="F1540" t="s">
        <v>253</v>
      </c>
      <c r="G1540" s="177">
        <v>1462</v>
      </c>
      <c r="H1540">
        <v>0</v>
      </c>
      <c r="I1540">
        <v>0</v>
      </c>
      <c r="J1540">
        <v>0</v>
      </c>
      <c r="K1540">
        <v>0</v>
      </c>
      <c r="L1540">
        <v>0</v>
      </c>
      <c r="M1540" t="s">
        <v>840</v>
      </c>
    </row>
    <row r="1541" spans="1:13">
      <c r="A1541" s="13">
        <f t="shared" si="24"/>
        <v>1942</v>
      </c>
      <c r="B1541">
        <v>2016825</v>
      </c>
      <c r="C1541">
        <v>1380</v>
      </c>
      <c r="D1541">
        <v>1005</v>
      </c>
      <c r="E1541"/>
      <c r="F1541" t="s">
        <v>253</v>
      </c>
      <c r="G1541" s="177">
        <v>1942</v>
      </c>
      <c r="H1541">
        <v>0</v>
      </c>
      <c r="I1541">
        <v>0</v>
      </c>
      <c r="J1541">
        <v>0</v>
      </c>
      <c r="K1541">
        <v>0</v>
      </c>
      <c r="L1541">
        <v>0</v>
      </c>
      <c r="M1541" t="s">
        <v>841</v>
      </c>
    </row>
    <row r="1542" spans="1:13">
      <c r="A1542" s="13">
        <f t="shared" si="24"/>
        <v>1818</v>
      </c>
      <c r="B1542">
        <v>2016826</v>
      </c>
      <c r="C1542">
        <v>1380</v>
      </c>
      <c r="D1542">
        <v>1005</v>
      </c>
      <c r="E1542"/>
      <c r="F1542" t="s">
        <v>253</v>
      </c>
      <c r="G1542" s="177">
        <v>1818</v>
      </c>
      <c r="H1542">
        <v>0</v>
      </c>
      <c r="I1542">
        <v>0</v>
      </c>
      <c r="J1542">
        <v>0</v>
      </c>
      <c r="K1542">
        <v>0</v>
      </c>
      <c r="L1542">
        <v>0</v>
      </c>
      <c r="M1542" t="s">
        <v>842</v>
      </c>
    </row>
    <row r="1543" spans="1:13">
      <c r="A1543" s="13">
        <f t="shared" si="24"/>
        <v>586</v>
      </c>
      <c r="B1543">
        <v>2016827</v>
      </c>
      <c r="C1543">
        <v>1380</v>
      </c>
      <c r="D1543">
        <v>1005</v>
      </c>
      <c r="E1543"/>
      <c r="F1543" t="s">
        <v>253</v>
      </c>
      <c r="G1543">
        <v>586</v>
      </c>
      <c r="H1543">
        <v>0</v>
      </c>
      <c r="I1543">
        <v>0</v>
      </c>
      <c r="J1543">
        <v>0</v>
      </c>
      <c r="K1543">
        <v>0</v>
      </c>
      <c r="L1543">
        <v>0</v>
      </c>
      <c r="M1543" t="s">
        <v>843</v>
      </c>
    </row>
    <row r="1544" spans="1:13">
      <c r="A1544" s="13">
        <f t="shared" si="24"/>
        <v>1150</v>
      </c>
      <c r="B1544">
        <v>2016828</v>
      </c>
      <c r="C1544">
        <v>1380</v>
      </c>
      <c r="D1544">
        <v>1005</v>
      </c>
      <c r="E1544"/>
      <c r="F1544" t="s">
        <v>253</v>
      </c>
      <c r="G1544" s="177">
        <v>1150</v>
      </c>
      <c r="H1544">
        <v>0</v>
      </c>
      <c r="I1544">
        <v>0</v>
      </c>
      <c r="J1544">
        <v>0</v>
      </c>
      <c r="K1544">
        <v>0</v>
      </c>
      <c r="L1544">
        <v>0</v>
      </c>
      <c r="M1544" t="s">
        <v>844</v>
      </c>
    </row>
    <row r="1545" spans="1:13">
      <c r="A1545" s="13">
        <f t="shared" si="24"/>
        <v>1066</v>
      </c>
      <c r="B1545">
        <v>2016829</v>
      </c>
      <c r="C1545">
        <v>1380</v>
      </c>
      <c r="D1545">
        <v>1005</v>
      </c>
      <c r="E1545"/>
      <c r="F1545" t="s">
        <v>253</v>
      </c>
      <c r="G1545" s="177">
        <v>1066</v>
      </c>
      <c r="H1545">
        <v>0</v>
      </c>
      <c r="I1545">
        <v>0</v>
      </c>
      <c r="J1545">
        <v>0</v>
      </c>
      <c r="K1545">
        <v>0</v>
      </c>
      <c r="L1545">
        <v>0</v>
      </c>
      <c r="M1545" t="s">
        <v>845</v>
      </c>
    </row>
    <row r="1546" spans="1:13">
      <c r="A1546" s="13">
        <f t="shared" si="24"/>
        <v>276</v>
      </c>
      <c r="B1546">
        <v>2016830</v>
      </c>
      <c r="C1546">
        <v>1380</v>
      </c>
      <c r="D1546">
        <v>1005</v>
      </c>
      <c r="E1546"/>
      <c r="F1546" t="s">
        <v>253</v>
      </c>
      <c r="G1546">
        <v>276</v>
      </c>
      <c r="H1546">
        <v>0</v>
      </c>
      <c r="I1546">
        <v>0</v>
      </c>
      <c r="J1546">
        <v>0</v>
      </c>
      <c r="K1546">
        <v>0</v>
      </c>
      <c r="L1546">
        <v>0</v>
      </c>
      <c r="M1546" t="s">
        <v>846</v>
      </c>
    </row>
    <row r="1547" spans="1:13">
      <c r="A1547" s="13">
        <f t="shared" si="24"/>
        <v>545</v>
      </c>
      <c r="B1547">
        <v>2016831</v>
      </c>
      <c r="C1547">
        <v>1380</v>
      </c>
      <c r="D1547">
        <v>1005</v>
      </c>
      <c r="E1547"/>
      <c r="F1547" t="s">
        <v>253</v>
      </c>
      <c r="G1547">
        <v>545</v>
      </c>
      <c r="H1547">
        <v>0</v>
      </c>
      <c r="I1547">
        <v>0</v>
      </c>
      <c r="J1547">
        <v>0</v>
      </c>
      <c r="K1547">
        <v>0</v>
      </c>
      <c r="L1547">
        <v>0</v>
      </c>
      <c r="M1547" t="s">
        <v>847</v>
      </c>
    </row>
    <row r="1548" spans="1:13">
      <c r="A1548" s="13">
        <f t="shared" si="24"/>
        <v>1444</v>
      </c>
      <c r="B1548">
        <v>2016832</v>
      </c>
      <c r="C1548">
        <v>1380</v>
      </c>
      <c r="D1548">
        <v>1005</v>
      </c>
      <c r="E1548"/>
      <c r="F1548" t="s">
        <v>253</v>
      </c>
      <c r="G1548" s="177">
        <v>1444</v>
      </c>
      <c r="H1548">
        <v>0</v>
      </c>
      <c r="I1548">
        <v>0</v>
      </c>
      <c r="J1548">
        <v>0</v>
      </c>
      <c r="K1548">
        <v>0</v>
      </c>
      <c r="L1548">
        <v>0</v>
      </c>
      <c r="M1548" t="s">
        <v>848</v>
      </c>
    </row>
    <row r="1549" spans="1:13">
      <c r="A1549" s="13">
        <f t="shared" si="24"/>
        <v>2171</v>
      </c>
      <c r="B1549">
        <v>2016999</v>
      </c>
      <c r="C1549">
        <v>1380</v>
      </c>
      <c r="D1549">
        <v>1005</v>
      </c>
      <c r="E1549"/>
      <c r="F1549" t="s">
        <v>253</v>
      </c>
      <c r="G1549" s="177">
        <v>2171</v>
      </c>
      <c r="H1549">
        <v>0</v>
      </c>
      <c r="I1549">
        <v>0</v>
      </c>
      <c r="J1549">
        <v>0</v>
      </c>
      <c r="K1549">
        <v>0</v>
      </c>
      <c r="L1549">
        <v>0</v>
      </c>
      <c r="M1549" t="s">
        <v>849</v>
      </c>
    </row>
    <row r="1550" spans="1:13">
      <c r="A1550" s="13">
        <f t="shared" si="24"/>
        <v>3928</v>
      </c>
      <c r="B1550">
        <v>2017004</v>
      </c>
      <c r="C1550">
        <v>1380</v>
      </c>
      <c r="D1550">
        <v>1005</v>
      </c>
      <c r="E1550"/>
      <c r="F1550" t="s">
        <v>253</v>
      </c>
      <c r="G1550" s="177">
        <v>3928</v>
      </c>
      <c r="H1550">
        <v>0</v>
      </c>
      <c r="I1550">
        <v>0</v>
      </c>
      <c r="J1550">
        <v>0</v>
      </c>
      <c r="K1550">
        <v>0</v>
      </c>
      <c r="L1550">
        <v>0</v>
      </c>
      <c r="M1550" t="s">
        <v>850</v>
      </c>
    </row>
    <row r="1551" spans="1:13">
      <c r="A1551" s="13">
        <f t="shared" si="24"/>
        <v>2500</v>
      </c>
      <c r="B1551">
        <v>2017008</v>
      </c>
      <c r="C1551">
        <v>1380</v>
      </c>
      <c r="D1551">
        <v>1005</v>
      </c>
      <c r="E1551"/>
      <c r="F1551" t="s">
        <v>253</v>
      </c>
      <c r="G1551" s="177">
        <v>2500</v>
      </c>
      <c r="H1551">
        <v>0</v>
      </c>
      <c r="I1551">
        <v>0</v>
      </c>
      <c r="J1551">
        <v>0</v>
      </c>
      <c r="K1551">
        <v>0</v>
      </c>
      <c r="L1551">
        <v>0</v>
      </c>
      <c r="M1551" t="s">
        <v>851</v>
      </c>
    </row>
    <row r="1552" spans="1:13">
      <c r="A1552" s="13">
        <f t="shared" si="24"/>
        <v>2710</v>
      </c>
      <c r="B1552">
        <v>2017013</v>
      </c>
      <c r="C1552">
        <v>1380</v>
      </c>
      <c r="D1552">
        <v>1005</v>
      </c>
      <c r="E1552"/>
      <c r="F1552" t="s">
        <v>253</v>
      </c>
      <c r="G1552" s="177">
        <v>2710</v>
      </c>
      <c r="H1552">
        <v>0</v>
      </c>
      <c r="I1552">
        <v>0</v>
      </c>
      <c r="J1552">
        <v>0</v>
      </c>
      <c r="K1552">
        <v>0</v>
      </c>
      <c r="L1552">
        <v>0</v>
      </c>
      <c r="M1552" t="s">
        <v>852</v>
      </c>
    </row>
    <row r="1553" spans="1:13">
      <c r="A1553" s="13">
        <f t="shared" si="24"/>
        <v>2349</v>
      </c>
      <c r="B1553">
        <v>2017014</v>
      </c>
      <c r="C1553">
        <v>1380</v>
      </c>
      <c r="D1553">
        <v>1005</v>
      </c>
      <c r="E1553"/>
      <c r="F1553" t="s">
        <v>253</v>
      </c>
      <c r="G1553" s="177">
        <v>2349</v>
      </c>
      <c r="H1553">
        <v>0</v>
      </c>
      <c r="I1553">
        <v>0</v>
      </c>
      <c r="J1553">
        <v>0</v>
      </c>
      <c r="K1553">
        <v>0</v>
      </c>
      <c r="L1553">
        <v>0</v>
      </c>
      <c r="M1553" t="s">
        <v>853</v>
      </c>
    </row>
    <row r="1554" spans="1:13">
      <c r="A1554" s="13">
        <f t="shared" si="24"/>
        <v>2486</v>
      </c>
      <c r="B1554">
        <v>2017021</v>
      </c>
      <c r="C1554">
        <v>1380</v>
      </c>
      <c r="D1554">
        <v>1005</v>
      </c>
      <c r="E1554"/>
      <c r="F1554" t="s">
        <v>253</v>
      </c>
      <c r="G1554" s="177">
        <v>2486</v>
      </c>
      <c r="H1554">
        <v>0</v>
      </c>
      <c r="I1554">
        <v>0</v>
      </c>
      <c r="J1554">
        <v>0</v>
      </c>
      <c r="K1554">
        <v>0</v>
      </c>
      <c r="L1554">
        <v>0</v>
      </c>
      <c r="M1554" t="s">
        <v>854</v>
      </c>
    </row>
    <row r="1555" spans="1:13">
      <c r="A1555" s="13">
        <f t="shared" si="24"/>
        <v>16223</v>
      </c>
      <c r="B1555">
        <v>2017035</v>
      </c>
      <c r="C1555">
        <v>1380</v>
      </c>
      <c r="D1555">
        <v>1005</v>
      </c>
      <c r="E1555"/>
      <c r="F1555" t="s">
        <v>253</v>
      </c>
      <c r="G1555" s="177">
        <v>16223</v>
      </c>
      <c r="H1555">
        <v>0</v>
      </c>
      <c r="I1555">
        <v>0</v>
      </c>
      <c r="J1555">
        <v>0</v>
      </c>
      <c r="K1555">
        <v>0</v>
      </c>
      <c r="L1555">
        <v>0</v>
      </c>
      <c r="M1555" t="s">
        <v>855</v>
      </c>
    </row>
    <row r="1556" spans="1:13">
      <c r="A1556" s="13">
        <f t="shared" si="24"/>
        <v>62</v>
      </c>
      <c r="B1556">
        <v>2017044</v>
      </c>
      <c r="C1556">
        <v>1380</v>
      </c>
      <c r="D1556">
        <v>1000</v>
      </c>
      <c r="E1556"/>
      <c r="F1556" t="s">
        <v>122</v>
      </c>
      <c r="G1556">
        <v>62</v>
      </c>
      <c r="H1556">
        <v>0</v>
      </c>
      <c r="I1556">
        <v>0</v>
      </c>
      <c r="J1556">
        <v>0</v>
      </c>
      <c r="K1556">
        <v>0</v>
      </c>
      <c r="L1556">
        <v>0</v>
      </c>
      <c r="M1556" t="s">
        <v>856</v>
      </c>
    </row>
    <row r="1557" spans="1:13">
      <c r="A1557" s="13">
        <f t="shared" si="24"/>
        <v>15018</v>
      </c>
      <c r="B1557">
        <v>2017059</v>
      </c>
      <c r="C1557">
        <v>1380</v>
      </c>
      <c r="D1557">
        <v>1005</v>
      </c>
      <c r="E1557"/>
      <c r="F1557" t="s">
        <v>253</v>
      </c>
      <c r="G1557" s="177">
        <v>15018</v>
      </c>
      <c r="H1557">
        <v>0</v>
      </c>
      <c r="I1557">
        <v>0</v>
      </c>
      <c r="J1557">
        <v>0</v>
      </c>
      <c r="K1557">
        <v>0</v>
      </c>
      <c r="L1557">
        <v>0</v>
      </c>
      <c r="M1557" t="s">
        <v>857</v>
      </c>
    </row>
    <row r="1558" spans="1:13">
      <c r="A1558" s="13">
        <f t="shared" si="24"/>
        <v>270000</v>
      </c>
      <c r="B1558">
        <v>2017195</v>
      </c>
      <c r="C1558">
        <v>1400</v>
      </c>
      <c r="D1558">
        <v>1000</v>
      </c>
      <c r="E1558"/>
      <c r="F1558" t="s">
        <v>253</v>
      </c>
      <c r="G1558" s="177">
        <v>270000</v>
      </c>
      <c r="H1558">
        <v>0</v>
      </c>
      <c r="I1558">
        <v>0</v>
      </c>
      <c r="J1558">
        <v>0</v>
      </c>
      <c r="K1558">
        <v>0</v>
      </c>
      <c r="L1558">
        <v>0</v>
      </c>
      <c r="M1558" t="s">
        <v>858</v>
      </c>
    </row>
    <row r="1559" spans="1:13">
      <c r="A1559" s="13">
        <f t="shared" si="24"/>
        <v>33736</v>
      </c>
      <c r="B1559">
        <v>2017195</v>
      </c>
      <c r="C1559">
        <v>1400</v>
      </c>
      <c r="D1559">
        <v>2001</v>
      </c>
      <c r="E1559"/>
      <c r="F1559" t="s">
        <v>253</v>
      </c>
      <c r="G1559" s="177">
        <v>33736</v>
      </c>
      <c r="H1559">
        <v>0</v>
      </c>
      <c r="I1559">
        <v>0</v>
      </c>
      <c r="J1559">
        <v>0</v>
      </c>
      <c r="K1559">
        <v>0</v>
      </c>
      <c r="L1559">
        <v>0</v>
      </c>
      <c r="M1559" t="s">
        <v>858</v>
      </c>
    </row>
    <row r="1560" spans="1:13">
      <c r="A1560" s="13">
        <f t="shared" si="24"/>
        <v>828</v>
      </c>
      <c r="B1560">
        <v>2017667</v>
      </c>
      <c r="C1560">
        <v>1380</v>
      </c>
      <c r="D1560">
        <v>1005</v>
      </c>
      <c r="E1560"/>
      <c r="F1560" t="s">
        <v>253</v>
      </c>
      <c r="G1560">
        <v>828</v>
      </c>
      <c r="H1560">
        <v>0</v>
      </c>
      <c r="I1560">
        <v>0</v>
      </c>
      <c r="J1560">
        <v>0</v>
      </c>
      <c r="K1560">
        <v>0</v>
      </c>
      <c r="L1560">
        <v>0</v>
      </c>
      <c r="M1560" t="s">
        <v>859</v>
      </c>
    </row>
    <row r="1561" spans="1:13">
      <c r="A1561" s="13">
        <f t="shared" si="24"/>
        <v>1417</v>
      </c>
      <c r="B1561">
        <v>2017668</v>
      </c>
      <c r="C1561">
        <v>1380</v>
      </c>
      <c r="D1561">
        <v>1005</v>
      </c>
      <c r="E1561"/>
      <c r="F1561" t="s">
        <v>253</v>
      </c>
      <c r="G1561" s="177">
        <v>1417</v>
      </c>
      <c r="H1561">
        <v>0</v>
      </c>
      <c r="I1561">
        <v>0</v>
      </c>
      <c r="J1561">
        <v>0</v>
      </c>
      <c r="K1561">
        <v>0</v>
      </c>
      <c r="L1561">
        <v>0</v>
      </c>
      <c r="M1561" t="s">
        <v>860</v>
      </c>
    </row>
    <row r="1562" spans="1:13">
      <c r="A1562" s="13">
        <f t="shared" si="24"/>
        <v>16933</v>
      </c>
      <c r="B1562">
        <v>2017669</v>
      </c>
      <c r="C1562">
        <v>1380</v>
      </c>
      <c r="D1562">
        <v>1005</v>
      </c>
      <c r="E1562"/>
      <c r="F1562" t="s">
        <v>253</v>
      </c>
      <c r="G1562" s="177">
        <v>16933</v>
      </c>
      <c r="H1562">
        <v>0</v>
      </c>
      <c r="I1562">
        <v>0</v>
      </c>
      <c r="J1562">
        <v>0</v>
      </c>
      <c r="K1562">
        <v>0</v>
      </c>
      <c r="L1562">
        <v>0</v>
      </c>
      <c r="M1562" t="s">
        <v>861</v>
      </c>
    </row>
    <row r="1563" spans="1:13">
      <c r="A1563" s="13">
        <f t="shared" si="24"/>
        <v>556000</v>
      </c>
      <c r="B1563">
        <v>2017942</v>
      </c>
      <c r="C1563">
        <v>1380</v>
      </c>
      <c r="D1563">
        <v>1000</v>
      </c>
      <c r="E1563"/>
      <c r="F1563" t="s">
        <v>253</v>
      </c>
      <c r="G1563" s="177">
        <v>556000</v>
      </c>
      <c r="H1563">
        <v>0</v>
      </c>
      <c r="I1563">
        <v>0</v>
      </c>
      <c r="J1563">
        <v>0</v>
      </c>
      <c r="K1563">
        <v>0</v>
      </c>
      <c r="L1563">
        <v>0</v>
      </c>
      <c r="M1563" t="s">
        <v>7940</v>
      </c>
    </row>
    <row r="1564" spans="1:13">
      <c r="A1564" s="13">
        <f t="shared" si="24"/>
        <v>1383</v>
      </c>
      <c r="B1564">
        <v>2017942</v>
      </c>
      <c r="C1564">
        <v>1380</v>
      </c>
      <c r="D1564">
        <v>2004</v>
      </c>
      <c r="E1564"/>
      <c r="F1564" t="s">
        <v>253</v>
      </c>
      <c r="G1564" s="177">
        <v>1383</v>
      </c>
      <c r="H1564">
        <v>0</v>
      </c>
      <c r="I1564">
        <v>0</v>
      </c>
      <c r="J1564">
        <v>0</v>
      </c>
      <c r="K1564">
        <v>0</v>
      </c>
      <c r="L1564">
        <v>0</v>
      </c>
      <c r="M1564" t="s">
        <v>7940</v>
      </c>
    </row>
    <row r="1565" spans="1:13">
      <c r="A1565" s="13">
        <f t="shared" si="24"/>
        <v>700000</v>
      </c>
      <c r="B1565">
        <v>2017943</v>
      </c>
      <c r="C1565">
        <v>1380</v>
      </c>
      <c r="D1565">
        <v>1000</v>
      </c>
      <c r="E1565"/>
      <c r="F1565" t="s">
        <v>253</v>
      </c>
      <c r="G1565" s="177">
        <v>700000</v>
      </c>
      <c r="H1565">
        <v>0</v>
      </c>
      <c r="I1565">
        <v>0</v>
      </c>
      <c r="J1565">
        <v>0</v>
      </c>
      <c r="K1565">
        <v>0</v>
      </c>
      <c r="L1565">
        <v>0</v>
      </c>
      <c r="M1565" t="s">
        <v>7941</v>
      </c>
    </row>
    <row r="1566" spans="1:13">
      <c r="A1566" s="13">
        <f t="shared" si="24"/>
        <v>1383</v>
      </c>
      <c r="B1566">
        <v>2017943</v>
      </c>
      <c r="C1566">
        <v>1380</v>
      </c>
      <c r="D1566">
        <v>2004</v>
      </c>
      <c r="E1566"/>
      <c r="F1566" t="s">
        <v>253</v>
      </c>
      <c r="G1566" s="177">
        <v>1383</v>
      </c>
      <c r="H1566">
        <v>0</v>
      </c>
      <c r="I1566">
        <v>0</v>
      </c>
      <c r="J1566">
        <v>0</v>
      </c>
      <c r="K1566">
        <v>0</v>
      </c>
      <c r="L1566">
        <v>0</v>
      </c>
      <c r="M1566" t="s">
        <v>7941</v>
      </c>
    </row>
    <row r="1567" spans="1:13">
      <c r="A1567" s="13">
        <f t="shared" si="24"/>
        <v>1707</v>
      </c>
      <c r="B1567">
        <v>2018227</v>
      </c>
      <c r="C1567">
        <v>1380</v>
      </c>
      <c r="D1567">
        <v>1005</v>
      </c>
      <c r="E1567"/>
      <c r="F1567" t="s">
        <v>253</v>
      </c>
      <c r="G1567" s="177">
        <v>1707</v>
      </c>
      <c r="H1567">
        <v>0</v>
      </c>
      <c r="I1567">
        <v>0</v>
      </c>
      <c r="J1567">
        <v>0</v>
      </c>
      <c r="K1567">
        <v>0</v>
      </c>
      <c r="L1567">
        <v>0</v>
      </c>
      <c r="M1567" t="s">
        <v>862</v>
      </c>
    </row>
    <row r="1568" spans="1:13">
      <c r="A1568" s="13">
        <f t="shared" si="24"/>
        <v>644</v>
      </c>
      <c r="B1568">
        <v>2018251</v>
      </c>
      <c r="C1568">
        <v>1380</v>
      </c>
      <c r="D1568">
        <v>1005</v>
      </c>
      <c r="E1568"/>
      <c r="F1568" t="s">
        <v>253</v>
      </c>
      <c r="G1568">
        <v>644</v>
      </c>
      <c r="H1568">
        <v>0</v>
      </c>
      <c r="I1568">
        <v>0</v>
      </c>
      <c r="J1568">
        <v>0</v>
      </c>
      <c r="K1568">
        <v>0</v>
      </c>
      <c r="L1568">
        <v>0</v>
      </c>
      <c r="M1568" t="s">
        <v>863</v>
      </c>
    </row>
    <row r="1569" spans="1:13">
      <c r="A1569" s="13">
        <f t="shared" si="24"/>
        <v>1244</v>
      </c>
      <c r="B1569">
        <v>2018326</v>
      </c>
      <c r="C1569">
        <v>1380</v>
      </c>
      <c r="D1569">
        <v>1005</v>
      </c>
      <c r="E1569"/>
      <c r="F1569" t="s">
        <v>253</v>
      </c>
      <c r="G1569" s="177">
        <v>1244</v>
      </c>
      <c r="H1569">
        <v>0</v>
      </c>
      <c r="I1569">
        <v>0</v>
      </c>
      <c r="J1569">
        <v>0</v>
      </c>
      <c r="K1569">
        <v>0</v>
      </c>
      <c r="L1569">
        <v>0</v>
      </c>
      <c r="M1569" t="s">
        <v>864</v>
      </c>
    </row>
    <row r="1570" spans="1:13">
      <c r="A1570" s="13">
        <f t="shared" si="24"/>
        <v>3115</v>
      </c>
      <c r="B1570">
        <v>2018381</v>
      </c>
      <c r="C1570">
        <v>1380</v>
      </c>
      <c r="D1570">
        <v>1005</v>
      </c>
      <c r="E1570"/>
      <c r="F1570" t="s">
        <v>253</v>
      </c>
      <c r="G1570" s="177">
        <v>3115</v>
      </c>
      <c r="H1570">
        <v>0</v>
      </c>
      <c r="I1570">
        <v>0</v>
      </c>
      <c r="J1570">
        <v>0</v>
      </c>
      <c r="K1570">
        <v>0</v>
      </c>
      <c r="L1570">
        <v>0</v>
      </c>
      <c r="M1570" t="s">
        <v>865</v>
      </c>
    </row>
    <row r="1571" spans="1:13">
      <c r="A1571" s="13">
        <f t="shared" si="24"/>
        <v>4013</v>
      </c>
      <c r="B1571">
        <v>2018383</v>
      </c>
      <c r="C1571">
        <v>1380</v>
      </c>
      <c r="D1571">
        <v>1005</v>
      </c>
      <c r="E1571"/>
      <c r="F1571" t="s">
        <v>253</v>
      </c>
      <c r="G1571" s="177">
        <v>4013</v>
      </c>
      <c r="H1571">
        <v>0</v>
      </c>
      <c r="I1571">
        <v>0</v>
      </c>
      <c r="J1571">
        <v>0</v>
      </c>
      <c r="K1571">
        <v>0</v>
      </c>
      <c r="L1571">
        <v>0</v>
      </c>
      <c r="M1571" t="s">
        <v>866</v>
      </c>
    </row>
    <row r="1572" spans="1:13">
      <c r="A1572" s="13">
        <f t="shared" si="24"/>
        <v>7675</v>
      </c>
      <c r="B1572">
        <v>2018385</v>
      </c>
      <c r="C1572">
        <v>1380</v>
      </c>
      <c r="D1572">
        <v>1005</v>
      </c>
      <c r="E1572"/>
      <c r="F1572" t="s">
        <v>253</v>
      </c>
      <c r="G1572" s="177">
        <v>7675</v>
      </c>
      <c r="H1572">
        <v>0</v>
      </c>
      <c r="I1572">
        <v>0</v>
      </c>
      <c r="J1572">
        <v>0</v>
      </c>
      <c r="K1572">
        <v>0</v>
      </c>
      <c r="L1572">
        <v>0</v>
      </c>
      <c r="M1572" t="s">
        <v>867</v>
      </c>
    </row>
    <row r="1573" spans="1:13">
      <c r="A1573" s="13">
        <f t="shared" si="24"/>
        <v>5779</v>
      </c>
      <c r="B1573">
        <v>2018392</v>
      </c>
      <c r="C1573">
        <v>1380</v>
      </c>
      <c r="D1573">
        <v>1005</v>
      </c>
      <c r="E1573"/>
      <c r="F1573" t="s">
        <v>253</v>
      </c>
      <c r="G1573" s="177">
        <v>5779</v>
      </c>
      <c r="H1573">
        <v>0</v>
      </c>
      <c r="I1573">
        <v>0</v>
      </c>
      <c r="J1573">
        <v>0</v>
      </c>
      <c r="K1573">
        <v>0</v>
      </c>
      <c r="L1573">
        <v>0</v>
      </c>
      <c r="M1573" t="s">
        <v>868</v>
      </c>
    </row>
    <row r="1574" spans="1:13">
      <c r="A1574" s="13">
        <f t="shared" si="24"/>
        <v>4647</v>
      </c>
      <c r="B1574">
        <v>2018393</v>
      </c>
      <c r="C1574">
        <v>1380</v>
      </c>
      <c r="D1574">
        <v>1005</v>
      </c>
      <c r="E1574"/>
      <c r="F1574" t="s">
        <v>253</v>
      </c>
      <c r="G1574" s="177">
        <v>4647</v>
      </c>
      <c r="H1574">
        <v>0</v>
      </c>
      <c r="I1574">
        <v>0</v>
      </c>
      <c r="J1574">
        <v>0</v>
      </c>
      <c r="K1574">
        <v>0</v>
      </c>
      <c r="L1574">
        <v>0</v>
      </c>
      <c r="M1574" t="s">
        <v>869</v>
      </c>
    </row>
    <row r="1575" spans="1:13">
      <c r="A1575" s="13">
        <f t="shared" si="24"/>
        <v>2191</v>
      </c>
      <c r="B1575">
        <v>2018396</v>
      </c>
      <c r="C1575">
        <v>1380</v>
      </c>
      <c r="D1575">
        <v>1005</v>
      </c>
      <c r="E1575"/>
      <c r="F1575" t="s">
        <v>253</v>
      </c>
      <c r="G1575" s="177">
        <v>2191</v>
      </c>
      <c r="H1575">
        <v>0</v>
      </c>
      <c r="I1575">
        <v>0</v>
      </c>
      <c r="J1575">
        <v>0</v>
      </c>
      <c r="K1575">
        <v>0</v>
      </c>
      <c r="L1575">
        <v>0</v>
      </c>
      <c r="M1575" t="s">
        <v>870</v>
      </c>
    </row>
    <row r="1576" spans="1:13">
      <c r="A1576" s="13">
        <f t="shared" si="24"/>
        <v>1747</v>
      </c>
      <c r="B1576">
        <v>2018397</v>
      </c>
      <c r="C1576">
        <v>1380</v>
      </c>
      <c r="D1576">
        <v>1005</v>
      </c>
      <c r="E1576"/>
      <c r="F1576" t="s">
        <v>253</v>
      </c>
      <c r="G1576" s="177">
        <v>1747</v>
      </c>
      <c r="H1576">
        <v>0</v>
      </c>
      <c r="I1576">
        <v>0</v>
      </c>
      <c r="J1576">
        <v>0</v>
      </c>
      <c r="K1576">
        <v>0</v>
      </c>
      <c r="L1576">
        <v>0</v>
      </c>
      <c r="M1576" t="s">
        <v>871</v>
      </c>
    </row>
    <row r="1577" spans="1:13">
      <c r="A1577" s="13">
        <f t="shared" si="24"/>
        <v>1401</v>
      </c>
      <c r="B1577">
        <v>2018398</v>
      </c>
      <c r="C1577">
        <v>1380</v>
      </c>
      <c r="D1577">
        <v>1005</v>
      </c>
      <c r="E1577"/>
      <c r="F1577" t="s">
        <v>253</v>
      </c>
      <c r="G1577" s="177">
        <v>1401</v>
      </c>
      <c r="H1577">
        <v>0</v>
      </c>
      <c r="I1577">
        <v>0</v>
      </c>
      <c r="J1577">
        <v>0</v>
      </c>
      <c r="K1577">
        <v>0</v>
      </c>
      <c r="L1577">
        <v>0</v>
      </c>
      <c r="M1577" t="s">
        <v>872</v>
      </c>
    </row>
    <row r="1578" spans="1:13">
      <c r="A1578" s="13">
        <f t="shared" si="24"/>
        <v>717</v>
      </c>
      <c r="B1578">
        <v>2018399</v>
      </c>
      <c r="C1578">
        <v>1380</v>
      </c>
      <c r="D1578">
        <v>1005</v>
      </c>
      <c r="E1578"/>
      <c r="F1578" t="s">
        <v>253</v>
      </c>
      <c r="G1578">
        <v>717</v>
      </c>
      <c r="H1578">
        <v>0</v>
      </c>
      <c r="I1578">
        <v>0</v>
      </c>
      <c r="J1578">
        <v>0</v>
      </c>
      <c r="K1578">
        <v>0</v>
      </c>
      <c r="L1578">
        <v>0</v>
      </c>
      <c r="M1578" t="s">
        <v>873</v>
      </c>
    </row>
    <row r="1579" spans="1:13">
      <c r="A1579" s="13">
        <f t="shared" si="24"/>
        <v>239</v>
      </c>
      <c r="B1579">
        <v>2018497</v>
      </c>
      <c r="C1579">
        <v>1380</v>
      </c>
      <c r="D1579">
        <v>1005</v>
      </c>
      <c r="E1579"/>
      <c r="F1579" t="s">
        <v>253</v>
      </c>
      <c r="G1579">
        <v>239</v>
      </c>
      <c r="H1579">
        <v>0</v>
      </c>
      <c r="I1579">
        <v>0</v>
      </c>
      <c r="J1579">
        <v>0</v>
      </c>
      <c r="K1579">
        <v>0</v>
      </c>
      <c r="L1579">
        <v>0</v>
      </c>
      <c r="M1579" t="s">
        <v>874</v>
      </c>
    </row>
    <row r="1580" spans="1:13">
      <c r="A1580" s="13">
        <f t="shared" si="24"/>
        <v>934</v>
      </c>
      <c r="B1580">
        <v>2018499</v>
      </c>
      <c r="C1580">
        <v>1380</v>
      </c>
      <c r="D1580">
        <v>1005</v>
      </c>
      <c r="E1580"/>
      <c r="F1580" t="s">
        <v>253</v>
      </c>
      <c r="G1580">
        <v>934</v>
      </c>
      <c r="H1580">
        <v>0</v>
      </c>
      <c r="I1580">
        <v>0</v>
      </c>
      <c r="J1580">
        <v>0</v>
      </c>
      <c r="K1580">
        <v>0</v>
      </c>
      <c r="L1580">
        <v>0</v>
      </c>
      <c r="M1580" t="s">
        <v>875</v>
      </c>
    </row>
    <row r="1581" spans="1:13">
      <c r="A1581" s="13">
        <f t="shared" si="24"/>
        <v>7169</v>
      </c>
      <c r="B1581">
        <v>2018500</v>
      </c>
      <c r="C1581">
        <v>1380</v>
      </c>
      <c r="D1581">
        <v>1005</v>
      </c>
      <c r="E1581"/>
      <c r="F1581" t="s">
        <v>253</v>
      </c>
      <c r="G1581" s="177">
        <v>7169</v>
      </c>
      <c r="H1581">
        <v>0</v>
      </c>
      <c r="I1581">
        <v>0</v>
      </c>
      <c r="J1581">
        <v>0</v>
      </c>
      <c r="K1581">
        <v>0</v>
      </c>
      <c r="L1581">
        <v>0</v>
      </c>
      <c r="M1581" t="s">
        <v>876</v>
      </c>
    </row>
    <row r="1582" spans="1:13">
      <c r="A1582" s="13">
        <f t="shared" si="24"/>
        <v>8543</v>
      </c>
      <c r="B1582">
        <v>2018540</v>
      </c>
      <c r="C1582">
        <v>1380</v>
      </c>
      <c r="D1582">
        <v>1005</v>
      </c>
      <c r="E1582"/>
      <c r="F1582" t="s">
        <v>253</v>
      </c>
      <c r="G1582" s="177">
        <v>8543</v>
      </c>
      <c r="H1582">
        <v>0</v>
      </c>
      <c r="I1582">
        <v>0</v>
      </c>
      <c r="J1582">
        <v>0</v>
      </c>
      <c r="K1582">
        <v>0</v>
      </c>
      <c r="L1582">
        <v>0</v>
      </c>
      <c r="M1582" t="s">
        <v>877</v>
      </c>
    </row>
    <row r="1583" spans="1:13">
      <c r="A1583" s="13">
        <f t="shared" si="24"/>
        <v>9929</v>
      </c>
      <c r="B1583">
        <v>2018541</v>
      </c>
      <c r="C1583">
        <v>1380</v>
      </c>
      <c r="D1583">
        <v>1005</v>
      </c>
      <c r="E1583"/>
      <c r="F1583" t="s">
        <v>253</v>
      </c>
      <c r="G1583" s="177">
        <v>9929</v>
      </c>
      <c r="H1583">
        <v>0</v>
      </c>
      <c r="I1583">
        <v>0</v>
      </c>
      <c r="J1583">
        <v>0</v>
      </c>
      <c r="K1583">
        <v>0</v>
      </c>
      <c r="L1583">
        <v>0</v>
      </c>
      <c r="M1583" t="s">
        <v>878</v>
      </c>
    </row>
    <row r="1584" spans="1:13">
      <c r="A1584" s="13">
        <f t="shared" si="24"/>
        <v>11885</v>
      </c>
      <c r="B1584">
        <v>2018542</v>
      </c>
      <c r="C1584">
        <v>1380</v>
      </c>
      <c r="D1584">
        <v>1005</v>
      </c>
      <c r="E1584"/>
      <c r="F1584" t="s">
        <v>253</v>
      </c>
      <c r="G1584" s="177">
        <v>11885</v>
      </c>
      <c r="H1584">
        <v>0</v>
      </c>
      <c r="I1584">
        <v>0</v>
      </c>
      <c r="J1584">
        <v>0</v>
      </c>
      <c r="K1584">
        <v>0</v>
      </c>
      <c r="L1584">
        <v>0</v>
      </c>
      <c r="M1584" t="s">
        <v>879</v>
      </c>
    </row>
    <row r="1585" spans="1:13">
      <c r="A1585" s="13">
        <f t="shared" si="24"/>
        <v>1249</v>
      </c>
      <c r="B1585">
        <v>2018545</v>
      </c>
      <c r="C1585">
        <v>1380</v>
      </c>
      <c r="D1585">
        <v>1005</v>
      </c>
      <c r="E1585"/>
      <c r="F1585" t="s">
        <v>253</v>
      </c>
      <c r="G1585" s="177">
        <v>1249</v>
      </c>
      <c r="H1585">
        <v>0</v>
      </c>
      <c r="I1585">
        <v>0</v>
      </c>
      <c r="J1585">
        <v>0</v>
      </c>
      <c r="K1585">
        <v>0</v>
      </c>
      <c r="L1585">
        <v>0</v>
      </c>
      <c r="M1585" t="s">
        <v>880</v>
      </c>
    </row>
    <row r="1586" spans="1:13">
      <c r="A1586" s="13">
        <f t="shared" si="24"/>
        <v>985</v>
      </c>
      <c r="B1586">
        <v>2018546</v>
      </c>
      <c r="C1586">
        <v>1380</v>
      </c>
      <c r="D1586">
        <v>1005</v>
      </c>
      <c r="E1586"/>
      <c r="F1586" t="s">
        <v>253</v>
      </c>
      <c r="G1586">
        <v>985</v>
      </c>
      <c r="H1586">
        <v>0</v>
      </c>
      <c r="I1586">
        <v>0</v>
      </c>
      <c r="J1586">
        <v>0</v>
      </c>
      <c r="K1586">
        <v>0</v>
      </c>
      <c r="L1586">
        <v>0</v>
      </c>
      <c r="M1586" t="s">
        <v>881</v>
      </c>
    </row>
    <row r="1587" spans="1:13">
      <c r="A1587" s="13">
        <f t="shared" si="24"/>
        <v>20035</v>
      </c>
      <c r="B1587">
        <v>2018627</v>
      </c>
      <c r="C1587">
        <v>1380</v>
      </c>
      <c r="D1587">
        <v>1005</v>
      </c>
      <c r="E1587"/>
      <c r="F1587" t="s">
        <v>253</v>
      </c>
      <c r="G1587" s="177">
        <v>20035</v>
      </c>
      <c r="H1587">
        <v>0</v>
      </c>
      <c r="I1587">
        <v>0</v>
      </c>
      <c r="J1587">
        <v>0</v>
      </c>
      <c r="K1587">
        <v>0</v>
      </c>
      <c r="L1587">
        <v>0</v>
      </c>
      <c r="M1587" t="s">
        <v>882</v>
      </c>
    </row>
    <row r="1588" spans="1:13">
      <c r="A1588" s="13">
        <f t="shared" si="24"/>
        <v>4417</v>
      </c>
      <c r="B1588">
        <v>2018628</v>
      </c>
      <c r="C1588">
        <v>1380</v>
      </c>
      <c r="D1588">
        <v>1005</v>
      </c>
      <c r="E1588"/>
      <c r="F1588" t="s">
        <v>253</v>
      </c>
      <c r="G1588" s="177">
        <v>4417</v>
      </c>
      <c r="H1588">
        <v>0</v>
      </c>
      <c r="I1588">
        <v>0</v>
      </c>
      <c r="J1588">
        <v>0</v>
      </c>
      <c r="K1588">
        <v>0</v>
      </c>
      <c r="L1588">
        <v>0</v>
      </c>
      <c r="M1588" t="s">
        <v>883</v>
      </c>
    </row>
    <row r="1589" spans="1:13">
      <c r="A1589" s="13">
        <f t="shared" si="24"/>
        <v>1448</v>
      </c>
      <c r="B1589">
        <v>2018689</v>
      </c>
      <c r="C1589">
        <v>1380</v>
      </c>
      <c r="D1589">
        <v>1005</v>
      </c>
      <c r="E1589"/>
      <c r="F1589" t="s">
        <v>253</v>
      </c>
      <c r="G1589" s="177">
        <v>1448</v>
      </c>
      <c r="H1589">
        <v>0</v>
      </c>
      <c r="I1589">
        <v>0</v>
      </c>
      <c r="J1589">
        <v>0</v>
      </c>
      <c r="K1589">
        <v>0</v>
      </c>
      <c r="L1589">
        <v>0</v>
      </c>
      <c r="M1589" t="s">
        <v>884</v>
      </c>
    </row>
    <row r="1590" spans="1:13">
      <c r="A1590" s="13">
        <f t="shared" si="24"/>
        <v>1160</v>
      </c>
      <c r="B1590">
        <v>2018690</v>
      </c>
      <c r="C1590">
        <v>1380</v>
      </c>
      <c r="D1590">
        <v>1005</v>
      </c>
      <c r="E1590"/>
      <c r="F1590" t="s">
        <v>253</v>
      </c>
      <c r="G1590" s="177">
        <v>1160</v>
      </c>
      <c r="H1590">
        <v>0</v>
      </c>
      <c r="I1590">
        <v>0</v>
      </c>
      <c r="J1590">
        <v>0</v>
      </c>
      <c r="K1590">
        <v>0</v>
      </c>
      <c r="L1590">
        <v>0</v>
      </c>
      <c r="M1590" t="s">
        <v>885</v>
      </c>
    </row>
    <row r="1591" spans="1:13">
      <c r="A1591" s="13">
        <f t="shared" si="24"/>
        <v>3204</v>
      </c>
      <c r="B1591">
        <v>2018698</v>
      </c>
      <c r="C1591">
        <v>1380</v>
      </c>
      <c r="D1591">
        <v>1005</v>
      </c>
      <c r="E1591"/>
      <c r="F1591" t="s">
        <v>253</v>
      </c>
      <c r="G1591" s="177">
        <v>3204</v>
      </c>
      <c r="H1591">
        <v>0</v>
      </c>
      <c r="I1591">
        <v>0</v>
      </c>
      <c r="J1591">
        <v>0</v>
      </c>
      <c r="K1591">
        <v>0</v>
      </c>
      <c r="L1591">
        <v>0</v>
      </c>
      <c r="M1591" t="s">
        <v>886</v>
      </c>
    </row>
    <row r="1592" spans="1:13">
      <c r="A1592" s="13">
        <f t="shared" si="24"/>
        <v>4313</v>
      </c>
      <c r="B1592">
        <v>2018715</v>
      </c>
      <c r="C1592">
        <v>1380</v>
      </c>
      <c r="D1592">
        <v>1005</v>
      </c>
      <c r="E1592"/>
      <c r="F1592" t="s">
        <v>253</v>
      </c>
      <c r="G1592" s="177">
        <v>4313</v>
      </c>
      <c r="H1592">
        <v>0</v>
      </c>
      <c r="I1592">
        <v>0</v>
      </c>
      <c r="J1592">
        <v>0</v>
      </c>
      <c r="K1592">
        <v>0</v>
      </c>
      <c r="L1592">
        <v>0</v>
      </c>
      <c r="M1592" t="s">
        <v>887</v>
      </c>
    </row>
    <row r="1593" spans="1:13">
      <c r="A1593" s="13">
        <f t="shared" si="24"/>
        <v>9839.11</v>
      </c>
      <c r="B1593">
        <v>2018890</v>
      </c>
      <c r="C1593">
        <v>1380</v>
      </c>
      <c r="D1593">
        <v>1000</v>
      </c>
      <c r="E1593"/>
      <c r="F1593" t="s">
        <v>289</v>
      </c>
      <c r="G1593" s="102">
        <v>9839.11</v>
      </c>
      <c r="H1593">
        <v>0</v>
      </c>
      <c r="I1593">
        <v>0</v>
      </c>
      <c r="J1593">
        <v>0</v>
      </c>
      <c r="K1593">
        <v>0</v>
      </c>
      <c r="L1593">
        <v>0</v>
      </c>
      <c r="M1593" t="s">
        <v>888</v>
      </c>
    </row>
    <row r="1594" spans="1:13">
      <c r="A1594" s="13">
        <f t="shared" si="24"/>
        <v>3308.96</v>
      </c>
      <c r="B1594">
        <v>2018891</v>
      </c>
      <c r="C1594">
        <v>1380</v>
      </c>
      <c r="D1594">
        <v>1000</v>
      </c>
      <c r="E1594"/>
      <c r="F1594" t="s">
        <v>289</v>
      </c>
      <c r="G1594" s="102">
        <v>3308.96</v>
      </c>
      <c r="H1594">
        <v>0</v>
      </c>
      <c r="I1594">
        <v>0</v>
      </c>
      <c r="J1594">
        <v>0</v>
      </c>
      <c r="K1594">
        <v>0</v>
      </c>
      <c r="L1594">
        <v>0</v>
      </c>
      <c r="M1594" t="s">
        <v>889</v>
      </c>
    </row>
    <row r="1595" spans="1:13">
      <c r="A1595" s="13">
        <f t="shared" si="24"/>
        <v>1632.8420000000001</v>
      </c>
      <c r="B1595">
        <v>2019290</v>
      </c>
      <c r="C1595">
        <v>1380</v>
      </c>
      <c r="D1595">
        <v>1000</v>
      </c>
      <c r="E1595"/>
      <c r="F1595" t="s">
        <v>122</v>
      </c>
      <c r="G1595" s="102">
        <v>1632.8420000000001</v>
      </c>
      <c r="H1595">
        <v>0</v>
      </c>
      <c r="I1595">
        <v>0</v>
      </c>
      <c r="J1595">
        <v>0</v>
      </c>
      <c r="K1595">
        <v>0</v>
      </c>
      <c r="L1595">
        <v>0</v>
      </c>
      <c r="M1595" t="s">
        <v>890</v>
      </c>
    </row>
    <row r="1596" spans="1:13">
      <c r="A1596" s="13">
        <f t="shared" si="24"/>
        <v>141.09800000000001</v>
      </c>
      <c r="B1596">
        <v>2019290</v>
      </c>
      <c r="C1596">
        <v>1380</v>
      </c>
      <c r="D1596">
        <v>2001</v>
      </c>
      <c r="E1596"/>
      <c r="F1596" t="s">
        <v>122</v>
      </c>
      <c r="G1596">
        <v>141.09800000000001</v>
      </c>
      <c r="H1596">
        <v>0</v>
      </c>
      <c r="I1596">
        <v>0</v>
      </c>
      <c r="J1596">
        <v>0</v>
      </c>
      <c r="K1596">
        <v>8.6669999999999998</v>
      </c>
      <c r="L1596">
        <v>0</v>
      </c>
      <c r="M1596" t="s">
        <v>890</v>
      </c>
    </row>
    <row r="1597" spans="1:13">
      <c r="A1597" s="13">
        <f t="shared" si="24"/>
        <v>11041</v>
      </c>
      <c r="B1597">
        <v>2019340</v>
      </c>
      <c r="C1597">
        <v>1380</v>
      </c>
      <c r="D1597">
        <v>1000</v>
      </c>
      <c r="E1597"/>
      <c r="F1597" t="s">
        <v>253</v>
      </c>
      <c r="G1597" s="177">
        <v>11041</v>
      </c>
      <c r="H1597">
        <v>0</v>
      </c>
      <c r="I1597">
        <v>0</v>
      </c>
      <c r="J1597">
        <v>0</v>
      </c>
      <c r="K1597">
        <v>0</v>
      </c>
      <c r="L1597">
        <v>0</v>
      </c>
      <c r="M1597" t="s">
        <v>891</v>
      </c>
    </row>
    <row r="1598" spans="1:13">
      <c r="A1598" s="13">
        <f t="shared" si="24"/>
        <v>616</v>
      </c>
      <c r="B1598">
        <v>2019340</v>
      </c>
      <c r="C1598">
        <v>1380</v>
      </c>
      <c r="D1598">
        <v>1020</v>
      </c>
      <c r="E1598"/>
      <c r="F1598" t="s">
        <v>253</v>
      </c>
      <c r="G1598">
        <v>616</v>
      </c>
      <c r="H1598">
        <v>0</v>
      </c>
      <c r="I1598">
        <v>0</v>
      </c>
      <c r="J1598">
        <v>0</v>
      </c>
      <c r="K1598">
        <v>0</v>
      </c>
      <c r="L1598">
        <v>0</v>
      </c>
      <c r="M1598" t="s">
        <v>891</v>
      </c>
    </row>
    <row r="1599" spans="1:13">
      <c r="A1599" s="13">
        <f t="shared" si="24"/>
        <v>105</v>
      </c>
      <c r="B1599">
        <v>2019340</v>
      </c>
      <c r="C1599">
        <v>1380</v>
      </c>
      <c r="D1599">
        <v>2001</v>
      </c>
      <c r="E1599"/>
      <c r="F1599" t="s">
        <v>253</v>
      </c>
      <c r="G1599">
        <v>105</v>
      </c>
      <c r="H1599">
        <v>0</v>
      </c>
      <c r="I1599">
        <v>0</v>
      </c>
      <c r="J1599">
        <v>0</v>
      </c>
      <c r="K1599">
        <v>0</v>
      </c>
      <c r="L1599">
        <v>0</v>
      </c>
      <c r="M1599" t="s">
        <v>891</v>
      </c>
    </row>
    <row r="1600" spans="1:13">
      <c r="A1600" s="13">
        <f t="shared" si="24"/>
        <v>6191</v>
      </c>
      <c r="B1600">
        <v>2019453</v>
      </c>
      <c r="C1600">
        <v>1380</v>
      </c>
      <c r="D1600">
        <v>1000</v>
      </c>
      <c r="E1600"/>
      <c r="F1600" t="s">
        <v>253</v>
      </c>
      <c r="G1600" s="177">
        <v>6191</v>
      </c>
      <c r="H1600">
        <v>0</v>
      </c>
      <c r="I1600">
        <v>0</v>
      </c>
      <c r="J1600">
        <v>0</v>
      </c>
      <c r="K1600">
        <v>0</v>
      </c>
      <c r="L1600">
        <v>0</v>
      </c>
      <c r="M1600" t="s">
        <v>892</v>
      </c>
    </row>
    <row r="1601" spans="1:13">
      <c r="A1601" s="13">
        <f t="shared" si="24"/>
        <v>8772.0249999999996</v>
      </c>
      <c r="B1601">
        <v>2019784</v>
      </c>
      <c r="C1601">
        <v>1380</v>
      </c>
      <c r="D1601">
        <v>1000</v>
      </c>
      <c r="E1601"/>
      <c r="F1601" t="s">
        <v>289</v>
      </c>
      <c r="G1601" s="102">
        <v>8772.0249999999996</v>
      </c>
      <c r="H1601">
        <v>0</v>
      </c>
      <c r="I1601">
        <v>0</v>
      </c>
      <c r="J1601">
        <v>0</v>
      </c>
      <c r="K1601">
        <v>0</v>
      </c>
      <c r="L1601">
        <v>0</v>
      </c>
      <c r="M1601" t="s">
        <v>893</v>
      </c>
    </row>
    <row r="1602" spans="1:13">
      <c r="A1602" s="13">
        <f t="shared" si="24"/>
        <v>7362</v>
      </c>
      <c r="B1602">
        <v>2019878</v>
      </c>
      <c r="C1602">
        <v>1380</v>
      </c>
      <c r="D1602">
        <v>1005</v>
      </c>
      <c r="E1602"/>
      <c r="F1602" t="s">
        <v>253</v>
      </c>
      <c r="G1602" s="177">
        <v>7362</v>
      </c>
      <c r="H1602">
        <v>0</v>
      </c>
      <c r="I1602">
        <v>0</v>
      </c>
      <c r="J1602">
        <v>0</v>
      </c>
      <c r="K1602">
        <v>0</v>
      </c>
      <c r="L1602">
        <v>0</v>
      </c>
      <c r="M1602" t="s">
        <v>894</v>
      </c>
    </row>
    <row r="1603" spans="1:13">
      <c r="A1603" s="13">
        <f t="shared" ref="A1603:A1666" si="25">G1603+H1603+I1603</f>
        <v>3193</v>
      </c>
      <c r="B1603">
        <v>2020091</v>
      </c>
      <c r="C1603">
        <v>1380</v>
      </c>
      <c r="D1603">
        <v>1005</v>
      </c>
      <c r="E1603"/>
      <c r="F1603" t="s">
        <v>253</v>
      </c>
      <c r="G1603" s="177">
        <v>3193</v>
      </c>
      <c r="H1603">
        <v>0</v>
      </c>
      <c r="I1603">
        <v>0</v>
      </c>
      <c r="J1603">
        <v>0</v>
      </c>
      <c r="K1603">
        <v>0</v>
      </c>
      <c r="L1603">
        <v>0</v>
      </c>
      <c r="M1603" t="s">
        <v>895</v>
      </c>
    </row>
    <row r="1604" spans="1:13">
      <c r="A1604" s="13">
        <f t="shared" si="25"/>
        <v>2904</v>
      </c>
      <c r="B1604">
        <v>2020092</v>
      </c>
      <c r="C1604">
        <v>1380</v>
      </c>
      <c r="D1604">
        <v>1005</v>
      </c>
      <c r="E1604"/>
      <c r="F1604" t="s">
        <v>253</v>
      </c>
      <c r="G1604" s="177">
        <v>2904</v>
      </c>
      <c r="H1604">
        <v>0</v>
      </c>
      <c r="I1604">
        <v>0</v>
      </c>
      <c r="J1604">
        <v>0</v>
      </c>
      <c r="K1604">
        <v>0</v>
      </c>
      <c r="L1604">
        <v>0</v>
      </c>
      <c r="M1604" t="s">
        <v>896</v>
      </c>
    </row>
    <row r="1605" spans="1:13">
      <c r="A1605" s="13">
        <f t="shared" si="25"/>
        <v>1947</v>
      </c>
      <c r="B1605">
        <v>2020093</v>
      </c>
      <c r="C1605">
        <v>1380</v>
      </c>
      <c r="D1605">
        <v>1005</v>
      </c>
      <c r="E1605"/>
      <c r="F1605" t="s">
        <v>253</v>
      </c>
      <c r="G1605" s="177">
        <v>1947</v>
      </c>
      <c r="H1605">
        <v>0</v>
      </c>
      <c r="I1605">
        <v>0</v>
      </c>
      <c r="J1605">
        <v>0</v>
      </c>
      <c r="K1605">
        <v>0</v>
      </c>
      <c r="L1605">
        <v>0</v>
      </c>
      <c r="M1605" t="s">
        <v>897</v>
      </c>
    </row>
    <row r="1606" spans="1:13">
      <c r="A1606" s="13">
        <f t="shared" si="25"/>
        <v>3315</v>
      </c>
      <c r="B1606">
        <v>2020094</v>
      </c>
      <c r="C1606">
        <v>1380</v>
      </c>
      <c r="D1606">
        <v>1005</v>
      </c>
      <c r="E1606"/>
      <c r="F1606" t="s">
        <v>253</v>
      </c>
      <c r="G1606" s="177">
        <v>3315</v>
      </c>
      <c r="H1606">
        <v>0</v>
      </c>
      <c r="I1606">
        <v>0</v>
      </c>
      <c r="J1606">
        <v>0</v>
      </c>
      <c r="K1606">
        <v>0</v>
      </c>
      <c r="L1606">
        <v>0</v>
      </c>
      <c r="M1606" t="s">
        <v>898</v>
      </c>
    </row>
    <row r="1607" spans="1:13">
      <c r="A1607" s="13">
        <f t="shared" si="25"/>
        <v>137600</v>
      </c>
      <c r="B1607">
        <v>2020130</v>
      </c>
      <c r="C1607">
        <v>1380</v>
      </c>
      <c r="D1607">
        <v>1000</v>
      </c>
      <c r="E1607"/>
      <c r="F1607" t="s">
        <v>253</v>
      </c>
      <c r="G1607" s="177">
        <v>137600</v>
      </c>
      <c r="H1607">
        <v>0</v>
      </c>
      <c r="I1607">
        <v>0</v>
      </c>
      <c r="J1607">
        <v>0</v>
      </c>
      <c r="K1607">
        <v>0</v>
      </c>
      <c r="L1607">
        <v>0</v>
      </c>
      <c r="M1607" t="s">
        <v>899</v>
      </c>
    </row>
    <row r="1608" spans="1:13">
      <c r="A1608" s="13">
        <f t="shared" si="25"/>
        <v>1200</v>
      </c>
      <c r="B1608">
        <v>2020130</v>
      </c>
      <c r="C1608">
        <v>1380</v>
      </c>
      <c r="D1608">
        <v>2001</v>
      </c>
      <c r="E1608"/>
      <c r="F1608" t="s">
        <v>253</v>
      </c>
      <c r="G1608" s="177">
        <v>1200</v>
      </c>
      <c r="H1608">
        <v>0</v>
      </c>
      <c r="I1608">
        <v>0</v>
      </c>
      <c r="J1608">
        <v>0</v>
      </c>
      <c r="K1608">
        <v>0</v>
      </c>
      <c r="L1608">
        <v>0</v>
      </c>
      <c r="M1608" t="s">
        <v>899</v>
      </c>
    </row>
    <row r="1609" spans="1:13">
      <c r="A1609" s="13">
        <f t="shared" si="25"/>
        <v>15884</v>
      </c>
      <c r="B1609">
        <v>2020130</v>
      </c>
      <c r="C1609">
        <v>1380</v>
      </c>
      <c r="D1609">
        <v>2004</v>
      </c>
      <c r="E1609"/>
      <c r="F1609" t="s">
        <v>253</v>
      </c>
      <c r="G1609" s="177">
        <v>15884</v>
      </c>
      <c r="H1609">
        <v>0</v>
      </c>
      <c r="I1609">
        <v>0</v>
      </c>
      <c r="J1609">
        <v>0</v>
      </c>
      <c r="K1609">
        <v>0</v>
      </c>
      <c r="L1609">
        <v>0</v>
      </c>
      <c r="M1609" t="s">
        <v>899</v>
      </c>
    </row>
    <row r="1610" spans="1:13">
      <c r="A1610" s="13">
        <f t="shared" si="25"/>
        <v>9378</v>
      </c>
      <c r="B1610">
        <v>2020172</v>
      </c>
      <c r="C1610">
        <v>1380</v>
      </c>
      <c r="D1610">
        <v>1005</v>
      </c>
      <c r="E1610"/>
      <c r="F1610" t="s">
        <v>253</v>
      </c>
      <c r="G1610" s="177">
        <v>9378</v>
      </c>
      <c r="H1610">
        <v>0</v>
      </c>
      <c r="I1610">
        <v>0</v>
      </c>
      <c r="J1610">
        <v>0</v>
      </c>
      <c r="K1610">
        <v>0</v>
      </c>
      <c r="L1610">
        <v>0</v>
      </c>
      <c r="M1610" t="s">
        <v>900</v>
      </c>
    </row>
    <row r="1611" spans="1:13">
      <c r="A1611" s="13">
        <f t="shared" si="25"/>
        <v>7183</v>
      </c>
      <c r="B1611">
        <v>2020173</v>
      </c>
      <c r="C1611">
        <v>1380</v>
      </c>
      <c r="D1611">
        <v>1005</v>
      </c>
      <c r="E1611"/>
      <c r="F1611" t="s">
        <v>253</v>
      </c>
      <c r="G1611" s="177">
        <v>7183</v>
      </c>
      <c r="H1611">
        <v>0</v>
      </c>
      <c r="I1611">
        <v>0</v>
      </c>
      <c r="J1611">
        <v>0</v>
      </c>
      <c r="K1611">
        <v>0</v>
      </c>
      <c r="L1611">
        <v>0</v>
      </c>
      <c r="M1611" t="s">
        <v>901</v>
      </c>
    </row>
    <row r="1612" spans="1:13">
      <c r="A1612" s="13">
        <f t="shared" si="25"/>
        <v>5242</v>
      </c>
      <c r="B1612">
        <v>2020174</v>
      </c>
      <c r="C1612">
        <v>1380</v>
      </c>
      <c r="D1612">
        <v>1005</v>
      </c>
      <c r="E1612"/>
      <c r="F1612" t="s">
        <v>253</v>
      </c>
      <c r="G1612" s="177">
        <v>5242</v>
      </c>
      <c r="H1612">
        <v>0</v>
      </c>
      <c r="I1612">
        <v>0</v>
      </c>
      <c r="J1612">
        <v>0</v>
      </c>
      <c r="K1612">
        <v>0</v>
      </c>
      <c r="L1612">
        <v>0</v>
      </c>
      <c r="M1612" t="s">
        <v>902</v>
      </c>
    </row>
    <row r="1613" spans="1:13">
      <c r="A1613" s="13">
        <f t="shared" si="25"/>
        <v>43730</v>
      </c>
      <c r="B1613">
        <v>2020177</v>
      </c>
      <c r="C1613">
        <v>1380</v>
      </c>
      <c r="D1613">
        <v>1000</v>
      </c>
      <c r="E1613"/>
      <c r="F1613" t="s">
        <v>253</v>
      </c>
      <c r="G1613" s="177">
        <v>43730</v>
      </c>
      <c r="H1613">
        <v>0</v>
      </c>
      <c r="I1613">
        <v>0</v>
      </c>
      <c r="J1613">
        <v>0</v>
      </c>
      <c r="K1613">
        <v>0</v>
      </c>
      <c r="L1613">
        <v>0</v>
      </c>
      <c r="M1613" t="s">
        <v>903</v>
      </c>
    </row>
    <row r="1614" spans="1:13">
      <c r="A1614" s="13">
        <f t="shared" si="25"/>
        <v>365</v>
      </c>
      <c r="B1614">
        <v>2020177</v>
      </c>
      <c r="C1614">
        <v>1380</v>
      </c>
      <c r="D1614">
        <v>2003</v>
      </c>
      <c r="E1614"/>
      <c r="F1614" t="s">
        <v>253</v>
      </c>
      <c r="G1614">
        <v>365</v>
      </c>
      <c r="H1614">
        <v>0</v>
      </c>
      <c r="I1614">
        <v>0</v>
      </c>
      <c r="J1614">
        <v>0</v>
      </c>
      <c r="K1614">
        <v>0</v>
      </c>
      <c r="L1614">
        <v>0</v>
      </c>
      <c r="M1614" t="s">
        <v>903</v>
      </c>
    </row>
    <row r="1615" spans="1:13">
      <c r="A1615" s="13">
        <f t="shared" si="25"/>
        <v>3385</v>
      </c>
      <c r="B1615">
        <v>2020196</v>
      </c>
      <c r="C1615">
        <v>1380</v>
      </c>
      <c r="D1615">
        <v>1005</v>
      </c>
      <c r="E1615"/>
      <c r="F1615" t="s">
        <v>253</v>
      </c>
      <c r="G1615" s="177">
        <v>3385</v>
      </c>
      <c r="H1615">
        <v>0</v>
      </c>
      <c r="I1615">
        <v>0</v>
      </c>
      <c r="J1615">
        <v>0</v>
      </c>
      <c r="K1615">
        <v>0</v>
      </c>
      <c r="L1615">
        <v>0</v>
      </c>
      <c r="M1615" t="s">
        <v>904</v>
      </c>
    </row>
    <row r="1616" spans="1:13">
      <c r="A1616" s="13">
        <f t="shared" si="25"/>
        <v>6177</v>
      </c>
      <c r="B1616">
        <v>2020197</v>
      </c>
      <c r="C1616">
        <v>1380</v>
      </c>
      <c r="D1616">
        <v>1005</v>
      </c>
      <c r="E1616"/>
      <c r="F1616" t="s">
        <v>253</v>
      </c>
      <c r="G1616" s="177">
        <v>6177</v>
      </c>
      <c r="H1616">
        <v>0</v>
      </c>
      <c r="I1616">
        <v>0</v>
      </c>
      <c r="J1616">
        <v>0</v>
      </c>
      <c r="K1616">
        <v>0</v>
      </c>
      <c r="L1616">
        <v>0</v>
      </c>
      <c r="M1616" t="s">
        <v>905</v>
      </c>
    </row>
    <row r="1617" spans="1:13">
      <c r="A1617" s="13">
        <f t="shared" si="25"/>
        <v>622</v>
      </c>
      <c r="B1617">
        <v>2020198</v>
      </c>
      <c r="C1617">
        <v>1380</v>
      </c>
      <c r="D1617">
        <v>1005</v>
      </c>
      <c r="E1617"/>
      <c r="F1617" t="s">
        <v>253</v>
      </c>
      <c r="G1617">
        <v>622</v>
      </c>
      <c r="H1617">
        <v>0</v>
      </c>
      <c r="I1617">
        <v>0</v>
      </c>
      <c r="J1617">
        <v>0</v>
      </c>
      <c r="K1617">
        <v>0</v>
      </c>
      <c r="L1617">
        <v>0</v>
      </c>
      <c r="M1617" t="s">
        <v>906</v>
      </c>
    </row>
    <row r="1618" spans="1:13">
      <c r="A1618" s="13">
        <f t="shared" si="25"/>
        <v>540</v>
      </c>
      <c r="B1618">
        <v>2020199</v>
      </c>
      <c r="C1618">
        <v>1380</v>
      </c>
      <c r="D1618">
        <v>1005</v>
      </c>
      <c r="E1618"/>
      <c r="F1618" t="s">
        <v>253</v>
      </c>
      <c r="G1618">
        <v>540</v>
      </c>
      <c r="H1618">
        <v>0</v>
      </c>
      <c r="I1618">
        <v>0</v>
      </c>
      <c r="J1618">
        <v>0</v>
      </c>
      <c r="K1618">
        <v>0</v>
      </c>
      <c r="L1618">
        <v>0</v>
      </c>
      <c r="M1618" t="s">
        <v>907</v>
      </c>
    </row>
    <row r="1619" spans="1:13">
      <c r="A1619" s="13">
        <f t="shared" si="25"/>
        <v>2415</v>
      </c>
      <c r="B1619">
        <v>2020200</v>
      </c>
      <c r="C1619">
        <v>1380</v>
      </c>
      <c r="D1619">
        <v>1005</v>
      </c>
      <c r="E1619"/>
      <c r="F1619" t="s">
        <v>253</v>
      </c>
      <c r="G1619" s="177">
        <v>2415</v>
      </c>
      <c r="H1619">
        <v>0</v>
      </c>
      <c r="I1619">
        <v>0</v>
      </c>
      <c r="J1619">
        <v>0</v>
      </c>
      <c r="K1619">
        <v>0</v>
      </c>
      <c r="L1619">
        <v>0</v>
      </c>
      <c r="M1619" t="s">
        <v>908</v>
      </c>
    </row>
    <row r="1620" spans="1:13">
      <c r="A1620" s="13">
        <f t="shared" si="25"/>
        <v>3526</v>
      </c>
      <c r="B1620">
        <v>2020201</v>
      </c>
      <c r="C1620">
        <v>1380</v>
      </c>
      <c r="D1620">
        <v>1005</v>
      </c>
      <c r="E1620"/>
      <c r="F1620" t="s">
        <v>253</v>
      </c>
      <c r="G1620" s="177">
        <v>3526</v>
      </c>
      <c r="H1620">
        <v>0</v>
      </c>
      <c r="I1620">
        <v>0</v>
      </c>
      <c r="J1620">
        <v>0</v>
      </c>
      <c r="K1620">
        <v>0</v>
      </c>
      <c r="L1620">
        <v>0</v>
      </c>
      <c r="M1620" t="s">
        <v>7689</v>
      </c>
    </row>
    <row r="1621" spans="1:13">
      <c r="A1621" s="13">
        <f t="shared" si="25"/>
        <v>457</v>
      </c>
      <c r="B1621">
        <v>2020202</v>
      </c>
      <c r="C1621">
        <v>1380</v>
      </c>
      <c r="D1621">
        <v>1005</v>
      </c>
      <c r="E1621"/>
      <c r="F1621" t="s">
        <v>253</v>
      </c>
      <c r="G1621">
        <v>457</v>
      </c>
      <c r="H1621">
        <v>0</v>
      </c>
      <c r="I1621">
        <v>0</v>
      </c>
      <c r="J1621">
        <v>0</v>
      </c>
      <c r="K1621">
        <v>0</v>
      </c>
      <c r="L1621">
        <v>0</v>
      </c>
      <c r="M1621" t="s">
        <v>909</v>
      </c>
    </row>
    <row r="1622" spans="1:13">
      <c r="A1622" s="13">
        <f t="shared" si="25"/>
        <v>4947</v>
      </c>
      <c r="B1622">
        <v>2020203</v>
      </c>
      <c r="C1622">
        <v>1380</v>
      </c>
      <c r="D1622">
        <v>1005</v>
      </c>
      <c r="E1622"/>
      <c r="F1622" t="s">
        <v>253</v>
      </c>
      <c r="G1622" s="177">
        <v>4947</v>
      </c>
      <c r="H1622">
        <v>0</v>
      </c>
      <c r="I1622">
        <v>0</v>
      </c>
      <c r="J1622">
        <v>0</v>
      </c>
      <c r="K1622">
        <v>0</v>
      </c>
      <c r="L1622">
        <v>0</v>
      </c>
      <c r="M1622" t="s">
        <v>910</v>
      </c>
    </row>
    <row r="1623" spans="1:13">
      <c r="A1623" s="13">
        <f t="shared" si="25"/>
        <v>158</v>
      </c>
      <c r="B1623">
        <v>2020203</v>
      </c>
      <c r="C1623">
        <v>1380</v>
      </c>
      <c r="D1623">
        <v>2004</v>
      </c>
      <c r="E1623"/>
      <c r="F1623" t="s">
        <v>253</v>
      </c>
      <c r="G1623">
        <v>158</v>
      </c>
      <c r="H1623">
        <v>0</v>
      </c>
      <c r="I1623">
        <v>0</v>
      </c>
      <c r="J1623">
        <v>0</v>
      </c>
      <c r="K1623">
        <v>0</v>
      </c>
      <c r="L1623">
        <v>0</v>
      </c>
      <c r="M1623" t="s">
        <v>910</v>
      </c>
    </row>
    <row r="1624" spans="1:13">
      <c r="A1624" s="13">
        <f t="shared" si="25"/>
        <v>1125</v>
      </c>
      <c r="B1624">
        <v>2020212</v>
      </c>
      <c r="C1624">
        <v>1380</v>
      </c>
      <c r="D1624">
        <v>1005</v>
      </c>
      <c r="E1624"/>
      <c r="F1624" t="s">
        <v>253</v>
      </c>
      <c r="G1624" s="177">
        <v>1125</v>
      </c>
      <c r="H1624">
        <v>0</v>
      </c>
      <c r="I1624">
        <v>0</v>
      </c>
      <c r="J1624">
        <v>0</v>
      </c>
      <c r="K1624">
        <v>0</v>
      </c>
      <c r="L1624">
        <v>0</v>
      </c>
      <c r="M1624" t="s">
        <v>911</v>
      </c>
    </row>
    <row r="1625" spans="1:13">
      <c r="A1625" s="13">
        <f t="shared" si="25"/>
        <v>626</v>
      </c>
      <c r="B1625">
        <v>2020213</v>
      </c>
      <c r="C1625">
        <v>1380</v>
      </c>
      <c r="D1625">
        <v>1005</v>
      </c>
      <c r="E1625"/>
      <c r="F1625" t="s">
        <v>253</v>
      </c>
      <c r="G1625">
        <v>626</v>
      </c>
      <c r="H1625">
        <v>0</v>
      </c>
      <c r="I1625">
        <v>0</v>
      </c>
      <c r="J1625">
        <v>0</v>
      </c>
      <c r="K1625">
        <v>0</v>
      </c>
      <c r="L1625">
        <v>0</v>
      </c>
      <c r="M1625" t="s">
        <v>912</v>
      </c>
    </row>
    <row r="1626" spans="1:13">
      <c r="A1626" s="13">
        <f t="shared" si="25"/>
        <v>28</v>
      </c>
      <c r="B1626">
        <v>2020214</v>
      </c>
      <c r="C1626">
        <v>1380</v>
      </c>
      <c r="D1626">
        <v>1005</v>
      </c>
      <c r="E1626"/>
      <c r="F1626" t="s">
        <v>253</v>
      </c>
      <c r="G1626">
        <v>28</v>
      </c>
      <c r="H1626">
        <v>0</v>
      </c>
      <c r="I1626">
        <v>0</v>
      </c>
      <c r="J1626">
        <v>0</v>
      </c>
      <c r="K1626">
        <v>0</v>
      </c>
      <c r="L1626">
        <v>0</v>
      </c>
      <c r="M1626" t="s">
        <v>913</v>
      </c>
    </row>
    <row r="1627" spans="1:13">
      <c r="A1627" s="13">
        <f t="shared" si="25"/>
        <v>576</v>
      </c>
      <c r="B1627">
        <v>2020215</v>
      </c>
      <c r="C1627">
        <v>1380</v>
      </c>
      <c r="D1627">
        <v>1005</v>
      </c>
      <c r="E1627"/>
      <c r="F1627" t="s">
        <v>253</v>
      </c>
      <c r="G1627">
        <v>576</v>
      </c>
      <c r="H1627">
        <v>0</v>
      </c>
      <c r="I1627">
        <v>0</v>
      </c>
      <c r="J1627">
        <v>0</v>
      </c>
      <c r="K1627">
        <v>0</v>
      </c>
      <c r="L1627">
        <v>0</v>
      </c>
      <c r="M1627" t="s">
        <v>914</v>
      </c>
    </row>
    <row r="1628" spans="1:13">
      <c r="A1628" s="13">
        <f t="shared" si="25"/>
        <v>267</v>
      </c>
      <c r="B1628">
        <v>2020216</v>
      </c>
      <c r="C1628">
        <v>1380</v>
      </c>
      <c r="D1628">
        <v>1005</v>
      </c>
      <c r="E1628"/>
      <c r="F1628" t="s">
        <v>253</v>
      </c>
      <c r="G1628">
        <v>267</v>
      </c>
      <c r="H1628">
        <v>0</v>
      </c>
      <c r="I1628">
        <v>0</v>
      </c>
      <c r="J1628">
        <v>0</v>
      </c>
      <c r="K1628">
        <v>0</v>
      </c>
      <c r="L1628">
        <v>0</v>
      </c>
      <c r="M1628" t="s">
        <v>915</v>
      </c>
    </row>
    <row r="1629" spans="1:13">
      <c r="A1629" s="13">
        <f t="shared" si="25"/>
        <v>1106</v>
      </c>
      <c r="B1629">
        <v>2020217</v>
      </c>
      <c r="C1629">
        <v>1380</v>
      </c>
      <c r="D1629">
        <v>1005</v>
      </c>
      <c r="E1629"/>
      <c r="F1629" t="s">
        <v>253</v>
      </c>
      <c r="G1629" s="177">
        <v>1106</v>
      </c>
      <c r="H1629">
        <v>0</v>
      </c>
      <c r="I1629">
        <v>0</v>
      </c>
      <c r="J1629">
        <v>0</v>
      </c>
      <c r="K1629">
        <v>0</v>
      </c>
      <c r="L1629">
        <v>0</v>
      </c>
      <c r="M1629" t="s">
        <v>916</v>
      </c>
    </row>
    <row r="1630" spans="1:13">
      <c r="A1630" s="13">
        <f t="shared" si="25"/>
        <v>1707</v>
      </c>
      <c r="B1630">
        <v>2020218</v>
      </c>
      <c r="C1630">
        <v>1380</v>
      </c>
      <c r="D1630">
        <v>1005</v>
      </c>
      <c r="E1630"/>
      <c r="F1630" t="s">
        <v>253</v>
      </c>
      <c r="G1630" s="177">
        <v>1707</v>
      </c>
      <c r="H1630">
        <v>0</v>
      </c>
      <c r="I1630">
        <v>0</v>
      </c>
      <c r="J1630">
        <v>0</v>
      </c>
      <c r="K1630">
        <v>0</v>
      </c>
      <c r="L1630">
        <v>0</v>
      </c>
      <c r="M1630" t="s">
        <v>917</v>
      </c>
    </row>
    <row r="1631" spans="1:13">
      <c r="A1631" s="13">
        <f t="shared" si="25"/>
        <v>151</v>
      </c>
      <c r="B1631">
        <v>2020219</v>
      </c>
      <c r="C1631">
        <v>1380</v>
      </c>
      <c r="D1631">
        <v>1005</v>
      </c>
      <c r="E1631"/>
      <c r="F1631" t="s">
        <v>253</v>
      </c>
      <c r="G1631">
        <v>151</v>
      </c>
      <c r="H1631">
        <v>0</v>
      </c>
      <c r="I1631">
        <v>0</v>
      </c>
      <c r="J1631">
        <v>0</v>
      </c>
      <c r="K1631">
        <v>0</v>
      </c>
      <c r="L1631">
        <v>0</v>
      </c>
      <c r="M1631" t="s">
        <v>918</v>
      </c>
    </row>
    <row r="1632" spans="1:13">
      <c r="A1632" s="13">
        <f t="shared" si="25"/>
        <v>695</v>
      </c>
      <c r="B1632">
        <v>2020220</v>
      </c>
      <c r="C1632">
        <v>1380</v>
      </c>
      <c r="D1632">
        <v>1005</v>
      </c>
      <c r="E1632"/>
      <c r="F1632" t="s">
        <v>253</v>
      </c>
      <c r="G1632">
        <v>695</v>
      </c>
      <c r="H1632">
        <v>0</v>
      </c>
      <c r="I1632">
        <v>0</v>
      </c>
      <c r="J1632">
        <v>0</v>
      </c>
      <c r="K1632">
        <v>0</v>
      </c>
      <c r="L1632">
        <v>0</v>
      </c>
      <c r="M1632" t="s">
        <v>919</v>
      </c>
    </row>
    <row r="1633" spans="1:13">
      <c r="A1633" s="13">
        <f t="shared" si="25"/>
        <v>730</v>
      </c>
      <c r="B1633">
        <v>2020221</v>
      </c>
      <c r="C1633">
        <v>1380</v>
      </c>
      <c r="D1633">
        <v>1005</v>
      </c>
      <c r="E1633"/>
      <c r="F1633" t="s">
        <v>253</v>
      </c>
      <c r="G1633">
        <v>730</v>
      </c>
      <c r="H1633">
        <v>0</v>
      </c>
      <c r="I1633">
        <v>0</v>
      </c>
      <c r="J1633">
        <v>0</v>
      </c>
      <c r="K1633">
        <v>0</v>
      </c>
      <c r="L1633">
        <v>0</v>
      </c>
      <c r="M1633" t="s">
        <v>920</v>
      </c>
    </row>
    <row r="1634" spans="1:13">
      <c r="A1634" s="13">
        <f t="shared" si="25"/>
        <v>1947</v>
      </c>
      <c r="B1634">
        <v>2020222</v>
      </c>
      <c r="C1634">
        <v>1380</v>
      </c>
      <c r="D1634">
        <v>1005</v>
      </c>
      <c r="E1634"/>
      <c r="F1634" t="s">
        <v>253</v>
      </c>
      <c r="G1634" s="177">
        <v>1947</v>
      </c>
      <c r="H1634">
        <v>0</v>
      </c>
      <c r="I1634">
        <v>0</v>
      </c>
      <c r="J1634">
        <v>0</v>
      </c>
      <c r="K1634">
        <v>0</v>
      </c>
      <c r="L1634">
        <v>0</v>
      </c>
      <c r="M1634" t="s">
        <v>921</v>
      </c>
    </row>
    <row r="1635" spans="1:13">
      <c r="A1635" s="13">
        <f t="shared" si="25"/>
        <v>5371</v>
      </c>
      <c r="B1635">
        <v>2020253</v>
      </c>
      <c r="C1635">
        <v>1380</v>
      </c>
      <c r="D1635">
        <v>1005</v>
      </c>
      <c r="E1635"/>
      <c r="F1635" t="s">
        <v>253</v>
      </c>
      <c r="G1635" s="177">
        <v>5371</v>
      </c>
      <c r="H1635">
        <v>0</v>
      </c>
      <c r="I1635">
        <v>0</v>
      </c>
      <c r="J1635">
        <v>0</v>
      </c>
      <c r="K1635">
        <v>0</v>
      </c>
      <c r="L1635">
        <v>0</v>
      </c>
      <c r="M1635" t="s">
        <v>922</v>
      </c>
    </row>
    <row r="1636" spans="1:13">
      <c r="A1636" s="13">
        <f t="shared" si="25"/>
        <v>57756</v>
      </c>
      <c r="B1636">
        <v>2020335</v>
      </c>
      <c r="C1636">
        <v>1380</v>
      </c>
      <c r="D1636">
        <v>1005</v>
      </c>
      <c r="E1636"/>
      <c r="F1636" t="s">
        <v>253</v>
      </c>
      <c r="G1636" s="177">
        <v>57756</v>
      </c>
      <c r="H1636">
        <v>0</v>
      </c>
      <c r="I1636">
        <v>0</v>
      </c>
      <c r="J1636">
        <v>0</v>
      </c>
      <c r="K1636">
        <v>0</v>
      </c>
      <c r="L1636">
        <v>0</v>
      </c>
      <c r="M1636" t="s">
        <v>923</v>
      </c>
    </row>
    <row r="1637" spans="1:13">
      <c r="A1637" s="13">
        <f t="shared" si="25"/>
        <v>21020</v>
      </c>
      <c r="B1637">
        <v>2020336</v>
      </c>
      <c r="C1637">
        <v>1380</v>
      </c>
      <c r="D1637">
        <v>1005</v>
      </c>
      <c r="E1637"/>
      <c r="F1637" t="s">
        <v>253</v>
      </c>
      <c r="G1637" s="177">
        <v>21020</v>
      </c>
      <c r="H1637">
        <v>0</v>
      </c>
      <c r="I1637">
        <v>0</v>
      </c>
      <c r="J1637">
        <v>0</v>
      </c>
      <c r="K1637">
        <v>0</v>
      </c>
      <c r="L1637">
        <v>0</v>
      </c>
      <c r="M1637" t="s">
        <v>924</v>
      </c>
    </row>
    <row r="1638" spans="1:13">
      <c r="A1638" s="13">
        <f t="shared" si="25"/>
        <v>35443</v>
      </c>
      <c r="B1638">
        <v>2020426</v>
      </c>
      <c r="C1638">
        <v>1380</v>
      </c>
      <c r="D1638">
        <v>1005</v>
      </c>
      <c r="E1638"/>
      <c r="F1638" t="s">
        <v>253</v>
      </c>
      <c r="G1638" s="177">
        <v>35443</v>
      </c>
      <c r="H1638">
        <v>0</v>
      </c>
      <c r="I1638">
        <v>0</v>
      </c>
      <c r="J1638">
        <v>0</v>
      </c>
      <c r="K1638">
        <v>0</v>
      </c>
      <c r="L1638">
        <v>0</v>
      </c>
      <c r="M1638" t="s">
        <v>925</v>
      </c>
    </row>
    <row r="1639" spans="1:13">
      <c r="A1639" s="13">
        <f t="shared" si="25"/>
        <v>5103</v>
      </c>
      <c r="B1639">
        <v>2020483</v>
      </c>
      <c r="C1639">
        <v>1380</v>
      </c>
      <c r="D1639">
        <v>1005</v>
      </c>
      <c r="E1639"/>
      <c r="F1639" t="s">
        <v>253</v>
      </c>
      <c r="G1639" s="177">
        <v>5103</v>
      </c>
      <c r="H1639">
        <v>0</v>
      </c>
      <c r="I1639">
        <v>0</v>
      </c>
      <c r="J1639">
        <v>0</v>
      </c>
      <c r="K1639">
        <v>0</v>
      </c>
      <c r="L1639">
        <v>0</v>
      </c>
      <c r="M1639" t="s">
        <v>926</v>
      </c>
    </row>
    <row r="1640" spans="1:13">
      <c r="A1640" s="13">
        <f t="shared" si="25"/>
        <v>274000</v>
      </c>
      <c r="B1640">
        <v>2020609</v>
      </c>
      <c r="C1640">
        <v>1380</v>
      </c>
      <c r="D1640">
        <v>1005</v>
      </c>
      <c r="E1640"/>
      <c r="F1640" t="s">
        <v>253</v>
      </c>
      <c r="G1640" s="177">
        <v>274000</v>
      </c>
      <c r="H1640">
        <v>0</v>
      </c>
      <c r="I1640">
        <v>0</v>
      </c>
      <c r="J1640">
        <v>0</v>
      </c>
      <c r="K1640">
        <v>0</v>
      </c>
      <c r="L1640">
        <v>0</v>
      </c>
      <c r="M1640" t="s">
        <v>927</v>
      </c>
    </row>
    <row r="1641" spans="1:13">
      <c r="A1641" s="13">
        <f t="shared" si="25"/>
        <v>3415</v>
      </c>
      <c r="B1641">
        <v>2020609</v>
      </c>
      <c r="C1641">
        <v>1380</v>
      </c>
      <c r="D1641">
        <v>2004</v>
      </c>
      <c r="E1641"/>
      <c r="F1641" t="s">
        <v>253</v>
      </c>
      <c r="G1641" s="177">
        <v>3415</v>
      </c>
      <c r="H1641">
        <v>0</v>
      </c>
      <c r="I1641">
        <v>0</v>
      </c>
      <c r="J1641">
        <v>0</v>
      </c>
      <c r="K1641">
        <v>0</v>
      </c>
      <c r="L1641">
        <v>0</v>
      </c>
      <c r="M1641" t="s">
        <v>927</v>
      </c>
    </row>
    <row r="1642" spans="1:13">
      <c r="A1642" s="13">
        <f t="shared" si="25"/>
        <v>147.721</v>
      </c>
      <c r="B1642">
        <v>2020660</v>
      </c>
      <c r="C1642">
        <v>1400</v>
      </c>
      <c r="D1642">
        <v>2001</v>
      </c>
      <c r="E1642"/>
      <c r="F1642" t="s">
        <v>122</v>
      </c>
      <c r="G1642">
        <v>147.721</v>
      </c>
      <c r="H1642">
        <v>0</v>
      </c>
      <c r="I1642">
        <v>0</v>
      </c>
      <c r="J1642">
        <v>0</v>
      </c>
      <c r="K1642">
        <v>0</v>
      </c>
      <c r="L1642">
        <v>0</v>
      </c>
      <c r="M1642" t="s">
        <v>7924</v>
      </c>
    </row>
    <row r="1643" spans="1:13">
      <c r="A1643" s="13">
        <f t="shared" si="25"/>
        <v>2959</v>
      </c>
      <c r="B1643">
        <v>2020716</v>
      </c>
      <c r="C1643">
        <v>1380</v>
      </c>
      <c r="D1643">
        <v>1005</v>
      </c>
      <c r="E1643"/>
      <c r="F1643" t="s">
        <v>253</v>
      </c>
      <c r="G1643" s="177">
        <v>2959</v>
      </c>
      <c r="H1643">
        <v>0</v>
      </c>
      <c r="I1643">
        <v>0</v>
      </c>
      <c r="J1643">
        <v>0</v>
      </c>
      <c r="K1643">
        <v>0</v>
      </c>
      <c r="L1643">
        <v>0</v>
      </c>
      <c r="M1643" t="s">
        <v>928</v>
      </c>
    </row>
    <row r="1644" spans="1:13">
      <c r="A1644" s="13">
        <f t="shared" si="25"/>
        <v>892.697</v>
      </c>
      <c r="B1644">
        <v>2020734</v>
      </c>
      <c r="C1644">
        <v>1380</v>
      </c>
      <c r="D1644">
        <v>1000</v>
      </c>
      <c r="E1644"/>
      <c r="F1644" t="s">
        <v>122</v>
      </c>
      <c r="G1644">
        <v>892.697</v>
      </c>
      <c r="H1644">
        <v>0</v>
      </c>
      <c r="I1644">
        <v>0</v>
      </c>
      <c r="J1644">
        <v>0</v>
      </c>
      <c r="K1644">
        <v>0</v>
      </c>
      <c r="L1644">
        <v>0</v>
      </c>
      <c r="M1644" t="s">
        <v>929</v>
      </c>
    </row>
    <row r="1645" spans="1:13">
      <c r="A1645" s="13">
        <f t="shared" si="25"/>
        <v>91.903999999999996</v>
      </c>
      <c r="B1645">
        <v>2020734</v>
      </c>
      <c r="C1645">
        <v>1380</v>
      </c>
      <c r="D1645">
        <v>2000</v>
      </c>
      <c r="E1645"/>
      <c r="F1645" t="s">
        <v>122</v>
      </c>
      <c r="G1645">
        <v>91.903999999999996</v>
      </c>
      <c r="H1645">
        <v>0</v>
      </c>
      <c r="I1645">
        <v>0</v>
      </c>
      <c r="J1645">
        <v>0</v>
      </c>
      <c r="K1645">
        <v>0</v>
      </c>
      <c r="L1645">
        <v>0</v>
      </c>
      <c r="M1645" t="s">
        <v>929</v>
      </c>
    </row>
    <row r="1646" spans="1:13">
      <c r="A1646" s="13">
        <f t="shared" si="25"/>
        <v>1500.0530000000001</v>
      </c>
      <c r="B1646">
        <v>2020735</v>
      </c>
      <c r="C1646">
        <v>1380</v>
      </c>
      <c r="D1646">
        <v>1000</v>
      </c>
      <c r="E1646"/>
      <c r="F1646" t="s">
        <v>122</v>
      </c>
      <c r="G1646" s="102">
        <v>1500.0530000000001</v>
      </c>
      <c r="H1646">
        <v>0</v>
      </c>
      <c r="I1646">
        <v>0</v>
      </c>
      <c r="J1646">
        <v>0</v>
      </c>
      <c r="K1646">
        <v>0</v>
      </c>
      <c r="L1646">
        <v>0</v>
      </c>
      <c r="M1646" t="s">
        <v>930</v>
      </c>
    </row>
    <row r="1647" spans="1:13">
      <c r="A1647" s="13">
        <f t="shared" si="25"/>
        <v>96.796000000000006</v>
      </c>
      <c r="B1647">
        <v>2020735</v>
      </c>
      <c r="C1647">
        <v>1380</v>
      </c>
      <c r="D1647">
        <v>2000</v>
      </c>
      <c r="E1647"/>
      <c r="F1647" t="s">
        <v>122</v>
      </c>
      <c r="G1647">
        <v>96.796000000000006</v>
      </c>
      <c r="H1647">
        <v>0</v>
      </c>
      <c r="I1647">
        <v>0</v>
      </c>
      <c r="J1647">
        <v>0</v>
      </c>
      <c r="K1647">
        <v>0</v>
      </c>
      <c r="L1647">
        <v>0</v>
      </c>
      <c r="M1647" t="s">
        <v>930</v>
      </c>
    </row>
    <row r="1648" spans="1:13">
      <c r="A1648" s="13">
        <f t="shared" si="25"/>
        <v>1668.69</v>
      </c>
      <c r="B1648">
        <v>2020736</v>
      </c>
      <c r="C1648">
        <v>1380</v>
      </c>
      <c r="D1648">
        <v>1000</v>
      </c>
      <c r="E1648"/>
      <c r="F1648" t="s">
        <v>122</v>
      </c>
      <c r="G1648" s="102">
        <v>1668.69</v>
      </c>
      <c r="H1648">
        <v>0</v>
      </c>
      <c r="I1648">
        <v>0</v>
      </c>
      <c r="J1648">
        <v>0</v>
      </c>
      <c r="K1648">
        <v>0</v>
      </c>
      <c r="L1648">
        <v>0</v>
      </c>
      <c r="M1648" t="s">
        <v>931</v>
      </c>
    </row>
    <row r="1649" spans="1:13">
      <c r="A1649" s="13">
        <f t="shared" si="25"/>
        <v>264.315</v>
      </c>
      <c r="B1649">
        <v>2020736</v>
      </c>
      <c r="C1649">
        <v>1380</v>
      </c>
      <c r="D1649">
        <v>2000</v>
      </c>
      <c r="E1649"/>
      <c r="F1649" t="s">
        <v>122</v>
      </c>
      <c r="G1649">
        <v>264.315</v>
      </c>
      <c r="H1649">
        <v>0</v>
      </c>
      <c r="I1649">
        <v>0</v>
      </c>
      <c r="J1649">
        <v>0</v>
      </c>
      <c r="K1649">
        <v>0</v>
      </c>
      <c r="L1649">
        <v>0</v>
      </c>
      <c r="M1649" t="s">
        <v>931</v>
      </c>
    </row>
    <row r="1650" spans="1:13">
      <c r="A1650" s="13">
        <f t="shared" si="25"/>
        <v>2678.5650000000001</v>
      </c>
      <c r="B1650">
        <v>2020737</v>
      </c>
      <c r="C1650">
        <v>1380</v>
      </c>
      <c r="D1650">
        <v>1000</v>
      </c>
      <c r="E1650"/>
      <c r="F1650" t="s">
        <v>122</v>
      </c>
      <c r="G1650" s="102">
        <v>2678.5650000000001</v>
      </c>
      <c r="H1650">
        <v>0</v>
      </c>
      <c r="I1650">
        <v>0</v>
      </c>
      <c r="J1650">
        <v>0</v>
      </c>
      <c r="K1650">
        <v>0</v>
      </c>
      <c r="L1650">
        <v>0</v>
      </c>
      <c r="M1650" t="s">
        <v>932</v>
      </c>
    </row>
    <row r="1651" spans="1:13">
      <c r="A1651" s="13">
        <f t="shared" si="25"/>
        <v>32.164000000000001</v>
      </c>
      <c r="B1651">
        <v>2020737</v>
      </c>
      <c r="C1651">
        <v>1380</v>
      </c>
      <c r="D1651">
        <v>2000</v>
      </c>
      <c r="E1651"/>
      <c r="F1651" t="s">
        <v>122</v>
      </c>
      <c r="G1651">
        <v>32.164000000000001</v>
      </c>
      <c r="H1651">
        <v>0</v>
      </c>
      <c r="I1651">
        <v>0</v>
      </c>
      <c r="J1651">
        <v>0</v>
      </c>
      <c r="K1651">
        <v>0</v>
      </c>
      <c r="L1651">
        <v>0</v>
      </c>
      <c r="M1651" t="s">
        <v>932</v>
      </c>
    </row>
    <row r="1652" spans="1:13">
      <c r="A1652" s="13">
        <f t="shared" si="25"/>
        <v>800.27</v>
      </c>
      <c r="B1652">
        <v>2020738</v>
      </c>
      <c r="C1652">
        <v>1380</v>
      </c>
      <c r="D1652">
        <v>1000</v>
      </c>
      <c r="E1652"/>
      <c r="F1652" t="s">
        <v>122</v>
      </c>
      <c r="G1652">
        <v>800.27</v>
      </c>
      <c r="H1652">
        <v>0</v>
      </c>
      <c r="I1652">
        <v>0</v>
      </c>
      <c r="J1652">
        <v>0</v>
      </c>
      <c r="K1652">
        <v>0</v>
      </c>
      <c r="L1652">
        <v>0</v>
      </c>
      <c r="M1652" t="s">
        <v>933</v>
      </c>
    </row>
    <row r="1653" spans="1:13">
      <c r="A1653" s="13">
        <f t="shared" si="25"/>
        <v>43.777999999999999</v>
      </c>
      <c r="B1653">
        <v>2020738</v>
      </c>
      <c r="C1653">
        <v>1380</v>
      </c>
      <c r="D1653">
        <v>2000</v>
      </c>
      <c r="E1653"/>
      <c r="F1653" t="s">
        <v>122</v>
      </c>
      <c r="G1653">
        <v>43.777999999999999</v>
      </c>
      <c r="H1653">
        <v>0</v>
      </c>
      <c r="I1653">
        <v>0</v>
      </c>
      <c r="J1653">
        <v>0</v>
      </c>
      <c r="K1653">
        <v>0</v>
      </c>
      <c r="L1653">
        <v>0</v>
      </c>
      <c r="M1653" t="s">
        <v>933</v>
      </c>
    </row>
    <row r="1654" spans="1:13">
      <c r="A1654" s="13">
        <f t="shared" si="25"/>
        <v>32454</v>
      </c>
      <c r="B1654">
        <v>2020740</v>
      </c>
      <c r="C1654">
        <v>1380</v>
      </c>
      <c r="D1654">
        <v>1005</v>
      </c>
      <c r="E1654"/>
      <c r="F1654" t="s">
        <v>253</v>
      </c>
      <c r="G1654" s="177">
        <v>32454</v>
      </c>
      <c r="H1654">
        <v>0</v>
      </c>
      <c r="I1654">
        <v>0</v>
      </c>
      <c r="J1654">
        <v>0</v>
      </c>
      <c r="K1654">
        <v>0</v>
      </c>
      <c r="L1654">
        <v>0</v>
      </c>
      <c r="M1654" t="s">
        <v>934</v>
      </c>
    </row>
    <row r="1655" spans="1:13">
      <c r="A1655" s="13">
        <f t="shared" si="25"/>
        <v>196000</v>
      </c>
      <c r="B1655">
        <v>2020751</v>
      </c>
      <c r="C1655">
        <v>1380</v>
      </c>
      <c r="D1655">
        <v>1000</v>
      </c>
      <c r="E1655"/>
      <c r="F1655" t="s">
        <v>253</v>
      </c>
      <c r="G1655" s="177">
        <v>196000</v>
      </c>
      <c r="H1655">
        <v>0</v>
      </c>
      <c r="I1655">
        <v>0</v>
      </c>
      <c r="J1655">
        <v>0</v>
      </c>
      <c r="K1655">
        <v>0</v>
      </c>
      <c r="L1655">
        <v>0</v>
      </c>
      <c r="M1655" t="s">
        <v>935</v>
      </c>
    </row>
    <row r="1656" spans="1:13">
      <c r="A1656" s="13">
        <f t="shared" si="25"/>
        <v>3540</v>
      </c>
      <c r="B1656">
        <v>2020751</v>
      </c>
      <c r="C1656">
        <v>1380</v>
      </c>
      <c r="D1656">
        <v>2003</v>
      </c>
      <c r="E1656"/>
      <c r="F1656" t="s">
        <v>253</v>
      </c>
      <c r="G1656" s="177">
        <v>3540</v>
      </c>
      <c r="H1656">
        <v>0</v>
      </c>
      <c r="I1656">
        <v>0</v>
      </c>
      <c r="J1656">
        <v>0</v>
      </c>
      <c r="K1656">
        <v>0</v>
      </c>
      <c r="L1656">
        <v>0</v>
      </c>
      <c r="M1656" t="s">
        <v>935</v>
      </c>
    </row>
    <row r="1657" spans="1:13">
      <c r="A1657" s="13">
        <f t="shared" si="25"/>
        <v>20138</v>
      </c>
      <c r="B1657">
        <v>2020786</v>
      </c>
      <c r="C1657">
        <v>1380</v>
      </c>
      <c r="D1657">
        <v>1005</v>
      </c>
      <c r="E1657"/>
      <c r="F1657" t="s">
        <v>253</v>
      </c>
      <c r="G1657" s="177">
        <v>20138</v>
      </c>
      <c r="H1657">
        <v>0</v>
      </c>
      <c r="I1657">
        <v>0</v>
      </c>
      <c r="J1657">
        <v>0</v>
      </c>
      <c r="K1657">
        <v>0</v>
      </c>
      <c r="L1657">
        <v>0</v>
      </c>
      <c r="M1657" t="s">
        <v>936</v>
      </c>
    </row>
    <row r="1658" spans="1:13">
      <c r="A1658" s="13">
        <f t="shared" si="25"/>
        <v>1498</v>
      </c>
      <c r="B1658">
        <v>2020886</v>
      </c>
      <c r="C1658">
        <v>1380</v>
      </c>
      <c r="D1658">
        <v>1005</v>
      </c>
      <c r="E1658"/>
      <c r="F1658" t="s">
        <v>253</v>
      </c>
      <c r="G1658" s="177">
        <v>1498</v>
      </c>
      <c r="H1658">
        <v>0</v>
      </c>
      <c r="I1658">
        <v>0</v>
      </c>
      <c r="J1658">
        <v>0</v>
      </c>
      <c r="K1658">
        <v>0</v>
      </c>
      <c r="L1658">
        <v>0</v>
      </c>
      <c r="M1658" t="s">
        <v>937</v>
      </c>
    </row>
    <row r="1659" spans="1:13">
      <c r="A1659" s="13">
        <f t="shared" si="25"/>
        <v>1498</v>
      </c>
      <c r="B1659">
        <v>2020887</v>
      </c>
      <c r="C1659">
        <v>1380</v>
      </c>
      <c r="D1659">
        <v>1005</v>
      </c>
      <c r="E1659"/>
      <c r="F1659" t="s">
        <v>253</v>
      </c>
      <c r="G1659" s="177">
        <v>1498</v>
      </c>
      <c r="H1659">
        <v>0</v>
      </c>
      <c r="I1659">
        <v>0</v>
      </c>
      <c r="J1659">
        <v>0</v>
      </c>
      <c r="K1659">
        <v>0</v>
      </c>
      <c r="L1659">
        <v>0</v>
      </c>
      <c r="M1659" t="s">
        <v>938</v>
      </c>
    </row>
    <row r="1660" spans="1:13">
      <c r="A1660" s="13">
        <f t="shared" si="25"/>
        <v>1498</v>
      </c>
      <c r="B1660">
        <v>2020889</v>
      </c>
      <c r="C1660">
        <v>1380</v>
      </c>
      <c r="D1660">
        <v>1005</v>
      </c>
      <c r="E1660"/>
      <c r="F1660" t="s">
        <v>253</v>
      </c>
      <c r="G1660" s="177">
        <v>1498</v>
      </c>
      <c r="H1660">
        <v>0</v>
      </c>
      <c r="I1660">
        <v>0</v>
      </c>
      <c r="J1660">
        <v>0</v>
      </c>
      <c r="K1660">
        <v>0</v>
      </c>
      <c r="L1660">
        <v>0</v>
      </c>
      <c r="M1660" t="s">
        <v>939</v>
      </c>
    </row>
    <row r="1661" spans="1:13">
      <c r="A1661" s="13">
        <f t="shared" si="25"/>
        <v>1498</v>
      </c>
      <c r="B1661">
        <v>2020890</v>
      </c>
      <c r="C1661">
        <v>1380</v>
      </c>
      <c r="D1661">
        <v>1005</v>
      </c>
      <c r="E1661"/>
      <c r="F1661" t="s">
        <v>253</v>
      </c>
      <c r="G1661" s="177">
        <v>1498</v>
      </c>
      <c r="H1661">
        <v>0</v>
      </c>
      <c r="I1661">
        <v>0</v>
      </c>
      <c r="J1661">
        <v>0</v>
      </c>
      <c r="K1661">
        <v>0</v>
      </c>
      <c r="L1661">
        <v>0</v>
      </c>
      <c r="M1661" t="s">
        <v>940</v>
      </c>
    </row>
    <row r="1662" spans="1:13">
      <c r="A1662" s="13">
        <f t="shared" si="25"/>
        <v>1498</v>
      </c>
      <c r="B1662">
        <v>2020891</v>
      </c>
      <c r="C1662">
        <v>1380</v>
      </c>
      <c r="D1662">
        <v>1005</v>
      </c>
      <c r="E1662"/>
      <c r="F1662" t="s">
        <v>253</v>
      </c>
      <c r="G1662" s="177">
        <v>1498</v>
      </c>
      <c r="H1662">
        <v>0</v>
      </c>
      <c r="I1662">
        <v>0</v>
      </c>
      <c r="J1662">
        <v>0</v>
      </c>
      <c r="K1662">
        <v>0</v>
      </c>
      <c r="L1662">
        <v>0</v>
      </c>
      <c r="M1662" t="s">
        <v>941</v>
      </c>
    </row>
    <row r="1663" spans="1:13">
      <c r="A1663" s="13">
        <f t="shared" si="25"/>
        <v>444</v>
      </c>
      <c r="B1663">
        <v>2021014</v>
      </c>
      <c r="C1663">
        <v>1380</v>
      </c>
      <c r="D1663">
        <v>1005</v>
      </c>
      <c r="E1663"/>
      <c r="F1663" t="s">
        <v>253</v>
      </c>
      <c r="G1663">
        <v>444</v>
      </c>
      <c r="H1663">
        <v>0</v>
      </c>
      <c r="I1663">
        <v>0</v>
      </c>
      <c r="J1663">
        <v>0</v>
      </c>
      <c r="K1663">
        <v>0</v>
      </c>
      <c r="L1663">
        <v>0</v>
      </c>
      <c r="M1663" t="s">
        <v>942</v>
      </c>
    </row>
    <row r="1664" spans="1:13">
      <c r="A1664" s="13">
        <f t="shared" si="25"/>
        <v>196935</v>
      </c>
      <c r="B1664">
        <v>2021020</v>
      </c>
      <c r="C1664">
        <v>1380</v>
      </c>
      <c r="D1664">
        <v>1000</v>
      </c>
      <c r="E1664"/>
      <c r="F1664" t="s">
        <v>253</v>
      </c>
      <c r="G1664" s="177">
        <v>196935</v>
      </c>
      <c r="H1664">
        <v>0</v>
      </c>
      <c r="I1664">
        <v>0</v>
      </c>
      <c r="J1664">
        <v>0</v>
      </c>
      <c r="K1664">
        <v>0</v>
      </c>
      <c r="L1664">
        <v>0</v>
      </c>
      <c r="M1664" t="s">
        <v>943</v>
      </c>
    </row>
    <row r="1665" spans="1:13">
      <c r="A1665" s="13">
        <f t="shared" si="25"/>
        <v>2109</v>
      </c>
      <c r="B1665">
        <v>2021020</v>
      </c>
      <c r="C1665">
        <v>1380</v>
      </c>
      <c r="D1665">
        <v>2003</v>
      </c>
      <c r="E1665"/>
      <c r="F1665" t="s">
        <v>253</v>
      </c>
      <c r="G1665" s="177">
        <v>2109</v>
      </c>
      <c r="H1665">
        <v>0</v>
      </c>
      <c r="I1665">
        <v>0</v>
      </c>
      <c r="J1665">
        <v>0</v>
      </c>
      <c r="K1665">
        <v>0</v>
      </c>
      <c r="L1665">
        <v>0</v>
      </c>
      <c r="M1665" t="s">
        <v>943</v>
      </c>
    </row>
    <row r="1666" spans="1:13">
      <c r="A1666" s="13">
        <f t="shared" si="25"/>
        <v>4930</v>
      </c>
      <c r="B1666">
        <v>2021122</v>
      </c>
      <c r="C1666">
        <v>1380</v>
      </c>
      <c r="D1666">
        <v>1005</v>
      </c>
      <c r="E1666"/>
      <c r="F1666" t="s">
        <v>253</v>
      </c>
      <c r="G1666" s="177">
        <v>4930</v>
      </c>
      <c r="H1666">
        <v>0</v>
      </c>
      <c r="I1666">
        <v>0</v>
      </c>
      <c r="J1666">
        <v>0</v>
      </c>
      <c r="K1666">
        <v>0</v>
      </c>
      <c r="L1666">
        <v>0</v>
      </c>
      <c r="M1666" t="s">
        <v>944</v>
      </c>
    </row>
    <row r="1667" spans="1:13">
      <c r="A1667" s="13">
        <f t="shared" ref="A1667:A1730" si="26">G1667+H1667+I1667</f>
        <v>4239</v>
      </c>
      <c r="B1667">
        <v>2021123</v>
      </c>
      <c r="C1667">
        <v>1380</v>
      </c>
      <c r="D1667">
        <v>1005</v>
      </c>
      <c r="E1667"/>
      <c r="F1667" t="s">
        <v>253</v>
      </c>
      <c r="G1667" s="177">
        <v>4239</v>
      </c>
      <c r="H1667">
        <v>0</v>
      </c>
      <c r="I1667">
        <v>0</v>
      </c>
      <c r="J1667">
        <v>0</v>
      </c>
      <c r="K1667">
        <v>0</v>
      </c>
      <c r="L1667">
        <v>0</v>
      </c>
      <c r="M1667" t="s">
        <v>945</v>
      </c>
    </row>
    <row r="1668" spans="1:13">
      <c r="A1668" s="13">
        <f t="shared" si="26"/>
        <v>4072</v>
      </c>
      <c r="B1668">
        <v>2021124</v>
      </c>
      <c r="C1668">
        <v>1380</v>
      </c>
      <c r="D1668">
        <v>1005</v>
      </c>
      <c r="E1668"/>
      <c r="F1668" t="s">
        <v>253</v>
      </c>
      <c r="G1668" s="177">
        <v>4072</v>
      </c>
      <c r="H1668">
        <v>0</v>
      </c>
      <c r="I1668">
        <v>0</v>
      </c>
      <c r="J1668">
        <v>0</v>
      </c>
      <c r="K1668">
        <v>0</v>
      </c>
      <c r="L1668">
        <v>0</v>
      </c>
      <c r="M1668" t="s">
        <v>946</v>
      </c>
    </row>
    <row r="1669" spans="1:13">
      <c r="A1669" s="13">
        <f t="shared" si="26"/>
        <v>795</v>
      </c>
      <c r="B1669">
        <v>2021125</v>
      </c>
      <c r="C1669">
        <v>1380</v>
      </c>
      <c r="D1669">
        <v>1005</v>
      </c>
      <c r="E1669"/>
      <c r="F1669" t="s">
        <v>253</v>
      </c>
      <c r="G1669">
        <v>795</v>
      </c>
      <c r="H1669">
        <v>0</v>
      </c>
      <c r="I1669">
        <v>0</v>
      </c>
      <c r="J1669">
        <v>0</v>
      </c>
      <c r="K1669">
        <v>0</v>
      </c>
      <c r="L1669">
        <v>0</v>
      </c>
      <c r="M1669" t="s">
        <v>947</v>
      </c>
    </row>
    <row r="1670" spans="1:13">
      <c r="A1670" s="13">
        <f t="shared" si="26"/>
        <v>4924</v>
      </c>
      <c r="B1670">
        <v>2021126</v>
      </c>
      <c r="C1670">
        <v>1380</v>
      </c>
      <c r="D1670">
        <v>1005</v>
      </c>
      <c r="E1670"/>
      <c r="F1670" t="s">
        <v>253</v>
      </c>
      <c r="G1670" s="177">
        <v>4924</v>
      </c>
      <c r="H1670">
        <v>0</v>
      </c>
      <c r="I1670">
        <v>0</v>
      </c>
      <c r="J1670">
        <v>0</v>
      </c>
      <c r="K1670">
        <v>0</v>
      </c>
      <c r="L1670">
        <v>0</v>
      </c>
      <c r="M1670" t="s">
        <v>948</v>
      </c>
    </row>
    <row r="1671" spans="1:13">
      <c r="A1671" s="13">
        <f t="shared" si="26"/>
        <v>7450</v>
      </c>
      <c r="B1671">
        <v>2021127</v>
      </c>
      <c r="C1671">
        <v>1380</v>
      </c>
      <c r="D1671">
        <v>1005</v>
      </c>
      <c r="E1671"/>
      <c r="F1671" t="s">
        <v>253</v>
      </c>
      <c r="G1671" s="177">
        <v>7450</v>
      </c>
      <c r="H1671">
        <v>0</v>
      </c>
      <c r="I1671">
        <v>0</v>
      </c>
      <c r="J1671">
        <v>0</v>
      </c>
      <c r="K1671">
        <v>0</v>
      </c>
      <c r="L1671">
        <v>0</v>
      </c>
      <c r="M1671" t="s">
        <v>949</v>
      </c>
    </row>
    <row r="1672" spans="1:13">
      <c r="A1672" s="13">
        <f t="shared" si="26"/>
        <v>5564</v>
      </c>
      <c r="B1672">
        <v>2021224</v>
      </c>
      <c r="C1672">
        <v>1380</v>
      </c>
      <c r="D1672">
        <v>1005</v>
      </c>
      <c r="E1672"/>
      <c r="F1672" t="s">
        <v>253</v>
      </c>
      <c r="G1672" s="177">
        <v>5564</v>
      </c>
      <c r="H1672">
        <v>0</v>
      </c>
      <c r="I1672">
        <v>0</v>
      </c>
      <c r="J1672">
        <v>0</v>
      </c>
      <c r="K1672">
        <v>0</v>
      </c>
      <c r="L1672">
        <v>0</v>
      </c>
      <c r="M1672" t="s">
        <v>950</v>
      </c>
    </row>
    <row r="1673" spans="1:13">
      <c r="A1673" s="13">
        <f t="shared" si="26"/>
        <v>15890</v>
      </c>
      <c r="B1673">
        <v>2021225</v>
      </c>
      <c r="C1673">
        <v>1380</v>
      </c>
      <c r="D1673">
        <v>1005</v>
      </c>
      <c r="E1673"/>
      <c r="F1673" t="s">
        <v>253</v>
      </c>
      <c r="G1673" s="177">
        <v>15890</v>
      </c>
      <c r="H1673">
        <v>0</v>
      </c>
      <c r="I1673">
        <v>0</v>
      </c>
      <c r="J1673">
        <v>0</v>
      </c>
      <c r="K1673">
        <v>0</v>
      </c>
      <c r="L1673">
        <v>0</v>
      </c>
      <c r="M1673" t="s">
        <v>951</v>
      </c>
    </row>
    <row r="1674" spans="1:13">
      <c r="A1674" s="13">
        <f t="shared" si="26"/>
        <v>8913</v>
      </c>
      <c r="B1674">
        <v>2021226</v>
      </c>
      <c r="C1674">
        <v>1380</v>
      </c>
      <c r="D1674">
        <v>1005</v>
      </c>
      <c r="E1674"/>
      <c r="F1674" t="s">
        <v>253</v>
      </c>
      <c r="G1674" s="177">
        <v>8913</v>
      </c>
      <c r="H1674">
        <v>0</v>
      </c>
      <c r="I1674">
        <v>0</v>
      </c>
      <c r="J1674">
        <v>0</v>
      </c>
      <c r="K1674">
        <v>0</v>
      </c>
      <c r="L1674">
        <v>0</v>
      </c>
      <c r="M1674" t="s">
        <v>952</v>
      </c>
    </row>
    <row r="1675" spans="1:13">
      <c r="A1675" s="13">
        <f t="shared" si="26"/>
        <v>4</v>
      </c>
      <c r="B1675">
        <v>2021226</v>
      </c>
      <c r="C1675">
        <v>1380</v>
      </c>
      <c r="D1675">
        <v>2004</v>
      </c>
      <c r="E1675"/>
      <c r="F1675" t="s">
        <v>253</v>
      </c>
      <c r="G1675">
        <v>4</v>
      </c>
      <c r="H1675">
        <v>0</v>
      </c>
      <c r="I1675">
        <v>0</v>
      </c>
      <c r="J1675">
        <v>0</v>
      </c>
      <c r="K1675">
        <v>0</v>
      </c>
      <c r="L1675">
        <v>0</v>
      </c>
      <c r="M1675" t="s">
        <v>952</v>
      </c>
    </row>
    <row r="1676" spans="1:13">
      <c r="A1676" s="13">
        <f t="shared" si="26"/>
        <v>4147</v>
      </c>
      <c r="B1676">
        <v>2021227</v>
      </c>
      <c r="C1676">
        <v>1380</v>
      </c>
      <c r="D1676">
        <v>1005</v>
      </c>
      <c r="E1676"/>
      <c r="F1676" t="s">
        <v>253</v>
      </c>
      <c r="G1676" s="177">
        <v>4147</v>
      </c>
      <c r="H1676">
        <v>0</v>
      </c>
      <c r="I1676">
        <v>0</v>
      </c>
      <c r="J1676">
        <v>0</v>
      </c>
      <c r="K1676">
        <v>0</v>
      </c>
      <c r="L1676">
        <v>0</v>
      </c>
      <c r="M1676" t="s">
        <v>953</v>
      </c>
    </row>
    <row r="1677" spans="1:13">
      <c r="A1677" s="13">
        <f t="shared" si="26"/>
        <v>2489</v>
      </c>
      <c r="B1677">
        <v>2021228</v>
      </c>
      <c r="C1677">
        <v>1380</v>
      </c>
      <c r="D1677">
        <v>1005</v>
      </c>
      <c r="E1677"/>
      <c r="F1677" t="s">
        <v>253</v>
      </c>
      <c r="G1677" s="177">
        <v>2489</v>
      </c>
      <c r="H1677">
        <v>0</v>
      </c>
      <c r="I1677">
        <v>0</v>
      </c>
      <c r="J1677">
        <v>0</v>
      </c>
      <c r="K1677">
        <v>0</v>
      </c>
      <c r="L1677">
        <v>0</v>
      </c>
      <c r="M1677" t="s">
        <v>954</v>
      </c>
    </row>
    <row r="1678" spans="1:13">
      <c r="A1678" s="13">
        <f t="shared" si="26"/>
        <v>10720</v>
      </c>
      <c r="B1678">
        <v>2021229</v>
      </c>
      <c r="C1678">
        <v>1380</v>
      </c>
      <c r="D1678">
        <v>1005</v>
      </c>
      <c r="E1678"/>
      <c r="F1678" t="s">
        <v>253</v>
      </c>
      <c r="G1678" s="177">
        <v>10720</v>
      </c>
      <c r="H1678">
        <v>0</v>
      </c>
      <c r="I1678">
        <v>0</v>
      </c>
      <c r="J1678">
        <v>0</v>
      </c>
      <c r="K1678">
        <v>0</v>
      </c>
      <c r="L1678">
        <v>0</v>
      </c>
      <c r="M1678" t="s">
        <v>955</v>
      </c>
    </row>
    <row r="1679" spans="1:13">
      <c r="A1679" s="13">
        <f t="shared" si="26"/>
        <v>37780</v>
      </c>
      <c r="B1679">
        <v>2021230</v>
      </c>
      <c r="C1679">
        <v>1380</v>
      </c>
      <c r="D1679">
        <v>1005</v>
      </c>
      <c r="E1679"/>
      <c r="F1679" t="s">
        <v>253</v>
      </c>
      <c r="G1679" s="177">
        <v>37780</v>
      </c>
      <c r="H1679">
        <v>0</v>
      </c>
      <c r="I1679">
        <v>0</v>
      </c>
      <c r="J1679">
        <v>0</v>
      </c>
      <c r="K1679">
        <v>0</v>
      </c>
      <c r="L1679">
        <v>0</v>
      </c>
      <c r="M1679" t="s">
        <v>956</v>
      </c>
    </row>
    <row r="1680" spans="1:13">
      <c r="A1680" s="13">
        <f t="shared" si="26"/>
        <v>7000</v>
      </c>
      <c r="B1680">
        <v>2021231</v>
      </c>
      <c r="C1680">
        <v>1380</v>
      </c>
      <c r="D1680">
        <v>1005</v>
      </c>
      <c r="E1680"/>
      <c r="F1680" t="s">
        <v>253</v>
      </c>
      <c r="G1680" s="177">
        <v>7000</v>
      </c>
      <c r="H1680">
        <v>0</v>
      </c>
      <c r="I1680">
        <v>0</v>
      </c>
      <c r="J1680">
        <v>0</v>
      </c>
      <c r="K1680">
        <v>0</v>
      </c>
      <c r="L1680">
        <v>0</v>
      </c>
      <c r="M1680" t="s">
        <v>957</v>
      </c>
    </row>
    <row r="1681" spans="1:13">
      <c r="A1681" s="13">
        <f t="shared" si="26"/>
        <v>15000</v>
      </c>
      <c r="B1681">
        <v>2021232</v>
      </c>
      <c r="C1681">
        <v>1380</v>
      </c>
      <c r="D1681">
        <v>1005</v>
      </c>
      <c r="E1681"/>
      <c r="F1681" t="s">
        <v>253</v>
      </c>
      <c r="G1681" s="177">
        <v>15000</v>
      </c>
      <c r="H1681">
        <v>0</v>
      </c>
      <c r="I1681">
        <v>0</v>
      </c>
      <c r="J1681">
        <v>0</v>
      </c>
      <c r="K1681">
        <v>0</v>
      </c>
      <c r="L1681">
        <v>0</v>
      </c>
      <c r="M1681" t="s">
        <v>958</v>
      </c>
    </row>
    <row r="1682" spans="1:13">
      <c r="A1682" s="13">
        <f t="shared" si="26"/>
        <v>15707</v>
      </c>
      <c r="B1682">
        <v>2021233</v>
      </c>
      <c r="C1682">
        <v>1380</v>
      </c>
      <c r="D1682">
        <v>1005</v>
      </c>
      <c r="E1682"/>
      <c r="F1682" t="s">
        <v>253</v>
      </c>
      <c r="G1682" s="177">
        <v>15707</v>
      </c>
      <c r="H1682">
        <v>0</v>
      </c>
      <c r="I1682">
        <v>0</v>
      </c>
      <c r="J1682">
        <v>0</v>
      </c>
      <c r="K1682">
        <v>0</v>
      </c>
      <c r="L1682">
        <v>0</v>
      </c>
      <c r="M1682" t="s">
        <v>959</v>
      </c>
    </row>
    <row r="1683" spans="1:13">
      <c r="A1683" s="13">
        <f t="shared" si="26"/>
        <v>47993</v>
      </c>
      <c r="B1683">
        <v>2021428</v>
      </c>
      <c r="C1683">
        <v>1380</v>
      </c>
      <c r="D1683">
        <v>1005</v>
      </c>
      <c r="E1683"/>
      <c r="F1683" t="s">
        <v>253</v>
      </c>
      <c r="G1683" s="177">
        <v>47993</v>
      </c>
      <c r="H1683">
        <v>0</v>
      </c>
      <c r="I1683">
        <v>0</v>
      </c>
      <c r="J1683">
        <v>0</v>
      </c>
      <c r="K1683">
        <v>0</v>
      </c>
      <c r="L1683">
        <v>0</v>
      </c>
      <c r="M1683" t="s">
        <v>960</v>
      </c>
    </row>
    <row r="1684" spans="1:13">
      <c r="A1684" s="13">
        <f t="shared" si="26"/>
        <v>473</v>
      </c>
      <c r="B1684">
        <v>2021428</v>
      </c>
      <c r="C1684">
        <v>1380</v>
      </c>
      <c r="D1684">
        <v>2004</v>
      </c>
      <c r="E1684"/>
      <c r="F1684" t="s">
        <v>253</v>
      </c>
      <c r="G1684">
        <v>473</v>
      </c>
      <c r="H1684">
        <v>0</v>
      </c>
      <c r="I1684">
        <v>0</v>
      </c>
      <c r="J1684">
        <v>0</v>
      </c>
      <c r="K1684">
        <v>0</v>
      </c>
      <c r="L1684">
        <v>0</v>
      </c>
      <c r="M1684" t="s">
        <v>960</v>
      </c>
    </row>
    <row r="1685" spans="1:13">
      <c r="A1685" s="13">
        <f t="shared" si="26"/>
        <v>47649</v>
      </c>
      <c r="B1685">
        <v>2021429</v>
      </c>
      <c r="C1685">
        <v>1380</v>
      </c>
      <c r="D1685">
        <v>1005</v>
      </c>
      <c r="E1685"/>
      <c r="F1685" t="s">
        <v>253</v>
      </c>
      <c r="G1685" s="177">
        <v>47649</v>
      </c>
      <c r="H1685">
        <v>0</v>
      </c>
      <c r="I1685">
        <v>0</v>
      </c>
      <c r="J1685">
        <v>0</v>
      </c>
      <c r="K1685">
        <v>0</v>
      </c>
      <c r="L1685">
        <v>0</v>
      </c>
      <c r="M1685" t="s">
        <v>961</v>
      </c>
    </row>
    <row r="1686" spans="1:13">
      <c r="A1686" s="13">
        <f t="shared" si="26"/>
        <v>25000</v>
      </c>
      <c r="B1686">
        <v>2021431</v>
      </c>
      <c r="C1686">
        <v>1380</v>
      </c>
      <c r="D1686">
        <v>1005</v>
      </c>
      <c r="E1686"/>
      <c r="F1686" t="s">
        <v>253</v>
      </c>
      <c r="G1686" s="177">
        <v>25000</v>
      </c>
      <c r="H1686">
        <v>0</v>
      </c>
      <c r="I1686">
        <v>0</v>
      </c>
      <c r="J1686">
        <v>0</v>
      </c>
      <c r="K1686">
        <v>0</v>
      </c>
      <c r="L1686">
        <v>0</v>
      </c>
      <c r="M1686" t="s">
        <v>962</v>
      </c>
    </row>
    <row r="1687" spans="1:13">
      <c r="A1687" s="13">
        <f t="shared" si="26"/>
        <v>16379</v>
      </c>
      <c r="B1687">
        <v>2021432</v>
      </c>
      <c r="C1687">
        <v>1380</v>
      </c>
      <c r="D1687">
        <v>1005</v>
      </c>
      <c r="E1687"/>
      <c r="F1687" t="s">
        <v>253</v>
      </c>
      <c r="G1687" s="177">
        <v>16379</v>
      </c>
      <c r="H1687">
        <v>0</v>
      </c>
      <c r="I1687">
        <v>0</v>
      </c>
      <c r="J1687">
        <v>0</v>
      </c>
      <c r="K1687">
        <v>0</v>
      </c>
      <c r="L1687">
        <v>0</v>
      </c>
      <c r="M1687" t="s">
        <v>963</v>
      </c>
    </row>
    <row r="1688" spans="1:13">
      <c r="A1688" s="13">
        <f t="shared" si="26"/>
        <v>23468</v>
      </c>
      <c r="B1688">
        <v>2021463</v>
      </c>
      <c r="C1688">
        <v>1380</v>
      </c>
      <c r="D1688">
        <v>1005</v>
      </c>
      <c r="E1688"/>
      <c r="F1688" t="s">
        <v>253</v>
      </c>
      <c r="G1688" s="177">
        <v>23468</v>
      </c>
      <c r="H1688">
        <v>0</v>
      </c>
      <c r="I1688">
        <v>0</v>
      </c>
      <c r="J1688">
        <v>0</v>
      </c>
      <c r="K1688">
        <v>0</v>
      </c>
      <c r="L1688">
        <v>0</v>
      </c>
      <c r="M1688" t="s">
        <v>964</v>
      </c>
    </row>
    <row r="1689" spans="1:13">
      <c r="A1689" s="13">
        <f t="shared" si="26"/>
        <v>51951</v>
      </c>
      <c r="B1689">
        <v>2021464</v>
      </c>
      <c r="C1689">
        <v>1380</v>
      </c>
      <c r="D1689">
        <v>1005</v>
      </c>
      <c r="E1689"/>
      <c r="F1689" t="s">
        <v>253</v>
      </c>
      <c r="G1689" s="177">
        <v>51951</v>
      </c>
      <c r="H1689">
        <v>0</v>
      </c>
      <c r="I1689">
        <v>0</v>
      </c>
      <c r="J1689">
        <v>0</v>
      </c>
      <c r="K1689">
        <v>0</v>
      </c>
      <c r="L1689">
        <v>0</v>
      </c>
      <c r="M1689" t="s">
        <v>965</v>
      </c>
    </row>
    <row r="1690" spans="1:13">
      <c r="A1690" s="13">
        <f t="shared" si="26"/>
        <v>35516</v>
      </c>
      <c r="B1690">
        <v>2021465</v>
      </c>
      <c r="C1690">
        <v>1380</v>
      </c>
      <c r="D1690">
        <v>1005</v>
      </c>
      <c r="E1690"/>
      <c r="F1690" t="s">
        <v>253</v>
      </c>
      <c r="G1690" s="177">
        <v>35516</v>
      </c>
      <c r="H1690">
        <v>0</v>
      </c>
      <c r="I1690">
        <v>0</v>
      </c>
      <c r="J1690">
        <v>0</v>
      </c>
      <c r="K1690">
        <v>0</v>
      </c>
      <c r="L1690">
        <v>0</v>
      </c>
      <c r="M1690" t="s">
        <v>966</v>
      </c>
    </row>
    <row r="1691" spans="1:13">
      <c r="A1691" s="13">
        <f t="shared" si="26"/>
        <v>7401</v>
      </c>
      <c r="B1691">
        <v>2021629</v>
      </c>
      <c r="C1691">
        <v>1380</v>
      </c>
      <c r="D1691">
        <v>1005</v>
      </c>
      <c r="E1691"/>
      <c r="F1691" t="s">
        <v>253</v>
      </c>
      <c r="G1691" s="177">
        <v>7401</v>
      </c>
      <c r="H1691">
        <v>0</v>
      </c>
      <c r="I1691">
        <v>0</v>
      </c>
      <c r="J1691">
        <v>0</v>
      </c>
      <c r="K1691">
        <v>0</v>
      </c>
      <c r="L1691">
        <v>0</v>
      </c>
      <c r="M1691" t="s">
        <v>967</v>
      </c>
    </row>
    <row r="1692" spans="1:13">
      <c r="A1692" s="13">
        <f t="shared" si="26"/>
        <v>11481</v>
      </c>
      <c r="B1692">
        <v>2021691</v>
      </c>
      <c r="C1692">
        <v>1380</v>
      </c>
      <c r="D1692">
        <v>1005</v>
      </c>
      <c r="E1692"/>
      <c r="F1692" t="s">
        <v>253</v>
      </c>
      <c r="G1692" s="177">
        <v>11481</v>
      </c>
      <c r="H1692">
        <v>0</v>
      </c>
      <c r="I1692">
        <v>0</v>
      </c>
      <c r="J1692">
        <v>0</v>
      </c>
      <c r="K1692">
        <v>0</v>
      </c>
      <c r="L1692">
        <v>0</v>
      </c>
      <c r="M1692" t="s">
        <v>968</v>
      </c>
    </row>
    <row r="1693" spans="1:13">
      <c r="A1693" s="13">
        <f t="shared" si="26"/>
        <v>761</v>
      </c>
      <c r="B1693">
        <v>2021694</v>
      </c>
      <c r="C1693">
        <v>1380</v>
      </c>
      <c r="D1693">
        <v>1005</v>
      </c>
      <c r="E1693"/>
      <c r="F1693" t="s">
        <v>253</v>
      </c>
      <c r="G1693">
        <v>761</v>
      </c>
      <c r="H1693">
        <v>0</v>
      </c>
      <c r="I1693">
        <v>0</v>
      </c>
      <c r="J1693">
        <v>0</v>
      </c>
      <c r="K1693">
        <v>0</v>
      </c>
      <c r="L1693">
        <v>0</v>
      </c>
      <c r="M1693" t="s">
        <v>969</v>
      </c>
    </row>
    <row r="1694" spans="1:13">
      <c r="A1694" s="13">
        <f t="shared" si="26"/>
        <v>304</v>
      </c>
      <c r="B1694">
        <v>2021695</v>
      </c>
      <c r="C1694">
        <v>1380</v>
      </c>
      <c r="D1694">
        <v>1005</v>
      </c>
      <c r="E1694"/>
      <c r="F1694" t="s">
        <v>253</v>
      </c>
      <c r="G1694">
        <v>304</v>
      </c>
      <c r="H1694">
        <v>0</v>
      </c>
      <c r="I1694">
        <v>0</v>
      </c>
      <c r="J1694">
        <v>0</v>
      </c>
      <c r="K1694">
        <v>0</v>
      </c>
      <c r="L1694">
        <v>0</v>
      </c>
      <c r="M1694" t="s">
        <v>970</v>
      </c>
    </row>
    <row r="1695" spans="1:13">
      <c r="A1695" s="13">
        <f t="shared" si="26"/>
        <v>17087</v>
      </c>
      <c r="B1695">
        <v>2021807</v>
      </c>
      <c r="C1695">
        <v>1380</v>
      </c>
      <c r="D1695">
        <v>1005</v>
      </c>
      <c r="E1695"/>
      <c r="F1695" t="s">
        <v>253</v>
      </c>
      <c r="G1695" s="177">
        <v>17087</v>
      </c>
      <c r="H1695">
        <v>0</v>
      </c>
      <c r="I1695">
        <v>0</v>
      </c>
      <c r="J1695">
        <v>0</v>
      </c>
      <c r="K1695">
        <v>0</v>
      </c>
      <c r="L1695">
        <v>0</v>
      </c>
      <c r="M1695" t="s">
        <v>971</v>
      </c>
    </row>
    <row r="1696" spans="1:13">
      <c r="A1696" s="13">
        <f t="shared" si="26"/>
        <v>6016</v>
      </c>
      <c r="B1696">
        <v>2021808</v>
      </c>
      <c r="C1696">
        <v>1380</v>
      </c>
      <c r="D1696">
        <v>1005</v>
      </c>
      <c r="E1696"/>
      <c r="F1696" t="s">
        <v>253</v>
      </c>
      <c r="G1696" s="177">
        <v>6016</v>
      </c>
      <c r="H1696">
        <v>0</v>
      </c>
      <c r="I1696">
        <v>0</v>
      </c>
      <c r="J1696">
        <v>0</v>
      </c>
      <c r="K1696">
        <v>0</v>
      </c>
      <c r="L1696">
        <v>0</v>
      </c>
      <c r="M1696" t="s">
        <v>972</v>
      </c>
    </row>
    <row r="1697" spans="1:13">
      <c r="A1697" s="13">
        <f t="shared" si="26"/>
        <v>1044</v>
      </c>
      <c r="B1697">
        <v>2021809</v>
      </c>
      <c r="C1697">
        <v>1380</v>
      </c>
      <c r="D1697">
        <v>1005</v>
      </c>
      <c r="E1697"/>
      <c r="F1697" t="s">
        <v>253</v>
      </c>
      <c r="G1697" s="177">
        <v>1044</v>
      </c>
      <c r="H1697">
        <v>0</v>
      </c>
      <c r="I1697">
        <v>0</v>
      </c>
      <c r="J1697">
        <v>0</v>
      </c>
      <c r="K1697">
        <v>0</v>
      </c>
      <c r="L1697">
        <v>0</v>
      </c>
      <c r="M1697" t="s">
        <v>973</v>
      </c>
    </row>
    <row r="1698" spans="1:13">
      <c r="A1698" s="13">
        <f t="shared" si="26"/>
        <v>9663</v>
      </c>
      <c r="B1698">
        <v>2021903</v>
      </c>
      <c r="C1698">
        <v>1380</v>
      </c>
      <c r="D1698">
        <v>1005</v>
      </c>
      <c r="E1698"/>
      <c r="F1698" t="s">
        <v>253</v>
      </c>
      <c r="G1698" s="177">
        <v>9663</v>
      </c>
      <c r="H1698">
        <v>0</v>
      </c>
      <c r="I1698">
        <v>0</v>
      </c>
      <c r="J1698">
        <v>0</v>
      </c>
      <c r="K1698">
        <v>0</v>
      </c>
      <c r="L1698">
        <v>0</v>
      </c>
      <c r="M1698" t="s">
        <v>974</v>
      </c>
    </row>
    <row r="1699" spans="1:13">
      <c r="A1699" s="13">
        <f t="shared" si="26"/>
        <v>41130</v>
      </c>
      <c r="B1699">
        <v>2021905</v>
      </c>
      <c r="C1699">
        <v>1380</v>
      </c>
      <c r="D1699">
        <v>1005</v>
      </c>
      <c r="E1699"/>
      <c r="F1699" t="s">
        <v>253</v>
      </c>
      <c r="G1699" s="177">
        <v>41130</v>
      </c>
      <c r="H1699">
        <v>0</v>
      </c>
      <c r="I1699">
        <v>0</v>
      </c>
      <c r="J1699">
        <v>0</v>
      </c>
      <c r="K1699">
        <v>0</v>
      </c>
      <c r="L1699">
        <v>0</v>
      </c>
      <c r="M1699" t="s">
        <v>975</v>
      </c>
    </row>
    <row r="1700" spans="1:13">
      <c r="A1700" s="13">
        <f t="shared" si="26"/>
        <v>4887</v>
      </c>
      <c r="B1700">
        <v>2021907</v>
      </c>
      <c r="C1700">
        <v>1380</v>
      </c>
      <c r="D1700">
        <v>1005</v>
      </c>
      <c r="E1700"/>
      <c r="F1700" t="s">
        <v>253</v>
      </c>
      <c r="G1700" s="177">
        <v>4887</v>
      </c>
      <c r="H1700">
        <v>0</v>
      </c>
      <c r="I1700">
        <v>0</v>
      </c>
      <c r="J1700">
        <v>0</v>
      </c>
      <c r="K1700">
        <v>0</v>
      </c>
      <c r="L1700">
        <v>0</v>
      </c>
      <c r="M1700" t="s">
        <v>976</v>
      </c>
    </row>
    <row r="1701" spans="1:13">
      <c r="A1701" s="13">
        <f t="shared" si="26"/>
        <v>4651</v>
      </c>
      <c r="B1701">
        <v>2021926</v>
      </c>
      <c r="C1701">
        <v>1380</v>
      </c>
      <c r="D1701">
        <v>1005</v>
      </c>
      <c r="E1701"/>
      <c r="F1701" t="s">
        <v>253</v>
      </c>
      <c r="G1701" s="177">
        <v>4651</v>
      </c>
      <c r="H1701">
        <v>0</v>
      </c>
      <c r="I1701">
        <v>0</v>
      </c>
      <c r="J1701">
        <v>0</v>
      </c>
      <c r="K1701">
        <v>0</v>
      </c>
      <c r="L1701">
        <v>0</v>
      </c>
      <c r="M1701" t="s">
        <v>977</v>
      </c>
    </row>
    <row r="1702" spans="1:13">
      <c r="A1702" s="13">
        <f t="shared" si="26"/>
        <v>1524</v>
      </c>
      <c r="B1702">
        <v>2021927</v>
      </c>
      <c r="C1702">
        <v>1380</v>
      </c>
      <c r="D1702">
        <v>1005</v>
      </c>
      <c r="E1702"/>
      <c r="F1702" t="s">
        <v>253</v>
      </c>
      <c r="G1702" s="177">
        <v>1524</v>
      </c>
      <c r="H1702">
        <v>0</v>
      </c>
      <c r="I1702">
        <v>0</v>
      </c>
      <c r="J1702">
        <v>0</v>
      </c>
      <c r="K1702">
        <v>0</v>
      </c>
      <c r="L1702">
        <v>0</v>
      </c>
      <c r="M1702" t="s">
        <v>978</v>
      </c>
    </row>
    <row r="1703" spans="1:13">
      <c r="A1703" s="13">
        <f t="shared" si="26"/>
        <v>1527</v>
      </c>
      <c r="B1703">
        <v>2021928</v>
      </c>
      <c r="C1703">
        <v>1380</v>
      </c>
      <c r="D1703">
        <v>1005</v>
      </c>
      <c r="E1703"/>
      <c r="F1703" t="s">
        <v>253</v>
      </c>
      <c r="G1703" s="177">
        <v>1527</v>
      </c>
      <c r="H1703">
        <v>0</v>
      </c>
      <c r="I1703">
        <v>0</v>
      </c>
      <c r="J1703">
        <v>0</v>
      </c>
      <c r="K1703">
        <v>0</v>
      </c>
      <c r="L1703">
        <v>0</v>
      </c>
      <c r="M1703" t="s">
        <v>979</v>
      </c>
    </row>
    <row r="1704" spans="1:13">
      <c r="A1704" s="13">
        <f t="shared" si="26"/>
        <v>1218</v>
      </c>
      <c r="B1704">
        <v>2021929</v>
      </c>
      <c r="C1704">
        <v>1380</v>
      </c>
      <c r="D1704">
        <v>1005</v>
      </c>
      <c r="E1704"/>
      <c r="F1704" t="s">
        <v>253</v>
      </c>
      <c r="G1704" s="177">
        <v>1218</v>
      </c>
      <c r="H1704">
        <v>0</v>
      </c>
      <c r="I1704">
        <v>0</v>
      </c>
      <c r="J1704">
        <v>0</v>
      </c>
      <c r="K1704">
        <v>0</v>
      </c>
      <c r="L1704">
        <v>0</v>
      </c>
      <c r="M1704" t="s">
        <v>980</v>
      </c>
    </row>
    <row r="1705" spans="1:13">
      <c r="A1705" s="13">
        <f t="shared" si="26"/>
        <v>2810</v>
      </c>
      <c r="B1705">
        <v>2021930</v>
      </c>
      <c r="C1705">
        <v>1380</v>
      </c>
      <c r="D1705">
        <v>1005</v>
      </c>
      <c r="E1705"/>
      <c r="F1705" t="s">
        <v>253</v>
      </c>
      <c r="G1705" s="177">
        <v>2810</v>
      </c>
      <c r="H1705">
        <v>0</v>
      </c>
      <c r="I1705">
        <v>0</v>
      </c>
      <c r="J1705">
        <v>0</v>
      </c>
      <c r="K1705">
        <v>0</v>
      </c>
      <c r="L1705">
        <v>0</v>
      </c>
      <c r="M1705" t="s">
        <v>981</v>
      </c>
    </row>
    <row r="1706" spans="1:13">
      <c r="A1706" s="13">
        <f t="shared" si="26"/>
        <v>26178</v>
      </c>
      <c r="B1706">
        <v>2021934</v>
      </c>
      <c r="C1706">
        <v>1380</v>
      </c>
      <c r="D1706">
        <v>1000</v>
      </c>
      <c r="E1706"/>
      <c r="F1706" t="s">
        <v>253</v>
      </c>
      <c r="G1706" s="177">
        <v>26178</v>
      </c>
      <c r="H1706">
        <v>0</v>
      </c>
      <c r="I1706">
        <v>0</v>
      </c>
      <c r="J1706">
        <v>0</v>
      </c>
      <c r="K1706">
        <v>0</v>
      </c>
      <c r="L1706">
        <v>0</v>
      </c>
      <c r="M1706" t="s">
        <v>982</v>
      </c>
    </row>
    <row r="1707" spans="1:13">
      <c r="A1707" s="13">
        <f t="shared" si="26"/>
        <v>2003</v>
      </c>
      <c r="B1707">
        <v>2021934</v>
      </c>
      <c r="C1707">
        <v>1380</v>
      </c>
      <c r="D1707">
        <v>2001</v>
      </c>
      <c r="E1707"/>
      <c r="F1707" t="s">
        <v>253</v>
      </c>
      <c r="G1707" s="177">
        <v>2003</v>
      </c>
      <c r="H1707">
        <v>0</v>
      </c>
      <c r="I1707">
        <v>0</v>
      </c>
      <c r="J1707">
        <v>0</v>
      </c>
      <c r="K1707">
        <v>0</v>
      </c>
      <c r="L1707">
        <v>0</v>
      </c>
      <c r="M1707" t="s">
        <v>982</v>
      </c>
    </row>
    <row r="1708" spans="1:13">
      <c r="A1708" s="13">
        <f t="shared" si="26"/>
        <v>3509</v>
      </c>
      <c r="B1708">
        <v>2021935</v>
      </c>
      <c r="C1708">
        <v>1380</v>
      </c>
      <c r="D1708">
        <v>1000</v>
      </c>
      <c r="E1708"/>
      <c r="F1708" t="s">
        <v>253</v>
      </c>
      <c r="G1708" s="177">
        <v>3509</v>
      </c>
      <c r="H1708">
        <v>0</v>
      </c>
      <c r="I1708">
        <v>0</v>
      </c>
      <c r="J1708">
        <v>0</v>
      </c>
      <c r="K1708">
        <v>0</v>
      </c>
      <c r="L1708">
        <v>0</v>
      </c>
      <c r="M1708" t="s">
        <v>983</v>
      </c>
    </row>
    <row r="1709" spans="1:13">
      <c r="A1709" s="13">
        <f t="shared" si="26"/>
        <v>2000</v>
      </c>
      <c r="B1709">
        <v>2021936</v>
      </c>
      <c r="C1709">
        <v>1380</v>
      </c>
      <c r="D1709">
        <v>1005</v>
      </c>
      <c r="E1709"/>
      <c r="F1709" t="s">
        <v>253</v>
      </c>
      <c r="G1709" s="177">
        <v>2000</v>
      </c>
      <c r="H1709">
        <v>0</v>
      </c>
      <c r="I1709">
        <v>0</v>
      </c>
      <c r="J1709">
        <v>0</v>
      </c>
      <c r="K1709">
        <v>0</v>
      </c>
      <c r="L1709">
        <v>0</v>
      </c>
      <c r="M1709" t="s">
        <v>984</v>
      </c>
    </row>
    <row r="1710" spans="1:13">
      <c r="A1710" s="13">
        <f t="shared" si="26"/>
        <v>3000</v>
      </c>
      <c r="B1710">
        <v>2021937</v>
      </c>
      <c r="C1710">
        <v>1380</v>
      </c>
      <c r="D1710">
        <v>1005</v>
      </c>
      <c r="E1710"/>
      <c r="F1710" t="s">
        <v>253</v>
      </c>
      <c r="G1710" s="177">
        <v>3000</v>
      </c>
      <c r="H1710">
        <v>0</v>
      </c>
      <c r="I1710">
        <v>0</v>
      </c>
      <c r="J1710">
        <v>0</v>
      </c>
      <c r="K1710">
        <v>0</v>
      </c>
      <c r="L1710">
        <v>0</v>
      </c>
      <c r="M1710" t="s">
        <v>985</v>
      </c>
    </row>
    <row r="1711" spans="1:13">
      <c r="A1711" s="13">
        <f t="shared" si="26"/>
        <v>2328</v>
      </c>
      <c r="B1711">
        <v>2022049</v>
      </c>
      <c r="C1711">
        <v>1380</v>
      </c>
      <c r="D1711">
        <v>1005</v>
      </c>
      <c r="E1711"/>
      <c r="F1711" t="s">
        <v>253</v>
      </c>
      <c r="G1711" s="177">
        <v>2328</v>
      </c>
      <c r="H1711">
        <v>0</v>
      </c>
      <c r="I1711">
        <v>0</v>
      </c>
      <c r="J1711">
        <v>0</v>
      </c>
      <c r="K1711">
        <v>0</v>
      </c>
      <c r="L1711">
        <v>0</v>
      </c>
      <c r="M1711" t="s">
        <v>986</v>
      </c>
    </row>
    <row r="1712" spans="1:13">
      <c r="A1712" s="13">
        <f t="shared" si="26"/>
        <v>4</v>
      </c>
      <c r="B1712">
        <v>2022049</v>
      </c>
      <c r="C1712">
        <v>1380</v>
      </c>
      <c r="D1712">
        <v>2004</v>
      </c>
      <c r="E1712"/>
      <c r="F1712" t="s">
        <v>253</v>
      </c>
      <c r="G1712">
        <v>4</v>
      </c>
      <c r="H1712">
        <v>0</v>
      </c>
      <c r="I1712">
        <v>0</v>
      </c>
      <c r="J1712">
        <v>0</v>
      </c>
      <c r="K1712">
        <v>0</v>
      </c>
      <c r="L1712">
        <v>0</v>
      </c>
      <c r="M1712" t="s">
        <v>986</v>
      </c>
    </row>
    <row r="1713" spans="1:13">
      <c r="A1713" s="13">
        <f t="shared" si="26"/>
        <v>1582</v>
      </c>
      <c r="B1713">
        <v>2022050</v>
      </c>
      <c r="C1713">
        <v>1380</v>
      </c>
      <c r="D1713">
        <v>1005</v>
      </c>
      <c r="E1713"/>
      <c r="F1713" t="s">
        <v>253</v>
      </c>
      <c r="G1713" s="177">
        <v>1582</v>
      </c>
      <c r="H1713">
        <v>0</v>
      </c>
      <c r="I1713">
        <v>0</v>
      </c>
      <c r="J1713">
        <v>0</v>
      </c>
      <c r="K1713">
        <v>0</v>
      </c>
      <c r="L1713">
        <v>0</v>
      </c>
      <c r="M1713" t="s">
        <v>987</v>
      </c>
    </row>
    <row r="1714" spans="1:13">
      <c r="A1714" s="13">
        <f t="shared" si="26"/>
        <v>81</v>
      </c>
      <c r="B1714">
        <v>2022050</v>
      </c>
      <c r="C1714">
        <v>1380</v>
      </c>
      <c r="D1714">
        <v>2004</v>
      </c>
      <c r="E1714"/>
      <c r="F1714" t="s">
        <v>253</v>
      </c>
      <c r="G1714">
        <v>81</v>
      </c>
      <c r="H1714">
        <v>0</v>
      </c>
      <c r="I1714">
        <v>0</v>
      </c>
      <c r="J1714">
        <v>0</v>
      </c>
      <c r="K1714">
        <v>0</v>
      </c>
      <c r="L1714">
        <v>0</v>
      </c>
      <c r="M1714" t="s">
        <v>987</v>
      </c>
    </row>
    <row r="1715" spans="1:13">
      <c r="A1715" s="13">
        <f t="shared" si="26"/>
        <v>1259</v>
      </c>
      <c r="B1715">
        <v>2022051</v>
      </c>
      <c r="C1715">
        <v>1380</v>
      </c>
      <c r="D1715">
        <v>1005</v>
      </c>
      <c r="E1715"/>
      <c r="F1715" t="s">
        <v>253</v>
      </c>
      <c r="G1715" s="177">
        <v>1259</v>
      </c>
      <c r="H1715">
        <v>0</v>
      </c>
      <c r="I1715">
        <v>0</v>
      </c>
      <c r="J1715">
        <v>0</v>
      </c>
      <c r="K1715">
        <v>0</v>
      </c>
      <c r="L1715">
        <v>0</v>
      </c>
      <c r="M1715" t="s">
        <v>988</v>
      </c>
    </row>
    <row r="1716" spans="1:13">
      <c r="A1716" s="13">
        <f t="shared" si="26"/>
        <v>158</v>
      </c>
      <c r="B1716">
        <v>2022051</v>
      </c>
      <c r="C1716">
        <v>1380</v>
      </c>
      <c r="D1716">
        <v>2004</v>
      </c>
      <c r="E1716"/>
      <c r="F1716" t="s">
        <v>253</v>
      </c>
      <c r="G1716">
        <v>158</v>
      </c>
      <c r="H1716">
        <v>0</v>
      </c>
      <c r="I1716">
        <v>0</v>
      </c>
      <c r="J1716">
        <v>0</v>
      </c>
      <c r="K1716">
        <v>0</v>
      </c>
      <c r="L1716">
        <v>0</v>
      </c>
      <c r="M1716" t="s">
        <v>988</v>
      </c>
    </row>
    <row r="1717" spans="1:13">
      <c r="A1717" s="13">
        <f t="shared" si="26"/>
        <v>2327</v>
      </c>
      <c r="B1717">
        <v>2022052</v>
      </c>
      <c r="C1717">
        <v>1380</v>
      </c>
      <c r="D1717">
        <v>1005</v>
      </c>
      <c r="E1717"/>
      <c r="F1717" t="s">
        <v>253</v>
      </c>
      <c r="G1717" s="177">
        <v>2327</v>
      </c>
      <c r="H1717">
        <v>0</v>
      </c>
      <c r="I1717">
        <v>0</v>
      </c>
      <c r="J1717">
        <v>0</v>
      </c>
      <c r="K1717">
        <v>0</v>
      </c>
      <c r="L1717">
        <v>0</v>
      </c>
      <c r="M1717" t="s">
        <v>989</v>
      </c>
    </row>
    <row r="1718" spans="1:13">
      <c r="A1718" s="13">
        <f t="shared" si="26"/>
        <v>779</v>
      </c>
      <c r="B1718">
        <v>2022054</v>
      </c>
      <c r="C1718">
        <v>1380</v>
      </c>
      <c r="D1718">
        <v>1005</v>
      </c>
      <c r="E1718"/>
      <c r="F1718" t="s">
        <v>253</v>
      </c>
      <c r="G1718">
        <v>779</v>
      </c>
      <c r="H1718">
        <v>0</v>
      </c>
      <c r="I1718">
        <v>0</v>
      </c>
      <c r="J1718">
        <v>0</v>
      </c>
      <c r="K1718">
        <v>0</v>
      </c>
      <c r="L1718">
        <v>0</v>
      </c>
      <c r="M1718" t="s">
        <v>990</v>
      </c>
    </row>
    <row r="1719" spans="1:13">
      <c r="A1719" s="13">
        <f t="shared" si="26"/>
        <v>3</v>
      </c>
      <c r="B1719">
        <v>2022054</v>
      </c>
      <c r="C1719">
        <v>1380</v>
      </c>
      <c r="D1719">
        <v>2004</v>
      </c>
      <c r="E1719"/>
      <c r="F1719" t="s">
        <v>253</v>
      </c>
      <c r="G1719">
        <v>3</v>
      </c>
      <c r="H1719">
        <v>0</v>
      </c>
      <c r="I1719">
        <v>0</v>
      </c>
      <c r="J1719">
        <v>0</v>
      </c>
      <c r="K1719">
        <v>0</v>
      </c>
      <c r="L1719">
        <v>0</v>
      </c>
      <c r="M1719" t="s">
        <v>990</v>
      </c>
    </row>
    <row r="1720" spans="1:13">
      <c r="A1720" s="13">
        <f t="shared" si="26"/>
        <v>1544</v>
      </c>
      <c r="B1720">
        <v>2022055</v>
      </c>
      <c r="C1720">
        <v>1380</v>
      </c>
      <c r="D1720">
        <v>1005</v>
      </c>
      <c r="E1720"/>
      <c r="F1720" t="s">
        <v>253</v>
      </c>
      <c r="G1720" s="177">
        <v>1544</v>
      </c>
      <c r="H1720">
        <v>0</v>
      </c>
      <c r="I1720">
        <v>0</v>
      </c>
      <c r="J1720">
        <v>0</v>
      </c>
      <c r="K1720">
        <v>0</v>
      </c>
      <c r="L1720">
        <v>0</v>
      </c>
      <c r="M1720" t="s">
        <v>991</v>
      </c>
    </row>
    <row r="1721" spans="1:13">
      <c r="A1721" s="13">
        <f t="shared" si="26"/>
        <v>6</v>
      </c>
      <c r="B1721">
        <v>2022055</v>
      </c>
      <c r="C1721">
        <v>1380</v>
      </c>
      <c r="D1721">
        <v>2004</v>
      </c>
      <c r="E1721"/>
      <c r="F1721" t="s">
        <v>253</v>
      </c>
      <c r="G1721">
        <v>6</v>
      </c>
      <c r="H1721">
        <v>0</v>
      </c>
      <c r="I1721">
        <v>0</v>
      </c>
      <c r="J1721">
        <v>0</v>
      </c>
      <c r="K1721">
        <v>0</v>
      </c>
      <c r="L1721">
        <v>0</v>
      </c>
      <c r="M1721" t="s">
        <v>991</v>
      </c>
    </row>
    <row r="1722" spans="1:13">
      <c r="A1722" s="13">
        <f t="shared" si="26"/>
        <v>2350</v>
      </c>
      <c r="B1722">
        <v>2022056</v>
      </c>
      <c r="C1722">
        <v>1380</v>
      </c>
      <c r="D1722">
        <v>1005</v>
      </c>
      <c r="E1722"/>
      <c r="F1722" t="s">
        <v>253</v>
      </c>
      <c r="G1722" s="177">
        <v>2350</v>
      </c>
      <c r="H1722">
        <v>0</v>
      </c>
      <c r="I1722">
        <v>0</v>
      </c>
      <c r="J1722">
        <v>0</v>
      </c>
      <c r="K1722">
        <v>0</v>
      </c>
      <c r="L1722">
        <v>0</v>
      </c>
      <c r="M1722" t="s">
        <v>992</v>
      </c>
    </row>
    <row r="1723" spans="1:13">
      <c r="A1723" s="13">
        <f t="shared" si="26"/>
        <v>1683</v>
      </c>
      <c r="B1723">
        <v>2022058</v>
      </c>
      <c r="C1723">
        <v>1380</v>
      </c>
      <c r="D1723">
        <v>1005</v>
      </c>
      <c r="E1723"/>
      <c r="F1723" t="s">
        <v>253</v>
      </c>
      <c r="G1723" s="177">
        <v>1683</v>
      </c>
      <c r="H1723">
        <v>0</v>
      </c>
      <c r="I1723">
        <v>0</v>
      </c>
      <c r="J1723">
        <v>0</v>
      </c>
      <c r="K1723">
        <v>0</v>
      </c>
      <c r="L1723">
        <v>0</v>
      </c>
      <c r="M1723" t="s">
        <v>993</v>
      </c>
    </row>
    <row r="1724" spans="1:13">
      <c r="A1724" s="13">
        <f t="shared" si="26"/>
        <v>158</v>
      </c>
      <c r="B1724">
        <v>2022058</v>
      </c>
      <c r="C1724">
        <v>1380</v>
      </c>
      <c r="D1724">
        <v>2004</v>
      </c>
      <c r="E1724"/>
      <c r="F1724" t="s">
        <v>253</v>
      </c>
      <c r="G1724">
        <v>158</v>
      </c>
      <c r="H1724">
        <v>0</v>
      </c>
      <c r="I1724">
        <v>0</v>
      </c>
      <c r="J1724">
        <v>0</v>
      </c>
      <c r="K1724">
        <v>0</v>
      </c>
      <c r="L1724">
        <v>0</v>
      </c>
      <c r="M1724" t="s">
        <v>993</v>
      </c>
    </row>
    <row r="1725" spans="1:13">
      <c r="A1725" s="13">
        <f t="shared" si="26"/>
        <v>1894</v>
      </c>
      <c r="B1725">
        <v>2022059</v>
      </c>
      <c r="C1725">
        <v>1380</v>
      </c>
      <c r="D1725">
        <v>1005</v>
      </c>
      <c r="E1725"/>
      <c r="F1725" t="s">
        <v>253</v>
      </c>
      <c r="G1725" s="177">
        <v>1894</v>
      </c>
      <c r="H1725">
        <v>0</v>
      </c>
      <c r="I1725">
        <v>0</v>
      </c>
      <c r="J1725">
        <v>0</v>
      </c>
      <c r="K1725">
        <v>0</v>
      </c>
      <c r="L1725">
        <v>0</v>
      </c>
      <c r="M1725" t="s">
        <v>994</v>
      </c>
    </row>
    <row r="1726" spans="1:13">
      <c r="A1726" s="13">
        <f t="shared" si="26"/>
        <v>2439</v>
      </c>
      <c r="B1726">
        <v>2022060</v>
      </c>
      <c r="C1726">
        <v>1380</v>
      </c>
      <c r="D1726">
        <v>1005</v>
      </c>
      <c r="E1726"/>
      <c r="F1726" t="s">
        <v>253</v>
      </c>
      <c r="G1726" s="177">
        <v>2439</v>
      </c>
      <c r="H1726">
        <v>0</v>
      </c>
      <c r="I1726">
        <v>0</v>
      </c>
      <c r="J1726">
        <v>0</v>
      </c>
      <c r="K1726">
        <v>0</v>
      </c>
      <c r="L1726">
        <v>0</v>
      </c>
      <c r="M1726" t="s">
        <v>995</v>
      </c>
    </row>
    <row r="1727" spans="1:13">
      <c r="A1727" s="13">
        <f t="shared" si="26"/>
        <v>2</v>
      </c>
      <c r="B1727">
        <v>2022060</v>
      </c>
      <c r="C1727">
        <v>1380</v>
      </c>
      <c r="D1727">
        <v>2004</v>
      </c>
      <c r="E1727"/>
      <c r="F1727" t="s">
        <v>253</v>
      </c>
      <c r="G1727">
        <v>2</v>
      </c>
      <c r="H1727">
        <v>0</v>
      </c>
      <c r="I1727">
        <v>0</v>
      </c>
      <c r="J1727">
        <v>0</v>
      </c>
      <c r="K1727">
        <v>0</v>
      </c>
      <c r="L1727">
        <v>0</v>
      </c>
      <c r="M1727" t="s">
        <v>995</v>
      </c>
    </row>
    <row r="1728" spans="1:13">
      <c r="A1728" s="13">
        <f t="shared" si="26"/>
        <v>0</v>
      </c>
      <c r="B1728">
        <v>2022327</v>
      </c>
      <c r="C1728">
        <v>1380</v>
      </c>
      <c r="D1728">
        <v>2040</v>
      </c>
      <c r="E1728"/>
      <c r="F1728" t="s">
        <v>253</v>
      </c>
      <c r="G1728">
        <v>0</v>
      </c>
      <c r="H1728">
        <v>0</v>
      </c>
      <c r="I1728">
        <v>0</v>
      </c>
      <c r="J1728">
        <v>0</v>
      </c>
      <c r="K1728">
        <v>340</v>
      </c>
      <c r="L1728">
        <v>0</v>
      </c>
      <c r="M1728" t="s">
        <v>996</v>
      </c>
    </row>
    <row r="1729" spans="1:13">
      <c r="A1729" s="13">
        <f t="shared" si="26"/>
        <v>907</v>
      </c>
      <c r="B1729">
        <v>2022538</v>
      </c>
      <c r="C1729">
        <v>1380</v>
      </c>
      <c r="D1729">
        <v>1005</v>
      </c>
      <c r="E1729"/>
      <c r="F1729" t="s">
        <v>253</v>
      </c>
      <c r="G1729">
        <v>907</v>
      </c>
      <c r="H1729">
        <v>0</v>
      </c>
      <c r="I1729">
        <v>0</v>
      </c>
      <c r="J1729">
        <v>0</v>
      </c>
      <c r="K1729">
        <v>0</v>
      </c>
      <c r="L1729">
        <v>0</v>
      </c>
      <c r="M1729" t="s">
        <v>997</v>
      </c>
    </row>
    <row r="1730" spans="1:13">
      <c r="A1730" s="13">
        <f t="shared" si="26"/>
        <v>4494</v>
      </c>
      <c r="B1730">
        <v>2022539</v>
      </c>
      <c r="C1730">
        <v>1380</v>
      </c>
      <c r="D1730">
        <v>1005</v>
      </c>
      <c r="E1730"/>
      <c r="F1730" t="s">
        <v>253</v>
      </c>
      <c r="G1730" s="177">
        <v>4494</v>
      </c>
      <c r="H1730">
        <v>0</v>
      </c>
      <c r="I1730">
        <v>0</v>
      </c>
      <c r="J1730">
        <v>0</v>
      </c>
      <c r="K1730">
        <v>0</v>
      </c>
      <c r="L1730">
        <v>0</v>
      </c>
      <c r="M1730" t="s">
        <v>998</v>
      </c>
    </row>
    <row r="1731" spans="1:13">
      <c r="A1731" s="13">
        <f t="shared" ref="A1731:A1794" si="27">G1731+H1731+I1731</f>
        <v>5358</v>
      </c>
      <c r="B1731">
        <v>2022540</v>
      </c>
      <c r="C1731">
        <v>1380</v>
      </c>
      <c r="D1731">
        <v>1005</v>
      </c>
      <c r="E1731"/>
      <c r="F1731" t="s">
        <v>253</v>
      </c>
      <c r="G1731" s="177">
        <v>5358</v>
      </c>
      <c r="H1731">
        <v>0</v>
      </c>
      <c r="I1731">
        <v>0</v>
      </c>
      <c r="J1731">
        <v>0</v>
      </c>
      <c r="K1731">
        <v>0</v>
      </c>
      <c r="L1731">
        <v>0</v>
      </c>
      <c r="M1731" t="s">
        <v>999</v>
      </c>
    </row>
    <row r="1732" spans="1:13">
      <c r="A1732" s="13">
        <f t="shared" si="27"/>
        <v>1</v>
      </c>
      <c r="B1732">
        <v>2022540</v>
      </c>
      <c r="C1732">
        <v>1380</v>
      </c>
      <c r="D1732">
        <v>2004</v>
      </c>
      <c r="E1732"/>
      <c r="F1732" t="s">
        <v>253</v>
      </c>
      <c r="G1732">
        <v>1</v>
      </c>
      <c r="H1732">
        <v>0</v>
      </c>
      <c r="I1732">
        <v>0</v>
      </c>
      <c r="J1732">
        <v>0</v>
      </c>
      <c r="K1732">
        <v>0</v>
      </c>
      <c r="L1732">
        <v>0</v>
      </c>
      <c r="M1732" t="s">
        <v>999</v>
      </c>
    </row>
    <row r="1733" spans="1:13">
      <c r="A1733" s="13">
        <f t="shared" si="27"/>
        <v>22630</v>
      </c>
      <c r="B1733">
        <v>2022541</v>
      </c>
      <c r="C1733">
        <v>1380</v>
      </c>
      <c r="D1733">
        <v>1005</v>
      </c>
      <c r="E1733"/>
      <c r="F1733" t="s">
        <v>253</v>
      </c>
      <c r="G1733" s="177">
        <v>22630</v>
      </c>
      <c r="H1733">
        <v>0</v>
      </c>
      <c r="I1733">
        <v>0</v>
      </c>
      <c r="J1733">
        <v>0</v>
      </c>
      <c r="K1733">
        <v>0</v>
      </c>
      <c r="L1733">
        <v>0</v>
      </c>
      <c r="M1733" t="s">
        <v>1000</v>
      </c>
    </row>
    <row r="1734" spans="1:13">
      <c r="A1734" s="13">
        <f t="shared" si="27"/>
        <v>7</v>
      </c>
      <c r="B1734">
        <v>2022541</v>
      </c>
      <c r="C1734">
        <v>1380</v>
      </c>
      <c r="D1734">
        <v>2004</v>
      </c>
      <c r="E1734"/>
      <c r="F1734" t="s">
        <v>253</v>
      </c>
      <c r="G1734">
        <v>7</v>
      </c>
      <c r="H1734">
        <v>0</v>
      </c>
      <c r="I1734">
        <v>0</v>
      </c>
      <c r="J1734">
        <v>0</v>
      </c>
      <c r="K1734">
        <v>0</v>
      </c>
      <c r="L1734">
        <v>0</v>
      </c>
      <c r="M1734" t="s">
        <v>1000</v>
      </c>
    </row>
    <row r="1735" spans="1:13">
      <c r="A1735" s="13">
        <f t="shared" si="27"/>
        <v>1318</v>
      </c>
      <c r="B1735">
        <v>2022543</v>
      </c>
      <c r="C1735">
        <v>1380</v>
      </c>
      <c r="D1735">
        <v>1005</v>
      </c>
      <c r="E1735"/>
      <c r="F1735" t="s">
        <v>253</v>
      </c>
      <c r="G1735" s="177">
        <v>1318</v>
      </c>
      <c r="H1735">
        <v>0</v>
      </c>
      <c r="I1735">
        <v>0</v>
      </c>
      <c r="J1735">
        <v>0</v>
      </c>
      <c r="K1735">
        <v>0</v>
      </c>
      <c r="L1735">
        <v>0</v>
      </c>
      <c r="M1735" t="s">
        <v>1001</v>
      </c>
    </row>
    <row r="1736" spans="1:13">
      <c r="A1736" s="13">
        <f t="shared" si="27"/>
        <v>1500</v>
      </c>
      <c r="B1736">
        <v>2022544</v>
      </c>
      <c r="C1736">
        <v>1380</v>
      </c>
      <c r="D1736">
        <v>1005</v>
      </c>
      <c r="E1736"/>
      <c r="F1736" t="s">
        <v>253</v>
      </c>
      <c r="G1736" s="177">
        <v>1500</v>
      </c>
      <c r="H1736">
        <v>0</v>
      </c>
      <c r="I1736">
        <v>0</v>
      </c>
      <c r="J1736">
        <v>0</v>
      </c>
      <c r="K1736">
        <v>0</v>
      </c>
      <c r="L1736">
        <v>0</v>
      </c>
      <c r="M1736" t="s">
        <v>1002</v>
      </c>
    </row>
    <row r="1737" spans="1:13">
      <c r="A1737" s="13">
        <f t="shared" si="27"/>
        <v>10755</v>
      </c>
      <c r="B1737">
        <v>2022545</v>
      </c>
      <c r="C1737">
        <v>1380</v>
      </c>
      <c r="D1737">
        <v>1005</v>
      </c>
      <c r="E1737"/>
      <c r="F1737" t="s">
        <v>253</v>
      </c>
      <c r="G1737" s="177">
        <v>10755</v>
      </c>
      <c r="H1737">
        <v>0</v>
      </c>
      <c r="I1737">
        <v>0</v>
      </c>
      <c r="J1737">
        <v>0</v>
      </c>
      <c r="K1737">
        <v>0</v>
      </c>
      <c r="L1737">
        <v>0</v>
      </c>
      <c r="M1737" t="s">
        <v>1003</v>
      </c>
    </row>
    <row r="1738" spans="1:13">
      <c r="A1738" s="13">
        <f t="shared" si="27"/>
        <v>5925</v>
      </c>
      <c r="B1738">
        <v>2022546</v>
      </c>
      <c r="C1738">
        <v>1380</v>
      </c>
      <c r="D1738">
        <v>1005</v>
      </c>
      <c r="E1738"/>
      <c r="F1738" t="s">
        <v>253</v>
      </c>
      <c r="G1738" s="177">
        <v>5925</v>
      </c>
      <c r="H1738">
        <v>0</v>
      </c>
      <c r="I1738">
        <v>0</v>
      </c>
      <c r="J1738">
        <v>0</v>
      </c>
      <c r="K1738">
        <v>0</v>
      </c>
      <c r="L1738">
        <v>0</v>
      </c>
      <c r="M1738" t="s">
        <v>1004</v>
      </c>
    </row>
    <row r="1739" spans="1:13">
      <c r="A1739" s="13">
        <f t="shared" si="27"/>
        <v>1906</v>
      </c>
      <c r="B1739">
        <v>2022553</v>
      </c>
      <c r="C1739">
        <v>1380</v>
      </c>
      <c r="D1739">
        <v>1005</v>
      </c>
      <c r="E1739"/>
      <c r="F1739" t="s">
        <v>253</v>
      </c>
      <c r="G1739" s="177">
        <v>1906</v>
      </c>
      <c r="H1739">
        <v>0</v>
      </c>
      <c r="I1739">
        <v>0</v>
      </c>
      <c r="J1739">
        <v>0</v>
      </c>
      <c r="K1739">
        <v>0</v>
      </c>
      <c r="L1739">
        <v>0</v>
      </c>
      <c r="M1739" t="s">
        <v>1005</v>
      </c>
    </row>
    <row r="1740" spans="1:13">
      <c r="A1740" s="13">
        <f t="shared" si="27"/>
        <v>2321</v>
      </c>
      <c r="B1740">
        <v>2022587</v>
      </c>
      <c r="C1740">
        <v>1380</v>
      </c>
      <c r="D1740">
        <v>1005</v>
      </c>
      <c r="E1740"/>
      <c r="F1740" t="s">
        <v>253</v>
      </c>
      <c r="G1740" s="177">
        <v>2321</v>
      </c>
      <c r="H1740">
        <v>0</v>
      </c>
      <c r="I1740">
        <v>0</v>
      </c>
      <c r="J1740">
        <v>0</v>
      </c>
      <c r="K1740">
        <v>0</v>
      </c>
      <c r="L1740">
        <v>0</v>
      </c>
      <c r="M1740" t="s">
        <v>1006</v>
      </c>
    </row>
    <row r="1741" spans="1:13">
      <c r="A1741" s="13">
        <f t="shared" si="27"/>
        <v>82</v>
      </c>
      <c r="B1741">
        <v>2022587</v>
      </c>
      <c r="C1741">
        <v>1380</v>
      </c>
      <c r="D1741">
        <v>2004</v>
      </c>
      <c r="E1741"/>
      <c r="F1741" t="s">
        <v>253</v>
      </c>
      <c r="G1741">
        <v>82</v>
      </c>
      <c r="H1741">
        <v>0</v>
      </c>
      <c r="I1741">
        <v>0</v>
      </c>
      <c r="J1741">
        <v>0</v>
      </c>
      <c r="K1741">
        <v>0</v>
      </c>
      <c r="L1741">
        <v>0</v>
      </c>
      <c r="M1741" t="s">
        <v>1006</v>
      </c>
    </row>
    <row r="1742" spans="1:13">
      <c r="A1742" s="13">
        <f t="shared" si="27"/>
        <v>11556</v>
      </c>
      <c r="B1742">
        <v>2022588</v>
      </c>
      <c r="C1742">
        <v>1380</v>
      </c>
      <c r="D1742">
        <v>1005</v>
      </c>
      <c r="E1742"/>
      <c r="F1742" t="s">
        <v>253</v>
      </c>
      <c r="G1742" s="177">
        <v>11556</v>
      </c>
      <c r="H1742">
        <v>0</v>
      </c>
      <c r="I1742">
        <v>0</v>
      </c>
      <c r="J1742">
        <v>0</v>
      </c>
      <c r="K1742">
        <v>0</v>
      </c>
      <c r="L1742">
        <v>0</v>
      </c>
      <c r="M1742" t="s">
        <v>1007</v>
      </c>
    </row>
    <row r="1743" spans="1:13">
      <c r="A1743" s="13">
        <f t="shared" si="27"/>
        <v>281500</v>
      </c>
      <c r="B1743">
        <v>2022600</v>
      </c>
      <c r="C1743">
        <v>1380</v>
      </c>
      <c r="D1743">
        <v>1005</v>
      </c>
      <c r="E1743"/>
      <c r="F1743" t="s">
        <v>253</v>
      </c>
      <c r="G1743" s="177">
        <v>281500</v>
      </c>
      <c r="H1743">
        <v>0</v>
      </c>
      <c r="I1743">
        <v>0</v>
      </c>
      <c r="J1743">
        <v>0</v>
      </c>
      <c r="K1743">
        <v>0</v>
      </c>
      <c r="L1743">
        <v>0</v>
      </c>
      <c r="M1743" t="s">
        <v>7581</v>
      </c>
    </row>
    <row r="1744" spans="1:13">
      <c r="A1744" s="13">
        <f t="shared" si="27"/>
        <v>5582</v>
      </c>
      <c r="B1744">
        <v>2022600</v>
      </c>
      <c r="C1744">
        <v>1380</v>
      </c>
      <c r="D1744">
        <v>2004</v>
      </c>
      <c r="E1744"/>
      <c r="F1744" t="s">
        <v>253</v>
      </c>
      <c r="G1744" s="177">
        <v>5582</v>
      </c>
      <c r="H1744">
        <v>0</v>
      </c>
      <c r="I1744">
        <v>0</v>
      </c>
      <c r="J1744">
        <v>0</v>
      </c>
      <c r="K1744">
        <v>0</v>
      </c>
      <c r="L1744">
        <v>0</v>
      </c>
      <c r="M1744" t="s">
        <v>7581</v>
      </c>
    </row>
    <row r="1745" spans="1:13">
      <c r="A1745" s="13">
        <f t="shared" si="27"/>
        <v>607</v>
      </c>
      <c r="B1745">
        <v>2022707</v>
      </c>
      <c r="C1745">
        <v>1380</v>
      </c>
      <c r="D1745">
        <v>1005</v>
      </c>
      <c r="E1745"/>
      <c r="F1745" t="s">
        <v>253</v>
      </c>
      <c r="G1745">
        <v>607</v>
      </c>
      <c r="H1745">
        <v>0</v>
      </c>
      <c r="I1745">
        <v>0</v>
      </c>
      <c r="J1745">
        <v>0</v>
      </c>
      <c r="K1745">
        <v>0</v>
      </c>
      <c r="L1745">
        <v>0</v>
      </c>
      <c r="M1745" t="s">
        <v>1008</v>
      </c>
    </row>
    <row r="1746" spans="1:13">
      <c r="A1746" s="13">
        <f t="shared" si="27"/>
        <v>27172</v>
      </c>
      <c r="B1746">
        <v>2022729</v>
      </c>
      <c r="C1746">
        <v>1380</v>
      </c>
      <c r="D1746">
        <v>1005</v>
      </c>
      <c r="E1746"/>
      <c r="F1746" t="s">
        <v>253</v>
      </c>
      <c r="G1746" s="177">
        <v>27172</v>
      </c>
      <c r="H1746">
        <v>0</v>
      </c>
      <c r="I1746">
        <v>0</v>
      </c>
      <c r="J1746">
        <v>0</v>
      </c>
      <c r="K1746">
        <v>0</v>
      </c>
      <c r="L1746">
        <v>0</v>
      </c>
      <c r="M1746" t="s">
        <v>1009</v>
      </c>
    </row>
    <row r="1747" spans="1:13">
      <c r="A1747" s="13">
        <f t="shared" si="27"/>
        <v>20108</v>
      </c>
      <c r="B1747">
        <v>2022730</v>
      </c>
      <c r="C1747">
        <v>1380</v>
      </c>
      <c r="D1747">
        <v>1005</v>
      </c>
      <c r="E1747"/>
      <c r="F1747" t="s">
        <v>253</v>
      </c>
      <c r="G1747" s="177">
        <v>20108</v>
      </c>
      <c r="H1747">
        <v>0</v>
      </c>
      <c r="I1747">
        <v>0</v>
      </c>
      <c r="J1747">
        <v>0</v>
      </c>
      <c r="K1747">
        <v>0</v>
      </c>
      <c r="L1747">
        <v>0</v>
      </c>
      <c r="M1747" t="s">
        <v>1010</v>
      </c>
    </row>
    <row r="1748" spans="1:13">
      <c r="A1748" s="13">
        <f t="shared" si="27"/>
        <v>2824</v>
      </c>
      <c r="B1748">
        <v>2022741</v>
      </c>
      <c r="C1748">
        <v>1380</v>
      </c>
      <c r="D1748">
        <v>1005</v>
      </c>
      <c r="E1748"/>
      <c r="F1748" t="s">
        <v>253</v>
      </c>
      <c r="G1748" s="177">
        <v>2824</v>
      </c>
      <c r="H1748">
        <v>0</v>
      </c>
      <c r="I1748">
        <v>0</v>
      </c>
      <c r="J1748">
        <v>0</v>
      </c>
      <c r="K1748">
        <v>0</v>
      </c>
      <c r="L1748">
        <v>0</v>
      </c>
      <c r="M1748" t="s">
        <v>1011</v>
      </c>
    </row>
    <row r="1749" spans="1:13">
      <c r="A1749" s="13">
        <f t="shared" si="27"/>
        <v>2100</v>
      </c>
      <c r="B1749">
        <v>2022742</v>
      </c>
      <c r="C1749">
        <v>1380</v>
      </c>
      <c r="D1749">
        <v>1005</v>
      </c>
      <c r="E1749"/>
      <c r="F1749" t="s">
        <v>253</v>
      </c>
      <c r="G1749" s="177">
        <v>2100</v>
      </c>
      <c r="H1749">
        <v>0</v>
      </c>
      <c r="I1749">
        <v>0</v>
      </c>
      <c r="J1749">
        <v>0</v>
      </c>
      <c r="K1749">
        <v>0</v>
      </c>
      <c r="L1749">
        <v>0</v>
      </c>
      <c r="M1749" t="s">
        <v>1012</v>
      </c>
    </row>
    <row r="1750" spans="1:13">
      <c r="A1750" s="13">
        <f t="shared" si="27"/>
        <v>640</v>
      </c>
      <c r="B1750">
        <v>2022743</v>
      </c>
      <c r="C1750">
        <v>1380</v>
      </c>
      <c r="D1750">
        <v>1005</v>
      </c>
      <c r="E1750"/>
      <c r="F1750" t="s">
        <v>253</v>
      </c>
      <c r="G1750">
        <v>640</v>
      </c>
      <c r="H1750">
        <v>0</v>
      </c>
      <c r="I1750">
        <v>0</v>
      </c>
      <c r="J1750">
        <v>0</v>
      </c>
      <c r="K1750">
        <v>0</v>
      </c>
      <c r="L1750">
        <v>0</v>
      </c>
      <c r="M1750" t="s">
        <v>1013</v>
      </c>
    </row>
    <row r="1751" spans="1:13">
      <c r="A1751" s="13">
        <f t="shared" si="27"/>
        <v>1430</v>
      </c>
      <c r="B1751">
        <v>2022744</v>
      </c>
      <c r="C1751">
        <v>1380</v>
      </c>
      <c r="D1751">
        <v>1005</v>
      </c>
      <c r="E1751"/>
      <c r="F1751" t="s">
        <v>253</v>
      </c>
      <c r="G1751" s="177">
        <v>1430</v>
      </c>
      <c r="H1751">
        <v>0</v>
      </c>
      <c r="I1751">
        <v>0</v>
      </c>
      <c r="J1751">
        <v>0</v>
      </c>
      <c r="K1751">
        <v>0</v>
      </c>
      <c r="L1751">
        <v>0</v>
      </c>
      <c r="M1751" t="s">
        <v>1014</v>
      </c>
    </row>
    <row r="1752" spans="1:13">
      <c r="A1752" s="13">
        <f t="shared" si="27"/>
        <v>1122</v>
      </c>
      <c r="B1752">
        <v>2022745</v>
      </c>
      <c r="C1752">
        <v>1380</v>
      </c>
      <c r="D1752">
        <v>1005</v>
      </c>
      <c r="E1752"/>
      <c r="F1752" t="s">
        <v>253</v>
      </c>
      <c r="G1752" s="177">
        <v>1122</v>
      </c>
      <c r="H1752">
        <v>0</v>
      </c>
      <c r="I1752">
        <v>0</v>
      </c>
      <c r="J1752">
        <v>0</v>
      </c>
      <c r="K1752">
        <v>0</v>
      </c>
      <c r="L1752">
        <v>0</v>
      </c>
      <c r="M1752" t="s">
        <v>1015</v>
      </c>
    </row>
    <row r="1753" spans="1:13">
      <c r="A1753" s="13">
        <f t="shared" si="27"/>
        <v>1119</v>
      </c>
      <c r="B1753">
        <v>2022746</v>
      </c>
      <c r="C1753">
        <v>1380</v>
      </c>
      <c r="D1753">
        <v>1005</v>
      </c>
      <c r="E1753"/>
      <c r="F1753" t="s">
        <v>253</v>
      </c>
      <c r="G1753" s="177">
        <v>1119</v>
      </c>
      <c r="H1753">
        <v>0</v>
      </c>
      <c r="I1753">
        <v>0</v>
      </c>
      <c r="J1753">
        <v>0</v>
      </c>
      <c r="K1753">
        <v>0</v>
      </c>
      <c r="L1753">
        <v>0</v>
      </c>
      <c r="M1753" t="s">
        <v>1016</v>
      </c>
    </row>
    <row r="1754" spans="1:13">
      <c r="A1754" s="13">
        <f t="shared" si="27"/>
        <v>2190</v>
      </c>
      <c r="B1754">
        <v>2022747</v>
      </c>
      <c r="C1754">
        <v>1380</v>
      </c>
      <c r="D1754">
        <v>1005</v>
      </c>
      <c r="E1754"/>
      <c r="F1754" t="s">
        <v>253</v>
      </c>
      <c r="G1754" s="177">
        <v>2190</v>
      </c>
      <c r="H1754">
        <v>0</v>
      </c>
      <c r="I1754">
        <v>0</v>
      </c>
      <c r="J1754">
        <v>0</v>
      </c>
      <c r="K1754">
        <v>0</v>
      </c>
      <c r="L1754">
        <v>0</v>
      </c>
      <c r="M1754" t="s">
        <v>1017</v>
      </c>
    </row>
    <row r="1755" spans="1:13">
      <c r="A1755" s="13">
        <f t="shared" si="27"/>
        <v>2831</v>
      </c>
      <c r="B1755">
        <v>2022748</v>
      </c>
      <c r="C1755">
        <v>1380</v>
      </c>
      <c r="D1755">
        <v>1005</v>
      </c>
      <c r="E1755"/>
      <c r="F1755" t="s">
        <v>253</v>
      </c>
      <c r="G1755" s="177">
        <v>2831</v>
      </c>
      <c r="H1755">
        <v>0</v>
      </c>
      <c r="I1755">
        <v>0</v>
      </c>
      <c r="J1755">
        <v>0</v>
      </c>
      <c r="K1755">
        <v>0</v>
      </c>
      <c r="L1755">
        <v>0</v>
      </c>
      <c r="M1755" t="s">
        <v>1018</v>
      </c>
    </row>
    <row r="1756" spans="1:13">
      <c r="A1756" s="13">
        <f t="shared" si="27"/>
        <v>1060</v>
      </c>
      <c r="B1756">
        <v>2022749</v>
      </c>
      <c r="C1756">
        <v>1380</v>
      </c>
      <c r="D1756">
        <v>1005</v>
      </c>
      <c r="E1756"/>
      <c r="F1756" t="s">
        <v>253</v>
      </c>
      <c r="G1756" s="177">
        <v>1060</v>
      </c>
      <c r="H1756">
        <v>0</v>
      </c>
      <c r="I1756">
        <v>0</v>
      </c>
      <c r="J1756">
        <v>0</v>
      </c>
      <c r="K1756">
        <v>0</v>
      </c>
      <c r="L1756">
        <v>0</v>
      </c>
      <c r="M1756" t="s">
        <v>1019</v>
      </c>
    </row>
    <row r="1757" spans="1:13">
      <c r="A1757" s="13">
        <f t="shared" si="27"/>
        <v>642</v>
      </c>
      <c r="B1757">
        <v>2022750</v>
      </c>
      <c r="C1757">
        <v>1380</v>
      </c>
      <c r="D1757">
        <v>1005</v>
      </c>
      <c r="E1757"/>
      <c r="F1757" t="s">
        <v>253</v>
      </c>
      <c r="G1757">
        <v>642</v>
      </c>
      <c r="H1757">
        <v>0</v>
      </c>
      <c r="I1757">
        <v>0</v>
      </c>
      <c r="J1757">
        <v>0</v>
      </c>
      <c r="K1757">
        <v>0</v>
      </c>
      <c r="L1757">
        <v>0</v>
      </c>
      <c r="M1757" t="s">
        <v>1020</v>
      </c>
    </row>
    <row r="1758" spans="1:13">
      <c r="A1758" s="13">
        <f t="shared" si="27"/>
        <v>10732</v>
      </c>
      <c r="B1758">
        <v>2022753</v>
      </c>
      <c r="C1758">
        <v>1380</v>
      </c>
      <c r="D1758">
        <v>1005</v>
      </c>
      <c r="E1758"/>
      <c r="F1758" t="s">
        <v>253</v>
      </c>
      <c r="G1758" s="177">
        <v>10732</v>
      </c>
      <c r="H1758">
        <v>0</v>
      </c>
      <c r="I1758">
        <v>0</v>
      </c>
      <c r="J1758">
        <v>0</v>
      </c>
      <c r="K1758">
        <v>0</v>
      </c>
      <c r="L1758">
        <v>0</v>
      </c>
      <c r="M1758" t="s">
        <v>1021</v>
      </c>
    </row>
    <row r="1759" spans="1:13">
      <c r="A1759" s="13">
        <f t="shared" si="27"/>
        <v>6160</v>
      </c>
      <c r="B1759">
        <v>2022852</v>
      </c>
      <c r="C1759">
        <v>1380</v>
      </c>
      <c r="D1759">
        <v>1005</v>
      </c>
      <c r="E1759"/>
      <c r="F1759" t="s">
        <v>253</v>
      </c>
      <c r="G1759" s="177">
        <v>6160</v>
      </c>
      <c r="H1759">
        <v>0</v>
      </c>
      <c r="I1759">
        <v>0</v>
      </c>
      <c r="J1759">
        <v>0</v>
      </c>
      <c r="K1759">
        <v>0</v>
      </c>
      <c r="L1759">
        <v>0</v>
      </c>
      <c r="M1759" t="s">
        <v>1022</v>
      </c>
    </row>
    <row r="1760" spans="1:13">
      <c r="A1760" s="13">
        <f t="shared" si="27"/>
        <v>6499</v>
      </c>
      <c r="B1760">
        <v>2022861</v>
      </c>
      <c r="C1760">
        <v>1380</v>
      </c>
      <c r="D1760">
        <v>1005</v>
      </c>
      <c r="E1760"/>
      <c r="F1760" t="s">
        <v>253</v>
      </c>
      <c r="G1760" s="177">
        <v>6499</v>
      </c>
      <c r="H1760">
        <v>0</v>
      </c>
      <c r="I1760">
        <v>0</v>
      </c>
      <c r="J1760">
        <v>0</v>
      </c>
      <c r="K1760">
        <v>0</v>
      </c>
      <c r="L1760">
        <v>0</v>
      </c>
      <c r="M1760" t="s">
        <v>8114</v>
      </c>
    </row>
    <row r="1761" spans="1:13">
      <c r="A1761" s="13">
        <f t="shared" si="27"/>
        <v>2468</v>
      </c>
      <c r="B1761">
        <v>2022878</v>
      </c>
      <c r="C1761">
        <v>1380</v>
      </c>
      <c r="D1761">
        <v>1005</v>
      </c>
      <c r="E1761"/>
      <c r="F1761" t="s">
        <v>253</v>
      </c>
      <c r="G1761" s="177">
        <v>2468</v>
      </c>
      <c r="H1761">
        <v>0</v>
      </c>
      <c r="I1761">
        <v>0</v>
      </c>
      <c r="J1761">
        <v>0</v>
      </c>
      <c r="K1761">
        <v>0</v>
      </c>
      <c r="L1761">
        <v>0</v>
      </c>
      <c r="M1761" t="s">
        <v>1023</v>
      </c>
    </row>
    <row r="1762" spans="1:13">
      <c r="A1762" s="13">
        <f t="shared" si="27"/>
        <v>52</v>
      </c>
      <c r="B1762">
        <v>2022878</v>
      </c>
      <c r="C1762">
        <v>1380</v>
      </c>
      <c r="D1762">
        <v>2004</v>
      </c>
      <c r="E1762"/>
      <c r="F1762" t="s">
        <v>253</v>
      </c>
      <c r="G1762">
        <v>52</v>
      </c>
      <c r="H1762">
        <v>0</v>
      </c>
      <c r="I1762">
        <v>0</v>
      </c>
      <c r="J1762">
        <v>0</v>
      </c>
      <c r="K1762">
        <v>0</v>
      </c>
      <c r="L1762">
        <v>0</v>
      </c>
      <c r="M1762" t="s">
        <v>1023</v>
      </c>
    </row>
    <row r="1763" spans="1:13">
      <c r="A1763" s="13">
        <f t="shared" si="27"/>
        <v>1955</v>
      </c>
      <c r="B1763">
        <v>2022879</v>
      </c>
      <c r="C1763">
        <v>1380</v>
      </c>
      <c r="D1763">
        <v>1005</v>
      </c>
      <c r="E1763"/>
      <c r="F1763" t="s">
        <v>253</v>
      </c>
      <c r="G1763" s="177">
        <v>1955</v>
      </c>
      <c r="H1763">
        <v>0</v>
      </c>
      <c r="I1763">
        <v>0</v>
      </c>
      <c r="J1763">
        <v>0</v>
      </c>
      <c r="K1763">
        <v>0</v>
      </c>
      <c r="L1763">
        <v>0</v>
      </c>
      <c r="M1763" t="s">
        <v>1024</v>
      </c>
    </row>
    <row r="1764" spans="1:13">
      <c r="A1764" s="13">
        <f t="shared" si="27"/>
        <v>57</v>
      </c>
      <c r="B1764">
        <v>2022879</v>
      </c>
      <c r="C1764">
        <v>1380</v>
      </c>
      <c r="D1764">
        <v>2004</v>
      </c>
      <c r="E1764"/>
      <c r="F1764" t="s">
        <v>253</v>
      </c>
      <c r="G1764">
        <v>57</v>
      </c>
      <c r="H1764">
        <v>0</v>
      </c>
      <c r="I1764">
        <v>0</v>
      </c>
      <c r="J1764">
        <v>0</v>
      </c>
      <c r="K1764">
        <v>0</v>
      </c>
      <c r="L1764">
        <v>0</v>
      </c>
      <c r="M1764" t="s">
        <v>1024</v>
      </c>
    </row>
    <row r="1765" spans="1:13">
      <c r="A1765" s="13">
        <f t="shared" si="27"/>
        <v>1016</v>
      </c>
      <c r="B1765">
        <v>2022880</v>
      </c>
      <c r="C1765">
        <v>1380</v>
      </c>
      <c r="D1765">
        <v>1005</v>
      </c>
      <c r="E1765"/>
      <c r="F1765" t="s">
        <v>253</v>
      </c>
      <c r="G1765" s="177">
        <v>1016</v>
      </c>
      <c r="H1765">
        <v>0</v>
      </c>
      <c r="I1765">
        <v>0</v>
      </c>
      <c r="J1765">
        <v>0</v>
      </c>
      <c r="K1765">
        <v>0</v>
      </c>
      <c r="L1765">
        <v>0</v>
      </c>
      <c r="M1765" t="s">
        <v>1025</v>
      </c>
    </row>
    <row r="1766" spans="1:13">
      <c r="A1766" s="13">
        <f t="shared" si="27"/>
        <v>952</v>
      </c>
      <c r="B1766">
        <v>2022881</v>
      </c>
      <c r="C1766">
        <v>1380</v>
      </c>
      <c r="D1766">
        <v>1005</v>
      </c>
      <c r="E1766"/>
      <c r="F1766" t="s">
        <v>253</v>
      </c>
      <c r="G1766">
        <v>952</v>
      </c>
      <c r="H1766">
        <v>0</v>
      </c>
      <c r="I1766">
        <v>0</v>
      </c>
      <c r="J1766">
        <v>0</v>
      </c>
      <c r="K1766">
        <v>0</v>
      </c>
      <c r="L1766">
        <v>0</v>
      </c>
      <c r="M1766" t="s">
        <v>1026</v>
      </c>
    </row>
    <row r="1767" spans="1:13">
      <c r="A1767" s="13">
        <f t="shared" si="27"/>
        <v>1407</v>
      </c>
      <c r="B1767">
        <v>2022882</v>
      </c>
      <c r="C1767">
        <v>1380</v>
      </c>
      <c r="D1767">
        <v>1005</v>
      </c>
      <c r="E1767"/>
      <c r="F1767" t="s">
        <v>253</v>
      </c>
      <c r="G1767" s="177">
        <v>1407</v>
      </c>
      <c r="H1767">
        <v>0</v>
      </c>
      <c r="I1767">
        <v>0</v>
      </c>
      <c r="J1767">
        <v>0</v>
      </c>
      <c r="K1767">
        <v>0</v>
      </c>
      <c r="L1767">
        <v>0</v>
      </c>
      <c r="M1767" t="s">
        <v>1027</v>
      </c>
    </row>
    <row r="1768" spans="1:13">
      <c r="A1768" s="13">
        <f t="shared" si="27"/>
        <v>1369</v>
      </c>
      <c r="B1768">
        <v>2022883</v>
      </c>
      <c r="C1768">
        <v>1380</v>
      </c>
      <c r="D1768">
        <v>1005</v>
      </c>
      <c r="E1768"/>
      <c r="F1768" t="s">
        <v>253</v>
      </c>
      <c r="G1768" s="177">
        <v>1369</v>
      </c>
      <c r="H1768">
        <v>0</v>
      </c>
      <c r="I1768">
        <v>0</v>
      </c>
      <c r="J1768">
        <v>0</v>
      </c>
      <c r="K1768">
        <v>0</v>
      </c>
      <c r="L1768">
        <v>0</v>
      </c>
      <c r="M1768" t="s">
        <v>1028</v>
      </c>
    </row>
    <row r="1769" spans="1:13">
      <c r="A1769" s="13">
        <f t="shared" si="27"/>
        <v>1558</v>
      </c>
      <c r="B1769">
        <v>2023053</v>
      </c>
      <c r="C1769">
        <v>1380</v>
      </c>
      <c r="D1769">
        <v>1005</v>
      </c>
      <c r="E1769"/>
      <c r="F1769" t="s">
        <v>253</v>
      </c>
      <c r="G1769" s="177">
        <v>1558</v>
      </c>
      <c r="H1769">
        <v>0</v>
      </c>
      <c r="I1769">
        <v>0</v>
      </c>
      <c r="J1769">
        <v>0</v>
      </c>
      <c r="K1769">
        <v>0</v>
      </c>
      <c r="L1769">
        <v>0</v>
      </c>
      <c r="M1769" t="s">
        <v>1029</v>
      </c>
    </row>
    <row r="1770" spans="1:13">
      <c r="A1770" s="13">
        <f t="shared" si="27"/>
        <v>4478</v>
      </c>
      <c r="B1770">
        <v>2023055</v>
      </c>
      <c r="C1770">
        <v>1380</v>
      </c>
      <c r="D1770">
        <v>1005</v>
      </c>
      <c r="E1770"/>
      <c r="F1770" t="s">
        <v>253</v>
      </c>
      <c r="G1770" s="177">
        <v>4478</v>
      </c>
      <c r="H1770">
        <v>0</v>
      </c>
      <c r="I1770">
        <v>0</v>
      </c>
      <c r="J1770">
        <v>0</v>
      </c>
      <c r="K1770">
        <v>0</v>
      </c>
      <c r="L1770">
        <v>0</v>
      </c>
      <c r="M1770" t="s">
        <v>1030</v>
      </c>
    </row>
    <row r="1771" spans="1:13">
      <c r="A1771" s="13">
        <f t="shared" si="27"/>
        <v>1172</v>
      </c>
      <c r="B1771">
        <v>2023221</v>
      </c>
      <c r="C1771">
        <v>1380</v>
      </c>
      <c r="D1771">
        <v>1005</v>
      </c>
      <c r="E1771"/>
      <c r="F1771" t="s">
        <v>253</v>
      </c>
      <c r="G1771" s="177">
        <v>1172</v>
      </c>
      <c r="H1771">
        <v>0</v>
      </c>
      <c r="I1771">
        <v>0</v>
      </c>
      <c r="J1771">
        <v>0</v>
      </c>
      <c r="K1771">
        <v>0</v>
      </c>
      <c r="L1771">
        <v>0</v>
      </c>
      <c r="M1771" t="s">
        <v>1031</v>
      </c>
    </row>
    <row r="1772" spans="1:13">
      <c r="A1772" s="13">
        <f t="shared" si="27"/>
        <v>2421</v>
      </c>
      <c r="B1772">
        <v>2023222</v>
      </c>
      <c r="C1772">
        <v>1380</v>
      </c>
      <c r="D1772">
        <v>1005</v>
      </c>
      <c r="E1772"/>
      <c r="F1772" t="s">
        <v>253</v>
      </c>
      <c r="G1772" s="177">
        <v>2421</v>
      </c>
      <c r="H1772">
        <v>0</v>
      </c>
      <c r="I1772">
        <v>0</v>
      </c>
      <c r="J1772">
        <v>0</v>
      </c>
      <c r="K1772">
        <v>0</v>
      </c>
      <c r="L1772">
        <v>0</v>
      </c>
      <c r="M1772" t="s">
        <v>1032</v>
      </c>
    </row>
    <row r="1773" spans="1:13">
      <c r="A1773" s="13">
        <f t="shared" si="27"/>
        <v>18207</v>
      </c>
      <c r="B1773">
        <v>2023268</v>
      </c>
      <c r="C1773">
        <v>1380</v>
      </c>
      <c r="D1773">
        <v>1005</v>
      </c>
      <c r="E1773"/>
      <c r="F1773" t="s">
        <v>253</v>
      </c>
      <c r="G1773" s="177">
        <v>18207</v>
      </c>
      <c r="H1773">
        <v>0</v>
      </c>
      <c r="I1773">
        <v>0</v>
      </c>
      <c r="J1773">
        <v>0</v>
      </c>
      <c r="K1773">
        <v>0</v>
      </c>
      <c r="L1773">
        <v>0</v>
      </c>
      <c r="M1773" t="s">
        <v>1033</v>
      </c>
    </row>
    <row r="1774" spans="1:13">
      <c r="A1774" s="13">
        <f t="shared" si="27"/>
        <v>1194</v>
      </c>
      <c r="B1774">
        <v>2023269</v>
      </c>
      <c r="C1774">
        <v>1380</v>
      </c>
      <c r="D1774">
        <v>1005</v>
      </c>
      <c r="E1774"/>
      <c r="F1774" t="s">
        <v>253</v>
      </c>
      <c r="G1774" s="177">
        <v>1194</v>
      </c>
      <c r="H1774">
        <v>0</v>
      </c>
      <c r="I1774">
        <v>0</v>
      </c>
      <c r="J1774">
        <v>0</v>
      </c>
      <c r="K1774">
        <v>0</v>
      </c>
      <c r="L1774">
        <v>0</v>
      </c>
      <c r="M1774" t="s">
        <v>1034</v>
      </c>
    </row>
    <row r="1775" spans="1:13">
      <c r="A1775" s="13">
        <f t="shared" si="27"/>
        <v>879</v>
      </c>
      <c r="B1775">
        <v>2023270</v>
      </c>
      <c r="C1775">
        <v>1380</v>
      </c>
      <c r="D1775">
        <v>1005</v>
      </c>
      <c r="E1775"/>
      <c r="F1775" t="s">
        <v>253</v>
      </c>
      <c r="G1775">
        <v>879</v>
      </c>
      <c r="H1775">
        <v>0</v>
      </c>
      <c r="I1775">
        <v>0</v>
      </c>
      <c r="J1775">
        <v>0</v>
      </c>
      <c r="K1775">
        <v>0</v>
      </c>
      <c r="L1775">
        <v>0</v>
      </c>
      <c r="M1775" t="s">
        <v>1035</v>
      </c>
    </row>
    <row r="1776" spans="1:13">
      <c r="A1776" s="13">
        <f t="shared" si="27"/>
        <v>536</v>
      </c>
      <c r="B1776">
        <v>2023271</v>
      </c>
      <c r="C1776">
        <v>1380</v>
      </c>
      <c r="D1776">
        <v>1005</v>
      </c>
      <c r="E1776"/>
      <c r="F1776" t="s">
        <v>253</v>
      </c>
      <c r="G1776">
        <v>536</v>
      </c>
      <c r="H1776">
        <v>0</v>
      </c>
      <c r="I1776">
        <v>0</v>
      </c>
      <c r="J1776">
        <v>0</v>
      </c>
      <c r="K1776">
        <v>0</v>
      </c>
      <c r="L1776">
        <v>0</v>
      </c>
      <c r="M1776" t="s">
        <v>1036</v>
      </c>
    </row>
    <row r="1777" spans="1:13">
      <c r="A1777" s="13">
        <f t="shared" si="27"/>
        <v>4902</v>
      </c>
      <c r="B1777">
        <v>2023272</v>
      </c>
      <c r="C1777">
        <v>1380</v>
      </c>
      <c r="D1777">
        <v>1005</v>
      </c>
      <c r="E1777"/>
      <c r="F1777" t="s">
        <v>253</v>
      </c>
      <c r="G1777" s="177">
        <v>4902</v>
      </c>
      <c r="H1777">
        <v>0</v>
      </c>
      <c r="I1777">
        <v>0</v>
      </c>
      <c r="J1777">
        <v>0</v>
      </c>
      <c r="K1777">
        <v>0</v>
      </c>
      <c r="L1777">
        <v>0</v>
      </c>
      <c r="M1777" t="s">
        <v>1037</v>
      </c>
    </row>
    <row r="1778" spans="1:13">
      <c r="A1778" s="13">
        <f t="shared" si="27"/>
        <v>2962</v>
      </c>
      <c r="B1778">
        <v>2023290</v>
      </c>
      <c r="C1778">
        <v>1380</v>
      </c>
      <c r="D1778">
        <v>1005</v>
      </c>
      <c r="E1778"/>
      <c r="F1778" t="s">
        <v>253</v>
      </c>
      <c r="G1778" s="177">
        <v>2962</v>
      </c>
      <c r="H1778">
        <v>0</v>
      </c>
      <c r="I1778">
        <v>0</v>
      </c>
      <c r="J1778">
        <v>0</v>
      </c>
      <c r="K1778">
        <v>0</v>
      </c>
      <c r="L1778">
        <v>0</v>
      </c>
      <c r="M1778" t="s">
        <v>1038</v>
      </c>
    </row>
    <row r="1779" spans="1:13">
      <c r="A1779" s="13">
        <f t="shared" si="27"/>
        <v>2443</v>
      </c>
      <c r="B1779">
        <v>2023292</v>
      </c>
      <c r="C1779">
        <v>1380</v>
      </c>
      <c r="D1779">
        <v>1005</v>
      </c>
      <c r="E1779"/>
      <c r="F1779" t="s">
        <v>253</v>
      </c>
      <c r="G1779" s="177">
        <v>2443</v>
      </c>
      <c r="H1779">
        <v>0</v>
      </c>
      <c r="I1779">
        <v>0</v>
      </c>
      <c r="J1779">
        <v>0</v>
      </c>
      <c r="K1779">
        <v>0</v>
      </c>
      <c r="L1779">
        <v>0</v>
      </c>
      <c r="M1779" t="s">
        <v>1039</v>
      </c>
    </row>
    <row r="1780" spans="1:13">
      <c r="A1780" s="13">
        <f t="shared" si="27"/>
        <v>3650</v>
      </c>
      <c r="B1780">
        <v>2023293</v>
      </c>
      <c r="C1780">
        <v>1380</v>
      </c>
      <c r="D1780">
        <v>1005</v>
      </c>
      <c r="E1780"/>
      <c r="F1780" t="s">
        <v>253</v>
      </c>
      <c r="G1780" s="177">
        <v>3650</v>
      </c>
      <c r="H1780">
        <v>0</v>
      </c>
      <c r="I1780">
        <v>0</v>
      </c>
      <c r="J1780">
        <v>0</v>
      </c>
      <c r="K1780">
        <v>0</v>
      </c>
      <c r="L1780">
        <v>0</v>
      </c>
      <c r="M1780" t="s">
        <v>1040</v>
      </c>
    </row>
    <row r="1781" spans="1:13">
      <c r="A1781" s="13">
        <f t="shared" si="27"/>
        <v>1412</v>
      </c>
      <c r="B1781">
        <v>2023395</v>
      </c>
      <c r="C1781">
        <v>1380</v>
      </c>
      <c r="D1781">
        <v>1005</v>
      </c>
      <c r="E1781"/>
      <c r="F1781" t="s">
        <v>253</v>
      </c>
      <c r="G1781" s="177">
        <v>1412</v>
      </c>
      <c r="H1781">
        <v>0</v>
      </c>
      <c r="I1781">
        <v>0</v>
      </c>
      <c r="J1781">
        <v>0</v>
      </c>
      <c r="K1781">
        <v>0</v>
      </c>
      <c r="L1781">
        <v>0</v>
      </c>
      <c r="M1781" t="s">
        <v>1041</v>
      </c>
    </row>
    <row r="1782" spans="1:13">
      <c r="A1782" s="13">
        <f t="shared" si="27"/>
        <v>10220</v>
      </c>
      <c r="B1782">
        <v>2023429</v>
      </c>
      <c r="C1782">
        <v>1380</v>
      </c>
      <c r="D1782">
        <v>1005</v>
      </c>
      <c r="E1782"/>
      <c r="F1782" t="s">
        <v>253</v>
      </c>
      <c r="G1782" s="177">
        <v>10220</v>
      </c>
      <c r="H1782">
        <v>0</v>
      </c>
      <c r="I1782">
        <v>0</v>
      </c>
      <c r="J1782">
        <v>0</v>
      </c>
      <c r="K1782">
        <v>0</v>
      </c>
      <c r="L1782">
        <v>0</v>
      </c>
      <c r="M1782" t="s">
        <v>1042</v>
      </c>
    </row>
    <row r="1783" spans="1:13">
      <c r="A1783" s="13">
        <f t="shared" si="27"/>
        <v>25970</v>
      </c>
      <c r="B1783">
        <v>2023453</v>
      </c>
      <c r="C1783">
        <v>1380</v>
      </c>
      <c r="D1783">
        <v>1005</v>
      </c>
      <c r="E1783"/>
      <c r="F1783" t="s">
        <v>253</v>
      </c>
      <c r="G1783" s="177">
        <v>25970</v>
      </c>
      <c r="H1783">
        <v>0</v>
      </c>
      <c r="I1783">
        <v>0</v>
      </c>
      <c r="J1783">
        <v>0</v>
      </c>
      <c r="K1783">
        <v>0</v>
      </c>
      <c r="L1783">
        <v>0</v>
      </c>
      <c r="M1783" t="s">
        <v>1043</v>
      </c>
    </row>
    <row r="1784" spans="1:13">
      <c r="A1784" s="13">
        <f t="shared" si="27"/>
        <v>450</v>
      </c>
      <c r="B1784">
        <v>2023453</v>
      </c>
      <c r="C1784">
        <v>1380</v>
      </c>
      <c r="D1784">
        <v>2004</v>
      </c>
      <c r="E1784"/>
      <c r="F1784" t="s">
        <v>253</v>
      </c>
      <c r="G1784">
        <v>450</v>
      </c>
      <c r="H1784">
        <v>0</v>
      </c>
      <c r="I1784">
        <v>0</v>
      </c>
      <c r="J1784">
        <v>0</v>
      </c>
      <c r="K1784">
        <v>0</v>
      </c>
      <c r="L1784">
        <v>0</v>
      </c>
      <c r="M1784" t="s">
        <v>1043</v>
      </c>
    </row>
    <row r="1785" spans="1:13">
      <c r="A1785" s="13">
        <f t="shared" si="27"/>
        <v>43324</v>
      </c>
      <c r="B1785">
        <v>2023516</v>
      </c>
      <c r="C1785">
        <v>1380</v>
      </c>
      <c r="D1785">
        <v>1005</v>
      </c>
      <c r="E1785"/>
      <c r="F1785" t="s">
        <v>253</v>
      </c>
      <c r="G1785" s="177">
        <v>43324</v>
      </c>
      <c r="H1785">
        <v>0</v>
      </c>
      <c r="I1785">
        <v>0</v>
      </c>
      <c r="J1785">
        <v>0</v>
      </c>
      <c r="K1785">
        <v>0</v>
      </c>
      <c r="L1785">
        <v>0</v>
      </c>
      <c r="M1785" t="s">
        <v>1044</v>
      </c>
    </row>
    <row r="1786" spans="1:13">
      <c r="A1786" s="13">
        <f t="shared" si="27"/>
        <v>4395</v>
      </c>
      <c r="B1786">
        <v>2023530</v>
      </c>
      <c r="C1786">
        <v>1380</v>
      </c>
      <c r="D1786">
        <v>1005</v>
      </c>
      <c r="E1786"/>
      <c r="F1786" t="s">
        <v>253</v>
      </c>
      <c r="G1786" s="177">
        <v>4395</v>
      </c>
      <c r="H1786">
        <v>0</v>
      </c>
      <c r="I1786">
        <v>0</v>
      </c>
      <c r="J1786">
        <v>0</v>
      </c>
      <c r="K1786">
        <v>0</v>
      </c>
      <c r="L1786">
        <v>0</v>
      </c>
      <c r="M1786" t="s">
        <v>1045</v>
      </c>
    </row>
    <row r="1787" spans="1:13">
      <c r="A1787" s="13">
        <f t="shared" si="27"/>
        <v>4395</v>
      </c>
      <c r="B1787">
        <v>2023531</v>
      </c>
      <c r="C1787">
        <v>1380</v>
      </c>
      <c r="D1787">
        <v>1005</v>
      </c>
      <c r="E1787"/>
      <c r="F1787" t="s">
        <v>253</v>
      </c>
      <c r="G1787" s="177">
        <v>4395</v>
      </c>
      <c r="H1787">
        <v>0</v>
      </c>
      <c r="I1787">
        <v>0</v>
      </c>
      <c r="J1787">
        <v>0</v>
      </c>
      <c r="K1787">
        <v>0</v>
      </c>
      <c r="L1787">
        <v>0</v>
      </c>
      <c r="M1787" t="s">
        <v>1046</v>
      </c>
    </row>
    <row r="1788" spans="1:13">
      <c r="A1788" s="13">
        <f t="shared" si="27"/>
        <v>4395</v>
      </c>
      <c r="B1788">
        <v>2023532</v>
      </c>
      <c r="C1788">
        <v>1380</v>
      </c>
      <c r="D1788">
        <v>1005</v>
      </c>
      <c r="E1788"/>
      <c r="F1788" t="s">
        <v>253</v>
      </c>
      <c r="G1788" s="177">
        <v>4395</v>
      </c>
      <c r="H1788">
        <v>0</v>
      </c>
      <c r="I1788">
        <v>0</v>
      </c>
      <c r="J1788">
        <v>0</v>
      </c>
      <c r="K1788">
        <v>0</v>
      </c>
      <c r="L1788">
        <v>0</v>
      </c>
      <c r="M1788" t="s">
        <v>1047</v>
      </c>
    </row>
    <row r="1789" spans="1:13">
      <c r="A1789" s="13">
        <f t="shared" si="27"/>
        <v>4395</v>
      </c>
      <c r="B1789">
        <v>2023533</v>
      </c>
      <c r="C1789">
        <v>1380</v>
      </c>
      <c r="D1789">
        <v>1005</v>
      </c>
      <c r="E1789"/>
      <c r="F1789" t="s">
        <v>253</v>
      </c>
      <c r="G1789" s="177">
        <v>4395</v>
      </c>
      <c r="H1789">
        <v>0</v>
      </c>
      <c r="I1789">
        <v>0</v>
      </c>
      <c r="J1789">
        <v>0</v>
      </c>
      <c r="K1789">
        <v>0</v>
      </c>
      <c r="L1789">
        <v>0</v>
      </c>
      <c r="M1789" t="s">
        <v>1048</v>
      </c>
    </row>
    <row r="1790" spans="1:13">
      <c r="A1790" s="13">
        <f t="shared" si="27"/>
        <v>141364</v>
      </c>
      <c r="B1790">
        <v>2023590</v>
      </c>
      <c r="C1790">
        <v>1380</v>
      </c>
      <c r="D1790">
        <v>1005</v>
      </c>
      <c r="E1790"/>
      <c r="F1790" t="s">
        <v>253</v>
      </c>
      <c r="G1790" s="177">
        <v>141364</v>
      </c>
      <c r="H1790">
        <v>0</v>
      </c>
      <c r="I1790">
        <v>0</v>
      </c>
      <c r="J1790">
        <v>0</v>
      </c>
      <c r="K1790">
        <v>0</v>
      </c>
      <c r="L1790">
        <v>0</v>
      </c>
      <c r="M1790" t="s">
        <v>1049</v>
      </c>
    </row>
    <row r="1791" spans="1:13">
      <c r="A1791" s="13">
        <f t="shared" si="27"/>
        <v>8293</v>
      </c>
      <c r="B1791">
        <v>2023591</v>
      </c>
      <c r="C1791">
        <v>1380</v>
      </c>
      <c r="D1791">
        <v>1005</v>
      </c>
      <c r="E1791"/>
      <c r="F1791" t="s">
        <v>253</v>
      </c>
      <c r="G1791" s="177">
        <v>8293</v>
      </c>
      <c r="H1791">
        <v>0</v>
      </c>
      <c r="I1791">
        <v>0</v>
      </c>
      <c r="J1791">
        <v>0</v>
      </c>
      <c r="K1791">
        <v>0</v>
      </c>
      <c r="L1791">
        <v>0</v>
      </c>
      <c r="M1791" t="s">
        <v>1050</v>
      </c>
    </row>
    <row r="1792" spans="1:13">
      <c r="A1792" s="13">
        <f t="shared" si="27"/>
        <v>13365</v>
      </c>
      <c r="B1792">
        <v>2023592</v>
      </c>
      <c r="C1792">
        <v>1380</v>
      </c>
      <c r="D1792">
        <v>1005</v>
      </c>
      <c r="E1792"/>
      <c r="F1792" t="s">
        <v>253</v>
      </c>
      <c r="G1792" s="177">
        <v>13365</v>
      </c>
      <c r="H1792">
        <v>0</v>
      </c>
      <c r="I1792">
        <v>0</v>
      </c>
      <c r="J1792">
        <v>0</v>
      </c>
      <c r="K1792">
        <v>0</v>
      </c>
      <c r="L1792">
        <v>0</v>
      </c>
      <c r="M1792" t="s">
        <v>1051</v>
      </c>
    </row>
    <row r="1793" spans="1:13">
      <c r="A1793" s="13">
        <f t="shared" si="27"/>
        <v>17291</v>
      </c>
      <c r="B1793">
        <v>2023593</v>
      </c>
      <c r="C1793">
        <v>1380</v>
      </c>
      <c r="D1793">
        <v>1005</v>
      </c>
      <c r="E1793"/>
      <c r="F1793" t="s">
        <v>253</v>
      </c>
      <c r="G1793" s="177">
        <v>17291</v>
      </c>
      <c r="H1793">
        <v>0</v>
      </c>
      <c r="I1793">
        <v>0</v>
      </c>
      <c r="J1793">
        <v>0</v>
      </c>
      <c r="K1793">
        <v>0</v>
      </c>
      <c r="L1793">
        <v>0</v>
      </c>
      <c r="M1793" t="s">
        <v>1052</v>
      </c>
    </row>
    <row r="1794" spans="1:13">
      <c r="A1794" s="13">
        <f t="shared" si="27"/>
        <v>10993</v>
      </c>
      <c r="B1794">
        <v>2023594</v>
      </c>
      <c r="C1794">
        <v>1380</v>
      </c>
      <c r="D1794">
        <v>1005</v>
      </c>
      <c r="E1794"/>
      <c r="F1794" t="s">
        <v>253</v>
      </c>
      <c r="G1794" s="177">
        <v>10993</v>
      </c>
      <c r="H1794">
        <v>0</v>
      </c>
      <c r="I1794">
        <v>0</v>
      </c>
      <c r="J1794">
        <v>0</v>
      </c>
      <c r="K1794">
        <v>0</v>
      </c>
      <c r="L1794">
        <v>0</v>
      </c>
      <c r="M1794" t="s">
        <v>1053</v>
      </c>
    </row>
    <row r="1795" spans="1:13">
      <c r="A1795" s="13">
        <f t="shared" ref="A1795:A1858" si="28">G1795+H1795+I1795</f>
        <v>24711</v>
      </c>
      <c r="B1795">
        <v>2023595</v>
      </c>
      <c r="C1795">
        <v>1380</v>
      </c>
      <c r="D1795">
        <v>1005</v>
      </c>
      <c r="E1795"/>
      <c r="F1795" t="s">
        <v>253</v>
      </c>
      <c r="G1795" s="177">
        <v>24711</v>
      </c>
      <c r="H1795">
        <v>0</v>
      </c>
      <c r="I1795">
        <v>0</v>
      </c>
      <c r="J1795">
        <v>0</v>
      </c>
      <c r="K1795">
        <v>0</v>
      </c>
      <c r="L1795">
        <v>0</v>
      </c>
      <c r="M1795" t="s">
        <v>1054</v>
      </c>
    </row>
    <row r="1796" spans="1:13">
      <c r="A1796" s="13">
        <f t="shared" si="28"/>
        <v>14843</v>
      </c>
      <c r="B1796">
        <v>2023596</v>
      </c>
      <c r="C1796">
        <v>1380</v>
      </c>
      <c r="D1796">
        <v>1005</v>
      </c>
      <c r="E1796"/>
      <c r="F1796" t="s">
        <v>253</v>
      </c>
      <c r="G1796" s="177">
        <v>14843</v>
      </c>
      <c r="H1796">
        <v>0</v>
      </c>
      <c r="I1796">
        <v>0</v>
      </c>
      <c r="J1796">
        <v>0</v>
      </c>
      <c r="K1796">
        <v>0</v>
      </c>
      <c r="L1796">
        <v>0</v>
      </c>
      <c r="M1796" t="s">
        <v>1055</v>
      </c>
    </row>
    <row r="1797" spans="1:13">
      <c r="A1797" s="13">
        <f t="shared" si="28"/>
        <v>15416</v>
      </c>
      <c r="B1797">
        <v>2023597</v>
      </c>
      <c r="C1797">
        <v>1380</v>
      </c>
      <c r="D1797">
        <v>1005</v>
      </c>
      <c r="E1797"/>
      <c r="F1797" t="s">
        <v>253</v>
      </c>
      <c r="G1797" s="177">
        <v>15416</v>
      </c>
      <c r="H1797">
        <v>0</v>
      </c>
      <c r="I1797">
        <v>0</v>
      </c>
      <c r="J1797">
        <v>0</v>
      </c>
      <c r="K1797">
        <v>0</v>
      </c>
      <c r="L1797">
        <v>0</v>
      </c>
      <c r="M1797" t="s">
        <v>1056</v>
      </c>
    </row>
    <row r="1798" spans="1:13">
      <c r="A1798" s="13">
        <f t="shared" si="28"/>
        <v>23751</v>
      </c>
      <c r="B1798">
        <v>2023598</v>
      </c>
      <c r="C1798">
        <v>1380</v>
      </c>
      <c r="D1798">
        <v>1005</v>
      </c>
      <c r="E1798"/>
      <c r="F1798" t="s">
        <v>253</v>
      </c>
      <c r="G1798" s="177">
        <v>23751</v>
      </c>
      <c r="H1798">
        <v>0</v>
      </c>
      <c r="I1798">
        <v>0</v>
      </c>
      <c r="J1798">
        <v>0</v>
      </c>
      <c r="K1798">
        <v>0</v>
      </c>
      <c r="L1798">
        <v>0</v>
      </c>
      <c r="M1798" t="s">
        <v>1057</v>
      </c>
    </row>
    <row r="1799" spans="1:13">
      <c r="A1799" s="13">
        <f t="shared" si="28"/>
        <v>12900</v>
      </c>
      <c r="B1799">
        <v>2023599</v>
      </c>
      <c r="C1799">
        <v>1380</v>
      </c>
      <c r="D1799">
        <v>1005</v>
      </c>
      <c r="E1799"/>
      <c r="F1799" t="s">
        <v>253</v>
      </c>
      <c r="G1799" s="177">
        <v>12900</v>
      </c>
      <c r="H1799">
        <v>0</v>
      </c>
      <c r="I1799">
        <v>0</v>
      </c>
      <c r="J1799">
        <v>0</v>
      </c>
      <c r="K1799">
        <v>0</v>
      </c>
      <c r="L1799">
        <v>0</v>
      </c>
      <c r="M1799" t="s">
        <v>1058</v>
      </c>
    </row>
    <row r="1800" spans="1:13">
      <c r="A1800" s="13">
        <f t="shared" si="28"/>
        <v>14645</v>
      </c>
      <c r="B1800">
        <v>2023600</v>
      </c>
      <c r="C1800">
        <v>1380</v>
      </c>
      <c r="D1800">
        <v>1005</v>
      </c>
      <c r="E1800"/>
      <c r="F1800" t="s">
        <v>253</v>
      </c>
      <c r="G1800" s="177">
        <v>14645</v>
      </c>
      <c r="H1800">
        <v>0</v>
      </c>
      <c r="I1800">
        <v>0</v>
      </c>
      <c r="J1800">
        <v>0</v>
      </c>
      <c r="K1800">
        <v>0</v>
      </c>
      <c r="L1800">
        <v>0</v>
      </c>
      <c r="M1800" t="s">
        <v>1059</v>
      </c>
    </row>
    <row r="1801" spans="1:13">
      <c r="A1801" s="13">
        <f t="shared" si="28"/>
        <v>22431</v>
      </c>
      <c r="B1801">
        <v>2023601</v>
      </c>
      <c r="C1801">
        <v>1380</v>
      </c>
      <c r="D1801">
        <v>1005</v>
      </c>
      <c r="E1801"/>
      <c r="F1801" t="s">
        <v>253</v>
      </c>
      <c r="G1801" s="177">
        <v>22431</v>
      </c>
      <c r="H1801">
        <v>0</v>
      </c>
      <c r="I1801">
        <v>0</v>
      </c>
      <c r="J1801">
        <v>0</v>
      </c>
      <c r="K1801">
        <v>0</v>
      </c>
      <c r="L1801">
        <v>0</v>
      </c>
      <c r="M1801" t="s">
        <v>1060</v>
      </c>
    </row>
    <row r="1802" spans="1:13">
      <c r="A1802" s="13">
        <f t="shared" si="28"/>
        <v>29734</v>
      </c>
      <c r="B1802">
        <v>2023602</v>
      </c>
      <c r="C1802">
        <v>1380</v>
      </c>
      <c r="D1802">
        <v>1005</v>
      </c>
      <c r="E1802"/>
      <c r="F1802" t="s">
        <v>253</v>
      </c>
      <c r="G1802" s="177">
        <v>29734</v>
      </c>
      <c r="H1802">
        <v>0</v>
      </c>
      <c r="I1802">
        <v>0</v>
      </c>
      <c r="J1802">
        <v>0</v>
      </c>
      <c r="K1802">
        <v>0</v>
      </c>
      <c r="L1802">
        <v>0</v>
      </c>
      <c r="M1802" t="s">
        <v>1061</v>
      </c>
    </row>
    <row r="1803" spans="1:13">
      <c r="A1803" s="13">
        <f t="shared" si="28"/>
        <v>24340</v>
      </c>
      <c r="B1803">
        <v>2023603</v>
      </c>
      <c r="C1803">
        <v>1380</v>
      </c>
      <c r="D1803">
        <v>1005</v>
      </c>
      <c r="E1803"/>
      <c r="F1803" t="s">
        <v>253</v>
      </c>
      <c r="G1803" s="177">
        <v>24340</v>
      </c>
      <c r="H1803">
        <v>0</v>
      </c>
      <c r="I1803">
        <v>0</v>
      </c>
      <c r="J1803">
        <v>0</v>
      </c>
      <c r="K1803">
        <v>0</v>
      </c>
      <c r="L1803">
        <v>0</v>
      </c>
      <c r="M1803" t="s">
        <v>1062</v>
      </c>
    </row>
    <row r="1804" spans="1:13">
      <c r="A1804" s="13">
        <f t="shared" si="28"/>
        <v>13453</v>
      </c>
      <c r="B1804">
        <v>2023604</v>
      </c>
      <c r="C1804">
        <v>1380</v>
      </c>
      <c r="D1804">
        <v>1005</v>
      </c>
      <c r="E1804"/>
      <c r="F1804" t="s">
        <v>253</v>
      </c>
      <c r="G1804" s="177">
        <v>13453</v>
      </c>
      <c r="H1804">
        <v>0</v>
      </c>
      <c r="I1804">
        <v>0</v>
      </c>
      <c r="J1804">
        <v>0</v>
      </c>
      <c r="K1804">
        <v>0</v>
      </c>
      <c r="L1804">
        <v>0</v>
      </c>
      <c r="M1804" t="s">
        <v>1063</v>
      </c>
    </row>
    <row r="1805" spans="1:13">
      <c r="A1805" s="13">
        <f t="shared" si="28"/>
        <v>31865</v>
      </c>
      <c r="B1805">
        <v>2023605</v>
      </c>
      <c r="C1805">
        <v>1380</v>
      </c>
      <c r="D1805">
        <v>1005</v>
      </c>
      <c r="E1805"/>
      <c r="F1805" t="s">
        <v>253</v>
      </c>
      <c r="G1805" s="177">
        <v>31865</v>
      </c>
      <c r="H1805">
        <v>0</v>
      </c>
      <c r="I1805">
        <v>0</v>
      </c>
      <c r="J1805">
        <v>0</v>
      </c>
      <c r="K1805">
        <v>0</v>
      </c>
      <c r="L1805">
        <v>0</v>
      </c>
      <c r="M1805" t="s">
        <v>1064</v>
      </c>
    </row>
    <row r="1806" spans="1:13">
      <c r="A1806" s="13">
        <f t="shared" si="28"/>
        <v>11000</v>
      </c>
      <c r="B1806">
        <v>2023617</v>
      </c>
      <c r="C1806">
        <v>1380</v>
      </c>
      <c r="D1806">
        <v>1005</v>
      </c>
      <c r="E1806"/>
      <c r="F1806" t="s">
        <v>253</v>
      </c>
      <c r="G1806" s="177">
        <v>11000</v>
      </c>
      <c r="H1806">
        <v>0</v>
      </c>
      <c r="I1806">
        <v>0</v>
      </c>
      <c r="J1806">
        <v>0</v>
      </c>
      <c r="K1806">
        <v>0</v>
      </c>
      <c r="L1806">
        <v>0</v>
      </c>
      <c r="M1806" t="s">
        <v>1065</v>
      </c>
    </row>
    <row r="1807" spans="1:13">
      <c r="A1807" s="13">
        <f t="shared" si="28"/>
        <v>11000</v>
      </c>
      <c r="B1807">
        <v>2023619</v>
      </c>
      <c r="C1807">
        <v>1380</v>
      </c>
      <c r="D1807">
        <v>1005</v>
      </c>
      <c r="E1807"/>
      <c r="F1807" t="s">
        <v>253</v>
      </c>
      <c r="G1807" s="177">
        <v>11000</v>
      </c>
      <c r="H1807">
        <v>0</v>
      </c>
      <c r="I1807">
        <v>0</v>
      </c>
      <c r="J1807">
        <v>0</v>
      </c>
      <c r="K1807">
        <v>0</v>
      </c>
      <c r="L1807">
        <v>0</v>
      </c>
      <c r="M1807" t="s">
        <v>1066</v>
      </c>
    </row>
    <row r="1808" spans="1:13">
      <c r="A1808" s="13">
        <f t="shared" si="28"/>
        <v>11988</v>
      </c>
      <c r="B1808">
        <v>2023727</v>
      </c>
      <c r="C1808">
        <v>1380</v>
      </c>
      <c r="D1808">
        <v>1005</v>
      </c>
      <c r="E1808"/>
      <c r="F1808" t="s">
        <v>253</v>
      </c>
      <c r="G1808" s="177">
        <v>11988</v>
      </c>
      <c r="H1808">
        <v>0</v>
      </c>
      <c r="I1808">
        <v>0</v>
      </c>
      <c r="J1808">
        <v>0</v>
      </c>
      <c r="K1808">
        <v>0</v>
      </c>
      <c r="L1808">
        <v>0</v>
      </c>
      <c r="M1808" t="s">
        <v>1067</v>
      </c>
    </row>
    <row r="1809" spans="1:13">
      <c r="A1809" s="13">
        <f t="shared" si="28"/>
        <v>12996</v>
      </c>
      <c r="B1809">
        <v>2023728</v>
      </c>
      <c r="C1809">
        <v>1380</v>
      </c>
      <c r="D1809">
        <v>1005</v>
      </c>
      <c r="E1809"/>
      <c r="F1809" t="s">
        <v>253</v>
      </c>
      <c r="G1809" s="177">
        <v>12996</v>
      </c>
      <c r="H1809">
        <v>0</v>
      </c>
      <c r="I1809">
        <v>0</v>
      </c>
      <c r="J1809">
        <v>0</v>
      </c>
      <c r="K1809">
        <v>0</v>
      </c>
      <c r="L1809">
        <v>0</v>
      </c>
      <c r="M1809" t="s">
        <v>1068</v>
      </c>
    </row>
    <row r="1810" spans="1:13">
      <c r="A1810" s="13">
        <f t="shared" si="28"/>
        <v>2363</v>
      </c>
      <c r="B1810">
        <v>2023889</v>
      </c>
      <c r="C1810">
        <v>1380</v>
      </c>
      <c r="D1810">
        <v>1005</v>
      </c>
      <c r="E1810"/>
      <c r="F1810" t="s">
        <v>253</v>
      </c>
      <c r="G1810" s="177">
        <v>2363</v>
      </c>
      <c r="H1810">
        <v>0</v>
      </c>
      <c r="I1810">
        <v>0</v>
      </c>
      <c r="J1810">
        <v>0</v>
      </c>
      <c r="K1810">
        <v>0</v>
      </c>
      <c r="L1810">
        <v>0</v>
      </c>
      <c r="M1810" t="s">
        <v>1069</v>
      </c>
    </row>
    <row r="1811" spans="1:13">
      <c r="A1811" s="13">
        <f t="shared" si="28"/>
        <v>2993</v>
      </c>
      <c r="B1811">
        <v>2023890</v>
      </c>
      <c r="C1811">
        <v>1380</v>
      </c>
      <c r="D1811">
        <v>1005</v>
      </c>
      <c r="E1811"/>
      <c r="F1811" t="s">
        <v>253</v>
      </c>
      <c r="G1811" s="177">
        <v>2993</v>
      </c>
      <c r="H1811">
        <v>0</v>
      </c>
      <c r="I1811">
        <v>0</v>
      </c>
      <c r="J1811">
        <v>0</v>
      </c>
      <c r="K1811">
        <v>0</v>
      </c>
      <c r="L1811">
        <v>0</v>
      </c>
      <c r="M1811" t="s">
        <v>1070</v>
      </c>
    </row>
    <row r="1812" spans="1:13">
      <c r="A1812" s="13">
        <f t="shared" si="28"/>
        <v>24992</v>
      </c>
      <c r="B1812">
        <v>2023891</v>
      </c>
      <c r="C1812">
        <v>1380</v>
      </c>
      <c r="D1812">
        <v>1005</v>
      </c>
      <c r="E1812"/>
      <c r="F1812" t="s">
        <v>253</v>
      </c>
      <c r="G1812" s="177">
        <v>24992</v>
      </c>
      <c r="H1812">
        <v>0</v>
      </c>
      <c r="I1812">
        <v>0</v>
      </c>
      <c r="J1812">
        <v>0</v>
      </c>
      <c r="K1812">
        <v>0</v>
      </c>
      <c r="L1812">
        <v>0</v>
      </c>
      <c r="M1812" t="s">
        <v>1071</v>
      </c>
    </row>
    <row r="1813" spans="1:13">
      <c r="A1813" s="13">
        <f t="shared" si="28"/>
        <v>2282</v>
      </c>
      <c r="B1813">
        <v>2023893</v>
      </c>
      <c r="C1813">
        <v>1380</v>
      </c>
      <c r="D1813">
        <v>1005</v>
      </c>
      <c r="E1813"/>
      <c r="F1813" t="s">
        <v>253</v>
      </c>
      <c r="G1813" s="177">
        <v>2282</v>
      </c>
      <c r="H1813">
        <v>0</v>
      </c>
      <c r="I1813">
        <v>0</v>
      </c>
      <c r="J1813">
        <v>0</v>
      </c>
      <c r="K1813">
        <v>0</v>
      </c>
      <c r="L1813">
        <v>0</v>
      </c>
      <c r="M1813" t="s">
        <v>1072</v>
      </c>
    </row>
    <row r="1814" spans="1:13">
      <c r="A1814" s="13">
        <f t="shared" si="28"/>
        <v>1784</v>
      </c>
      <c r="B1814">
        <v>2023895</v>
      </c>
      <c r="C1814">
        <v>1380</v>
      </c>
      <c r="D1814">
        <v>1005</v>
      </c>
      <c r="E1814"/>
      <c r="F1814" t="s">
        <v>253</v>
      </c>
      <c r="G1814" s="177">
        <v>1784</v>
      </c>
      <c r="H1814">
        <v>0</v>
      </c>
      <c r="I1814">
        <v>0</v>
      </c>
      <c r="J1814">
        <v>0</v>
      </c>
      <c r="K1814">
        <v>0</v>
      </c>
      <c r="L1814">
        <v>0</v>
      </c>
      <c r="M1814" t="s">
        <v>1073</v>
      </c>
    </row>
    <row r="1815" spans="1:13">
      <c r="A1815" s="13">
        <f t="shared" si="28"/>
        <v>3108</v>
      </c>
      <c r="B1815">
        <v>2023905</v>
      </c>
      <c r="C1815">
        <v>1380</v>
      </c>
      <c r="D1815">
        <v>1005</v>
      </c>
      <c r="E1815"/>
      <c r="F1815" t="s">
        <v>253</v>
      </c>
      <c r="G1815" s="177">
        <v>3108</v>
      </c>
      <c r="H1815">
        <v>0</v>
      </c>
      <c r="I1815">
        <v>0</v>
      </c>
      <c r="J1815">
        <v>0</v>
      </c>
      <c r="K1815">
        <v>0</v>
      </c>
      <c r="L1815">
        <v>0</v>
      </c>
      <c r="M1815" t="s">
        <v>1074</v>
      </c>
    </row>
    <row r="1816" spans="1:13">
      <c r="A1816" s="13">
        <f t="shared" si="28"/>
        <v>1280</v>
      </c>
      <c r="B1816">
        <v>2023934</v>
      </c>
      <c r="C1816">
        <v>1380</v>
      </c>
      <c r="D1816">
        <v>1005</v>
      </c>
      <c r="E1816"/>
      <c r="F1816" t="s">
        <v>253</v>
      </c>
      <c r="G1816" s="177">
        <v>1280</v>
      </c>
      <c r="H1816">
        <v>0</v>
      </c>
      <c r="I1816">
        <v>0</v>
      </c>
      <c r="J1816">
        <v>0</v>
      </c>
      <c r="K1816">
        <v>0</v>
      </c>
      <c r="L1816">
        <v>0</v>
      </c>
      <c r="M1816" t="s">
        <v>1075</v>
      </c>
    </row>
    <row r="1817" spans="1:13">
      <c r="A1817" s="13">
        <f t="shared" si="28"/>
        <v>15748</v>
      </c>
      <c r="B1817">
        <v>2023945</v>
      </c>
      <c r="C1817">
        <v>1380</v>
      </c>
      <c r="D1817">
        <v>1005</v>
      </c>
      <c r="E1817"/>
      <c r="F1817" t="s">
        <v>253</v>
      </c>
      <c r="G1817" s="177">
        <v>15748</v>
      </c>
      <c r="H1817">
        <v>0</v>
      </c>
      <c r="I1817">
        <v>0</v>
      </c>
      <c r="J1817">
        <v>0</v>
      </c>
      <c r="K1817">
        <v>0</v>
      </c>
      <c r="L1817">
        <v>0</v>
      </c>
      <c r="M1817" t="s">
        <v>1076</v>
      </c>
    </row>
    <row r="1818" spans="1:13">
      <c r="A1818" s="13">
        <f t="shared" si="28"/>
        <v>8255</v>
      </c>
      <c r="B1818">
        <v>2023946</v>
      </c>
      <c r="C1818">
        <v>1380</v>
      </c>
      <c r="D1818">
        <v>1000</v>
      </c>
      <c r="E1818"/>
      <c r="F1818" t="s">
        <v>122</v>
      </c>
      <c r="G1818" s="177">
        <v>8255</v>
      </c>
      <c r="H1818">
        <v>0</v>
      </c>
      <c r="I1818">
        <v>0</v>
      </c>
      <c r="J1818">
        <v>0</v>
      </c>
      <c r="K1818">
        <v>0</v>
      </c>
      <c r="L1818">
        <v>0</v>
      </c>
      <c r="M1818" t="s">
        <v>8379</v>
      </c>
    </row>
    <row r="1819" spans="1:13">
      <c r="A1819" s="13">
        <f t="shared" si="28"/>
        <v>100</v>
      </c>
      <c r="B1819">
        <v>2023946</v>
      </c>
      <c r="C1819">
        <v>1380</v>
      </c>
      <c r="D1819">
        <v>2000</v>
      </c>
      <c r="E1819"/>
      <c r="F1819" t="s">
        <v>122</v>
      </c>
      <c r="G1819">
        <v>100</v>
      </c>
      <c r="H1819">
        <v>0</v>
      </c>
      <c r="I1819">
        <v>0</v>
      </c>
      <c r="J1819">
        <v>0</v>
      </c>
      <c r="K1819">
        <v>0</v>
      </c>
      <c r="L1819">
        <v>0</v>
      </c>
      <c r="M1819" t="s">
        <v>8379</v>
      </c>
    </row>
    <row r="1820" spans="1:13">
      <c r="A1820" s="13">
        <f t="shared" si="28"/>
        <v>51374</v>
      </c>
      <c r="B1820">
        <v>2023947</v>
      </c>
      <c r="C1820">
        <v>1380</v>
      </c>
      <c r="D1820">
        <v>1005</v>
      </c>
      <c r="E1820"/>
      <c r="F1820" t="s">
        <v>253</v>
      </c>
      <c r="G1820" s="177">
        <v>51374</v>
      </c>
      <c r="H1820">
        <v>0</v>
      </c>
      <c r="I1820">
        <v>0</v>
      </c>
      <c r="J1820">
        <v>0</v>
      </c>
      <c r="K1820">
        <v>0</v>
      </c>
      <c r="L1820">
        <v>0</v>
      </c>
      <c r="M1820" t="s">
        <v>1077</v>
      </c>
    </row>
    <row r="1821" spans="1:13">
      <c r="A1821" s="13">
        <f t="shared" si="28"/>
        <v>11425.565000000001</v>
      </c>
      <c r="B1821">
        <v>2024018</v>
      </c>
      <c r="C1821">
        <v>1380</v>
      </c>
      <c r="D1821">
        <v>1000</v>
      </c>
      <c r="E1821"/>
      <c r="F1821" t="s">
        <v>122</v>
      </c>
      <c r="G1821" s="102">
        <v>11425.565000000001</v>
      </c>
      <c r="H1821">
        <v>0</v>
      </c>
      <c r="I1821">
        <v>0</v>
      </c>
      <c r="J1821">
        <v>0</v>
      </c>
      <c r="K1821">
        <v>0</v>
      </c>
      <c r="L1821">
        <v>0</v>
      </c>
      <c r="M1821" t="s">
        <v>8705</v>
      </c>
    </row>
    <row r="1822" spans="1:13">
      <c r="A1822" s="13">
        <f t="shared" si="28"/>
        <v>26.36</v>
      </c>
      <c r="B1822">
        <v>2024018</v>
      </c>
      <c r="C1822">
        <v>1380</v>
      </c>
      <c r="D1822">
        <v>2000</v>
      </c>
      <c r="E1822"/>
      <c r="F1822" t="s">
        <v>122</v>
      </c>
      <c r="G1822">
        <v>26.36</v>
      </c>
      <c r="H1822">
        <v>0</v>
      </c>
      <c r="I1822">
        <v>0</v>
      </c>
      <c r="J1822">
        <v>0</v>
      </c>
      <c r="K1822">
        <v>0</v>
      </c>
      <c r="L1822">
        <v>0</v>
      </c>
      <c r="M1822" t="s">
        <v>8705</v>
      </c>
    </row>
    <row r="1823" spans="1:13">
      <c r="A1823" s="13">
        <f t="shared" si="28"/>
        <v>3206</v>
      </c>
      <c r="B1823">
        <v>2024078</v>
      </c>
      <c r="C1823">
        <v>1380</v>
      </c>
      <c r="D1823">
        <v>1005</v>
      </c>
      <c r="E1823"/>
      <c r="F1823" t="s">
        <v>253</v>
      </c>
      <c r="G1823" s="177">
        <v>3206</v>
      </c>
      <c r="H1823">
        <v>0</v>
      </c>
      <c r="I1823">
        <v>0</v>
      </c>
      <c r="J1823">
        <v>0</v>
      </c>
      <c r="K1823">
        <v>0</v>
      </c>
      <c r="L1823">
        <v>0</v>
      </c>
      <c r="M1823" t="s">
        <v>1078</v>
      </c>
    </row>
    <row r="1824" spans="1:13">
      <c r="A1824" s="13">
        <f t="shared" si="28"/>
        <v>4568</v>
      </c>
      <c r="B1824">
        <v>2024079</v>
      </c>
      <c r="C1824">
        <v>1380</v>
      </c>
      <c r="D1824">
        <v>1005</v>
      </c>
      <c r="E1824"/>
      <c r="F1824" t="s">
        <v>253</v>
      </c>
      <c r="G1824" s="177">
        <v>4568</v>
      </c>
      <c r="H1824">
        <v>0</v>
      </c>
      <c r="I1824">
        <v>0</v>
      </c>
      <c r="J1824">
        <v>0</v>
      </c>
      <c r="K1824">
        <v>0</v>
      </c>
      <c r="L1824">
        <v>0</v>
      </c>
      <c r="M1824" t="s">
        <v>1079</v>
      </c>
    </row>
    <row r="1825" spans="1:13">
      <c r="A1825" s="13">
        <f t="shared" si="28"/>
        <v>3501</v>
      </c>
      <c r="B1825">
        <v>2024080</v>
      </c>
      <c r="C1825">
        <v>1380</v>
      </c>
      <c r="D1825">
        <v>1005</v>
      </c>
      <c r="E1825"/>
      <c r="F1825" t="s">
        <v>253</v>
      </c>
      <c r="G1825" s="177">
        <v>3501</v>
      </c>
      <c r="H1825">
        <v>0</v>
      </c>
      <c r="I1825">
        <v>0</v>
      </c>
      <c r="J1825">
        <v>0</v>
      </c>
      <c r="K1825">
        <v>0</v>
      </c>
      <c r="L1825">
        <v>0</v>
      </c>
      <c r="M1825" t="s">
        <v>1080</v>
      </c>
    </row>
    <row r="1826" spans="1:13">
      <c r="A1826" s="13">
        <f t="shared" si="28"/>
        <v>4228</v>
      </c>
      <c r="B1826">
        <v>2024081</v>
      </c>
      <c r="C1826">
        <v>1380</v>
      </c>
      <c r="D1826">
        <v>1005</v>
      </c>
      <c r="E1826"/>
      <c r="F1826" t="s">
        <v>253</v>
      </c>
      <c r="G1826" s="177">
        <v>4228</v>
      </c>
      <c r="H1826">
        <v>0</v>
      </c>
      <c r="I1826">
        <v>0</v>
      </c>
      <c r="J1826">
        <v>0</v>
      </c>
      <c r="K1826">
        <v>0</v>
      </c>
      <c r="L1826">
        <v>0</v>
      </c>
      <c r="M1826" t="s">
        <v>1081</v>
      </c>
    </row>
    <row r="1827" spans="1:13">
      <c r="A1827" s="13">
        <f t="shared" si="28"/>
        <v>1040</v>
      </c>
      <c r="B1827">
        <v>2024082</v>
      </c>
      <c r="C1827">
        <v>1380</v>
      </c>
      <c r="D1827">
        <v>1005</v>
      </c>
      <c r="E1827"/>
      <c r="F1827" t="s">
        <v>253</v>
      </c>
      <c r="G1827" s="177">
        <v>1040</v>
      </c>
      <c r="H1827">
        <v>0</v>
      </c>
      <c r="I1827">
        <v>0</v>
      </c>
      <c r="J1827">
        <v>0</v>
      </c>
      <c r="K1827">
        <v>0</v>
      </c>
      <c r="L1827">
        <v>0</v>
      </c>
      <c r="M1827" t="s">
        <v>1082</v>
      </c>
    </row>
    <row r="1828" spans="1:13">
      <c r="A1828" s="13">
        <f t="shared" si="28"/>
        <v>12531</v>
      </c>
      <c r="B1828">
        <v>2024085</v>
      </c>
      <c r="C1828">
        <v>1380</v>
      </c>
      <c r="D1828">
        <v>1005</v>
      </c>
      <c r="E1828"/>
      <c r="F1828" t="s">
        <v>253</v>
      </c>
      <c r="G1828" s="177">
        <v>12531</v>
      </c>
      <c r="H1828">
        <v>0</v>
      </c>
      <c r="I1828">
        <v>0</v>
      </c>
      <c r="J1828">
        <v>0</v>
      </c>
      <c r="K1828">
        <v>0</v>
      </c>
      <c r="L1828">
        <v>0</v>
      </c>
      <c r="M1828" t="s">
        <v>1083</v>
      </c>
    </row>
    <row r="1829" spans="1:13">
      <c r="A1829" s="13">
        <f t="shared" si="28"/>
        <v>8538</v>
      </c>
      <c r="B1829">
        <v>2024086</v>
      </c>
      <c r="C1829">
        <v>1380</v>
      </c>
      <c r="D1829">
        <v>1005</v>
      </c>
      <c r="E1829"/>
      <c r="F1829" t="s">
        <v>253</v>
      </c>
      <c r="G1829" s="177">
        <v>8538</v>
      </c>
      <c r="H1829">
        <v>0</v>
      </c>
      <c r="I1829">
        <v>0</v>
      </c>
      <c r="J1829">
        <v>0</v>
      </c>
      <c r="K1829">
        <v>0</v>
      </c>
      <c r="L1829">
        <v>0</v>
      </c>
      <c r="M1829" t="s">
        <v>1084</v>
      </c>
    </row>
    <row r="1830" spans="1:13">
      <c r="A1830" s="13">
        <f t="shared" si="28"/>
        <v>721</v>
      </c>
      <c r="B1830">
        <v>2024141</v>
      </c>
      <c r="C1830">
        <v>1380</v>
      </c>
      <c r="D1830">
        <v>1005</v>
      </c>
      <c r="E1830"/>
      <c r="F1830" t="s">
        <v>253</v>
      </c>
      <c r="G1830">
        <v>721</v>
      </c>
      <c r="H1830">
        <v>0</v>
      </c>
      <c r="I1830">
        <v>0</v>
      </c>
      <c r="J1830">
        <v>0</v>
      </c>
      <c r="K1830">
        <v>0</v>
      </c>
      <c r="L1830">
        <v>0</v>
      </c>
      <c r="M1830" t="s">
        <v>1085</v>
      </c>
    </row>
    <row r="1831" spans="1:13">
      <c r="A1831" s="13">
        <f t="shared" si="28"/>
        <v>1260</v>
      </c>
      <c r="B1831">
        <v>2024142</v>
      </c>
      <c r="C1831">
        <v>1380</v>
      </c>
      <c r="D1831">
        <v>1005</v>
      </c>
      <c r="E1831"/>
      <c r="F1831" t="s">
        <v>253</v>
      </c>
      <c r="G1831" s="177">
        <v>1260</v>
      </c>
      <c r="H1831">
        <v>0</v>
      </c>
      <c r="I1831">
        <v>0</v>
      </c>
      <c r="J1831">
        <v>0</v>
      </c>
      <c r="K1831">
        <v>0</v>
      </c>
      <c r="L1831">
        <v>0</v>
      </c>
      <c r="M1831" t="s">
        <v>1086</v>
      </c>
    </row>
    <row r="1832" spans="1:13">
      <c r="A1832" s="13">
        <f t="shared" si="28"/>
        <v>2242</v>
      </c>
      <c r="B1832">
        <v>2024151</v>
      </c>
      <c r="C1832">
        <v>1380</v>
      </c>
      <c r="D1832">
        <v>1005</v>
      </c>
      <c r="E1832"/>
      <c r="F1832" t="s">
        <v>253</v>
      </c>
      <c r="G1832" s="177">
        <v>2242</v>
      </c>
      <c r="H1832">
        <v>0</v>
      </c>
      <c r="I1832">
        <v>0</v>
      </c>
      <c r="J1832">
        <v>0</v>
      </c>
      <c r="K1832">
        <v>0</v>
      </c>
      <c r="L1832">
        <v>0</v>
      </c>
      <c r="M1832" t="s">
        <v>1087</v>
      </c>
    </row>
    <row r="1833" spans="1:13">
      <c r="A1833" s="13">
        <f t="shared" si="28"/>
        <v>21158</v>
      </c>
      <c r="B1833">
        <v>2024215</v>
      </c>
      <c r="C1833">
        <v>1380</v>
      </c>
      <c r="D1833">
        <v>1005</v>
      </c>
      <c r="E1833"/>
      <c r="F1833" t="s">
        <v>253</v>
      </c>
      <c r="G1833" s="177">
        <v>21158</v>
      </c>
      <c r="H1833">
        <v>0</v>
      </c>
      <c r="I1833">
        <v>0</v>
      </c>
      <c r="J1833">
        <v>0</v>
      </c>
      <c r="K1833">
        <v>0</v>
      </c>
      <c r="L1833">
        <v>0</v>
      </c>
      <c r="M1833" t="s">
        <v>1088</v>
      </c>
    </row>
    <row r="1834" spans="1:13">
      <c r="A1834" s="13">
        <f t="shared" si="28"/>
        <v>13565</v>
      </c>
      <c r="B1834">
        <v>2024301</v>
      </c>
      <c r="C1834">
        <v>1380</v>
      </c>
      <c r="D1834">
        <v>1000</v>
      </c>
      <c r="E1834"/>
      <c r="F1834" t="s">
        <v>253</v>
      </c>
      <c r="G1834" s="177">
        <v>13565</v>
      </c>
      <c r="H1834">
        <v>0</v>
      </c>
      <c r="I1834">
        <v>0</v>
      </c>
      <c r="J1834">
        <v>0</v>
      </c>
      <c r="K1834">
        <v>0</v>
      </c>
      <c r="L1834">
        <v>0</v>
      </c>
      <c r="M1834" t="s">
        <v>1089</v>
      </c>
    </row>
    <row r="1835" spans="1:13">
      <c r="A1835" s="13">
        <f t="shared" si="28"/>
        <v>13752</v>
      </c>
      <c r="B1835">
        <v>2024302</v>
      </c>
      <c r="C1835">
        <v>1380</v>
      </c>
      <c r="D1835">
        <v>1000</v>
      </c>
      <c r="E1835"/>
      <c r="F1835" t="s">
        <v>253</v>
      </c>
      <c r="G1835" s="177">
        <v>13752</v>
      </c>
      <c r="H1835">
        <v>0</v>
      </c>
      <c r="I1835">
        <v>0</v>
      </c>
      <c r="J1835">
        <v>0</v>
      </c>
      <c r="K1835">
        <v>0</v>
      </c>
      <c r="L1835">
        <v>0</v>
      </c>
      <c r="M1835" t="s">
        <v>1090</v>
      </c>
    </row>
    <row r="1836" spans="1:13">
      <c r="A1836" s="13">
        <f t="shared" si="28"/>
        <v>12273</v>
      </c>
      <c r="B1836">
        <v>2024303</v>
      </c>
      <c r="C1836">
        <v>1380</v>
      </c>
      <c r="D1836">
        <v>1000</v>
      </c>
      <c r="E1836"/>
      <c r="F1836" t="s">
        <v>253</v>
      </c>
      <c r="G1836" s="177">
        <v>12273</v>
      </c>
      <c r="H1836">
        <v>0</v>
      </c>
      <c r="I1836">
        <v>0</v>
      </c>
      <c r="J1836">
        <v>0</v>
      </c>
      <c r="K1836">
        <v>0</v>
      </c>
      <c r="L1836">
        <v>0</v>
      </c>
      <c r="M1836" t="s">
        <v>1091</v>
      </c>
    </row>
    <row r="1837" spans="1:13">
      <c r="A1837" s="13">
        <f t="shared" si="28"/>
        <v>3632</v>
      </c>
      <c r="B1837">
        <v>2024365</v>
      </c>
      <c r="C1837">
        <v>1380</v>
      </c>
      <c r="D1837">
        <v>1005</v>
      </c>
      <c r="E1837"/>
      <c r="F1837" t="s">
        <v>253</v>
      </c>
      <c r="G1837" s="177">
        <v>3632</v>
      </c>
      <c r="H1837">
        <v>0</v>
      </c>
      <c r="I1837">
        <v>0</v>
      </c>
      <c r="J1837">
        <v>0</v>
      </c>
      <c r="K1837">
        <v>0</v>
      </c>
      <c r="L1837">
        <v>0</v>
      </c>
      <c r="M1837" t="s">
        <v>1092</v>
      </c>
    </row>
    <row r="1838" spans="1:13">
      <c r="A1838" s="13">
        <f t="shared" si="28"/>
        <v>8625</v>
      </c>
      <c r="B1838">
        <v>2024366</v>
      </c>
      <c r="C1838">
        <v>1380</v>
      </c>
      <c r="D1838">
        <v>1005</v>
      </c>
      <c r="E1838"/>
      <c r="F1838" t="s">
        <v>253</v>
      </c>
      <c r="G1838" s="177">
        <v>8625</v>
      </c>
      <c r="H1838">
        <v>0</v>
      </c>
      <c r="I1838">
        <v>0</v>
      </c>
      <c r="J1838">
        <v>0</v>
      </c>
      <c r="K1838">
        <v>0</v>
      </c>
      <c r="L1838">
        <v>0</v>
      </c>
      <c r="M1838" t="s">
        <v>1093</v>
      </c>
    </row>
    <row r="1839" spans="1:13">
      <c r="A1839" s="13">
        <f t="shared" si="28"/>
        <v>8624</v>
      </c>
      <c r="B1839">
        <v>2024367</v>
      </c>
      <c r="C1839">
        <v>1380</v>
      </c>
      <c r="D1839">
        <v>1005</v>
      </c>
      <c r="E1839"/>
      <c r="F1839" t="s">
        <v>253</v>
      </c>
      <c r="G1839" s="177">
        <v>8624</v>
      </c>
      <c r="H1839">
        <v>0</v>
      </c>
      <c r="I1839">
        <v>0</v>
      </c>
      <c r="J1839">
        <v>0</v>
      </c>
      <c r="K1839">
        <v>0</v>
      </c>
      <c r="L1839">
        <v>0</v>
      </c>
      <c r="M1839" t="s">
        <v>1094</v>
      </c>
    </row>
    <row r="1840" spans="1:13">
      <c r="A1840" s="13">
        <f t="shared" si="28"/>
        <v>3119</v>
      </c>
      <c r="B1840">
        <v>2024416</v>
      </c>
      <c r="C1840">
        <v>1380</v>
      </c>
      <c r="D1840">
        <v>1005</v>
      </c>
      <c r="E1840"/>
      <c r="F1840" t="s">
        <v>253</v>
      </c>
      <c r="G1840" s="177">
        <v>3119</v>
      </c>
      <c r="H1840">
        <v>0</v>
      </c>
      <c r="I1840">
        <v>0</v>
      </c>
      <c r="J1840">
        <v>0</v>
      </c>
      <c r="K1840">
        <v>0</v>
      </c>
      <c r="L1840">
        <v>0</v>
      </c>
      <c r="M1840" t="s">
        <v>1095</v>
      </c>
    </row>
    <row r="1841" spans="1:13">
      <c r="A1841" s="13">
        <f t="shared" si="28"/>
        <v>11178</v>
      </c>
      <c r="B1841">
        <v>2024617</v>
      </c>
      <c r="C1841">
        <v>1380</v>
      </c>
      <c r="D1841">
        <v>1005</v>
      </c>
      <c r="E1841"/>
      <c r="F1841" t="s">
        <v>253</v>
      </c>
      <c r="G1841" s="177">
        <v>11178</v>
      </c>
      <c r="H1841">
        <v>0</v>
      </c>
      <c r="I1841">
        <v>0</v>
      </c>
      <c r="J1841">
        <v>0</v>
      </c>
      <c r="K1841">
        <v>0</v>
      </c>
      <c r="L1841">
        <v>0</v>
      </c>
      <c r="M1841" t="s">
        <v>7749</v>
      </c>
    </row>
    <row r="1842" spans="1:13">
      <c r="A1842" s="13">
        <f t="shared" si="28"/>
        <v>3000</v>
      </c>
      <c r="B1842">
        <v>2024628</v>
      </c>
      <c r="C1842">
        <v>1380</v>
      </c>
      <c r="D1842">
        <v>1005</v>
      </c>
      <c r="E1842"/>
      <c r="F1842" t="s">
        <v>253</v>
      </c>
      <c r="G1842" s="177">
        <v>3000</v>
      </c>
      <c r="H1842">
        <v>0</v>
      </c>
      <c r="I1842">
        <v>0</v>
      </c>
      <c r="J1842">
        <v>0</v>
      </c>
      <c r="K1842">
        <v>0</v>
      </c>
      <c r="L1842">
        <v>0</v>
      </c>
      <c r="M1842" t="s">
        <v>7557</v>
      </c>
    </row>
    <row r="1843" spans="1:13">
      <c r="A1843" s="13">
        <f t="shared" si="28"/>
        <v>2409</v>
      </c>
      <c r="B1843">
        <v>2024629</v>
      </c>
      <c r="C1843">
        <v>1380</v>
      </c>
      <c r="D1843">
        <v>1005</v>
      </c>
      <c r="E1843"/>
      <c r="F1843" t="s">
        <v>253</v>
      </c>
      <c r="G1843" s="177">
        <v>2409</v>
      </c>
      <c r="H1843">
        <v>0</v>
      </c>
      <c r="I1843">
        <v>0</v>
      </c>
      <c r="J1843">
        <v>0</v>
      </c>
      <c r="K1843">
        <v>0</v>
      </c>
      <c r="L1843">
        <v>0</v>
      </c>
      <c r="M1843" t="s">
        <v>7558</v>
      </c>
    </row>
    <row r="1844" spans="1:13">
      <c r="A1844" s="13">
        <f t="shared" si="28"/>
        <v>6000</v>
      </c>
      <c r="B1844">
        <v>2024630</v>
      </c>
      <c r="C1844">
        <v>1380</v>
      </c>
      <c r="D1844">
        <v>1005</v>
      </c>
      <c r="E1844"/>
      <c r="F1844" t="s">
        <v>253</v>
      </c>
      <c r="G1844" s="177">
        <v>6000</v>
      </c>
      <c r="H1844">
        <v>0</v>
      </c>
      <c r="I1844">
        <v>0</v>
      </c>
      <c r="J1844">
        <v>0</v>
      </c>
      <c r="K1844">
        <v>0</v>
      </c>
      <c r="L1844">
        <v>0</v>
      </c>
      <c r="M1844" t="s">
        <v>1096</v>
      </c>
    </row>
    <row r="1845" spans="1:13">
      <c r="A1845" s="13">
        <f t="shared" si="28"/>
        <v>11000</v>
      </c>
      <c r="B1845">
        <v>2024631</v>
      </c>
      <c r="C1845">
        <v>1380</v>
      </c>
      <c r="D1845">
        <v>1005</v>
      </c>
      <c r="E1845"/>
      <c r="F1845" t="s">
        <v>253</v>
      </c>
      <c r="G1845" s="177">
        <v>11000</v>
      </c>
      <c r="H1845">
        <v>0</v>
      </c>
      <c r="I1845">
        <v>0</v>
      </c>
      <c r="J1845">
        <v>0</v>
      </c>
      <c r="K1845">
        <v>0</v>
      </c>
      <c r="L1845">
        <v>0</v>
      </c>
      <c r="M1845" t="s">
        <v>1097</v>
      </c>
    </row>
    <row r="1846" spans="1:13">
      <c r="A1846" s="13">
        <f t="shared" si="28"/>
        <v>25000</v>
      </c>
      <c r="B1846">
        <v>2024632</v>
      </c>
      <c r="C1846">
        <v>1380</v>
      </c>
      <c r="D1846">
        <v>1005</v>
      </c>
      <c r="E1846"/>
      <c r="F1846" t="s">
        <v>253</v>
      </c>
      <c r="G1846" s="177">
        <v>25000</v>
      </c>
      <c r="H1846">
        <v>0</v>
      </c>
      <c r="I1846">
        <v>0</v>
      </c>
      <c r="J1846">
        <v>0</v>
      </c>
      <c r="K1846">
        <v>0</v>
      </c>
      <c r="L1846">
        <v>0</v>
      </c>
      <c r="M1846" t="s">
        <v>1098</v>
      </c>
    </row>
    <row r="1847" spans="1:13">
      <c r="A1847" s="13">
        <f t="shared" si="28"/>
        <v>4000</v>
      </c>
      <c r="B1847">
        <v>2024703</v>
      </c>
      <c r="C1847">
        <v>1380</v>
      </c>
      <c r="D1847">
        <v>1005</v>
      </c>
      <c r="E1847"/>
      <c r="F1847" t="s">
        <v>253</v>
      </c>
      <c r="G1847" s="177">
        <v>4000</v>
      </c>
      <c r="H1847">
        <v>0</v>
      </c>
      <c r="I1847">
        <v>0</v>
      </c>
      <c r="J1847">
        <v>0</v>
      </c>
      <c r="K1847">
        <v>0</v>
      </c>
      <c r="L1847">
        <v>0</v>
      </c>
      <c r="M1847" t="s">
        <v>7897</v>
      </c>
    </row>
    <row r="1848" spans="1:13">
      <c r="A1848" s="13">
        <f t="shared" si="28"/>
        <v>6622.5119999999997</v>
      </c>
      <c r="B1848">
        <v>2024948</v>
      </c>
      <c r="C1848">
        <v>1380</v>
      </c>
      <c r="D1848">
        <v>1000</v>
      </c>
      <c r="E1848"/>
      <c r="F1848" t="s">
        <v>122</v>
      </c>
      <c r="G1848" s="102">
        <v>6622.5119999999997</v>
      </c>
      <c r="H1848">
        <v>0</v>
      </c>
      <c r="I1848">
        <v>0</v>
      </c>
      <c r="J1848">
        <v>0</v>
      </c>
      <c r="K1848">
        <v>0</v>
      </c>
      <c r="L1848">
        <v>0</v>
      </c>
      <c r="M1848" t="s">
        <v>8706</v>
      </c>
    </row>
    <row r="1849" spans="1:13">
      <c r="A1849" s="13">
        <f t="shared" si="28"/>
        <v>191.84</v>
      </c>
      <c r="B1849">
        <v>2024948</v>
      </c>
      <c r="C1849">
        <v>1380</v>
      </c>
      <c r="D1849">
        <v>2000</v>
      </c>
      <c r="E1849"/>
      <c r="F1849" t="s">
        <v>122</v>
      </c>
      <c r="G1849">
        <v>191.84</v>
      </c>
      <c r="H1849">
        <v>0</v>
      </c>
      <c r="I1849">
        <v>0</v>
      </c>
      <c r="J1849">
        <v>0</v>
      </c>
      <c r="K1849">
        <v>0</v>
      </c>
      <c r="L1849">
        <v>0</v>
      </c>
      <c r="M1849" t="s">
        <v>8706</v>
      </c>
    </row>
    <row r="1850" spans="1:13">
      <c r="A1850" s="13">
        <f t="shared" si="28"/>
        <v>2057.2179999999998</v>
      </c>
      <c r="B1850">
        <v>2024949</v>
      </c>
      <c r="C1850">
        <v>1380</v>
      </c>
      <c r="D1850">
        <v>1000</v>
      </c>
      <c r="E1850"/>
      <c r="F1850" t="s">
        <v>122</v>
      </c>
      <c r="G1850" s="102">
        <v>2057.2179999999998</v>
      </c>
      <c r="H1850">
        <v>0</v>
      </c>
      <c r="I1850">
        <v>0</v>
      </c>
      <c r="J1850">
        <v>0</v>
      </c>
      <c r="K1850">
        <v>0</v>
      </c>
      <c r="L1850">
        <v>0</v>
      </c>
      <c r="M1850" t="s">
        <v>8707</v>
      </c>
    </row>
    <row r="1851" spans="1:13">
      <c r="A1851" s="13">
        <f t="shared" si="28"/>
        <v>9989</v>
      </c>
      <c r="B1851">
        <v>2025027</v>
      </c>
      <c r="C1851">
        <v>1380</v>
      </c>
      <c r="D1851">
        <v>1005</v>
      </c>
      <c r="E1851"/>
      <c r="F1851" t="s">
        <v>253</v>
      </c>
      <c r="G1851" s="177">
        <v>9989</v>
      </c>
      <c r="H1851">
        <v>0</v>
      </c>
      <c r="I1851">
        <v>0</v>
      </c>
      <c r="J1851">
        <v>0</v>
      </c>
      <c r="K1851">
        <v>0</v>
      </c>
      <c r="L1851">
        <v>0</v>
      </c>
      <c r="M1851" t="s">
        <v>9225</v>
      </c>
    </row>
    <row r="1852" spans="1:13">
      <c r="A1852" s="13">
        <f t="shared" si="28"/>
        <v>26</v>
      </c>
      <c r="B1852">
        <v>2025027</v>
      </c>
      <c r="C1852">
        <v>1380</v>
      </c>
      <c r="D1852">
        <v>2004</v>
      </c>
      <c r="E1852"/>
      <c r="F1852" t="s">
        <v>253</v>
      </c>
      <c r="G1852">
        <v>26</v>
      </c>
      <c r="H1852">
        <v>0</v>
      </c>
      <c r="I1852">
        <v>0</v>
      </c>
      <c r="J1852">
        <v>0</v>
      </c>
      <c r="K1852">
        <v>0</v>
      </c>
      <c r="L1852">
        <v>0</v>
      </c>
      <c r="M1852" t="s">
        <v>9225</v>
      </c>
    </row>
    <row r="1853" spans="1:13">
      <c r="A1853" s="13">
        <f t="shared" si="28"/>
        <v>16</v>
      </c>
      <c r="B1853">
        <v>2025027</v>
      </c>
      <c r="C1853">
        <v>1380</v>
      </c>
      <c r="D1853">
        <v>2040</v>
      </c>
      <c r="E1853"/>
      <c r="F1853" t="s">
        <v>253</v>
      </c>
      <c r="G1853">
        <v>16</v>
      </c>
      <c r="H1853">
        <v>0</v>
      </c>
      <c r="I1853">
        <v>0</v>
      </c>
      <c r="J1853">
        <v>0</v>
      </c>
      <c r="K1853">
        <v>0</v>
      </c>
      <c r="L1853">
        <v>0</v>
      </c>
      <c r="M1853" t="s">
        <v>9225</v>
      </c>
    </row>
    <row r="1854" spans="1:13">
      <c r="A1854" s="13">
        <f t="shared" si="28"/>
        <v>15680</v>
      </c>
      <c r="B1854">
        <v>2025028</v>
      </c>
      <c r="C1854">
        <v>1380</v>
      </c>
      <c r="D1854">
        <v>1005</v>
      </c>
      <c r="E1854"/>
      <c r="F1854" t="s">
        <v>253</v>
      </c>
      <c r="G1854" s="177">
        <v>15680</v>
      </c>
      <c r="H1854">
        <v>0</v>
      </c>
      <c r="I1854">
        <v>0</v>
      </c>
      <c r="J1854">
        <v>0</v>
      </c>
      <c r="K1854">
        <v>0</v>
      </c>
      <c r="L1854">
        <v>0</v>
      </c>
      <c r="M1854" t="s">
        <v>9226</v>
      </c>
    </row>
    <row r="1855" spans="1:13">
      <c r="A1855" s="13">
        <f t="shared" si="28"/>
        <v>26</v>
      </c>
      <c r="B1855">
        <v>2025028</v>
      </c>
      <c r="C1855">
        <v>1380</v>
      </c>
      <c r="D1855">
        <v>2004</v>
      </c>
      <c r="E1855"/>
      <c r="F1855" t="s">
        <v>253</v>
      </c>
      <c r="G1855">
        <v>26</v>
      </c>
      <c r="H1855">
        <v>0</v>
      </c>
      <c r="I1855">
        <v>0</v>
      </c>
      <c r="J1855">
        <v>0</v>
      </c>
      <c r="K1855">
        <v>0</v>
      </c>
      <c r="L1855">
        <v>0</v>
      </c>
      <c r="M1855" t="s">
        <v>9226</v>
      </c>
    </row>
    <row r="1856" spans="1:13">
      <c r="A1856" s="13">
        <f t="shared" si="28"/>
        <v>16</v>
      </c>
      <c r="B1856">
        <v>2025028</v>
      </c>
      <c r="C1856">
        <v>1380</v>
      </c>
      <c r="D1856">
        <v>2040</v>
      </c>
      <c r="E1856"/>
      <c r="F1856" t="s">
        <v>253</v>
      </c>
      <c r="G1856">
        <v>16</v>
      </c>
      <c r="H1856">
        <v>0</v>
      </c>
      <c r="I1856">
        <v>0</v>
      </c>
      <c r="J1856">
        <v>0</v>
      </c>
      <c r="K1856">
        <v>0</v>
      </c>
      <c r="L1856">
        <v>0</v>
      </c>
      <c r="M1856" t="s">
        <v>9226</v>
      </c>
    </row>
    <row r="1857" spans="1:13">
      <c r="A1857" s="13">
        <f t="shared" si="28"/>
        <v>504.90199999999999</v>
      </c>
      <c r="B1857">
        <v>2025031</v>
      </c>
      <c r="C1857">
        <v>1400</v>
      </c>
      <c r="D1857">
        <v>1000</v>
      </c>
      <c r="E1857"/>
      <c r="F1857" t="s">
        <v>122</v>
      </c>
      <c r="G1857">
        <v>504.90199999999999</v>
      </c>
      <c r="H1857">
        <v>0</v>
      </c>
      <c r="I1857">
        <v>0</v>
      </c>
      <c r="J1857">
        <v>0</v>
      </c>
      <c r="K1857">
        <v>0</v>
      </c>
      <c r="L1857">
        <v>0</v>
      </c>
      <c r="M1857" t="s">
        <v>8317</v>
      </c>
    </row>
    <row r="1858" spans="1:13">
      <c r="A1858" s="13">
        <f t="shared" si="28"/>
        <v>18.876999999999999</v>
      </c>
      <c r="B1858">
        <v>2025031</v>
      </c>
      <c r="C1858">
        <v>1400</v>
      </c>
      <c r="D1858">
        <v>2001</v>
      </c>
      <c r="E1858"/>
      <c r="F1858" t="s">
        <v>122</v>
      </c>
      <c r="G1858">
        <v>18.876999999999999</v>
      </c>
      <c r="H1858">
        <v>0</v>
      </c>
      <c r="I1858">
        <v>0</v>
      </c>
      <c r="J1858">
        <v>0</v>
      </c>
      <c r="K1858">
        <v>0</v>
      </c>
      <c r="L1858">
        <v>0</v>
      </c>
      <c r="M1858" t="s">
        <v>8317</v>
      </c>
    </row>
    <row r="1859" spans="1:13">
      <c r="A1859" s="13">
        <f t="shared" ref="A1859:A1922" si="29">G1859+H1859+I1859</f>
        <v>37090</v>
      </c>
      <c r="B1859">
        <v>2025172</v>
      </c>
      <c r="C1859">
        <v>1380</v>
      </c>
      <c r="D1859">
        <v>1000</v>
      </c>
      <c r="E1859"/>
      <c r="F1859" t="s">
        <v>122</v>
      </c>
      <c r="G1859" s="177">
        <v>37090</v>
      </c>
      <c r="H1859">
        <v>0</v>
      </c>
      <c r="I1859">
        <v>0</v>
      </c>
      <c r="J1859">
        <v>0</v>
      </c>
      <c r="K1859">
        <v>0</v>
      </c>
      <c r="L1859">
        <v>0</v>
      </c>
      <c r="M1859" t="s">
        <v>8708</v>
      </c>
    </row>
    <row r="1860" spans="1:13">
      <c r="A1860" s="13">
        <f t="shared" si="29"/>
        <v>560</v>
      </c>
      <c r="B1860">
        <v>2025172</v>
      </c>
      <c r="C1860">
        <v>1380</v>
      </c>
      <c r="D1860">
        <v>2000</v>
      </c>
      <c r="E1860"/>
      <c r="F1860" t="s">
        <v>122</v>
      </c>
      <c r="G1860">
        <v>560</v>
      </c>
      <c r="H1860">
        <v>0</v>
      </c>
      <c r="I1860">
        <v>0</v>
      </c>
      <c r="J1860">
        <v>0</v>
      </c>
      <c r="K1860">
        <v>0</v>
      </c>
      <c r="L1860">
        <v>0</v>
      </c>
      <c r="M1860" t="s">
        <v>8708</v>
      </c>
    </row>
    <row r="1861" spans="1:13">
      <c r="A1861" s="13">
        <f t="shared" si="29"/>
        <v>14179</v>
      </c>
      <c r="B1861">
        <v>2025177</v>
      </c>
      <c r="C1861">
        <v>1380</v>
      </c>
      <c r="D1861">
        <v>1005</v>
      </c>
      <c r="E1861"/>
      <c r="F1861" t="s">
        <v>253</v>
      </c>
      <c r="G1861" s="177">
        <v>14179</v>
      </c>
      <c r="H1861">
        <v>0</v>
      </c>
      <c r="I1861">
        <v>0</v>
      </c>
      <c r="J1861">
        <v>0</v>
      </c>
      <c r="K1861">
        <v>0</v>
      </c>
      <c r="L1861">
        <v>0</v>
      </c>
      <c r="M1861" t="s">
        <v>9227</v>
      </c>
    </row>
    <row r="1862" spans="1:13">
      <c r="A1862" s="13">
        <f t="shared" si="29"/>
        <v>27</v>
      </c>
      <c r="B1862">
        <v>2025177</v>
      </c>
      <c r="C1862">
        <v>1380</v>
      </c>
      <c r="D1862">
        <v>2004</v>
      </c>
      <c r="E1862"/>
      <c r="F1862" t="s">
        <v>253</v>
      </c>
      <c r="G1862">
        <v>27</v>
      </c>
      <c r="H1862">
        <v>0</v>
      </c>
      <c r="I1862">
        <v>0</v>
      </c>
      <c r="J1862">
        <v>0</v>
      </c>
      <c r="K1862">
        <v>0</v>
      </c>
      <c r="L1862">
        <v>0</v>
      </c>
      <c r="M1862" t="s">
        <v>9227</v>
      </c>
    </row>
    <row r="1863" spans="1:13">
      <c r="A1863" s="13">
        <f t="shared" si="29"/>
        <v>16</v>
      </c>
      <c r="B1863">
        <v>2025177</v>
      </c>
      <c r="C1863">
        <v>1380</v>
      </c>
      <c r="D1863">
        <v>2040</v>
      </c>
      <c r="E1863"/>
      <c r="F1863" t="s">
        <v>253</v>
      </c>
      <c r="G1863">
        <v>16</v>
      </c>
      <c r="H1863">
        <v>0</v>
      </c>
      <c r="I1863">
        <v>0</v>
      </c>
      <c r="J1863">
        <v>0</v>
      </c>
      <c r="K1863">
        <v>0</v>
      </c>
      <c r="L1863">
        <v>0</v>
      </c>
      <c r="M1863" t="s">
        <v>9227</v>
      </c>
    </row>
    <row r="1864" spans="1:13">
      <c r="A1864" s="13">
        <f t="shared" si="29"/>
        <v>0</v>
      </c>
      <c r="B1864">
        <v>2025260</v>
      </c>
      <c r="C1864">
        <v>1380</v>
      </c>
      <c r="D1864">
        <v>1005</v>
      </c>
      <c r="E1864"/>
      <c r="F1864" t="s">
        <v>253</v>
      </c>
      <c r="G1864">
        <v>0</v>
      </c>
      <c r="H1864">
        <v>0</v>
      </c>
      <c r="I1864">
        <v>0</v>
      </c>
      <c r="J1864">
        <v>0</v>
      </c>
      <c r="K1864" s="177">
        <v>11558</v>
      </c>
      <c r="L1864">
        <v>0</v>
      </c>
      <c r="M1864" t="s">
        <v>8656</v>
      </c>
    </row>
    <row r="1865" spans="1:13">
      <c r="A1865" s="13">
        <f t="shared" si="29"/>
        <v>200</v>
      </c>
      <c r="B1865">
        <v>2025280</v>
      </c>
      <c r="C1865">
        <v>1380</v>
      </c>
      <c r="D1865">
        <v>1000</v>
      </c>
      <c r="E1865"/>
      <c r="F1865" t="s">
        <v>122</v>
      </c>
      <c r="G1865">
        <v>0</v>
      </c>
      <c r="H1865">
        <v>0</v>
      </c>
      <c r="I1865">
        <v>200</v>
      </c>
      <c r="J1865">
        <v>0</v>
      </c>
      <c r="K1865">
        <v>0</v>
      </c>
      <c r="L1865">
        <v>0</v>
      </c>
      <c r="M1865" t="s">
        <v>8742</v>
      </c>
    </row>
    <row r="1866" spans="1:13">
      <c r="A1866" s="13">
        <f t="shared" si="29"/>
        <v>130</v>
      </c>
      <c r="B1866">
        <v>2025280</v>
      </c>
      <c r="C1866">
        <v>1380</v>
      </c>
      <c r="D1866">
        <v>2000</v>
      </c>
      <c r="E1866"/>
      <c r="F1866" t="s">
        <v>122</v>
      </c>
      <c r="G1866">
        <v>130</v>
      </c>
      <c r="H1866">
        <v>0</v>
      </c>
      <c r="I1866">
        <v>0</v>
      </c>
      <c r="J1866">
        <v>0</v>
      </c>
      <c r="K1866">
        <v>0</v>
      </c>
      <c r="L1866">
        <v>0</v>
      </c>
      <c r="M1866" t="s">
        <v>8742</v>
      </c>
    </row>
    <row r="1867" spans="1:13">
      <c r="A1867" s="13">
        <f t="shared" si="29"/>
        <v>274</v>
      </c>
      <c r="B1867">
        <v>3000069</v>
      </c>
      <c r="C1867">
        <v>1380</v>
      </c>
      <c r="D1867">
        <v>1500</v>
      </c>
      <c r="E1867"/>
      <c r="F1867" t="s">
        <v>253</v>
      </c>
      <c r="G1867">
        <v>274</v>
      </c>
      <c r="H1867">
        <v>0</v>
      </c>
      <c r="I1867">
        <v>0</v>
      </c>
      <c r="J1867">
        <v>0</v>
      </c>
      <c r="K1867">
        <v>0</v>
      </c>
      <c r="L1867">
        <v>0</v>
      </c>
      <c r="M1867" t="s">
        <v>1099</v>
      </c>
    </row>
    <row r="1868" spans="1:13">
      <c r="A1868" s="13">
        <f t="shared" si="29"/>
        <v>132</v>
      </c>
      <c r="B1868">
        <v>3000069</v>
      </c>
      <c r="C1868">
        <v>1400</v>
      </c>
      <c r="D1868">
        <v>1500</v>
      </c>
      <c r="E1868"/>
      <c r="F1868" t="s">
        <v>253</v>
      </c>
      <c r="G1868">
        <v>132</v>
      </c>
      <c r="H1868">
        <v>0</v>
      </c>
      <c r="I1868">
        <v>0</v>
      </c>
      <c r="J1868">
        <v>0</v>
      </c>
      <c r="K1868">
        <v>0</v>
      </c>
      <c r="L1868">
        <v>0</v>
      </c>
      <c r="M1868" t="s">
        <v>1099</v>
      </c>
    </row>
    <row r="1869" spans="1:13">
      <c r="A1869" s="13">
        <f t="shared" si="29"/>
        <v>9</v>
      </c>
      <c r="B1869">
        <v>3000074</v>
      </c>
      <c r="C1869">
        <v>1380</v>
      </c>
      <c r="D1869">
        <v>1500</v>
      </c>
      <c r="E1869"/>
      <c r="F1869" t="s">
        <v>253</v>
      </c>
      <c r="G1869">
        <v>9</v>
      </c>
      <c r="H1869">
        <v>0</v>
      </c>
      <c r="I1869">
        <v>0</v>
      </c>
      <c r="J1869">
        <v>0</v>
      </c>
      <c r="K1869">
        <v>0</v>
      </c>
      <c r="L1869">
        <v>0</v>
      </c>
      <c r="M1869" t="s">
        <v>1100</v>
      </c>
    </row>
    <row r="1870" spans="1:13">
      <c r="A1870" s="13">
        <f t="shared" si="29"/>
        <v>12</v>
      </c>
      <c r="B1870">
        <v>3000074</v>
      </c>
      <c r="C1870">
        <v>1400</v>
      </c>
      <c r="D1870">
        <v>1500</v>
      </c>
      <c r="E1870"/>
      <c r="F1870" t="s">
        <v>253</v>
      </c>
      <c r="G1870">
        <v>12</v>
      </c>
      <c r="H1870">
        <v>0</v>
      </c>
      <c r="I1870">
        <v>0</v>
      </c>
      <c r="J1870">
        <v>0</v>
      </c>
      <c r="K1870">
        <v>0</v>
      </c>
      <c r="L1870">
        <v>0</v>
      </c>
      <c r="M1870" t="s">
        <v>1100</v>
      </c>
    </row>
    <row r="1871" spans="1:13">
      <c r="A1871" s="13">
        <f t="shared" si="29"/>
        <v>66</v>
      </c>
      <c r="B1871">
        <v>3000081</v>
      </c>
      <c r="C1871">
        <v>1380</v>
      </c>
      <c r="D1871">
        <v>1500</v>
      </c>
      <c r="E1871"/>
      <c r="F1871" t="s">
        <v>253</v>
      </c>
      <c r="G1871">
        <v>66</v>
      </c>
      <c r="H1871">
        <v>0</v>
      </c>
      <c r="I1871">
        <v>0</v>
      </c>
      <c r="J1871">
        <v>0</v>
      </c>
      <c r="K1871">
        <v>0</v>
      </c>
      <c r="L1871">
        <v>0</v>
      </c>
      <c r="M1871" t="s">
        <v>1101</v>
      </c>
    </row>
    <row r="1872" spans="1:13">
      <c r="A1872" s="13">
        <f t="shared" si="29"/>
        <v>17</v>
      </c>
      <c r="B1872">
        <v>3000081</v>
      </c>
      <c r="C1872">
        <v>1400</v>
      </c>
      <c r="D1872">
        <v>1500</v>
      </c>
      <c r="E1872"/>
      <c r="F1872" t="s">
        <v>253</v>
      </c>
      <c r="G1872">
        <v>17</v>
      </c>
      <c r="H1872">
        <v>0</v>
      </c>
      <c r="I1872">
        <v>0</v>
      </c>
      <c r="J1872">
        <v>0</v>
      </c>
      <c r="K1872">
        <v>0</v>
      </c>
      <c r="L1872">
        <v>0</v>
      </c>
      <c r="M1872" t="s">
        <v>1101</v>
      </c>
    </row>
    <row r="1873" spans="1:13">
      <c r="A1873" s="13">
        <f t="shared" si="29"/>
        <v>80</v>
      </c>
      <c r="B1873">
        <v>3000091</v>
      </c>
      <c r="C1873">
        <v>1380</v>
      </c>
      <c r="D1873">
        <v>1500</v>
      </c>
      <c r="E1873"/>
      <c r="F1873" t="s">
        <v>253</v>
      </c>
      <c r="G1873">
        <v>80</v>
      </c>
      <c r="H1873">
        <v>0</v>
      </c>
      <c r="I1873">
        <v>0</v>
      </c>
      <c r="J1873">
        <v>0</v>
      </c>
      <c r="K1873">
        <v>0</v>
      </c>
      <c r="L1873">
        <v>0</v>
      </c>
      <c r="M1873" t="s">
        <v>9228</v>
      </c>
    </row>
    <row r="1874" spans="1:13">
      <c r="A1874" s="13">
        <f t="shared" si="29"/>
        <v>7</v>
      </c>
      <c r="B1874">
        <v>3000101</v>
      </c>
      <c r="C1874">
        <v>1380</v>
      </c>
      <c r="D1874">
        <v>1500</v>
      </c>
      <c r="E1874"/>
      <c r="F1874" t="s">
        <v>253</v>
      </c>
      <c r="G1874">
        <v>7</v>
      </c>
      <c r="H1874">
        <v>0</v>
      </c>
      <c r="I1874">
        <v>0</v>
      </c>
      <c r="J1874">
        <v>0</v>
      </c>
      <c r="K1874">
        <v>0</v>
      </c>
      <c r="L1874">
        <v>0</v>
      </c>
      <c r="M1874" t="s">
        <v>1102</v>
      </c>
    </row>
    <row r="1875" spans="1:13">
      <c r="A1875" s="13">
        <f t="shared" si="29"/>
        <v>2</v>
      </c>
      <c r="B1875">
        <v>3000112</v>
      </c>
      <c r="C1875">
        <v>1380</v>
      </c>
      <c r="D1875">
        <v>1500</v>
      </c>
      <c r="E1875"/>
      <c r="F1875" t="s">
        <v>253</v>
      </c>
      <c r="G1875">
        <v>2</v>
      </c>
      <c r="H1875">
        <v>0</v>
      </c>
      <c r="I1875">
        <v>0</v>
      </c>
      <c r="J1875">
        <v>0</v>
      </c>
      <c r="K1875">
        <v>0</v>
      </c>
      <c r="L1875">
        <v>0</v>
      </c>
      <c r="M1875" t="s">
        <v>8841</v>
      </c>
    </row>
    <row r="1876" spans="1:13">
      <c r="A1876" s="13">
        <f t="shared" si="29"/>
        <v>8</v>
      </c>
      <c r="B1876">
        <v>3000124</v>
      </c>
      <c r="C1876">
        <v>1380</v>
      </c>
      <c r="D1876">
        <v>1500</v>
      </c>
      <c r="E1876"/>
      <c r="F1876" t="s">
        <v>253</v>
      </c>
      <c r="G1876">
        <v>8</v>
      </c>
      <c r="H1876">
        <v>0</v>
      </c>
      <c r="I1876">
        <v>0</v>
      </c>
      <c r="J1876">
        <v>0</v>
      </c>
      <c r="K1876">
        <v>0</v>
      </c>
      <c r="L1876">
        <v>0</v>
      </c>
      <c r="M1876" t="s">
        <v>7740</v>
      </c>
    </row>
    <row r="1877" spans="1:13">
      <c r="A1877" s="13">
        <f t="shared" si="29"/>
        <v>3</v>
      </c>
      <c r="B1877">
        <v>3000135</v>
      </c>
      <c r="C1877">
        <v>1380</v>
      </c>
      <c r="D1877">
        <v>1500</v>
      </c>
      <c r="E1877"/>
      <c r="F1877" t="s">
        <v>253</v>
      </c>
      <c r="G1877">
        <v>3</v>
      </c>
      <c r="H1877">
        <v>0</v>
      </c>
      <c r="I1877">
        <v>0</v>
      </c>
      <c r="J1877">
        <v>0</v>
      </c>
      <c r="K1877">
        <v>0</v>
      </c>
      <c r="L1877">
        <v>0</v>
      </c>
      <c r="M1877" t="s">
        <v>7559</v>
      </c>
    </row>
    <row r="1878" spans="1:13">
      <c r="A1878" s="13">
        <f t="shared" si="29"/>
        <v>6</v>
      </c>
      <c r="B1878">
        <v>3000157</v>
      </c>
      <c r="C1878">
        <v>1380</v>
      </c>
      <c r="D1878">
        <v>1500</v>
      </c>
      <c r="E1878"/>
      <c r="F1878" t="s">
        <v>253</v>
      </c>
      <c r="G1878">
        <v>6</v>
      </c>
      <c r="H1878">
        <v>0</v>
      </c>
      <c r="I1878">
        <v>0</v>
      </c>
      <c r="J1878">
        <v>0</v>
      </c>
      <c r="K1878">
        <v>0</v>
      </c>
      <c r="L1878">
        <v>0</v>
      </c>
      <c r="M1878" t="s">
        <v>1103</v>
      </c>
    </row>
    <row r="1879" spans="1:13">
      <c r="A1879" s="13">
        <f t="shared" si="29"/>
        <v>574</v>
      </c>
      <c r="B1879">
        <v>3000163</v>
      </c>
      <c r="C1879">
        <v>1380</v>
      </c>
      <c r="D1879">
        <v>1500</v>
      </c>
      <c r="E1879"/>
      <c r="F1879" t="s">
        <v>253</v>
      </c>
      <c r="G1879">
        <v>574</v>
      </c>
      <c r="H1879">
        <v>0</v>
      </c>
      <c r="I1879">
        <v>0</v>
      </c>
      <c r="J1879">
        <v>0</v>
      </c>
      <c r="K1879">
        <v>0</v>
      </c>
      <c r="L1879">
        <v>0</v>
      </c>
      <c r="M1879" t="s">
        <v>1104</v>
      </c>
    </row>
    <row r="1880" spans="1:13">
      <c r="A1880" s="13">
        <f t="shared" si="29"/>
        <v>985</v>
      </c>
      <c r="B1880">
        <v>3000163</v>
      </c>
      <c r="C1880">
        <v>1400</v>
      </c>
      <c r="D1880">
        <v>1500</v>
      </c>
      <c r="E1880"/>
      <c r="F1880" t="s">
        <v>253</v>
      </c>
      <c r="G1880">
        <v>985</v>
      </c>
      <c r="H1880">
        <v>0</v>
      </c>
      <c r="I1880">
        <v>0</v>
      </c>
      <c r="J1880">
        <v>0</v>
      </c>
      <c r="K1880">
        <v>0</v>
      </c>
      <c r="L1880">
        <v>0</v>
      </c>
      <c r="M1880" t="s">
        <v>1104</v>
      </c>
    </row>
    <row r="1881" spans="1:13">
      <c r="A1881" s="13">
        <f t="shared" si="29"/>
        <v>3</v>
      </c>
      <c r="B1881">
        <v>3000168</v>
      </c>
      <c r="C1881">
        <v>1380</v>
      </c>
      <c r="D1881">
        <v>1500</v>
      </c>
      <c r="E1881"/>
      <c r="F1881" t="s">
        <v>253</v>
      </c>
      <c r="G1881">
        <v>3</v>
      </c>
      <c r="H1881">
        <v>0</v>
      </c>
      <c r="I1881">
        <v>0</v>
      </c>
      <c r="J1881">
        <v>0</v>
      </c>
      <c r="K1881">
        <v>0</v>
      </c>
      <c r="L1881">
        <v>0</v>
      </c>
      <c r="M1881" t="s">
        <v>9258</v>
      </c>
    </row>
    <row r="1882" spans="1:13">
      <c r="A1882" s="13">
        <f t="shared" si="29"/>
        <v>115</v>
      </c>
      <c r="B1882">
        <v>3000169</v>
      </c>
      <c r="C1882">
        <v>1380</v>
      </c>
      <c r="D1882">
        <v>1500</v>
      </c>
      <c r="E1882"/>
      <c r="F1882" t="s">
        <v>253</v>
      </c>
      <c r="G1882">
        <v>115</v>
      </c>
      <c r="H1882">
        <v>0</v>
      </c>
      <c r="I1882">
        <v>0</v>
      </c>
      <c r="J1882">
        <v>0</v>
      </c>
      <c r="K1882">
        <v>0</v>
      </c>
      <c r="L1882">
        <v>0</v>
      </c>
      <c r="M1882" t="s">
        <v>1105</v>
      </c>
    </row>
    <row r="1883" spans="1:13">
      <c r="A1883" s="13">
        <f t="shared" si="29"/>
        <v>25</v>
      </c>
      <c r="B1883">
        <v>3000169</v>
      </c>
      <c r="C1883">
        <v>1400</v>
      </c>
      <c r="D1883">
        <v>1500</v>
      </c>
      <c r="E1883"/>
      <c r="F1883" t="s">
        <v>253</v>
      </c>
      <c r="G1883">
        <v>25</v>
      </c>
      <c r="H1883">
        <v>0</v>
      </c>
      <c r="I1883">
        <v>0</v>
      </c>
      <c r="J1883">
        <v>0</v>
      </c>
      <c r="K1883">
        <v>0</v>
      </c>
      <c r="L1883">
        <v>0</v>
      </c>
      <c r="M1883" t="s">
        <v>1105</v>
      </c>
    </row>
    <row r="1884" spans="1:13">
      <c r="A1884" s="13">
        <f t="shared" si="29"/>
        <v>455</v>
      </c>
      <c r="B1884">
        <v>3000170</v>
      </c>
      <c r="C1884">
        <v>1380</v>
      </c>
      <c r="D1884">
        <v>1500</v>
      </c>
      <c r="E1884"/>
      <c r="F1884" t="s">
        <v>253</v>
      </c>
      <c r="G1884">
        <v>455</v>
      </c>
      <c r="H1884">
        <v>0</v>
      </c>
      <c r="I1884">
        <v>0</v>
      </c>
      <c r="J1884">
        <v>0</v>
      </c>
      <c r="K1884">
        <v>0</v>
      </c>
      <c r="L1884">
        <v>0</v>
      </c>
      <c r="M1884" t="s">
        <v>1106</v>
      </c>
    </row>
    <row r="1885" spans="1:13">
      <c r="A1885" s="13">
        <f t="shared" si="29"/>
        <v>66</v>
      </c>
      <c r="B1885">
        <v>3000170</v>
      </c>
      <c r="C1885">
        <v>1400</v>
      </c>
      <c r="D1885">
        <v>1500</v>
      </c>
      <c r="E1885"/>
      <c r="F1885" t="s">
        <v>253</v>
      </c>
      <c r="G1885">
        <v>66</v>
      </c>
      <c r="H1885">
        <v>0</v>
      </c>
      <c r="I1885">
        <v>0</v>
      </c>
      <c r="J1885">
        <v>0</v>
      </c>
      <c r="K1885">
        <v>0</v>
      </c>
      <c r="L1885">
        <v>0</v>
      </c>
      <c r="M1885" t="s">
        <v>1106</v>
      </c>
    </row>
    <row r="1886" spans="1:13">
      <c r="A1886" s="13">
        <f t="shared" si="29"/>
        <v>4</v>
      </c>
      <c r="B1886">
        <v>3000179</v>
      </c>
      <c r="C1886">
        <v>1380</v>
      </c>
      <c r="D1886">
        <v>1500</v>
      </c>
      <c r="E1886"/>
      <c r="F1886" t="s">
        <v>253</v>
      </c>
      <c r="G1886">
        <v>4</v>
      </c>
      <c r="H1886">
        <v>0</v>
      </c>
      <c r="I1886">
        <v>0</v>
      </c>
      <c r="J1886">
        <v>0</v>
      </c>
      <c r="K1886">
        <v>0</v>
      </c>
      <c r="L1886">
        <v>0</v>
      </c>
      <c r="M1886" t="s">
        <v>1107</v>
      </c>
    </row>
    <row r="1887" spans="1:13">
      <c r="A1887" s="13">
        <f t="shared" si="29"/>
        <v>1</v>
      </c>
      <c r="B1887">
        <v>3000179</v>
      </c>
      <c r="C1887">
        <v>1400</v>
      </c>
      <c r="D1887">
        <v>1500</v>
      </c>
      <c r="E1887"/>
      <c r="F1887" t="s">
        <v>253</v>
      </c>
      <c r="G1887">
        <v>1</v>
      </c>
      <c r="H1887">
        <v>0</v>
      </c>
      <c r="I1887">
        <v>0</v>
      </c>
      <c r="J1887">
        <v>0</v>
      </c>
      <c r="K1887">
        <v>0</v>
      </c>
      <c r="L1887">
        <v>0</v>
      </c>
      <c r="M1887" t="s">
        <v>1107</v>
      </c>
    </row>
    <row r="1888" spans="1:13">
      <c r="A1888" s="13">
        <f t="shared" si="29"/>
        <v>3</v>
      </c>
      <c r="B1888">
        <v>3000341</v>
      </c>
      <c r="C1888">
        <v>1380</v>
      </c>
      <c r="D1888">
        <v>1500</v>
      </c>
      <c r="E1888"/>
      <c r="F1888" t="s">
        <v>122</v>
      </c>
      <c r="G1888">
        <v>3</v>
      </c>
      <c r="H1888">
        <v>0</v>
      </c>
      <c r="I1888">
        <v>0</v>
      </c>
      <c r="J1888">
        <v>0</v>
      </c>
      <c r="K1888">
        <v>0</v>
      </c>
      <c r="L1888">
        <v>0</v>
      </c>
      <c r="M1888" t="s">
        <v>1108</v>
      </c>
    </row>
    <row r="1889" spans="1:13">
      <c r="A1889" s="13">
        <f t="shared" si="29"/>
        <v>20</v>
      </c>
      <c r="B1889">
        <v>3000341</v>
      </c>
      <c r="C1889">
        <v>1400</v>
      </c>
      <c r="D1889">
        <v>1500</v>
      </c>
      <c r="E1889"/>
      <c r="F1889" t="s">
        <v>122</v>
      </c>
      <c r="G1889">
        <v>20</v>
      </c>
      <c r="H1889">
        <v>0</v>
      </c>
      <c r="I1889">
        <v>0</v>
      </c>
      <c r="J1889">
        <v>0</v>
      </c>
      <c r="K1889">
        <v>0</v>
      </c>
      <c r="L1889">
        <v>0</v>
      </c>
      <c r="M1889" t="s">
        <v>1108</v>
      </c>
    </row>
    <row r="1890" spans="1:13">
      <c r="A1890" s="13">
        <f t="shared" si="29"/>
        <v>3</v>
      </c>
      <c r="B1890">
        <v>3000342</v>
      </c>
      <c r="C1890">
        <v>1380</v>
      </c>
      <c r="D1890">
        <v>1500</v>
      </c>
      <c r="E1890"/>
      <c r="F1890" t="s">
        <v>122</v>
      </c>
      <c r="G1890">
        <v>3</v>
      </c>
      <c r="H1890">
        <v>0</v>
      </c>
      <c r="I1890">
        <v>0</v>
      </c>
      <c r="J1890">
        <v>0</v>
      </c>
      <c r="K1890">
        <v>0</v>
      </c>
      <c r="L1890">
        <v>0</v>
      </c>
      <c r="M1890" t="s">
        <v>1109</v>
      </c>
    </row>
    <row r="1891" spans="1:13">
      <c r="A1891" s="13">
        <f t="shared" si="29"/>
        <v>52</v>
      </c>
      <c r="B1891">
        <v>3000342</v>
      </c>
      <c r="C1891">
        <v>1400</v>
      </c>
      <c r="D1891">
        <v>1500</v>
      </c>
      <c r="E1891"/>
      <c r="F1891" t="s">
        <v>122</v>
      </c>
      <c r="G1891">
        <v>52</v>
      </c>
      <c r="H1891">
        <v>0</v>
      </c>
      <c r="I1891">
        <v>0</v>
      </c>
      <c r="J1891">
        <v>0</v>
      </c>
      <c r="K1891">
        <v>0</v>
      </c>
      <c r="L1891">
        <v>0</v>
      </c>
      <c r="M1891" t="s">
        <v>1109</v>
      </c>
    </row>
    <row r="1892" spans="1:13">
      <c r="A1892" s="13">
        <f t="shared" si="29"/>
        <v>5</v>
      </c>
      <c r="B1892">
        <v>3000349</v>
      </c>
      <c r="C1892">
        <v>1380</v>
      </c>
      <c r="D1892">
        <v>1500</v>
      </c>
      <c r="E1892"/>
      <c r="F1892" t="s">
        <v>122</v>
      </c>
      <c r="G1892">
        <v>5</v>
      </c>
      <c r="H1892">
        <v>0</v>
      </c>
      <c r="I1892">
        <v>0</v>
      </c>
      <c r="J1892">
        <v>0</v>
      </c>
      <c r="K1892">
        <v>0</v>
      </c>
      <c r="L1892">
        <v>0</v>
      </c>
      <c r="M1892" t="s">
        <v>8709</v>
      </c>
    </row>
    <row r="1893" spans="1:13">
      <c r="A1893" s="13">
        <f t="shared" si="29"/>
        <v>40</v>
      </c>
      <c r="B1893">
        <v>3000349</v>
      </c>
      <c r="C1893">
        <v>1400</v>
      </c>
      <c r="D1893">
        <v>1500</v>
      </c>
      <c r="E1893"/>
      <c r="F1893" t="s">
        <v>122</v>
      </c>
      <c r="G1893">
        <v>40</v>
      </c>
      <c r="H1893">
        <v>0</v>
      </c>
      <c r="I1893">
        <v>0</v>
      </c>
      <c r="J1893">
        <v>0</v>
      </c>
      <c r="K1893">
        <v>0</v>
      </c>
      <c r="L1893">
        <v>0</v>
      </c>
      <c r="M1893" t="s">
        <v>8709</v>
      </c>
    </row>
    <row r="1894" spans="1:13">
      <c r="A1894" s="13">
        <f t="shared" si="29"/>
        <v>96</v>
      </c>
      <c r="B1894">
        <v>3000413</v>
      </c>
      <c r="C1894">
        <v>1380</v>
      </c>
      <c r="D1894">
        <v>1500</v>
      </c>
      <c r="E1894"/>
      <c r="F1894" t="s">
        <v>253</v>
      </c>
      <c r="G1894">
        <v>96</v>
      </c>
      <c r="H1894">
        <v>0</v>
      </c>
      <c r="I1894">
        <v>0</v>
      </c>
      <c r="J1894">
        <v>0</v>
      </c>
      <c r="K1894">
        <v>0</v>
      </c>
      <c r="L1894">
        <v>0</v>
      </c>
      <c r="M1894" t="s">
        <v>1110</v>
      </c>
    </row>
    <row r="1895" spans="1:13">
      <c r="A1895" s="13">
        <f t="shared" si="29"/>
        <v>76</v>
      </c>
      <c r="B1895">
        <v>3000414</v>
      </c>
      <c r="C1895">
        <v>1380</v>
      </c>
      <c r="D1895">
        <v>1500</v>
      </c>
      <c r="E1895"/>
      <c r="F1895" t="s">
        <v>253</v>
      </c>
      <c r="G1895">
        <v>76</v>
      </c>
      <c r="H1895">
        <v>0</v>
      </c>
      <c r="I1895">
        <v>0</v>
      </c>
      <c r="J1895">
        <v>0</v>
      </c>
      <c r="K1895">
        <v>0</v>
      </c>
      <c r="L1895">
        <v>0</v>
      </c>
      <c r="M1895" t="s">
        <v>1111</v>
      </c>
    </row>
    <row r="1896" spans="1:13">
      <c r="A1896" s="13">
        <f t="shared" si="29"/>
        <v>66</v>
      </c>
      <c r="B1896">
        <v>3000415</v>
      </c>
      <c r="C1896">
        <v>1380</v>
      </c>
      <c r="D1896">
        <v>1500</v>
      </c>
      <c r="E1896"/>
      <c r="F1896" t="s">
        <v>253</v>
      </c>
      <c r="G1896">
        <v>66</v>
      </c>
      <c r="H1896">
        <v>0</v>
      </c>
      <c r="I1896">
        <v>0</v>
      </c>
      <c r="J1896">
        <v>0</v>
      </c>
      <c r="K1896">
        <v>0</v>
      </c>
      <c r="L1896">
        <v>0</v>
      </c>
      <c r="M1896" t="s">
        <v>1112</v>
      </c>
    </row>
    <row r="1897" spans="1:13">
      <c r="A1897" s="13">
        <f t="shared" si="29"/>
        <v>104</v>
      </c>
      <c r="B1897">
        <v>3000417</v>
      </c>
      <c r="C1897">
        <v>1380</v>
      </c>
      <c r="D1897">
        <v>1500</v>
      </c>
      <c r="E1897"/>
      <c r="F1897" t="s">
        <v>253</v>
      </c>
      <c r="G1897">
        <v>104</v>
      </c>
      <c r="H1897">
        <v>0</v>
      </c>
      <c r="I1897">
        <v>0</v>
      </c>
      <c r="J1897">
        <v>0</v>
      </c>
      <c r="K1897">
        <v>0</v>
      </c>
      <c r="L1897">
        <v>0</v>
      </c>
      <c r="M1897" t="s">
        <v>1113</v>
      </c>
    </row>
    <row r="1898" spans="1:13">
      <c r="A1898" s="13">
        <f t="shared" si="29"/>
        <v>20</v>
      </c>
      <c r="B1898">
        <v>3000417</v>
      </c>
      <c r="C1898">
        <v>1400</v>
      </c>
      <c r="D1898">
        <v>1500</v>
      </c>
      <c r="E1898"/>
      <c r="F1898" t="s">
        <v>253</v>
      </c>
      <c r="G1898">
        <v>20</v>
      </c>
      <c r="H1898">
        <v>0</v>
      </c>
      <c r="I1898">
        <v>0</v>
      </c>
      <c r="J1898">
        <v>0</v>
      </c>
      <c r="K1898">
        <v>0</v>
      </c>
      <c r="L1898">
        <v>0</v>
      </c>
      <c r="M1898" t="s">
        <v>1113</v>
      </c>
    </row>
    <row r="1899" spans="1:13">
      <c r="A1899" s="13">
        <f t="shared" si="29"/>
        <v>55</v>
      </c>
      <c r="B1899">
        <v>3000418</v>
      </c>
      <c r="C1899">
        <v>1400</v>
      </c>
      <c r="D1899">
        <v>1500</v>
      </c>
      <c r="E1899"/>
      <c r="F1899" t="s">
        <v>253</v>
      </c>
      <c r="G1899">
        <v>55</v>
      </c>
      <c r="H1899">
        <v>0</v>
      </c>
      <c r="I1899">
        <v>0</v>
      </c>
      <c r="J1899">
        <v>0</v>
      </c>
      <c r="K1899">
        <v>0</v>
      </c>
      <c r="L1899">
        <v>0</v>
      </c>
      <c r="M1899" t="s">
        <v>1114</v>
      </c>
    </row>
    <row r="1900" spans="1:13">
      <c r="A1900" s="13">
        <f t="shared" si="29"/>
        <v>94</v>
      </c>
      <c r="B1900">
        <v>3000419</v>
      </c>
      <c r="C1900">
        <v>1380</v>
      </c>
      <c r="D1900">
        <v>1500</v>
      </c>
      <c r="E1900"/>
      <c r="F1900" t="s">
        <v>253</v>
      </c>
      <c r="G1900">
        <v>94</v>
      </c>
      <c r="H1900">
        <v>0</v>
      </c>
      <c r="I1900">
        <v>0</v>
      </c>
      <c r="J1900">
        <v>0</v>
      </c>
      <c r="K1900">
        <v>0</v>
      </c>
      <c r="L1900">
        <v>0</v>
      </c>
      <c r="M1900" t="s">
        <v>1115</v>
      </c>
    </row>
    <row r="1901" spans="1:13">
      <c r="A1901" s="13">
        <f t="shared" si="29"/>
        <v>127</v>
      </c>
      <c r="B1901">
        <v>3000424</v>
      </c>
      <c r="C1901">
        <v>1380</v>
      </c>
      <c r="D1901">
        <v>1500</v>
      </c>
      <c r="E1901"/>
      <c r="F1901" t="s">
        <v>253</v>
      </c>
      <c r="G1901">
        <v>127</v>
      </c>
      <c r="H1901">
        <v>0</v>
      </c>
      <c r="I1901">
        <v>0</v>
      </c>
      <c r="J1901">
        <v>0</v>
      </c>
      <c r="K1901">
        <v>0</v>
      </c>
      <c r="L1901">
        <v>0</v>
      </c>
      <c r="M1901" t="s">
        <v>1116</v>
      </c>
    </row>
    <row r="1902" spans="1:13">
      <c r="A1902" s="13">
        <f t="shared" si="29"/>
        <v>82</v>
      </c>
      <c r="B1902">
        <v>3000436</v>
      </c>
      <c r="C1902">
        <v>1380</v>
      </c>
      <c r="D1902">
        <v>1500</v>
      </c>
      <c r="E1902"/>
      <c r="F1902" t="s">
        <v>253</v>
      </c>
      <c r="G1902">
        <v>82</v>
      </c>
      <c r="H1902">
        <v>0</v>
      </c>
      <c r="I1902">
        <v>0</v>
      </c>
      <c r="J1902">
        <v>0</v>
      </c>
      <c r="K1902">
        <v>0</v>
      </c>
      <c r="L1902">
        <v>0</v>
      </c>
      <c r="M1902" t="s">
        <v>1117</v>
      </c>
    </row>
    <row r="1903" spans="1:13">
      <c r="A1903" s="13">
        <f t="shared" si="29"/>
        <v>24</v>
      </c>
      <c r="B1903">
        <v>3000436</v>
      </c>
      <c r="C1903">
        <v>1400</v>
      </c>
      <c r="D1903">
        <v>1500</v>
      </c>
      <c r="E1903"/>
      <c r="F1903" t="s">
        <v>253</v>
      </c>
      <c r="G1903">
        <v>24</v>
      </c>
      <c r="H1903">
        <v>0</v>
      </c>
      <c r="I1903">
        <v>0</v>
      </c>
      <c r="J1903">
        <v>0</v>
      </c>
      <c r="K1903">
        <v>0</v>
      </c>
      <c r="L1903">
        <v>0</v>
      </c>
      <c r="M1903" t="s">
        <v>1117</v>
      </c>
    </row>
    <row r="1904" spans="1:13">
      <c r="A1904" s="13">
        <f t="shared" si="29"/>
        <v>74</v>
      </c>
      <c r="B1904">
        <v>3000437</v>
      </c>
      <c r="C1904">
        <v>1380</v>
      </c>
      <c r="D1904">
        <v>1500</v>
      </c>
      <c r="E1904"/>
      <c r="F1904" t="s">
        <v>253</v>
      </c>
      <c r="G1904">
        <v>74</v>
      </c>
      <c r="H1904">
        <v>0</v>
      </c>
      <c r="I1904">
        <v>0</v>
      </c>
      <c r="J1904">
        <v>0</v>
      </c>
      <c r="K1904">
        <v>0</v>
      </c>
      <c r="L1904">
        <v>0</v>
      </c>
      <c r="M1904" t="s">
        <v>8474</v>
      </c>
    </row>
    <row r="1905" spans="1:13">
      <c r="A1905" s="13">
        <f t="shared" si="29"/>
        <v>34</v>
      </c>
      <c r="B1905">
        <v>3000440</v>
      </c>
      <c r="C1905">
        <v>1380</v>
      </c>
      <c r="D1905">
        <v>1500</v>
      </c>
      <c r="E1905"/>
      <c r="F1905" t="s">
        <v>253</v>
      </c>
      <c r="G1905">
        <v>34</v>
      </c>
      <c r="H1905">
        <v>0</v>
      </c>
      <c r="I1905">
        <v>0</v>
      </c>
      <c r="J1905">
        <v>0</v>
      </c>
      <c r="K1905">
        <v>0</v>
      </c>
      <c r="L1905">
        <v>0</v>
      </c>
      <c r="M1905" t="s">
        <v>1118</v>
      </c>
    </row>
    <row r="1906" spans="1:13">
      <c r="A1906" s="13">
        <f t="shared" si="29"/>
        <v>87</v>
      </c>
      <c r="B1906">
        <v>3000444</v>
      </c>
      <c r="C1906">
        <v>1380</v>
      </c>
      <c r="D1906">
        <v>1500</v>
      </c>
      <c r="E1906"/>
      <c r="F1906" t="s">
        <v>253</v>
      </c>
      <c r="G1906">
        <v>87</v>
      </c>
      <c r="H1906">
        <v>0</v>
      </c>
      <c r="I1906">
        <v>0</v>
      </c>
      <c r="J1906">
        <v>0</v>
      </c>
      <c r="K1906">
        <v>0</v>
      </c>
      <c r="L1906">
        <v>0</v>
      </c>
      <c r="M1906" t="s">
        <v>1119</v>
      </c>
    </row>
    <row r="1907" spans="1:13">
      <c r="A1907" s="13">
        <f t="shared" si="29"/>
        <v>9</v>
      </c>
      <c r="B1907">
        <v>3000445</v>
      </c>
      <c r="C1907">
        <v>1380</v>
      </c>
      <c r="D1907">
        <v>1500</v>
      </c>
      <c r="E1907"/>
      <c r="F1907" t="s">
        <v>253</v>
      </c>
      <c r="G1907">
        <v>9</v>
      </c>
      <c r="H1907">
        <v>0</v>
      </c>
      <c r="I1907">
        <v>0</v>
      </c>
      <c r="J1907">
        <v>0</v>
      </c>
      <c r="K1907">
        <v>0</v>
      </c>
      <c r="L1907">
        <v>0</v>
      </c>
      <c r="M1907" t="s">
        <v>1120</v>
      </c>
    </row>
    <row r="1908" spans="1:13">
      <c r="A1908" s="13">
        <f t="shared" si="29"/>
        <v>30</v>
      </c>
      <c r="B1908">
        <v>3000448</v>
      </c>
      <c r="C1908">
        <v>1380</v>
      </c>
      <c r="D1908">
        <v>1500</v>
      </c>
      <c r="E1908"/>
      <c r="F1908" t="s">
        <v>253</v>
      </c>
      <c r="G1908">
        <v>30</v>
      </c>
      <c r="H1908">
        <v>0</v>
      </c>
      <c r="I1908">
        <v>0</v>
      </c>
      <c r="J1908">
        <v>0</v>
      </c>
      <c r="K1908">
        <v>0</v>
      </c>
      <c r="L1908">
        <v>0</v>
      </c>
      <c r="M1908" t="s">
        <v>1121</v>
      </c>
    </row>
    <row r="1909" spans="1:13">
      <c r="A1909" s="13">
        <f t="shared" si="29"/>
        <v>15</v>
      </c>
      <c r="B1909">
        <v>3000448</v>
      </c>
      <c r="C1909">
        <v>1400</v>
      </c>
      <c r="D1909">
        <v>1500</v>
      </c>
      <c r="E1909"/>
      <c r="F1909" t="s">
        <v>253</v>
      </c>
      <c r="G1909">
        <v>15</v>
      </c>
      <c r="H1909">
        <v>0</v>
      </c>
      <c r="I1909">
        <v>0</v>
      </c>
      <c r="J1909">
        <v>0</v>
      </c>
      <c r="K1909">
        <v>0</v>
      </c>
      <c r="L1909">
        <v>0</v>
      </c>
      <c r="M1909" t="s">
        <v>1121</v>
      </c>
    </row>
    <row r="1910" spans="1:13">
      <c r="A1910" s="13">
        <f t="shared" si="29"/>
        <v>75</v>
      </c>
      <c r="B1910">
        <v>3000449</v>
      </c>
      <c r="C1910">
        <v>1380</v>
      </c>
      <c r="D1910">
        <v>1500</v>
      </c>
      <c r="E1910"/>
      <c r="F1910" t="s">
        <v>253</v>
      </c>
      <c r="G1910">
        <v>75</v>
      </c>
      <c r="H1910">
        <v>0</v>
      </c>
      <c r="I1910">
        <v>0</v>
      </c>
      <c r="J1910">
        <v>0</v>
      </c>
      <c r="K1910">
        <v>0</v>
      </c>
      <c r="L1910">
        <v>0</v>
      </c>
      <c r="M1910" t="s">
        <v>1122</v>
      </c>
    </row>
    <row r="1911" spans="1:13">
      <c r="A1911" s="13">
        <f t="shared" si="29"/>
        <v>49</v>
      </c>
      <c r="B1911">
        <v>3000449</v>
      </c>
      <c r="C1911">
        <v>1400</v>
      </c>
      <c r="D1911">
        <v>1500</v>
      </c>
      <c r="E1911"/>
      <c r="F1911" t="s">
        <v>253</v>
      </c>
      <c r="G1911">
        <v>49</v>
      </c>
      <c r="H1911">
        <v>0</v>
      </c>
      <c r="I1911">
        <v>0</v>
      </c>
      <c r="J1911">
        <v>0</v>
      </c>
      <c r="K1911">
        <v>0</v>
      </c>
      <c r="L1911">
        <v>0</v>
      </c>
      <c r="M1911" t="s">
        <v>1122</v>
      </c>
    </row>
    <row r="1912" spans="1:13">
      <c r="A1912" s="13">
        <f t="shared" si="29"/>
        <v>41</v>
      </c>
      <c r="B1912">
        <v>3000450</v>
      </c>
      <c r="C1912">
        <v>1380</v>
      </c>
      <c r="D1912">
        <v>1500</v>
      </c>
      <c r="E1912"/>
      <c r="F1912" t="s">
        <v>253</v>
      </c>
      <c r="G1912">
        <v>41</v>
      </c>
      <c r="H1912">
        <v>0</v>
      </c>
      <c r="I1912">
        <v>0</v>
      </c>
      <c r="J1912">
        <v>0</v>
      </c>
      <c r="K1912">
        <v>0</v>
      </c>
      <c r="L1912">
        <v>0</v>
      </c>
      <c r="M1912" t="s">
        <v>1123</v>
      </c>
    </row>
    <row r="1913" spans="1:13">
      <c r="A1913" s="13">
        <f t="shared" si="29"/>
        <v>102</v>
      </c>
      <c r="B1913">
        <v>3000451</v>
      </c>
      <c r="C1913">
        <v>1380</v>
      </c>
      <c r="D1913">
        <v>1500</v>
      </c>
      <c r="E1913"/>
      <c r="F1913" t="s">
        <v>253</v>
      </c>
      <c r="G1913">
        <v>102</v>
      </c>
      <c r="H1913">
        <v>0</v>
      </c>
      <c r="I1913">
        <v>0</v>
      </c>
      <c r="J1913">
        <v>0</v>
      </c>
      <c r="K1913">
        <v>0</v>
      </c>
      <c r="L1913">
        <v>0</v>
      </c>
      <c r="M1913" t="s">
        <v>1124</v>
      </c>
    </row>
    <row r="1914" spans="1:13">
      <c r="A1914" s="13">
        <f t="shared" si="29"/>
        <v>133</v>
      </c>
      <c r="B1914">
        <v>3000542</v>
      </c>
      <c r="C1914">
        <v>1380</v>
      </c>
      <c r="D1914">
        <v>1500</v>
      </c>
      <c r="E1914"/>
      <c r="F1914" t="s">
        <v>253</v>
      </c>
      <c r="G1914">
        <v>133</v>
      </c>
      <c r="H1914">
        <v>0</v>
      </c>
      <c r="I1914">
        <v>0</v>
      </c>
      <c r="J1914">
        <v>0</v>
      </c>
      <c r="K1914">
        <v>0</v>
      </c>
      <c r="L1914">
        <v>0</v>
      </c>
      <c r="M1914" t="s">
        <v>1125</v>
      </c>
    </row>
    <row r="1915" spans="1:13">
      <c r="A1915" s="13">
        <f t="shared" si="29"/>
        <v>10</v>
      </c>
      <c r="B1915">
        <v>3000547</v>
      </c>
      <c r="C1915">
        <v>1380</v>
      </c>
      <c r="D1915">
        <v>1500</v>
      </c>
      <c r="E1915"/>
      <c r="F1915" t="s">
        <v>253</v>
      </c>
      <c r="G1915">
        <v>10</v>
      </c>
      <c r="H1915">
        <v>0</v>
      </c>
      <c r="I1915">
        <v>0</v>
      </c>
      <c r="J1915">
        <v>0</v>
      </c>
      <c r="K1915">
        <v>0</v>
      </c>
      <c r="L1915">
        <v>0</v>
      </c>
      <c r="M1915" t="s">
        <v>1126</v>
      </c>
    </row>
    <row r="1916" spans="1:13">
      <c r="A1916" s="13">
        <f t="shared" si="29"/>
        <v>100</v>
      </c>
      <c r="B1916">
        <v>3000549</v>
      </c>
      <c r="C1916">
        <v>1380</v>
      </c>
      <c r="D1916">
        <v>1500</v>
      </c>
      <c r="E1916"/>
      <c r="F1916" t="s">
        <v>253</v>
      </c>
      <c r="G1916">
        <v>100</v>
      </c>
      <c r="H1916">
        <v>0</v>
      </c>
      <c r="I1916">
        <v>0</v>
      </c>
      <c r="J1916">
        <v>0</v>
      </c>
      <c r="K1916">
        <v>0</v>
      </c>
      <c r="L1916">
        <v>0</v>
      </c>
      <c r="M1916" t="s">
        <v>1127</v>
      </c>
    </row>
    <row r="1917" spans="1:13">
      <c r="A1917" s="13">
        <f t="shared" si="29"/>
        <v>46</v>
      </c>
      <c r="B1917">
        <v>3000550</v>
      </c>
      <c r="C1917">
        <v>1380</v>
      </c>
      <c r="D1917">
        <v>1500</v>
      </c>
      <c r="E1917"/>
      <c r="F1917" t="s">
        <v>253</v>
      </c>
      <c r="G1917">
        <v>46</v>
      </c>
      <c r="H1917">
        <v>0</v>
      </c>
      <c r="I1917">
        <v>0</v>
      </c>
      <c r="J1917">
        <v>0</v>
      </c>
      <c r="K1917">
        <v>0</v>
      </c>
      <c r="L1917">
        <v>0</v>
      </c>
      <c r="M1917" t="s">
        <v>1128</v>
      </c>
    </row>
    <row r="1918" spans="1:13">
      <c r="A1918" s="13">
        <f t="shared" si="29"/>
        <v>101</v>
      </c>
      <c r="B1918">
        <v>3000552</v>
      </c>
      <c r="C1918">
        <v>1380</v>
      </c>
      <c r="D1918">
        <v>1500</v>
      </c>
      <c r="E1918"/>
      <c r="F1918" t="s">
        <v>253</v>
      </c>
      <c r="G1918">
        <v>101</v>
      </c>
      <c r="H1918">
        <v>0</v>
      </c>
      <c r="I1918">
        <v>0</v>
      </c>
      <c r="J1918">
        <v>0</v>
      </c>
      <c r="K1918">
        <v>0</v>
      </c>
      <c r="L1918">
        <v>0</v>
      </c>
      <c r="M1918" t="s">
        <v>1129</v>
      </c>
    </row>
    <row r="1919" spans="1:13">
      <c r="A1919" s="13">
        <f t="shared" si="29"/>
        <v>106</v>
      </c>
      <c r="B1919">
        <v>3000553</v>
      </c>
      <c r="C1919">
        <v>1380</v>
      </c>
      <c r="D1919">
        <v>1500</v>
      </c>
      <c r="E1919"/>
      <c r="F1919" t="s">
        <v>253</v>
      </c>
      <c r="G1919">
        <v>106</v>
      </c>
      <c r="H1919">
        <v>0</v>
      </c>
      <c r="I1919">
        <v>0</v>
      </c>
      <c r="J1919">
        <v>0</v>
      </c>
      <c r="K1919">
        <v>0</v>
      </c>
      <c r="L1919">
        <v>0</v>
      </c>
      <c r="M1919" t="s">
        <v>1130</v>
      </c>
    </row>
    <row r="1920" spans="1:13">
      <c r="A1920" s="13">
        <f t="shared" si="29"/>
        <v>61</v>
      </c>
      <c r="B1920">
        <v>3000554</v>
      </c>
      <c r="C1920">
        <v>1380</v>
      </c>
      <c r="D1920">
        <v>1500</v>
      </c>
      <c r="E1920"/>
      <c r="F1920" t="s">
        <v>253</v>
      </c>
      <c r="G1920">
        <v>61</v>
      </c>
      <c r="H1920">
        <v>0</v>
      </c>
      <c r="I1920">
        <v>0</v>
      </c>
      <c r="J1920">
        <v>0</v>
      </c>
      <c r="K1920">
        <v>0</v>
      </c>
      <c r="L1920">
        <v>0</v>
      </c>
      <c r="M1920" t="s">
        <v>1131</v>
      </c>
    </row>
    <row r="1921" spans="1:13">
      <c r="A1921" s="13">
        <f t="shared" si="29"/>
        <v>77</v>
      </c>
      <c r="B1921">
        <v>3000559</v>
      </c>
      <c r="C1921">
        <v>1380</v>
      </c>
      <c r="D1921">
        <v>1500</v>
      </c>
      <c r="E1921"/>
      <c r="F1921" t="s">
        <v>253</v>
      </c>
      <c r="G1921">
        <v>77</v>
      </c>
      <c r="H1921">
        <v>0</v>
      </c>
      <c r="I1921">
        <v>0</v>
      </c>
      <c r="J1921">
        <v>0</v>
      </c>
      <c r="K1921">
        <v>0</v>
      </c>
      <c r="L1921">
        <v>0</v>
      </c>
      <c r="M1921" t="s">
        <v>1132</v>
      </c>
    </row>
    <row r="1922" spans="1:13">
      <c r="A1922" s="13">
        <f t="shared" si="29"/>
        <v>35</v>
      </c>
      <c r="B1922">
        <v>3000560</v>
      </c>
      <c r="C1922">
        <v>1380</v>
      </c>
      <c r="D1922">
        <v>1500</v>
      </c>
      <c r="E1922"/>
      <c r="F1922" t="s">
        <v>253</v>
      </c>
      <c r="G1922">
        <v>35</v>
      </c>
      <c r="H1922">
        <v>0</v>
      </c>
      <c r="I1922">
        <v>0</v>
      </c>
      <c r="J1922">
        <v>0</v>
      </c>
      <c r="K1922">
        <v>0</v>
      </c>
      <c r="L1922">
        <v>0</v>
      </c>
      <c r="M1922" t="s">
        <v>1133</v>
      </c>
    </row>
    <row r="1923" spans="1:13">
      <c r="A1923" s="13">
        <f t="shared" ref="A1923:A1986" si="30">G1923+H1923+I1923</f>
        <v>22</v>
      </c>
      <c r="B1923">
        <v>3000560</v>
      </c>
      <c r="C1923">
        <v>1400</v>
      </c>
      <c r="D1923">
        <v>1500</v>
      </c>
      <c r="E1923"/>
      <c r="F1923" t="s">
        <v>253</v>
      </c>
      <c r="G1923">
        <v>22</v>
      </c>
      <c r="H1923">
        <v>0</v>
      </c>
      <c r="I1923">
        <v>0</v>
      </c>
      <c r="J1923">
        <v>0</v>
      </c>
      <c r="K1923">
        <v>0</v>
      </c>
      <c r="L1923">
        <v>0</v>
      </c>
      <c r="M1923" t="s">
        <v>1133</v>
      </c>
    </row>
    <row r="1924" spans="1:13">
      <c r="A1924" s="13">
        <f t="shared" si="30"/>
        <v>132</v>
      </c>
      <c r="B1924">
        <v>3000565</v>
      </c>
      <c r="C1924">
        <v>1380</v>
      </c>
      <c r="D1924">
        <v>1500</v>
      </c>
      <c r="E1924"/>
      <c r="F1924" t="s">
        <v>253</v>
      </c>
      <c r="G1924">
        <v>132</v>
      </c>
      <c r="H1924">
        <v>0</v>
      </c>
      <c r="I1924">
        <v>0</v>
      </c>
      <c r="J1924">
        <v>0</v>
      </c>
      <c r="K1924">
        <v>0</v>
      </c>
      <c r="L1924">
        <v>0</v>
      </c>
      <c r="M1924" t="s">
        <v>1134</v>
      </c>
    </row>
    <row r="1925" spans="1:13">
      <c r="A1925" s="13">
        <f t="shared" si="30"/>
        <v>52</v>
      </c>
      <c r="B1925">
        <v>3000567</v>
      </c>
      <c r="C1925">
        <v>1380</v>
      </c>
      <c r="D1925">
        <v>1500</v>
      </c>
      <c r="E1925"/>
      <c r="F1925" t="s">
        <v>253</v>
      </c>
      <c r="G1925">
        <v>52</v>
      </c>
      <c r="H1925">
        <v>0</v>
      </c>
      <c r="I1925">
        <v>0</v>
      </c>
      <c r="J1925">
        <v>0</v>
      </c>
      <c r="K1925">
        <v>0</v>
      </c>
      <c r="L1925">
        <v>0</v>
      </c>
      <c r="M1925" t="s">
        <v>1135</v>
      </c>
    </row>
    <row r="1926" spans="1:13">
      <c r="A1926" s="13">
        <f t="shared" si="30"/>
        <v>40</v>
      </c>
      <c r="B1926">
        <v>3000567</v>
      </c>
      <c r="C1926">
        <v>1400</v>
      </c>
      <c r="D1926">
        <v>1500</v>
      </c>
      <c r="E1926"/>
      <c r="F1926" t="s">
        <v>253</v>
      </c>
      <c r="G1926">
        <v>40</v>
      </c>
      <c r="H1926">
        <v>0</v>
      </c>
      <c r="I1926">
        <v>0</v>
      </c>
      <c r="J1926">
        <v>0</v>
      </c>
      <c r="K1926">
        <v>0</v>
      </c>
      <c r="L1926">
        <v>0</v>
      </c>
      <c r="M1926" t="s">
        <v>1135</v>
      </c>
    </row>
    <row r="1927" spans="1:13">
      <c r="A1927" s="13">
        <f t="shared" si="30"/>
        <v>65</v>
      </c>
      <c r="B1927">
        <v>3000569</v>
      </c>
      <c r="C1927">
        <v>1380</v>
      </c>
      <c r="D1927">
        <v>1500</v>
      </c>
      <c r="E1927"/>
      <c r="F1927" t="s">
        <v>253</v>
      </c>
      <c r="G1927">
        <v>65</v>
      </c>
      <c r="H1927">
        <v>0</v>
      </c>
      <c r="I1927">
        <v>0</v>
      </c>
      <c r="J1927">
        <v>0</v>
      </c>
      <c r="K1927">
        <v>0</v>
      </c>
      <c r="L1927">
        <v>0</v>
      </c>
      <c r="M1927" t="s">
        <v>1136</v>
      </c>
    </row>
    <row r="1928" spans="1:13">
      <c r="A1928" s="13">
        <f t="shared" si="30"/>
        <v>45</v>
      </c>
      <c r="B1928">
        <v>3000570</v>
      </c>
      <c r="C1928">
        <v>1380</v>
      </c>
      <c r="D1928">
        <v>1500</v>
      </c>
      <c r="E1928"/>
      <c r="F1928" t="s">
        <v>253</v>
      </c>
      <c r="G1928">
        <v>45</v>
      </c>
      <c r="H1928">
        <v>0</v>
      </c>
      <c r="I1928">
        <v>0</v>
      </c>
      <c r="J1928">
        <v>0</v>
      </c>
      <c r="K1928">
        <v>0</v>
      </c>
      <c r="L1928">
        <v>0</v>
      </c>
      <c r="M1928" t="s">
        <v>1137</v>
      </c>
    </row>
    <row r="1929" spans="1:13">
      <c r="A1929" s="13">
        <f t="shared" si="30"/>
        <v>74</v>
      </c>
      <c r="B1929">
        <v>3000574</v>
      </c>
      <c r="C1929">
        <v>1380</v>
      </c>
      <c r="D1929">
        <v>1500</v>
      </c>
      <c r="E1929"/>
      <c r="F1929" t="s">
        <v>253</v>
      </c>
      <c r="G1929">
        <v>74</v>
      </c>
      <c r="H1929">
        <v>0</v>
      </c>
      <c r="I1929">
        <v>0</v>
      </c>
      <c r="J1929">
        <v>0</v>
      </c>
      <c r="K1929">
        <v>0</v>
      </c>
      <c r="L1929">
        <v>0</v>
      </c>
      <c r="M1929" t="s">
        <v>1138</v>
      </c>
    </row>
    <row r="1930" spans="1:13">
      <c r="A1930" s="13">
        <f t="shared" si="30"/>
        <v>28</v>
      </c>
      <c r="B1930">
        <v>3000575</v>
      </c>
      <c r="C1930">
        <v>1380</v>
      </c>
      <c r="D1930">
        <v>1500</v>
      </c>
      <c r="E1930"/>
      <c r="F1930" t="s">
        <v>253</v>
      </c>
      <c r="G1930">
        <v>28</v>
      </c>
      <c r="H1930">
        <v>0</v>
      </c>
      <c r="I1930">
        <v>0</v>
      </c>
      <c r="J1930">
        <v>0</v>
      </c>
      <c r="K1930">
        <v>0</v>
      </c>
      <c r="L1930">
        <v>0</v>
      </c>
      <c r="M1930" t="s">
        <v>1139</v>
      </c>
    </row>
    <row r="1931" spans="1:13">
      <c r="A1931" s="13">
        <f t="shared" si="30"/>
        <v>60</v>
      </c>
      <c r="B1931">
        <v>3000576</v>
      </c>
      <c r="C1931">
        <v>1380</v>
      </c>
      <c r="D1931">
        <v>1500</v>
      </c>
      <c r="E1931"/>
      <c r="F1931" t="s">
        <v>253</v>
      </c>
      <c r="G1931">
        <v>60</v>
      </c>
      <c r="H1931">
        <v>0</v>
      </c>
      <c r="I1931">
        <v>0</v>
      </c>
      <c r="J1931">
        <v>0</v>
      </c>
      <c r="K1931">
        <v>0</v>
      </c>
      <c r="L1931">
        <v>0</v>
      </c>
      <c r="M1931" t="s">
        <v>1140</v>
      </c>
    </row>
    <row r="1932" spans="1:13">
      <c r="A1932" s="13">
        <f t="shared" si="30"/>
        <v>155</v>
      </c>
      <c r="B1932">
        <v>3000577</v>
      </c>
      <c r="C1932">
        <v>1380</v>
      </c>
      <c r="D1932">
        <v>1500</v>
      </c>
      <c r="E1932"/>
      <c r="F1932" t="s">
        <v>253</v>
      </c>
      <c r="G1932">
        <v>155</v>
      </c>
      <c r="H1932">
        <v>0</v>
      </c>
      <c r="I1932">
        <v>0</v>
      </c>
      <c r="J1932">
        <v>0</v>
      </c>
      <c r="K1932">
        <v>0</v>
      </c>
      <c r="L1932">
        <v>0</v>
      </c>
      <c r="M1932" t="s">
        <v>7731</v>
      </c>
    </row>
    <row r="1933" spans="1:13">
      <c r="A1933" s="13">
        <f t="shared" si="30"/>
        <v>84</v>
      </c>
      <c r="B1933">
        <v>3000582</v>
      </c>
      <c r="C1933">
        <v>1380</v>
      </c>
      <c r="D1933">
        <v>1500</v>
      </c>
      <c r="E1933"/>
      <c r="F1933" t="s">
        <v>253</v>
      </c>
      <c r="G1933">
        <v>84</v>
      </c>
      <c r="H1933">
        <v>0</v>
      </c>
      <c r="I1933">
        <v>0</v>
      </c>
      <c r="J1933">
        <v>0</v>
      </c>
      <c r="K1933">
        <v>0</v>
      </c>
      <c r="L1933">
        <v>0</v>
      </c>
      <c r="M1933" t="s">
        <v>1141</v>
      </c>
    </row>
    <row r="1934" spans="1:13">
      <c r="A1934" s="13">
        <f t="shared" si="30"/>
        <v>172</v>
      </c>
      <c r="B1934">
        <v>3000585</v>
      </c>
      <c r="C1934">
        <v>1380</v>
      </c>
      <c r="D1934">
        <v>1501</v>
      </c>
      <c r="E1934"/>
      <c r="F1934" t="s">
        <v>253</v>
      </c>
      <c r="G1934">
        <v>172</v>
      </c>
      <c r="H1934">
        <v>0</v>
      </c>
      <c r="I1934">
        <v>0</v>
      </c>
      <c r="J1934">
        <v>0</v>
      </c>
      <c r="K1934">
        <v>0</v>
      </c>
      <c r="L1934">
        <v>0</v>
      </c>
      <c r="M1934" t="s">
        <v>1142</v>
      </c>
    </row>
    <row r="1935" spans="1:13">
      <c r="A1935" s="13">
        <f t="shared" si="30"/>
        <v>104</v>
      </c>
      <c r="B1935">
        <v>3000586</v>
      </c>
      <c r="C1935">
        <v>1380</v>
      </c>
      <c r="D1935">
        <v>1500</v>
      </c>
      <c r="E1935"/>
      <c r="F1935" t="s">
        <v>253</v>
      </c>
      <c r="G1935">
        <v>104</v>
      </c>
      <c r="H1935">
        <v>0</v>
      </c>
      <c r="I1935">
        <v>0</v>
      </c>
      <c r="J1935">
        <v>0</v>
      </c>
      <c r="K1935">
        <v>0</v>
      </c>
      <c r="L1935">
        <v>0</v>
      </c>
      <c r="M1935" t="s">
        <v>1143</v>
      </c>
    </row>
    <row r="1936" spans="1:13">
      <c r="A1936" s="13">
        <f t="shared" si="30"/>
        <v>115</v>
      </c>
      <c r="B1936">
        <v>3000611</v>
      </c>
      <c r="C1936">
        <v>1380</v>
      </c>
      <c r="D1936">
        <v>1500</v>
      </c>
      <c r="E1936"/>
      <c r="F1936" t="s">
        <v>253</v>
      </c>
      <c r="G1936">
        <v>115</v>
      </c>
      <c r="H1936">
        <v>0</v>
      </c>
      <c r="I1936">
        <v>0</v>
      </c>
      <c r="J1936">
        <v>0</v>
      </c>
      <c r="K1936">
        <v>0</v>
      </c>
      <c r="L1936">
        <v>0</v>
      </c>
      <c r="M1936" t="s">
        <v>1144</v>
      </c>
    </row>
    <row r="1937" spans="1:13">
      <c r="A1937" s="13">
        <f t="shared" si="30"/>
        <v>70</v>
      </c>
      <c r="B1937">
        <v>3000616</v>
      </c>
      <c r="C1937">
        <v>1380</v>
      </c>
      <c r="D1937">
        <v>1500</v>
      </c>
      <c r="E1937"/>
      <c r="F1937" t="s">
        <v>253</v>
      </c>
      <c r="G1937">
        <v>70</v>
      </c>
      <c r="H1937">
        <v>0</v>
      </c>
      <c r="I1937">
        <v>0</v>
      </c>
      <c r="J1937">
        <v>0</v>
      </c>
      <c r="K1937">
        <v>0</v>
      </c>
      <c r="L1937">
        <v>0</v>
      </c>
      <c r="M1937" t="s">
        <v>1145</v>
      </c>
    </row>
    <row r="1938" spans="1:13">
      <c r="A1938" s="13">
        <f t="shared" si="30"/>
        <v>105</v>
      </c>
      <c r="B1938">
        <v>3000646</v>
      </c>
      <c r="C1938">
        <v>1380</v>
      </c>
      <c r="D1938">
        <v>1500</v>
      </c>
      <c r="E1938"/>
      <c r="F1938" t="s">
        <v>253</v>
      </c>
      <c r="G1938">
        <v>105</v>
      </c>
      <c r="H1938">
        <v>0</v>
      </c>
      <c r="I1938">
        <v>0</v>
      </c>
      <c r="J1938">
        <v>0</v>
      </c>
      <c r="K1938">
        <v>0</v>
      </c>
      <c r="L1938">
        <v>0</v>
      </c>
      <c r="M1938" t="s">
        <v>1146</v>
      </c>
    </row>
    <row r="1939" spans="1:13">
      <c r="A1939" s="13">
        <f t="shared" si="30"/>
        <v>50</v>
      </c>
      <c r="B1939">
        <v>3000647</v>
      </c>
      <c r="C1939">
        <v>1380</v>
      </c>
      <c r="D1939">
        <v>1500</v>
      </c>
      <c r="E1939"/>
      <c r="F1939" t="s">
        <v>253</v>
      </c>
      <c r="G1939">
        <v>50</v>
      </c>
      <c r="H1939">
        <v>0</v>
      </c>
      <c r="I1939">
        <v>0</v>
      </c>
      <c r="J1939">
        <v>0</v>
      </c>
      <c r="K1939">
        <v>0</v>
      </c>
      <c r="L1939">
        <v>0</v>
      </c>
      <c r="M1939" t="s">
        <v>1147</v>
      </c>
    </row>
    <row r="1940" spans="1:13">
      <c r="A1940" s="13">
        <f t="shared" si="30"/>
        <v>26</v>
      </c>
      <c r="B1940">
        <v>3000647</v>
      </c>
      <c r="C1940">
        <v>1400</v>
      </c>
      <c r="D1940">
        <v>1500</v>
      </c>
      <c r="E1940"/>
      <c r="F1940" t="s">
        <v>253</v>
      </c>
      <c r="G1940">
        <v>26</v>
      </c>
      <c r="H1940">
        <v>0</v>
      </c>
      <c r="I1940">
        <v>0</v>
      </c>
      <c r="J1940">
        <v>0</v>
      </c>
      <c r="K1940">
        <v>0</v>
      </c>
      <c r="L1940">
        <v>0</v>
      </c>
      <c r="M1940" t="s">
        <v>1147</v>
      </c>
    </row>
    <row r="1941" spans="1:13">
      <c r="A1941" s="13">
        <f t="shared" si="30"/>
        <v>155</v>
      </c>
      <c r="B1941">
        <v>3000648</v>
      </c>
      <c r="C1941">
        <v>1380</v>
      </c>
      <c r="D1941">
        <v>1500</v>
      </c>
      <c r="E1941"/>
      <c r="F1941" t="s">
        <v>253</v>
      </c>
      <c r="G1941">
        <v>155</v>
      </c>
      <c r="H1941">
        <v>0</v>
      </c>
      <c r="I1941">
        <v>0</v>
      </c>
      <c r="J1941">
        <v>0</v>
      </c>
      <c r="K1941">
        <v>0</v>
      </c>
      <c r="L1941">
        <v>0</v>
      </c>
      <c r="M1941" t="s">
        <v>7611</v>
      </c>
    </row>
    <row r="1942" spans="1:13">
      <c r="A1942" s="13">
        <f t="shared" si="30"/>
        <v>145</v>
      </c>
      <c r="B1942">
        <v>3000649</v>
      </c>
      <c r="C1942">
        <v>1380</v>
      </c>
      <c r="D1942">
        <v>1500</v>
      </c>
      <c r="E1942"/>
      <c r="F1942" t="s">
        <v>253</v>
      </c>
      <c r="G1942">
        <v>145</v>
      </c>
      <c r="H1942">
        <v>0</v>
      </c>
      <c r="I1942">
        <v>0</v>
      </c>
      <c r="J1942">
        <v>0</v>
      </c>
      <c r="K1942">
        <v>0</v>
      </c>
      <c r="L1942">
        <v>0</v>
      </c>
      <c r="M1942" t="s">
        <v>1148</v>
      </c>
    </row>
    <row r="1943" spans="1:13">
      <c r="A1943" s="13">
        <f t="shared" si="30"/>
        <v>67</v>
      </c>
      <c r="B1943">
        <v>3000649</v>
      </c>
      <c r="C1943">
        <v>1400</v>
      </c>
      <c r="D1943">
        <v>1500</v>
      </c>
      <c r="E1943"/>
      <c r="F1943" t="s">
        <v>253</v>
      </c>
      <c r="G1943">
        <v>67</v>
      </c>
      <c r="H1943">
        <v>0</v>
      </c>
      <c r="I1943">
        <v>0</v>
      </c>
      <c r="J1943">
        <v>0</v>
      </c>
      <c r="K1943">
        <v>0</v>
      </c>
      <c r="L1943">
        <v>0</v>
      </c>
      <c r="M1943" t="s">
        <v>1148</v>
      </c>
    </row>
    <row r="1944" spans="1:13">
      <c r="A1944" s="13">
        <f t="shared" si="30"/>
        <v>17</v>
      </c>
      <c r="B1944">
        <v>3000655</v>
      </c>
      <c r="C1944">
        <v>1380</v>
      </c>
      <c r="D1944">
        <v>1500</v>
      </c>
      <c r="E1944"/>
      <c r="F1944" t="s">
        <v>253</v>
      </c>
      <c r="G1944">
        <v>17</v>
      </c>
      <c r="H1944">
        <v>0</v>
      </c>
      <c r="I1944">
        <v>0</v>
      </c>
      <c r="J1944">
        <v>0</v>
      </c>
      <c r="K1944">
        <v>0</v>
      </c>
      <c r="L1944">
        <v>0</v>
      </c>
      <c r="M1944" t="s">
        <v>1149</v>
      </c>
    </row>
    <row r="1945" spans="1:13">
      <c r="A1945" s="13">
        <f t="shared" si="30"/>
        <v>138</v>
      </c>
      <c r="B1945">
        <v>3000657</v>
      </c>
      <c r="C1945">
        <v>1380</v>
      </c>
      <c r="D1945">
        <v>1500</v>
      </c>
      <c r="E1945"/>
      <c r="F1945" t="s">
        <v>253</v>
      </c>
      <c r="G1945">
        <v>138</v>
      </c>
      <c r="H1945">
        <v>0</v>
      </c>
      <c r="I1945">
        <v>0</v>
      </c>
      <c r="J1945">
        <v>0</v>
      </c>
      <c r="K1945">
        <v>0</v>
      </c>
      <c r="L1945">
        <v>0</v>
      </c>
      <c r="M1945" t="s">
        <v>1150</v>
      </c>
    </row>
    <row r="1946" spans="1:13">
      <c r="A1946" s="13">
        <f t="shared" si="30"/>
        <v>36</v>
      </c>
      <c r="B1946">
        <v>3000657</v>
      </c>
      <c r="C1946">
        <v>1400</v>
      </c>
      <c r="D1946">
        <v>1500</v>
      </c>
      <c r="E1946"/>
      <c r="F1946" t="s">
        <v>253</v>
      </c>
      <c r="G1946">
        <v>36</v>
      </c>
      <c r="H1946">
        <v>0</v>
      </c>
      <c r="I1946">
        <v>0</v>
      </c>
      <c r="J1946">
        <v>0</v>
      </c>
      <c r="K1946">
        <v>0</v>
      </c>
      <c r="L1946">
        <v>0</v>
      </c>
      <c r="M1946" t="s">
        <v>1150</v>
      </c>
    </row>
    <row r="1947" spans="1:13">
      <c r="A1947" s="13">
        <f t="shared" si="30"/>
        <v>107</v>
      </c>
      <c r="B1947">
        <v>3000658</v>
      </c>
      <c r="C1947">
        <v>1380</v>
      </c>
      <c r="D1947">
        <v>1500</v>
      </c>
      <c r="E1947"/>
      <c r="F1947" t="s">
        <v>253</v>
      </c>
      <c r="G1947">
        <v>107</v>
      </c>
      <c r="H1947">
        <v>0</v>
      </c>
      <c r="I1947">
        <v>0</v>
      </c>
      <c r="J1947">
        <v>0</v>
      </c>
      <c r="K1947">
        <v>0</v>
      </c>
      <c r="L1947">
        <v>0</v>
      </c>
      <c r="M1947" t="s">
        <v>1151</v>
      </c>
    </row>
    <row r="1948" spans="1:13">
      <c r="A1948" s="13">
        <f t="shared" si="30"/>
        <v>189</v>
      </c>
      <c r="B1948">
        <v>3000659</v>
      </c>
      <c r="C1948">
        <v>1380</v>
      </c>
      <c r="D1948">
        <v>1500</v>
      </c>
      <c r="E1948"/>
      <c r="F1948" t="s">
        <v>253</v>
      </c>
      <c r="G1948">
        <v>189</v>
      </c>
      <c r="H1948">
        <v>0</v>
      </c>
      <c r="I1948">
        <v>0</v>
      </c>
      <c r="J1948">
        <v>0</v>
      </c>
      <c r="K1948">
        <v>0</v>
      </c>
      <c r="L1948">
        <v>0</v>
      </c>
      <c r="M1948" t="s">
        <v>1152</v>
      </c>
    </row>
    <row r="1949" spans="1:13">
      <c r="A1949" s="13">
        <f t="shared" si="30"/>
        <v>56</v>
      </c>
      <c r="B1949">
        <v>3000659</v>
      </c>
      <c r="C1949">
        <v>1400</v>
      </c>
      <c r="D1949">
        <v>1500</v>
      </c>
      <c r="E1949"/>
      <c r="F1949" t="s">
        <v>253</v>
      </c>
      <c r="G1949">
        <v>56</v>
      </c>
      <c r="H1949">
        <v>0</v>
      </c>
      <c r="I1949">
        <v>0</v>
      </c>
      <c r="J1949">
        <v>0</v>
      </c>
      <c r="K1949">
        <v>0</v>
      </c>
      <c r="L1949">
        <v>0</v>
      </c>
      <c r="M1949" t="s">
        <v>1152</v>
      </c>
    </row>
    <row r="1950" spans="1:13">
      <c r="A1950" s="13">
        <f t="shared" si="30"/>
        <v>80</v>
      </c>
      <c r="B1950">
        <v>3000660</v>
      </c>
      <c r="C1950">
        <v>1380</v>
      </c>
      <c r="D1950">
        <v>1500</v>
      </c>
      <c r="E1950"/>
      <c r="F1950" t="s">
        <v>253</v>
      </c>
      <c r="G1950">
        <v>80</v>
      </c>
      <c r="H1950">
        <v>0</v>
      </c>
      <c r="I1950">
        <v>0</v>
      </c>
      <c r="J1950">
        <v>0</v>
      </c>
      <c r="K1950">
        <v>0</v>
      </c>
      <c r="L1950">
        <v>0</v>
      </c>
      <c r="M1950" t="s">
        <v>1153</v>
      </c>
    </row>
    <row r="1951" spans="1:13">
      <c r="A1951" s="13">
        <f t="shared" si="30"/>
        <v>21</v>
      </c>
      <c r="B1951">
        <v>3000660</v>
      </c>
      <c r="C1951">
        <v>1400</v>
      </c>
      <c r="D1951">
        <v>1500</v>
      </c>
      <c r="E1951"/>
      <c r="F1951" t="s">
        <v>253</v>
      </c>
      <c r="G1951">
        <v>21</v>
      </c>
      <c r="H1951">
        <v>0</v>
      </c>
      <c r="I1951">
        <v>0</v>
      </c>
      <c r="J1951">
        <v>0</v>
      </c>
      <c r="K1951">
        <v>0</v>
      </c>
      <c r="L1951">
        <v>0</v>
      </c>
      <c r="M1951" t="s">
        <v>1153</v>
      </c>
    </row>
    <row r="1952" spans="1:13">
      <c r="A1952" s="13">
        <f t="shared" si="30"/>
        <v>57</v>
      </c>
      <c r="B1952">
        <v>3000661</v>
      </c>
      <c r="C1952">
        <v>1380</v>
      </c>
      <c r="D1952">
        <v>1500</v>
      </c>
      <c r="E1952"/>
      <c r="F1952" t="s">
        <v>253</v>
      </c>
      <c r="G1952">
        <v>57</v>
      </c>
      <c r="H1952">
        <v>0</v>
      </c>
      <c r="I1952">
        <v>0</v>
      </c>
      <c r="J1952">
        <v>0</v>
      </c>
      <c r="K1952">
        <v>0</v>
      </c>
      <c r="L1952">
        <v>0</v>
      </c>
      <c r="M1952" t="s">
        <v>1154</v>
      </c>
    </row>
    <row r="1953" spans="1:13">
      <c r="A1953" s="13">
        <f t="shared" si="30"/>
        <v>137</v>
      </c>
      <c r="B1953">
        <v>3000673</v>
      </c>
      <c r="C1953">
        <v>1380</v>
      </c>
      <c r="D1953">
        <v>1500</v>
      </c>
      <c r="E1953"/>
      <c r="F1953" t="s">
        <v>253</v>
      </c>
      <c r="G1953">
        <v>137</v>
      </c>
      <c r="H1953">
        <v>0</v>
      </c>
      <c r="I1953">
        <v>0</v>
      </c>
      <c r="J1953">
        <v>0</v>
      </c>
      <c r="K1953">
        <v>0</v>
      </c>
      <c r="L1953">
        <v>0</v>
      </c>
      <c r="M1953" t="s">
        <v>1155</v>
      </c>
    </row>
    <row r="1954" spans="1:13">
      <c r="A1954" s="13">
        <f t="shared" si="30"/>
        <v>4</v>
      </c>
      <c r="B1954">
        <v>3000673</v>
      </c>
      <c r="C1954">
        <v>1400</v>
      </c>
      <c r="D1954">
        <v>1500</v>
      </c>
      <c r="E1954"/>
      <c r="F1954" t="s">
        <v>253</v>
      </c>
      <c r="G1954">
        <v>4</v>
      </c>
      <c r="H1954">
        <v>0</v>
      </c>
      <c r="I1954">
        <v>0</v>
      </c>
      <c r="J1954">
        <v>0</v>
      </c>
      <c r="K1954">
        <v>0</v>
      </c>
      <c r="L1954">
        <v>0</v>
      </c>
      <c r="M1954" t="s">
        <v>1155</v>
      </c>
    </row>
    <row r="1955" spans="1:13">
      <c r="A1955" s="13">
        <f t="shared" si="30"/>
        <v>237</v>
      </c>
      <c r="B1955">
        <v>3000674</v>
      </c>
      <c r="C1955">
        <v>1380</v>
      </c>
      <c r="D1955">
        <v>1500</v>
      </c>
      <c r="E1955"/>
      <c r="F1955" t="s">
        <v>253</v>
      </c>
      <c r="G1955">
        <v>237</v>
      </c>
      <c r="H1955">
        <v>0</v>
      </c>
      <c r="I1955">
        <v>0</v>
      </c>
      <c r="J1955">
        <v>0</v>
      </c>
      <c r="K1955">
        <v>0</v>
      </c>
      <c r="L1955">
        <v>0</v>
      </c>
      <c r="M1955" t="s">
        <v>1156</v>
      </c>
    </row>
    <row r="1956" spans="1:13">
      <c r="A1956" s="13">
        <f t="shared" si="30"/>
        <v>166</v>
      </c>
      <c r="B1956">
        <v>3000674</v>
      </c>
      <c r="C1956">
        <v>1400</v>
      </c>
      <c r="D1956">
        <v>1500</v>
      </c>
      <c r="E1956"/>
      <c r="F1956" t="s">
        <v>253</v>
      </c>
      <c r="G1956">
        <v>166</v>
      </c>
      <c r="H1956">
        <v>0</v>
      </c>
      <c r="I1956">
        <v>0</v>
      </c>
      <c r="J1956">
        <v>0</v>
      </c>
      <c r="K1956">
        <v>0</v>
      </c>
      <c r="L1956">
        <v>0</v>
      </c>
      <c r="M1956" t="s">
        <v>1156</v>
      </c>
    </row>
    <row r="1957" spans="1:13">
      <c r="A1957" s="13">
        <f t="shared" si="30"/>
        <v>14</v>
      </c>
      <c r="B1957">
        <v>3000675</v>
      </c>
      <c r="C1957">
        <v>1380</v>
      </c>
      <c r="D1957">
        <v>1500</v>
      </c>
      <c r="E1957"/>
      <c r="F1957" t="s">
        <v>253</v>
      </c>
      <c r="G1957">
        <v>14</v>
      </c>
      <c r="H1957">
        <v>0</v>
      </c>
      <c r="I1957">
        <v>0</v>
      </c>
      <c r="J1957">
        <v>0</v>
      </c>
      <c r="K1957">
        <v>0</v>
      </c>
      <c r="L1957">
        <v>0</v>
      </c>
      <c r="M1957" t="s">
        <v>1157</v>
      </c>
    </row>
    <row r="1958" spans="1:13">
      <c r="A1958" s="13">
        <f t="shared" si="30"/>
        <v>90</v>
      </c>
      <c r="B1958">
        <v>3000676</v>
      </c>
      <c r="C1958">
        <v>1380</v>
      </c>
      <c r="D1958">
        <v>1500</v>
      </c>
      <c r="E1958"/>
      <c r="F1958" t="s">
        <v>253</v>
      </c>
      <c r="G1958">
        <v>90</v>
      </c>
      <c r="H1958">
        <v>0</v>
      </c>
      <c r="I1958">
        <v>0</v>
      </c>
      <c r="J1958">
        <v>0</v>
      </c>
      <c r="K1958">
        <v>0</v>
      </c>
      <c r="L1958">
        <v>0</v>
      </c>
      <c r="M1958" t="s">
        <v>1158</v>
      </c>
    </row>
    <row r="1959" spans="1:13">
      <c r="A1959" s="13">
        <f t="shared" si="30"/>
        <v>111</v>
      </c>
      <c r="B1959">
        <v>3000676</v>
      </c>
      <c r="C1959">
        <v>1400</v>
      </c>
      <c r="D1959">
        <v>1500</v>
      </c>
      <c r="E1959"/>
      <c r="F1959" t="s">
        <v>253</v>
      </c>
      <c r="G1959">
        <v>111</v>
      </c>
      <c r="H1959">
        <v>0</v>
      </c>
      <c r="I1959">
        <v>0</v>
      </c>
      <c r="J1959">
        <v>0</v>
      </c>
      <c r="K1959">
        <v>0</v>
      </c>
      <c r="L1959">
        <v>0</v>
      </c>
      <c r="M1959" t="s">
        <v>1158</v>
      </c>
    </row>
    <row r="1960" spans="1:13">
      <c r="A1960" s="13">
        <f t="shared" si="30"/>
        <v>26</v>
      </c>
      <c r="B1960">
        <v>3000677</v>
      </c>
      <c r="C1960">
        <v>1380</v>
      </c>
      <c r="D1960">
        <v>1500</v>
      </c>
      <c r="E1960"/>
      <c r="F1960" t="s">
        <v>253</v>
      </c>
      <c r="G1960">
        <v>26</v>
      </c>
      <c r="H1960">
        <v>0</v>
      </c>
      <c r="I1960">
        <v>0</v>
      </c>
      <c r="J1960">
        <v>0</v>
      </c>
      <c r="K1960">
        <v>0</v>
      </c>
      <c r="L1960">
        <v>0</v>
      </c>
      <c r="M1960" t="s">
        <v>1159</v>
      </c>
    </row>
    <row r="1961" spans="1:13">
      <c r="A1961" s="13">
        <f t="shared" si="30"/>
        <v>13</v>
      </c>
      <c r="B1961">
        <v>3000678</v>
      </c>
      <c r="C1961">
        <v>1400</v>
      </c>
      <c r="D1961">
        <v>1500</v>
      </c>
      <c r="E1961"/>
      <c r="F1961" t="s">
        <v>253</v>
      </c>
      <c r="G1961">
        <v>13</v>
      </c>
      <c r="H1961">
        <v>0</v>
      </c>
      <c r="I1961">
        <v>0</v>
      </c>
      <c r="J1961">
        <v>0</v>
      </c>
      <c r="K1961">
        <v>0</v>
      </c>
      <c r="L1961">
        <v>0</v>
      </c>
      <c r="M1961" t="s">
        <v>1160</v>
      </c>
    </row>
    <row r="1962" spans="1:13">
      <c r="A1962" s="13">
        <f t="shared" si="30"/>
        <v>11</v>
      </c>
      <c r="B1962">
        <v>3000680</v>
      </c>
      <c r="C1962">
        <v>1400</v>
      </c>
      <c r="D1962">
        <v>1500</v>
      </c>
      <c r="E1962"/>
      <c r="F1962" t="s">
        <v>253</v>
      </c>
      <c r="G1962">
        <v>11</v>
      </c>
      <c r="H1962">
        <v>0</v>
      </c>
      <c r="I1962">
        <v>0</v>
      </c>
      <c r="J1962">
        <v>0</v>
      </c>
      <c r="K1962">
        <v>0</v>
      </c>
      <c r="L1962">
        <v>0</v>
      </c>
      <c r="M1962" t="s">
        <v>1161</v>
      </c>
    </row>
    <row r="1963" spans="1:13">
      <c r="A1963" s="13">
        <f t="shared" si="30"/>
        <v>54</v>
      </c>
      <c r="B1963">
        <v>3000681</v>
      </c>
      <c r="C1963">
        <v>1380</v>
      </c>
      <c r="D1963">
        <v>1500</v>
      </c>
      <c r="E1963"/>
      <c r="F1963" t="s">
        <v>253</v>
      </c>
      <c r="G1963">
        <v>54</v>
      </c>
      <c r="H1963">
        <v>0</v>
      </c>
      <c r="I1963">
        <v>0</v>
      </c>
      <c r="J1963">
        <v>0</v>
      </c>
      <c r="K1963">
        <v>0</v>
      </c>
      <c r="L1963">
        <v>0</v>
      </c>
      <c r="M1963" t="s">
        <v>1162</v>
      </c>
    </row>
    <row r="1964" spans="1:13">
      <c r="A1964" s="13">
        <f t="shared" si="30"/>
        <v>27</v>
      </c>
      <c r="B1964">
        <v>3000683</v>
      </c>
      <c r="C1964">
        <v>1380</v>
      </c>
      <c r="D1964">
        <v>1500</v>
      </c>
      <c r="E1964"/>
      <c r="F1964" t="s">
        <v>253</v>
      </c>
      <c r="G1964">
        <v>27</v>
      </c>
      <c r="H1964">
        <v>0</v>
      </c>
      <c r="I1964">
        <v>0</v>
      </c>
      <c r="J1964">
        <v>0</v>
      </c>
      <c r="K1964">
        <v>0</v>
      </c>
      <c r="L1964">
        <v>0</v>
      </c>
      <c r="M1964" t="s">
        <v>8586</v>
      </c>
    </row>
    <row r="1965" spans="1:13">
      <c r="A1965" s="13">
        <f t="shared" si="30"/>
        <v>125</v>
      </c>
      <c r="B1965">
        <v>3000685</v>
      </c>
      <c r="C1965">
        <v>1380</v>
      </c>
      <c r="D1965">
        <v>1500</v>
      </c>
      <c r="E1965"/>
      <c r="F1965" t="s">
        <v>253</v>
      </c>
      <c r="G1965">
        <v>125</v>
      </c>
      <c r="H1965">
        <v>0</v>
      </c>
      <c r="I1965">
        <v>0</v>
      </c>
      <c r="J1965">
        <v>0</v>
      </c>
      <c r="K1965">
        <v>0</v>
      </c>
      <c r="L1965">
        <v>0</v>
      </c>
      <c r="M1965" t="s">
        <v>1163</v>
      </c>
    </row>
    <row r="1966" spans="1:13">
      <c r="A1966" s="13">
        <f t="shared" si="30"/>
        <v>13</v>
      </c>
      <c r="B1966">
        <v>3000734</v>
      </c>
      <c r="C1966">
        <v>1380</v>
      </c>
      <c r="D1966">
        <v>1500</v>
      </c>
      <c r="E1966"/>
      <c r="F1966" t="s">
        <v>253</v>
      </c>
      <c r="G1966">
        <v>13</v>
      </c>
      <c r="H1966">
        <v>0</v>
      </c>
      <c r="I1966">
        <v>0</v>
      </c>
      <c r="J1966">
        <v>0</v>
      </c>
      <c r="K1966">
        <v>0</v>
      </c>
      <c r="L1966">
        <v>0</v>
      </c>
      <c r="M1966" t="s">
        <v>1164</v>
      </c>
    </row>
    <row r="1967" spans="1:13">
      <c r="A1967" s="13">
        <f t="shared" si="30"/>
        <v>19</v>
      </c>
      <c r="B1967">
        <v>3000734</v>
      </c>
      <c r="C1967">
        <v>1400</v>
      </c>
      <c r="D1967">
        <v>1500</v>
      </c>
      <c r="E1967"/>
      <c r="F1967" t="s">
        <v>253</v>
      </c>
      <c r="G1967">
        <v>19</v>
      </c>
      <c r="H1967">
        <v>0</v>
      </c>
      <c r="I1967">
        <v>0</v>
      </c>
      <c r="J1967">
        <v>0</v>
      </c>
      <c r="K1967">
        <v>0</v>
      </c>
      <c r="L1967">
        <v>0</v>
      </c>
      <c r="M1967" t="s">
        <v>1164</v>
      </c>
    </row>
    <row r="1968" spans="1:13">
      <c r="A1968" s="13">
        <f t="shared" si="30"/>
        <v>5</v>
      </c>
      <c r="B1968">
        <v>3000778</v>
      </c>
      <c r="C1968">
        <v>1380</v>
      </c>
      <c r="D1968">
        <v>1500</v>
      </c>
      <c r="E1968"/>
      <c r="F1968" t="s">
        <v>253</v>
      </c>
      <c r="G1968">
        <v>5</v>
      </c>
      <c r="H1968">
        <v>0</v>
      </c>
      <c r="I1968">
        <v>0</v>
      </c>
      <c r="J1968">
        <v>0</v>
      </c>
      <c r="K1968">
        <v>0</v>
      </c>
      <c r="L1968">
        <v>0</v>
      </c>
      <c r="M1968" t="s">
        <v>8950</v>
      </c>
    </row>
    <row r="1969" spans="1:13">
      <c r="A1969" s="13">
        <f t="shared" si="30"/>
        <v>1</v>
      </c>
      <c r="B1969">
        <v>3000816</v>
      </c>
      <c r="C1969">
        <v>1380</v>
      </c>
      <c r="D1969">
        <v>1500</v>
      </c>
      <c r="E1969"/>
      <c r="F1969" t="s">
        <v>253</v>
      </c>
      <c r="G1969">
        <v>1</v>
      </c>
      <c r="H1969">
        <v>0</v>
      </c>
      <c r="I1969">
        <v>0</v>
      </c>
      <c r="J1969">
        <v>0</v>
      </c>
      <c r="K1969">
        <v>0</v>
      </c>
      <c r="L1969">
        <v>0</v>
      </c>
      <c r="M1969" t="s">
        <v>8418</v>
      </c>
    </row>
    <row r="1970" spans="1:13">
      <c r="A1970" s="13">
        <f t="shared" si="30"/>
        <v>1</v>
      </c>
      <c r="B1970">
        <v>3000867</v>
      </c>
      <c r="C1970">
        <v>1400</v>
      </c>
      <c r="D1970">
        <v>1500</v>
      </c>
      <c r="E1970"/>
      <c r="F1970" t="s">
        <v>253</v>
      </c>
      <c r="G1970">
        <v>1</v>
      </c>
      <c r="H1970">
        <v>0</v>
      </c>
      <c r="I1970">
        <v>0</v>
      </c>
      <c r="J1970">
        <v>0</v>
      </c>
      <c r="K1970">
        <v>0</v>
      </c>
      <c r="L1970">
        <v>0</v>
      </c>
      <c r="M1970" t="s">
        <v>1165</v>
      </c>
    </row>
    <row r="1971" spans="1:13">
      <c r="A1971" s="13">
        <f t="shared" si="30"/>
        <v>19</v>
      </c>
      <c r="B1971">
        <v>3001146</v>
      </c>
      <c r="C1971">
        <v>1380</v>
      </c>
      <c r="D1971">
        <v>1500</v>
      </c>
      <c r="E1971"/>
      <c r="F1971" t="s">
        <v>289</v>
      </c>
      <c r="G1971">
        <v>19</v>
      </c>
      <c r="H1971">
        <v>0</v>
      </c>
      <c r="I1971">
        <v>0</v>
      </c>
      <c r="J1971">
        <v>0</v>
      </c>
      <c r="K1971">
        <v>0</v>
      </c>
      <c r="L1971">
        <v>0</v>
      </c>
      <c r="M1971" t="s">
        <v>1166</v>
      </c>
    </row>
    <row r="1972" spans="1:13">
      <c r="A1972" s="13">
        <f t="shared" si="30"/>
        <v>15</v>
      </c>
      <c r="B1972">
        <v>3001157</v>
      </c>
      <c r="C1972">
        <v>1380</v>
      </c>
      <c r="D1972">
        <v>1500</v>
      </c>
      <c r="E1972"/>
      <c r="F1972" t="s">
        <v>289</v>
      </c>
      <c r="G1972">
        <v>15</v>
      </c>
      <c r="H1972">
        <v>0</v>
      </c>
      <c r="I1972">
        <v>0</v>
      </c>
      <c r="J1972">
        <v>0</v>
      </c>
      <c r="K1972">
        <v>0</v>
      </c>
      <c r="L1972">
        <v>0</v>
      </c>
      <c r="M1972" t="s">
        <v>1167</v>
      </c>
    </row>
    <row r="1973" spans="1:13">
      <c r="A1973" s="13">
        <f t="shared" si="30"/>
        <v>7</v>
      </c>
      <c r="B1973">
        <v>3002667</v>
      </c>
      <c r="C1973">
        <v>1380</v>
      </c>
      <c r="D1973">
        <v>1500</v>
      </c>
      <c r="E1973"/>
      <c r="F1973" t="s">
        <v>253</v>
      </c>
      <c r="G1973">
        <v>7</v>
      </c>
      <c r="H1973">
        <v>0</v>
      </c>
      <c r="I1973">
        <v>0</v>
      </c>
      <c r="J1973">
        <v>0</v>
      </c>
      <c r="K1973">
        <v>0</v>
      </c>
      <c r="L1973">
        <v>0</v>
      </c>
      <c r="M1973" t="s">
        <v>1168</v>
      </c>
    </row>
    <row r="1974" spans="1:13">
      <c r="A1974" s="13">
        <f t="shared" si="30"/>
        <v>2</v>
      </c>
      <c r="B1974">
        <v>3002778</v>
      </c>
      <c r="C1974">
        <v>1380</v>
      </c>
      <c r="D1974">
        <v>1500</v>
      </c>
      <c r="E1974"/>
      <c r="F1974" t="s">
        <v>253</v>
      </c>
      <c r="G1974">
        <v>2</v>
      </c>
      <c r="H1974">
        <v>0</v>
      </c>
      <c r="I1974">
        <v>0</v>
      </c>
      <c r="J1974">
        <v>0</v>
      </c>
      <c r="K1974">
        <v>0</v>
      </c>
      <c r="L1974">
        <v>0</v>
      </c>
      <c r="M1974" t="s">
        <v>1169</v>
      </c>
    </row>
    <row r="1975" spans="1:13">
      <c r="A1975" s="13">
        <f t="shared" si="30"/>
        <v>14</v>
      </c>
      <c r="B1975">
        <v>3002878</v>
      </c>
      <c r="C1975">
        <v>1380</v>
      </c>
      <c r="D1975">
        <v>1500</v>
      </c>
      <c r="E1975"/>
      <c r="F1975" t="s">
        <v>253</v>
      </c>
      <c r="G1975">
        <v>14</v>
      </c>
      <c r="H1975">
        <v>0</v>
      </c>
      <c r="I1975">
        <v>0</v>
      </c>
      <c r="J1975">
        <v>0</v>
      </c>
      <c r="K1975">
        <v>0</v>
      </c>
      <c r="L1975">
        <v>0</v>
      </c>
      <c r="M1975" t="s">
        <v>8787</v>
      </c>
    </row>
    <row r="1976" spans="1:13">
      <c r="A1976" s="13">
        <f t="shared" si="30"/>
        <v>4</v>
      </c>
      <c r="B1976">
        <v>3002890</v>
      </c>
      <c r="C1976">
        <v>1380</v>
      </c>
      <c r="D1976">
        <v>1500</v>
      </c>
      <c r="E1976"/>
      <c r="F1976" t="s">
        <v>253</v>
      </c>
      <c r="G1976">
        <v>4</v>
      </c>
      <c r="H1976">
        <v>0</v>
      </c>
      <c r="I1976">
        <v>0</v>
      </c>
      <c r="J1976">
        <v>0</v>
      </c>
      <c r="K1976">
        <v>0</v>
      </c>
      <c r="L1976">
        <v>0</v>
      </c>
      <c r="M1976" t="s">
        <v>1170</v>
      </c>
    </row>
    <row r="1977" spans="1:13">
      <c r="A1977" s="13">
        <f t="shared" si="30"/>
        <v>2</v>
      </c>
      <c r="B1977">
        <v>3002890</v>
      </c>
      <c r="C1977">
        <v>1400</v>
      </c>
      <c r="D1977">
        <v>1500</v>
      </c>
      <c r="E1977"/>
      <c r="F1977" t="s">
        <v>253</v>
      </c>
      <c r="G1977">
        <v>2</v>
      </c>
      <c r="H1977">
        <v>0</v>
      </c>
      <c r="I1977">
        <v>0</v>
      </c>
      <c r="J1977">
        <v>0</v>
      </c>
      <c r="K1977">
        <v>0</v>
      </c>
      <c r="L1977">
        <v>0</v>
      </c>
      <c r="M1977" t="s">
        <v>1170</v>
      </c>
    </row>
    <row r="1978" spans="1:13">
      <c r="A1978" s="13">
        <f t="shared" si="30"/>
        <v>30</v>
      </c>
      <c r="B1978">
        <v>3002901</v>
      </c>
      <c r="C1978">
        <v>1380</v>
      </c>
      <c r="D1978">
        <v>1500</v>
      </c>
      <c r="E1978"/>
      <c r="F1978" t="s">
        <v>253</v>
      </c>
      <c r="G1978">
        <v>30</v>
      </c>
      <c r="H1978">
        <v>0</v>
      </c>
      <c r="I1978">
        <v>0</v>
      </c>
      <c r="J1978">
        <v>0</v>
      </c>
      <c r="K1978">
        <v>0</v>
      </c>
      <c r="L1978">
        <v>0</v>
      </c>
      <c r="M1978" t="s">
        <v>1171</v>
      </c>
    </row>
    <row r="1979" spans="1:13">
      <c r="A1979" s="13">
        <f t="shared" si="30"/>
        <v>13</v>
      </c>
      <c r="B1979">
        <v>3002901</v>
      </c>
      <c r="C1979">
        <v>1400</v>
      </c>
      <c r="D1979">
        <v>1500</v>
      </c>
      <c r="E1979"/>
      <c r="F1979" t="s">
        <v>253</v>
      </c>
      <c r="G1979">
        <v>13</v>
      </c>
      <c r="H1979">
        <v>0</v>
      </c>
      <c r="I1979">
        <v>0</v>
      </c>
      <c r="J1979">
        <v>0</v>
      </c>
      <c r="K1979">
        <v>0</v>
      </c>
      <c r="L1979">
        <v>0</v>
      </c>
      <c r="M1979" t="s">
        <v>1171</v>
      </c>
    </row>
    <row r="1980" spans="1:13">
      <c r="A1980" s="13">
        <f t="shared" si="30"/>
        <v>8</v>
      </c>
      <c r="B1980">
        <v>3002912</v>
      </c>
      <c r="C1980">
        <v>1380</v>
      </c>
      <c r="D1980">
        <v>1500</v>
      </c>
      <c r="E1980"/>
      <c r="F1980" t="s">
        <v>253</v>
      </c>
      <c r="G1980">
        <v>8</v>
      </c>
      <c r="H1980">
        <v>0</v>
      </c>
      <c r="I1980">
        <v>0</v>
      </c>
      <c r="J1980">
        <v>0</v>
      </c>
      <c r="K1980">
        <v>0</v>
      </c>
      <c r="L1980">
        <v>0</v>
      </c>
      <c r="M1980" t="s">
        <v>1172</v>
      </c>
    </row>
    <row r="1981" spans="1:13">
      <c r="A1981" s="13">
        <f t="shared" si="30"/>
        <v>5</v>
      </c>
      <c r="B1981">
        <v>3002912</v>
      </c>
      <c r="C1981">
        <v>1400</v>
      </c>
      <c r="D1981">
        <v>1500</v>
      </c>
      <c r="E1981"/>
      <c r="F1981" t="s">
        <v>253</v>
      </c>
      <c r="G1981">
        <v>5</v>
      </c>
      <c r="H1981">
        <v>0</v>
      </c>
      <c r="I1981">
        <v>0</v>
      </c>
      <c r="J1981">
        <v>0</v>
      </c>
      <c r="K1981">
        <v>0</v>
      </c>
      <c r="L1981">
        <v>0</v>
      </c>
      <c r="M1981" t="s">
        <v>1172</v>
      </c>
    </row>
    <row r="1982" spans="1:13">
      <c r="A1982" s="13">
        <f t="shared" si="30"/>
        <v>8</v>
      </c>
      <c r="B1982">
        <v>3002923</v>
      </c>
      <c r="C1982">
        <v>1380</v>
      </c>
      <c r="D1982">
        <v>1500</v>
      </c>
      <c r="E1982"/>
      <c r="F1982" t="s">
        <v>253</v>
      </c>
      <c r="G1982">
        <v>8</v>
      </c>
      <c r="H1982">
        <v>0</v>
      </c>
      <c r="I1982">
        <v>0</v>
      </c>
      <c r="J1982">
        <v>0</v>
      </c>
      <c r="K1982">
        <v>0</v>
      </c>
      <c r="L1982">
        <v>0</v>
      </c>
      <c r="M1982" t="s">
        <v>9229</v>
      </c>
    </row>
    <row r="1983" spans="1:13">
      <c r="A1983" s="13">
        <f t="shared" si="30"/>
        <v>5</v>
      </c>
      <c r="B1983">
        <v>3002923</v>
      </c>
      <c r="C1983">
        <v>1400</v>
      </c>
      <c r="D1983">
        <v>1500</v>
      </c>
      <c r="E1983"/>
      <c r="F1983" t="s">
        <v>253</v>
      </c>
      <c r="G1983">
        <v>5</v>
      </c>
      <c r="H1983">
        <v>0</v>
      </c>
      <c r="I1983">
        <v>0</v>
      </c>
      <c r="J1983">
        <v>0</v>
      </c>
      <c r="K1983">
        <v>0</v>
      </c>
      <c r="L1983">
        <v>0</v>
      </c>
      <c r="M1983" t="s">
        <v>9229</v>
      </c>
    </row>
    <row r="1984" spans="1:13">
      <c r="A1984" s="13">
        <f t="shared" si="30"/>
        <v>25</v>
      </c>
      <c r="B1984">
        <v>3002945</v>
      </c>
      <c r="C1984">
        <v>1380</v>
      </c>
      <c r="D1984">
        <v>1500</v>
      </c>
      <c r="E1984"/>
      <c r="F1984" t="s">
        <v>253</v>
      </c>
      <c r="G1984">
        <v>25</v>
      </c>
      <c r="H1984">
        <v>0</v>
      </c>
      <c r="I1984">
        <v>0</v>
      </c>
      <c r="J1984">
        <v>0</v>
      </c>
      <c r="K1984">
        <v>0</v>
      </c>
      <c r="L1984">
        <v>0</v>
      </c>
      <c r="M1984" t="s">
        <v>1173</v>
      </c>
    </row>
    <row r="1985" spans="1:13">
      <c r="A1985" s="13">
        <f t="shared" si="30"/>
        <v>3</v>
      </c>
      <c r="B1985">
        <v>3002956</v>
      </c>
      <c r="C1985">
        <v>1380</v>
      </c>
      <c r="D1985">
        <v>1500</v>
      </c>
      <c r="E1985"/>
      <c r="F1985" t="s">
        <v>253</v>
      </c>
      <c r="G1985">
        <v>3</v>
      </c>
      <c r="H1985">
        <v>0</v>
      </c>
      <c r="I1985">
        <v>0</v>
      </c>
      <c r="J1985">
        <v>0</v>
      </c>
      <c r="K1985">
        <v>0</v>
      </c>
      <c r="L1985">
        <v>0</v>
      </c>
      <c r="M1985" t="s">
        <v>9230</v>
      </c>
    </row>
    <row r="1986" spans="1:13">
      <c r="A1986" s="13">
        <f t="shared" si="30"/>
        <v>1</v>
      </c>
      <c r="B1986">
        <v>3002956</v>
      </c>
      <c r="C1986">
        <v>1400</v>
      </c>
      <c r="D1986">
        <v>1500</v>
      </c>
      <c r="E1986"/>
      <c r="F1986" t="s">
        <v>253</v>
      </c>
      <c r="G1986">
        <v>1</v>
      </c>
      <c r="H1986">
        <v>0</v>
      </c>
      <c r="I1986">
        <v>0</v>
      </c>
      <c r="J1986">
        <v>0</v>
      </c>
      <c r="K1986">
        <v>0</v>
      </c>
      <c r="L1986">
        <v>0</v>
      </c>
      <c r="M1986" t="s">
        <v>9230</v>
      </c>
    </row>
    <row r="1987" spans="1:13">
      <c r="A1987" s="13">
        <f t="shared" ref="A1987:A2050" si="31">G1987+H1987+I1987</f>
        <v>6</v>
      </c>
      <c r="B1987">
        <v>3002967</v>
      </c>
      <c r="C1987">
        <v>1380</v>
      </c>
      <c r="D1987">
        <v>1500</v>
      </c>
      <c r="E1987"/>
      <c r="F1987" t="s">
        <v>253</v>
      </c>
      <c r="G1987">
        <v>6</v>
      </c>
      <c r="H1987">
        <v>0</v>
      </c>
      <c r="I1987">
        <v>0</v>
      </c>
      <c r="J1987">
        <v>0</v>
      </c>
      <c r="K1987">
        <v>0</v>
      </c>
      <c r="L1987">
        <v>0</v>
      </c>
      <c r="M1987" t="s">
        <v>1174</v>
      </c>
    </row>
    <row r="1988" spans="1:13">
      <c r="A1988" s="13">
        <f t="shared" si="31"/>
        <v>8</v>
      </c>
      <c r="B1988">
        <v>3002967</v>
      </c>
      <c r="C1988">
        <v>1400</v>
      </c>
      <c r="D1988">
        <v>1500</v>
      </c>
      <c r="E1988"/>
      <c r="F1988" t="s">
        <v>253</v>
      </c>
      <c r="G1988">
        <v>8</v>
      </c>
      <c r="H1988">
        <v>0</v>
      </c>
      <c r="I1988">
        <v>0</v>
      </c>
      <c r="J1988">
        <v>0</v>
      </c>
      <c r="K1988">
        <v>0</v>
      </c>
      <c r="L1988">
        <v>0</v>
      </c>
      <c r="M1988" t="s">
        <v>1174</v>
      </c>
    </row>
    <row r="1989" spans="1:13">
      <c r="A1989" s="13">
        <f t="shared" si="31"/>
        <v>14</v>
      </c>
      <c r="B1989">
        <v>3002978</v>
      </c>
      <c r="C1989">
        <v>1380</v>
      </c>
      <c r="D1989">
        <v>1500</v>
      </c>
      <c r="E1989"/>
      <c r="F1989" t="s">
        <v>253</v>
      </c>
      <c r="G1989">
        <v>14</v>
      </c>
      <c r="H1989">
        <v>0</v>
      </c>
      <c r="I1989">
        <v>0</v>
      </c>
      <c r="J1989">
        <v>0</v>
      </c>
      <c r="K1989">
        <v>0</v>
      </c>
      <c r="L1989">
        <v>0</v>
      </c>
      <c r="M1989" t="s">
        <v>1175</v>
      </c>
    </row>
    <row r="1990" spans="1:13">
      <c r="A1990" s="13">
        <f t="shared" si="31"/>
        <v>4</v>
      </c>
      <c r="B1990">
        <v>3002978</v>
      </c>
      <c r="C1990">
        <v>1400</v>
      </c>
      <c r="D1990">
        <v>1500</v>
      </c>
      <c r="E1990"/>
      <c r="F1990" t="s">
        <v>253</v>
      </c>
      <c r="G1990">
        <v>4</v>
      </c>
      <c r="H1990">
        <v>0</v>
      </c>
      <c r="I1990">
        <v>0</v>
      </c>
      <c r="J1990">
        <v>0</v>
      </c>
      <c r="K1990">
        <v>0</v>
      </c>
      <c r="L1990">
        <v>0</v>
      </c>
      <c r="M1990" t="s">
        <v>1175</v>
      </c>
    </row>
    <row r="1991" spans="1:13">
      <c r="A1991" s="13">
        <f t="shared" si="31"/>
        <v>8</v>
      </c>
      <c r="B1991">
        <v>3002989</v>
      </c>
      <c r="C1991">
        <v>1380</v>
      </c>
      <c r="D1991">
        <v>1500</v>
      </c>
      <c r="E1991"/>
      <c r="F1991" t="s">
        <v>253</v>
      </c>
      <c r="G1991">
        <v>8</v>
      </c>
      <c r="H1991">
        <v>0</v>
      </c>
      <c r="I1991">
        <v>0</v>
      </c>
      <c r="J1991">
        <v>0</v>
      </c>
      <c r="K1991">
        <v>0</v>
      </c>
      <c r="L1991">
        <v>0</v>
      </c>
      <c r="M1991" t="s">
        <v>1176</v>
      </c>
    </row>
    <row r="1992" spans="1:13">
      <c r="A1992" s="13">
        <f t="shared" si="31"/>
        <v>5</v>
      </c>
      <c r="B1992">
        <v>3002989</v>
      </c>
      <c r="C1992">
        <v>1400</v>
      </c>
      <c r="D1992">
        <v>1500</v>
      </c>
      <c r="E1992"/>
      <c r="F1992" t="s">
        <v>253</v>
      </c>
      <c r="G1992">
        <v>5</v>
      </c>
      <c r="H1992">
        <v>0</v>
      </c>
      <c r="I1992">
        <v>0</v>
      </c>
      <c r="J1992">
        <v>0</v>
      </c>
      <c r="K1992">
        <v>0</v>
      </c>
      <c r="L1992">
        <v>0</v>
      </c>
      <c r="M1992" t="s">
        <v>1176</v>
      </c>
    </row>
    <row r="1993" spans="1:13">
      <c r="A1993" s="13">
        <f t="shared" si="31"/>
        <v>8</v>
      </c>
      <c r="B1993">
        <v>3003045</v>
      </c>
      <c r="C1993">
        <v>1380</v>
      </c>
      <c r="D1993">
        <v>1500</v>
      </c>
      <c r="E1993"/>
      <c r="F1993" t="s">
        <v>253</v>
      </c>
      <c r="G1993">
        <v>8</v>
      </c>
      <c r="H1993">
        <v>0</v>
      </c>
      <c r="I1993">
        <v>0</v>
      </c>
      <c r="J1993">
        <v>0</v>
      </c>
      <c r="K1993">
        <v>0</v>
      </c>
      <c r="L1993">
        <v>0</v>
      </c>
      <c r="M1993" t="s">
        <v>1177</v>
      </c>
    </row>
    <row r="1994" spans="1:13">
      <c r="A1994" s="13">
        <f t="shared" si="31"/>
        <v>18</v>
      </c>
      <c r="B1994">
        <v>3003056</v>
      </c>
      <c r="C1994">
        <v>1380</v>
      </c>
      <c r="D1994">
        <v>1500</v>
      </c>
      <c r="E1994"/>
      <c r="F1994" t="s">
        <v>253</v>
      </c>
      <c r="G1994">
        <v>18</v>
      </c>
      <c r="H1994">
        <v>0</v>
      </c>
      <c r="I1994">
        <v>0</v>
      </c>
      <c r="J1994">
        <v>0</v>
      </c>
      <c r="K1994">
        <v>0</v>
      </c>
      <c r="L1994">
        <v>0</v>
      </c>
      <c r="M1994" t="s">
        <v>7490</v>
      </c>
    </row>
    <row r="1995" spans="1:13">
      <c r="A1995" s="13">
        <f t="shared" si="31"/>
        <v>7</v>
      </c>
      <c r="B1995">
        <v>3003067</v>
      </c>
      <c r="C1995">
        <v>1380</v>
      </c>
      <c r="D1995">
        <v>1500</v>
      </c>
      <c r="E1995"/>
      <c r="F1995" t="s">
        <v>253</v>
      </c>
      <c r="G1995">
        <v>7</v>
      </c>
      <c r="H1995">
        <v>0</v>
      </c>
      <c r="I1995">
        <v>0</v>
      </c>
      <c r="J1995">
        <v>0</v>
      </c>
      <c r="K1995">
        <v>0</v>
      </c>
      <c r="L1995">
        <v>0</v>
      </c>
      <c r="M1995" t="s">
        <v>1178</v>
      </c>
    </row>
    <row r="1996" spans="1:13">
      <c r="A1996" s="13">
        <f t="shared" si="31"/>
        <v>4</v>
      </c>
      <c r="B1996">
        <v>3003089</v>
      </c>
      <c r="C1996">
        <v>1380</v>
      </c>
      <c r="D1996">
        <v>1500</v>
      </c>
      <c r="E1996"/>
      <c r="F1996" t="s">
        <v>253</v>
      </c>
      <c r="G1996">
        <v>4</v>
      </c>
      <c r="H1996">
        <v>0</v>
      </c>
      <c r="I1996">
        <v>0</v>
      </c>
      <c r="J1996">
        <v>0</v>
      </c>
      <c r="K1996">
        <v>0</v>
      </c>
      <c r="L1996">
        <v>0</v>
      </c>
      <c r="M1996" t="s">
        <v>8153</v>
      </c>
    </row>
    <row r="1997" spans="1:13">
      <c r="A1997" s="13">
        <f t="shared" si="31"/>
        <v>2</v>
      </c>
      <c r="B1997">
        <v>3003089</v>
      </c>
      <c r="C1997">
        <v>1400</v>
      </c>
      <c r="D1997">
        <v>1500</v>
      </c>
      <c r="E1997"/>
      <c r="F1997" t="s">
        <v>253</v>
      </c>
      <c r="G1997">
        <v>2</v>
      </c>
      <c r="H1997">
        <v>0</v>
      </c>
      <c r="I1997">
        <v>0</v>
      </c>
      <c r="J1997">
        <v>0</v>
      </c>
      <c r="K1997">
        <v>0</v>
      </c>
      <c r="L1997">
        <v>0</v>
      </c>
      <c r="M1997" t="s">
        <v>8153</v>
      </c>
    </row>
    <row r="1998" spans="1:13">
      <c r="A1998" s="13">
        <f t="shared" si="31"/>
        <v>144</v>
      </c>
      <c r="B1998">
        <v>3003092</v>
      </c>
      <c r="C1998">
        <v>1380</v>
      </c>
      <c r="D1998">
        <v>1500</v>
      </c>
      <c r="E1998"/>
      <c r="F1998" t="s">
        <v>122</v>
      </c>
      <c r="G1998">
        <v>144</v>
      </c>
      <c r="H1998">
        <v>0</v>
      </c>
      <c r="I1998">
        <v>0</v>
      </c>
      <c r="J1998">
        <v>0</v>
      </c>
      <c r="K1998">
        <v>0</v>
      </c>
      <c r="L1998">
        <v>0</v>
      </c>
      <c r="M1998" t="s">
        <v>1179</v>
      </c>
    </row>
    <row r="1999" spans="1:13">
      <c r="A1999" s="13">
        <f t="shared" si="31"/>
        <v>13</v>
      </c>
      <c r="B1999">
        <v>3003094</v>
      </c>
      <c r="C1999">
        <v>1380</v>
      </c>
      <c r="D1999">
        <v>1500</v>
      </c>
      <c r="E1999"/>
      <c r="F1999" t="s">
        <v>253</v>
      </c>
      <c r="G1999">
        <v>13</v>
      </c>
      <c r="H1999">
        <v>0</v>
      </c>
      <c r="I1999">
        <v>0</v>
      </c>
      <c r="J1999">
        <v>0</v>
      </c>
      <c r="K1999">
        <v>0</v>
      </c>
      <c r="L1999">
        <v>0</v>
      </c>
      <c r="M1999" t="s">
        <v>1180</v>
      </c>
    </row>
    <row r="2000" spans="1:13">
      <c r="A2000" s="13">
        <f t="shared" si="31"/>
        <v>8</v>
      </c>
      <c r="B2000">
        <v>3003094</v>
      </c>
      <c r="C2000">
        <v>1400</v>
      </c>
      <c r="D2000">
        <v>1500</v>
      </c>
      <c r="E2000"/>
      <c r="F2000" t="s">
        <v>253</v>
      </c>
      <c r="G2000">
        <v>8</v>
      </c>
      <c r="H2000">
        <v>0</v>
      </c>
      <c r="I2000">
        <v>0</v>
      </c>
      <c r="J2000">
        <v>0</v>
      </c>
      <c r="K2000">
        <v>0</v>
      </c>
      <c r="L2000">
        <v>0</v>
      </c>
      <c r="M2000" t="s">
        <v>1180</v>
      </c>
    </row>
    <row r="2001" spans="1:13">
      <c r="A2001" s="13">
        <f t="shared" si="31"/>
        <v>9</v>
      </c>
      <c r="B2001">
        <v>3003095</v>
      </c>
      <c r="C2001">
        <v>1380</v>
      </c>
      <c r="D2001">
        <v>1500</v>
      </c>
      <c r="E2001"/>
      <c r="F2001" t="s">
        <v>253</v>
      </c>
      <c r="G2001">
        <v>9</v>
      </c>
      <c r="H2001">
        <v>0</v>
      </c>
      <c r="I2001">
        <v>0</v>
      </c>
      <c r="J2001">
        <v>0</v>
      </c>
      <c r="K2001">
        <v>0</v>
      </c>
      <c r="L2001">
        <v>0</v>
      </c>
      <c r="M2001" t="s">
        <v>1181</v>
      </c>
    </row>
    <row r="2002" spans="1:13">
      <c r="A2002" s="13">
        <f t="shared" si="31"/>
        <v>7</v>
      </c>
      <c r="B2002">
        <v>3003095</v>
      </c>
      <c r="C2002">
        <v>1400</v>
      </c>
      <c r="D2002">
        <v>1500</v>
      </c>
      <c r="E2002"/>
      <c r="F2002" t="s">
        <v>253</v>
      </c>
      <c r="G2002">
        <v>7</v>
      </c>
      <c r="H2002">
        <v>0</v>
      </c>
      <c r="I2002">
        <v>0</v>
      </c>
      <c r="J2002">
        <v>0</v>
      </c>
      <c r="K2002">
        <v>0</v>
      </c>
      <c r="L2002">
        <v>0</v>
      </c>
      <c r="M2002" t="s">
        <v>1181</v>
      </c>
    </row>
    <row r="2003" spans="1:13">
      <c r="A2003" s="13">
        <f t="shared" si="31"/>
        <v>8</v>
      </c>
      <c r="B2003">
        <v>3003097</v>
      </c>
      <c r="C2003">
        <v>1380</v>
      </c>
      <c r="D2003">
        <v>1500</v>
      </c>
      <c r="E2003"/>
      <c r="F2003" t="s">
        <v>253</v>
      </c>
      <c r="G2003">
        <v>8</v>
      </c>
      <c r="H2003">
        <v>0</v>
      </c>
      <c r="I2003">
        <v>0</v>
      </c>
      <c r="J2003">
        <v>0</v>
      </c>
      <c r="K2003">
        <v>0</v>
      </c>
      <c r="L2003">
        <v>0</v>
      </c>
      <c r="M2003" t="s">
        <v>1182</v>
      </c>
    </row>
    <row r="2004" spans="1:13">
      <c r="A2004" s="13">
        <f t="shared" si="31"/>
        <v>3</v>
      </c>
      <c r="B2004">
        <v>3003097</v>
      </c>
      <c r="C2004">
        <v>1400</v>
      </c>
      <c r="D2004">
        <v>1500</v>
      </c>
      <c r="E2004"/>
      <c r="F2004" t="s">
        <v>253</v>
      </c>
      <c r="G2004">
        <v>3</v>
      </c>
      <c r="H2004">
        <v>0</v>
      </c>
      <c r="I2004">
        <v>0</v>
      </c>
      <c r="J2004">
        <v>0</v>
      </c>
      <c r="K2004">
        <v>0</v>
      </c>
      <c r="L2004">
        <v>0</v>
      </c>
      <c r="M2004" t="s">
        <v>1182</v>
      </c>
    </row>
    <row r="2005" spans="1:13">
      <c r="A2005" s="13">
        <f t="shared" si="31"/>
        <v>5</v>
      </c>
      <c r="B2005">
        <v>3003100</v>
      </c>
      <c r="C2005">
        <v>1380</v>
      </c>
      <c r="D2005">
        <v>1500</v>
      </c>
      <c r="E2005"/>
      <c r="F2005" t="s">
        <v>253</v>
      </c>
      <c r="G2005">
        <v>5</v>
      </c>
      <c r="H2005">
        <v>0</v>
      </c>
      <c r="I2005">
        <v>0</v>
      </c>
      <c r="J2005">
        <v>0</v>
      </c>
      <c r="K2005">
        <v>0</v>
      </c>
      <c r="L2005">
        <v>0</v>
      </c>
      <c r="M2005" t="s">
        <v>8195</v>
      </c>
    </row>
    <row r="2006" spans="1:13">
      <c r="A2006" s="13">
        <f t="shared" si="31"/>
        <v>2</v>
      </c>
      <c r="B2006">
        <v>3003100</v>
      </c>
      <c r="C2006">
        <v>1400</v>
      </c>
      <c r="D2006">
        <v>1500</v>
      </c>
      <c r="E2006"/>
      <c r="F2006" t="s">
        <v>253</v>
      </c>
      <c r="G2006">
        <v>2</v>
      </c>
      <c r="H2006">
        <v>0</v>
      </c>
      <c r="I2006">
        <v>0</v>
      </c>
      <c r="J2006">
        <v>0</v>
      </c>
      <c r="K2006">
        <v>0</v>
      </c>
      <c r="L2006">
        <v>0</v>
      </c>
      <c r="M2006" t="s">
        <v>8195</v>
      </c>
    </row>
    <row r="2007" spans="1:13">
      <c r="A2007" s="13">
        <f t="shared" si="31"/>
        <v>17</v>
      </c>
      <c r="B2007">
        <v>3003112</v>
      </c>
      <c r="C2007">
        <v>1380</v>
      </c>
      <c r="D2007">
        <v>1500</v>
      </c>
      <c r="E2007"/>
      <c r="F2007" t="s">
        <v>253</v>
      </c>
      <c r="G2007">
        <v>17</v>
      </c>
      <c r="H2007">
        <v>0</v>
      </c>
      <c r="I2007">
        <v>0</v>
      </c>
      <c r="J2007">
        <v>0</v>
      </c>
      <c r="K2007">
        <v>0</v>
      </c>
      <c r="L2007">
        <v>0</v>
      </c>
      <c r="M2007" t="s">
        <v>1183</v>
      </c>
    </row>
    <row r="2008" spans="1:13">
      <c r="A2008" s="13">
        <f t="shared" si="31"/>
        <v>9</v>
      </c>
      <c r="B2008">
        <v>3003145</v>
      </c>
      <c r="C2008">
        <v>1380</v>
      </c>
      <c r="D2008">
        <v>1500</v>
      </c>
      <c r="E2008"/>
      <c r="F2008" t="s">
        <v>253</v>
      </c>
      <c r="G2008">
        <v>9</v>
      </c>
      <c r="H2008">
        <v>0</v>
      </c>
      <c r="I2008">
        <v>0</v>
      </c>
      <c r="J2008">
        <v>0</v>
      </c>
      <c r="K2008">
        <v>0</v>
      </c>
      <c r="L2008">
        <v>0</v>
      </c>
      <c r="M2008" t="s">
        <v>1184</v>
      </c>
    </row>
    <row r="2009" spans="1:13">
      <c r="A2009" s="13">
        <f t="shared" si="31"/>
        <v>23</v>
      </c>
      <c r="B2009">
        <v>3003147</v>
      </c>
      <c r="C2009">
        <v>1380</v>
      </c>
      <c r="D2009">
        <v>1500</v>
      </c>
      <c r="E2009"/>
      <c r="F2009" t="s">
        <v>253</v>
      </c>
      <c r="G2009">
        <v>23</v>
      </c>
      <c r="H2009">
        <v>0</v>
      </c>
      <c r="I2009">
        <v>0</v>
      </c>
      <c r="J2009">
        <v>0</v>
      </c>
      <c r="K2009">
        <v>0</v>
      </c>
      <c r="L2009">
        <v>0</v>
      </c>
      <c r="M2009" t="s">
        <v>1185</v>
      </c>
    </row>
    <row r="2010" spans="1:13">
      <c r="A2010" s="13">
        <f t="shared" si="31"/>
        <v>24</v>
      </c>
      <c r="B2010">
        <v>3003148</v>
      </c>
      <c r="C2010">
        <v>1380</v>
      </c>
      <c r="D2010">
        <v>1500</v>
      </c>
      <c r="E2010"/>
      <c r="F2010" t="s">
        <v>253</v>
      </c>
      <c r="G2010">
        <v>24</v>
      </c>
      <c r="H2010">
        <v>0</v>
      </c>
      <c r="I2010">
        <v>0</v>
      </c>
      <c r="J2010">
        <v>0</v>
      </c>
      <c r="K2010">
        <v>0</v>
      </c>
      <c r="L2010">
        <v>0</v>
      </c>
      <c r="M2010" t="s">
        <v>1186</v>
      </c>
    </row>
    <row r="2011" spans="1:13">
      <c r="A2011" s="13">
        <f t="shared" si="31"/>
        <v>23</v>
      </c>
      <c r="B2011">
        <v>3003150</v>
      </c>
      <c r="C2011">
        <v>1380</v>
      </c>
      <c r="D2011">
        <v>1500</v>
      </c>
      <c r="E2011"/>
      <c r="F2011" t="s">
        <v>253</v>
      </c>
      <c r="G2011">
        <v>23</v>
      </c>
      <c r="H2011">
        <v>0</v>
      </c>
      <c r="I2011">
        <v>0</v>
      </c>
      <c r="J2011">
        <v>0</v>
      </c>
      <c r="K2011">
        <v>0</v>
      </c>
      <c r="L2011">
        <v>0</v>
      </c>
      <c r="M2011" t="s">
        <v>1187</v>
      </c>
    </row>
    <row r="2012" spans="1:13">
      <c r="A2012" s="13">
        <f t="shared" si="31"/>
        <v>13</v>
      </c>
      <c r="B2012">
        <v>3003151</v>
      </c>
      <c r="C2012">
        <v>1380</v>
      </c>
      <c r="D2012">
        <v>1500</v>
      </c>
      <c r="E2012"/>
      <c r="F2012" t="s">
        <v>253</v>
      </c>
      <c r="G2012">
        <v>13</v>
      </c>
      <c r="H2012">
        <v>0</v>
      </c>
      <c r="I2012">
        <v>0</v>
      </c>
      <c r="J2012">
        <v>0</v>
      </c>
      <c r="K2012">
        <v>0</v>
      </c>
      <c r="L2012">
        <v>0</v>
      </c>
      <c r="M2012" t="s">
        <v>1188</v>
      </c>
    </row>
    <row r="2013" spans="1:13">
      <c r="A2013" s="13">
        <f t="shared" si="31"/>
        <v>10</v>
      </c>
      <c r="B2013">
        <v>3003153</v>
      </c>
      <c r="C2013">
        <v>1380</v>
      </c>
      <c r="D2013">
        <v>1500</v>
      </c>
      <c r="E2013"/>
      <c r="F2013" t="s">
        <v>253</v>
      </c>
      <c r="G2013">
        <v>10</v>
      </c>
      <c r="H2013">
        <v>0</v>
      </c>
      <c r="I2013">
        <v>0</v>
      </c>
      <c r="J2013">
        <v>0</v>
      </c>
      <c r="K2013">
        <v>0</v>
      </c>
      <c r="L2013">
        <v>0</v>
      </c>
      <c r="M2013" t="s">
        <v>1189</v>
      </c>
    </row>
    <row r="2014" spans="1:13">
      <c r="A2014" s="13">
        <f t="shared" si="31"/>
        <v>17</v>
      </c>
      <c r="B2014">
        <v>3003153</v>
      </c>
      <c r="C2014">
        <v>1400</v>
      </c>
      <c r="D2014">
        <v>1500</v>
      </c>
      <c r="E2014"/>
      <c r="F2014" t="s">
        <v>253</v>
      </c>
      <c r="G2014">
        <v>17</v>
      </c>
      <c r="H2014">
        <v>0</v>
      </c>
      <c r="I2014">
        <v>0</v>
      </c>
      <c r="J2014">
        <v>0</v>
      </c>
      <c r="K2014">
        <v>0</v>
      </c>
      <c r="L2014">
        <v>0</v>
      </c>
      <c r="M2014" t="s">
        <v>1189</v>
      </c>
    </row>
    <row r="2015" spans="1:13">
      <c r="A2015" s="13">
        <f t="shared" si="31"/>
        <v>31</v>
      </c>
      <c r="B2015">
        <v>3003156</v>
      </c>
      <c r="C2015">
        <v>1380</v>
      </c>
      <c r="D2015">
        <v>1500</v>
      </c>
      <c r="E2015"/>
      <c r="F2015" t="s">
        <v>253</v>
      </c>
      <c r="G2015">
        <v>31</v>
      </c>
      <c r="H2015">
        <v>0</v>
      </c>
      <c r="I2015">
        <v>0</v>
      </c>
      <c r="J2015">
        <v>0</v>
      </c>
      <c r="K2015">
        <v>0</v>
      </c>
      <c r="L2015">
        <v>0</v>
      </c>
      <c r="M2015" t="s">
        <v>1190</v>
      </c>
    </row>
    <row r="2016" spans="1:13">
      <c r="A2016" s="13">
        <f t="shared" si="31"/>
        <v>10</v>
      </c>
      <c r="B2016">
        <v>3003156</v>
      </c>
      <c r="C2016">
        <v>1400</v>
      </c>
      <c r="D2016">
        <v>1500</v>
      </c>
      <c r="E2016"/>
      <c r="F2016" t="s">
        <v>253</v>
      </c>
      <c r="G2016">
        <v>10</v>
      </c>
      <c r="H2016">
        <v>0</v>
      </c>
      <c r="I2016">
        <v>0</v>
      </c>
      <c r="J2016">
        <v>0</v>
      </c>
      <c r="K2016">
        <v>0</v>
      </c>
      <c r="L2016">
        <v>0</v>
      </c>
      <c r="M2016" t="s">
        <v>1190</v>
      </c>
    </row>
    <row r="2017" spans="1:13">
      <c r="A2017" s="13">
        <f t="shared" si="31"/>
        <v>10</v>
      </c>
      <c r="B2017">
        <v>3003163</v>
      </c>
      <c r="C2017">
        <v>1380</v>
      </c>
      <c r="D2017">
        <v>1500</v>
      </c>
      <c r="E2017"/>
      <c r="F2017" t="s">
        <v>253</v>
      </c>
      <c r="G2017">
        <v>10</v>
      </c>
      <c r="H2017">
        <v>0</v>
      </c>
      <c r="I2017">
        <v>0</v>
      </c>
      <c r="J2017">
        <v>0</v>
      </c>
      <c r="K2017">
        <v>0</v>
      </c>
      <c r="L2017">
        <v>0</v>
      </c>
      <c r="M2017" t="s">
        <v>8154</v>
      </c>
    </row>
    <row r="2018" spans="1:13">
      <c r="A2018" s="13">
        <f t="shared" si="31"/>
        <v>6</v>
      </c>
      <c r="B2018">
        <v>3003163</v>
      </c>
      <c r="C2018">
        <v>1400</v>
      </c>
      <c r="D2018">
        <v>1500</v>
      </c>
      <c r="E2018"/>
      <c r="F2018" t="s">
        <v>253</v>
      </c>
      <c r="G2018">
        <v>6</v>
      </c>
      <c r="H2018">
        <v>0</v>
      </c>
      <c r="I2018">
        <v>0</v>
      </c>
      <c r="J2018">
        <v>0</v>
      </c>
      <c r="K2018">
        <v>0</v>
      </c>
      <c r="L2018">
        <v>0</v>
      </c>
      <c r="M2018" t="s">
        <v>8154</v>
      </c>
    </row>
    <row r="2019" spans="1:13">
      <c r="A2019" s="13">
        <f t="shared" si="31"/>
        <v>8</v>
      </c>
      <c r="B2019">
        <v>3003167</v>
      </c>
      <c r="C2019">
        <v>1380</v>
      </c>
      <c r="D2019">
        <v>1500</v>
      </c>
      <c r="E2019"/>
      <c r="F2019" t="s">
        <v>253</v>
      </c>
      <c r="G2019">
        <v>8</v>
      </c>
      <c r="H2019">
        <v>0</v>
      </c>
      <c r="I2019">
        <v>0</v>
      </c>
      <c r="J2019">
        <v>0</v>
      </c>
      <c r="K2019">
        <v>0</v>
      </c>
      <c r="L2019">
        <v>0</v>
      </c>
      <c r="M2019" t="s">
        <v>1191</v>
      </c>
    </row>
    <row r="2020" spans="1:13">
      <c r="A2020" s="13">
        <f t="shared" si="31"/>
        <v>4</v>
      </c>
      <c r="B2020">
        <v>3003181</v>
      </c>
      <c r="C2020">
        <v>1400</v>
      </c>
      <c r="D2020">
        <v>1500</v>
      </c>
      <c r="E2020"/>
      <c r="F2020" t="s">
        <v>122</v>
      </c>
      <c r="G2020">
        <v>4</v>
      </c>
      <c r="H2020">
        <v>0</v>
      </c>
      <c r="I2020">
        <v>0</v>
      </c>
      <c r="J2020">
        <v>0</v>
      </c>
      <c r="K2020">
        <v>0</v>
      </c>
      <c r="L2020">
        <v>0</v>
      </c>
      <c r="M2020" t="s">
        <v>9318</v>
      </c>
    </row>
    <row r="2021" spans="1:13">
      <c r="A2021" s="13">
        <f t="shared" si="31"/>
        <v>266</v>
      </c>
      <c r="B2021">
        <v>3003190</v>
      </c>
      <c r="C2021">
        <v>1380</v>
      </c>
      <c r="D2021">
        <v>1500</v>
      </c>
      <c r="E2021"/>
      <c r="F2021" t="s">
        <v>253</v>
      </c>
      <c r="G2021">
        <v>266</v>
      </c>
      <c r="H2021">
        <v>0</v>
      </c>
      <c r="I2021">
        <v>0</v>
      </c>
      <c r="J2021">
        <v>0</v>
      </c>
      <c r="K2021">
        <v>0</v>
      </c>
      <c r="L2021">
        <v>0</v>
      </c>
      <c r="M2021" t="s">
        <v>1192</v>
      </c>
    </row>
    <row r="2022" spans="1:13">
      <c r="A2022" s="13">
        <f t="shared" si="31"/>
        <v>75</v>
      </c>
      <c r="B2022">
        <v>3003190</v>
      </c>
      <c r="C2022">
        <v>1400</v>
      </c>
      <c r="D2022">
        <v>1500</v>
      </c>
      <c r="E2022"/>
      <c r="F2022" t="s">
        <v>253</v>
      </c>
      <c r="G2022">
        <v>75</v>
      </c>
      <c r="H2022">
        <v>0</v>
      </c>
      <c r="I2022">
        <v>0</v>
      </c>
      <c r="J2022">
        <v>0</v>
      </c>
      <c r="K2022">
        <v>0</v>
      </c>
      <c r="L2022">
        <v>0</v>
      </c>
      <c r="M2022" t="s">
        <v>1192</v>
      </c>
    </row>
    <row r="2023" spans="1:13">
      <c r="A2023" s="13">
        <f t="shared" si="31"/>
        <v>2</v>
      </c>
      <c r="B2023">
        <v>3003195</v>
      </c>
      <c r="C2023">
        <v>1380</v>
      </c>
      <c r="D2023">
        <v>1500</v>
      </c>
      <c r="E2023"/>
      <c r="F2023" t="s">
        <v>253</v>
      </c>
      <c r="G2023">
        <v>2</v>
      </c>
      <c r="H2023">
        <v>0</v>
      </c>
      <c r="I2023">
        <v>0</v>
      </c>
      <c r="J2023">
        <v>0</v>
      </c>
      <c r="K2023">
        <v>0</v>
      </c>
      <c r="L2023">
        <v>0</v>
      </c>
      <c r="M2023" t="s">
        <v>7931</v>
      </c>
    </row>
    <row r="2024" spans="1:13">
      <c r="A2024" s="13">
        <f t="shared" si="31"/>
        <v>1</v>
      </c>
      <c r="B2024">
        <v>3003195</v>
      </c>
      <c r="C2024">
        <v>1400</v>
      </c>
      <c r="D2024">
        <v>1500</v>
      </c>
      <c r="E2024"/>
      <c r="F2024" t="s">
        <v>253</v>
      </c>
      <c r="G2024">
        <v>1</v>
      </c>
      <c r="H2024">
        <v>0</v>
      </c>
      <c r="I2024">
        <v>0</v>
      </c>
      <c r="J2024">
        <v>0</v>
      </c>
      <c r="K2024">
        <v>0</v>
      </c>
      <c r="L2024">
        <v>0</v>
      </c>
      <c r="M2024" t="s">
        <v>7931</v>
      </c>
    </row>
    <row r="2025" spans="1:13">
      <c r="A2025" s="13">
        <f t="shared" si="31"/>
        <v>16</v>
      </c>
      <c r="B2025">
        <v>3003202</v>
      </c>
      <c r="C2025">
        <v>1380</v>
      </c>
      <c r="D2025">
        <v>1500</v>
      </c>
      <c r="E2025"/>
      <c r="F2025" t="s">
        <v>253</v>
      </c>
      <c r="G2025">
        <v>16</v>
      </c>
      <c r="H2025">
        <v>0</v>
      </c>
      <c r="I2025">
        <v>0</v>
      </c>
      <c r="J2025">
        <v>0</v>
      </c>
      <c r="K2025">
        <v>0</v>
      </c>
      <c r="L2025">
        <v>0</v>
      </c>
      <c r="M2025" t="s">
        <v>1193</v>
      </c>
    </row>
    <row r="2026" spans="1:13">
      <c r="A2026" s="13">
        <f t="shared" si="31"/>
        <v>54</v>
      </c>
      <c r="B2026">
        <v>3003202</v>
      </c>
      <c r="C2026">
        <v>1400</v>
      </c>
      <c r="D2026">
        <v>1500</v>
      </c>
      <c r="E2026"/>
      <c r="F2026" t="s">
        <v>253</v>
      </c>
      <c r="G2026">
        <v>54</v>
      </c>
      <c r="H2026">
        <v>0</v>
      </c>
      <c r="I2026">
        <v>0</v>
      </c>
      <c r="J2026">
        <v>0</v>
      </c>
      <c r="K2026">
        <v>0</v>
      </c>
      <c r="L2026">
        <v>0</v>
      </c>
      <c r="M2026" t="s">
        <v>1193</v>
      </c>
    </row>
    <row r="2027" spans="1:13">
      <c r="A2027" s="13">
        <f t="shared" si="31"/>
        <v>2</v>
      </c>
      <c r="B2027">
        <v>3003204</v>
      </c>
      <c r="C2027">
        <v>1380</v>
      </c>
      <c r="D2027">
        <v>1500</v>
      </c>
      <c r="E2027"/>
      <c r="F2027" t="s">
        <v>253</v>
      </c>
      <c r="G2027">
        <v>2</v>
      </c>
      <c r="H2027">
        <v>0</v>
      </c>
      <c r="I2027">
        <v>0</v>
      </c>
      <c r="J2027">
        <v>0</v>
      </c>
      <c r="K2027">
        <v>0</v>
      </c>
      <c r="L2027">
        <v>0</v>
      </c>
      <c r="M2027" t="s">
        <v>1194</v>
      </c>
    </row>
    <row r="2028" spans="1:13">
      <c r="A2028" s="13">
        <f t="shared" si="31"/>
        <v>8</v>
      </c>
      <c r="B2028">
        <v>3003205</v>
      </c>
      <c r="C2028">
        <v>1380</v>
      </c>
      <c r="D2028">
        <v>1500</v>
      </c>
      <c r="E2028"/>
      <c r="F2028" t="s">
        <v>253</v>
      </c>
      <c r="G2028">
        <v>8</v>
      </c>
      <c r="H2028">
        <v>0</v>
      </c>
      <c r="I2028">
        <v>0</v>
      </c>
      <c r="J2028">
        <v>0</v>
      </c>
      <c r="K2028">
        <v>0</v>
      </c>
      <c r="L2028">
        <v>0</v>
      </c>
      <c r="M2028" t="s">
        <v>7981</v>
      </c>
    </row>
    <row r="2029" spans="1:13">
      <c r="A2029" s="13">
        <f t="shared" si="31"/>
        <v>9</v>
      </c>
      <c r="B2029">
        <v>3003234</v>
      </c>
      <c r="C2029">
        <v>1380</v>
      </c>
      <c r="D2029">
        <v>1500</v>
      </c>
      <c r="E2029"/>
      <c r="F2029" t="s">
        <v>253</v>
      </c>
      <c r="G2029">
        <v>9</v>
      </c>
      <c r="H2029">
        <v>0</v>
      </c>
      <c r="I2029">
        <v>0</v>
      </c>
      <c r="J2029">
        <v>0</v>
      </c>
      <c r="K2029">
        <v>0</v>
      </c>
      <c r="L2029">
        <v>0</v>
      </c>
      <c r="M2029" t="s">
        <v>1195</v>
      </c>
    </row>
    <row r="2030" spans="1:13">
      <c r="A2030" s="13">
        <f t="shared" si="31"/>
        <v>5</v>
      </c>
      <c r="B2030">
        <v>3003236</v>
      </c>
      <c r="C2030">
        <v>1380</v>
      </c>
      <c r="D2030">
        <v>1500</v>
      </c>
      <c r="E2030"/>
      <c r="F2030" t="s">
        <v>253</v>
      </c>
      <c r="G2030">
        <v>5</v>
      </c>
      <c r="H2030">
        <v>0</v>
      </c>
      <c r="I2030">
        <v>0</v>
      </c>
      <c r="J2030">
        <v>0</v>
      </c>
      <c r="K2030">
        <v>0</v>
      </c>
      <c r="L2030">
        <v>0</v>
      </c>
      <c r="M2030" t="s">
        <v>8587</v>
      </c>
    </row>
    <row r="2031" spans="1:13">
      <c r="A2031" s="13">
        <f t="shared" si="31"/>
        <v>4</v>
      </c>
      <c r="B2031">
        <v>3003240</v>
      </c>
      <c r="C2031">
        <v>1380</v>
      </c>
      <c r="D2031">
        <v>1500</v>
      </c>
      <c r="E2031"/>
      <c r="F2031" t="s">
        <v>253</v>
      </c>
      <c r="G2031">
        <v>4</v>
      </c>
      <c r="H2031">
        <v>0</v>
      </c>
      <c r="I2031">
        <v>0</v>
      </c>
      <c r="J2031">
        <v>0</v>
      </c>
      <c r="K2031">
        <v>0</v>
      </c>
      <c r="L2031">
        <v>0</v>
      </c>
      <c r="M2031" t="s">
        <v>7690</v>
      </c>
    </row>
    <row r="2032" spans="1:13">
      <c r="A2032" s="13">
        <f t="shared" si="31"/>
        <v>13</v>
      </c>
      <c r="B2032">
        <v>3003245</v>
      </c>
      <c r="C2032">
        <v>1380</v>
      </c>
      <c r="D2032">
        <v>1500</v>
      </c>
      <c r="E2032"/>
      <c r="F2032" t="s">
        <v>253</v>
      </c>
      <c r="G2032">
        <v>13</v>
      </c>
      <c r="H2032">
        <v>0</v>
      </c>
      <c r="I2032">
        <v>0</v>
      </c>
      <c r="J2032">
        <v>0</v>
      </c>
      <c r="K2032">
        <v>0</v>
      </c>
      <c r="L2032">
        <v>0</v>
      </c>
      <c r="M2032" t="s">
        <v>1196</v>
      </c>
    </row>
    <row r="2033" spans="1:13">
      <c r="A2033" s="13">
        <f t="shared" si="31"/>
        <v>10</v>
      </c>
      <c r="B2033">
        <v>3003245</v>
      </c>
      <c r="C2033">
        <v>1400</v>
      </c>
      <c r="D2033">
        <v>1500</v>
      </c>
      <c r="E2033"/>
      <c r="F2033" t="s">
        <v>253</v>
      </c>
      <c r="G2033">
        <v>10</v>
      </c>
      <c r="H2033">
        <v>0</v>
      </c>
      <c r="I2033">
        <v>0</v>
      </c>
      <c r="J2033">
        <v>0</v>
      </c>
      <c r="K2033">
        <v>0</v>
      </c>
      <c r="L2033">
        <v>0</v>
      </c>
      <c r="M2033" t="s">
        <v>1196</v>
      </c>
    </row>
    <row r="2034" spans="1:13">
      <c r="A2034" s="13">
        <f t="shared" si="31"/>
        <v>1</v>
      </c>
      <c r="B2034">
        <v>3003276</v>
      </c>
      <c r="C2034">
        <v>1380</v>
      </c>
      <c r="D2034">
        <v>1500</v>
      </c>
      <c r="E2034"/>
      <c r="F2034" t="s">
        <v>253</v>
      </c>
      <c r="G2034">
        <v>1</v>
      </c>
      <c r="H2034">
        <v>0</v>
      </c>
      <c r="I2034">
        <v>0</v>
      </c>
      <c r="J2034">
        <v>0</v>
      </c>
      <c r="K2034">
        <v>0</v>
      </c>
      <c r="L2034">
        <v>0</v>
      </c>
      <c r="M2034" t="s">
        <v>7691</v>
      </c>
    </row>
    <row r="2035" spans="1:13">
      <c r="A2035" s="13">
        <f t="shared" si="31"/>
        <v>1</v>
      </c>
      <c r="B2035">
        <v>3003277</v>
      </c>
      <c r="C2035">
        <v>1380</v>
      </c>
      <c r="D2035">
        <v>1500</v>
      </c>
      <c r="E2035"/>
      <c r="F2035" t="s">
        <v>253</v>
      </c>
      <c r="G2035">
        <v>1</v>
      </c>
      <c r="H2035">
        <v>0</v>
      </c>
      <c r="I2035">
        <v>0</v>
      </c>
      <c r="J2035">
        <v>0</v>
      </c>
      <c r="K2035">
        <v>0</v>
      </c>
      <c r="L2035">
        <v>0</v>
      </c>
      <c r="M2035" t="s">
        <v>7692</v>
      </c>
    </row>
    <row r="2036" spans="1:13">
      <c r="A2036" s="13">
        <f t="shared" si="31"/>
        <v>2</v>
      </c>
      <c r="B2036">
        <v>3003297</v>
      </c>
      <c r="C2036">
        <v>1380</v>
      </c>
      <c r="D2036">
        <v>1500</v>
      </c>
      <c r="E2036"/>
      <c r="F2036" t="s">
        <v>253</v>
      </c>
      <c r="G2036">
        <v>2</v>
      </c>
      <c r="H2036">
        <v>0</v>
      </c>
      <c r="I2036">
        <v>0</v>
      </c>
      <c r="J2036">
        <v>0</v>
      </c>
      <c r="K2036">
        <v>0</v>
      </c>
      <c r="L2036">
        <v>0</v>
      </c>
      <c r="M2036" t="s">
        <v>1197</v>
      </c>
    </row>
    <row r="2037" spans="1:13">
      <c r="A2037" s="13">
        <f t="shared" si="31"/>
        <v>3</v>
      </c>
      <c r="B2037">
        <v>3003297</v>
      </c>
      <c r="C2037">
        <v>1400</v>
      </c>
      <c r="D2037">
        <v>1500</v>
      </c>
      <c r="E2037"/>
      <c r="F2037" t="s">
        <v>253</v>
      </c>
      <c r="G2037">
        <v>3</v>
      </c>
      <c r="H2037">
        <v>0</v>
      </c>
      <c r="I2037">
        <v>0</v>
      </c>
      <c r="J2037">
        <v>0</v>
      </c>
      <c r="K2037">
        <v>0</v>
      </c>
      <c r="L2037">
        <v>0</v>
      </c>
      <c r="M2037" t="s">
        <v>1197</v>
      </c>
    </row>
    <row r="2038" spans="1:13">
      <c r="A2038" s="13">
        <f t="shared" si="31"/>
        <v>15</v>
      </c>
      <c r="B2038">
        <v>3003298</v>
      </c>
      <c r="C2038">
        <v>1380</v>
      </c>
      <c r="D2038">
        <v>1500</v>
      </c>
      <c r="E2038"/>
      <c r="F2038" t="s">
        <v>253</v>
      </c>
      <c r="G2038">
        <v>15</v>
      </c>
      <c r="H2038">
        <v>0</v>
      </c>
      <c r="I2038">
        <v>0</v>
      </c>
      <c r="J2038">
        <v>0</v>
      </c>
      <c r="K2038">
        <v>0</v>
      </c>
      <c r="L2038">
        <v>0</v>
      </c>
      <c r="M2038" t="s">
        <v>7820</v>
      </c>
    </row>
    <row r="2039" spans="1:13">
      <c r="A2039" s="13">
        <f t="shared" si="31"/>
        <v>3</v>
      </c>
      <c r="B2039">
        <v>3003311</v>
      </c>
      <c r="C2039">
        <v>1380</v>
      </c>
      <c r="D2039">
        <v>1500</v>
      </c>
      <c r="E2039"/>
      <c r="F2039" t="s">
        <v>253</v>
      </c>
      <c r="G2039">
        <v>3</v>
      </c>
      <c r="H2039">
        <v>0</v>
      </c>
      <c r="I2039">
        <v>0</v>
      </c>
      <c r="J2039">
        <v>0</v>
      </c>
      <c r="K2039">
        <v>0</v>
      </c>
      <c r="L2039">
        <v>0</v>
      </c>
      <c r="M2039" t="s">
        <v>1198</v>
      </c>
    </row>
    <row r="2040" spans="1:13">
      <c r="A2040" s="13">
        <f t="shared" si="31"/>
        <v>12</v>
      </c>
      <c r="B2040">
        <v>3003333</v>
      </c>
      <c r="C2040">
        <v>1380</v>
      </c>
      <c r="D2040">
        <v>1500</v>
      </c>
      <c r="E2040"/>
      <c r="F2040" t="s">
        <v>253</v>
      </c>
      <c r="G2040">
        <v>12</v>
      </c>
      <c r="H2040">
        <v>0</v>
      </c>
      <c r="I2040">
        <v>0</v>
      </c>
      <c r="J2040">
        <v>0</v>
      </c>
      <c r="K2040">
        <v>0</v>
      </c>
      <c r="L2040">
        <v>0</v>
      </c>
      <c r="M2040" t="s">
        <v>1199</v>
      </c>
    </row>
    <row r="2041" spans="1:13">
      <c r="A2041" s="13">
        <f t="shared" si="31"/>
        <v>9</v>
      </c>
      <c r="B2041">
        <v>3003335</v>
      </c>
      <c r="C2041">
        <v>1400</v>
      </c>
      <c r="D2041">
        <v>1500</v>
      </c>
      <c r="E2041"/>
      <c r="F2041" t="s">
        <v>253</v>
      </c>
      <c r="G2041">
        <v>9</v>
      </c>
      <c r="H2041">
        <v>0</v>
      </c>
      <c r="I2041">
        <v>0</v>
      </c>
      <c r="J2041">
        <v>0</v>
      </c>
      <c r="K2041">
        <v>0</v>
      </c>
      <c r="L2041">
        <v>0</v>
      </c>
      <c r="M2041" t="s">
        <v>1200</v>
      </c>
    </row>
    <row r="2042" spans="1:13">
      <c r="A2042" s="13">
        <f t="shared" si="31"/>
        <v>4</v>
      </c>
      <c r="B2042">
        <v>3003368</v>
      </c>
      <c r="C2042">
        <v>1380</v>
      </c>
      <c r="D2042">
        <v>1500</v>
      </c>
      <c r="E2042"/>
      <c r="F2042" t="s">
        <v>253</v>
      </c>
      <c r="G2042">
        <v>4</v>
      </c>
      <c r="H2042">
        <v>0</v>
      </c>
      <c r="I2042">
        <v>0</v>
      </c>
      <c r="J2042">
        <v>0</v>
      </c>
      <c r="K2042">
        <v>0</v>
      </c>
      <c r="L2042">
        <v>0</v>
      </c>
      <c r="M2042" t="s">
        <v>1201</v>
      </c>
    </row>
    <row r="2043" spans="1:13">
      <c r="A2043" s="13">
        <f t="shared" si="31"/>
        <v>6</v>
      </c>
      <c r="B2043">
        <v>3003372</v>
      </c>
      <c r="C2043">
        <v>1380</v>
      </c>
      <c r="D2043">
        <v>1500</v>
      </c>
      <c r="E2043"/>
      <c r="F2043" t="s">
        <v>253</v>
      </c>
      <c r="G2043">
        <v>6</v>
      </c>
      <c r="H2043">
        <v>0</v>
      </c>
      <c r="I2043">
        <v>0</v>
      </c>
      <c r="J2043">
        <v>0</v>
      </c>
      <c r="K2043">
        <v>0</v>
      </c>
      <c r="L2043">
        <v>0</v>
      </c>
      <c r="M2043" t="s">
        <v>8397</v>
      </c>
    </row>
    <row r="2044" spans="1:13">
      <c r="A2044" s="13">
        <f t="shared" si="31"/>
        <v>1</v>
      </c>
      <c r="B2044">
        <v>3003373</v>
      </c>
      <c r="C2044">
        <v>1380</v>
      </c>
      <c r="D2044">
        <v>1500</v>
      </c>
      <c r="E2044"/>
      <c r="F2044" t="s">
        <v>253</v>
      </c>
      <c r="G2044">
        <v>1</v>
      </c>
      <c r="H2044">
        <v>0</v>
      </c>
      <c r="I2044">
        <v>0</v>
      </c>
      <c r="J2044">
        <v>0</v>
      </c>
      <c r="K2044">
        <v>0</v>
      </c>
      <c r="L2044">
        <v>0</v>
      </c>
      <c r="M2044" t="s">
        <v>1202</v>
      </c>
    </row>
    <row r="2045" spans="1:13">
      <c r="A2045" s="13">
        <f t="shared" si="31"/>
        <v>6</v>
      </c>
      <c r="B2045">
        <v>3003375</v>
      </c>
      <c r="C2045">
        <v>1380</v>
      </c>
      <c r="D2045">
        <v>1500</v>
      </c>
      <c r="E2045"/>
      <c r="F2045" t="s">
        <v>253</v>
      </c>
      <c r="G2045">
        <v>6</v>
      </c>
      <c r="H2045">
        <v>0</v>
      </c>
      <c r="I2045">
        <v>0</v>
      </c>
      <c r="J2045">
        <v>0</v>
      </c>
      <c r="K2045">
        <v>0</v>
      </c>
      <c r="L2045">
        <v>0</v>
      </c>
      <c r="M2045" t="s">
        <v>8080</v>
      </c>
    </row>
    <row r="2046" spans="1:13">
      <c r="A2046" s="13">
        <f t="shared" si="31"/>
        <v>8</v>
      </c>
      <c r="B2046">
        <v>3003379</v>
      </c>
      <c r="C2046">
        <v>1380</v>
      </c>
      <c r="D2046">
        <v>1500</v>
      </c>
      <c r="E2046"/>
      <c r="F2046" t="s">
        <v>253</v>
      </c>
      <c r="G2046">
        <v>8</v>
      </c>
      <c r="H2046">
        <v>0</v>
      </c>
      <c r="I2046">
        <v>0</v>
      </c>
      <c r="J2046">
        <v>0</v>
      </c>
      <c r="K2046">
        <v>0</v>
      </c>
      <c r="L2046">
        <v>0</v>
      </c>
      <c r="M2046" t="s">
        <v>1203</v>
      </c>
    </row>
    <row r="2047" spans="1:13">
      <c r="A2047" s="13">
        <f t="shared" si="31"/>
        <v>7</v>
      </c>
      <c r="B2047">
        <v>3003379</v>
      </c>
      <c r="C2047">
        <v>1400</v>
      </c>
      <c r="D2047">
        <v>1500</v>
      </c>
      <c r="E2047"/>
      <c r="F2047" t="s">
        <v>253</v>
      </c>
      <c r="G2047">
        <v>7</v>
      </c>
      <c r="H2047">
        <v>0</v>
      </c>
      <c r="I2047">
        <v>0</v>
      </c>
      <c r="J2047">
        <v>0</v>
      </c>
      <c r="K2047">
        <v>0</v>
      </c>
      <c r="L2047">
        <v>0</v>
      </c>
      <c r="M2047" t="s">
        <v>1203</v>
      </c>
    </row>
    <row r="2048" spans="1:13">
      <c r="A2048" s="13">
        <f t="shared" si="31"/>
        <v>14</v>
      </c>
      <c r="B2048">
        <v>3003390</v>
      </c>
      <c r="C2048">
        <v>1380</v>
      </c>
      <c r="D2048">
        <v>1500</v>
      </c>
      <c r="E2048"/>
      <c r="F2048" t="s">
        <v>253</v>
      </c>
      <c r="G2048">
        <v>14</v>
      </c>
      <c r="H2048">
        <v>0</v>
      </c>
      <c r="I2048">
        <v>0</v>
      </c>
      <c r="J2048">
        <v>0</v>
      </c>
      <c r="K2048">
        <v>0</v>
      </c>
      <c r="L2048">
        <v>0</v>
      </c>
      <c r="M2048" t="s">
        <v>1204</v>
      </c>
    </row>
    <row r="2049" spans="1:13">
      <c r="A2049" s="13">
        <f t="shared" si="31"/>
        <v>52</v>
      </c>
      <c r="B2049">
        <v>3003390</v>
      </c>
      <c r="C2049">
        <v>1400</v>
      </c>
      <c r="D2049">
        <v>1500</v>
      </c>
      <c r="E2049"/>
      <c r="F2049" t="s">
        <v>253</v>
      </c>
      <c r="G2049">
        <v>52</v>
      </c>
      <c r="H2049">
        <v>0</v>
      </c>
      <c r="I2049">
        <v>0</v>
      </c>
      <c r="J2049">
        <v>0</v>
      </c>
      <c r="K2049">
        <v>0</v>
      </c>
      <c r="L2049">
        <v>0</v>
      </c>
      <c r="M2049" t="s">
        <v>1204</v>
      </c>
    </row>
    <row r="2050" spans="1:13">
      <c r="A2050" s="13">
        <f t="shared" si="31"/>
        <v>8</v>
      </c>
      <c r="B2050">
        <v>3003401</v>
      </c>
      <c r="C2050">
        <v>1380</v>
      </c>
      <c r="D2050">
        <v>1500</v>
      </c>
      <c r="E2050"/>
      <c r="F2050" t="s">
        <v>253</v>
      </c>
      <c r="G2050">
        <v>8</v>
      </c>
      <c r="H2050">
        <v>0</v>
      </c>
      <c r="I2050">
        <v>0</v>
      </c>
      <c r="J2050">
        <v>0</v>
      </c>
      <c r="K2050">
        <v>0</v>
      </c>
      <c r="L2050">
        <v>0</v>
      </c>
      <c r="M2050" t="s">
        <v>1205</v>
      </c>
    </row>
    <row r="2051" spans="1:13">
      <c r="A2051" s="13">
        <f t="shared" ref="A2051:A2114" si="32">G2051+H2051+I2051</f>
        <v>9</v>
      </c>
      <c r="B2051">
        <v>3003401</v>
      </c>
      <c r="C2051">
        <v>1400</v>
      </c>
      <c r="D2051">
        <v>1500</v>
      </c>
      <c r="E2051"/>
      <c r="F2051" t="s">
        <v>253</v>
      </c>
      <c r="G2051">
        <v>9</v>
      </c>
      <c r="H2051">
        <v>0</v>
      </c>
      <c r="I2051">
        <v>0</v>
      </c>
      <c r="J2051">
        <v>0</v>
      </c>
      <c r="K2051">
        <v>0</v>
      </c>
      <c r="L2051">
        <v>0</v>
      </c>
      <c r="M2051" t="s">
        <v>1205</v>
      </c>
    </row>
    <row r="2052" spans="1:13">
      <c r="A2052" s="13">
        <f t="shared" si="32"/>
        <v>10</v>
      </c>
      <c r="B2052">
        <v>3003412</v>
      </c>
      <c r="C2052">
        <v>1380</v>
      </c>
      <c r="D2052">
        <v>1500</v>
      </c>
      <c r="E2052"/>
      <c r="F2052" t="s">
        <v>253</v>
      </c>
      <c r="G2052">
        <v>10</v>
      </c>
      <c r="H2052">
        <v>0</v>
      </c>
      <c r="I2052">
        <v>0</v>
      </c>
      <c r="J2052">
        <v>0</v>
      </c>
      <c r="K2052">
        <v>0</v>
      </c>
      <c r="L2052">
        <v>0</v>
      </c>
      <c r="M2052" t="s">
        <v>8305</v>
      </c>
    </row>
    <row r="2053" spans="1:13">
      <c r="A2053" s="13">
        <f t="shared" si="32"/>
        <v>10</v>
      </c>
      <c r="B2053">
        <v>3003423</v>
      </c>
      <c r="C2053">
        <v>1380</v>
      </c>
      <c r="D2053">
        <v>1500</v>
      </c>
      <c r="E2053"/>
      <c r="F2053" t="s">
        <v>253</v>
      </c>
      <c r="G2053">
        <v>10</v>
      </c>
      <c r="H2053">
        <v>0</v>
      </c>
      <c r="I2053">
        <v>0</v>
      </c>
      <c r="J2053">
        <v>0</v>
      </c>
      <c r="K2053">
        <v>0</v>
      </c>
      <c r="L2053">
        <v>0</v>
      </c>
      <c r="M2053" t="s">
        <v>8788</v>
      </c>
    </row>
    <row r="2054" spans="1:13">
      <c r="A2054" s="13">
        <f t="shared" si="32"/>
        <v>3</v>
      </c>
      <c r="B2054">
        <v>3003445</v>
      </c>
      <c r="C2054">
        <v>1380</v>
      </c>
      <c r="D2054">
        <v>1500</v>
      </c>
      <c r="E2054"/>
      <c r="F2054" t="s">
        <v>253</v>
      </c>
      <c r="G2054">
        <v>3</v>
      </c>
      <c r="H2054">
        <v>0</v>
      </c>
      <c r="I2054">
        <v>0</v>
      </c>
      <c r="J2054">
        <v>0</v>
      </c>
      <c r="K2054">
        <v>0</v>
      </c>
      <c r="L2054">
        <v>0</v>
      </c>
      <c r="M2054" t="s">
        <v>1206</v>
      </c>
    </row>
    <row r="2055" spans="1:13">
      <c r="A2055" s="13">
        <f t="shared" si="32"/>
        <v>1</v>
      </c>
      <c r="B2055">
        <v>3003457</v>
      </c>
      <c r="C2055">
        <v>1380</v>
      </c>
      <c r="D2055">
        <v>1500</v>
      </c>
      <c r="E2055"/>
      <c r="F2055" t="s">
        <v>253</v>
      </c>
      <c r="G2055">
        <v>1</v>
      </c>
      <c r="H2055">
        <v>0</v>
      </c>
      <c r="I2055">
        <v>0</v>
      </c>
      <c r="J2055">
        <v>0</v>
      </c>
      <c r="K2055">
        <v>0</v>
      </c>
      <c r="L2055">
        <v>0</v>
      </c>
      <c r="M2055" t="s">
        <v>7768</v>
      </c>
    </row>
    <row r="2056" spans="1:13">
      <c r="A2056" s="13">
        <f t="shared" si="32"/>
        <v>33</v>
      </c>
      <c r="B2056">
        <v>3003461</v>
      </c>
      <c r="C2056">
        <v>1380</v>
      </c>
      <c r="D2056">
        <v>1500</v>
      </c>
      <c r="E2056"/>
      <c r="F2056" t="s">
        <v>253</v>
      </c>
      <c r="G2056">
        <v>33</v>
      </c>
      <c r="H2056">
        <v>0</v>
      </c>
      <c r="I2056">
        <v>0</v>
      </c>
      <c r="J2056">
        <v>0</v>
      </c>
      <c r="K2056">
        <v>0</v>
      </c>
      <c r="L2056">
        <v>0</v>
      </c>
      <c r="M2056" t="s">
        <v>1207</v>
      </c>
    </row>
    <row r="2057" spans="1:13">
      <c r="A2057" s="13">
        <f t="shared" si="32"/>
        <v>31</v>
      </c>
      <c r="B2057">
        <v>3003462</v>
      </c>
      <c r="C2057">
        <v>1380</v>
      </c>
      <c r="D2057">
        <v>1500</v>
      </c>
      <c r="E2057"/>
      <c r="F2057" t="s">
        <v>253</v>
      </c>
      <c r="G2057">
        <v>31</v>
      </c>
      <c r="H2057">
        <v>0</v>
      </c>
      <c r="I2057">
        <v>0</v>
      </c>
      <c r="J2057">
        <v>0</v>
      </c>
      <c r="K2057">
        <v>0</v>
      </c>
      <c r="L2057">
        <v>0</v>
      </c>
      <c r="M2057" t="s">
        <v>1208</v>
      </c>
    </row>
    <row r="2058" spans="1:13">
      <c r="A2058" s="13">
        <f t="shared" si="32"/>
        <v>36</v>
      </c>
      <c r="B2058">
        <v>3003462</v>
      </c>
      <c r="C2058">
        <v>1400</v>
      </c>
      <c r="D2058">
        <v>1500</v>
      </c>
      <c r="E2058"/>
      <c r="F2058" t="s">
        <v>253</v>
      </c>
      <c r="G2058">
        <v>36</v>
      </c>
      <c r="H2058">
        <v>0</v>
      </c>
      <c r="I2058">
        <v>0</v>
      </c>
      <c r="J2058">
        <v>0</v>
      </c>
      <c r="K2058">
        <v>0</v>
      </c>
      <c r="L2058">
        <v>0</v>
      </c>
      <c r="M2058" t="s">
        <v>1208</v>
      </c>
    </row>
    <row r="2059" spans="1:13">
      <c r="A2059" s="13">
        <f t="shared" si="32"/>
        <v>1</v>
      </c>
      <c r="B2059">
        <v>3003468</v>
      </c>
      <c r="C2059">
        <v>1380</v>
      </c>
      <c r="D2059">
        <v>1500</v>
      </c>
      <c r="E2059"/>
      <c r="F2059" t="s">
        <v>253</v>
      </c>
      <c r="G2059">
        <v>1</v>
      </c>
      <c r="H2059">
        <v>0</v>
      </c>
      <c r="I2059">
        <v>0</v>
      </c>
      <c r="J2059">
        <v>0</v>
      </c>
      <c r="K2059">
        <v>0</v>
      </c>
      <c r="L2059">
        <v>0</v>
      </c>
      <c r="M2059" t="s">
        <v>1209</v>
      </c>
    </row>
    <row r="2060" spans="1:13">
      <c r="A2060" s="13">
        <f t="shared" si="32"/>
        <v>13</v>
      </c>
      <c r="B2060">
        <v>3003472</v>
      </c>
      <c r="C2060">
        <v>1380</v>
      </c>
      <c r="D2060">
        <v>1500</v>
      </c>
      <c r="E2060"/>
      <c r="F2060" t="s">
        <v>253</v>
      </c>
      <c r="G2060">
        <v>13</v>
      </c>
      <c r="H2060">
        <v>0</v>
      </c>
      <c r="I2060">
        <v>0</v>
      </c>
      <c r="J2060">
        <v>0</v>
      </c>
      <c r="K2060">
        <v>0</v>
      </c>
      <c r="L2060">
        <v>0</v>
      </c>
      <c r="M2060" t="s">
        <v>8169</v>
      </c>
    </row>
    <row r="2061" spans="1:13">
      <c r="A2061" s="13">
        <f t="shared" si="32"/>
        <v>36</v>
      </c>
      <c r="B2061">
        <v>3003472</v>
      </c>
      <c r="C2061">
        <v>1400</v>
      </c>
      <c r="D2061">
        <v>1500</v>
      </c>
      <c r="E2061"/>
      <c r="F2061" t="s">
        <v>253</v>
      </c>
      <c r="G2061">
        <v>36</v>
      </c>
      <c r="H2061">
        <v>0</v>
      </c>
      <c r="I2061">
        <v>0</v>
      </c>
      <c r="J2061">
        <v>0</v>
      </c>
      <c r="K2061">
        <v>0</v>
      </c>
      <c r="L2061">
        <v>0</v>
      </c>
      <c r="M2061" t="s">
        <v>8169</v>
      </c>
    </row>
    <row r="2062" spans="1:13">
      <c r="A2062" s="13">
        <f t="shared" si="32"/>
        <v>139</v>
      </c>
      <c r="B2062">
        <v>3003602</v>
      </c>
      <c r="C2062">
        <v>1380</v>
      </c>
      <c r="D2062">
        <v>1500</v>
      </c>
      <c r="E2062"/>
      <c r="F2062" t="s">
        <v>253</v>
      </c>
      <c r="G2062">
        <v>139</v>
      </c>
      <c r="H2062">
        <v>0</v>
      </c>
      <c r="I2062">
        <v>0</v>
      </c>
      <c r="J2062">
        <v>0</v>
      </c>
      <c r="K2062">
        <v>0</v>
      </c>
      <c r="L2062">
        <v>0</v>
      </c>
      <c r="M2062" t="s">
        <v>1210</v>
      </c>
    </row>
    <row r="2063" spans="1:13">
      <c r="A2063" s="13">
        <f t="shared" si="32"/>
        <v>59</v>
      </c>
      <c r="B2063">
        <v>3003602</v>
      </c>
      <c r="C2063">
        <v>1400</v>
      </c>
      <c r="D2063">
        <v>1500</v>
      </c>
      <c r="E2063"/>
      <c r="F2063" t="s">
        <v>253</v>
      </c>
      <c r="G2063">
        <v>59</v>
      </c>
      <c r="H2063">
        <v>0</v>
      </c>
      <c r="I2063">
        <v>0</v>
      </c>
      <c r="J2063">
        <v>0</v>
      </c>
      <c r="K2063">
        <v>0</v>
      </c>
      <c r="L2063">
        <v>0</v>
      </c>
      <c r="M2063" t="s">
        <v>1210</v>
      </c>
    </row>
    <row r="2064" spans="1:13">
      <c r="A2064" s="13">
        <f t="shared" si="32"/>
        <v>7</v>
      </c>
      <c r="B2064">
        <v>3003612</v>
      </c>
      <c r="C2064">
        <v>1380</v>
      </c>
      <c r="D2064">
        <v>1500</v>
      </c>
      <c r="E2064"/>
      <c r="F2064" t="s">
        <v>253</v>
      </c>
      <c r="G2064">
        <v>7</v>
      </c>
      <c r="H2064">
        <v>0</v>
      </c>
      <c r="I2064">
        <v>0</v>
      </c>
      <c r="J2064">
        <v>0</v>
      </c>
      <c r="K2064">
        <v>0</v>
      </c>
      <c r="L2064">
        <v>0</v>
      </c>
      <c r="M2064" t="s">
        <v>1211</v>
      </c>
    </row>
    <row r="2065" spans="1:13">
      <c r="A2065" s="13">
        <f t="shared" si="32"/>
        <v>12</v>
      </c>
      <c r="B2065">
        <v>3003623</v>
      </c>
      <c r="C2065">
        <v>1380</v>
      </c>
      <c r="D2065">
        <v>1500</v>
      </c>
      <c r="E2065"/>
      <c r="F2065" t="s">
        <v>253</v>
      </c>
      <c r="G2065">
        <v>12</v>
      </c>
      <c r="H2065">
        <v>0</v>
      </c>
      <c r="I2065">
        <v>0</v>
      </c>
      <c r="J2065">
        <v>0</v>
      </c>
      <c r="K2065">
        <v>0</v>
      </c>
      <c r="L2065">
        <v>0</v>
      </c>
      <c r="M2065" t="s">
        <v>8115</v>
      </c>
    </row>
    <row r="2066" spans="1:13">
      <c r="A2066" s="13">
        <f t="shared" si="32"/>
        <v>3</v>
      </c>
      <c r="B2066">
        <v>3003634</v>
      </c>
      <c r="C2066">
        <v>1380</v>
      </c>
      <c r="D2066">
        <v>1500</v>
      </c>
      <c r="E2066"/>
      <c r="F2066" t="s">
        <v>253</v>
      </c>
      <c r="G2066">
        <v>3</v>
      </c>
      <c r="H2066">
        <v>0</v>
      </c>
      <c r="I2066">
        <v>0</v>
      </c>
      <c r="J2066">
        <v>0</v>
      </c>
      <c r="K2066">
        <v>0</v>
      </c>
      <c r="L2066">
        <v>0</v>
      </c>
      <c r="M2066" t="s">
        <v>1212</v>
      </c>
    </row>
    <row r="2067" spans="1:13">
      <c r="A2067" s="13">
        <f t="shared" si="32"/>
        <v>2</v>
      </c>
      <c r="B2067">
        <v>3003645</v>
      </c>
      <c r="C2067">
        <v>1380</v>
      </c>
      <c r="D2067">
        <v>1500</v>
      </c>
      <c r="E2067"/>
      <c r="F2067" t="s">
        <v>253</v>
      </c>
      <c r="G2067">
        <v>2</v>
      </c>
      <c r="H2067">
        <v>0</v>
      </c>
      <c r="I2067">
        <v>0</v>
      </c>
      <c r="J2067">
        <v>0</v>
      </c>
      <c r="K2067">
        <v>0</v>
      </c>
      <c r="L2067">
        <v>0</v>
      </c>
      <c r="M2067" t="s">
        <v>1213</v>
      </c>
    </row>
    <row r="2068" spans="1:13">
      <c r="A2068" s="13">
        <f t="shared" si="32"/>
        <v>3</v>
      </c>
      <c r="B2068">
        <v>3003668</v>
      </c>
      <c r="C2068">
        <v>1380</v>
      </c>
      <c r="D2068">
        <v>1500</v>
      </c>
      <c r="E2068"/>
      <c r="F2068" t="s">
        <v>253</v>
      </c>
      <c r="G2068">
        <v>3</v>
      </c>
      <c r="H2068">
        <v>0</v>
      </c>
      <c r="I2068">
        <v>0</v>
      </c>
      <c r="J2068">
        <v>0</v>
      </c>
      <c r="K2068">
        <v>0</v>
      </c>
      <c r="L2068">
        <v>0</v>
      </c>
      <c r="M2068" t="s">
        <v>9147</v>
      </c>
    </row>
    <row r="2069" spans="1:13">
      <c r="A2069" s="13">
        <f t="shared" si="32"/>
        <v>2</v>
      </c>
      <c r="B2069">
        <v>3003679</v>
      </c>
      <c r="C2069">
        <v>1380</v>
      </c>
      <c r="D2069">
        <v>1500</v>
      </c>
      <c r="E2069"/>
      <c r="F2069" t="s">
        <v>253</v>
      </c>
      <c r="G2069">
        <v>2</v>
      </c>
      <c r="H2069">
        <v>0</v>
      </c>
      <c r="I2069">
        <v>0</v>
      </c>
      <c r="J2069">
        <v>0</v>
      </c>
      <c r="K2069">
        <v>0</v>
      </c>
      <c r="L2069">
        <v>0</v>
      </c>
      <c r="M2069" t="s">
        <v>1214</v>
      </c>
    </row>
    <row r="2070" spans="1:13">
      <c r="A2070" s="13">
        <f t="shared" si="32"/>
        <v>5</v>
      </c>
      <c r="B2070">
        <v>3003690</v>
      </c>
      <c r="C2070">
        <v>1380</v>
      </c>
      <c r="D2070">
        <v>1500</v>
      </c>
      <c r="E2070"/>
      <c r="F2070" t="s">
        <v>253</v>
      </c>
      <c r="G2070">
        <v>5</v>
      </c>
      <c r="H2070">
        <v>0</v>
      </c>
      <c r="I2070">
        <v>0</v>
      </c>
      <c r="J2070">
        <v>0</v>
      </c>
      <c r="K2070">
        <v>0</v>
      </c>
      <c r="L2070">
        <v>0</v>
      </c>
      <c r="M2070" t="s">
        <v>1215</v>
      </c>
    </row>
    <row r="2071" spans="1:13">
      <c r="A2071" s="13">
        <f t="shared" si="32"/>
        <v>1</v>
      </c>
      <c r="B2071">
        <v>3003690</v>
      </c>
      <c r="C2071">
        <v>1400</v>
      </c>
      <c r="D2071">
        <v>1500</v>
      </c>
      <c r="E2071"/>
      <c r="F2071" t="s">
        <v>253</v>
      </c>
      <c r="G2071">
        <v>1</v>
      </c>
      <c r="H2071">
        <v>0</v>
      </c>
      <c r="I2071">
        <v>0</v>
      </c>
      <c r="J2071">
        <v>0</v>
      </c>
      <c r="K2071">
        <v>0</v>
      </c>
      <c r="L2071">
        <v>0</v>
      </c>
      <c r="M2071" t="s">
        <v>1215</v>
      </c>
    </row>
    <row r="2072" spans="1:13">
      <c r="A2072" s="13">
        <f t="shared" si="32"/>
        <v>7</v>
      </c>
      <c r="B2072">
        <v>3003701</v>
      </c>
      <c r="C2072">
        <v>1380</v>
      </c>
      <c r="D2072">
        <v>1500</v>
      </c>
      <c r="E2072"/>
      <c r="F2072" t="s">
        <v>253</v>
      </c>
      <c r="G2072">
        <v>7</v>
      </c>
      <c r="H2072">
        <v>0</v>
      </c>
      <c r="I2072">
        <v>0</v>
      </c>
      <c r="J2072">
        <v>0</v>
      </c>
      <c r="K2072">
        <v>0</v>
      </c>
      <c r="L2072">
        <v>0</v>
      </c>
      <c r="M2072" t="s">
        <v>1216</v>
      </c>
    </row>
    <row r="2073" spans="1:13">
      <c r="A2073" s="13">
        <f t="shared" si="32"/>
        <v>15</v>
      </c>
      <c r="B2073">
        <v>3003711</v>
      </c>
      <c r="C2073">
        <v>1400</v>
      </c>
      <c r="D2073">
        <v>1500</v>
      </c>
      <c r="E2073"/>
      <c r="F2073" t="s">
        <v>253</v>
      </c>
      <c r="G2073">
        <v>15</v>
      </c>
      <c r="H2073">
        <v>0</v>
      </c>
      <c r="I2073">
        <v>0</v>
      </c>
      <c r="J2073">
        <v>0</v>
      </c>
      <c r="K2073">
        <v>0</v>
      </c>
      <c r="L2073">
        <v>0</v>
      </c>
      <c r="M2073" t="s">
        <v>1217</v>
      </c>
    </row>
    <row r="2074" spans="1:13">
      <c r="A2074" s="13">
        <f t="shared" si="32"/>
        <v>3</v>
      </c>
      <c r="B2074">
        <v>3003712</v>
      </c>
      <c r="C2074">
        <v>1380</v>
      </c>
      <c r="D2074">
        <v>1500</v>
      </c>
      <c r="E2074"/>
      <c r="F2074" t="s">
        <v>253</v>
      </c>
      <c r="G2074">
        <v>3</v>
      </c>
      <c r="H2074">
        <v>0</v>
      </c>
      <c r="I2074">
        <v>0</v>
      </c>
      <c r="J2074">
        <v>0</v>
      </c>
      <c r="K2074">
        <v>0</v>
      </c>
      <c r="L2074">
        <v>0</v>
      </c>
      <c r="M2074" t="s">
        <v>9231</v>
      </c>
    </row>
    <row r="2075" spans="1:13">
      <c r="A2075" s="13">
        <f t="shared" si="32"/>
        <v>1</v>
      </c>
      <c r="B2075">
        <v>3003712</v>
      </c>
      <c r="C2075">
        <v>1400</v>
      </c>
      <c r="D2075">
        <v>1500</v>
      </c>
      <c r="E2075"/>
      <c r="F2075" t="s">
        <v>253</v>
      </c>
      <c r="G2075">
        <v>1</v>
      </c>
      <c r="H2075">
        <v>0</v>
      </c>
      <c r="I2075">
        <v>0</v>
      </c>
      <c r="J2075">
        <v>0</v>
      </c>
      <c r="K2075">
        <v>0</v>
      </c>
      <c r="L2075">
        <v>0</v>
      </c>
      <c r="M2075" t="s">
        <v>9231</v>
      </c>
    </row>
    <row r="2076" spans="1:13">
      <c r="A2076" s="13">
        <f t="shared" si="32"/>
        <v>18</v>
      </c>
      <c r="B2076">
        <v>3003734</v>
      </c>
      <c r="C2076">
        <v>1380</v>
      </c>
      <c r="D2076">
        <v>1500</v>
      </c>
      <c r="E2076"/>
      <c r="F2076" t="s">
        <v>253</v>
      </c>
      <c r="G2076">
        <v>18</v>
      </c>
      <c r="H2076">
        <v>0</v>
      </c>
      <c r="I2076">
        <v>0</v>
      </c>
      <c r="J2076">
        <v>0</v>
      </c>
      <c r="K2076">
        <v>0</v>
      </c>
      <c r="L2076">
        <v>0</v>
      </c>
      <c r="M2076" t="s">
        <v>1218</v>
      </c>
    </row>
    <row r="2077" spans="1:13">
      <c r="A2077" s="13">
        <f t="shared" si="32"/>
        <v>2</v>
      </c>
      <c r="B2077">
        <v>3003734</v>
      </c>
      <c r="C2077">
        <v>1400</v>
      </c>
      <c r="D2077">
        <v>1500</v>
      </c>
      <c r="E2077"/>
      <c r="F2077" t="s">
        <v>253</v>
      </c>
      <c r="G2077">
        <v>2</v>
      </c>
      <c r="H2077">
        <v>0</v>
      </c>
      <c r="I2077">
        <v>0</v>
      </c>
      <c r="J2077">
        <v>0</v>
      </c>
      <c r="K2077">
        <v>0</v>
      </c>
      <c r="L2077">
        <v>0</v>
      </c>
      <c r="M2077" t="s">
        <v>1218</v>
      </c>
    </row>
    <row r="2078" spans="1:13">
      <c r="A2078" s="13">
        <f t="shared" si="32"/>
        <v>3</v>
      </c>
      <c r="B2078">
        <v>3003756</v>
      </c>
      <c r="C2078">
        <v>1380</v>
      </c>
      <c r="D2078">
        <v>1500</v>
      </c>
      <c r="E2078"/>
      <c r="F2078" t="s">
        <v>253</v>
      </c>
      <c r="G2078">
        <v>3</v>
      </c>
      <c r="H2078">
        <v>0</v>
      </c>
      <c r="I2078">
        <v>0</v>
      </c>
      <c r="J2078">
        <v>0</v>
      </c>
      <c r="K2078">
        <v>0</v>
      </c>
      <c r="L2078">
        <v>0</v>
      </c>
      <c r="M2078" t="s">
        <v>1219</v>
      </c>
    </row>
    <row r="2079" spans="1:13">
      <c r="A2079" s="13">
        <f t="shared" si="32"/>
        <v>1</v>
      </c>
      <c r="B2079">
        <v>3003756</v>
      </c>
      <c r="C2079">
        <v>1400</v>
      </c>
      <c r="D2079">
        <v>1500</v>
      </c>
      <c r="E2079"/>
      <c r="F2079" t="s">
        <v>253</v>
      </c>
      <c r="G2079">
        <v>1</v>
      </c>
      <c r="H2079">
        <v>0</v>
      </c>
      <c r="I2079">
        <v>0</v>
      </c>
      <c r="J2079">
        <v>0</v>
      </c>
      <c r="K2079">
        <v>0</v>
      </c>
      <c r="L2079">
        <v>0</v>
      </c>
      <c r="M2079" t="s">
        <v>1219</v>
      </c>
    </row>
    <row r="2080" spans="1:13">
      <c r="A2080" s="13">
        <f t="shared" si="32"/>
        <v>4</v>
      </c>
      <c r="B2080">
        <v>3003834</v>
      </c>
      <c r="C2080">
        <v>1400</v>
      </c>
      <c r="D2080">
        <v>1500</v>
      </c>
      <c r="E2080"/>
      <c r="F2080" t="s">
        <v>253</v>
      </c>
      <c r="G2080">
        <v>4</v>
      </c>
      <c r="H2080">
        <v>0</v>
      </c>
      <c r="I2080">
        <v>0</v>
      </c>
      <c r="J2080">
        <v>0</v>
      </c>
      <c r="K2080">
        <v>0</v>
      </c>
      <c r="L2080">
        <v>0</v>
      </c>
      <c r="M2080" t="s">
        <v>1220</v>
      </c>
    </row>
    <row r="2081" spans="1:13">
      <c r="A2081" s="13">
        <f t="shared" si="32"/>
        <v>1</v>
      </c>
      <c r="B2081">
        <v>3003942</v>
      </c>
      <c r="C2081">
        <v>1380</v>
      </c>
      <c r="D2081">
        <v>1500</v>
      </c>
      <c r="E2081"/>
      <c r="F2081" t="s">
        <v>253</v>
      </c>
      <c r="G2081">
        <v>1</v>
      </c>
      <c r="H2081">
        <v>0</v>
      </c>
      <c r="I2081">
        <v>0</v>
      </c>
      <c r="J2081">
        <v>0</v>
      </c>
      <c r="K2081">
        <v>0</v>
      </c>
      <c r="L2081">
        <v>0</v>
      </c>
      <c r="M2081" t="s">
        <v>8951</v>
      </c>
    </row>
    <row r="2082" spans="1:13">
      <c r="A2082" s="13">
        <f t="shared" si="32"/>
        <v>12</v>
      </c>
      <c r="B2082">
        <v>3003946</v>
      </c>
      <c r="C2082">
        <v>1400</v>
      </c>
      <c r="D2082">
        <v>1500</v>
      </c>
      <c r="E2082"/>
      <c r="F2082" t="s">
        <v>253</v>
      </c>
      <c r="G2082">
        <v>12</v>
      </c>
      <c r="H2082">
        <v>0</v>
      </c>
      <c r="I2082">
        <v>0</v>
      </c>
      <c r="J2082">
        <v>0</v>
      </c>
      <c r="K2082">
        <v>0</v>
      </c>
      <c r="L2082">
        <v>0</v>
      </c>
      <c r="M2082" t="s">
        <v>1221</v>
      </c>
    </row>
    <row r="2083" spans="1:13">
      <c r="A2083" s="13">
        <f t="shared" si="32"/>
        <v>7</v>
      </c>
      <c r="B2083">
        <v>3004011</v>
      </c>
      <c r="C2083">
        <v>1380</v>
      </c>
      <c r="D2083">
        <v>1501</v>
      </c>
      <c r="E2083"/>
      <c r="F2083" t="s">
        <v>253</v>
      </c>
      <c r="G2083">
        <v>7</v>
      </c>
      <c r="H2083">
        <v>0</v>
      </c>
      <c r="I2083">
        <v>0</v>
      </c>
      <c r="J2083">
        <v>0</v>
      </c>
      <c r="K2083">
        <v>0</v>
      </c>
      <c r="L2083">
        <v>0</v>
      </c>
      <c r="M2083" t="s">
        <v>1222</v>
      </c>
    </row>
    <row r="2084" spans="1:13">
      <c r="A2084" s="13">
        <f t="shared" si="32"/>
        <v>1</v>
      </c>
      <c r="B2084">
        <v>3004016</v>
      </c>
      <c r="C2084">
        <v>1380</v>
      </c>
      <c r="D2084">
        <v>1500</v>
      </c>
      <c r="E2084"/>
      <c r="F2084" t="s">
        <v>253</v>
      </c>
      <c r="G2084">
        <v>1</v>
      </c>
      <c r="H2084">
        <v>0</v>
      </c>
      <c r="I2084">
        <v>0</v>
      </c>
      <c r="J2084">
        <v>0</v>
      </c>
      <c r="K2084">
        <v>0</v>
      </c>
      <c r="L2084">
        <v>0</v>
      </c>
      <c r="M2084" t="s">
        <v>1223</v>
      </c>
    </row>
    <row r="2085" spans="1:13">
      <c r="A2085" s="13">
        <f t="shared" si="32"/>
        <v>145</v>
      </c>
      <c r="B2085">
        <v>3004030</v>
      </c>
      <c r="C2085">
        <v>1380</v>
      </c>
      <c r="D2085">
        <v>1500</v>
      </c>
      <c r="E2085"/>
      <c r="F2085" t="s">
        <v>289</v>
      </c>
      <c r="G2085">
        <v>145</v>
      </c>
      <c r="H2085">
        <v>0</v>
      </c>
      <c r="I2085">
        <v>0</v>
      </c>
      <c r="J2085">
        <v>0</v>
      </c>
      <c r="K2085">
        <v>0</v>
      </c>
      <c r="L2085">
        <v>0</v>
      </c>
      <c r="M2085" t="s">
        <v>1224</v>
      </c>
    </row>
    <row r="2086" spans="1:13">
      <c r="A2086" s="13">
        <f t="shared" si="32"/>
        <v>34</v>
      </c>
      <c r="B2086">
        <v>3004033</v>
      </c>
      <c r="C2086">
        <v>1380</v>
      </c>
      <c r="D2086">
        <v>1500</v>
      </c>
      <c r="E2086"/>
      <c r="F2086" t="s">
        <v>289</v>
      </c>
      <c r="G2086">
        <v>34</v>
      </c>
      <c r="H2086">
        <v>0</v>
      </c>
      <c r="I2086">
        <v>0</v>
      </c>
      <c r="J2086">
        <v>0</v>
      </c>
      <c r="K2086">
        <v>0</v>
      </c>
      <c r="L2086">
        <v>0</v>
      </c>
      <c r="M2086" t="s">
        <v>1225</v>
      </c>
    </row>
    <row r="2087" spans="1:13">
      <c r="A2087" s="13">
        <f t="shared" si="32"/>
        <v>45</v>
      </c>
      <c r="B2087">
        <v>3004035</v>
      </c>
      <c r="C2087">
        <v>1380</v>
      </c>
      <c r="D2087">
        <v>1500</v>
      </c>
      <c r="E2087"/>
      <c r="F2087" t="s">
        <v>289</v>
      </c>
      <c r="G2087">
        <v>45</v>
      </c>
      <c r="H2087">
        <v>0</v>
      </c>
      <c r="I2087">
        <v>0</v>
      </c>
      <c r="J2087">
        <v>0</v>
      </c>
      <c r="K2087">
        <v>0</v>
      </c>
      <c r="L2087">
        <v>0</v>
      </c>
      <c r="M2087" t="s">
        <v>1226</v>
      </c>
    </row>
    <row r="2088" spans="1:13">
      <c r="A2088" s="13">
        <f t="shared" si="32"/>
        <v>65</v>
      </c>
      <c r="B2088">
        <v>3004035</v>
      </c>
      <c r="C2088">
        <v>1400</v>
      </c>
      <c r="D2088">
        <v>1500</v>
      </c>
      <c r="E2088"/>
      <c r="F2088" t="s">
        <v>289</v>
      </c>
      <c r="G2088">
        <v>65</v>
      </c>
      <c r="H2088">
        <v>0</v>
      </c>
      <c r="I2088">
        <v>0</v>
      </c>
      <c r="J2088">
        <v>0</v>
      </c>
      <c r="K2088">
        <v>0</v>
      </c>
      <c r="L2088">
        <v>0</v>
      </c>
      <c r="M2088" t="s">
        <v>1226</v>
      </c>
    </row>
    <row r="2089" spans="1:13">
      <c r="A2089" s="13">
        <f t="shared" si="32"/>
        <v>5</v>
      </c>
      <c r="B2089">
        <v>3004087</v>
      </c>
      <c r="C2089">
        <v>1380</v>
      </c>
      <c r="D2089">
        <v>1500</v>
      </c>
      <c r="E2089"/>
      <c r="F2089" t="s">
        <v>253</v>
      </c>
      <c r="G2089">
        <v>5</v>
      </c>
      <c r="H2089">
        <v>0</v>
      </c>
      <c r="I2089">
        <v>0</v>
      </c>
      <c r="J2089">
        <v>0</v>
      </c>
      <c r="K2089">
        <v>0</v>
      </c>
      <c r="L2089">
        <v>0</v>
      </c>
      <c r="M2089" t="s">
        <v>8657</v>
      </c>
    </row>
    <row r="2090" spans="1:13">
      <c r="A2090" s="13">
        <f t="shared" si="32"/>
        <v>5</v>
      </c>
      <c r="B2090">
        <v>3004186</v>
      </c>
      <c r="C2090">
        <v>1380</v>
      </c>
      <c r="D2090">
        <v>1500</v>
      </c>
      <c r="E2090"/>
      <c r="F2090" t="s">
        <v>253</v>
      </c>
      <c r="G2090">
        <v>5</v>
      </c>
      <c r="H2090">
        <v>0</v>
      </c>
      <c r="I2090">
        <v>0</v>
      </c>
      <c r="J2090">
        <v>0</v>
      </c>
      <c r="K2090">
        <v>0</v>
      </c>
      <c r="L2090">
        <v>0</v>
      </c>
      <c r="M2090" t="s">
        <v>8408</v>
      </c>
    </row>
    <row r="2091" spans="1:13">
      <c r="A2091" s="13">
        <f t="shared" si="32"/>
        <v>1</v>
      </c>
      <c r="B2091">
        <v>3004186</v>
      </c>
      <c r="C2091">
        <v>1400</v>
      </c>
      <c r="D2091">
        <v>1500</v>
      </c>
      <c r="E2091"/>
      <c r="F2091" t="s">
        <v>253</v>
      </c>
      <c r="G2091">
        <v>1</v>
      </c>
      <c r="H2091">
        <v>0</v>
      </c>
      <c r="I2091">
        <v>0</v>
      </c>
      <c r="J2091">
        <v>0</v>
      </c>
      <c r="K2091">
        <v>0</v>
      </c>
      <c r="L2091">
        <v>0</v>
      </c>
      <c r="M2091" t="s">
        <v>8408</v>
      </c>
    </row>
    <row r="2092" spans="1:13">
      <c r="A2092" s="13">
        <f t="shared" si="32"/>
        <v>13</v>
      </c>
      <c r="B2092">
        <v>3004217</v>
      </c>
      <c r="C2092">
        <v>1380</v>
      </c>
      <c r="D2092">
        <v>1500</v>
      </c>
      <c r="E2092"/>
      <c r="F2092" t="s">
        <v>289</v>
      </c>
      <c r="G2092">
        <v>13</v>
      </c>
      <c r="H2092">
        <v>0</v>
      </c>
      <c r="I2092">
        <v>0</v>
      </c>
      <c r="J2092">
        <v>0</v>
      </c>
      <c r="K2092">
        <v>0</v>
      </c>
      <c r="L2092">
        <v>0</v>
      </c>
      <c r="M2092" t="s">
        <v>1227</v>
      </c>
    </row>
    <row r="2093" spans="1:13">
      <c r="A2093" s="13">
        <f t="shared" si="32"/>
        <v>8</v>
      </c>
      <c r="B2093">
        <v>3004218</v>
      </c>
      <c r="C2093">
        <v>1380</v>
      </c>
      <c r="D2093">
        <v>1500</v>
      </c>
      <c r="E2093"/>
      <c r="F2093" t="s">
        <v>289</v>
      </c>
      <c r="G2093">
        <v>8</v>
      </c>
      <c r="H2093">
        <v>0</v>
      </c>
      <c r="I2093">
        <v>0</v>
      </c>
      <c r="J2093">
        <v>0</v>
      </c>
      <c r="K2093">
        <v>0</v>
      </c>
      <c r="L2093">
        <v>0</v>
      </c>
      <c r="M2093" t="s">
        <v>1228</v>
      </c>
    </row>
    <row r="2094" spans="1:13">
      <c r="A2094" s="13">
        <f t="shared" si="32"/>
        <v>2</v>
      </c>
      <c r="B2094">
        <v>3004219</v>
      </c>
      <c r="C2094">
        <v>1380</v>
      </c>
      <c r="D2094">
        <v>1500</v>
      </c>
      <c r="E2094"/>
      <c r="F2094" t="s">
        <v>289</v>
      </c>
      <c r="G2094">
        <v>2</v>
      </c>
      <c r="H2094">
        <v>0</v>
      </c>
      <c r="I2094">
        <v>0</v>
      </c>
      <c r="J2094">
        <v>0</v>
      </c>
      <c r="K2094">
        <v>0</v>
      </c>
      <c r="L2094">
        <v>0</v>
      </c>
      <c r="M2094" t="s">
        <v>7521</v>
      </c>
    </row>
    <row r="2095" spans="1:13">
      <c r="A2095" s="13">
        <f t="shared" si="32"/>
        <v>10</v>
      </c>
      <c r="B2095">
        <v>3004232</v>
      </c>
      <c r="C2095">
        <v>1380</v>
      </c>
      <c r="D2095">
        <v>1500</v>
      </c>
      <c r="E2095"/>
      <c r="F2095" t="s">
        <v>253</v>
      </c>
      <c r="G2095">
        <v>10</v>
      </c>
      <c r="H2095">
        <v>0</v>
      </c>
      <c r="I2095">
        <v>0</v>
      </c>
      <c r="J2095">
        <v>0</v>
      </c>
      <c r="K2095">
        <v>0</v>
      </c>
      <c r="L2095">
        <v>0</v>
      </c>
      <c r="M2095" t="s">
        <v>1229</v>
      </c>
    </row>
    <row r="2096" spans="1:13">
      <c r="A2096" s="13">
        <f t="shared" si="32"/>
        <v>5</v>
      </c>
      <c r="B2096">
        <v>3004232</v>
      </c>
      <c r="C2096">
        <v>1400</v>
      </c>
      <c r="D2096">
        <v>1500</v>
      </c>
      <c r="E2096"/>
      <c r="F2096" t="s">
        <v>253</v>
      </c>
      <c r="G2096">
        <v>5</v>
      </c>
      <c r="H2096">
        <v>0</v>
      </c>
      <c r="I2096">
        <v>0</v>
      </c>
      <c r="J2096">
        <v>0</v>
      </c>
      <c r="K2096">
        <v>0</v>
      </c>
      <c r="L2096">
        <v>0</v>
      </c>
      <c r="M2096" t="s">
        <v>1229</v>
      </c>
    </row>
    <row r="2097" spans="1:13">
      <c r="A2097" s="13">
        <f t="shared" si="32"/>
        <v>3</v>
      </c>
      <c r="B2097">
        <v>3004233</v>
      </c>
      <c r="C2097">
        <v>1380</v>
      </c>
      <c r="D2097">
        <v>1500</v>
      </c>
      <c r="E2097"/>
      <c r="F2097" t="s">
        <v>253</v>
      </c>
      <c r="G2097">
        <v>3</v>
      </c>
      <c r="H2097">
        <v>0</v>
      </c>
      <c r="I2097">
        <v>0</v>
      </c>
      <c r="J2097">
        <v>0</v>
      </c>
      <c r="K2097">
        <v>0</v>
      </c>
      <c r="L2097">
        <v>0</v>
      </c>
      <c r="M2097" t="s">
        <v>1230</v>
      </c>
    </row>
    <row r="2098" spans="1:13">
      <c r="A2098" s="13">
        <f t="shared" si="32"/>
        <v>5</v>
      </c>
      <c r="B2098">
        <v>3004236</v>
      </c>
      <c r="C2098">
        <v>1380</v>
      </c>
      <c r="D2098">
        <v>1500</v>
      </c>
      <c r="E2098"/>
      <c r="F2098" t="s">
        <v>253</v>
      </c>
      <c r="G2098">
        <v>5</v>
      </c>
      <c r="H2098">
        <v>0</v>
      </c>
      <c r="I2098">
        <v>0</v>
      </c>
      <c r="J2098">
        <v>0</v>
      </c>
      <c r="K2098">
        <v>0</v>
      </c>
      <c r="L2098">
        <v>0</v>
      </c>
      <c r="M2098" t="s">
        <v>7828</v>
      </c>
    </row>
    <row r="2099" spans="1:13">
      <c r="A2099" s="13">
        <f t="shared" si="32"/>
        <v>5</v>
      </c>
      <c r="B2099">
        <v>3004237</v>
      </c>
      <c r="C2099">
        <v>1380</v>
      </c>
      <c r="D2099">
        <v>1500</v>
      </c>
      <c r="E2099"/>
      <c r="F2099" t="s">
        <v>253</v>
      </c>
      <c r="G2099">
        <v>5</v>
      </c>
      <c r="H2099">
        <v>0</v>
      </c>
      <c r="I2099">
        <v>0</v>
      </c>
      <c r="J2099">
        <v>0</v>
      </c>
      <c r="K2099">
        <v>0</v>
      </c>
      <c r="L2099">
        <v>0</v>
      </c>
      <c r="M2099" t="s">
        <v>1231</v>
      </c>
    </row>
    <row r="2100" spans="1:13">
      <c r="A2100" s="13">
        <f t="shared" si="32"/>
        <v>51</v>
      </c>
      <c r="B2100">
        <v>3004249</v>
      </c>
      <c r="C2100">
        <v>1380</v>
      </c>
      <c r="D2100">
        <v>1500</v>
      </c>
      <c r="E2100"/>
      <c r="F2100" t="s">
        <v>253</v>
      </c>
      <c r="G2100">
        <v>51</v>
      </c>
      <c r="H2100">
        <v>0</v>
      </c>
      <c r="I2100">
        <v>0</v>
      </c>
      <c r="J2100">
        <v>0</v>
      </c>
      <c r="K2100">
        <v>0</v>
      </c>
      <c r="L2100">
        <v>0</v>
      </c>
      <c r="M2100" t="s">
        <v>1232</v>
      </c>
    </row>
    <row r="2101" spans="1:13">
      <c r="A2101" s="13">
        <f t="shared" si="32"/>
        <v>48</v>
      </c>
      <c r="B2101">
        <v>3004249</v>
      </c>
      <c r="C2101">
        <v>1400</v>
      </c>
      <c r="D2101">
        <v>1500</v>
      </c>
      <c r="E2101"/>
      <c r="F2101" t="s">
        <v>253</v>
      </c>
      <c r="G2101">
        <v>48</v>
      </c>
      <c r="H2101">
        <v>0</v>
      </c>
      <c r="I2101">
        <v>0</v>
      </c>
      <c r="J2101">
        <v>0</v>
      </c>
      <c r="K2101">
        <v>0</v>
      </c>
      <c r="L2101">
        <v>0</v>
      </c>
      <c r="M2101" t="s">
        <v>1232</v>
      </c>
    </row>
    <row r="2102" spans="1:13">
      <c r="A2102" s="13">
        <f t="shared" si="32"/>
        <v>24</v>
      </c>
      <c r="B2102">
        <v>3004285</v>
      </c>
      <c r="C2102">
        <v>1380</v>
      </c>
      <c r="D2102">
        <v>1500</v>
      </c>
      <c r="E2102"/>
      <c r="F2102" t="s">
        <v>253</v>
      </c>
      <c r="G2102">
        <v>24</v>
      </c>
      <c r="H2102">
        <v>0</v>
      </c>
      <c r="I2102">
        <v>0</v>
      </c>
      <c r="J2102">
        <v>0</v>
      </c>
      <c r="K2102">
        <v>0</v>
      </c>
      <c r="L2102">
        <v>0</v>
      </c>
      <c r="M2102" t="s">
        <v>1233</v>
      </c>
    </row>
    <row r="2103" spans="1:13">
      <c r="A2103" s="13">
        <f t="shared" si="32"/>
        <v>1500</v>
      </c>
      <c r="B2103">
        <v>3004317</v>
      </c>
      <c r="C2103">
        <v>1380</v>
      </c>
      <c r="D2103">
        <v>1500</v>
      </c>
      <c r="E2103"/>
      <c r="F2103" t="s">
        <v>253</v>
      </c>
      <c r="G2103" s="177">
        <v>1500</v>
      </c>
      <c r="H2103">
        <v>0</v>
      </c>
      <c r="I2103">
        <v>0</v>
      </c>
      <c r="J2103">
        <v>0</v>
      </c>
      <c r="K2103">
        <v>0</v>
      </c>
      <c r="L2103">
        <v>0</v>
      </c>
      <c r="M2103" t="s">
        <v>1234</v>
      </c>
    </row>
    <row r="2104" spans="1:13">
      <c r="A2104" s="13">
        <f t="shared" si="32"/>
        <v>1700</v>
      </c>
      <c r="B2104">
        <v>3004317</v>
      </c>
      <c r="C2104">
        <v>1400</v>
      </c>
      <c r="D2104">
        <v>1500</v>
      </c>
      <c r="E2104"/>
      <c r="F2104" t="s">
        <v>253</v>
      </c>
      <c r="G2104" s="177">
        <v>1700</v>
      </c>
      <c r="H2104">
        <v>0</v>
      </c>
      <c r="I2104">
        <v>0</v>
      </c>
      <c r="J2104">
        <v>0</v>
      </c>
      <c r="K2104">
        <v>0</v>
      </c>
      <c r="L2104">
        <v>0</v>
      </c>
      <c r="M2104" t="s">
        <v>1234</v>
      </c>
    </row>
    <row r="2105" spans="1:13">
      <c r="A2105" s="13">
        <f t="shared" si="32"/>
        <v>6.1</v>
      </c>
      <c r="B2105">
        <v>3004475</v>
      </c>
      <c r="C2105">
        <v>1380</v>
      </c>
      <c r="D2105">
        <v>1500</v>
      </c>
      <c r="E2105"/>
      <c r="F2105" t="s">
        <v>289</v>
      </c>
      <c r="G2105">
        <v>6.1</v>
      </c>
      <c r="H2105">
        <v>0</v>
      </c>
      <c r="I2105">
        <v>0</v>
      </c>
      <c r="J2105">
        <v>0</v>
      </c>
      <c r="K2105">
        <v>0</v>
      </c>
      <c r="L2105">
        <v>0</v>
      </c>
      <c r="M2105" t="s">
        <v>1235</v>
      </c>
    </row>
    <row r="2106" spans="1:13">
      <c r="A2106" s="13">
        <f t="shared" si="32"/>
        <v>1</v>
      </c>
      <c r="B2106">
        <v>3004641</v>
      </c>
      <c r="C2106">
        <v>1380</v>
      </c>
      <c r="D2106">
        <v>1501</v>
      </c>
      <c r="E2106"/>
      <c r="F2106" t="s">
        <v>253</v>
      </c>
      <c r="G2106">
        <v>1</v>
      </c>
      <c r="H2106">
        <v>0</v>
      </c>
      <c r="I2106">
        <v>0</v>
      </c>
      <c r="J2106">
        <v>0</v>
      </c>
      <c r="K2106">
        <v>0</v>
      </c>
      <c r="L2106">
        <v>0</v>
      </c>
      <c r="M2106" t="s">
        <v>1236</v>
      </c>
    </row>
    <row r="2107" spans="1:13">
      <c r="A2107" s="13">
        <f t="shared" si="32"/>
        <v>4</v>
      </c>
      <c r="B2107">
        <v>3004642</v>
      </c>
      <c r="C2107">
        <v>1380</v>
      </c>
      <c r="D2107">
        <v>1500</v>
      </c>
      <c r="E2107"/>
      <c r="F2107" t="s">
        <v>253</v>
      </c>
      <c r="G2107">
        <v>4</v>
      </c>
      <c r="H2107">
        <v>0</v>
      </c>
      <c r="I2107">
        <v>0</v>
      </c>
      <c r="J2107">
        <v>0</v>
      </c>
      <c r="K2107">
        <v>0</v>
      </c>
      <c r="L2107">
        <v>0</v>
      </c>
      <c r="M2107" t="s">
        <v>1237</v>
      </c>
    </row>
    <row r="2108" spans="1:13">
      <c r="A2108" s="13">
        <f t="shared" si="32"/>
        <v>1</v>
      </c>
      <c r="B2108">
        <v>3004642</v>
      </c>
      <c r="C2108">
        <v>1400</v>
      </c>
      <c r="D2108">
        <v>1500</v>
      </c>
      <c r="E2108"/>
      <c r="F2108" t="s">
        <v>253</v>
      </c>
      <c r="G2108">
        <v>1</v>
      </c>
      <c r="H2108">
        <v>0</v>
      </c>
      <c r="I2108">
        <v>0</v>
      </c>
      <c r="J2108">
        <v>0</v>
      </c>
      <c r="K2108">
        <v>0</v>
      </c>
      <c r="L2108">
        <v>0</v>
      </c>
      <c r="M2108" t="s">
        <v>1237</v>
      </c>
    </row>
    <row r="2109" spans="1:13">
      <c r="A2109" s="13">
        <f t="shared" si="32"/>
        <v>1</v>
      </c>
      <c r="B2109">
        <v>3004643</v>
      </c>
      <c r="C2109">
        <v>1380</v>
      </c>
      <c r="D2109">
        <v>1501</v>
      </c>
      <c r="E2109"/>
      <c r="F2109" t="s">
        <v>253</v>
      </c>
      <c r="G2109">
        <v>1</v>
      </c>
      <c r="H2109">
        <v>0</v>
      </c>
      <c r="I2109">
        <v>0</v>
      </c>
      <c r="J2109">
        <v>0</v>
      </c>
      <c r="K2109">
        <v>0</v>
      </c>
      <c r="L2109">
        <v>0</v>
      </c>
      <c r="M2109" t="s">
        <v>1238</v>
      </c>
    </row>
    <row r="2110" spans="1:13">
      <c r="A2110" s="13">
        <f t="shared" si="32"/>
        <v>3</v>
      </c>
      <c r="B2110">
        <v>3004644</v>
      </c>
      <c r="C2110">
        <v>1400</v>
      </c>
      <c r="D2110">
        <v>1500</v>
      </c>
      <c r="E2110"/>
      <c r="F2110" t="s">
        <v>253</v>
      </c>
      <c r="G2110">
        <v>3</v>
      </c>
      <c r="H2110">
        <v>0</v>
      </c>
      <c r="I2110">
        <v>0</v>
      </c>
      <c r="J2110">
        <v>0</v>
      </c>
      <c r="K2110">
        <v>0</v>
      </c>
      <c r="L2110">
        <v>0</v>
      </c>
      <c r="M2110" t="s">
        <v>1239</v>
      </c>
    </row>
    <row r="2111" spans="1:13">
      <c r="A2111" s="13">
        <f t="shared" si="32"/>
        <v>1</v>
      </c>
      <c r="B2111">
        <v>3004645</v>
      </c>
      <c r="C2111">
        <v>1380</v>
      </c>
      <c r="D2111">
        <v>1501</v>
      </c>
      <c r="E2111"/>
      <c r="F2111" t="s">
        <v>253</v>
      </c>
      <c r="G2111">
        <v>1</v>
      </c>
      <c r="H2111">
        <v>0</v>
      </c>
      <c r="I2111">
        <v>0</v>
      </c>
      <c r="J2111">
        <v>0</v>
      </c>
      <c r="K2111">
        <v>0</v>
      </c>
      <c r="L2111">
        <v>0</v>
      </c>
      <c r="M2111" t="s">
        <v>1240</v>
      </c>
    </row>
    <row r="2112" spans="1:13">
      <c r="A2112" s="13">
        <f t="shared" si="32"/>
        <v>16</v>
      </c>
      <c r="B2112">
        <v>3004646</v>
      </c>
      <c r="C2112">
        <v>1380</v>
      </c>
      <c r="D2112">
        <v>1500</v>
      </c>
      <c r="E2112"/>
      <c r="F2112" t="s">
        <v>253</v>
      </c>
      <c r="G2112">
        <v>16</v>
      </c>
      <c r="H2112">
        <v>0</v>
      </c>
      <c r="I2112">
        <v>0</v>
      </c>
      <c r="J2112">
        <v>0</v>
      </c>
      <c r="K2112">
        <v>0</v>
      </c>
      <c r="L2112">
        <v>0</v>
      </c>
      <c r="M2112" t="s">
        <v>1241</v>
      </c>
    </row>
    <row r="2113" spans="1:13">
      <c r="A2113" s="13">
        <f t="shared" si="32"/>
        <v>7</v>
      </c>
      <c r="B2113">
        <v>3004647</v>
      </c>
      <c r="C2113">
        <v>1380</v>
      </c>
      <c r="D2113">
        <v>1501</v>
      </c>
      <c r="E2113"/>
      <c r="F2113" t="s">
        <v>253</v>
      </c>
      <c r="G2113">
        <v>7</v>
      </c>
      <c r="H2113">
        <v>0</v>
      </c>
      <c r="I2113">
        <v>0</v>
      </c>
      <c r="J2113">
        <v>0</v>
      </c>
      <c r="K2113">
        <v>0</v>
      </c>
      <c r="L2113">
        <v>0</v>
      </c>
      <c r="M2113" t="s">
        <v>1242</v>
      </c>
    </row>
    <row r="2114" spans="1:13">
      <c r="A2114" s="13">
        <f t="shared" si="32"/>
        <v>2</v>
      </c>
      <c r="B2114">
        <v>3004648</v>
      </c>
      <c r="C2114">
        <v>1380</v>
      </c>
      <c r="D2114">
        <v>1500</v>
      </c>
      <c r="E2114"/>
      <c r="F2114" t="s">
        <v>253</v>
      </c>
      <c r="G2114">
        <v>2</v>
      </c>
      <c r="H2114">
        <v>0</v>
      </c>
      <c r="I2114">
        <v>0</v>
      </c>
      <c r="J2114">
        <v>0</v>
      </c>
      <c r="K2114">
        <v>0</v>
      </c>
      <c r="L2114">
        <v>0</v>
      </c>
      <c r="M2114" t="s">
        <v>9319</v>
      </c>
    </row>
    <row r="2115" spans="1:13">
      <c r="A2115" s="13">
        <f t="shared" ref="A2115:A2178" si="33">G2115+H2115+I2115</f>
        <v>2</v>
      </c>
      <c r="B2115">
        <v>3004649</v>
      </c>
      <c r="C2115">
        <v>1380</v>
      </c>
      <c r="D2115">
        <v>1501</v>
      </c>
      <c r="E2115"/>
      <c r="F2115" t="s">
        <v>253</v>
      </c>
      <c r="G2115">
        <v>2</v>
      </c>
      <c r="H2115">
        <v>0</v>
      </c>
      <c r="I2115">
        <v>0</v>
      </c>
      <c r="J2115">
        <v>0</v>
      </c>
      <c r="K2115">
        <v>0</v>
      </c>
      <c r="L2115">
        <v>0</v>
      </c>
      <c r="M2115" t="s">
        <v>1243</v>
      </c>
    </row>
    <row r="2116" spans="1:13">
      <c r="A2116" s="13">
        <f t="shared" si="33"/>
        <v>1</v>
      </c>
      <c r="B2116">
        <v>3004650</v>
      </c>
      <c r="C2116">
        <v>1380</v>
      </c>
      <c r="D2116">
        <v>1500</v>
      </c>
      <c r="E2116"/>
      <c r="F2116" t="s">
        <v>253</v>
      </c>
      <c r="G2116">
        <v>1</v>
      </c>
      <c r="H2116">
        <v>0</v>
      </c>
      <c r="I2116">
        <v>0</v>
      </c>
      <c r="J2116">
        <v>0</v>
      </c>
      <c r="K2116">
        <v>0</v>
      </c>
      <c r="L2116">
        <v>0</v>
      </c>
      <c r="M2116" t="s">
        <v>1244</v>
      </c>
    </row>
    <row r="2117" spans="1:13">
      <c r="A2117" s="13">
        <f t="shared" si="33"/>
        <v>1</v>
      </c>
      <c r="B2117">
        <v>3004651</v>
      </c>
      <c r="C2117">
        <v>1380</v>
      </c>
      <c r="D2117">
        <v>1501</v>
      </c>
      <c r="E2117"/>
      <c r="F2117" t="s">
        <v>253</v>
      </c>
      <c r="G2117">
        <v>1</v>
      </c>
      <c r="H2117">
        <v>0</v>
      </c>
      <c r="I2117">
        <v>0</v>
      </c>
      <c r="J2117">
        <v>0</v>
      </c>
      <c r="K2117">
        <v>0</v>
      </c>
      <c r="L2117">
        <v>0</v>
      </c>
      <c r="M2117" t="s">
        <v>1245</v>
      </c>
    </row>
    <row r="2118" spans="1:13">
      <c r="A2118" s="13">
        <f t="shared" si="33"/>
        <v>1</v>
      </c>
      <c r="B2118">
        <v>3004652</v>
      </c>
      <c r="C2118">
        <v>1380</v>
      </c>
      <c r="D2118">
        <v>1500</v>
      </c>
      <c r="E2118"/>
      <c r="F2118" t="s">
        <v>253</v>
      </c>
      <c r="G2118">
        <v>1</v>
      </c>
      <c r="H2118">
        <v>0</v>
      </c>
      <c r="I2118">
        <v>0</v>
      </c>
      <c r="J2118">
        <v>0</v>
      </c>
      <c r="K2118">
        <v>0</v>
      </c>
      <c r="L2118">
        <v>0</v>
      </c>
      <c r="M2118" t="s">
        <v>1246</v>
      </c>
    </row>
    <row r="2119" spans="1:13">
      <c r="A2119" s="13">
        <f t="shared" si="33"/>
        <v>3</v>
      </c>
      <c r="B2119">
        <v>3004653</v>
      </c>
      <c r="C2119">
        <v>1380</v>
      </c>
      <c r="D2119">
        <v>1501</v>
      </c>
      <c r="E2119"/>
      <c r="F2119" t="s">
        <v>253</v>
      </c>
      <c r="G2119">
        <v>3</v>
      </c>
      <c r="H2119">
        <v>0</v>
      </c>
      <c r="I2119">
        <v>0</v>
      </c>
      <c r="J2119">
        <v>0</v>
      </c>
      <c r="K2119">
        <v>0</v>
      </c>
      <c r="L2119">
        <v>0</v>
      </c>
      <c r="M2119" t="s">
        <v>1247</v>
      </c>
    </row>
    <row r="2120" spans="1:13">
      <c r="A2120" s="13">
        <f t="shared" si="33"/>
        <v>8</v>
      </c>
      <c r="B2120">
        <v>3004654</v>
      </c>
      <c r="C2120">
        <v>1380</v>
      </c>
      <c r="D2120">
        <v>1500</v>
      </c>
      <c r="E2120"/>
      <c r="F2120" t="s">
        <v>253</v>
      </c>
      <c r="G2120">
        <v>8</v>
      </c>
      <c r="H2120">
        <v>0</v>
      </c>
      <c r="I2120">
        <v>0</v>
      </c>
      <c r="J2120">
        <v>0</v>
      </c>
      <c r="K2120">
        <v>0</v>
      </c>
      <c r="L2120">
        <v>0</v>
      </c>
      <c r="M2120" t="s">
        <v>8497</v>
      </c>
    </row>
    <row r="2121" spans="1:13">
      <c r="A2121" s="13">
        <f t="shared" si="33"/>
        <v>1</v>
      </c>
      <c r="B2121">
        <v>3004656</v>
      </c>
      <c r="C2121">
        <v>1380</v>
      </c>
      <c r="D2121">
        <v>1501</v>
      </c>
      <c r="E2121"/>
      <c r="F2121" t="s">
        <v>253</v>
      </c>
      <c r="G2121">
        <v>1</v>
      </c>
      <c r="H2121">
        <v>0</v>
      </c>
      <c r="I2121">
        <v>0</v>
      </c>
      <c r="J2121">
        <v>0</v>
      </c>
      <c r="K2121">
        <v>0</v>
      </c>
      <c r="L2121">
        <v>0</v>
      </c>
      <c r="M2121" t="s">
        <v>1248</v>
      </c>
    </row>
    <row r="2122" spans="1:13">
      <c r="A2122" s="13">
        <f t="shared" si="33"/>
        <v>1</v>
      </c>
      <c r="B2122">
        <v>3004657</v>
      </c>
      <c r="C2122">
        <v>1380</v>
      </c>
      <c r="D2122">
        <v>1500</v>
      </c>
      <c r="E2122"/>
      <c r="F2122" t="s">
        <v>253</v>
      </c>
      <c r="G2122">
        <v>1</v>
      </c>
      <c r="H2122">
        <v>0</v>
      </c>
      <c r="I2122">
        <v>0</v>
      </c>
      <c r="J2122">
        <v>0</v>
      </c>
      <c r="K2122">
        <v>0</v>
      </c>
      <c r="L2122">
        <v>0</v>
      </c>
      <c r="M2122" t="s">
        <v>1249</v>
      </c>
    </row>
    <row r="2123" spans="1:13">
      <c r="A2123" s="13">
        <f t="shared" si="33"/>
        <v>4</v>
      </c>
      <c r="B2123">
        <v>3004658</v>
      </c>
      <c r="C2123">
        <v>1380</v>
      </c>
      <c r="D2123">
        <v>1501</v>
      </c>
      <c r="E2123"/>
      <c r="F2123" t="s">
        <v>253</v>
      </c>
      <c r="G2123">
        <v>4</v>
      </c>
      <c r="H2123">
        <v>0</v>
      </c>
      <c r="I2123">
        <v>0</v>
      </c>
      <c r="J2123">
        <v>0</v>
      </c>
      <c r="K2123">
        <v>0</v>
      </c>
      <c r="L2123">
        <v>0</v>
      </c>
      <c r="M2123" t="s">
        <v>1250</v>
      </c>
    </row>
    <row r="2124" spans="1:13">
      <c r="A2124" s="13">
        <f t="shared" si="33"/>
        <v>2</v>
      </c>
      <c r="B2124">
        <v>3004660</v>
      </c>
      <c r="C2124">
        <v>1380</v>
      </c>
      <c r="D2124">
        <v>1501</v>
      </c>
      <c r="E2124"/>
      <c r="F2124" t="s">
        <v>253</v>
      </c>
      <c r="G2124">
        <v>2</v>
      </c>
      <c r="H2124">
        <v>0</v>
      </c>
      <c r="I2124">
        <v>0</v>
      </c>
      <c r="J2124">
        <v>0</v>
      </c>
      <c r="K2124">
        <v>0</v>
      </c>
      <c r="L2124">
        <v>0</v>
      </c>
      <c r="M2124" t="s">
        <v>1251</v>
      </c>
    </row>
    <row r="2125" spans="1:13">
      <c r="A2125" s="13">
        <f t="shared" si="33"/>
        <v>4</v>
      </c>
      <c r="B2125">
        <v>3004661</v>
      </c>
      <c r="C2125">
        <v>1380</v>
      </c>
      <c r="D2125">
        <v>1501</v>
      </c>
      <c r="E2125"/>
      <c r="F2125" t="s">
        <v>253</v>
      </c>
      <c r="G2125">
        <v>4</v>
      </c>
      <c r="H2125">
        <v>0</v>
      </c>
      <c r="I2125">
        <v>0</v>
      </c>
      <c r="J2125">
        <v>0</v>
      </c>
      <c r="K2125">
        <v>0</v>
      </c>
      <c r="L2125">
        <v>0</v>
      </c>
      <c r="M2125" t="s">
        <v>1252</v>
      </c>
    </row>
    <row r="2126" spans="1:13">
      <c r="A2126" s="13">
        <f t="shared" si="33"/>
        <v>2</v>
      </c>
      <c r="B2126">
        <v>3004663</v>
      </c>
      <c r="C2126">
        <v>1380</v>
      </c>
      <c r="D2126">
        <v>1501</v>
      </c>
      <c r="E2126"/>
      <c r="F2126" t="s">
        <v>253</v>
      </c>
      <c r="G2126">
        <v>2</v>
      </c>
      <c r="H2126">
        <v>0</v>
      </c>
      <c r="I2126">
        <v>0</v>
      </c>
      <c r="J2126">
        <v>0</v>
      </c>
      <c r="K2126">
        <v>0</v>
      </c>
      <c r="L2126">
        <v>0</v>
      </c>
      <c r="M2126" t="s">
        <v>1253</v>
      </c>
    </row>
    <row r="2127" spans="1:13">
      <c r="A2127" s="13">
        <f t="shared" si="33"/>
        <v>3</v>
      </c>
      <c r="B2127">
        <v>3004665</v>
      </c>
      <c r="C2127">
        <v>1380</v>
      </c>
      <c r="D2127">
        <v>1501</v>
      </c>
      <c r="E2127"/>
      <c r="F2127" t="s">
        <v>253</v>
      </c>
      <c r="G2127">
        <v>3</v>
      </c>
      <c r="H2127">
        <v>0</v>
      </c>
      <c r="I2127">
        <v>0</v>
      </c>
      <c r="J2127">
        <v>0</v>
      </c>
      <c r="K2127">
        <v>0</v>
      </c>
      <c r="L2127">
        <v>0</v>
      </c>
      <c r="M2127" t="s">
        <v>1254</v>
      </c>
    </row>
    <row r="2128" spans="1:13">
      <c r="A2128" s="13">
        <f t="shared" si="33"/>
        <v>1</v>
      </c>
      <c r="B2128">
        <v>3004666</v>
      </c>
      <c r="C2128">
        <v>1380</v>
      </c>
      <c r="D2128">
        <v>1500</v>
      </c>
      <c r="E2128"/>
      <c r="F2128" t="s">
        <v>253</v>
      </c>
      <c r="G2128">
        <v>1</v>
      </c>
      <c r="H2128">
        <v>0</v>
      </c>
      <c r="I2128">
        <v>0</v>
      </c>
      <c r="J2128">
        <v>0</v>
      </c>
      <c r="K2128">
        <v>0</v>
      </c>
      <c r="L2128">
        <v>0</v>
      </c>
      <c r="M2128" t="s">
        <v>1255</v>
      </c>
    </row>
    <row r="2129" spans="1:13">
      <c r="A2129" s="13">
        <f t="shared" si="33"/>
        <v>9</v>
      </c>
      <c r="B2129">
        <v>3004667</v>
      </c>
      <c r="C2129">
        <v>1380</v>
      </c>
      <c r="D2129">
        <v>1500</v>
      </c>
      <c r="E2129"/>
      <c r="F2129" t="s">
        <v>253</v>
      </c>
      <c r="G2129">
        <v>9</v>
      </c>
      <c r="H2129">
        <v>0</v>
      </c>
      <c r="I2129">
        <v>0</v>
      </c>
      <c r="J2129">
        <v>0</v>
      </c>
      <c r="K2129">
        <v>0</v>
      </c>
      <c r="L2129">
        <v>0</v>
      </c>
      <c r="M2129" t="s">
        <v>8952</v>
      </c>
    </row>
    <row r="2130" spans="1:13">
      <c r="A2130" s="13">
        <f t="shared" si="33"/>
        <v>3</v>
      </c>
      <c r="B2130">
        <v>3004670</v>
      </c>
      <c r="C2130">
        <v>1380</v>
      </c>
      <c r="D2130">
        <v>1501</v>
      </c>
      <c r="E2130"/>
      <c r="F2130" t="s">
        <v>253</v>
      </c>
      <c r="G2130">
        <v>3</v>
      </c>
      <c r="H2130">
        <v>0</v>
      </c>
      <c r="I2130">
        <v>0</v>
      </c>
      <c r="J2130">
        <v>0</v>
      </c>
      <c r="K2130">
        <v>0</v>
      </c>
      <c r="L2130">
        <v>0</v>
      </c>
      <c r="M2130" t="s">
        <v>1256</v>
      </c>
    </row>
    <row r="2131" spans="1:13">
      <c r="A2131" s="13">
        <f t="shared" si="33"/>
        <v>4</v>
      </c>
      <c r="B2131">
        <v>3004671</v>
      </c>
      <c r="C2131">
        <v>1380</v>
      </c>
      <c r="D2131">
        <v>1500</v>
      </c>
      <c r="E2131"/>
      <c r="F2131" t="s">
        <v>253</v>
      </c>
      <c r="G2131">
        <v>4</v>
      </c>
      <c r="H2131">
        <v>0</v>
      </c>
      <c r="I2131">
        <v>0</v>
      </c>
      <c r="J2131">
        <v>0</v>
      </c>
      <c r="K2131">
        <v>0</v>
      </c>
      <c r="L2131">
        <v>0</v>
      </c>
      <c r="M2131" t="s">
        <v>8383</v>
      </c>
    </row>
    <row r="2132" spans="1:13">
      <c r="A2132" s="13">
        <f t="shared" si="33"/>
        <v>2</v>
      </c>
      <c r="B2132">
        <v>3004672</v>
      </c>
      <c r="C2132">
        <v>1380</v>
      </c>
      <c r="D2132">
        <v>1501</v>
      </c>
      <c r="E2132"/>
      <c r="F2132" t="s">
        <v>253</v>
      </c>
      <c r="G2132">
        <v>2</v>
      </c>
      <c r="H2132">
        <v>0</v>
      </c>
      <c r="I2132">
        <v>0</v>
      </c>
      <c r="J2132">
        <v>0</v>
      </c>
      <c r="K2132">
        <v>0</v>
      </c>
      <c r="L2132">
        <v>0</v>
      </c>
      <c r="M2132" t="s">
        <v>1257</v>
      </c>
    </row>
    <row r="2133" spans="1:13">
      <c r="A2133" s="13">
        <f t="shared" si="33"/>
        <v>1</v>
      </c>
      <c r="B2133">
        <v>3004673</v>
      </c>
      <c r="C2133">
        <v>1380</v>
      </c>
      <c r="D2133">
        <v>1501</v>
      </c>
      <c r="E2133"/>
      <c r="F2133" t="s">
        <v>253</v>
      </c>
      <c r="G2133">
        <v>1</v>
      </c>
      <c r="H2133">
        <v>0</v>
      </c>
      <c r="I2133">
        <v>0</v>
      </c>
      <c r="J2133">
        <v>0</v>
      </c>
      <c r="K2133">
        <v>0</v>
      </c>
      <c r="L2133">
        <v>0</v>
      </c>
      <c r="M2133" t="s">
        <v>1258</v>
      </c>
    </row>
    <row r="2134" spans="1:13">
      <c r="A2134" s="13">
        <f t="shared" si="33"/>
        <v>2</v>
      </c>
      <c r="B2134">
        <v>3004674</v>
      </c>
      <c r="C2134">
        <v>1380</v>
      </c>
      <c r="D2134">
        <v>1501</v>
      </c>
      <c r="E2134"/>
      <c r="F2134" t="s">
        <v>253</v>
      </c>
      <c r="G2134">
        <v>2</v>
      </c>
      <c r="H2134">
        <v>0</v>
      </c>
      <c r="I2134">
        <v>0</v>
      </c>
      <c r="J2134">
        <v>0</v>
      </c>
      <c r="K2134">
        <v>0</v>
      </c>
      <c r="L2134">
        <v>0</v>
      </c>
      <c r="M2134" t="s">
        <v>1259</v>
      </c>
    </row>
    <row r="2135" spans="1:13">
      <c r="A2135" s="13">
        <f t="shared" si="33"/>
        <v>2</v>
      </c>
      <c r="B2135">
        <v>3004675</v>
      </c>
      <c r="C2135">
        <v>1380</v>
      </c>
      <c r="D2135">
        <v>1501</v>
      </c>
      <c r="E2135"/>
      <c r="F2135" t="s">
        <v>253</v>
      </c>
      <c r="G2135">
        <v>2</v>
      </c>
      <c r="H2135">
        <v>0</v>
      </c>
      <c r="I2135">
        <v>0</v>
      </c>
      <c r="J2135">
        <v>0</v>
      </c>
      <c r="K2135">
        <v>0</v>
      </c>
      <c r="L2135">
        <v>0</v>
      </c>
      <c r="M2135" t="s">
        <v>1260</v>
      </c>
    </row>
    <row r="2136" spans="1:13">
      <c r="A2136" s="13">
        <f t="shared" si="33"/>
        <v>6</v>
      </c>
      <c r="B2136">
        <v>3004678</v>
      </c>
      <c r="C2136">
        <v>1380</v>
      </c>
      <c r="D2136">
        <v>1500</v>
      </c>
      <c r="E2136"/>
      <c r="F2136" t="s">
        <v>253</v>
      </c>
      <c r="G2136">
        <v>6</v>
      </c>
      <c r="H2136">
        <v>0</v>
      </c>
      <c r="I2136">
        <v>0</v>
      </c>
      <c r="J2136">
        <v>0</v>
      </c>
      <c r="K2136">
        <v>0</v>
      </c>
      <c r="L2136">
        <v>0</v>
      </c>
      <c r="M2136" t="s">
        <v>1261</v>
      </c>
    </row>
    <row r="2137" spans="1:13">
      <c r="A2137" s="13">
        <f t="shared" si="33"/>
        <v>4</v>
      </c>
      <c r="B2137">
        <v>3004681</v>
      </c>
      <c r="C2137">
        <v>1380</v>
      </c>
      <c r="D2137">
        <v>1501</v>
      </c>
      <c r="E2137"/>
      <c r="F2137" t="s">
        <v>253</v>
      </c>
      <c r="G2137">
        <v>4</v>
      </c>
      <c r="H2137">
        <v>0</v>
      </c>
      <c r="I2137">
        <v>0</v>
      </c>
      <c r="J2137">
        <v>0</v>
      </c>
      <c r="K2137">
        <v>0</v>
      </c>
      <c r="L2137">
        <v>0</v>
      </c>
      <c r="M2137" t="s">
        <v>1262</v>
      </c>
    </row>
    <row r="2138" spans="1:13">
      <c r="A2138" s="13">
        <f t="shared" si="33"/>
        <v>1</v>
      </c>
      <c r="B2138">
        <v>3004682</v>
      </c>
      <c r="C2138">
        <v>1380</v>
      </c>
      <c r="D2138">
        <v>1500</v>
      </c>
      <c r="E2138"/>
      <c r="F2138" t="s">
        <v>253</v>
      </c>
      <c r="G2138">
        <v>1</v>
      </c>
      <c r="H2138">
        <v>0</v>
      </c>
      <c r="I2138">
        <v>0</v>
      </c>
      <c r="J2138">
        <v>0</v>
      </c>
      <c r="K2138">
        <v>0</v>
      </c>
      <c r="L2138">
        <v>0</v>
      </c>
      <c r="M2138" t="s">
        <v>8899</v>
      </c>
    </row>
    <row r="2139" spans="1:13">
      <c r="A2139" s="13">
        <f t="shared" si="33"/>
        <v>1</v>
      </c>
      <c r="B2139">
        <v>3004683</v>
      </c>
      <c r="C2139">
        <v>1380</v>
      </c>
      <c r="D2139">
        <v>1501</v>
      </c>
      <c r="E2139"/>
      <c r="F2139" t="s">
        <v>253</v>
      </c>
      <c r="G2139">
        <v>1</v>
      </c>
      <c r="H2139">
        <v>0</v>
      </c>
      <c r="I2139">
        <v>0</v>
      </c>
      <c r="J2139">
        <v>0</v>
      </c>
      <c r="K2139">
        <v>0</v>
      </c>
      <c r="L2139">
        <v>0</v>
      </c>
      <c r="M2139" t="s">
        <v>1263</v>
      </c>
    </row>
    <row r="2140" spans="1:13">
      <c r="A2140" s="13">
        <f t="shared" si="33"/>
        <v>2</v>
      </c>
      <c r="B2140">
        <v>3004684</v>
      </c>
      <c r="C2140">
        <v>1380</v>
      </c>
      <c r="D2140">
        <v>1501</v>
      </c>
      <c r="E2140"/>
      <c r="F2140" t="s">
        <v>253</v>
      </c>
      <c r="G2140">
        <v>2</v>
      </c>
      <c r="H2140">
        <v>0</v>
      </c>
      <c r="I2140">
        <v>0</v>
      </c>
      <c r="J2140">
        <v>0</v>
      </c>
      <c r="K2140">
        <v>0</v>
      </c>
      <c r="L2140">
        <v>0</v>
      </c>
      <c r="M2140" t="s">
        <v>1264</v>
      </c>
    </row>
    <row r="2141" spans="1:13">
      <c r="A2141" s="13">
        <f t="shared" si="33"/>
        <v>5</v>
      </c>
      <c r="B2141">
        <v>3004685</v>
      </c>
      <c r="C2141">
        <v>1380</v>
      </c>
      <c r="D2141">
        <v>1500</v>
      </c>
      <c r="E2141"/>
      <c r="F2141" t="s">
        <v>253</v>
      </c>
      <c r="G2141">
        <v>5</v>
      </c>
      <c r="H2141">
        <v>0</v>
      </c>
      <c r="I2141">
        <v>0</v>
      </c>
      <c r="J2141">
        <v>0</v>
      </c>
      <c r="K2141">
        <v>0</v>
      </c>
      <c r="L2141">
        <v>0</v>
      </c>
      <c r="M2141" t="s">
        <v>7605</v>
      </c>
    </row>
    <row r="2142" spans="1:13">
      <c r="A2142" s="13">
        <f t="shared" si="33"/>
        <v>2</v>
      </c>
      <c r="B2142">
        <v>3004686</v>
      </c>
      <c r="C2142">
        <v>1380</v>
      </c>
      <c r="D2142">
        <v>1501</v>
      </c>
      <c r="E2142"/>
      <c r="F2142" t="s">
        <v>253</v>
      </c>
      <c r="G2142">
        <v>2</v>
      </c>
      <c r="H2142">
        <v>0</v>
      </c>
      <c r="I2142">
        <v>0</v>
      </c>
      <c r="J2142">
        <v>0</v>
      </c>
      <c r="K2142">
        <v>0</v>
      </c>
      <c r="L2142">
        <v>0</v>
      </c>
      <c r="M2142" t="s">
        <v>1265</v>
      </c>
    </row>
    <row r="2143" spans="1:13">
      <c r="A2143" s="13">
        <f t="shared" si="33"/>
        <v>1</v>
      </c>
      <c r="B2143">
        <v>3004687</v>
      </c>
      <c r="C2143">
        <v>1380</v>
      </c>
      <c r="D2143">
        <v>1500</v>
      </c>
      <c r="E2143"/>
      <c r="F2143" t="s">
        <v>253</v>
      </c>
      <c r="G2143">
        <v>1</v>
      </c>
      <c r="H2143">
        <v>0</v>
      </c>
      <c r="I2143">
        <v>0</v>
      </c>
      <c r="J2143">
        <v>0</v>
      </c>
      <c r="K2143">
        <v>0</v>
      </c>
      <c r="L2143">
        <v>0</v>
      </c>
      <c r="M2143" t="s">
        <v>8291</v>
      </c>
    </row>
    <row r="2144" spans="1:13">
      <c r="A2144" s="13">
        <f t="shared" si="33"/>
        <v>6</v>
      </c>
      <c r="B2144">
        <v>3004694</v>
      </c>
      <c r="C2144">
        <v>1380</v>
      </c>
      <c r="D2144">
        <v>1501</v>
      </c>
      <c r="E2144"/>
      <c r="F2144" t="s">
        <v>253</v>
      </c>
      <c r="G2144">
        <v>6</v>
      </c>
      <c r="H2144">
        <v>0</v>
      </c>
      <c r="I2144">
        <v>0</v>
      </c>
      <c r="J2144">
        <v>0</v>
      </c>
      <c r="K2144">
        <v>0</v>
      </c>
      <c r="L2144">
        <v>0</v>
      </c>
      <c r="M2144" t="s">
        <v>1266</v>
      </c>
    </row>
    <row r="2145" spans="1:13">
      <c r="A2145" s="13">
        <f t="shared" si="33"/>
        <v>1</v>
      </c>
      <c r="B2145">
        <v>3004697</v>
      </c>
      <c r="C2145">
        <v>1380</v>
      </c>
      <c r="D2145">
        <v>1501</v>
      </c>
      <c r="E2145"/>
      <c r="F2145" t="s">
        <v>253</v>
      </c>
      <c r="G2145">
        <v>1</v>
      </c>
      <c r="H2145">
        <v>0</v>
      </c>
      <c r="I2145">
        <v>0</v>
      </c>
      <c r="J2145">
        <v>0</v>
      </c>
      <c r="K2145">
        <v>0</v>
      </c>
      <c r="L2145">
        <v>0</v>
      </c>
      <c r="M2145" t="s">
        <v>1267</v>
      </c>
    </row>
    <row r="2146" spans="1:13">
      <c r="A2146" s="13">
        <f t="shared" si="33"/>
        <v>7</v>
      </c>
      <c r="B2146">
        <v>3004698</v>
      </c>
      <c r="C2146">
        <v>1380</v>
      </c>
      <c r="D2146">
        <v>1500</v>
      </c>
      <c r="E2146"/>
      <c r="F2146" t="s">
        <v>253</v>
      </c>
      <c r="G2146">
        <v>7</v>
      </c>
      <c r="H2146">
        <v>0</v>
      </c>
      <c r="I2146">
        <v>0</v>
      </c>
      <c r="J2146">
        <v>0</v>
      </c>
      <c r="K2146">
        <v>0</v>
      </c>
      <c r="L2146">
        <v>0</v>
      </c>
      <c r="M2146" t="s">
        <v>7982</v>
      </c>
    </row>
    <row r="2147" spans="1:13">
      <c r="A2147" s="13">
        <f t="shared" si="33"/>
        <v>1</v>
      </c>
      <c r="B2147">
        <v>3004699</v>
      </c>
      <c r="C2147">
        <v>1380</v>
      </c>
      <c r="D2147">
        <v>1500</v>
      </c>
      <c r="E2147"/>
      <c r="F2147" t="s">
        <v>253</v>
      </c>
      <c r="G2147">
        <v>1</v>
      </c>
      <c r="H2147">
        <v>0</v>
      </c>
      <c r="I2147">
        <v>0</v>
      </c>
      <c r="J2147">
        <v>0</v>
      </c>
      <c r="K2147">
        <v>0</v>
      </c>
      <c r="L2147">
        <v>0</v>
      </c>
      <c r="M2147" t="s">
        <v>1268</v>
      </c>
    </row>
    <row r="2148" spans="1:13">
      <c r="A2148" s="13">
        <f t="shared" si="33"/>
        <v>364.06400000000002</v>
      </c>
      <c r="B2148">
        <v>3004700</v>
      </c>
      <c r="C2148">
        <v>1380</v>
      </c>
      <c r="D2148">
        <v>1500</v>
      </c>
      <c r="E2148"/>
      <c r="F2148" t="s">
        <v>555</v>
      </c>
      <c r="G2148">
        <v>364.06400000000002</v>
      </c>
      <c r="H2148">
        <v>0</v>
      </c>
      <c r="I2148">
        <v>0</v>
      </c>
      <c r="J2148">
        <v>0</v>
      </c>
      <c r="K2148">
        <v>0</v>
      </c>
      <c r="L2148">
        <v>0</v>
      </c>
      <c r="M2148" t="s">
        <v>7582</v>
      </c>
    </row>
    <row r="2149" spans="1:13">
      <c r="A2149" s="13">
        <f t="shared" si="33"/>
        <v>5</v>
      </c>
      <c r="B2149">
        <v>3004702</v>
      </c>
      <c r="C2149">
        <v>1380</v>
      </c>
      <c r="D2149">
        <v>1501</v>
      </c>
      <c r="E2149"/>
      <c r="F2149" t="s">
        <v>253</v>
      </c>
      <c r="G2149">
        <v>5</v>
      </c>
      <c r="H2149">
        <v>0</v>
      </c>
      <c r="I2149">
        <v>0</v>
      </c>
      <c r="J2149">
        <v>0</v>
      </c>
      <c r="K2149">
        <v>0</v>
      </c>
      <c r="L2149">
        <v>0</v>
      </c>
      <c r="M2149" t="s">
        <v>1269</v>
      </c>
    </row>
    <row r="2150" spans="1:13">
      <c r="A2150" s="13">
        <f t="shared" si="33"/>
        <v>4</v>
      </c>
      <c r="B2150">
        <v>3004703</v>
      </c>
      <c r="C2150">
        <v>1380</v>
      </c>
      <c r="D2150">
        <v>1501</v>
      </c>
      <c r="E2150"/>
      <c r="F2150" t="s">
        <v>253</v>
      </c>
      <c r="G2150">
        <v>4</v>
      </c>
      <c r="H2150">
        <v>0</v>
      </c>
      <c r="I2150">
        <v>0</v>
      </c>
      <c r="J2150">
        <v>0</v>
      </c>
      <c r="K2150">
        <v>0</v>
      </c>
      <c r="L2150">
        <v>0</v>
      </c>
      <c r="M2150" t="s">
        <v>1270</v>
      </c>
    </row>
    <row r="2151" spans="1:13">
      <c r="A2151" s="13">
        <f t="shared" si="33"/>
        <v>4</v>
      </c>
      <c r="B2151">
        <v>3004704</v>
      </c>
      <c r="C2151">
        <v>1380</v>
      </c>
      <c r="D2151">
        <v>1501</v>
      </c>
      <c r="E2151"/>
      <c r="F2151" t="s">
        <v>253</v>
      </c>
      <c r="G2151">
        <v>4</v>
      </c>
      <c r="H2151">
        <v>0</v>
      </c>
      <c r="I2151">
        <v>0</v>
      </c>
      <c r="J2151">
        <v>0</v>
      </c>
      <c r="K2151">
        <v>0</v>
      </c>
      <c r="L2151">
        <v>0</v>
      </c>
      <c r="M2151" t="s">
        <v>1271</v>
      </c>
    </row>
    <row r="2152" spans="1:13">
      <c r="A2152" s="13">
        <f t="shared" si="33"/>
        <v>2</v>
      </c>
      <c r="B2152">
        <v>3004708</v>
      </c>
      <c r="C2152">
        <v>1380</v>
      </c>
      <c r="D2152">
        <v>1501</v>
      </c>
      <c r="E2152"/>
      <c r="F2152" t="s">
        <v>253</v>
      </c>
      <c r="G2152">
        <v>2</v>
      </c>
      <c r="H2152">
        <v>0</v>
      </c>
      <c r="I2152">
        <v>0</v>
      </c>
      <c r="J2152">
        <v>0</v>
      </c>
      <c r="K2152">
        <v>0</v>
      </c>
      <c r="L2152">
        <v>0</v>
      </c>
      <c r="M2152" t="s">
        <v>1272</v>
      </c>
    </row>
    <row r="2153" spans="1:13">
      <c r="A2153" s="13">
        <f t="shared" si="33"/>
        <v>1</v>
      </c>
      <c r="B2153">
        <v>3004709</v>
      </c>
      <c r="C2153">
        <v>1380</v>
      </c>
      <c r="D2153">
        <v>1500</v>
      </c>
      <c r="E2153"/>
      <c r="F2153" t="s">
        <v>253</v>
      </c>
      <c r="G2153">
        <v>1</v>
      </c>
      <c r="H2153">
        <v>0</v>
      </c>
      <c r="I2153">
        <v>0</v>
      </c>
      <c r="J2153">
        <v>0</v>
      </c>
      <c r="K2153">
        <v>0</v>
      </c>
      <c r="L2153">
        <v>0</v>
      </c>
      <c r="M2153" t="s">
        <v>1273</v>
      </c>
    </row>
    <row r="2154" spans="1:13">
      <c r="A2154" s="13">
        <f t="shared" si="33"/>
        <v>2</v>
      </c>
      <c r="B2154">
        <v>3004710</v>
      </c>
      <c r="C2154">
        <v>1380</v>
      </c>
      <c r="D2154">
        <v>1501</v>
      </c>
      <c r="E2154"/>
      <c r="F2154" t="s">
        <v>253</v>
      </c>
      <c r="G2154">
        <v>2</v>
      </c>
      <c r="H2154">
        <v>0</v>
      </c>
      <c r="I2154">
        <v>0</v>
      </c>
      <c r="J2154">
        <v>0</v>
      </c>
      <c r="K2154">
        <v>0</v>
      </c>
      <c r="L2154">
        <v>0</v>
      </c>
      <c r="M2154" t="s">
        <v>1274</v>
      </c>
    </row>
    <row r="2155" spans="1:13">
      <c r="A2155" s="13">
        <f t="shared" si="33"/>
        <v>2</v>
      </c>
      <c r="B2155">
        <v>3004711</v>
      </c>
      <c r="C2155">
        <v>1380</v>
      </c>
      <c r="D2155">
        <v>1501</v>
      </c>
      <c r="E2155"/>
      <c r="F2155" t="s">
        <v>253</v>
      </c>
      <c r="G2155">
        <v>2</v>
      </c>
      <c r="H2155">
        <v>0</v>
      </c>
      <c r="I2155">
        <v>0</v>
      </c>
      <c r="J2155">
        <v>0</v>
      </c>
      <c r="K2155">
        <v>0</v>
      </c>
      <c r="L2155">
        <v>0</v>
      </c>
      <c r="M2155" t="s">
        <v>1275</v>
      </c>
    </row>
    <row r="2156" spans="1:13">
      <c r="A2156" s="13">
        <f t="shared" si="33"/>
        <v>2</v>
      </c>
      <c r="B2156">
        <v>3004712</v>
      </c>
      <c r="C2156">
        <v>1380</v>
      </c>
      <c r="D2156">
        <v>1501</v>
      </c>
      <c r="E2156"/>
      <c r="F2156" t="s">
        <v>253</v>
      </c>
      <c r="G2156">
        <v>2</v>
      </c>
      <c r="H2156">
        <v>0</v>
      </c>
      <c r="I2156">
        <v>0</v>
      </c>
      <c r="J2156">
        <v>0</v>
      </c>
      <c r="K2156">
        <v>0</v>
      </c>
      <c r="L2156">
        <v>0</v>
      </c>
      <c r="M2156" t="s">
        <v>1276</v>
      </c>
    </row>
    <row r="2157" spans="1:13">
      <c r="A2157" s="13">
        <f t="shared" si="33"/>
        <v>3</v>
      </c>
      <c r="B2157">
        <v>3004713</v>
      </c>
      <c r="C2157">
        <v>1380</v>
      </c>
      <c r="D2157">
        <v>1501</v>
      </c>
      <c r="E2157"/>
      <c r="F2157" t="s">
        <v>253</v>
      </c>
      <c r="G2157">
        <v>3</v>
      </c>
      <c r="H2157">
        <v>0</v>
      </c>
      <c r="I2157">
        <v>0</v>
      </c>
      <c r="J2157">
        <v>0</v>
      </c>
      <c r="K2157">
        <v>0</v>
      </c>
      <c r="L2157">
        <v>0</v>
      </c>
      <c r="M2157" t="s">
        <v>1277</v>
      </c>
    </row>
    <row r="2158" spans="1:13">
      <c r="A2158" s="13">
        <f t="shared" si="33"/>
        <v>2</v>
      </c>
      <c r="B2158">
        <v>3004714</v>
      </c>
      <c r="C2158">
        <v>1380</v>
      </c>
      <c r="D2158">
        <v>1501</v>
      </c>
      <c r="E2158"/>
      <c r="F2158" t="s">
        <v>253</v>
      </c>
      <c r="G2158">
        <v>2</v>
      </c>
      <c r="H2158">
        <v>0</v>
      </c>
      <c r="I2158">
        <v>0</v>
      </c>
      <c r="J2158">
        <v>0</v>
      </c>
      <c r="K2158">
        <v>0</v>
      </c>
      <c r="L2158">
        <v>0</v>
      </c>
      <c r="M2158" t="s">
        <v>1278</v>
      </c>
    </row>
    <row r="2159" spans="1:13">
      <c r="A2159" s="13">
        <f t="shared" si="33"/>
        <v>1</v>
      </c>
      <c r="B2159">
        <v>3004715</v>
      </c>
      <c r="C2159">
        <v>1380</v>
      </c>
      <c r="D2159">
        <v>1501</v>
      </c>
      <c r="E2159"/>
      <c r="F2159" t="s">
        <v>253</v>
      </c>
      <c r="G2159">
        <v>1</v>
      </c>
      <c r="H2159">
        <v>0</v>
      </c>
      <c r="I2159">
        <v>0</v>
      </c>
      <c r="J2159">
        <v>0</v>
      </c>
      <c r="K2159">
        <v>0</v>
      </c>
      <c r="L2159">
        <v>0</v>
      </c>
      <c r="M2159" t="s">
        <v>1279</v>
      </c>
    </row>
    <row r="2160" spans="1:13">
      <c r="A2160" s="13">
        <f t="shared" si="33"/>
        <v>2</v>
      </c>
      <c r="B2160">
        <v>3004716</v>
      </c>
      <c r="C2160">
        <v>1380</v>
      </c>
      <c r="D2160">
        <v>1501</v>
      </c>
      <c r="E2160"/>
      <c r="F2160" t="s">
        <v>253</v>
      </c>
      <c r="G2160">
        <v>2</v>
      </c>
      <c r="H2160">
        <v>0</v>
      </c>
      <c r="I2160">
        <v>0</v>
      </c>
      <c r="J2160">
        <v>0</v>
      </c>
      <c r="K2160">
        <v>0</v>
      </c>
      <c r="L2160">
        <v>0</v>
      </c>
      <c r="M2160" t="s">
        <v>1280</v>
      </c>
    </row>
    <row r="2161" spans="1:13">
      <c r="A2161" s="13">
        <f t="shared" si="33"/>
        <v>4</v>
      </c>
      <c r="B2161">
        <v>3004717</v>
      </c>
      <c r="C2161">
        <v>1380</v>
      </c>
      <c r="D2161">
        <v>1500</v>
      </c>
      <c r="E2161"/>
      <c r="F2161" t="s">
        <v>253</v>
      </c>
      <c r="G2161">
        <v>4</v>
      </c>
      <c r="H2161">
        <v>0</v>
      </c>
      <c r="I2161">
        <v>0</v>
      </c>
      <c r="J2161">
        <v>0</v>
      </c>
      <c r="K2161">
        <v>0</v>
      </c>
      <c r="L2161">
        <v>0</v>
      </c>
      <c r="M2161" t="s">
        <v>1281</v>
      </c>
    </row>
    <row r="2162" spans="1:13">
      <c r="A2162" s="13">
        <f t="shared" si="33"/>
        <v>2</v>
      </c>
      <c r="B2162">
        <v>3004718</v>
      </c>
      <c r="C2162">
        <v>1380</v>
      </c>
      <c r="D2162">
        <v>1500</v>
      </c>
      <c r="E2162"/>
      <c r="F2162" t="s">
        <v>253</v>
      </c>
      <c r="G2162">
        <v>2</v>
      </c>
      <c r="H2162">
        <v>0</v>
      </c>
      <c r="I2162">
        <v>0</v>
      </c>
      <c r="J2162">
        <v>0</v>
      </c>
      <c r="K2162">
        <v>0</v>
      </c>
      <c r="L2162">
        <v>0</v>
      </c>
      <c r="M2162" t="s">
        <v>1282</v>
      </c>
    </row>
    <row r="2163" spans="1:13">
      <c r="A2163" s="13">
        <f t="shared" si="33"/>
        <v>2</v>
      </c>
      <c r="B2163">
        <v>3004721</v>
      </c>
      <c r="C2163">
        <v>1380</v>
      </c>
      <c r="D2163">
        <v>1501</v>
      </c>
      <c r="E2163"/>
      <c r="F2163" t="s">
        <v>253</v>
      </c>
      <c r="G2163">
        <v>2</v>
      </c>
      <c r="H2163">
        <v>0</v>
      </c>
      <c r="I2163">
        <v>0</v>
      </c>
      <c r="J2163">
        <v>0</v>
      </c>
      <c r="K2163">
        <v>0</v>
      </c>
      <c r="L2163">
        <v>0</v>
      </c>
      <c r="M2163" t="s">
        <v>1283</v>
      </c>
    </row>
    <row r="2164" spans="1:13">
      <c r="A2164" s="13">
        <f t="shared" si="33"/>
        <v>3</v>
      </c>
      <c r="B2164">
        <v>3004722</v>
      </c>
      <c r="C2164">
        <v>1380</v>
      </c>
      <c r="D2164">
        <v>1501</v>
      </c>
      <c r="E2164"/>
      <c r="F2164" t="s">
        <v>1284</v>
      </c>
      <c r="G2164">
        <v>3</v>
      </c>
      <c r="H2164">
        <v>0</v>
      </c>
      <c r="I2164">
        <v>0</v>
      </c>
      <c r="J2164">
        <v>0</v>
      </c>
      <c r="K2164">
        <v>0</v>
      </c>
      <c r="L2164">
        <v>0</v>
      </c>
      <c r="M2164" t="s">
        <v>1285</v>
      </c>
    </row>
    <row r="2165" spans="1:13">
      <c r="A2165" s="13">
        <f t="shared" si="33"/>
        <v>1</v>
      </c>
      <c r="B2165">
        <v>3004727</v>
      </c>
      <c r="C2165">
        <v>1380</v>
      </c>
      <c r="D2165">
        <v>1501</v>
      </c>
      <c r="E2165"/>
      <c r="F2165" t="s">
        <v>253</v>
      </c>
      <c r="G2165">
        <v>1</v>
      </c>
      <c r="H2165">
        <v>0</v>
      </c>
      <c r="I2165">
        <v>0</v>
      </c>
      <c r="J2165">
        <v>0</v>
      </c>
      <c r="K2165">
        <v>0</v>
      </c>
      <c r="L2165">
        <v>0</v>
      </c>
      <c r="M2165" t="s">
        <v>1286</v>
      </c>
    </row>
    <row r="2166" spans="1:13">
      <c r="A2166" s="13">
        <f t="shared" si="33"/>
        <v>1</v>
      </c>
      <c r="B2166">
        <v>3004728</v>
      </c>
      <c r="C2166">
        <v>1380</v>
      </c>
      <c r="D2166">
        <v>1500</v>
      </c>
      <c r="E2166"/>
      <c r="F2166" t="s">
        <v>253</v>
      </c>
      <c r="G2166">
        <v>1</v>
      </c>
      <c r="H2166">
        <v>0</v>
      </c>
      <c r="I2166">
        <v>0</v>
      </c>
      <c r="J2166">
        <v>0</v>
      </c>
      <c r="K2166">
        <v>0</v>
      </c>
      <c r="L2166">
        <v>0</v>
      </c>
      <c r="M2166" t="s">
        <v>7720</v>
      </c>
    </row>
    <row r="2167" spans="1:13">
      <c r="A2167" s="13">
        <f t="shared" si="33"/>
        <v>18</v>
      </c>
      <c r="B2167">
        <v>3004729</v>
      </c>
      <c r="C2167">
        <v>1380</v>
      </c>
      <c r="D2167">
        <v>1501</v>
      </c>
      <c r="E2167"/>
      <c r="F2167" t="s">
        <v>253</v>
      </c>
      <c r="G2167">
        <v>18</v>
      </c>
      <c r="H2167">
        <v>0</v>
      </c>
      <c r="I2167">
        <v>0</v>
      </c>
      <c r="J2167">
        <v>0</v>
      </c>
      <c r="K2167">
        <v>0</v>
      </c>
      <c r="L2167">
        <v>0</v>
      </c>
      <c r="M2167" t="s">
        <v>1287</v>
      </c>
    </row>
    <row r="2168" spans="1:13">
      <c r="A2168" s="13">
        <f t="shared" si="33"/>
        <v>1</v>
      </c>
      <c r="B2168">
        <v>3004731</v>
      </c>
      <c r="C2168">
        <v>1380</v>
      </c>
      <c r="D2168">
        <v>1500</v>
      </c>
      <c r="E2168"/>
      <c r="F2168" t="s">
        <v>253</v>
      </c>
      <c r="G2168">
        <v>1</v>
      </c>
      <c r="H2168">
        <v>0</v>
      </c>
      <c r="I2168">
        <v>0</v>
      </c>
      <c r="J2168">
        <v>0</v>
      </c>
      <c r="K2168">
        <v>0</v>
      </c>
      <c r="L2168">
        <v>0</v>
      </c>
      <c r="M2168" t="s">
        <v>7829</v>
      </c>
    </row>
    <row r="2169" spans="1:13">
      <c r="A2169" s="13">
        <f t="shared" si="33"/>
        <v>2</v>
      </c>
      <c r="B2169">
        <v>3004732</v>
      </c>
      <c r="C2169">
        <v>1380</v>
      </c>
      <c r="D2169">
        <v>1500</v>
      </c>
      <c r="E2169"/>
      <c r="F2169" t="s">
        <v>253</v>
      </c>
      <c r="G2169">
        <v>2</v>
      </c>
      <c r="H2169">
        <v>0</v>
      </c>
      <c r="I2169">
        <v>0</v>
      </c>
      <c r="J2169">
        <v>0</v>
      </c>
      <c r="K2169">
        <v>0</v>
      </c>
      <c r="L2169">
        <v>0</v>
      </c>
      <c r="M2169" t="s">
        <v>8196</v>
      </c>
    </row>
    <row r="2170" spans="1:13">
      <c r="A2170" s="13">
        <f t="shared" si="33"/>
        <v>2</v>
      </c>
      <c r="B2170">
        <v>3004733</v>
      </c>
      <c r="C2170">
        <v>1380</v>
      </c>
      <c r="D2170">
        <v>1501</v>
      </c>
      <c r="E2170"/>
      <c r="F2170" t="s">
        <v>253</v>
      </c>
      <c r="G2170">
        <v>2</v>
      </c>
      <c r="H2170">
        <v>0</v>
      </c>
      <c r="I2170">
        <v>0</v>
      </c>
      <c r="J2170">
        <v>0</v>
      </c>
      <c r="K2170">
        <v>0</v>
      </c>
      <c r="L2170">
        <v>0</v>
      </c>
      <c r="M2170" t="s">
        <v>1288</v>
      </c>
    </row>
    <row r="2171" spans="1:13">
      <c r="A2171" s="13">
        <f t="shared" si="33"/>
        <v>3</v>
      </c>
      <c r="B2171">
        <v>3004735</v>
      </c>
      <c r="C2171">
        <v>1380</v>
      </c>
      <c r="D2171">
        <v>1501</v>
      </c>
      <c r="E2171"/>
      <c r="F2171" t="s">
        <v>253</v>
      </c>
      <c r="G2171">
        <v>3</v>
      </c>
      <c r="H2171">
        <v>0</v>
      </c>
      <c r="I2171">
        <v>0</v>
      </c>
      <c r="J2171">
        <v>0</v>
      </c>
      <c r="K2171">
        <v>0</v>
      </c>
      <c r="L2171">
        <v>0</v>
      </c>
      <c r="M2171" t="s">
        <v>1289</v>
      </c>
    </row>
    <row r="2172" spans="1:13">
      <c r="A2172" s="13">
        <f t="shared" si="33"/>
        <v>2</v>
      </c>
      <c r="B2172">
        <v>3004736</v>
      </c>
      <c r="C2172">
        <v>1380</v>
      </c>
      <c r="D2172">
        <v>1501</v>
      </c>
      <c r="E2172"/>
      <c r="F2172" t="s">
        <v>253</v>
      </c>
      <c r="G2172">
        <v>2</v>
      </c>
      <c r="H2172">
        <v>0</v>
      </c>
      <c r="I2172">
        <v>0</v>
      </c>
      <c r="J2172">
        <v>0</v>
      </c>
      <c r="K2172">
        <v>0</v>
      </c>
      <c r="L2172">
        <v>0</v>
      </c>
      <c r="M2172" t="s">
        <v>1290</v>
      </c>
    </row>
    <row r="2173" spans="1:13">
      <c r="A2173" s="13">
        <f t="shared" si="33"/>
        <v>5</v>
      </c>
      <c r="B2173">
        <v>3004738</v>
      </c>
      <c r="C2173">
        <v>1380</v>
      </c>
      <c r="D2173">
        <v>1500</v>
      </c>
      <c r="E2173"/>
      <c r="F2173" t="s">
        <v>253</v>
      </c>
      <c r="G2173">
        <v>5</v>
      </c>
      <c r="H2173">
        <v>0</v>
      </c>
      <c r="I2173">
        <v>0</v>
      </c>
      <c r="J2173">
        <v>0</v>
      </c>
      <c r="K2173">
        <v>0</v>
      </c>
      <c r="L2173">
        <v>0</v>
      </c>
      <c r="M2173" t="s">
        <v>1291</v>
      </c>
    </row>
    <row r="2174" spans="1:13">
      <c r="A2174" s="13">
        <f t="shared" si="33"/>
        <v>2</v>
      </c>
      <c r="B2174">
        <v>3004739</v>
      </c>
      <c r="C2174">
        <v>1380</v>
      </c>
      <c r="D2174">
        <v>1500</v>
      </c>
      <c r="E2174"/>
      <c r="F2174" t="s">
        <v>253</v>
      </c>
      <c r="G2174">
        <v>2</v>
      </c>
      <c r="H2174">
        <v>0</v>
      </c>
      <c r="I2174">
        <v>0</v>
      </c>
      <c r="J2174">
        <v>0</v>
      </c>
      <c r="K2174">
        <v>0</v>
      </c>
      <c r="L2174">
        <v>0</v>
      </c>
      <c r="M2174" t="s">
        <v>1292</v>
      </c>
    </row>
    <row r="2175" spans="1:13">
      <c r="A2175" s="13">
        <f t="shared" si="33"/>
        <v>2</v>
      </c>
      <c r="B2175">
        <v>3004741</v>
      </c>
      <c r="C2175">
        <v>1380</v>
      </c>
      <c r="D2175">
        <v>1501</v>
      </c>
      <c r="E2175"/>
      <c r="F2175" t="s">
        <v>253</v>
      </c>
      <c r="G2175">
        <v>2</v>
      </c>
      <c r="H2175">
        <v>0</v>
      </c>
      <c r="I2175">
        <v>0</v>
      </c>
      <c r="J2175">
        <v>0</v>
      </c>
      <c r="K2175">
        <v>0</v>
      </c>
      <c r="L2175">
        <v>0</v>
      </c>
      <c r="M2175" t="s">
        <v>1293</v>
      </c>
    </row>
    <row r="2176" spans="1:13">
      <c r="A2176" s="13">
        <f t="shared" si="33"/>
        <v>17</v>
      </c>
      <c r="B2176">
        <v>3004742</v>
      </c>
      <c r="C2176">
        <v>1380</v>
      </c>
      <c r="D2176">
        <v>1501</v>
      </c>
      <c r="E2176"/>
      <c r="F2176" t="s">
        <v>253</v>
      </c>
      <c r="G2176">
        <v>17</v>
      </c>
      <c r="H2176">
        <v>0</v>
      </c>
      <c r="I2176">
        <v>0</v>
      </c>
      <c r="J2176">
        <v>0</v>
      </c>
      <c r="K2176">
        <v>0</v>
      </c>
      <c r="L2176">
        <v>0</v>
      </c>
      <c r="M2176" t="s">
        <v>1294</v>
      </c>
    </row>
    <row r="2177" spans="1:13">
      <c r="A2177" s="13">
        <f t="shared" si="33"/>
        <v>22</v>
      </c>
      <c r="B2177">
        <v>3004743</v>
      </c>
      <c r="C2177">
        <v>1380</v>
      </c>
      <c r="D2177">
        <v>1500</v>
      </c>
      <c r="E2177"/>
      <c r="F2177" t="s">
        <v>122</v>
      </c>
      <c r="G2177">
        <v>22</v>
      </c>
      <c r="H2177">
        <v>0</v>
      </c>
      <c r="I2177">
        <v>0</v>
      </c>
      <c r="J2177">
        <v>0</v>
      </c>
      <c r="K2177">
        <v>0</v>
      </c>
      <c r="L2177">
        <v>0</v>
      </c>
      <c r="M2177" t="s">
        <v>1295</v>
      </c>
    </row>
    <row r="2178" spans="1:13">
      <c r="A2178" s="13">
        <f t="shared" si="33"/>
        <v>52</v>
      </c>
      <c r="B2178">
        <v>3004744</v>
      </c>
      <c r="C2178">
        <v>1380</v>
      </c>
      <c r="D2178">
        <v>1501</v>
      </c>
      <c r="E2178"/>
      <c r="F2178" t="s">
        <v>253</v>
      </c>
      <c r="G2178">
        <v>52</v>
      </c>
      <c r="H2178">
        <v>0</v>
      </c>
      <c r="I2178">
        <v>0</v>
      </c>
      <c r="J2178">
        <v>0</v>
      </c>
      <c r="K2178">
        <v>0</v>
      </c>
      <c r="L2178">
        <v>0</v>
      </c>
      <c r="M2178" t="s">
        <v>1296</v>
      </c>
    </row>
    <row r="2179" spans="1:13">
      <c r="A2179" s="13">
        <f t="shared" ref="A2179:A2242" si="34">G2179+H2179+I2179</f>
        <v>1</v>
      </c>
      <c r="B2179">
        <v>3004747</v>
      </c>
      <c r="C2179">
        <v>1380</v>
      </c>
      <c r="D2179">
        <v>1501</v>
      </c>
      <c r="E2179"/>
      <c r="F2179" t="s">
        <v>253</v>
      </c>
      <c r="G2179">
        <v>1</v>
      </c>
      <c r="H2179">
        <v>0</v>
      </c>
      <c r="I2179">
        <v>0</v>
      </c>
      <c r="J2179">
        <v>0</v>
      </c>
      <c r="K2179">
        <v>0</v>
      </c>
      <c r="L2179">
        <v>0</v>
      </c>
      <c r="M2179" t="s">
        <v>1297</v>
      </c>
    </row>
    <row r="2180" spans="1:13">
      <c r="A2180" s="13">
        <f t="shared" si="34"/>
        <v>6</v>
      </c>
      <c r="B2180">
        <v>3004749</v>
      </c>
      <c r="C2180">
        <v>1380</v>
      </c>
      <c r="D2180">
        <v>1501</v>
      </c>
      <c r="E2180"/>
      <c r="F2180" t="s">
        <v>253</v>
      </c>
      <c r="G2180">
        <v>6</v>
      </c>
      <c r="H2180">
        <v>0</v>
      </c>
      <c r="I2180">
        <v>0</v>
      </c>
      <c r="J2180">
        <v>0</v>
      </c>
      <c r="K2180">
        <v>0</v>
      </c>
      <c r="L2180">
        <v>0</v>
      </c>
      <c r="M2180" t="s">
        <v>1298</v>
      </c>
    </row>
    <row r="2181" spans="1:13">
      <c r="A2181" s="13">
        <f t="shared" si="34"/>
        <v>1</v>
      </c>
      <c r="B2181">
        <v>3004750</v>
      </c>
      <c r="C2181">
        <v>1380</v>
      </c>
      <c r="D2181">
        <v>1501</v>
      </c>
      <c r="E2181"/>
      <c r="F2181" t="s">
        <v>253</v>
      </c>
      <c r="G2181">
        <v>1</v>
      </c>
      <c r="H2181">
        <v>0</v>
      </c>
      <c r="I2181">
        <v>0</v>
      </c>
      <c r="J2181">
        <v>0</v>
      </c>
      <c r="K2181">
        <v>0</v>
      </c>
      <c r="L2181">
        <v>0</v>
      </c>
      <c r="M2181" t="s">
        <v>1299</v>
      </c>
    </row>
    <row r="2182" spans="1:13">
      <c r="A2182" s="13">
        <f t="shared" si="34"/>
        <v>1</v>
      </c>
      <c r="B2182">
        <v>3004751</v>
      </c>
      <c r="C2182">
        <v>1380</v>
      </c>
      <c r="D2182">
        <v>1501</v>
      </c>
      <c r="E2182"/>
      <c r="F2182" t="s">
        <v>253</v>
      </c>
      <c r="G2182">
        <v>1</v>
      </c>
      <c r="H2182">
        <v>0</v>
      </c>
      <c r="I2182">
        <v>0</v>
      </c>
      <c r="J2182">
        <v>0</v>
      </c>
      <c r="K2182">
        <v>0</v>
      </c>
      <c r="L2182">
        <v>0</v>
      </c>
      <c r="M2182" t="s">
        <v>1300</v>
      </c>
    </row>
    <row r="2183" spans="1:13">
      <c r="A2183" s="13">
        <f t="shared" si="34"/>
        <v>1</v>
      </c>
      <c r="B2183">
        <v>3004752</v>
      </c>
      <c r="C2183">
        <v>1380</v>
      </c>
      <c r="D2183">
        <v>1501</v>
      </c>
      <c r="E2183"/>
      <c r="F2183" t="s">
        <v>253</v>
      </c>
      <c r="G2183">
        <v>1</v>
      </c>
      <c r="H2183">
        <v>0</v>
      </c>
      <c r="I2183">
        <v>0</v>
      </c>
      <c r="J2183">
        <v>0</v>
      </c>
      <c r="K2183">
        <v>0</v>
      </c>
      <c r="L2183">
        <v>0</v>
      </c>
      <c r="M2183" t="s">
        <v>1301</v>
      </c>
    </row>
    <row r="2184" spans="1:13">
      <c r="A2184" s="13">
        <f t="shared" si="34"/>
        <v>1</v>
      </c>
      <c r="B2184">
        <v>3004753</v>
      </c>
      <c r="C2184">
        <v>1380</v>
      </c>
      <c r="D2184">
        <v>1500</v>
      </c>
      <c r="E2184"/>
      <c r="F2184" t="s">
        <v>253</v>
      </c>
      <c r="G2184">
        <v>1</v>
      </c>
      <c r="H2184">
        <v>0</v>
      </c>
      <c r="I2184">
        <v>0</v>
      </c>
      <c r="J2184">
        <v>0</v>
      </c>
      <c r="K2184">
        <v>0</v>
      </c>
      <c r="L2184">
        <v>0</v>
      </c>
      <c r="M2184" t="s">
        <v>1302</v>
      </c>
    </row>
    <row r="2185" spans="1:13">
      <c r="A2185" s="13">
        <f t="shared" si="34"/>
        <v>1</v>
      </c>
      <c r="B2185">
        <v>3004754</v>
      </c>
      <c r="C2185">
        <v>1380</v>
      </c>
      <c r="D2185">
        <v>1501</v>
      </c>
      <c r="E2185"/>
      <c r="F2185" t="s">
        <v>253</v>
      </c>
      <c r="G2185">
        <v>1</v>
      </c>
      <c r="H2185">
        <v>0</v>
      </c>
      <c r="I2185">
        <v>0</v>
      </c>
      <c r="J2185">
        <v>0</v>
      </c>
      <c r="K2185">
        <v>0</v>
      </c>
      <c r="L2185">
        <v>0</v>
      </c>
      <c r="M2185" t="s">
        <v>1303</v>
      </c>
    </row>
    <row r="2186" spans="1:13">
      <c r="A2186" s="13">
        <f t="shared" si="34"/>
        <v>2</v>
      </c>
      <c r="B2186">
        <v>3004755</v>
      </c>
      <c r="C2186">
        <v>1380</v>
      </c>
      <c r="D2186">
        <v>1501</v>
      </c>
      <c r="E2186"/>
      <c r="F2186" t="s">
        <v>253</v>
      </c>
      <c r="G2186">
        <v>2</v>
      </c>
      <c r="H2186">
        <v>0</v>
      </c>
      <c r="I2186">
        <v>0</v>
      </c>
      <c r="J2186">
        <v>0</v>
      </c>
      <c r="K2186">
        <v>0</v>
      </c>
      <c r="L2186">
        <v>0</v>
      </c>
      <c r="M2186" t="s">
        <v>1304</v>
      </c>
    </row>
    <row r="2187" spans="1:13">
      <c r="A2187" s="13">
        <f t="shared" si="34"/>
        <v>2</v>
      </c>
      <c r="B2187">
        <v>3004756</v>
      </c>
      <c r="C2187">
        <v>1380</v>
      </c>
      <c r="D2187">
        <v>1501</v>
      </c>
      <c r="E2187"/>
      <c r="F2187" t="s">
        <v>253</v>
      </c>
      <c r="G2187">
        <v>2</v>
      </c>
      <c r="H2187">
        <v>0</v>
      </c>
      <c r="I2187">
        <v>0</v>
      </c>
      <c r="J2187">
        <v>0</v>
      </c>
      <c r="K2187">
        <v>0</v>
      </c>
      <c r="L2187">
        <v>0</v>
      </c>
      <c r="M2187" t="s">
        <v>1305</v>
      </c>
    </row>
    <row r="2188" spans="1:13">
      <c r="A2188" s="13">
        <f t="shared" si="34"/>
        <v>2</v>
      </c>
      <c r="B2188">
        <v>3004757</v>
      </c>
      <c r="C2188">
        <v>1380</v>
      </c>
      <c r="D2188">
        <v>1501</v>
      </c>
      <c r="E2188"/>
      <c r="F2188" t="s">
        <v>253</v>
      </c>
      <c r="G2188">
        <v>2</v>
      </c>
      <c r="H2188">
        <v>0</v>
      </c>
      <c r="I2188">
        <v>0</v>
      </c>
      <c r="J2188">
        <v>0</v>
      </c>
      <c r="K2188">
        <v>0</v>
      </c>
      <c r="L2188">
        <v>0</v>
      </c>
      <c r="M2188" t="s">
        <v>1306</v>
      </c>
    </row>
    <row r="2189" spans="1:13">
      <c r="A2189" s="13">
        <f t="shared" si="34"/>
        <v>2</v>
      </c>
      <c r="B2189">
        <v>3004758</v>
      </c>
      <c r="C2189">
        <v>1380</v>
      </c>
      <c r="D2189">
        <v>1500</v>
      </c>
      <c r="E2189"/>
      <c r="F2189" t="s">
        <v>253</v>
      </c>
      <c r="G2189">
        <v>2</v>
      </c>
      <c r="H2189">
        <v>0</v>
      </c>
      <c r="I2189">
        <v>0</v>
      </c>
      <c r="J2189">
        <v>0</v>
      </c>
      <c r="K2189">
        <v>0</v>
      </c>
      <c r="L2189">
        <v>0</v>
      </c>
      <c r="M2189" t="s">
        <v>1307</v>
      </c>
    </row>
    <row r="2190" spans="1:13">
      <c r="A2190" s="13">
        <f t="shared" si="34"/>
        <v>3</v>
      </c>
      <c r="B2190">
        <v>3004759</v>
      </c>
      <c r="C2190">
        <v>1380</v>
      </c>
      <c r="D2190">
        <v>1501</v>
      </c>
      <c r="E2190"/>
      <c r="F2190" t="s">
        <v>253</v>
      </c>
      <c r="G2190">
        <v>3</v>
      </c>
      <c r="H2190">
        <v>0</v>
      </c>
      <c r="I2190">
        <v>0</v>
      </c>
      <c r="J2190">
        <v>0</v>
      </c>
      <c r="K2190">
        <v>0</v>
      </c>
      <c r="L2190">
        <v>0</v>
      </c>
      <c r="M2190" t="s">
        <v>1308</v>
      </c>
    </row>
    <row r="2191" spans="1:13">
      <c r="A2191" s="13">
        <f t="shared" si="34"/>
        <v>4</v>
      </c>
      <c r="B2191">
        <v>3004760</v>
      </c>
      <c r="C2191">
        <v>1380</v>
      </c>
      <c r="D2191">
        <v>1501</v>
      </c>
      <c r="E2191"/>
      <c r="F2191" t="s">
        <v>253</v>
      </c>
      <c r="G2191">
        <v>4</v>
      </c>
      <c r="H2191">
        <v>0</v>
      </c>
      <c r="I2191">
        <v>0</v>
      </c>
      <c r="J2191">
        <v>0</v>
      </c>
      <c r="K2191">
        <v>0</v>
      </c>
      <c r="L2191">
        <v>0</v>
      </c>
      <c r="M2191" t="s">
        <v>1309</v>
      </c>
    </row>
    <row r="2192" spans="1:13">
      <c r="A2192" s="13">
        <f t="shared" si="34"/>
        <v>1</v>
      </c>
      <c r="B2192">
        <v>3004761</v>
      </c>
      <c r="C2192">
        <v>1380</v>
      </c>
      <c r="D2192">
        <v>1500</v>
      </c>
      <c r="E2192"/>
      <c r="F2192" t="s">
        <v>253</v>
      </c>
      <c r="G2192">
        <v>1</v>
      </c>
      <c r="H2192">
        <v>0</v>
      </c>
      <c r="I2192">
        <v>0</v>
      </c>
      <c r="J2192">
        <v>0</v>
      </c>
      <c r="K2192">
        <v>0</v>
      </c>
      <c r="L2192">
        <v>0</v>
      </c>
      <c r="M2192" t="s">
        <v>1310</v>
      </c>
    </row>
    <row r="2193" spans="1:13">
      <c r="A2193" s="13">
        <f t="shared" si="34"/>
        <v>4</v>
      </c>
      <c r="B2193">
        <v>3004762</v>
      </c>
      <c r="C2193">
        <v>1380</v>
      </c>
      <c r="D2193">
        <v>1501</v>
      </c>
      <c r="E2193"/>
      <c r="F2193" t="s">
        <v>253</v>
      </c>
      <c r="G2193">
        <v>4</v>
      </c>
      <c r="H2193">
        <v>0</v>
      </c>
      <c r="I2193">
        <v>0</v>
      </c>
      <c r="J2193">
        <v>0</v>
      </c>
      <c r="K2193">
        <v>0</v>
      </c>
      <c r="L2193">
        <v>0</v>
      </c>
      <c r="M2193" t="s">
        <v>1311</v>
      </c>
    </row>
    <row r="2194" spans="1:13">
      <c r="A2194" s="13">
        <f t="shared" si="34"/>
        <v>1</v>
      </c>
      <c r="B2194">
        <v>3004763</v>
      </c>
      <c r="C2194">
        <v>1380</v>
      </c>
      <c r="D2194">
        <v>1501</v>
      </c>
      <c r="E2194"/>
      <c r="F2194" t="s">
        <v>253</v>
      </c>
      <c r="G2194">
        <v>1</v>
      </c>
      <c r="H2194">
        <v>0</v>
      </c>
      <c r="I2194">
        <v>0</v>
      </c>
      <c r="J2194">
        <v>0</v>
      </c>
      <c r="K2194">
        <v>0</v>
      </c>
      <c r="L2194">
        <v>0</v>
      </c>
      <c r="M2194" t="s">
        <v>1312</v>
      </c>
    </row>
    <row r="2195" spans="1:13">
      <c r="A2195" s="13">
        <f t="shared" si="34"/>
        <v>2</v>
      </c>
      <c r="B2195">
        <v>3004764</v>
      </c>
      <c r="C2195">
        <v>1380</v>
      </c>
      <c r="D2195">
        <v>1501</v>
      </c>
      <c r="E2195"/>
      <c r="F2195" t="s">
        <v>253</v>
      </c>
      <c r="G2195">
        <v>2</v>
      </c>
      <c r="H2195">
        <v>0</v>
      </c>
      <c r="I2195">
        <v>0</v>
      </c>
      <c r="J2195">
        <v>0</v>
      </c>
      <c r="K2195">
        <v>0</v>
      </c>
      <c r="L2195">
        <v>0</v>
      </c>
      <c r="M2195" t="s">
        <v>1313</v>
      </c>
    </row>
    <row r="2196" spans="1:13">
      <c r="A2196" s="13">
        <f t="shared" si="34"/>
        <v>1</v>
      </c>
      <c r="B2196">
        <v>3004765</v>
      </c>
      <c r="C2196">
        <v>1380</v>
      </c>
      <c r="D2196">
        <v>1501</v>
      </c>
      <c r="E2196"/>
      <c r="F2196" t="s">
        <v>253</v>
      </c>
      <c r="G2196">
        <v>1</v>
      </c>
      <c r="H2196">
        <v>0</v>
      </c>
      <c r="I2196">
        <v>0</v>
      </c>
      <c r="J2196">
        <v>0</v>
      </c>
      <c r="K2196">
        <v>0</v>
      </c>
      <c r="L2196">
        <v>0</v>
      </c>
      <c r="M2196" t="s">
        <v>1314</v>
      </c>
    </row>
    <row r="2197" spans="1:13">
      <c r="A2197" s="13">
        <f t="shared" si="34"/>
        <v>2</v>
      </c>
      <c r="B2197">
        <v>3004766</v>
      </c>
      <c r="C2197">
        <v>1380</v>
      </c>
      <c r="D2197">
        <v>1501</v>
      </c>
      <c r="E2197"/>
      <c r="F2197" t="s">
        <v>253</v>
      </c>
      <c r="G2197">
        <v>2</v>
      </c>
      <c r="H2197">
        <v>0</v>
      </c>
      <c r="I2197">
        <v>0</v>
      </c>
      <c r="J2197">
        <v>0</v>
      </c>
      <c r="K2197">
        <v>0</v>
      </c>
      <c r="L2197">
        <v>0</v>
      </c>
      <c r="M2197" t="s">
        <v>1315</v>
      </c>
    </row>
    <row r="2198" spans="1:13">
      <c r="A2198" s="13">
        <f t="shared" si="34"/>
        <v>2</v>
      </c>
      <c r="B2198">
        <v>3004767</v>
      </c>
      <c r="C2198">
        <v>1380</v>
      </c>
      <c r="D2198">
        <v>1501</v>
      </c>
      <c r="E2198"/>
      <c r="F2198" t="s">
        <v>253</v>
      </c>
      <c r="G2198">
        <v>2</v>
      </c>
      <c r="H2198">
        <v>0</v>
      </c>
      <c r="I2198">
        <v>0</v>
      </c>
      <c r="J2198">
        <v>0</v>
      </c>
      <c r="K2198">
        <v>0</v>
      </c>
      <c r="L2198">
        <v>0</v>
      </c>
      <c r="M2198" t="s">
        <v>1316</v>
      </c>
    </row>
    <row r="2199" spans="1:13">
      <c r="A2199" s="13">
        <f t="shared" si="34"/>
        <v>2</v>
      </c>
      <c r="B2199">
        <v>3004768</v>
      </c>
      <c r="C2199">
        <v>1380</v>
      </c>
      <c r="D2199">
        <v>1501</v>
      </c>
      <c r="E2199"/>
      <c r="F2199" t="s">
        <v>253</v>
      </c>
      <c r="G2199">
        <v>2</v>
      </c>
      <c r="H2199">
        <v>0</v>
      </c>
      <c r="I2199">
        <v>0</v>
      </c>
      <c r="J2199">
        <v>0</v>
      </c>
      <c r="K2199">
        <v>0</v>
      </c>
      <c r="L2199">
        <v>0</v>
      </c>
      <c r="M2199" t="s">
        <v>1317</v>
      </c>
    </row>
    <row r="2200" spans="1:13">
      <c r="A2200" s="13">
        <f t="shared" si="34"/>
        <v>1</v>
      </c>
      <c r="B2200">
        <v>3004769</v>
      </c>
      <c r="C2200">
        <v>1380</v>
      </c>
      <c r="D2200">
        <v>1500</v>
      </c>
      <c r="E2200"/>
      <c r="F2200" t="s">
        <v>253</v>
      </c>
      <c r="G2200">
        <v>1</v>
      </c>
      <c r="H2200">
        <v>0</v>
      </c>
      <c r="I2200">
        <v>0</v>
      </c>
      <c r="J2200">
        <v>0</v>
      </c>
      <c r="K2200">
        <v>0</v>
      </c>
      <c r="L2200">
        <v>0</v>
      </c>
      <c r="M2200" t="s">
        <v>1318</v>
      </c>
    </row>
    <row r="2201" spans="1:13">
      <c r="A2201" s="13">
        <f t="shared" si="34"/>
        <v>5</v>
      </c>
      <c r="B2201">
        <v>3004770</v>
      </c>
      <c r="C2201">
        <v>1380</v>
      </c>
      <c r="D2201">
        <v>1501</v>
      </c>
      <c r="E2201"/>
      <c r="F2201" t="s">
        <v>253</v>
      </c>
      <c r="G2201">
        <v>5</v>
      </c>
      <c r="H2201">
        <v>0</v>
      </c>
      <c r="I2201">
        <v>0</v>
      </c>
      <c r="J2201">
        <v>0</v>
      </c>
      <c r="K2201">
        <v>0</v>
      </c>
      <c r="L2201">
        <v>0</v>
      </c>
      <c r="M2201" t="s">
        <v>1319</v>
      </c>
    </row>
    <row r="2202" spans="1:13">
      <c r="A2202" s="13">
        <f t="shared" si="34"/>
        <v>2</v>
      </c>
      <c r="B2202">
        <v>3004771</v>
      </c>
      <c r="C2202">
        <v>1380</v>
      </c>
      <c r="D2202">
        <v>1501</v>
      </c>
      <c r="E2202"/>
      <c r="F2202" t="s">
        <v>253</v>
      </c>
      <c r="G2202">
        <v>2</v>
      </c>
      <c r="H2202">
        <v>0</v>
      </c>
      <c r="I2202">
        <v>0</v>
      </c>
      <c r="J2202">
        <v>0</v>
      </c>
      <c r="K2202">
        <v>0</v>
      </c>
      <c r="L2202">
        <v>0</v>
      </c>
      <c r="M2202" t="s">
        <v>1320</v>
      </c>
    </row>
    <row r="2203" spans="1:13">
      <c r="A2203" s="13">
        <f t="shared" si="34"/>
        <v>6</v>
      </c>
      <c r="B2203">
        <v>3004772</v>
      </c>
      <c r="C2203">
        <v>1380</v>
      </c>
      <c r="D2203">
        <v>1501</v>
      </c>
      <c r="E2203"/>
      <c r="F2203" t="s">
        <v>253</v>
      </c>
      <c r="G2203">
        <v>6</v>
      </c>
      <c r="H2203">
        <v>0</v>
      </c>
      <c r="I2203">
        <v>0</v>
      </c>
      <c r="J2203">
        <v>0</v>
      </c>
      <c r="K2203">
        <v>0</v>
      </c>
      <c r="L2203">
        <v>0</v>
      </c>
      <c r="M2203" t="s">
        <v>1321</v>
      </c>
    </row>
    <row r="2204" spans="1:13">
      <c r="A2204" s="13">
        <f t="shared" si="34"/>
        <v>3</v>
      </c>
      <c r="B2204">
        <v>3004773</v>
      </c>
      <c r="C2204">
        <v>1380</v>
      </c>
      <c r="D2204">
        <v>1501</v>
      </c>
      <c r="E2204"/>
      <c r="F2204" t="s">
        <v>253</v>
      </c>
      <c r="G2204">
        <v>3</v>
      </c>
      <c r="H2204">
        <v>0</v>
      </c>
      <c r="I2204">
        <v>0</v>
      </c>
      <c r="J2204">
        <v>0</v>
      </c>
      <c r="K2204">
        <v>0</v>
      </c>
      <c r="L2204">
        <v>0</v>
      </c>
      <c r="M2204" t="s">
        <v>1322</v>
      </c>
    </row>
    <row r="2205" spans="1:13">
      <c r="A2205" s="13">
        <f t="shared" si="34"/>
        <v>3</v>
      </c>
      <c r="B2205">
        <v>3004774</v>
      </c>
      <c r="C2205">
        <v>1380</v>
      </c>
      <c r="D2205">
        <v>1501</v>
      </c>
      <c r="E2205"/>
      <c r="F2205" t="s">
        <v>253</v>
      </c>
      <c r="G2205">
        <v>3</v>
      </c>
      <c r="H2205">
        <v>0</v>
      </c>
      <c r="I2205">
        <v>0</v>
      </c>
      <c r="J2205">
        <v>0</v>
      </c>
      <c r="K2205">
        <v>0</v>
      </c>
      <c r="L2205">
        <v>0</v>
      </c>
      <c r="M2205" t="s">
        <v>1323</v>
      </c>
    </row>
    <row r="2206" spans="1:13">
      <c r="A2206" s="13">
        <f t="shared" si="34"/>
        <v>1</v>
      </c>
      <c r="B2206">
        <v>3004775</v>
      </c>
      <c r="C2206">
        <v>1380</v>
      </c>
      <c r="D2206">
        <v>1500</v>
      </c>
      <c r="E2206"/>
      <c r="F2206" t="s">
        <v>253</v>
      </c>
      <c r="G2206">
        <v>1</v>
      </c>
      <c r="H2206">
        <v>0</v>
      </c>
      <c r="I2206">
        <v>0</v>
      </c>
      <c r="J2206">
        <v>0</v>
      </c>
      <c r="K2206">
        <v>0</v>
      </c>
      <c r="L2206">
        <v>0</v>
      </c>
      <c r="M2206" t="s">
        <v>7750</v>
      </c>
    </row>
    <row r="2207" spans="1:13">
      <c r="A2207" s="13">
        <f t="shared" si="34"/>
        <v>2</v>
      </c>
      <c r="B2207">
        <v>3004776</v>
      </c>
      <c r="C2207">
        <v>1380</v>
      </c>
      <c r="D2207">
        <v>1501</v>
      </c>
      <c r="E2207"/>
      <c r="F2207" t="s">
        <v>253</v>
      </c>
      <c r="G2207">
        <v>2</v>
      </c>
      <c r="H2207">
        <v>0</v>
      </c>
      <c r="I2207">
        <v>0</v>
      </c>
      <c r="J2207">
        <v>0</v>
      </c>
      <c r="K2207">
        <v>0</v>
      </c>
      <c r="L2207">
        <v>0</v>
      </c>
      <c r="M2207" t="s">
        <v>1324</v>
      </c>
    </row>
    <row r="2208" spans="1:13">
      <c r="A2208" s="13">
        <f t="shared" si="34"/>
        <v>1</v>
      </c>
      <c r="B2208">
        <v>3004777</v>
      </c>
      <c r="C2208">
        <v>1380</v>
      </c>
      <c r="D2208">
        <v>1501</v>
      </c>
      <c r="E2208"/>
      <c r="F2208" t="s">
        <v>253</v>
      </c>
      <c r="G2208">
        <v>1</v>
      </c>
      <c r="H2208">
        <v>0</v>
      </c>
      <c r="I2208">
        <v>0</v>
      </c>
      <c r="J2208">
        <v>0</v>
      </c>
      <c r="K2208">
        <v>0</v>
      </c>
      <c r="L2208">
        <v>0</v>
      </c>
      <c r="M2208" t="s">
        <v>1325</v>
      </c>
    </row>
    <row r="2209" spans="1:13">
      <c r="A2209" s="13">
        <f t="shared" si="34"/>
        <v>4</v>
      </c>
      <c r="B2209">
        <v>3004778</v>
      </c>
      <c r="C2209">
        <v>1380</v>
      </c>
      <c r="D2209">
        <v>1501</v>
      </c>
      <c r="E2209"/>
      <c r="F2209" t="s">
        <v>253</v>
      </c>
      <c r="G2209">
        <v>4</v>
      </c>
      <c r="H2209">
        <v>0</v>
      </c>
      <c r="I2209">
        <v>0</v>
      </c>
      <c r="J2209">
        <v>0</v>
      </c>
      <c r="K2209">
        <v>0</v>
      </c>
      <c r="L2209">
        <v>0</v>
      </c>
      <c r="M2209" t="s">
        <v>1326</v>
      </c>
    </row>
    <row r="2210" spans="1:13">
      <c r="A2210" s="13">
        <f t="shared" si="34"/>
        <v>34</v>
      </c>
      <c r="B2210">
        <v>3004779</v>
      </c>
      <c r="C2210">
        <v>1380</v>
      </c>
      <c r="D2210">
        <v>1501</v>
      </c>
      <c r="E2210"/>
      <c r="F2210" t="s">
        <v>253</v>
      </c>
      <c r="G2210">
        <v>34</v>
      </c>
      <c r="H2210">
        <v>0</v>
      </c>
      <c r="I2210">
        <v>0</v>
      </c>
      <c r="J2210">
        <v>0</v>
      </c>
      <c r="K2210">
        <v>0</v>
      </c>
      <c r="L2210">
        <v>0</v>
      </c>
      <c r="M2210" t="s">
        <v>1327</v>
      </c>
    </row>
    <row r="2211" spans="1:13">
      <c r="A2211" s="13">
        <f t="shared" si="34"/>
        <v>4</v>
      </c>
      <c r="B2211">
        <v>3004780</v>
      </c>
      <c r="C2211">
        <v>1380</v>
      </c>
      <c r="D2211">
        <v>1500</v>
      </c>
      <c r="E2211"/>
      <c r="F2211" t="s">
        <v>253</v>
      </c>
      <c r="G2211">
        <v>4</v>
      </c>
      <c r="H2211">
        <v>0</v>
      </c>
      <c r="I2211">
        <v>0</v>
      </c>
      <c r="J2211">
        <v>0</v>
      </c>
      <c r="K2211">
        <v>0</v>
      </c>
      <c r="L2211">
        <v>0</v>
      </c>
      <c r="M2211" t="s">
        <v>1328</v>
      </c>
    </row>
    <row r="2212" spans="1:13">
      <c r="A2212" s="13">
        <f t="shared" si="34"/>
        <v>2</v>
      </c>
      <c r="B2212">
        <v>3004783</v>
      </c>
      <c r="C2212">
        <v>1380</v>
      </c>
      <c r="D2212">
        <v>1501</v>
      </c>
      <c r="E2212"/>
      <c r="F2212" t="s">
        <v>253</v>
      </c>
      <c r="G2212">
        <v>2</v>
      </c>
      <c r="H2212">
        <v>0</v>
      </c>
      <c r="I2212">
        <v>0</v>
      </c>
      <c r="J2212">
        <v>0</v>
      </c>
      <c r="K2212">
        <v>0</v>
      </c>
      <c r="L2212">
        <v>0</v>
      </c>
      <c r="M2212" t="s">
        <v>1329</v>
      </c>
    </row>
    <row r="2213" spans="1:13">
      <c r="A2213" s="13">
        <f t="shared" si="34"/>
        <v>2</v>
      </c>
      <c r="B2213">
        <v>3004784</v>
      </c>
      <c r="C2213">
        <v>1380</v>
      </c>
      <c r="D2213">
        <v>1501</v>
      </c>
      <c r="E2213"/>
      <c r="F2213" t="s">
        <v>253</v>
      </c>
      <c r="G2213">
        <v>2</v>
      </c>
      <c r="H2213">
        <v>0</v>
      </c>
      <c r="I2213">
        <v>0</v>
      </c>
      <c r="J2213">
        <v>0</v>
      </c>
      <c r="K2213">
        <v>0</v>
      </c>
      <c r="L2213">
        <v>0</v>
      </c>
      <c r="M2213" t="s">
        <v>1330</v>
      </c>
    </row>
    <row r="2214" spans="1:13">
      <c r="A2214" s="13">
        <f t="shared" si="34"/>
        <v>2</v>
      </c>
      <c r="B2214">
        <v>3004786</v>
      </c>
      <c r="C2214">
        <v>1380</v>
      </c>
      <c r="D2214">
        <v>1500</v>
      </c>
      <c r="E2214"/>
      <c r="F2214" t="s">
        <v>253</v>
      </c>
      <c r="G2214">
        <v>2</v>
      </c>
      <c r="H2214">
        <v>0</v>
      </c>
      <c r="I2214">
        <v>0</v>
      </c>
      <c r="J2214">
        <v>0</v>
      </c>
      <c r="K2214">
        <v>0</v>
      </c>
      <c r="L2214">
        <v>0</v>
      </c>
      <c r="M2214" t="s">
        <v>7511</v>
      </c>
    </row>
    <row r="2215" spans="1:13">
      <c r="A2215" s="13">
        <f t="shared" si="34"/>
        <v>17</v>
      </c>
      <c r="B2215">
        <v>3004787</v>
      </c>
      <c r="C2215">
        <v>1380</v>
      </c>
      <c r="D2215">
        <v>1500</v>
      </c>
      <c r="E2215"/>
      <c r="F2215" t="s">
        <v>253</v>
      </c>
      <c r="G2215">
        <v>17</v>
      </c>
      <c r="H2215">
        <v>0</v>
      </c>
      <c r="I2215">
        <v>0</v>
      </c>
      <c r="J2215">
        <v>0</v>
      </c>
      <c r="K2215">
        <v>0</v>
      </c>
      <c r="L2215">
        <v>0</v>
      </c>
      <c r="M2215" t="s">
        <v>1331</v>
      </c>
    </row>
    <row r="2216" spans="1:13">
      <c r="A2216" s="13">
        <f t="shared" si="34"/>
        <v>1</v>
      </c>
      <c r="B2216">
        <v>3004788</v>
      </c>
      <c r="C2216">
        <v>1380</v>
      </c>
      <c r="D2216">
        <v>1501</v>
      </c>
      <c r="E2216"/>
      <c r="F2216" t="s">
        <v>253</v>
      </c>
      <c r="G2216">
        <v>1</v>
      </c>
      <c r="H2216">
        <v>0</v>
      </c>
      <c r="I2216">
        <v>0</v>
      </c>
      <c r="J2216">
        <v>0</v>
      </c>
      <c r="K2216">
        <v>0</v>
      </c>
      <c r="L2216">
        <v>0</v>
      </c>
      <c r="M2216" t="s">
        <v>1332</v>
      </c>
    </row>
    <row r="2217" spans="1:13">
      <c r="A2217" s="13">
        <f t="shared" si="34"/>
        <v>4</v>
      </c>
      <c r="B2217">
        <v>3004789</v>
      </c>
      <c r="C2217">
        <v>1380</v>
      </c>
      <c r="D2217">
        <v>1501</v>
      </c>
      <c r="E2217"/>
      <c r="F2217" t="s">
        <v>253</v>
      </c>
      <c r="G2217">
        <v>4</v>
      </c>
      <c r="H2217">
        <v>0</v>
      </c>
      <c r="I2217">
        <v>0</v>
      </c>
      <c r="J2217">
        <v>0</v>
      </c>
      <c r="K2217">
        <v>0</v>
      </c>
      <c r="L2217">
        <v>0</v>
      </c>
      <c r="M2217" t="s">
        <v>1333</v>
      </c>
    </row>
    <row r="2218" spans="1:13">
      <c r="A2218" s="13">
        <f t="shared" si="34"/>
        <v>1</v>
      </c>
      <c r="B2218">
        <v>3004791</v>
      </c>
      <c r="C2218">
        <v>1380</v>
      </c>
      <c r="D2218">
        <v>1501</v>
      </c>
      <c r="E2218"/>
      <c r="F2218" t="s">
        <v>253</v>
      </c>
      <c r="G2218">
        <v>1</v>
      </c>
      <c r="H2218">
        <v>0</v>
      </c>
      <c r="I2218">
        <v>0</v>
      </c>
      <c r="J2218">
        <v>0</v>
      </c>
      <c r="K2218">
        <v>0</v>
      </c>
      <c r="L2218">
        <v>0</v>
      </c>
      <c r="M2218" t="s">
        <v>1334</v>
      </c>
    </row>
    <row r="2219" spans="1:13">
      <c r="A2219" s="13">
        <f t="shared" si="34"/>
        <v>1</v>
      </c>
      <c r="B2219">
        <v>3004792</v>
      </c>
      <c r="C2219">
        <v>1380</v>
      </c>
      <c r="D2219">
        <v>1501</v>
      </c>
      <c r="E2219"/>
      <c r="F2219" t="s">
        <v>253</v>
      </c>
      <c r="G2219">
        <v>1</v>
      </c>
      <c r="H2219">
        <v>0</v>
      </c>
      <c r="I2219">
        <v>0</v>
      </c>
      <c r="J2219">
        <v>0</v>
      </c>
      <c r="K2219">
        <v>0</v>
      </c>
      <c r="L2219">
        <v>0</v>
      </c>
      <c r="M2219" t="s">
        <v>1335</v>
      </c>
    </row>
    <row r="2220" spans="1:13">
      <c r="A2220" s="13">
        <f t="shared" si="34"/>
        <v>7</v>
      </c>
      <c r="B2220">
        <v>3004794</v>
      </c>
      <c r="C2220">
        <v>1380</v>
      </c>
      <c r="D2220">
        <v>1501</v>
      </c>
      <c r="E2220"/>
      <c r="F2220" t="s">
        <v>253</v>
      </c>
      <c r="G2220">
        <v>7</v>
      </c>
      <c r="H2220">
        <v>0</v>
      </c>
      <c r="I2220">
        <v>0</v>
      </c>
      <c r="J2220">
        <v>0</v>
      </c>
      <c r="K2220">
        <v>0</v>
      </c>
      <c r="L2220">
        <v>0</v>
      </c>
      <c r="M2220" t="s">
        <v>1336</v>
      </c>
    </row>
    <row r="2221" spans="1:13">
      <c r="A2221" s="13">
        <f t="shared" si="34"/>
        <v>37</v>
      </c>
      <c r="B2221">
        <v>3004795</v>
      </c>
      <c r="C2221">
        <v>1380</v>
      </c>
      <c r="D2221">
        <v>1500</v>
      </c>
      <c r="E2221"/>
      <c r="F2221" t="s">
        <v>253</v>
      </c>
      <c r="G2221">
        <v>37</v>
      </c>
      <c r="H2221">
        <v>0</v>
      </c>
      <c r="I2221">
        <v>0</v>
      </c>
      <c r="J2221">
        <v>0</v>
      </c>
      <c r="K2221">
        <v>0</v>
      </c>
      <c r="L2221">
        <v>0</v>
      </c>
      <c r="M2221" t="s">
        <v>1337</v>
      </c>
    </row>
    <row r="2222" spans="1:13">
      <c r="A2222" s="13">
        <f t="shared" si="34"/>
        <v>13</v>
      </c>
      <c r="B2222">
        <v>3004796</v>
      </c>
      <c r="C2222">
        <v>1380</v>
      </c>
      <c r="D2222">
        <v>1501</v>
      </c>
      <c r="E2222"/>
      <c r="F2222" t="s">
        <v>253</v>
      </c>
      <c r="G2222">
        <v>13</v>
      </c>
      <c r="H2222">
        <v>0</v>
      </c>
      <c r="I2222">
        <v>0</v>
      </c>
      <c r="J2222">
        <v>0</v>
      </c>
      <c r="K2222">
        <v>0</v>
      </c>
      <c r="L2222">
        <v>0</v>
      </c>
      <c r="M2222" t="s">
        <v>1338</v>
      </c>
    </row>
    <row r="2223" spans="1:13">
      <c r="A2223" s="13">
        <f t="shared" si="34"/>
        <v>4</v>
      </c>
      <c r="B2223">
        <v>3004797</v>
      </c>
      <c r="C2223">
        <v>1380</v>
      </c>
      <c r="D2223">
        <v>1501</v>
      </c>
      <c r="E2223"/>
      <c r="F2223" t="s">
        <v>253</v>
      </c>
      <c r="G2223">
        <v>4</v>
      </c>
      <c r="H2223">
        <v>0</v>
      </c>
      <c r="I2223">
        <v>0</v>
      </c>
      <c r="J2223">
        <v>0</v>
      </c>
      <c r="K2223">
        <v>0</v>
      </c>
      <c r="L2223">
        <v>0</v>
      </c>
      <c r="M2223" t="s">
        <v>1339</v>
      </c>
    </row>
    <row r="2224" spans="1:13">
      <c r="A2224" s="13">
        <f t="shared" si="34"/>
        <v>4</v>
      </c>
      <c r="B2224">
        <v>3004801</v>
      </c>
      <c r="C2224">
        <v>1380</v>
      </c>
      <c r="D2224">
        <v>1501</v>
      </c>
      <c r="E2224"/>
      <c r="F2224" t="s">
        <v>253</v>
      </c>
      <c r="G2224">
        <v>4</v>
      </c>
      <c r="H2224">
        <v>0</v>
      </c>
      <c r="I2224">
        <v>0</v>
      </c>
      <c r="J2224">
        <v>0</v>
      </c>
      <c r="K2224">
        <v>0</v>
      </c>
      <c r="L2224">
        <v>0</v>
      </c>
      <c r="M2224" t="s">
        <v>1340</v>
      </c>
    </row>
    <row r="2225" spans="1:13">
      <c r="A2225" s="13">
        <f t="shared" si="34"/>
        <v>100</v>
      </c>
      <c r="B2225">
        <v>3004803</v>
      </c>
      <c r="C2225">
        <v>1380</v>
      </c>
      <c r="D2225">
        <v>1500</v>
      </c>
      <c r="E2225"/>
      <c r="F2225" t="s">
        <v>289</v>
      </c>
      <c r="G2225">
        <v>100</v>
      </c>
      <c r="H2225">
        <v>0</v>
      </c>
      <c r="I2225">
        <v>0</v>
      </c>
      <c r="J2225">
        <v>0</v>
      </c>
      <c r="K2225">
        <v>0</v>
      </c>
      <c r="L2225">
        <v>0</v>
      </c>
      <c r="M2225" t="s">
        <v>8842</v>
      </c>
    </row>
    <row r="2226" spans="1:13">
      <c r="A2226" s="13">
        <f t="shared" si="34"/>
        <v>1</v>
      </c>
      <c r="B2226">
        <v>3004804</v>
      </c>
      <c r="C2226">
        <v>1380</v>
      </c>
      <c r="D2226">
        <v>1500</v>
      </c>
      <c r="E2226"/>
      <c r="F2226" t="s">
        <v>253</v>
      </c>
      <c r="G2226">
        <v>1</v>
      </c>
      <c r="H2226">
        <v>0</v>
      </c>
      <c r="I2226">
        <v>0</v>
      </c>
      <c r="J2226">
        <v>0</v>
      </c>
      <c r="K2226">
        <v>0</v>
      </c>
      <c r="L2226">
        <v>0</v>
      </c>
      <c r="M2226" t="s">
        <v>1341</v>
      </c>
    </row>
    <row r="2227" spans="1:13">
      <c r="A2227" s="13">
        <f t="shared" si="34"/>
        <v>3</v>
      </c>
      <c r="B2227">
        <v>3004805</v>
      </c>
      <c r="C2227">
        <v>1380</v>
      </c>
      <c r="D2227">
        <v>1501</v>
      </c>
      <c r="E2227"/>
      <c r="F2227" t="s">
        <v>253</v>
      </c>
      <c r="G2227">
        <v>3</v>
      </c>
      <c r="H2227">
        <v>0</v>
      </c>
      <c r="I2227">
        <v>0</v>
      </c>
      <c r="J2227">
        <v>0</v>
      </c>
      <c r="K2227">
        <v>0</v>
      </c>
      <c r="L2227">
        <v>0</v>
      </c>
      <c r="M2227" t="s">
        <v>1342</v>
      </c>
    </row>
    <row r="2228" spans="1:13">
      <c r="A2228" s="13">
        <f t="shared" si="34"/>
        <v>2</v>
      </c>
      <c r="B2228">
        <v>3004806</v>
      </c>
      <c r="C2228">
        <v>1380</v>
      </c>
      <c r="D2228">
        <v>1501</v>
      </c>
      <c r="E2228"/>
      <c r="F2228" t="s">
        <v>253</v>
      </c>
      <c r="G2228">
        <v>2</v>
      </c>
      <c r="H2228">
        <v>0</v>
      </c>
      <c r="I2228">
        <v>0</v>
      </c>
      <c r="J2228">
        <v>0</v>
      </c>
      <c r="K2228">
        <v>0</v>
      </c>
      <c r="L2228">
        <v>0</v>
      </c>
      <c r="M2228" t="s">
        <v>1343</v>
      </c>
    </row>
    <row r="2229" spans="1:13">
      <c r="A2229" s="13">
        <f t="shared" si="34"/>
        <v>2</v>
      </c>
      <c r="B2229">
        <v>3004809</v>
      </c>
      <c r="C2229">
        <v>1380</v>
      </c>
      <c r="D2229">
        <v>1500</v>
      </c>
      <c r="E2229"/>
      <c r="F2229" t="s">
        <v>253</v>
      </c>
      <c r="G2229">
        <v>2</v>
      </c>
      <c r="H2229">
        <v>0</v>
      </c>
      <c r="I2229">
        <v>0</v>
      </c>
      <c r="J2229">
        <v>0</v>
      </c>
      <c r="K2229">
        <v>0</v>
      </c>
      <c r="L2229">
        <v>0</v>
      </c>
      <c r="M2229" t="s">
        <v>8689</v>
      </c>
    </row>
    <row r="2230" spans="1:13">
      <c r="A2230" s="13">
        <f t="shared" si="34"/>
        <v>1</v>
      </c>
      <c r="B2230">
        <v>3004810</v>
      </c>
      <c r="C2230">
        <v>1380</v>
      </c>
      <c r="D2230">
        <v>1501</v>
      </c>
      <c r="E2230"/>
      <c r="F2230" t="s">
        <v>253</v>
      </c>
      <c r="G2230">
        <v>1</v>
      </c>
      <c r="H2230">
        <v>0</v>
      </c>
      <c r="I2230">
        <v>0</v>
      </c>
      <c r="J2230">
        <v>0</v>
      </c>
      <c r="K2230">
        <v>0</v>
      </c>
      <c r="L2230">
        <v>0</v>
      </c>
      <c r="M2230" t="s">
        <v>1344</v>
      </c>
    </row>
    <row r="2231" spans="1:13">
      <c r="A2231" s="13">
        <f t="shared" si="34"/>
        <v>2</v>
      </c>
      <c r="B2231">
        <v>3004811</v>
      </c>
      <c r="C2231">
        <v>1380</v>
      </c>
      <c r="D2231">
        <v>1501</v>
      </c>
      <c r="E2231"/>
      <c r="F2231" t="s">
        <v>253</v>
      </c>
      <c r="G2231">
        <v>2</v>
      </c>
      <c r="H2231">
        <v>0</v>
      </c>
      <c r="I2231">
        <v>0</v>
      </c>
      <c r="J2231">
        <v>0</v>
      </c>
      <c r="K2231">
        <v>0</v>
      </c>
      <c r="L2231">
        <v>0</v>
      </c>
      <c r="M2231" t="s">
        <v>1345</v>
      </c>
    </row>
    <row r="2232" spans="1:13">
      <c r="A2232" s="13">
        <f t="shared" si="34"/>
        <v>1</v>
      </c>
      <c r="B2232">
        <v>3004812</v>
      </c>
      <c r="C2232">
        <v>1380</v>
      </c>
      <c r="D2232">
        <v>1501</v>
      </c>
      <c r="E2232"/>
      <c r="F2232" t="s">
        <v>253</v>
      </c>
      <c r="G2232">
        <v>1</v>
      </c>
      <c r="H2232">
        <v>0</v>
      </c>
      <c r="I2232">
        <v>0</v>
      </c>
      <c r="J2232">
        <v>0</v>
      </c>
      <c r="K2232">
        <v>0</v>
      </c>
      <c r="L2232">
        <v>0</v>
      </c>
      <c r="M2232" t="s">
        <v>1346</v>
      </c>
    </row>
    <row r="2233" spans="1:13">
      <c r="A2233" s="13">
        <f t="shared" si="34"/>
        <v>1</v>
      </c>
      <c r="B2233">
        <v>3004813</v>
      </c>
      <c r="C2233">
        <v>1380</v>
      </c>
      <c r="D2233">
        <v>1501</v>
      </c>
      <c r="E2233"/>
      <c r="F2233" t="s">
        <v>253</v>
      </c>
      <c r="G2233">
        <v>1</v>
      </c>
      <c r="H2233">
        <v>0</v>
      </c>
      <c r="I2233">
        <v>0</v>
      </c>
      <c r="J2233">
        <v>0</v>
      </c>
      <c r="K2233">
        <v>0</v>
      </c>
      <c r="L2233">
        <v>0</v>
      </c>
      <c r="M2233" t="s">
        <v>1347</v>
      </c>
    </row>
    <row r="2234" spans="1:13">
      <c r="A2234" s="13">
        <f t="shared" si="34"/>
        <v>1</v>
      </c>
      <c r="B2234">
        <v>3004814</v>
      </c>
      <c r="C2234">
        <v>1380</v>
      </c>
      <c r="D2234">
        <v>1501</v>
      </c>
      <c r="E2234"/>
      <c r="F2234" t="s">
        <v>253</v>
      </c>
      <c r="G2234">
        <v>1</v>
      </c>
      <c r="H2234">
        <v>0</v>
      </c>
      <c r="I2234">
        <v>0</v>
      </c>
      <c r="J2234">
        <v>0</v>
      </c>
      <c r="K2234">
        <v>0</v>
      </c>
      <c r="L2234">
        <v>0</v>
      </c>
      <c r="M2234" t="s">
        <v>1348</v>
      </c>
    </row>
    <row r="2235" spans="1:13">
      <c r="A2235" s="13">
        <f t="shared" si="34"/>
        <v>229</v>
      </c>
      <c r="B2235">
        <v>3004815</v>
      </c>
      <c r="C2235">
        <v>1380</v>
      </c>
      <c r="D2235">
        <v>1500</v>
      </c>
      <c r="E2235"/>
      <c r="F2235" t="s">
        <v>289</v>
      </c>
      <c r="G2235">
        <v>229</v>
      </c>
      <c r="H2235">
        <v>0</v>
      </c>
      <c r="I2235">
        <v>0</v>
      </c>
      <c r="J2235">
        <v>0</v>
      </c>
      <c r="K2235">
        <v>0</v>
      </c>
      <c r="L2235">
        <v>0</v>
      </c>
      <c r="M2235" t="s">
        <v>1349</v>
      </c>
    </row>
    <row r="2236" spans="1:13">
      <c r="A2236" s="13">
        <f t="shared" si="34"/>
        <v>11</v>
      </c>
      <c r="B2236">
        <v>3004816</v>
      </c>
      <c r="C2236">
        <v>1380</v>
      </c>
      <c r="D2236">
        <v>1501</v>
      </c>
      <c r="E2236"/>
      <c r="F2236" t="s">
        <v>253</v>
      </c>
      <c r="G2236">
        <v>11</v>
      </c>
      <c r="H2236">
        <v>0</v>
      </c>
      <c r="I2236">
        <v>0</v>
      </c>
      <c r="J2236">
        <v>0</v>
      </c>
      <c r="K2236">
        <v>0</v>
      </c>
      <c r="L2236">
        <v>0</v>
      </c>
      <c r="M2236" t="s">
        <v>1350</v>
      </c>
    </row>
    <row r="2237" spans="1:13">
      <c r="A2237" s="13">
        <f t="shared" si="34"/>
        <v>2</v>
      </c>
      <c r="B2237">
        <v>3004817</v>
      </c>
      <c r="C2237">
        <v>1380</v>
      </c>
      <c r="D2237">
        <v>1500</v>
      </c>
      <c r="E2237"/>
      <c r="F2237" t="s">
        <v>253</v>
      </c>
      <c r="G2237">
        <v>2</v>
      </c>
      <c r="H2237">
        <v>0</v>
      </c>
      <c r="I2237">
        <v>0</v>
      </c>
      <c r="J2237">
        <v>0</v>
      </c>
      <c r="K2237">
        <v>0</v>
      </c>
      <c r="L2237">
        <v>0</v>
      </c>
      <c r="M2237" t="s">
        <v>1351</v>
      </c>
    </row>
    <row r="2238" spans="1:13">
      <c r="A2238" s="13">
        <f t="shared" si="34"/>
        <v>2</v>
      </c>
      <c r="B2238">
        <v>3004818</v>
      </c>
      <c r="C2238">
        <v>1380</v>
      </c>
      <c r="D2238">
        <v>1500</v>
      </c>
      <c r="E2238"/>
      <c r="F2238" t="s">
        <v>253</v>
      </c>
      <c r="G2238">
        <v>2</v>
      </c>
      <c r="H2238">
        <v>0</v>
      </c>
      <c r="I2238">
        <v>0</v>
      </c>
      <c r="J2238">
        <v>0</v>
      </c>
      <c r="K2238">
        <v>0</v>
      </c>
      <c r="L2238">
        <v>0</v>
      </c>
      <c r="M2238" t="s">
        <v>8976</v>
      </c>
    </row>
    <row r="2239" spans="1:13">
      <c r="A2239" s="13">
        <f t="shared" si="34"/>
        <v>23</v>
      </c>
      <c r="B2239">
        <v>3004820</v>
      </c>
      <c r="C2239">
        <v>1380</v>
      </c>
      <c r="D2239">
        <v>1500</v>
      </c>
      <c r="E2239"/>
      <c r="F2239" t="s">
        <v>253</v>
      </c>
      <c r="G2239">
        <v>23</v>
      </c>
      <c r="H2239">
        <v>0</v>
      </c>
      <c r="I2239">
        <v>0</v>
      </c>
      <c r="J2239">
        <v>0</v>
      </c>
      <c r="K2239">
        <v>0</v>
      </c>
      <c r="L2239">
        <v>0</v>
      </c>
      <c r="M2239" t="s">
        <v>1352</v>
      </c>
    </row>
    <row r="2240" spans="1:13">
      <c r="A2240" s="13">
        <f t="shared" si="34"/>
        <v>5</v>
      </c>
      <c r="B2240">
        <v>3004821</v>
      </c>
      <c r="C2240">
        <v>1380</v>
      </c>
      <c r="D2240">
        <v>1501</v>
      </c>
      <c r="E2240"/>
      <c r="F2240" t="s">
        <v>253</v>
      </c>
      <c r="G2240">
        <v>5</v>
      </c>
      <c r="H2240">
        <v>0</v>
      </c>
      <c r="I2240">
        <v>0</v>
      </c>
      <c r="J2240">
        <v>0</v>
      </c>
      <c r="K2240">
        <v>0</v>
      </c>
      <c r="L2240">
        <v>0</v>
      </c>
      <c r="M2240" t="s">
        <v>1353</v>
      </c>
    </row>
    <row r="2241" spans="1:13">
      <c r="A2241" s="13">
        <f t="shared" si="34"/>
        <v>5</v>
      </c>
      <c r="B2241">
        <v>3004822</v>
      </c>
      <c r="C2241">
        <v>1380</v>
      </c>
      <c r="D2241">
        <v>1501</v>
      </c>
      <c r="E2241"/>
      <c r="F2241" t="s">
        <v>253</v>
      </c>
      <c r="G2241">
        <v>5</v>
      </c>
      <c r="H2241">
        <v>0</v>
      </c>
      <c r="I2241">
        <v>0</v>
      </c>
      <c r="J2241">
        <v>0</v>
      </c>
      <c r="K2241">
        <v>0</v>
      </c>
      <c r="L2241">
        <v>0</v>
      </c>
      <c r="M2241" t="s">
        <v>1354</v>
      </c>
    </row>
    <row r="2242" spans="1:13">
      <c r="A2242" s="13">
        <f t="shared" si="34"/>
        <v>4</v>
      </c>
      <c r="B2242">
        <v>3004823</v>
      </c>
      <c r="C2242">
        <v>1380</v>
      </c>
      <c r="D2242">
        <v>1501</v>
      </c>
      <c r="E2242"/>
      <c r="F2242" t="s">
        <v>253</v>
      </c>
      <c r="G2242">
        <v>4</v>
      </c>
      <c r="H2242">
        <v>0</v>
      </c>
      <c r="I2242">
        <v>0</v>
      </c>
      <c r="J2242">
        <v>0</v>
      </c>
      <c r="K2242">
        <v>0</v>
      </c>
      <c r="L2242">
        <v>0</v>
      </c>
      <c r="M2242" t="s">
        <v>1355</v>
      </c>
    </row>
    <row r="2243" spans="1:13">
      <c r="A2243" s="13">
        <f t="shared" ref="A2243:A2306" si="35">G2243+H2243+I2243</f>
        <v>2</v>
      </c>
      <c r="B2243">
        <v>3004824</v>
      </c>
      <c r="C2243">
        <v>1380</v>
      </c>
      <c r="D2243">
        <v>1501</v>
      </c>
      <c r="E2243"/>
      <c r="F2243" t="s">
        <v>253</v>
      </c>
      <c r="G2243">
        <v>2</v>
      </c>
      <c r="H2243">
        <v>0</v>
      </c>
      <c r="I2243">
        <v>0</v>
      </c>
      <c r="J2243">
        <v>0</v>
      </c>
      <c r="K2243">
        <v>0</v>
      </c>
      <c r="L2243">
        <v>0</v>
      </c>
      <c r="M2243" t="s">
        <v>1356</v>
      </c>
    </row>
    <row r="2244" spans="1:13">
      <c r="A2244" s="13">
        <f t="shared" si="35"/>
        <v>44</v>
      </c>
      <c r="B2244">
        <v>3004826</v>
      </c>
      <c r="C2244">
        <v>1380</v>
      </c>
      <c r="D2244">
        <v>1501</v>
      </c>
      <c r="E2244"/>
      <c r="F2244" t="s">
        <v>253</v>
      </c>
      <c r="G2244">
        <v>44</v>
      </c>
      <c r="H2244">
        <v>0</v>
      </c>
      <c r="I2244">
        <v>0</v>
      </c>
      <c r="J2244">
        <v>0</v>
      </c>
      <c r="K2244">
        <v>0</v>
      </c>
      <c r="L2244">
        <v>0</v>
      </c>
      <c r="M2244" t="s">
        <v>1357</v>
      </c>
    </row>
    <row r="2245" spans="1:13">
      <c r="A2245" s="13">
        <f t="shared" si="35"/>
        <v>4</v>
      </c>
      <c r="B2245">
        <v>3004827</v>
      </c>
      <c r="C2245">
        <v>1380</v>
      </c>
      <c r="D2245">
        <v>1500</v>
      </c>
      <c r="E2245"/>
      <c r="F2245" t="s">
        <v>253</v>
      </c>
      <c r="G2245">
        <v>4</v>
      </c>
      <c r="H2245">
        <v>0</v>
      </c>
      <c r="I2245">
        <v>0</v>
      </c>
      <c r="J2245">
        <v>0</v>
      </c>
      <c r="K2245">
        <v>0</v>
      </c>
      <c r="L2245">
        <v>0</v>
      </c>
      <c r="M2245" t="s">
        <v>7664</v>
      </c>
    </row>
    <row r="2246" spans="1:13">
      <c r="A2246" s="13">
        <f t="shared" si="35"/>
        <v>6</v>
      </c>
      <c r="B2246">
        <v>3004828</v>
      </c>
      <c r="C2246">
        <v>1380</v>
      </c>
      <c r="D2246">
        <v>1501</v>
      </c>
      <c r="E2246"/>
      <c r="F2246" t="s">
        <v>253</v>
      </c>
      <c r="G2246">
        <v>6</v>
      </c>
      <c r="H2246">
        <v>0</v>
      </c>
      <c r="I2246">
        <v>0</v>
      </c>
      <c r="J2246">
        <v>0</v>
      </c>
      <c r="K2246">
        <v>0</v>
      </c>
      <c r="L2246">
        <v>0</v>
      </c>
      <c r="M2246" t="s">
        <v>1358</v>
      </c>
    </row>
    <row r="2247" spans="1:13">
      <c r="A2247" s="13">
        <f t="shared" si="35"/>
        <v>1</v>
      </c>
      <c r="B2247">
        <v>3004831</v>
      </c>
      <c r="C2247">
        <v>1380</v>
      </c>
      <c r="D2247">
        <v>1501</v>
      </c>
      <c r="E2247"/>
      <c r="F2247" t="s">
        <v>253</v>
      </c>
      <c r="G2247">
        <v>1</v>
      </c>
      <c r="H2247">
        <v>0</v>
      </c>
      <c r="I2247">
        <v>0</v>
      </c>
      <c r="J2247">
        <v>0</v>
      </c>
      <c r="K2247">
        <v>0</v>
      </c>
      <c r="L2247">
        <v>0</v>
      </c>
      <c r="M2247" t="s">
        <v>1359</v>
      </c>
    </row>
    <row r="2248" spans="1:13">
      <c r="A2248" s="13">
        <f t="shared" si="35"/>
        <v>1</v>
      </c>
      <c r="B2248">
        <v>3004832</v>
      </c>
      <c r="C2248">
        <v>1380</v>
      </c>
      <c r="D2248">
        <v>1501</v>
      </c>
      <c r="E2248"/>
      <c r="F2248" t="s">
        <v>253</v>
      </c>
      <c r="G2248">
        <v>1</v>
      </c>
      <c r="H2248">
        <v>0</v>
      </c>
      <c r="I2248">
        <v>0</v>
      </c>
      <c r="J2248">
        <v>0</v>
      </c>
      <c r="K2248">
        <v>0</v>
      </c>
      <c r="L2248">
        <v>0</v>
      </c>
      <c r="M2248" t="s">
        <v>1360</v>
      </c>
    </row>
    <row r="2249" spans="1:13">
      <c r="A2249" s="13">
        <f t="shared" si="35"/>
        <v>1</v>
      </c>
      <c r="B2249">
        <v>3004833</v>
      </c>
      <c r="C2249">
        <v>1380</v>
      </c>
      <c r="D2249">
        <v>1501</v>
      </c>
      <c r="E2249"/>
      <c r="F2249" t="s">
        <v>253</v>
      </c>
      <c r="G2249">
        <v>1</v>
      </c>
      <c r="H2249">
        <v>0</v>
      </c>
      <c r="I2249">
        <v>0</v>
      </c>
      <c r="J2249">
        <v>0</v>
      </c>
      <c r="K2249">
        <v>0</v>
      </c>
      <c r="L2249">
        <v>0</v>
      </c>
      <c r="M2249" t="s">
        <v>1361</v>
      </c>
    </row>
    <row r="2250" spans="1:13">
      <c r="A2250" s="13">
        <f t="shared" si="35"/>
        <v>2</v>
      </c>
      <c r="B2250">
        <v>3004834</v>
      </c>
      <c r="C2250">
        <v>1380</v>
      </c>
      <c r="D2250">
        <v>1501</v>
      </c>
      <c r="E2250"/>
      <c r="F2250" t="s">
        <v>253</v>
      </c>
      <c r="G2250">
        <v>2</v>
      </c>
      <c r="H2250">
        <v>0</v>
      </c>
      <c r="I2250">
        <v>0</v>
      </c>
      <c r="J2250">
        <v>0</v>
      </c>
      <c r="K2250">
        <v>0</v>
      </c>
      <c r="L2250">
        <v>0</v>
      </c>
      <c r="M2250" t="s">
        <v>1362</v>
      </c>
    </row>
    <row r="2251" spans="1:13">
      <c r="A2251" s="13">
        <f t="shared" si="35"/>
        <v>2</v>
      </c>
      <c r="B2251">
        <v>3004836</v>
      </c>
      <c r="C2251">
        <v>1380</v>
      </c>
      <c r="D2251">
        <v>1501</v>
      </c>
      <c r="E2251"/>
      <c r="F2251" t="s">
        <v>253</v>
      </c>
      <c r="G2251">
        <v>2</v>
      </c>
      <c r="H2251">
        <v>0</v>
      </c>
      <c r="I2251">
        <v>0</v>
      </c>
      <c r="J2251">
        <v>0</v>
      </c>
      <c r="K2251">
        <v>0</v>
      </c>
      <c r="L2251">
        <v>0</v>
      </c>
      <c r="M2251" t="s">
        <v>1363</v>
      </c>
    </row>
    <row r="2252" spans="1:13">
      <c r="A2252" s="13">
        <f t="shared" si="35"/>
        <v>2</v>
      </c>
      <c r="B2252">
        <v>3004837</v>
      </c>
      <c r="C2252">
        <v>1380</v>
      </c>
      <c r="D2252">
        <v>1501</v>
      </c>
      <c r="E2252"/>
      <c r="F2252" t="s">
        <v>253</v>
      </c>
      <c r="G2252">
        <v>2</v>
      </c>
      <c r="H2252">
        <v>0</v>
      </c>
      <c r="I2252">
        <v>0</v>
      </c>
      <c r="J2252">
        <v>0</v>
      </c>
      <c r="K2252">
        <v>0</v>
      </c>
      <c r="L2252">
        <v>0</v>
      </c>
      <c r="M2252" t="s">
        <v>1364</v>
      </c>
    </row>
    <row r="2253" spans="1:13">
      <c r="A2253" s="13">
        <f t="shared" si="35"/>
        <v>4</v>
      </c>
      <c r="B2253">
        <v>3004838</v>
      </c>
      <c r="C2253">
        <v>1380</v>
      </c>
      <c r="D2253">
        <v>1501</v>
      </c>
      <c r="E2253"/>
      <c r="F2253" t="s">
        <v>253</v>
      </c>
      <c r="G2253">
        <v>4</v>
      </c>
      <c r="H2253">
        <v>0</v>
      </c>
      <c r="I2253">
        <v>0</v>
      </c>
      <c r="J2253">
        <v>0</v>
      </c>
      <c r="K2253">
        <v>0</v>
      </c>
      <c r="L2253">
        <v>0</v>
      </c>
      <c r="M2253" t="s">
        <v>1365</v>
      </c>
    </row>
    <row r="2254" spans="1:13">
      <c r="A2254" s="13">
        <f t="shared" si="35"/>
        <v>3</v>
      </c>
      <c r="B2254">
        <v>3004839</v>
      </c>
      <c r="C2254">
        <v>1380</v>
      </c>
      <c r="D2254">
        <v>1501</v>
      </c>
      <c r="E2254"/>
      <c r="F2254" t="s">
        <v>253</v>
      </c>
      <c r="G2254">
        <v>3</v>
      </c>
      <c r="H2254">
        <v>0</v>
      </c>
      <c r="I2254">
        <v>0</v>
      </c>
      <c r="J2254">
        <v>0</v>
      </c>
      <c r="K2254">
        <v>0</v>
      </c>
      <c r="L2254">
        <v>0</v>
      </c>
      <c r="M2254" t="s">
        <v>1366</v>
      </c>
    </row>
    <row r="2255" spans="1:13">
      <c r="A2255" s="13">
        <f t="shared" si="35"/>
        <v>57</v>
      </c>
      <c r="B2255">
        <v>3004840</v>
      </c>
      <c r="C2255">
        <v>1380</v>
      </c>
      <c r="D2255">
        <v>1501</v>
      </c>
      <c r="E2255"/>
      <c r="F2255" t="s">
        <v>253</v>
      </c>
      <c r="G2255">
        <v>57</v>
      </c>
      <c r="H2255">
        <v>0</v>
      </c>
      <c r="I2255">
        <v>0</v>
      </c>
      <c r="J2255">
        <v>0</v>
      </c>
      <c r="K2255">
        <v>0</v>
      </c>
      <c r="L2255">
        <v>0</v>
      </c>
      <c r="M2255" t="s">
        <v>1367</v>
      </c>
    </row>
    <row r="2256" spans="1:13">
      <c r="A2256" s="13">
        <f t="shared" si="35"/>
        <v>26</v>
      </c>
      <c r="B2256">
        <v>3004841</v>
      </c>
      <c r="C2256">
        <v>1380</v>
      </c>
      <c r="D2256">
        <v>1501</v>
      </c>
      <c r="E2256"/>
      <c r="F2256" t="s">
        <v>253</v>
      </c>
      <c r="G2256">
        <v>26</v>
      </c>
      <c r="H2256">
        <v>0</v>
      </c>
      <c r="I2256">
        <v>0</v>
      </c>
      <c r="J2256">
        <v>0</v>
      </c>
      <c r="K2256">
        <v>0</v>
      </c>
      <c r="L2256">
        <v>0</v>
      </c>
      <c r="M2256" t="s">
        <v>1368</v>
      </c>
    </row>
    <row r="2257" spans="1:13">
      <c r="A2257" s="13">
        <f t="shared" si="35"/>
        <v>4</v>
      </c>
      <c r="B2257">
        <v>3004842</v>
      </c>
      <c r="C2257">
        <v>1380</v>
      </c>
      <c r="D2257">
        <v>1501</v>
      </c>
      <c r="E2257"/>
      <c r="F2257" t="s">
        <v>253</v>
      </c>
      <c r="G2257">
        <v>4</v>
      </c>
      <c r="H2257">
        <v>0</v>
      </c>
      <c r="I2257">
        <v>0</v>
      </c>
      <c r="J2257">
        <v>0</v>
      </c>
      <c r="K2257">
        <v>0</v>
      </c>
      <c r="L2257">
        <v>0</v>
      </c>
      <c r="M2257" t="s">
        <v>1369</v>
      </c>
    </row>
    <row r="2258" spans="1:13">
      <c r="A2258" s="13">
        <f t="shared" si="35"/>
        <v>34</v>
      </c>
      <c r="B2258">
        <v>3004843</v>
      </c>
      <c r="C2258">
        <v>1380</v>
      </c>
      <c r="D2258">
        <v>1501</v>
      </c>
      <c r="E2258"/>
      <c r="F2258" t="s">
        <v>253</v>
      </c>
      <c r="G2258">
        <v>34</v>
      </c>
      <c r="H2258">
        <v>0</v>
      </c>
      <c r="I2258">
        <v>0</v>
      </c>
      <c r="J2258">
        <v>0</v>
      </c>
      <c r="K2258">
        <v>0</v>
      </c>
      <c r="L2258">
        <v>0</v>
      </c>
      <c r="M2258" t="s">
        <v>1370</v>
      </c>
    </row>
    <row r="2259" spans="1:13">
      <c r="A2259" s="13">
        <f t="shared" si="35"/>
        <v>1</v>
      </c>
      <c r="B2259">
        <v>3004844</v>
      </c>
      <c r="C2259">
        <v>1380</v>
      </c>
      <c r="D2259">
        <v>1500</v>
      </c>
      <c r="E2259"/>
      <c r="F2259" t="s">
        <v>253</v>
      </c>
      <c r="G2259">
        <v>1</v>
      </c>
      <c r="H2259">
        <v>0</v>
      </c>
      <c r="I2259">
        <v>0</v>
      </c>
      <c r="J2259">
        <v>0</v>
      </c>
      <c r="K2259">
        <v>0</v>
      </c>
      <c r="L2259">
        <v>0</v>
      </c>
      <c r="M2259" t="s">
        <v>1371</v>
      </c>
    </row>
    <row r="2260" spans="1:13">
      <c r="A2260" s="13">
        <f t="shared" si="35"/>
        <v>74</v>
      </c>
      <c r="B2260">
        <v>3004845</v>
      </c>
      <c r="C2260">
        <v>1380</v>
      </c>
      <c r="D2260">
        <v>1501</v>
      </c>
      <c r="E2260"/>
      <c r="F2260" t="s">
        <v>253</v>
      </c>
      <c r="G2260">
        <v>74</v>
      </c>
      <c r="H2260">
        <v>0</v>
      </c>
      <c r="I2260">
        <v>0</v>
      </c>
      <c r="J2260">
        <v>0</v>
      </c>
      <c r="K2260">
        <v>0</v>
      </c>
      <c r="L2260">
        <v>0</v>
      </c>
      <c r="M2260" t="s">
        <v>1372</v>
      </c>
    </row>
    <row r="2261" spans="1:13">
      <c r="A2261" s="13">
        <f t="shared" si="35"/>
        <v>54</v>
      </c>
      <c r="B2261">
        <v>3004847</v>
      </c>
      <c r="C2261">
        <v>1380</v>
      </c>
      <c r="D2261">
        <v>1500</v>
      </c>
      <c r="E2261"/>
      <c r="F2261" t="s">
        <v>253</v>
      </c>
      <c r="G2261">
        <v>54</v>
      </c>
      <c r="H2261">
        <v>0</v>
      </c>
      <c r="I2261">
        <v>0</v>
      </c>
      <c r="J2261">
        <v>0</v>
      </c>
      <c r="K2261">
        <v>0</v>
      </c>
      <c r="L2261">
        <v>0</v>
      </c>
      <c r="M2261" t="s">
        <v>1373</v>
      </c>
    </row>
    <row r="2262" spans="1:13">
      <c r="A2262" s="13">
        <f t="shared" si="35"/>
        <v>1</v>
      </c>
      <c r="B2262">
        <v>3004848</v>
      </c>
      <c r="C2262">
        <v>1380</v>
      </c>
      <c r="D2262">
        <v>1500</v>
      </c>
      <c r="E2262"/>
      <c r="F2262" t="s">
        <v>253</v>
      </c>
      <c r="G2262">
        <v>1</v>
      </c>
      <c r="H2262">
        <v>0</v>
      </c>
      <c r="I2262">
        <v>0</v>
      </c>
      <c r="J2262">
        <v>0</v>
      </c>
      <c r="K2262">
        <v>0</v>
      </c>
      <c r="L2262">
        <v>0</v>
      </c>
      <c r="M2262" t="s">
        <v>7491</v>
      </c>
    </row>
    <row r="2263" spans="1:13">
      <c r="A2263" s="13">
        <f t="shared" si="35"/>
        <v>27</v>
      </c>
      <c r="B2263">
        <v>3004849</v>
      </c>
      <c r="C2263">
        <v>1380</v>
      </c>
      <c r="D2263">
        <v>1501</v>
      </c>
      <c r="E2263"/>
      <c r="F2263" t="s">
        <v>253</v>
      </c>
      <c r="G2263">
        <v>27</v>
      </c>
      <c r="H2263">
        <v>0</v>
      </c>
      <c r="I2263">
        <v>0</v>
      </c>
      <c r="J2263">
        <v>0</v>
      </c>
      <c r="K2263">
        <v>0</v>
      </c>
      <c r="L2263">
        <v>0</v>
      </c>
      <c r="M2263" t="s">
        <v>1374</v>
      </c>
    </row>
    <row r="2264" spans="1:13">
      <c r="A2264" s="13">
        <f t="shared" si="35"/>
        <v>4</v>
      </c>
      <c r="B2264">
        <v>3004851</v>
      </c>
      <c r="C2264">
        <v>1380</v>
      </c>
      <c r="D2264">
        <v>1501</v>
      </c>
      <c r="E2264"/>
      <c r="F2264" t="s">
        <v>253</v>
      </c>
      <c r="G2264">
        <v>4</v>
      </c>
      <c r="H2264">
        <v>0</v>
      </c>
      <c r="I2264">
        <v>0</v>
      </c>
      <c r="J2264">
        <v>0</v>
      </c>
      <c r="K2264">
        <v>0</v>
      </c>
      <c r="L2264">
        <v>0</v>
      </c>
      <c r="M2264" t="s">
        <v>1375</v>
      </c>
    </row>
    <row r="2265" spans="1:13">
      <c r="A2265" s="13">
        <f t="shared" si="35"/>
        <v>4</v>
      </c>
      <c r="B2265">
        <v>3004853</v>
      </c>
      <c r="C2265">
        <v>1380</v>
      </c>
      <c r="D2265">
        <v>1501</v>
      </c>
      <c r="E2265"/>
      <c r="F2265" t="s">
        <v>253</v>
      </c>
      <c r="G2265">
        <v>4</v>
      </c>
      <c r="H2265">
        <v>0</v>
      </c>
      <c r="I2265">
        <v>0</v>
      </c>
      <c r="J2265">
        <v>0</v>
      </c>
      <c r="K2265">
        <v>0</v>
      </c>
      <c r="L2265">
        <v>0</v>
      </c>
      <c r="M2265" t="s">
        <v>1376</v>
      </c>
    </row>
    <row r="2266" spans="1:13">
      <c r="A2266" s="13">
        <f t="shared" si="35"/>
        <v>4</v>
      </c>
      <c r="B2266">
        <v>3004854</v>
      </c>
      <c r="C2266">
        <v>1380</v>
      </c>
      <c r="D2266">
        <v>1501</v>
      </c>
      <c r="E2266"/>
      <c r="F2266" t="s">
        <v>253</v>
      </c>
      <c r="G2266">
        <v>4</v>
      </c>
      <c r="H2266">
        <v>0</v>
      </c>
      <c r="I2266">
        <v>0</v>
      </c>
      <c r="J2266">
        <v>0</v>
      </c>
      <c r="K2266">
        <v>0</v>
      </c>
      <c r="L2266">
        <v>0</v>
      </c>
      <c r="M2266" t="s">
        <v>1377</v>
      </c>
    </row>
    <row r="2267" spans="1:13">
      <c r="A2267" s="13">
        <f t="shared" si="35"/>
        <v>1</v>
      </c>
      <c r="B2267">
        <v>3004855</v>
      </c>
      <c r="C2267">
        <v>1380</v>
      </c>
      <c r="D2267">
        <v>1501</v>
      </c>
      <c r="E2267"/>
      <c r="F2267" t="s">
        <v>253</v>
      </c>
      <c r="G2267">
        <v>1</v>
      </c>
      <c r="H2267">
        <v>0</v>
      </c>
      <c r="I2267">
        <v>0</v>
      </c>
      <c r="J2267">
        <v>0</v>
      </c>
      <c r="K2267">
        <v>0</v>
      </c>
      <c r="L2267">
        <v>0</v>
      </c>
      <c r="M2267" t="s">
        <v>1378</v>
      </c>
    </row>
    <row r="2268" spans="1:13">
      <c r="A2268" s="13">
        <f t="shared" si="35"/>
        <v>10</v>
      </c>
      <c r="B2268">
        <v>3004856</v>
      </c>
      <c r="C2268">
        <v>1380</v>
      </c>
      <c r="D2268">
        <v>1501</v>
      </c>
      <c r="E2268"/>
      <c r="F2268" t="s">
        <v>253</v>
      </c>
      <c r="G2268">
        <v>10</v>
      </c>
      <c r="H2268">
        <v>0</v>
      </c>
      <c r="I2268">
        <v>0</v>
      </c>
      <c r="J2268">
        <v>0</v>
      </c>
      <c r="K2268">
        <v>0</v>
      </c>
      <c r="L2268">
        <v>0</v>
      </c>
      <c r="M2268" t="s">
        <v>1379</v>
      </c>
    </row>
    <row r="2269" spans="1:13">
      <c r="A2269" s="13">
        <f t="shared" si="35"/>
        <v>1</v>
      </c>
      <c r="B2269">
        <v>3004857</v>
      </c>
      <c r="C2269">
        <v>1380</v>
      </c>
      <c r="D2269">
        <v>1500</v>
      </c>
      <c r="E2269"/>
      <c r="F2269" t="s">
        <v>253</v>
      </c>
      <c r="G2269">
        <v>1</v>
      </c>
      <c r="H2269">
        <v>0</v>
      </c>
      <c r="I2269">
        <v>0</v>
      </c>
      <c r="J2269">
        <v>0</v>
      </c>
      <c r="K2269">
        <v>0</v>
      </c>
      <c r="L2269">
        <v>0</v>
      </c>
      <c r="M2269" t="s">
        <v>9127</v>
      </c>
    </row>
    <row r="2270" spans="1:13">
      <c r="A2270" s="13">
        <f t="shared" si="35"/>
        <v>5</v>
      </c>
      <c r="B2270">
        <v>3004858</v>
      </c>
      <c r="C2270">
        <v>1380</v>
      </c>
      <c r="D2270">
        <v>1500</v>
      </c>
      <c r="E2270"/>
      <c r="F2270" t="s">
        <v>253</v>
      </c>
      <c r="G2270">
        <v>5</v>
      </c>
      <c r="H2270">
        <v>0</v>
      </c>
      <c r="I2270">
        <v>0</v>
      </c>
      <c r="J2270">
        <v>0</v>
      </c>
      <c r="K2270">
        <v>0</v>
      </c>
      <c r="L2270">
        <v>0</v>
      </c>
      <c r="M2270" t="s">
        <v>7665</v>
      </c>
    </row>
    <row r="2271" spans="1:13">
      <c r="A2271" s="13">
        <f t="shared" si="35"/>
        <v>34</v>
      </c>
      <c r="B2271">
        <v>3004859</v>
      </c>
      <c r="C2271">
        <v>1380</v>
      </c>
      <c r="D2271">
        <v>1500</v>
      </c>
      <c r="E2271"/>
      <c r="F2271" t="s">
        <v>253</v>
      </c>
      <c r="G2271">
        <v>34</v>
      </c>
      <c r="H2271">
        <v>0</v>
      </c>
      <c r="I2271">
        <v>0</v>
      </c>
      <c r="J2271">
        <v>0</v>
      </c>
      <c r="K2271">
        <v>0</v>
      </c>
      <c r="L2271">
        <v>0</v>
      </c>
      <c r="M2271" t="s">
        <v>1380</v>
      </c>
    </row>
    <row r="2272" spans="1:13">
      <c r="A2272" s="13">
        <f t="shared" si="35"/>
        <v>24</v>
      </c>
      <c r="B2272">
        <v>3004861</v>
      </c>
      <c r="C2272">
        <v>1380</v>
      </c>
      <c r="D2272">
        <v>1500</v>
      </c>
      <c r="E2272"/>
      <c r="F2272" t="s">
        <v>253</v>
      </c>
      <c r="G2272">
        <v>24</v>
      </c>
      <c r="H2272">
        <v>0</v>
      </c>
      <c r="I2272">
        <v>0</v>
      </c>
      <c r="J2272">
        <v>0</v>
      </c>
      <c r="K2272">
        <v>0</v>
      </c>
      <c r="L2272">
        <v>0</v>
      </c>
      <c r="M2272" t="s">
        <v>9090</v>
      </c>
    </row>
    <row r="2273" spans="1:13">
      <c r="A2273" s="13">
        <f t="shared" si="35"/>
        <v>2</v>
      </c>
      <c r="B2273">
        <v>3004862</v>
      </c>
      <c r="C2273">
        <v>1380</v>
      </c>
      <c r="D2273">
        <v>1500</v>
      </c>
      <c r="E2273"/>
      <c r="F2273" t="s">
        <v>253</v>
      </c>
      <c r="G2273">
        <v>2</v>
      </c>
      <c r="H2273">
        <v>0</v>
      </c>
      <c r="I2273">
        <v>0</v>
      </c>
      <c r="J2273">
        <v>0</v>
      </c>
      <c r="K2273">
        <v>0</v>
      </c>
      <c r="L2273">
        <v>0</v>
      </c>
      <c r="M2273" t="s">
        <v>1381</v>
      </c>
    </row>
    <row r="2274" spans="1:13">
      <c r="A2274" s="13">
        <f t="shared" si="35"/>
        <v>1</v>
      </c>
      <c r="B2274">
        <v>3004863</v>
      </c>
      <c r="C2274">
        <v>1380</v>
      </c>
      <c r="D2274">
        <v>1501</v>
      </c>
      <c r="E2274"/>
      <c r="F2274" t="s">
        <v>253</v>
      </c>
      <c r="G2274">
        <v>1</v>
      </c>
      <c r="H2274">
        <v>0</v>
      </c>
      <c r="I2274">
        <v>0</v>
      </c>
      <c r="J2274">
        <v>0</v>
      </c>
      <c r="K2274">
        <v>0</v>
      </c>
      <c r="L2274">
        <v>0</v>
      </c>
      <c r="M2274" t="s">
        <v>1382</v>
      </c>
    </row>
    <row r="2275" spans="1:13">
      <c r="A2275" s="13">
        <f t="shared" si="35"/>
        <v>1</v>
      </c>
      <c r="B2275">
        <v>3004866</v>
      </c>
      <c r="C2275">
        <v>1380</v>
      </c>
      <c r="D2275">
        <v>1500</v>
      </c>
      <c r="E2275"/>
      <c r="F2275" t="s">
        <v>253</v>
      </c>
      <c r="G2275">
        <v>1</v>
      </c>
      <c r="H2275">
        <v>0</v>
      </c>
      <c r="I2275">
        <v>0</v>
      </c>
      <c r="J2275">
        <v>0</v>
      </c>
      <c r="K2275">
        <v>0</v>
      </c>
      <c r="L2275">
        <v>0</v>
      </c>
      <c r="M2275" t="s">
        <v>8099</v>
      </c>
    </row>
    <row r="2276" spans="1:13">
      <c r="A2276" s="13">
        <f t="shared" si="35"/>
        <v>2</v>
      </c>
      <c r="B2276">
        <v>3004867</v>
      </c>
      <c r="C2276">
        <v>1380</v>
      </c>
      <c r="D2276">
        <v>1501</v>
      </c>
      <c r="E2276"/>
      <c r="F2276" t="s">
        <v>253</v>
      </c>
      <c r="G2276">
        <v>2</v>
      </c>
      <c r="H2276">
        <v>0</v>
      </c>
      <c r="I2276">
        <v>0</v>
      </c>
      <c r="J2276">
        <v>0</v>
      </c>
      <c r="K2276">
        <v>0</v>
      </c>
      <c r="L2276">
        <v>0</v>
      </c>
      <c r="M2276" t="s">
        <v>1383</v>
      </c>
    </row>
    <row r="2277" spans="1:13">
      <c r="A2277" s="13">
        <f t="shared" si="35"/>
        <v>115</v>
      </c>
      <c r="B2277">
        <v>3004869</v>
      </c>
      <c r="C2277">
        <v>1380</v>
      </c>
      <c r="D2277">
        <v>1500</v>
      </c>
      <c r="E2277"/>
      <c r="F2277" t="s">
        <v>253</v>
      </c>
      <c r="G2277">
        <v>115</v>
      </c>
      <c r="H2277">
        <v>0</v>
      </c>
      <c r="I2277">
        <v>0</v>
      </c>
      <c r="J2277">
        <v>0</v>
      </c>
      <c r="K2277">
        <v>0</v>
      </c>
      <c r="L2277">
        <v>0</v>
      </c>
      <c r="M2277" t="s">
        <v>1384</v>
      </c>
    </row>
    <row r="2278" spans="1:13">
      <c r="A2278" s="13">
        <f t="shared" si="35"/>
        <v>2</v>
      </c>
      <c r="B2278">
        <v>3004871</v>
      </c>
      <c r="C2278">
        <v>1380</v>
      </c>
      <c r="D2278">
        <v>1501</v>
      </c>
      <c r="E2278"/>
      <c r="F2278" t="s">
        <v>253</v>
      </c>
      <c r="G2278">
        <v>2</v>
      </c>
      <c r="H2278">
        <v>0</v>
      </c>
      <c r="I2278">
        <v>0</v>
      </c>
      <c r="J2278">
        <v>0</v>
      </c>
      <c r="K2278">
        <v>0</v>
      </c>
      <c r="L2278">
        <v>0</v>
      </c>
      <c r="M2278" t="s">
        <v>1385</v>
      </c>
    </row>
    <row r="2279" spans="1:13">
      <c r="A2279" s="13">
        <f t="shared" si="35"/>
        <v>1</v>
      </c>
      <c r="B2279">
        <v>3004872</v>
      </c>
      <c r="C2279">
        <v>1380</v>
      </c>
      <c r="D2279">
        <v>1500</v>
      </c>
      <c r="E2279"/>
      <c r="F2279" t="s">
        <v>253</v>
      </c>
      <c r="G2279">
        <v>1</v>
      </c>
      <c r="H2279">
        <v>0</v>
      </c>
      <c r="I2279">
        <v>0</v>
      </c>
      <c r="J2279">
        <v>0</v>
      </c>
      <c r="K2279">
        <v>0</v>
      </c>
      <c r="L2279">
        <v>0</v>
      </c>
      <c r="M2279" t="s">
        <v>1386</v>
      </c>
    </row>
    <row r="2280" spans="1:13">
      <c r="A2280" s="13">
        <f t="shared" si="35"/>
        <v>2</v>
      </c>
      <c r="B2280">
        <v>3004873</v>
      </c>
      <c r="C2280">
        <v>1380</v>
      </c>
      <c r="D2280">
        <v>1501</v>
      </c>
      <c r="E2280"/>
      <c r="F2280" t="s">
        <v>253</v>
      </c>
      <c r="G2280">
        <v>2</v>
      </c>
      <c r="H2280">
        <v>0</v>
      </c>
      <c r="I2280">
        <v>0</v>
      </c>
      <c r="J2280">
        <v>0</v>
      </c>
      <c r="K2280">
        <v>0</v>
      </c>
      <c r="L2280">
        <v>0</v>
      </c>
      <c r="M2280" t="s">
        <v>1387</v>
      </c>
    </row>
    <row r="2281" spans="1:13">
      <c r="A2281" s="13">
        <f t="shared" si="35"/>
        <v>3</v>
      </c>
      <c r="B2281">
        <v>3004874</v>
      </c>
      <c r="C2281">
        <v>1380</v>
      </c>
      <c r="D2281">
        <v>1501</v>
      </c>
      <c r="E2281"/>
      <c r="F2281" t="s">
        <v>253</v>
      </c>
      <c r="G2281">
        <v>3</v>
      </c>
      <c r="H2281">
        <v>0</v>
      </c>
      <c r="I2281">
        <v>0</v>
      </c>
      <c r="J2281">
        <v>0</v>
      </c>
      <c r="K2281">
        <v>0</v>
      </c>
      <c r="L2281">
        <v>0</v>
      </c>
      <c r="M2281" t="s">
        <v>1388</v>
      </c>
    </row>
    <row r="2282" spans="1:13">
      <c r="A2282" s="13">
        <f t="shared" si="35"/>
        <v>4</v>
      </c>
      <c r="B2282">
        <v>3004879</v>
      </c>
      <c r="C2282">
        <v>1380</v>
      </c>
      <c r="D2282">
        <v>1501</v>
      </c>
      <c r="E2282"/>
      <c r="F2282" t="s">
        <v>253</v>
      </c>
      <c r="G2282">
        <v>4</v>
      </c>
      <c r="H2282">
        <v>0</v>
      </c>
      <c r="I2282">
        <v>0</v>
      </c>
      <c r="J2282">
        <v>0</v>
      </c>
      <c r="K2282">
        <v>0</v>
      </c>
      <c r="L2282">
        <v>0</v>
      </c>
      <c r="M2282" t="s">
        <v>1389</v>
      </c>
    </row>
    <row r="2283" spans="1:13">
      <c r="A2283" s="13">
        <f t="shared" si="35"/>
        <v>1</v>
      </c>
      <c r="B2283">
        <v>3004880</v>
      </c>
      <c r="C2283">
        <v>1380</v>
      </c>
      <c r="D2283">
        <v>1500</v>
      </c>
      <c r="E2283"/>
      <c r="F2283" t="s">
        <v>253</v>
      </c>
      <c r="G2283">
        <v>1</v>
      </c>
      <c r="H2283">
        <v>0</v>
      </c>
      <c r="I2283">
        <v>0</v>
      </c>
      <c r="J2283">
        <v>0</v>
      </c>
      <c r="K2283">
        <v>0</v>
      </c>
      <c r="L2283">
        <v>0</v>
      </c>
      <c r="M2283" t="s">
        <v>1390</v>
      </c>
    </row>
    <row r="2284" spans="1:13">
      <c r="A2284" s="13">
        <f t="shared" si="35"/>
        <v>26</v>
      </c>
      <c r="B2284">
        <v>3004881</v>
      </c>
      <c r="C2284">
        <v>1380</v>
      </c>
      <c r="D2284">
        <v>1501</v>
      </c>
      <c r="E2284"/>
      <c r="F2284" t="s">
        <v>253</v>
      </c>
      <c r="G2284">
        <v>26</v>
      </c>
      <c r="H2284">
        <v>0</v>
      </c>
      <c r="I2284">
        <v>0</v>
      </c>
      <c r="J2284">
        <v>0</v>
      </c>
      <c r="K2284">
        <v>0</v>
      </c>
      <c r="L2284">
        <v>0</v>
      </c>
      <c r="M2284" t="s">
        <v>1391</v>
      </c>
    </row>
    <row r="2285" spans="1:13">
      <c r="A2285" s="13">
        <f t="shared" si="35"/>
        <v>4</v>
      </c>
      <c r="B2285">
        <v>3004882</v>
      </c>
      <c r="C2285">
        <v>1380</v>
      </c>
      <c r="D2285">
        <v>1501</v>
      </c>
      <c r="E2285"/>
      <c r="F2285" t="s">
        <v>253</v>
      </c>
      <c r="G2285">
        <v>4</v>
      </c>
      <c r="H2285">
        <v>0</v>
      </c>
      <c r="I2285">
        <v>0</v>
      </c>
      <c r="J2285">
        <v>0</v>
      </c>
      <c r="K2285">
        <v>0</v>
      </c>
      <c r="L2285">
        <v>0</v>
      </c>
      <c r="M2285" t="s">
        <v>1392</v>
      </c>
    </row>
    <row r="2286" spans="1:13">
      <c r="A2286" s="13">
        <f t="shared" si="35"/>
        <v>4</v>
      </c>
      <c r="B2286">
        <v>3004883</v>
      </c>
      <c r="C2286">
        <v>1380</v>
      </c>
      <c r="D2286">
        <v>1501</v>
      </c>
      <c r="E2286"/>
      <c r="F2286" t="s">
        <v>253</v>
      </c>
      <c r="G2286">
        <v>4</v>
      </c>
      <c r="H2286">
        <v>0</v>
      </c>
      <c r="I2286">
        <v>0</v>
      </c>
      <c r="J2286">
        <v>0</v>
      </c>
      <c r="K2286">
        <v>0</v>
      </c>
      <c r="L2286">
        <v>0</v>
      </c>
      <c r="M2286" t="s">
        <v>1393</v>
      </c>
    </row>
    <row r="2287" spans="1:13">
      <c r="A2287" s="13">
        <f t="shared" si="35"/>
        <v>4</v>
      </c>
      <c r="B2287">
        <v>3004884</v>
      </c>
      <c r="C2287">
        <v>1380</v>
      </c>
      <c r="D2287">
        <v>1500</v>
      </c>
      <c r="E2287"/>
      <c r="F2287" t="s">
        <v>253</v>
      </c>
      <c r="G2287">
        <v>4</v>
      </c>
      <c r="H2287">
        <v>0</v>
      </c>
      <c r="I2287">
        <v>0</v>
      </c>
      <c r="J2287">
        <v>0</v>
      </c>
      <c r="K2287">
        <v>0</v>
      </c>
      <c r="L2287">
        <v>0</v>
      </c>
      <c r="M2287" t="s">
        <v>1394</v>
      </c>
    </row>
    <row r="2288" spans="1:13">
      <c r="A2288" s="13">
        <f t="shared" si="35"/>
        <v>32</v>
      </c>
      <c r="B2288">
        <v>3004885</v>
      </c>
      <c r="C2288">
        <v>1380</v>
      </c>
      <c r="D2288">
        <v>1501</v>
      </c>
      <c r="E2288"/>
      <c r="F2288" t="s">
        <v>253</v>
      </c>
      <c r="G2288">
        <v>32</v>
      </c>
      <c r="H2288">
        <v>0</v>
      </c>
      <c r="I2288">
        <v>0</v>
      </c>
      <c r="J2288">
        <v>0</v>
      </c>
      <c r="K2288">
        <v>0</v>
      </c>
      <c r="L2288">
        <v>0</v>
      </c>
      <c r="M2288" t="s">
        <v>1395</v>
      </c>
    </row>
    <row r="2289" spans="1:13">
      <c r="A2289" s="13">
        <f t="shared" si="35"/>
        <v>5</v>
      </c>
      <c r="B2289">
        <v>3004886</v>
      </c>
      <c r="C2289">
        <v>1380</v>
      </c>
      <c r="D2289">
        <v>1500</v>
      </c>
      <c r="E2289"/>
      <c r="F2289" t="s">
        <v>253</v>
      </c>
      <c r="G2289">
        <v>5</v>
      </c>
      <c r="H2289">
        <v>0</v>
      </c>
      <c r="I2289">
        <v>0</v>
      </c>
      <c r="J2289">
        <v>0</v>
      </c>
      <c r="K2289">
        <v>0</v>
      </c>
      <c r="L2289">
        <v>0</v>
      </c>
      <c r="M2289" t="s">
        <v>8690</v>
      </c>
    </row>
    <row r="2290" spans="1:13">
      <c r="A2290" s="13">
        <f t="shared" si="35"/>
        <v>23</v>
      </c>
      <c r="B2290">
        <v>3004887</v>
      </c>
      <c r="C2290">
        <v>1380</v>
      </c>
      <c r="D2290">
        <v>1500</v>
      </c>
      <c r="E2290"/>
      <c r="F2290" t="s">
        <v>253</v>
      </c>
      <c r="G2290">
        <v>23</v>
      </c>
      <c r="H2290">
        <v>0</v>
      </c>
      <c r="I2290">
        <v>0</v>
      </c>
      <c r="J2290">
        <v>0</v>
      </c>
      <c r="K2290">
        <v>0</v>
      </c>
      <c r="L2290">
        <v>0</v>
      </c>
      <c r="M2290" t="s">
        <v>1396</v>
      </c>
    </row>
    <row r="2291" spans="1:13">
      <c r="A2291" s="13">
        <f t="shared" si="35"/>
        <v>4</v>
      </c>
      <c r="B2291">
        <v>3004888</v>
      </c>
      <c r="C2291">
        <v>1380</v>
      </c>
      <c r="D2291">
        <v>1501</v>
      </c>
      <c r="E2291"/>
      <c r="F2291" t="s">
        <v>253</v>
      </c>
      <c r="G2291">
        <v>4</v>
      </c>
      <c r="H2291">
        <v>0</v>
      </c>
      <c r="I2291">
        <v>0</v>
      </c>
      <c r="J2291">
        <v>0</v>
      </c>
      <c r="K2291">
        <v>0</v>
      </c>
      <c r="L2291">
        <v>0</v>
      </c>
      <c r="M2291" t="s">
        <v>1397</v>
      </c>
    </row>
    <row r="2292" spans="1:13">
      <c r="A2292" s="13">
        <f t="shared" si="35"/>
        <v>1</v>
      </c>
      <c r="B2292">
        <v>3004889</v>
      </c>
      <c r="C2292">
        <v>1380</v>
      </c>
      <c r="D2292">
        <v>1501</v>
      </c>
      <c r="E2292"/>
      <c r="F2292" t="s">
        <v>253</v>
      </c>
      <c r="G2292">
        <v>1</v>
      </c>
      <c r="H2292">
        <v>0</v>
      </c>
      <c r="I2292">
        <v>0</v>
      </c>
      <c r="J2292">
        <v>0</v>
      </c>
      <c r="K2292">
        <v>0</v>
      </c>
      <c r="L2292">
        <v>0</v>
      </c>
      <c r="M2292" t="s">
        <v>1398</v>
      </c>
    </row>
    <row r="2293" spans="1:13">
      <c r="A2293" s="13">
        <f t="shared" si="35"/>
        <v>57</v>
      </c>
      <c r="B2293">
        <v>3004891</v>
      </c>
      <c r="C2293">
        <v>1380</v>
      </c>
      <c r="D2293">
        <v>1500</v>
      </c>
      <c r="E2293"/>
      <c r="F2293" t="s">
        <v>253</v>
      </c>
      <c r="G2293">
        <v>57</v>
      </c>
      <c r="H2293">
        <v>0</v>
      </c>
      <c r="I2293">
        <v>0</v>
      </c>
      <c r="J2293">
        <v>0</v>
      </c>
      <c r="K2293">
        <v>0</v>
      </c>
      <c r="L2293">
        <v>0</v>
      </c>
      <c r="M2293" t="s">
        <v>1399</v>
      </c>
    </row>
    <row r="2294" spans="1:13">
      <c r="A2294" s="13">
        <f t="shared" si="35"/>
        <v>2</v>
      </c>
      <c r="B2294">
        <v>3004892</v>
      </c>
      <c r="C2294">
        <v>1380</v>
      </c>
      <c r="D2294">
        <v>1501</v>
      </c>
      <c r="E2294"/>
      <c r="F2294" t="s">
        <v>253</v>
      </c>
      <c r="G2294">
        <v>2</v>
      </c>
      <c r="H2294">
        <v>0</v>
      </c>
      <c r="I2294">
        <v>0</v>
      </c>
      <c r="J2294">
        <v>0</v>
      </c>
      <c r="K2294">
        <v>0</v>
      </c>
      <c r="L2294">
        <v>0</v>
      </c>
      <c r="M2294" t="s">
        <v>1400</v>
      </c>
    </row>
    <row r="2295" spans="1:13">
      <c r="A2295" s="13">
        <f t="shared" si="35"/>
        <v>1</v>
      </c>
      <c r="B2295">
        <v>3004893</v>
      </c>
      <c r="C2295">
        <v>1380</v>
      </c>
      <c r="D2295">
        <v>1500</v>
      </c>
      <c r="E2295"/>
      <c r="F2295" t="s">
        <v>253</v>
      </c>
      <c r="G2295">
        <v>1</v>
      </c>
      <c r="H2295">
        <v>0</v>
      </c>
      <c r="I2295">
        <v>0</v>
      </c>
      <c r="J2295">
        <v>0</v>
      </c>
      <c r="K2295">
        <v>0</v>
      </c>
      <c r="L2295">
        <v>0</v>
      </c>
      <c r="M2295" t="s">
        <v>1401</v>
      </c>
    </row>
    <row r="2296" spans="1:13">
      <c r="A2296" s="13">
        <f t="shared" si="35"/>
        <v>5</v>
      </c>
      <c r="B2296">
        <v>3004894</v>
      </c>
      <c r="C2296">
        <v>1380</v>
      </c>
      <c r="D2296">
        <v>1501</v>
      </c>
      <c r="E2296"/>
      <c r="F2296" t="s">
        <v>253</v>
      </c>
      <c r="G2296">
        <v>5</v>
      </c>
      <c r="H2296">
        <v>0</v>
      </c>
      <c r="I2296">
        <v>0</v>
      </c>
      <c r="J2296">
        <v>0</v>
      </c>
      <c r="K2296">
        <v>0</v>
      </c>
      <c r="L2296">
        <v>0</v>
      </c>
      <c r="M2296" t="s">
        <v>1402</v>
      </c>
    </row>
    <row r="2297" spans="1:13">
      <c r="A2297" s="13">
        <f t="shared" si="35"/>
        <v>30</v>
      </c>
      <c r="B2297">
        <v>3004895</v>
      </c>
      <c r="C2297">
        <v>1380</v>
      </c>
      <c r="D2297">
        <v>1501</v>
      </c>
      <c r="E2297"/>
      <c r="F2297" t="s">
        <v>253</v>
      </c>
      <c r="G2297">
        <v>30</v>
      </c>
      <c r="H2297">
        <v>0</v>
      </c>
      <c r="I2297">
        <v>0</v>
      </c>
      <c r="J2297">
        <v>0</v>
      </c>
      <c r="K2297">
        <v>0</v>
      </c>
      <c r="L2297">
        <v>0</v>
      </c>
      <c r="M2297" t="s">
        <v>1403</v>
      </c>
    </row>
    <row r="2298" spans="1:13">
      <c r="A2298" s="13">
        <f t="shared" si="35"/>
        <v>9</v>
      </c>
      <c r="B2298">
        <v>3004896</v>
      </c>
      <c r="C2298">
        <v>1380</v>
      </c>
      <c r="D2298">
        <v>1501</v>
      </c>
      <c r="E2298"/>
      <c r="F2298" t="s">
        <v>253</v>
      </c>
      <c r="G2298">
        <v>9</v>
      </c>
      <c r="H2298">
        <v>0</v>
      </c>
      <c r="I2298">
        <v>0</v>
      </c>
      <c r="J2298">
        <v>0</v>
      </c>
      <c r="K2298">
        <v>0</v>
      </c>
      <c r="L2298">
        <v>0</v>
      </c>
      <c r="M2298" t="s">
        <v>1404</v>
      </c>
    </row>
    <row r="2299" spans="1:13">
      <c r="A2299" s="13">
        <f t="shared" si="35"/>
        <v>2</v>
      </c>
      <c r="B2299">
        <v>3004897</v>
      </c>
      <c r="C2299">
        <v>1380</v>
      </c>
      <c r="D2299">
        <v>1501</v>
      </c>
      <c r="E2299"/>
      <c r="F2299" t="s">
        <v>253</v>
      </c>
      <c r="G2299">
        <v>2</v>
      </c>
      <c r="H2299">
        <v>0</v>
      </c>
      <c r="I2299">
        <v>0</v>
      </c>
      <c r="J2299">
        <v>0</v>
      </c>
      <c r="K2299">
        <v>0</v>
      </c>
      <c r="L2299">
        <v>0</v>
      </c>
      <c r="M2299" t="s">
        <v>1405</v>
      </c>
    </row>
    <row r="2300" spans="1:13">
      <c r="A2300" s="13">
        <f t="shared" si="35"/>
        <v>2</v>
      </c>
      <c r="B2300">
        <v>3004898</v>
      </c>
      <c r="C2300">
        <v>1380</v>
      </c>
      <c r="D2300">
        <v>1501</v>
      </c>
      <c r="E2300"/>
      <c r="F2300" t="s">
        <v>253</v>
      </c>
      <c r="G2300">
        <v>2</v>
      </c>
      <c r="H2300">
        <v>0</v>
      </c>
      <c r="I2300">
        <v>0</v>
      </c>
      <c r="J2300">
        <v>0</v>
      </c>
      <c r="K2300">
        <v>0</v>
      </c>
      <c r="L2300">
        <v>0</v>
      </c>
      <c r="M2300" t="s">
        <v>1406</v>
      </c>
    </row>
    <row r="2301" spans="1:13">
      <c r="A2301" s="13">
        <f t="shared" si="35"/>
        <v>1</v>
      </c>
      <c r="B2301">
        <v>3004899</v>
      </c>
      <c r="C2301">
        <v>1380</v>
      </c>
      <c r="D2301">
        <v>1501</v>
      </c>
      <c r="E2301"/>
      <c r="F2301" t="s">
        <v>253</v>
      </c>
      <c r="G2301">
        <v>1</v>
      </c>
      <c r="H2301">
        <v>0</v>
      </c>
      <c r="I2301">
        <v>0</v>
      </c>
      <c r="J2301">
        <v>0</v>
      </c>
      <c r="K2301">
        <v>0</v>
      </c>
      <c r="L2301">
        <v>0</v>
      </c>
      <c r="M2301" t="s">
        <v>1407</v>
      </c>
    </row>
    <row r="2302" spans="1:13">
      <c r="A2302" s="13">
        <f t="shared" si="35"/>
        <v>3</v>
      </c>
      <c r="B2302">
        <v>3004900</v>
      </c>
      <c r="C2302">
        <v>1380</v>
      </c>
      <c r="D2302">
        <v>1500</v>
      </c>
      <c r="E2302"/>
      <c r="F2302" t="s">
        <v>253</v>
      </c>
      <c r="G2302">
        <v>3</v>
      </c>
      <c r="H2302">
        <v>0</v>
      </c>
      <c r="I2302">
        <v>0</v>
      </c>
      <c r="J2302">
        <v>0</v>
      </c>
      <c r="K2302">
        <v>0</v>
      </c>
      <c r="L2302">
        <v>0</v>
      </c>
      <c r="M2302" t="s">
        <v>7989</v>
      </c>
    </row>
    <row r="2303" spans="1:13">
      <c r="A2303" s="13">
        <f t="shared" si="35"/>
        <v>3</v>
      </c>
      <c r="B2303">
        <v>3004901</v>
      </c>
      <c r="C2303">
        <v>1380</v>
      </c>
      <c r="D2303">
        <v>1501</v>
      </c>
      <c r="E2303"/>
      <c r="F2303" t="s">
        <v>253</v>
      </c>
      <c r="G2303">
        <v>3</v>
      </c>
      <c r="H2303">
        <v>0</v>
      </c>
      <c r="I2303">
        <v>0</v>
      </c>
      <c r="J2303">
        <v>0</v>
      </c>
      <c r="K2303">
        <v>0</v>
      </c>
      <c r="L2303">
        <v>0</v>
      </c>
      <c r="M2303" t="s">
        <v>1408</v>
      </c>
    </row>
    <row r="2304" spans="1:13">
      <c r="A2304" s="13">
        <f t="shared" si="35"/>
        <v>4</v>
      </c>
      <c r="B2304">
        <v>3004902</v>
      </c>
      <c r="C2304">
        <v>1380</v>
      </c>
      <c r="D2304">
        <v>1501</v>
      </c>
      <c r="E2304"/>
      <c r="F2304" t="s">
        <v>253</v>
      </c>
      <c r="G2304">
        <v>4</v>
      </c>
      <c r="H2304">
        <v>0</v>
      </c>
      <c r="I2304">
        <v>0</v>
      </c>
      <c r="J2304">
        <v>0</v>
      </c>
      <c r="K2304">
        <v>0</v>
      </c>
      <c r="L2304">
        <v>0</v>
      </c>
      <c r="M2304" t="s">
        <v>1409</v>
      </c>
    </row>
    <row r="2305" spans="1:13">
      <c r="A2305" s="13">
        <f t="shared" si="35"/>
        <v>8</v>
      </c>
      <c r="B2305">
        <v>3004904</v>
      </c>
      <c r="C2305">
        <v>1380</v>
      </c>
      <c r="D2305">
        <v>1501</v>
      </c>
      <c r="E2305"/>
      <c r="F2305" t="s">
        <v>253</v>
      </c>
      <c r="G2305">
        <v>8</v>
      </c>
      <c r="H2305">
        <v>0</v>
      </c>
      <c r="I2305">
        <v>0</v>
      </c>
      <c r="J2305">
        <v>0</v>
      </c>
      <c r="K2305">
        <v>0</v>
      </c>
      <c r="L2305">
        <v>0</v>
      </c>
      <c r="M2305" t="s">
        <v>1410</v>
      </c>
    </row>
    <row r="2306" spans="1:13">
      <c r="A2306" s="13">
        <f t="shared" si="35"/>
        <v>2</v>
      </c>
      <c r="B2306">
        <v>3004905</v>
      </c>
      <c r="C2306">
        <v>1380</v>
      </c>
      <c r="D2306">
        <v>1501</v>
      </c>
      <c r="E2306"/>
      <c r="F2306" t="s">
        <v>253</v>
      </c>
      <c r="G2306">
        <v>2</v>
      </c>
      <c r="H2306">
        <v>0</v>
      </c>
      <c r="I2306">
        <v>0</v>
      </c>
      <c r="J2306">
        <v>0</v>
      </c>
      <c r="K2306">
        <v>0</v>
      </c>
      <c r="L2306">
        <v>0</v>
      </c>
      <c r="M2306" t="s">
        <v>1411</v>
      </c>
    </row>
    <row r="2307" spans="1:13">
      <c r="A2307" s="13">
        <f t="shared" ref="A2307:A2370" si="36">G2307+H2307+I2307</f>
        <v>6</v>
      </c>
      <c r="B2307">
        <v>3004909</v>
      </c>
      <c r="C2307">
        <v>1380</v>
      </c>
      <c r="D2307">
        <v>1501</v>
      </c>
      <c r="E2307"/>
      <c r="F2307" t="s">
        <v>253</v>
      </c>
      <c r="G2307">
        <v>6</v>
      </c>
      <c r="H2307">
        <v>0</v>
      </c>
      <c r="I2307">
        <v>0</v>
      </c>
      <c r="J2307">
        <v>0</v>
      </c>
      <c r="K2307">
        <v>0</v>
      </c>
      <c r="L2307">
        <v>0</v>
      </c>
      <c r="M2307" t="s">
        <v>1412</v>
      </c>
    </row>
    <row r="2308" spans="1:13">
      <c r="A2308" s="13">
        <f t="shared" si="36"/>
        <v>3</v>
      </c>
      <c r="B2308">
        <v>3004910</v>
      </c>
      <c r="C2308">
        <v>1380</v>
      </c>
      <c r="D2308">
        <v>1501</v>
      </c>
      <c r="E2308"/>
      <c r="F2308" t="s">
        <v>253</v>
      </c>
      <c r="G2308">
        <v>3</v>
      </c>
      <c r="H2308">
        <v>0</v>
      </c>
      <c r="I2308">
        <v>0</v>
      </c>
      <c r="J2308">
        <v>0</v>
      </c>
      <c r="K2308">
        <v>0</v>
      </c>
      <c r="L2308">
        <v>0</v>
      </c>
      <c r="M2308" t="s">
        <v>1413</v>
      </c>
    </row>
    <row r="2309" spans="1:13">
      <c r="A2309" s="13">
        <f t="shared" si="36"/>
        <v>1</v>
      </c>
      <c r="B2309">
        <v>3004912</v>
      </c>
      <c r="C2309">
        <v>1380</v>
      </c>
      <c r="D2309">
        <v>1501</v>
      </c>
      <c r="E2309"/>
      <c r="F2309" t="s">
        <v>253</v>
      </c>
      <c r="G2309">
        <v>1</v>
      </c>
      <c r="H2309">
        <v>0</v>
      </c>
      <c r="I2309">
        <v>0</v>
      </c>
      <c r="J2309">
        <v>0</v>
      </c>
      <c r="K2309">
        <v>0</v>
      </c>
      <c r="L2309">
        <v>0</v>
      </c>
      <c r="M2309" t="s">
        <v>1414</v>
      </c>
    </row>
    <row r="2310" spans="1:13">
      <c r="A2310" s="13">
        <f t="shared" si="36"/>
        <v>2</v>
      </c>
      <c r="B2310">
        <v>3004914</v>
      </c>
      <c r="C2310">
        <v>1380</v>
      </c>
      <c r="D2310">
        <v>1500</v>
      </c>
      <c r="E2310"/>
      <c r="F2310" t="s">
        <v>253</v>
      </c>
      <c r="G2310">
        <v>2</v>
      </c>
      <c r="H2310">
        <v>0</v>
      </c>
      <c r="I2310">
        <v>0</v>
      </c>
      <c r="J2310">
        <v>0</v>
      </c>
      <c r="K2310">
        <v>0</v>
      </c>
      <c r="L2310">
        <v>0</v>
      </c>
      <c r="M2310" t="s">
        <v>8024</v>
      </c>
    </row>
    <row r="2311" spans="1:13">
      <c r="A2311" s="13">
        <f t="shared" si="36"/>
        <v>11</v>
      </c>
      <c r="B2311">
        <v>3004915</v>
      </c>
      <c r="C2311">
        <v>1380</v>
      </c>
      <c r="D2311">
        <v>1501</v>
      </c>
      <c r="E2311"/>
      <c r="F2311" t="s">
        <v>253</v>
      </c>
      <c r="G2311">
        <v>11</v>
      </c>
      <c r="H2311">
        <v>0</v>
      </c>
      <c r="I2311">
        <v>0</v>
      </c>
      <c r="J2311">
        <v>0</v>
      </c>
      <c r="K2311">
        <v>0</v>
      </c>
      <c r="L2311">
        <v>0</v>
      </c>
      <c r="M2311" t="s">
        <v>1415</v>
      </c>
    </row>
    <row r="2312" spans="1:13">
      <c r="A2312" s="13">
        <f t="shared" si="36"/>
        <v>9</v>
      </c>
      <c r="B2312">
        <v>3004916</v>
      </c>
      <c r="C2312">
        <v>1380</v>
      </c>
      <c r="D2312">
        <v>1501</v>
      </c>
      <c r="E2312"/>
      <c r="F2312" t="s">
        <v>253</v>
      </c>
      <c r="G2312">
        <v>9</v>
      </c>
      <c r="H2312">
        <v>0</v>
      </c>
      <c r="I2312">
        <v>0</v>
      </c>
      <c r="J2312">
        <v>0</v>
      </c>
      <c r="K2312">
        <v>0</v>
      </c>
      <c r="L2312">
        <v>0</v>
      </c>
      <c r="M2312" t="s">
        <v>1416</v>
      </c>
    </row>
    <row r="2313" spans="1:13">
      <c r="A2313" s="13">
        <f t="shared" si="36"/>
        <v>1</v>
      </c>
      <c r="B2313">
        <v>3004917</v>
      </c>
      <c r="C2313">
        <v>1380</v>
      </c>
      <c r="D2313">
        <v>1501</v>
      </c>
      <c r="E2313"/>
      <c r="F2313" t="s">
        <v>253</v>
      </c>
      <c r="G2313">
        <v>1</v>
      </c>
      <c r="H2313">
        <v>0</v>
      </c>
      <c r="I2313">
        <v>0</v>
      </c>
      <c r="J2313">
        <v>0</v>
      </c>
      <c r="K2313">
        <v>0</v>
      </c>
      <c r="L2313">
        <v>0</v>
      </c>
      <c r="M2313" t="s">
        <v>1417</v>
      </c>
    </row>
    <row r="2314" spans="1:13">
      <c r="A2314" s="13">
        <f t="shared" si="36"/>
        <v>2</v>
      </c>
      <c r="B2314">
        <v>3004918</v>
      </c>
      <c r="C2314">
        <v>1380</v>
      </c>
      <c r="D2314">
        <v>1501</v>
      </c>
      <c r="E2314"/>
      <c r="F2314" t="s">
        <v>253</v>
      </c>
      <c r="G2314">
        <v>2</v>
      </c>
      <c r="H2314">
        <v>0</v>
      </c>
      <c r="I2314">
        <v>0</v>
      </c>
      <c r="J2314">
        <v>0</v>
      </c>
      <c r="K2314">
        <v>0</v>
      </c>
      <c r="L2314">
        <v>0</v>
      </c>
      <c r="M2314" t="s">
        <v>1418</v>
      </c>
    </row>
    <row r="2315" spans="1:13">
      <c r="A2315" s="13">
        <f t="shared" si="36"/>
        <v>20</v>
      </c>
      <c r="B2315">
        <v>3004920</v>
      </c>
      <c r="C2315">
        <v>1380</v>
      </c>
      <c r="D2315">
        <v>1500</v>
      </c>
      <c r="E2315"/>
      <c r="F2315" t="s">
        <v>253</v>
      </c>
      <c r="G2315">
        <v>20</v>
      </c>
      <c r="H2315">
        <v>0</v>
      </c>
      <c r="I2315">
        <v>0</v>
      </c>
      <c r="J2315">
        <v>0</v>
      </c>
      <c r="K2315">
        <v>0</v>
      </c>
      <c r="L2315">
        <v>0</v>
      </c>
      <c r="M2315" t="s">
        <v>1419</v>
      </c>
    </row>
    <row r="2316" spans="1:13">
      <c r="A2316" s="13">
        <f t="shared" si="36"/>
        <v>2</v>
      </c>
      <c r="B2316">
        <v>3004921</v>
      </c>
      <c r="C2316">
        <v>1380</v>
      </c>
      <c r="D2316">
        <v>1501</v>
      </c>
      <c r="E2316"/>
      <c r="F2316" t="s">
        <v>253</v>
      </c>
      <c r="G2316">
        <v>2</v>
      </c>
      <c r="H2316">
        <v>0</v>
      </c>
      <c r="I2316">
        <v>0</v>
      </c>
      <c r="J2316">
        <v>0</v>
      </c>
      <c r="K2316">
        <v>0</v>
      </c>
      <c r="L2316">
        <v>0</v>
      </c>
      <c r="M2316" t="s">
        <v>1420</v>
      </c>
    </row>
    <row r="2317" spans="1:13">
      <c r="A2317" s="13">
        <f t="shared" si="36"/>
        <v>2</v>
      </c>
      <c r="B2317">
        <v>3004923</v>
      </c>
      <c r="C2317">
        <v>1380</v>
      </c>
      <c r="D2317">
        <v>1501</v>
      </c>
      <c r="E2317"/>
      <c r="F2317" t="s">
        <v>253</v>
      </c>
      <c r="G2317">
        <v>2</v>
      </c>
      <c r="H2317">
        <v>0</v>
      </c>
      <c r="I2317">
        <v>0</v>
      </c>
      <c r="J2317">
        <v>0</v>
      </c>
      <c r="K2317">
        <v>0</v>
      </c>
      <c r="L2317">
        <v>0</v>
      </c>
      <c r="M2317" t="s">
        <v>1421</v>
      </c>
    </row>
    <row r="2318" spans="1:13">
      <c r="A2318" s="13">
        <f t="shared" si="36"/>
        <v>45</v>
      </c>
      <c r="B2318">
        <v>3004924</v>
      </c>
      <c r="C2318">
        <v>1380</v>
      </c>
      <c r="D2318">
        <v>1500</v>
      </c>
      <c r="E2318"/>
      <c r="F2318" t="s">
        <v>289</v>
      </c>
      <c r="G2318">
        <v>45</v>
      </c>
      <c r="H2318">
        <v>0</v>
      </c>
      <c r="I2318">
        <v>0</v>
      </c>
      <c r="J2318">
        <v>0</v>
      </c>
      <c r="K2318">
        <v>0</v>
      </c>
      <c r="L2318">
        <v>0</v>
      </c>
      <c r="M2318" t="s">
        <v>1422</v>
      </c>
    </row>
    <row r="2319" spans="1:13">
      <c r="A2319" s="13">
        <f t="shared" si="36"/>
        <v>3</v>
      </c>
      <c r="B2319">
        <v>3004925</v>
      </c>
      <c r="C2319">
        <v>1380</v>
      </c>
      <c r="D2319">
        <v>1501</v>
      </c>
      <c r="E2319"/>
      <c r="F2319" t="s">
        <v>253</v>
      </c>
      <c r="G2319">
        <v>3</v>
      </c>
      <c r="H2319">
        <v>0</v>
      </c>
      <c r="I2319">
        <v>0</v>
      </c>
      <c r="J2319">
        <v>0</v>
      </c>
      <c r="K2319">
        <v>0</v>
      </c>
      <c r="L2319">
        <v>0</v>
      </c>
      <c r="M2319" t="s">
        <v>1423</v>
      </c>
    </row>
    <row r="2320" spans="1:13">
      <c r="A2320" s="13">
        <f t="shared" si="36"/>
        <v>4</v>
      </c>
      <c r="B2320">
        <v>3004925</v>
      </c>
      <c r="C2320">
        <v>1400</v>
      </c>
      <c r="D2320">
        <v>1500</v>
      </c>
      <c r="E2320"/>
      <c r="F2320" t="s">
        <v>253</v>
      </c>
      <c r="G2320">
        <v>4</v>
      </c>
      <c r="H2320">
        <v>0</v>
      </c>
      <c r="I2320">
        <v>0</v>
      </c>
      <c r="J2320">
        <v>0</v>
      </c>
      <c r="K2320">
        <v>0</v>
      </c>
      <c r="L2320">
        <v>0</v>
      </c>
      <c r="M2320" t="s">
        <v>1423</v>
      </c>
    </row>
    <row r="2321" spans="1:13">
      <c r="A2321" s="13">
        <f t="shared" si="36"/>
        <v>1</v>
      </c>
      <c r="B2321">
        <v>3004927</v>
      </c>
      <c r="C2321">
        <v>1400</v>
      </c>
      <c r="D2321">
        <v>1500</v>
      </c>
      <c r="E2321"/>
      <c r="F2321" t="s">
        <v>253</v>
      </c>
      <c r="G2321">
        <v>1</v>
      </c>
      <c r="H2321">
        <v>0</v>
      </c>
      <c r="I2321">
        <v>0</v>
      </c>
      <c r="J2321">
        <v>0</v>
      </c>
      <c r="K2321">
        <v>0</v>
      </c>
      <c r="L2321">
        <v>0</v>
      </c>
      <c r="M2321" t="s">
        <v>1424</v>
      </c>
    </row>
    <row r="2322" spans="1:13">
      <c r="A2322" s="13">
        <f t="shared" si="36"/>
        <v>2</v>
      </c>
      <c r="B2322">
        <v>3004928</v>
      </c>
      <c r="C2322">
        <v>1380</v>
      </c>
      <c r="D2322">
        <v>1500</v>
      </c>
      <c r="E2322"/>
      <c r="F2322" t="s">
        <v>253</v>
      </c>
      <c r="G2322">
        <v>2</v>
      </c>
      <c r="H2322">
        <v>0</v>
      </c>
      <c r="I2322">
        <v>0</v>
      </c>
      <c r="J2322">
        <v>0</v>
      </c>
      <c r="K2322">
        <v>0</v>
      </c>
      <c r="L2322">
        <v>0</v>
      </c>
      <c r="M2322" t="s">
        <v>1425</v>
      </c>
    </row>
    <row r="2323" spans="1:13">
      <c r="A2323" s="13">
        <f t="shared" si="36"/>
        <v>4</v>
      </c>
      <c r="B2323">
        <v>3004928</v>
      </c>
      <c r="C2323">
        <v>1400</v>
      </c>
      <c r="D2323">
        <v>1500</v>
      </c>
      <c r="E2323"/>
      <c r="F2323" t="s">
        <v>253</v>
      </c>
      <c r="G2323">
        <v>4</v>
      </c>
      <c r="H2323">
        <v>0</v>
      </c>
      <c r="I2323">
        <v>0</v>
      </c>
      <c r="J2323">
        <v>0</v>
      </c>
      <c r="K2323">
        <v>0</v>
      </c>
      <c r="L2323">
        <v>0</v>
      </c>
      <c r="M2323" t="s">
        <v>1425</v>
      </c>
    </row>
    <row r="2324" spans="1:13">
      <c r="A2324" s="13">
        <f t="shared" si="36"/>
        <v>1</v>
      </c>
      <c r="B2324">
        <v>3004929</v>
      </c>
      <c r="C2324">
        <v>1380</v>
      </c>
      <c r="D2324">
        <v>1501</v>
      </c>
      <c r="E2324"/>
      <c r="F2324" t="s">
        <v>253</v>
      </c>
      <c r="G2324">
        <v>1</v>
      </c>
      <c r="H2324">
        <v>0</v>
      </c>
      <c r="I2324">
        <v>0</v>
      </c>
      <c r="J2324">
        <v>0</v>
      </c>
      <c r="K2324">
        <v>0</v>
      </c>
      <c r="L2324">
        <v>0</v>
      </c>
      <c r="M2324" t="s">
        <v>1426</v>
      </c>
    </row>
    <row r="2325" spans="1:13">
      <c r="A2325" s="13">
        <f t="shared" si="36"/>
        <v>15</v>
      </c>
      <c r="B2325">
        <v>3004930</v>
      </c>
      <c r="C2325">
        <v>1380</v>
      </c>
      <c r="D2325">
        <v>1500</v>
      </c>
      <c r="E2325"/>
      <c r="F2325" t="s">
        <v>253</v>
      </c>
      <c r="G2325">
        <v>15</v>
      </c>
      <c r="H2325">
        <v>0</v>
      </c>
      <c r="I2325">
        <v>0</v>
      </c>
      <c r="J2325">
        <v>0</v>
      </c>
      <c r="K2325">
        <v>0</v>
      </c>
      <c r="L2325">
        <v>0</v>
      </c>
      <c r="M2325" t="s">
        <v>9064</v>
      </c>
    </row>
    <row r="2326" spans="1:13">
      <c r="A2326" s="13">
        <f t="shared" si="36"/>
        <v>17</v>
      </c>
      <c r="B2326">
        <v>3004931</v>
      </c>
      <c r="C2326">
        <v>1380</v>
      </c>
      <c r="D2326">
        <v>1501</v>
      </c>
      <c r="E2326"/>
      <c r="F2326" t="s">
        <v>253</v>
      </c>
      <c r="G2326">
        <v>17</v>
      </c>
      <c r="H2326">
        <v>0</v>
      </c>
      <c r="I2326">
        <v>0</v>
      </c>
      <c r="J2326">
        <v>0</v>
      </c>
      <c r="K2326">
        <v>0</v>
      </c>
      <c r="L2326">
        <v>0</v>
      </c>
      <c r="M2326" t="s">
        <v>1427</v>
      </c>
    </row>
    <row r="2327" spans="1:13">
      <c r="A2327" s="13">
        <f t="shared" si="36"/>
        <v>1</v>
      </c>
      <c r="B2327">
        <v>3004932</v>
      </c>
      <c r="C2327">
        <v>1380</v>
      </c>
      <c r="D2327">
        <v>1500</v>
      </c>
      <c r="E2327"/>
      <c r="F2327" t="s">
        <v>253</v>
      </c>
      <c r="G2327">
        <v>1</v>
      </c>
      <c r="H2327">
        <v>0</v>
      </c>
      <c r="I2327">
        <v>0</v>
      </c>
      <c r="J2327">
        <v>0</v>
      </c>
      <c r="K2327">
        <v>0</v>
      </c>
      <c r="L2327">
        <v>0</v>
      </c>
      <c r="M2327" t="s">
        <v>1428</v>
      </c>
    </row>
    <row r="2328" spans="1:13">
      <c r="A2328" s="13">
        <f t="shared" si="36"/>
        <v>1</v>
      </c>
      <c r="B2328">
        <v>3004933</v>
      </c>
      <c r="C2328">
        <v>1380</v>
      </c>
      <c r="D2328">
        <v>1501</v>
      </c>
      <c r="E2328"/>
      <c r="F2328" t="s">
        <v>253</v>
      </c>
      <c r="G2328">
        <v>1</v>
      </c>
      <c r="H2328">
        <v>0</v>
      </c>
      <c r="I2328">
        <v>0</v>
      </c>
      <c r="J2328">
        <v>0</v>
      </c>
      <c r="K2328">
        <v>0</v>
      </c>
      <c r="L2328">
        <v>0</v>
      </c>
      <c r="M2328" t="s">
        <v>1429</v>
      </c>
    </row>
    <row r="2329" spans="1:13">
      <c r="A2329" s="13">
        <f t="shared" si="36"/>
        <v>1</v>
      </c>
      <c r="B2329">
        <v>3004934</v>
      </c>
      <c r="C2329">
        <v>1380</v>
      </c>
      <c r="D2329">
        <v>1501</v>
      </c>
      <c r="E2329"/>
      <c r="F2329" t="s">
        <v>253</v>
      </c>
      <c r="G2329">
        <v>1</v>
      </c>
      <c r="H2329">
        <v>0</v>
      </c>
      <c r="I2329">
        <v>0</v>
      </c>
      <c r="J2329">
        <v>0</v>
      </c>
      <c r="K2329">
        <v>0</v>
      </c>
      <c r="L2329">
        <v>0</v>
      </c>
      <c r="M2329" t="s">
        <v>1430</v>
      </c>
    </row>
    <row r="2330" spans="1:13">
      <c r="A2330" s="13">
        <f t="shared" si="36"/>
        <v>1</v>
      </c>
      <c r="B2330">
        <v>3004935</v>
      </c>
      <c r="C2330">
        <v>1380</v>
      </c>
      <c r="D2330">
        <v>1501</v>
      </c>
      <c r="E2330"/>
      <c r="F2330" t="s">
        <v>253</v>
      </c>
      <c r="G2330">
        <v>1</v>
      </c>
      <c r="H2330">
        <v>0</v>
      </c>
      <c r="I2330">
        <v>0</v>
      </c>
      <c r="J2330">
        <v>0</v>
      </c>
      <c r="K2330">
        <v>0</v>
      </c>
      <c r="L2330">
        <v>0</v>
      </c>
      <c r="M2330" t="s">
        <v>1431</v>
      </c>
    </row>
    <row r="2331" spans="1:13">
      <c r="A2331" s="13">
        <f t="shared" si="36"/>
        <v>2</v>
      </c>
      <c r="B2331">
        <v>3004936</v>
      </c>
      <c r="C2331">
        <v>1380</v>
      </c>
      <c r="D2331">
        <v>1501</v>
      </c>
      <c r="E2331"/>
      <c r="F2331" t="s">
        <v>253</v>
      </c>
      <c r="G2331">
        <v>2</v>
      </c>
      <c r="H2331">
        <v>0</v>
      </c>
      <c r="I2331">
        <v>0</v>
      </c>
      <c r="J2331">
        <v>0</v>
      </c>
      <c r="K2331">
        <v>0</v>
      </c>
      <c r="L2331">
        <v>0</v>
      </c>
      <c r="M2331" t="s">
        <v>1432</v>
      </c>
    </row>
    <row r="2332" spans="1:13">
      <c r="A2332" s="13">
        <f t="shared" si="36"/>
        <v>1</v>
      </c>
      <c r="B2332">
        <v>3004937</v>
      </c>
      <c r="C2332">
        <v>1380</v>
      </c>
      <c r="D2332">
        <v>1501</v>
      </c>
      <c r="E2332"/>
      <c r="F2332" t="s">
        <v>253</v>
      </c>
      <c r="G2332">
        <v>1</v>
      </c>
      <c r="H2332">
        <v>0</v>
      </c>
      <c r="I2332">
        <v>0</v>
      </c>
      <c r="J2332">
        <v>0</v>
      </c>
      <c r="K2332">
        <v>0</v>
      </c>
      <c r="L2332">
        <v>0</v>
      </c>
      <c r="M2332" t="s">
        <v>1433</v>
      </c>
    </row>
    <row r="2333" spans="1:13">
      <c r="A2333" s="13">
        <f t="shared" si="36"/>
        <v>2</v>
      </c>
      <c r="B2333">
        <v>3004938</v>
      </c>
      <c r="C2333">
        <v>1380</v>
      </c>
      <c r="D2333">
        <v>1501</v>
      </c>
      <c r="E2333"/>
      <c r="F2333" t="s">
        <v>253</v>
      </c>
      <c r="G2333">
        <v>2</v>
      </c>
      <c r="H2333">
        <v>0</v>
      </c>
      <c r="I2333">
        <v>0</v>
      </c>
      <c r="J2333">
        <v>0</v>
      </c>
      <c r="K2333">
        <v>0</v>
      </c>
      <c r="L2333">
        <v>0</v>
      </c>
      <c r="M2333" t="s">
        <v>1434</v>
      </c>
    </row>
    <row r="2334" spans="1:13">
      <c r="A2334" s="13">
        <f t="shared" si="36"/>
        <v>2</v>
      </c>
      <c r="B2334">
        <v>3004939</v>
      </c>
      <c r="C2334">
        <v>1380</v>
      </c>
      <c r="D2334">
        <v>1500</v>
      </c>
      <c r="E2334"/>
      <c r="F2334" t="s">
        <v>253</v>
      </c>
      <c r="G2334">
        <v>2</v>
      </c>
      <c r="H2334">
        <v>0</v>
      </c>
      <c r="I2334">
        <v>0</v>
      </c>
      <c r="J2334">
        <v>0</v>
      </c>
      <c r="K2334">
        <v>0</v>
      </c>
      <c r="L2334">
        <v>0</v>
      </c>
      <c r="M2334" t="s">
        <v>1435</v>
      </c>
    </row>
    <row r="2335" spans="1:13">
      <c r="A2335" s="13">
        <f t="shared" si="36"/>
        <v>48</v>
      </c>
      <c r="B2335">
        <v>3004941</v>
      </c>
      <c r="C2335">
        <v>1380</v>
      </c>
      <c r="D2335">
        <v>1500</v>
      </c>
      <c r="E2335"/>
      <c r="F2335" t="s">
        <v>253</v>
      </c>
      <c r="G2335">
        <v>48</v>
      </c>
      <c r="H2335">
        <v>0</v>
      </c>
      <c r="I2335">
        <v>0</v>
      </c>
      <c r="J2335">
        <v>0</v>
      </c>
      <c r="K2335">
        <v>0</v>
      </c>
      <c r="L2335">
        <v>0</v>
      </c>
      <c r="M2335" t="s">
        <v>8643</v>
      </c>
    </row>
    <row r="2336" spans="1:13">
      <c r="A2336" s="13">
        <f t="shared" si="36"/>
        <v>7</v>
      </c>
      <c r="B2336">
        <v>3004941</v>
      </c>
      <c r="C2336">
        <v>1400</v>
      </c>
      <c r="D2336">
        <v>1500</v>
      </c>
      <c r="E2336"/>
      <c r="F2336" t="s">
        <v>253</v>
      </c>
      <c r="G2336">
        <v>7</v>
      </c>
      <c r="H2336">
        <v>0</v>
      </c>
      <c r="I2336">
        <v>0</v>
      </c>
      <c r="J2336">
        <v>0</v>
      </c>
      <c r="K2336">
        <v>0</v>
      </c>
      <c r="L2336">
        <v>0</v>
      </c>
      <c r="M2336" t="s">
        <v>8643</v>
      </c>
    </row>
    <row r="2337" spans="1:13">
      <c r="A2337" s="13">
        <f t="shared" si="36"/>
        <v>1</v>
      </c>
      <c r="B2337">
        <v>3004942</v>
      </c>
      <c r="C2337">
        <v>1380</v>
      </c>
      <c r="D2337">
        <v>1501</v>
      </c>
      <c r="E2337"/>
      <c r="F2337" t="s">
        <v>253</v>
      </c>
      <c r="G2337">
        <v>1</v>
      </c>
      <c r="H2337">
        <v>0</v>
      </c>
      <c r="I2337">
        <v>0</v>
      </c>
      <c r="J2337">
        <v>0</v>
      </c>
      <c r="K2337">
        <v>0</v>
      </c>
      <c r="L2337">
        <v>0</v>
      </c>
      <c r="M2337" t="s">
        <v>1436</v>
      </c>
    </row>
    <row r="2338" spans="1:13">
      <c r="A2338" s="13">
        <f t="shared" si="36"/>
        <v>1</v>
      </c>
      <c r="B2338">
        <v>3004943</v>
      </c>
      <c r="C2338">
        <v>1380</v>
      </c>
      <c r="D2338">
        <v>1501</v>
      </c>
      <c r="E2338"/>
      <c r="F2338" t="s">
        <v>253</v>
      </c>
      <c r="G2338">
        <v>1</v>
      </c>
      <c r="H2338">
        <v>0</v>
      </c>
      <c r="I2338">
        <v>0</v>
      </c>
      <c r="J2338">
        <v>0</v>
      </c>
      <c r="K2338">
        <v>0</v>
      </c>
      <c r="L2338">
        <v>0</v>
      </c>
      <c r="M2338" t="s">
        <v>1437</v>
      </c>
    </row>
    <row r="2339" spans="1:13">
      <c r="A2339" s="13">
        <f t="shared" si="36"/>
        <v>2</v>
      </c>
      <c r="B2339">
        <v>3004944</v>
      </c>
      <c r="C2339">
        <v>1380</v>
      </c>
      <c r="D2339">
        <v>1501</v>
      </c>
      <c r="E2339"/>
      <c r="F2339" t="s">
        <v>253</v>
      </c>
      <c r="G2339">
        <v>2</v>
      </c>
      <c r="H2339">
        <v>0</v>
      </c>
      <c r="I2339">
        <v>0</v>
      </c>
      <c r="J2339">
        <v>0</v>
      </c>
      <c r="K2339">
        <v>0</v>
      </c>
      <c r="L2339">
        <v>0</v>
      </c>
      <c r="M2339" t="s">
        <v>1438</v>
      </c>
    </row>
    <row r="2340" spans="1:13">
      <c r="A2340" s="13">
        <f t="shared" si="36"/>
        <v>10</v>
      </c>
      <c r="B2340">
        <v>3004946</v>
      </c>
      <c r="C2340">
        <v>1380</v>
      </c>
      <c r="D2340">
        <v>1501</v>
      </c>
      <c r="E2340"/>
      <c r="F2340" t="s">
        <v>253</v>
      </c>
      <c r="G2340">
        <v>10</v>
      </c>
      <c r="H2340">
        <v>0</v>
      </c>
      <c r="I2340">
        <v>0</v>
      </c>
      <c r="J2340">
        <v>0</v>
      </c>
      <c r="K2340">
        <v>0</v>
      </c>
      <c r="L2340">
        <v>0</v>
      </c>
      <c r="M2340" t="s">
        <v>1439</v>
      </c>
    </row>
    <row r="2341" spans="1:13">
      <c r="A2341" s="13">
        <f t="shared" si="36"/>
        <v>4</v>
      </c>
      <c r="B2341">
        <v>3004947</v>
      </c>
      <c r="C2341">
        <v>1380</v>
      </c>
      <c r="D2341">
        <v>1501</v>
      </c>
      <c r="E2341"/>
      <c r="F2341" t="s">
        <v>253</v>
      </c>
      <c r="G2341">
        <v>4</v>
      </c>
      <c r="H2341">
        <v>0</v>
      </c>
      <c r="I2341">
        <v>0</v>
      </c>
      <c r="J2341">
        <v>0</v>
      </c>
      <c r="K2341">
        <v>0</v>
      </c>
      <c r="L2341">
        <v>0</v>
      </c>
      <c r="M2341" t="s">
        <v>1440</v>
      </c>
    </row>
    <row r="2342" spans="1:13">
      <c r="A2342" s="13">
        <f t="shared" si="36"/>
        <v>9</v>
      </c>
      <c r="B2342">
        <v>3004950</v>
      </c>
      <c r="C2342">
        <v>1380</v>
      </c>
      <c r="D2342">
        <v>1501</v>
      </c>
      <c r="E2342"/>
      <c r="F2342" t="s">
        <v>253</v>
      </c>
      <c r="G2342">
        <v>9</v>
      </c>
      <c r="H2342">
        <v>0</v>
      </c>
      <c r="I2342">
        <v>0</v>
      </c>
      <c r="J2342">
        <v>0</v>
      </c>
      <c r="K2342">
        <v>0</v>
      </c>
      <c r="L2342">
        <v>0</v>
      </c>
      <c r="M2342" t="s">
        <v>1441</v>
      </c>
    </row>
    <row r="2343" spans="1:13">
      <c r="A2343" s="13">
        <f t="shared" si="36"/>
        <v>12</v>
      </c>
      <c r="B2343">
        <v>3004951</v>
      </c>
      <c r="C2343">
        <v>1380</v>
      </c>
      <c r="D2343">
        <v>1501</v>
      </c>
      <c r="E2343"/>
      <c r="F2343" t="s">
        <v>253</v>
      </c>
      <c r="G2343">
        <v>12</v>
      </c>
      <c r="H2343">
        <v>0</v>
      </c>
      <c r="I2343">
        <v>0</v>
      </c>
      <c r="J2343">
        <v>0</v>
      </c>
      <c r="K2343">
        <v>0</v>
      </c>
      <c r="L2343">
        <v>0</v>
      </c>
      <c r="M2343" t="s">
        <v>1442</v>
      </c>
    </row>
    <row r="2344" spans="1:13">
      <c r="A2344" s="13">
        <f t="shared" si="36"/>
        <v>3</v>
      </c>
      <c r="B2344">
        <v>3004953</v>
      </c>
      <c r="C2344">
        <v>1380</v>
      </c>
      <c r="D2344">
        <v>1501</v>
      </c>
      <c r="E2344"/>
      <c r="F2344" t="s">
        <v>253</v>
      </c>
      <c r="G2344">
        <v>3</v>
      </c>
      <c r="H2344">
        <v>0</v>
      </c>
      <c r="I2344">
        <v>0</v>
      </c>
      <c r="J2344">
        <v>0</v>
      </c>
      <c r="K2344">
        <v>0</v>
      </c>
      <c r="L2344">
        <v>0</v>
      </c>
      <c r="M2344" t="s">
        <v>1444</v>
      </c>
    </row>
    <row r="2345" spans="1:13">
      <c r="A2345" s="13">
        <f t="shared" si="36"/>
        <v>1</v>
      </c>
      <c r="B2345">
        <v>3004954</v>
      </c>
      <c r="C2345">
        <v>1380</v>
      </c>
      <c r="D2345">
        <v>1501</v>
      </c>
      <c r="E2345"/>
      <c r="F2345" t="s">
        <v>253</v>
      </c>
      <c r="G2345">
        <v>1</v>
      </c>
      <c r="H2345">
        <v>0</v>
      </c>
      <c r="I2345">
        <v>0</v>
      </c>
      <c r="J2345">
        <v>0</v>
      </c>
      <c r="K2345">
        <v>0</v>
      </c>
      <c r="L2345">
        <v>0</v>
      </c>
      <c r="M2345" t="s">
        <v>1445</v>
      </c>
    </row>
    <row r="2346" spans="1:13">
      <c r="A2346" s="13">
        <f t="shared" si="36"/>
        <v>2</v>
      </c>
      <c r="B2346">
        <v>3004955</v>
      </c>
      <c r="C2346">
        <v>1380</v>
      </c>
      <c r="D2346">
        <v>1501</v>
      </c>
      <c r="E2346"/>
      <c r="F2346" t="s">
        <v>253</v>
      </c>
      <c r="G2346">
        <v>2</v>
      </c>
      <c r="H2346">
        <v>0</v>
      </c>
      <c r="I2346">
        <v>0</v>
      </c>
      <c r="J2346">
        <v>0</v>
      </c>
      <c r="K2346">
        <v>0</v>
      </c>
      <c r="L2346">
        <v>0</v>
      </c>
      <c r="M2346" t="s">
        <v>1446</v>
      </c>
    </row>
    <row r="2347" spans="1:13">
      <c r="A2347" s="13">
        <f t="shared" si="36"/>
        <v>12</v>
      </c>
      <c r="B2347">
        <v>3004956</v>
      </c>
      <c r="C2347">
        <v>1380</v>
      </c>
      <c r="D2347">
        <v>1501</v>
      </c>
      <c r="E2347"/>
      <c r="F2347" t="s">
        <v>253</v>
      </c>
      <c r="G2347">
        <v>12</v>
      </c>
      <c r="H2347">
        <v>0</v>
      </c>
      <c r="I2347">
        <v>0</v>
      </c>
      <c r="J2347">
        <v>0</v>
      </c>
      <c r="K2347">
        <v>0</v>
      </c>
      <c r="L2347">
        <v>0</v>
      </c>
      <c r="M2347" t="s">
        <v>1447</v>
      </c>
    </row>
    <row r="2348" spans="1:13">
      <c r="A2348" s="13">
        <f t="shared" si="36"/>
        <v>3</v>
      </c>
      <c r="B2348">
        <v>3004958</v>
      </c>
      <c r="C2348">
        <v>1380</v>
      </c>
      <c r="D2348">
        <v>1501</v>
      </c>
      <c r="E2348"/>
      <c r="F2348" t="s">
        <v>253</v>
      </c>
      <c r="G2348">
        <v>3</v>
      </c>
      <c r="H2348">
        <v>0</v>
      </c>
      <c r="I2348">
        <v>0</v>
      </c>
      <c r="J2348">
        <v>0</v>
      </c>
      <c r="K2348">
        <v>0</v>
      </c>
      <c r="L2348">
        <v>0</v>
      </c>
      <c r="M2348" t="s">
        <v>1448</v>
      </c>
    </row>
    <row r="2349" spans="1:13">
      <c r="A2349" s="13">
        <f t="shared" si="36"/>
        <v>2</v>
      </c>
      <c r="B2349">
        <v>3004959</v>
      </c>
      <c r="C2349">
        <v>1380</v>
      </c>
      <c r="D2349">
        <v>1501</v>
      </c>
      <c r="E2349"/>
      <c r="F2349" t="s">
        <v>253</v>
      </c>
      <c r="G2349">
        <v>2</v>
      </c>
      <c r="H2349">
        <v>0</v>
      </c>
      <c r="I2349">
        <v>0</v>
      </c>
      <c r="J2349">
        <v>0</v>
      </c>
      <c r="K2349">
        <v>0</v>
      </c>
      <c r="L2349">
        <v>0</v>
      </c>
      <c r="M2349" t="s">
        <v>1449</v>
      </c>
    </row>
    <row r="2350" spans="1:13">
      <c r="A2350" s="13">
        <f t="shared" si="36"/>
        <v>2</v>
      </c>
      <c r="B2350">
        <v>3004960</v>
      </c>
      <c r="C2350">
        <v>1380</v>
      </c>
      <c r="D2350">
        <v>1501</v>
      </c>
      <c r="E2350"/>
      <c r="F2350" t="s">
        <v>253</v>
      </c>
      <c r="G2350">
        <v>2</v>
      </c>
      <c r="H2350">
        <v>0</v>
      </c>
      <c r="I2350">
        <v>0</v>
      </c>
      <c r="J2350">
        <v>0</v>
      </c>
      <c r="K2350">
        <v>0</v>
      </c>
      <c r="L2350">
        <v>0</v>
      </c>
      <c r="M2350" t="s">
        <v>1450</v>
      </c>
    </row>
    <row r="2351" spans="1:13">
      <c r="A2351" s="13">
        <f t="shared" si="36"/>
        <v>3</v>
      </c>
      <c r="B2351">
        <v>3004961</v>
      </c>
      <c r="C2351">
        <v>1380</v>
      </c>
      <c r="D2351">
        <v>1500</v>
      </c>
      <c r="E2351"/>
      <c r="F2351" t="s">
        <v>253</v>
      </c>
      <c r="G2351">
        <v>3</v>
      </c>
      <c r="H2351">
        <v>0</v>
      </c>
      <c r="I2351">
        <v>0</v>
      </c>
      <c r="J2351">
        <v>0</v>
      </c>
      <c r="K2351">
        <v>0</v>
      </c>
      <c r="L2351">
        <v>0</v>
      </c>
      <c r="M2351" t="s">
        <v>1451</v>
      </c>
    </row>
    <row r="2352" spans="1:13">
      <c r="A2352" s="13">
        <f t="shared" si="36"/>
        <v>2</v>
      </c>
      <c r="B2352">
        <v>3004962</v>
      </c>
      <c r="C2352">
        <v>1380</v>
      </c>
      <c r="D2352">
        <v>1500</v>
      </c>
      <c r="E2352"/>
      <c r="F2352" t="s">
        <v>253</v>
      </c>
      <c r="G2352">
        <v>2</v>
      </c>
      <c r="H2352">
        <v>0</v>
      </c>
      <c r="I2352">
        <v>0</v>
      </c>
      <c r="J2352">
        <v>0</v>
      </c>
      <c r="K2352">
        <v>0</v>
      </c>
      <c r="L2352">
        <v>0</v>
      </c>
      <c r="M2352" t="s">
        <v>1452</v>
      </c>
    </row>
    <row r="2353" spans="1:13">
      <c r="A2353" s="13">
        <f t="shared" si="36"/>
        <v>1</v>
      </c>
      <c r="B2353">
        <v>3004963</v>
      </c>
      <c r="C2353">
        <v>1380</v>
      </c>
      <c r="D2353">
        <v>1501</v>
      </c>
      <c r="E2353"/>
      <c r="F2353" t="s">
        <v>253</v>
      </c>
      <c r="G2353">
        <v>1</v>
      </c>
      <c r="H2353">
        <v>0</v>
      </c>
      <c r="I2353">
        <v>0</v>
      </c>
      <c r="J2353">
        <v>0</v>
      </c>
      <c r="K2353">
        <v>0</v>
      </c>
      <c r="L2353">
        <v>0</v>
      </c>
      <c r="M2353" t="s">
        <v>1453</v>
      </c>
    </row>
    <row r="2354" spans="1:13">
      <c r="A2354" s="13">
        <f t="shared" si="36"/>
        <v>2</v>
      </c>
      <c r="B2354">
        <v>3004964</v>
      </c>
      <c r="C2354">
        <v>1380</v>
      </c>
      <c r="D2354">
        <v>1501</v>
      </c>
      <c r="E2354"/>
      <c r="F2354" t="s">
        <v>253</v>
      </c>
      <c r="G2354">
        <v>2</v>
      </c>
      <c r="H2354">
        <v>0</v>
      </c>
      <c r="I2354">
        <v>0</v>
      </c>
      <c r="J2354">
        <v>0</v>
      </c>
      <c r="K2354">
        <v>0</v>
      </c>
      <c r="L2354">
        <v>0</v>
      </c>
      <c r="M2354" t="s">
        <v>1454</v>
      </c>
    </row>
    <row r="2355" spans="1:13">
      <c r="A2355" s="13">
        <f t="shared" si="36"/>
        <v>2</v>
      </c>
      <c r="B2355">
        <v>3004965</v>
      </c>
      <c r="C2355">
        <v>1380</v>
      </c>
      <c r="D2355">
        <v>1501</v>
      </c>
      <c r="E2355"/>
      <c r="F2355" t="s">
        <v>253</v>
      </c>
      <c r="G2355">
        <v>2</v>
      </c>
      <c r="H2355">
        <v>0</v>
      </c>
      <c r="I2355">
        <v>0</v>
      </c>
      <c r="J2355">
        <v>0</v>
      </c>
      <c r="K2355">
        <v>0</v>
      </c>
      <c r="L2355">
        <v>0</v>
      </c>
      <c r="M2355" t="s">
        <v>1455</v>
      </c>
    </row>
    <row r="2356" spans="1:13">
      <c r="A2356" s="13">
        <f t="shared" si="36"/>
        <v>6</v>
      </c>
      <c r="B2356">
        <v>3004966</v>
      </c>
      <c r="C2356">
        <v>1380</v>
      </c>
      <c r="D2356">
        <v>1500</v>
      </c>
      <c r="E2356"/>
      <c r="F2356" t="s">
        <v>253</v>
      </c>
      <c r="G2356">
        <v>6</v>
      </c>
      <c r="H2356">
        <v>0</v>
      </c>
      <c r="I2356">
        <v>0</v>
      </c>
      <c r="J2356">
        <v>0</v>
      </c>
      <c r="K2356">
        <v>0</v>
      </c>
      <c r="L2356">
        <v>0</v>
      </c>
      <c r="M2356" t="s">
        <v>1456</v>
      </c>
    </row>
    <row r="2357" spans="1:13">
      <c r="A2357" s="13">
        <f t="shared" si="36"/>
        <v>2</v>
      </c>
      <c r="B2357">
        <v>3004967</v>
      </c>
      <c r="C2357">
        <v>1380</v>
      </c>
      <c r="D2357">
        <v>1501</v>
      </c>
      <c r="E2357"/>
      <c r="F2357" t="s">
        <v>253</v>
      </c>
      <c r="G2357">
        <v>2</v>
      </c>
      <c r="H2357">
        <v>0</v>
      </c>
      <c r="I2357">
        <v>0</v>
      </c>
      <c r="J2357">
        <v>0</v>
      </c>
      <c r="K2357">
        <v>0</v>
      </c>
      <c r="L2357">
        <v>0</v>
      </c>
      <c r="M2357" t="s">
        <v>1457</v>
      </c>
    </row>
    <row r="2358" spans="1:13">
      <c r="A2358" s="13">
        <f t="shared" si="36"/>
        <v>3</v>
      </c>
      <c r="B2358">
        <v>3004968</v>
      </c>
      <c r="C2358">
        <v>1380</v>
      </c>
      <c r="D2358">
        <v>1501</v>
      </c>
      <c r="E2358"/>
      <c r="F2358" t="s">
        <v>253</v>
      </c>
      <c r="G2358">
        <v>3</v>
      </c>
      <c r="H2358">
        <v>0</v>
      </c>
      <c r="I2358">
        <v>0</v>
      </c>
      <c r="J2358">
        <v>0</v>
      </c>
      <c r="K2358">
        <v>0</v>
      </c>
      <c r="L2358">
        <v>0</v>
      </c>
      <c r="M2358" t="s">
        <v>1458</v>
      </c>
    </row>
    <row r="2359" spans="1:13">
      <c r="A2359" s="13">
        <f t="shared" si="36"/>
        <v>3</v>
      </c>
      <c r="B2359">
        <v>3004969</v>
      </c>
      <c r="C2359">
        <v>1380</v>
      </c>
      <c r="D2359">
        <v>1501</v>
      </c>
      <c r="E2359"/>
      <c r="F2359" t="s">
        <v>253</v>
      </c>
      <c r="G2359">
        <v>3</v>
      </c>
      <c r="H2359">
        <v>0</v>
      </c>
      <c r="I2359">
        <v>0</v>
      </c>
      <c r="J2359">
        <v>0</v>
      </c>
      <c r="K2359">
        <v>0</v>
      </c>
      <c r="L2359">
        <v>0</v>
      </c>
      <c r="M2359" t="s">
        <v>1459</v>
      </c>
    </row>
    <row r="2360" spans="1:13">
      <c r="A2360" s="13">
        <f t="shared" si="36"/>
        <v>1</v>
      </c>
      <c r="B2360">
        <v>3004970</v>
      </c>
      <c r="C2360">
        <v>1380</v>
      </c>
      <c r="D2360">
        <v>1500</v>
      </c>
      <c r="E2360"/>
      <c r="F2360" t="s">
        <v>253</v>
      </c>
      <c r="G2360">
        <v>1</v>
      </c>
      <c r="H2360">
        <v>0</v>
      </c>
      <c r="I2360">
        <v>0</v>
      </c>
      <c r="J2360">
        <v>0</v>
      </c>
      <c r="K2360">
        <v>0</v>
      </c>
      <c r="L2360">
        <v>0</v>
      </c>
      <c r="M2360" t="s">
        <v>1460</v>
      </c>
    </row>
    <row r="2361" spans="1:13">
      <c r="A2361" s="13">
        <f t="shared" si="36"/>
        <v>1</v>
      </c>
      <c r="B2361">
        <v>3004971</v>
      </c>
      <c r="C2361">
        <v>1380</v>
      </c>
      <c r="D2361">
        <v>1500</v>
      </c>
      <c r="E2361"/>
      <c r="F2361" t="s">
        <v>253</v>
      </c>
      <c r="G2361">
        <v>1</v>
      </c>
      <c r="H2361">
        <v>0</v>
      </c>
      <c r="I2361">
        <v>0</v>
      </c>
      <c r="J2361">
        <v>0</v>
      </c>
      <c r="K2361">
        <v>0</v>
      </c>
      <c r="L2361">
        <v>0</v>
      </c>
      <c r="M2361" t="s">
        <v>8170</v>
      </c>
    </row>
    <row r="2362" spans="1:13">
      <c r="A2362" s="13">
        <f t="shared" si="36"/>
        <v>1</v>
      </c>
      <c r="B2362">
        <v>3004971</v>
      </c>
      <c r="C2362">
        <v>1400</v>
      </c>
      <c r="D2362">
        <v>1500</v>
      </c>
      <c r="E2362"/>
      <c r="F2362" t="s">
        <v>253</v>
      </c>
      <c r="G2362">
        <v>1</v>
      </c>
      <c r="H2362">
        <v>0</v>
      </c>
      <c r="I2362">
        <v>0</v>
      </c>
      <c r="J2362">
        <v>0</v>
      </c>
      <c r="K2362">
        <v>0</v>
      </c>
      <c r="L2362">
        <v>0</v>
      </c>
      <c r="M2362" t="s">
        <v>8170</v>
      </c>
    </row>
    <row r="2363" spans="1:13">
      <c r="A2363" s="13">
        <f t="shared" si="36"/>
        <v>3</v>
      </c>
      <c r="B2363">
        <v>3004972</v>
      </c>
      <c r="C2363">
        <v>1380</v>
      </c>
      <c r="D2363">
        <v>1500</v>
      </c>
      <c r="E2363"/>
      <c r="F2363" t="s">
        <v>253</v>
      </c>
      <c r="G2363">
        <v>3</v>
      </c>
      <c r="H2363">
        <v>0</v>
      </c>
      <c r="I2363">
        <v>0</v>
      </c>
      <c r="J2363">
        <v>0</v>
      </c>
      <c r="K2363">
        <v>0</v>
      </c>
      <c r="L2363">
        <v>0</v>
      </c>
      <c r="M2363" t="s">
        <v>1461</v>
      </c>
    </row>
    <row r="2364" spans="1:13">
      <c r="A2364" s="13">
        <f t="shared" si="36"/>
        <v>1</v>
      </c>
      <c r="B2364">
        <v>3004974</v>
      </c>
      <c r="C2364">
        <v>1380</v>
      </c>
      <c r="D2364">
        <v>1501</v>
      </c>
      <c r="E2364"/>
      <c r="F2364" t="s">
        <v>253</v>
      </c>
      <c r="G2364">
        <v>1</v>
      </c>
      <c r="H2364">
        <v>0</v>
      </c>
      <c r="I2364">
        <v>0</v>
      </c>
      <c r="J2364">
        <v>0</v>
      </c>
      <c r="K2364">
        <v>0</v>
      </c>
      <c r="L2364">
        <v>0</v>
      </c>
      <c r="M2364" t="s">
        <v>1462</v>
      </c>
    </row>
    <row r="2365" spans="1:13">
      <c r="A2365" s="13">
        <f t="shared" si="36"/>
        <v>1</v>
      </c>
      <c r="B2365">
        <v>3004975</v>
      </c>
      <c r="C2365">
        <v>1380</v>
      </c>
      <c r="D2365">
        <v>1500</v>
      </c>
      <c r="E2365"/>
      <c r="F2365" t="s">
        <v>253</v>
      </c>
      <c r="G2365">
        <v>1</v>
      </c>
      <c r="H2365">
        <v>0</v>
      </c>
      <c r="I2365">
        <v>0</v>
      </c>
      <c r="J2365">
        <v>0</v>
      </c>
      <c r="K2365">
        <v>0</v>
      </c>
      <c r="L2365">
        <v>0</v>
      </c>
      <c r="M2365" t="s">
        <v>1463</v>
      </c>
    </row>
    <row r="2366" spans="1:13">
      <c r="A2366" s="13">
        <f t="shared" si="36"/>
        <v>5</v>
      </c>
      <c r="B2366">
        <v>3004976</v>
      </c>
      <c r="C2366">
        <v>1380</v>
      </c>
      <c r="D2366">
        <v>1501</v>
      </c>
      <c r="E2366"/>
      <c r="F2366" t="s">
        <v>253</v>
      </c>
      <c r="G2366">
        <v>5</v>
      </c>
      <c r="H2366">
        <v>0</v>
      </c>
      <c r="I2366">
        <v>0</v>
      </c>
      <c r="J2366">
        <v>0</v>
      </c>
      <c r="K2366">
        <v>0</v>
      </c>
      <c r="L2366">
        <v>0</v>
      </c>
      <c r="M2366" t="s">
        <v>1464</v>
      </c>
    </row>
    <row r="2367" spans="1:13">
      <c r="A2367" s="13">
        <f t="shared" si="36"/>
        <v>2</v>
      </c>
      <c r="B2367">
        <v>3004977</v>
      </c>
      <c r="C2367">
        <v>1380</v>
      </c>
      <c r="D2367">
        <v>1501</v>
      </c>
      <c r="E2367"/>
      <c r="F2367" t="s">
        <v>253</v>
      </c>
      <c r="G2367">
        <v>2</v>
      </c>
      <c r="H2367">
        <v>0</v>
      </c>
      <c r="I2367">
        <v>0</v>
      </c>
      <c r="J2367">
        <v>0</v>
      </c>
      <c r="K2367">
        <v>0</v>
      </c>
      <c r="L2367">
        <v>0</v>
      </c>
      <c r="M2367" t="s">
        <v>1465</v>
      </c>
    </row>
    <row r="2368" spans="1:13">
      <c r="A2368" s="13">
        <f t="shared" si="36"/>
        <v>34</v>
      </c>
      <c r="B2368">
        <v>3004978</v>
      </c>
      <c r="C2368">
        <v>1380</v>
      </c>
      <c r="D2368">
        <v>1501</v>
      </c>
      <c r="E2368"/>
      <c r="F2368" t="s">
        <v>253</v>
      </c>
      <c r="G2368">
        <v>34</v>
      </c>
      <c r="H2368">
        <v>0</v>
      </c>
      <c r="I2368">
        <v>0</v>
      </c>
      <c r="J2368">
        <v>0</v>
      </c>
      <c r="K2368">
        <v>0</v>
      </c>
      <c r="L2368">
        <v>0</v>
      </c>
      <c r="M2368" t="s">
        <v>1466</v>
      </c>
    </row>
    <row r="2369" spans="1:13">
      <c r="A2369" s="13">
        <f t="shared" si="36"/>
        <v>9</v>
      </c>
      <c r="B2369">
        <v>3004979</v>
      </c>
      <c r="C2369">
        <v>1380</v>
      </c>
      <c r="D2369">
        <v>1501</v>
      </c>
      <c r="E2369"/>
      <c r="F2369" t="s">
        <v>253</v>
      </c>
      <c r="G2369">
        <v>9</v>
      </c>
      <c r="H2369">
        <v>0</v>
      </c>
      <c r="I2369">
        <v>0</v>
      </c>
      <c r="J2369">
        <v>0</v>
      </c>
      <c r="K2369">
        <v>0</v>
      </c>
      <c r="L2369">
        <v>0</v>
      </c>
      <c r="M2369" t="s">
        <v>1467</v>
      </c>
    </row>
    <row r="2370" spans="1:13">
      <c r="A2370" s="13">
        <f t="shared" si="36"/>
        <v>8</v>
      </c>
      <c r="B2370">
        <v>3004980</v>
      </c>
      <c r="C2370">
        <v>1380</v>
      </c>
      <c r="D2370">
        <v>1501</v>
      </c>
      <c r="E2370"/>
      <c r="F2370" t="s">
        <v>253</v>
      </c>
      <c r="G2370">
        <v>8</v>
      </c>
      <c r="H2370">
        <v>0</v>
      </c>
      <c r="I2370">
        <v>0</v>
      </c>
      <c r="J2370">
        <v>0</v>
      </c>
      <c r="K2370">
        <v>0</v>
      </c>
      <c r="L2370">
        <v>0</v>
      </c>
      <c r="M2370" t="s">
        <v>1468</v>
      </c>
    </row>
    <row r="2371" spans="1:13">
      <c r="A2371" s="13">
        <f t="shared" ref="A2371:A2434" si="37">G2371+H2371+I2371</f>
        <v>1</v>
      </c>
      <c r="B2371">
        <v>3004981</v>
      </c>
      <c r="C2371">
        <v>1380</v>
      </c>
      <c r="D2371">
        <v>1501</v>
      </c>
      <c r="E2371"/>
      <c r="F2371" t="s">
        <v>253</v>
      </c>
      <c r="G2371">
        <v>1</v>
      </c>
      <c r="H2371">
        <v>0</v>
      </c>
      <c r="I2371">
        <v>0</v>
      </c>
      <c r="J2371">
        <v>0</v>
      </c>
      <c r="K2371">
        <v>0</v>
      </c>
      <c r="L2371">
        <v>0</v>
      </c>
      <c r="M2371" t="s">
        <v>1469</v>
      </c>
    </row>
    <row r="2372" spans="1:13">
      <c r="A2372" s="13">
        <f t="shared" si="37"/>
        <v>1</v>
      </c>
      <c r="B2372">
        <v>3004983</v>
      </c>
      <c r="C2372">
        <v>1380</v>
      </c>
      <c r="D2372">
        <v>1501</v>
      </c>
      <c r="E2372"/>
      <c r="F2372" t="s">
        <v>253</v>
      </c>
      <c r="G2372">
        <v>1</v>
      </c>
      <c r="H2372">
        <v>0</v>
      </c>
      <c r="I2372">
        <v>0</v>
      </c>
      <c r="J2372">
        <v>0</v>
      </c>
      <c r="K2372">
        <v>0</v>
      </c>
      <c r="L2372">
        <v>0</v>
      </c>
      <c r="M2372" t="s">
        <v>1470</v>
      </c>
    </row>
    <row r="2373" spans="1:13">
      <c r="A2373" s="13">
        <f t="shared" si="37"/>
        <v>4</v>
      </c>
      <c r="B2373">
        <v>3004984</v>
      </c>
      <c r="C2373">
        <v>1380</v>
      </c>
      <c r="D2373">
        <v>1501</v>
      </c>
      <c r="E2373"/>
      <c r="F2373" t="s">
        <v>253</v>
      </c>
      <c r="G2373">
        <v>4</v>
      </c>
      <c r="H2373">
        <v>0</v>
      </c>
      <c r="I2373">
        <v>0</v>
      </c>
      <c r="J2373">
        <v>0</v>
      </c>
      <c r="K2373">
        <v>0</v>
      </c>
      <c r="L2373">
        <v>0</v>
      </c>
      <c r="M2373" t="s">
        <v>1471</v>
      </c>
    </row>
    <row r="2374" spans="1:13">
      <c r="A2374" s="13">
        <f t="shared" si="37"/>
        <v>1</v>
      </c>
      <c r="B2374">
        <v>3004985</v>
      </c>
      <c r="C2374">
        <v>1380</v>
      </c>
      <c r="D2374">
        <v>1501</v>
      </c>
      <c r="E2374"/>
      <c r="F2374" t="s">
        <v>253</v>
      </c>
      <c r="G2374">
        <v>1</v>
      </c>
      <c r="H2374">
        <v>0</v>
      </c>
      <c r="I2374">
        <v>0</v>
      </c>
      <c r="J2374">
        <v>0</v>
      </c>
      <c r="K2374">
        <v>0</v>
      </c>
      <c r="L2374">
        <v>0</v>
      </c>
      <c r="M2374" t="s">
        <v>1472</v>
      </c>
    </row>
    <row r="2375" spans="1:13">
      <c r="A2375" s="13">
        <f t="shared" si="37"/>
        <v>4</v>
      </c>
      <c r="B2375">
        <v>3004986</v>
      </c>
      <c r="C2375">
        <v>1380</v>
      </c>
      <c r="D2375">
        <v>1501</v>
      </c>
      <c r="E2375"/>
      <c r="F2375" t="s">
        <v>253</v>
      </c>
      <c r="G2375">
        <v>4</v>
      </c>
      <c r="H2375">
        <v>0</v>
      </c>
      <c r="I2375">
        <v>0</v>
      </c>
      <c r="J2375">
        <v>0</v>
      </c>
      <c r="K2375">
        <v>0</v>
      </c>
      <c r="L2375">
        <v>0</v>
      </c>
      <c r="M2375" t="s">
        <v>1473</v>
      </c>
    </row>
    <row r="2376" spans="1:13">
      <c r="A2376" s="13">
        <f t="shared" si="37"/>
        <v>1</v>
      </c>
      <c r="B2376">
        <v>3004987</v>
      </c>
      <c r="C2376">
        <v>1380</v>
      </c>
      <c r="D2376">
        <v>1501</v>
      </c>
      <c r="E2376"/>
      <c r="F2376" t="s">
        <v>253</v>
      </c>
      <c r="G2376">
        <v>1</v>
      </c>
      <c r="H2376">
        <v>0</v>
      </c>
      <c r="I2376">
        <v>0</v>
      </c>
      <c r="J2376">
        <v>0</v>
      </c>
      <c r="K2376">
        <v>0</v>
      </c>
      <c r="L2376">
        <v>0</v>
      </c>
      <c r="M2376" t="s">
        <v>1474</v>
      </c>
    </row>
    <row r="2377" spans="1:13">
      <c r="A2377" s="13">
        <f t="shared" si="37"/>
        <v>8</v>
      </c>
      <c r="B2377">
        <v>3004988</v>
      </c>
      <c r="C2377">
        <v>1380</v>
      </c>
      <c r="D2377">
        <v>1501</v>
      </c>
      <c r="E2377"/>
      <c r="F2377" t="s">
        <v>253</v>
      </c>
      <c r="G2377">
        <v>8</v>
      </c>
      <c r="H2377">
        <v>0</v>
      </c>
      <c r="I2377">
        <v>0</v>
      </c>
      <c r="J2377">
        <v>0</v>
      </c>
      <c r="K2377">
        <v>0</v>
      </c>
      <c r="L2377">
        <v>0</v>
      </c>
      <c r="M2377" t="s">
        <v>1475</v>
      </c>
    </row>
    <row r="2378" spans="1:13">
      <c r="A2378" s="13">
        <f t="shared" si="37"/>
        <v>2</v>
      </c>
      <c r="B2378">
        <v>3004989</v>
      </c>
      <c r="C2378">
        <v>1380</v>
      </c>
      <c r="D2378">
        <v>1501</v>
      </c>
      <c r="E2378"/>
      <c r="F2378" t="s">
        <v>253</v>
      </c>
      <c r="G2378">
        <v>2</v>
      </c>
      <c r="H2378">
        <v>0</v>
      </c>
      <c r="I2378">
        <v>0</v>
      </c>
      <c r="J2378">
        <v>0</v>
      </c>
      <c r="K2378">
        <v>0</v>
      </c>
      <c r="L2378">
        <v>0</v>
      </c>
      <c r="M2378" t="s">
        <v>1476</v>
      </c>
    </row>
    <row r="2379" spans="1:13">
      <c r="A2379" s="13">
        <f t="shared" si="37"/>
        <v>5</v>
      </c>
      <c r="B2379">
        <v>3004991</v>
      </c>
      <c r="C2379">
        <v>1380</v>
      </c>
      <c r="D2379">
        <v>1501</v>
      </c>
      <c r="E2379"/>
      <c r="F2379" t="s">
        <v>253</v>
      </c>
      <c r="G2379">
        <v>5</v>
      </c>
      <c r="H2379">
        <v>0</v>
      </c>
      <c r="I2379">
        <v>0</v>
      </c>
      <c r="J2379">
        <v>0</v>
      </c>
      <c r="K2379">
        <v>0</v>
      </c>
      <c r="L2379">
        <v>0</v>
      </c>
      <c r="M2379" t="s">
        <v>1477</v>
      </c>
    </row>
    <row r="2380" spans="1:13">
      <c r="A2380" s="13">
        <f t="shared" si="37"/>
        <v>1</v>
      </c>
      <c r="B2380">
        <v>3004992</v>
      </c>
      <c r="C2380">
        <v>1380</v>
      </c>
      <c r="D2380">
        <v>1501</v>
      </c>
      <c r="E2380"/>
      <c r="F2380" t="s">
        <v>253</v>
      </c>
      <c r="G2380">
        <v>1</v>
      </c>
      <c r="H2380">
        <v>0</v>
      </c>
      <c r="I2380">
        <v>0</v>
      </c>
      <c r="J2380">
        <v>0</v>
      </c>
      <c r="K2380">
        <v>0</v>
      </c>
      <c r="L2380">
        <v>0</v>
      </c>
      <c r="M2380" t="s">
        <v>1478</v>
      </c>
    </row>
    <row r="2381" spans="1:13">
      <c r="A2381" s="13">
        <f t="shared" si="37"/>
        <v>1</v>
      </c>
      <c r="B2381">
        <v>3004993</v>
      </c>
      <c r="C2381">
        <v>1380</v>
      </c>
      <c r="D2381">
        <v>1501</v>
      </c>
      <c r="E2381"/>
      <c r="F2381" t="s">
        <v>253</v>
      </c>
      <c r="G2381">
        <v>1</v>
      </c>
      <c r="H2381">
        <v>0</v>
      </c>
      <c r="I2381">
        <v>0</v>
      </c>
      <c r="J2381">
        <v>0</v>
      </c>
      <c r="K2381">
        <v>0</v>
      </c>
      <c r="L2381">
        <v>0</v>
      </c>
      <c r="M2381" t="s">
        <v>1479</v>
      </c>
    </row>
    <row r="2382" spans="1:13">
      <c r="A2382" s="13">
        <f t="shared" si="37"/>
        <v>3</v>
      </c>
      <c r="B2382">
        <v>3004994</v>
      </c>
      <c r="C2382">
        <v>1380</v>
      </c>
      <c r="D2382">
        <v>1501</v>
      </c>
      <c r="E2382"/>
      <c r="F2382" t="s">
        <v>253</v>
      </c>
      <c r="G2382">
        <v>3</v>
      </c>
      <c r="H2382">
        <v>0</v>
      </c>
      <c r="I2382">
        <v>0</v>
      </c>
      <c r="J2382">
        <v>0</v>
      </c>
      <c r="K2382">
        <v>0</v>
      </c>
      <c r="L2382">
        <v>0</v>
      </c>
      <c r="M2382" t="s">
        <v>1480</v>
      </c>
    </row>
    <row r="2383" spans="1:13">
      <c r="A2383" s="13">
        <f t="shared" si="37"/>
        <v>4</v>
      </c>
      <c r="B2383">
        <v>3004995</v>
      </c>
      <c r="C2383">
        <v>1380</v>
      </c>
      <c r="D2383">
        <v>1501</v>
      </c>
      <c r="E2383"/>
      <c r="F2383" t="s">
        <v>253</v>
      </c>
      <c r="G2383">
        <v>4</v>
      </c>
      <c r="H2383">
        <v>0</v>
      </c>
      <c r="I2383">
        <v>0</v>
      </c>
      <c r="J2383">
        <v>0</v>
      </c>
      <c r="K2383">
        <v>0</v>
      </c>
      <c r="L2383">
        <v>0</v>
      </c>
      <c r="M2383" t="s">
        <v>1481</v>
      </c>
    </row>
    <row r="2384" spans="1:13">
      <c r="A2384" s="13">
        <f t="shared" si="37"/>
        <v>1</v>
      </c>
      <c r="B2384">
        <v>3004996</v>
      </c>
      <c r="C2384">
        <v>1380</v>
      </c>
      <c r="D2384">
        <v>1501</v>
      </c>
      <c r="E2384"/>
      <c r="F2384" t="s">
        <v>253</v>
      </c>
      <c r="G2384">
        <v>1</v>
      </c>
      <c r="H2384">
        <v>0</v>
      </c>
      <c r="I2384">
        <v>0</v>
      </c>
      <c r="J2384">
        <v>0</v>
      </c>
      <c r="K2384">
        <v>0</v>
      </c>
      <c r="L2384">
        <v>0</v>
      </c>
      <c r="M2384" t="s">
        <v>1482</v>
      </c>
    </row>
    <row r="2385" spans="1:13">
      <c r="A2385" s="13">
        <f t="shared" si="37"/>
        <v>3</v>
      </c>
      <c r="B2385">
        <v>3004997</v>
      </c>
      <c r="C2385">
        <v>1380</v>
      </c>
      <c r="D2385">
        <v>1501</v>
      </c>
      <c r="E2385"/>
      <c r="F2385" t="s">
        <v>253</v>
      </c>
      <c r="G2385">
        <v>3</v>
      </c>
      <c r="H2385">
        <v>0</v>
      </c>
      <c r="I2385">
        <v>0</v>
      </c>
      <c r="J2385">
        <v>0</v>
      </c>
      <c r="K2385">
        <v>0</v>
      </c>
      <c r="L2385">
        <v>0</v>
      </c>
      <c r="M2385" t="s">
        <v>1483</v>
      </c>
    </row>
    <row r="2386" spans="1:13">
      <c r="A2386" s="13">
        <f t="shared" si="37"/>
        <v>2</v>
      </c>
      <c r="B2386">
        <v>3004999</v>
      </c>
      <c r="C2386">
        <v>1380</v>
      </c>
      <c r="D2386">
        <v>1501</v>
      </c>
      <c r="E2386"/>
      <c r="F2386" t="s">
        <v>253</v>
      </c>
      <c r="G2386">
        <v>2</v>
      </c>
      <c r="H2386">
        <v>0</v>
      </c>
      <c r="I2386">
        <v>0</v>
      </c>
      <c r="J2386">
        <v>0</v>
      </c>
      <c r="K2386">
        <v>0</v>
      </c>
      <c r="L2386">
        <v>0</v>
      </c>
      <c r="M2386" t="s">
        <v>1484</v>
      </c>
    </row>
    <row r="2387" spans="1:13">
      <c r="A2387" s="13">
        <f t="shared" si="37"/>
        <v>2</v>
      </c>
      <c r="B2387">
        <v>3005000</v>
      </c>
      <c r="C2387">
        <v>1380</v>
      </c>
      <c r="D2387">
        <v>1501</v>
      </c>
      <c r="E2387"/>
      <c r="F2387" t="s">
        <v>253</v>
      </c>
      <c r="G2387">
        <v>2</v>
      </c>
      <c r="H2387">
        <v>0</v>
      </c>
      <c r="I2387">
        <v>0</v>
      </c>
      <c r="J2387">
        <v>0</v>
      </c>
      <c r="K2387">
        <v>0</v>
      </c>
      <c r="L2387">
        <v>0</v>
      </c>
      <c r="M2387" t="s">
        <v>1485</v>
      </c>
    </row>
    <row r="2388" spans="1:13">
      <c r="A2388" s="13">
        <f t="shared" si="37"/>
        <v>3</v>
      </c>
      <c r="B2388">
        <v>3005001</v>
      </c>
      <c r="C2388">
        <v>1380</v>
      </c>
      <c r="D2388">
        <v>1501</v>
      </c>
      <c r="E2388"/>
      <c r="F2388" t="s">
        <v>253</v>
      </c>
      <c r="G2388">
        <v>3</v>
      </c>
      <c r="H2388">
        <v>0</v>
      </c>
      <c r="I2388">
        <v>0</v>
      </c>
      <c r="J2388">
        <v>0</v>
      </c>
      <c r="K2388">
        <v>0</v>
      </c>
      <c r="L2388">
        <v>0</v>
      </c>
      <c r="M2388" t="s">
        <v>1486</v>
      </c>
    </row>
    <row r="2389" spans="1:13">
      <c r="A2389" s="13">
        <f t="shared" si="37"/>
        <v>1</v>
      </c>
      <c r="B2389">
        <v>3005002</v>
      </c>
      <c r="C2389">
        <v>1380</v>
      </c>
      <c r="D2389">
        <v>1501</v>
      </c>
      <c r="E2389"/>
      <c r="F2389" t="s">
        <v>253</v>
      </c>
      <c r="G2389">
        <v>1</v>
      </c>
      <c r="H2389">
        <v>0</v>
      </c>
      <c r="I2389">
        <v>0</v>
      </c>
      <c r="J2389">
        <v>0</v>
      </c>
      <c r="K2389">
        <v>0</v>
      </c>
      <c r="L2389">
        <v>0</v>
      </c>
      <c r="M2389" t="s">
        <v>1487</v>
      </c>
    </row>
    <row r="2390" spans="1:13">
      <c r="A2390" s="13">
        <f t="shared" si="37"/>
        <v>2</v>
      </c>
      <c r="B2390">
        <v>3005004</v>
      </c>
      <c r="C2390">
        <v>1380</v>
      </c>
      <c r="D2390">
        <v>1501</v>
      </c>
      <c r="E2390"/>
      <c r="F2390" t="s">
        <v>253</v>
      </c>
      <c r="G2390">
        <v>2</v>
      </c>
      <c r="H2390">
        <v>0</v>
      </c>
      <c r="I2390">
        <v>0</v>
      </c>
      <c r="J2390">
        <v>0</v>
      </c>
      <c r="K2390">
        <v>0</v>
      </c>
      <c r="L2390">
        <v>0</v>
      </c>
      <c r="M2390" t="s">
        <v>1488</v>
      </c>
    </row>
    <row r="2391" spans="1:13">
      <c r="A2391" s="13">
        <f t="shared" si="37"/>
        <v>1</v>
      </c>
      <c r="B2391">
        <v>3005005</v>
      </c>
      <c r="C2391">
        <v>1380</v>
      </c>
      <c r="D2391">
        <v>1501</v>
      </c>
      <c r="E2391"/>
      <c r="F2391" t="s">
        <v>253</v>
      </c>
      <c r="G2391">
        <v>1</v>
      </c>
      <c r="H2391">
        <v>0</v>
      </c>
      <c r="I2391">
        <v>0</v>
      </c>
      <c r="J2391">
        <v>0</v>
      </c>
      <c r="K2391">
        <v>0</v>
      </c>
      <c r="L2391">
        <v>0</v>
      </c>
      <c r="M2391" t="s">
        <v>1489</v>
      </c>
    </row>
    <row r="2392" spans="1:13">
      <c r="A2392" s="13">
        <f t="shared" si="37"/>
        <v>2</v>
      </c>
      <c r="B2392">
        <v>3005006</v>
      </c>
      <c r="C2392">
        <v>1380</v>
      </c>
      <c r="D2392">
        <v>1501</v>
      </c>
      <c r="E2392"/>
      <c r="F2392" t="s">
        <v>253</v>
      </c>
      <c r="G2392">
        <v>2</v>
      </c>
      <c r="H2392">
        <v>0</v>
      </c>
      <c r="I2392">
        <v>0</v>
      </c>
      <c r="J2392">
        <v>0</v>
      </c>
      <c r="K2392">
        <v>0</v>
      </c>
      <c r="L2392">
        <v>0</v>
      </c>
      <c r="M2392" t="s">
        <v>1490</v>
      </c>
    </row>
    <row r="2393" spans="1:13">
      <c r="A2393" s="13">
        <f t="shared" si="37"/>
        <v>3</v>
      </c>
      <c r="B2393">
        <v>3005007</v>
      </c>
      <c r="C2393">
        <v>1380</v>
      </c>
      <c r="D2393">
        <v>1501</v>
      </c>
      <c r="E2393"/>
      <c r="F2393" t="s">
        <v>253</v>
      </c>
      <c r="G2393">
        <v>3</v>
      </c>
      <c r="H2393">
        <v>0</v>
      </c>
      <c r="I2393">
        <v>0</v>
      </c>
      <c r="J2393">
        <v>0</v>
      </c>
      <c r="K2393">
        <v>0</v>
      </c>
      <c r="L2393">
        <v>0</v>
      </c>
      <c r="M2393" t="s">
        <v>1491</v>
      </c>
    </row>
    <row r="2394" spans="1:13">
      <c r="A2394" s="13">
        <f t="shared" si="37"/>
        <v>2</v>
      </c>
      <c r="B2394">
        <v>3005010</v>
      </c>
      <c r="C2394">
        <v>1380</v>
      </c>
      <c r="D2394">
        <v>1501</v>
      </c>
      <c r="E2394"/>
      <c r="F2394" t="s">
        <v>253</v>
      </c>
      <c r="G2394">
        <v>2</v>
      </c>
      <c r="H2394">
        <v>0</v>
      </c>
      <c r="I2394">
        <v>0</v>
      </c>
      <c r="J2394">
        <v>0</v>
      </c>
      <c r="K2394">
        <v>0</v>
      </c>
      <c r="L2394">
        <v>0</v>
      </c>
      <c r="M2394" t="s">
        <v>1492</v>
      </c>
    </row>
    <row r="2395" spans="1:13">
      <c r="A2395" s="13">
        <f t="shared" si="37"/>
        <v>2</v>
      </c>
      <c r="B2395">
        <v>3005011</v>
      </c>
      <c r="C2395">
        <v>1380</v>
      </c>
      <c r="D2395">
        <v>1501</v>
      </c>
      <c r="E2395"/>
      <c r="F2395" t="s">
        <v>253</v>
      </c>
      <c r="G2395">
        <v>2</v>
      </c>
      <c r="H2395">
        <v>0</v>
      </c>
      <c r="I2395">
        <v>0</v>
      </c>
      <c r="J2395">
        <v>0</v>
      </c>
      <c r="K2395">
        <v>0</v>
      </c>
      <c r="L2395">
        <v>0</v>
      </c>
      <c r="M2395" t="s">
        <v>1493</v>
      </c>
    </row>
    <row r="2396" spans="1:13">
      <c r="A2396" s="13">
        <f t="shared" si="37"/>
        <v>11</v>
      </c>
      <c r="B2396">
        <v>3005012</v>
      </c>
      <c r="C2396">
        <v>1380</v>
      </c>
      <c r="D2396">
        <v>1500</v>
      </c>
      <c r="E2396"/>
      <c r="F2396" t="s">
        <v>253</v>
      </c>
      <c r="G2396">
        <v>11</v>
      </c>
      <c r="H2396">
        <v>0</v>
      </c>
      <c r="I2396">
        <v>0</v>
      </c>
      <c r="J2396">
        <v>0</v>
      </c>
      <c r="K2396">
        <v>0</v>
      </c>
      <c r="L2396">
        <v>0</v>
      </c>
      <c r="M2396" t="s">
        <v>1494</v>
      </c>
    </row>
    <row r="2397" spans="1:13">
      <c r="A2397" s="13">
        <f t="shared" si="37"/>
        <v>8</v>
      </c>
      <c r="B2397">
        <v>3005014</v>
      </c>
      <c r="C2397">
        <v>1380</v>
      </c>
      <c r="D2397">
        <v>1500</v>
      </c>
      <c r="E2397"/>
      <c r="F2397" t="s">
        <v>253</v>
      </c>
      <c r="G2397">
        <v>8</v>
      </c>
      <c r="H2397">
        <v>0</v>
      </c>
      <c r="I2397">
        <v>0</v>
      </c>
      <c r="J2397">
        <v>0</v>
      </c>
      <c r="K2397">
        <v>0</v>
      </c>
      <c r="L2397">
        <v>0</v>
      </c>
      <c r="M2397" t="s">
        <v>8900</v>
      </c>
    </row>
    <row r="2398" spans="1:13">
      <c r="A2398" s="13">
        <f t="shared" si="37"/>
        <v>10</v>
      </c>
      <c r="B2398">
        <v>3005015</v>
      </c>
      <c r="C2398">
        <v>1380</v>
      </c>
      <c r="D2398">
        <v>1500</v>
      </c>
      <c r="E2398"/>
      <c r="F2398" t="s">
        <v>253</v>
      </c>
      <c r="G2398">
        <v>10</v>
      </c>
      <c r="H2398">
        <v>0</v>
      </c>
      <c r="I2398">
        <v>0</v>
      </c>
      <c r="J2398">
        <v>0</v>
      </c>
      <c r="K2398">
        <v>0</v>
      </c>
      <c r="L2398">
        <v>0</v>
      </c>
      <c r="M2398" t="s">
        <v>1496</v>
      </c>
    </row>
    <row r="2399" spans="1:13">
      <c r="A2399" s="13">
        <f t="shared" si="37"/>
        <v>14</v>
      </c>
      <c r="B2399">
        <v>3005016</v>
      </c>
      <c r="C2399">
        <v>1380</v>
      </c>
      <c r="D2399">
        <v>1500</v>
      </c>
      <c r="E2399"/>
      <c r="F2399" t="s">
        <v>253</v>
      </c>
      <c r="G2399">
        <v>14</v>
      </c>
      <c r="H2399">
        <v>0</v>
      </c>
      <c r="I2399">
        <v>0</v>
      </c>
      <c r="J2399">
        <v>0</v>
      </c>
      <c r="K2399">
        <v>0</v>
      </c>
      <c r="L2399">
        <v>0</v>
      </c>
      <c r="M2399" t="s">
        <v>1497</v>
      </c>
    </row>
    <row r="2400" spans="1:13">
      <c r="A2400" s="13">
        <f t="shared" si="37"/>
        <v>1</v>
      </c>
      <c r="B2400">
        <v>3005017</v>
      </c>
      <c r="C2400">
        <v>1380</v>
      </c>
      <c r="D2400">
        <v>1500</v>
      </c>
      <c r="E2400"/>
      <c r="F2400" t="s">
        <v>253</v>
      </c>
      <c r="G2400">
        <v>1</v>
      </c>
      <c r="H2400">
        <v>0</v>
      </c>
      <c r="I2400">
        <v>0</v>
      </c>
      <c r="J2400">
        <v>0</v>
      </c>
      <c r="K2400">
        <v>0</v>
      </c>
      <c r="L2400">
        <v>0</v>
      </c>
      <c r="M2400" t="s">
        <v>1498</v>
      </c>
    </row>
    <row r="2401" spans="1:13">
      <c r="A2401" s="13">
        <f t="shared" si="37"/>
        <v>10</v>
      </c>
      <c r="B2401">
        <v>3005018</v>
      </c>
      <c r="C2401">
        <v>1380</v>
      </c>
      <c r="D2401">
        <v>1501</v>
      </c>
      <c r="E2401"/>
      <c r="F2401" t="s">
        <v>253</v>
      </c>
      <c r="G2401">
        <v>10</v>
      </c>
      <c r="H2401">
        <v>0</v>
      </c>
      <c r="I2401">
        <v>0</v>
      </c>
      <c r="J2401">
        <v>0</v>
      </c>
      <c r="K2401">
        <v>0</v>
      </c>
      <c r="L2401">
        <v>0</v>
      </c>
      <c r="M2401" t="s">
        <v>1499</v>
      </c>
    </row>
    <row r="2402" spans="1:13">
      <c r="A2402" s="13">
        <f t="shared" si="37"/>
        <v>2</v>
      </c>
      <c r="B2402">
        <v>3005019</v>
      </c>
      <c r="C2402">
        <v>1380</v>
      </c>
      <c r="D2402">
        <v>1500</v>
      </c>
      <c r="E2402"/>
      <c r="F2402" t="s">
        <v>253</v>
      </c>
      <c r="G2402">
        <v>2</v>
      </c>
      <c r="H2402">
        <v>0</v>
      </c>
      <c r="I2402">
        <v>0</v>
      </c>
      <c r="J2402">
        <v>0</v>
      </c>
      <c r="K2402">
        <v>0</v>
      </c>
      <c r="L2402">
        <v>0</v>
      </c>
      <c r="M2402" t="s">
        <v>1500</v>
      </c>
    </row>
    <row r="2403" spans="1:13">
      <c r="A2403" s="13">
        <f t="shared" si="37"/>
        <v>2</v>
      </c>
      <c r="B2403">
        <v>3005020</v>
      </c>
      <c r="C2403">
        <v>1380</v>
      </c>
      <c r="D2403">
        <v>1500</v>
      </c>
      <c r="E2403"/>
      <c r="F2403" t="s">
        <v>253</v>
      </c>
      <c r="G2403">
        <v>2</v>
      </c>
      <c r="H2403">
        <v>0</v>
      </c>
      <c r="I2403">
        <v>0</v>
      </c>
      <c r="J2403">
        <v>0</v>
      </c>
      <c r="K2403">
        <v>0</v>
      </c>
      <c r="L2403">
        <v>0</v>
      </c>
      <c r="M2403" t="s">
        <v>1501</v>
      </c>
    </row>
    <row r="2404" spans="1:13">
      <c r="A2404" s="13">
        <f t="shared" si="37"/>
        <v>2</v>
      </c>
      <c r="B2404">
        <v>3005021</v>
      </c>
      <c r="C2404">
        <v>1380</v>
      </c>
      <c r="D2404">
        <v>1501</v>
      </c>
      <c r="E2404"/>
      <c r="F2404" t="s">
        <v>253</v>
      </c>
      <c r="G2404">
        <v>2</v>
      </c>
      <c r="H2404">
        <v>0</v>
      </c>
      <c r="I2404">
        <v>0</v>
      </c>
      <c r="J2404">
        <v>0</v>
      </c>
      <c r="K2404">
        <v>0</v>
      </c>
      <c r="L2404">
        <v>0</v>
      </c>
      <c r="M2404" t="s">
        <v>1502</v>
      </c>
    </row>
    <row r="2405" spans="1:13">
      <c r="A2405" s="13">
        <f t="shared" si="37"/>
        <v>2</v>
      </c>
      <c r="B2405">
        <v>3005022</v>
      </c>
      <c r="C2405">
        <v>1380</v>
      </c>
      <c r="D2405">
        <v>1501</v>
      </c>
      <c r="E2405"/>
      <c r="F2405" t="s">
        <v>253</v>
      </c>
      <c r="G2405">
        <v>2</v>
      </c>
      <c r="H2405">
        <v>0</v>
      </c>
      <c r="I2405">
        <v>0</v>
      </c>
      <c r="J2405">
        <v>0</v>
      </c>
      <c r="K2405">
        <v>0</v>
      </c>
      <c r="L2405">
        <v>0</v>
      </c>
      <c r="M2405" t="s">
        <v>1503</v>
      </c>
    </row>
    <row r="2406" spans="1:13">
      <c r="A2406" s="13">
        <f t="shared" si="37"/>
        <v>3</v>
      </c>
      <c r="B2406">
        <v>3005023</v>
      </c>
      <c r="C2406">
        <v>1380</v>
      </c>
      <c r="D2406">
        <v>1501</v>
      </c>
      <c r="E2406"/>
      <c r="F2406" t="s">
        <v>253</v>
      </c>
      <c r="G2406">
        <v>3</v>
      </c>
      <c r="H2406">
        <v>0</v>
      </c>
      <c r="I2406">
        <v>0</v>
      </c>
      <c r="J2406">
        <v>0</v>
      </c>
      <c r="K2406">
        <v>0</v>
      </c>
      <c r="L2406">
        <v>0</v>
      </c>
      <c r="M2406" t="s">
        <v>1504</v>
      </c>
    </row>
    <row r="2407" spans="1:13">
      <c r="A2407" s="13">
        <f t="shared" si="37"/>
        <v>3</v>
      </c>
      <c r="B2407">
        <v>3005024</v>
      </c>
      <c r="C2407">
        <v>1380</v>
      </c>
      <c r="D2407">
        <v>1501</v>
      </c>
      <c r="E2407"/>
      <c r="F2407" t="s">
        <v>253</v>
      </c>
      <c r="G2407">
        <v>3</v>
      </c>
      <c r="H2407">
        <v>0</v>
      </c>
      <c r="I2407">
        <v>0</v>
      </c>
      <c r="J2407">
        <v>0</v>
      </c>
      <c r="K2407">
        <v>0</v>
      </c>
      <c r="L2407">
        <v>0</v>
      </c>
      <c r="M2407" t="s">
        <v>1505</v>
      </c>
    </row>
    <row r="2408" spans="1:13">
      <c r="A2408" s="13">
        <f t="shared" si="37"/>
        <v>16</v>
      </c>
      <c r="B2408">
        <v>3005025</v>
      </c>
      <c r="C2408">
        <v>1380</v>
      </c>
      <c r="D2408">
        <v>1501</v>
      </c>
      <c r="E2408"/>
      <c r="F2408" t="s">
        <v>253</v>
      </c>
      <c r="G2408">
        <v>16</v>
      </c>
      <c r="H2408">
        <v>0</v>
      </c>
      <c r="I2408">
        <v>0</v>
      </c>
      <c r="J2408">
        <v>0</v>
      </c>
      <c r="K2408">
        <v>0</v>
      </c>
      <c r="L2408">
        <v>0</v>
      </c>
      <c r="M2408" t="s">
        <v>1506</v>
      </c>
    </row>
    <row r="2409" spans="1:13">
      <c r="A2409" s="13">
        <f t="shared" si="37"/>
        <v>9</v>
      </c>
      <c r="B2409">
        <v>3005026</v>
      </c>
      <c r="C2409">
        <v>1380</v>
      </c>
      <c r="D2409">
        <v>1501</v>
      </c>
      <c r="E2409"/>
      <c r="F2409" t="s">
        <v>253</v>
      </c>
      <c r="G2409">
        <v>9</v>
      </c>
      <c r="H2409">
        <v>0</v>
      </c>
      <c r="I2409">
        <v>0</v>
      </c>
      <c r="J2409">
        <v>0</v>
      </c>
      <c r="K2409">
        <v>0</v>
      </c>
      <c r="L2409">
        <v>0</v>
      </c>
      <c r="M2409" t="s">
        <v>1507</v>
      </c>
    </row>
    <row r="2410" spans="1:13">
      <c r="A2410" s="13">
        <f t="shared" si="37"/>
        <v>16</v>
      </c>
      <c r="B2410">
        <v>3005027</v>
      </c>
      <c r="C2410">
        <v>1380</v>
      </c>
      <c r="D2410">
        <v>1500</v>
      </c>
      <c r="E2410"/>
      <c r="F2410" t="s">
        <v>253</v>
      </c>
      <c r="G2410">
        <v>16</v>
      </c>
      <c r="H2410">
        <v>0</v>
      </c>
      <c r="I2410">
        <v>0</v>
      </c>
      <c r="J2410">
        <v>0</v>
      </c>
      <c r="K2410">
        <v>0</v>
      </c>
      <c r="L2410">
        <v>0</v>
      </c>
      <c r="M2410" t="s">
        <v>1508</v>
      </c>
    </row>
    <row r="2411" spans="1:13">
      <c r="A2411" s="13">
        <f t="shared" si="37"/>
        <v>2</v>
      </c>
      <c r="B2411">
        <v>3005028</v>
      </c>
      <c r="C2411">
        <v>1380</v>
      </c>
      <c r="D2411">
        <v>1500</v>
      </c>
      <c r="E2411"/>
      <c r="F2411" t="s">
        <v>253</v>
      </c>
      <c r="G2411">
        <v>2</v>
      </c>
      <c r="H2411">
        <v>0</v>
      </c>
      <c r="I2411">
        <v>0</v>
      </c>
      <c r="J2411">
        <v>0</v>
      </c>
      <c r="K2411">
        <v>0</v>
      </c>
      <c r="L2411">
        <v>0</v>
      </c>
      <c r="M2411" t="s">
        <v>1509</v>
      </c>
    </row>
    <row r="2412" spans="1:13">
      <c r="A2412" s="13">
        <f t="shared" si="37"/>
        <v>2</v>
      </c>
      <c r="B2412">
        <v>3005029</v>
      </c>
      <c r="C2412">
        <v>1380</v>
      </c>
      <c r="D2412">
        <v>1501</v>
      </c>
      <c r="E2412"/>
      <c r="F2412" t="s">
        <v>253</v>
      </c>
      <c r="G2412">
        <v>2</v>
      </c>
      <c r="H2412">
        <v>0</v>
      </c>
      <c r="I2412">
        <v>0</v>
      </c>
      <c r="J2412">
        <v>0</v>
      </c>
      <c r="K2412">
        <v>0</v>
      </c>
      <c r="L2412">
        <v>0</v>
      </c>
      <c r="M2412" t="s">
        <v>1510</v>
      </c>
    </row>
    <row r="2413" spans="1:13">
      <c r="A2413" s="13">
        <f t="shared" si="37"/>
        <v>1</v>
      </c>
      <c r="B2413">
        <v>3005030</v>
      </c>
      <c r="C2413">
        <v>1380</v>
      </c>
      <c r="D2413">
        <v>1501</v>
      </c>
      <c r="E2413"/>
      <c r="F2413" t="s">
        <v>253</v>
      </c>
      <c r="G2413">
        <v>1</v>
      </c>
      <c r="H2413">
        <v>0</v>
      </c>
      <c r="I2413">
        <v>0</v>
      </c>
      <c r="J2413">
        <v>0</v>
      </c>
      <c r="K2413">
        <v>0</v>
      </c>
      <c r="L2413">
        <v>0</v>
      </c>
      <c r="M2413" t="s">
        <v>1511</v>
      </c>
    </row>
    <row r="2414" spans="1:13">
      <c r="A2414" s="13">
        <f t="shared" si="37"/>
        <v>4</v>
      </c>
      <c r="B2414">
        <v>3005031</v>
      </c>
      <c r="C2414">
        <v>1380</v>
      </c>
      <c r="D2414">
        <v>1500</v>
      </c>
      <c r="E2414"/>
      <c r="F2414" t="s">
        <v>253</v>
      </c>
      <c r="G2414">
        <v>4</v>
      </c>
      <c r="H2414">
        <v>0</v>
      </c>
      <c r="I2414">
        <v>0</v>
      </c>
      <c r="J2414">
        <v>0</v>
      </c>
      <c r="K2414">
        <v>0</v>
      </c>
      <c r="L2414">
        <v>0</v>
      </c>
      <c r="M2414" t="s">
        <v>8462</v>
      </c>
    </row>
    <row r="2415" spans="1:13">
      <c r="A2415" s="13">
        <f t="shared" si="37"/>
        <v>2</v>
      </c>
      <c r="B2415">
        <v>3005032</v>
      </c>
      <c r="C2415">
        <v>1380</v>
      </c>
      <c r="D2415">
        <v>1501</v>
      </c>
      <c r="E2415"/>
      <c r="F2415" t="s">
        <v>253</v>
      </c>
      <c r="G2415">
        <v>2</v>
      </c>
      <c r="H2415">
        <v>0</v>
      </c>
      <c r="I2415">
        <v>0</v>
      </c>
      <c r="J2415">
        <v>0</v>
      </c>
      <c r="K2415">
        <v>0</v>
      </c>
      <c r="L2415">
        <v>0</v>
      </c>
      <c r="M2415" t="s">
        <v>1512</v>
      </c>
    </row>
    <row r="2416" spans="1:13">
      <c r="A2416" s="13">
        <f t="shared" si="37"/>
        <v>1</v>
      </c>
      <c r="B2416">
        <v>3005033</v>
      </c>
      <c r="C2416">
        <v>1380</v>
      </c>
      <c r="D2416">
        <v>1500</v>
      </c>
      <c r="E2416"/>
      <c r="F2416" t="s">
        <v>253</v>
      </c>
      <c r="G2416">
        <v>1</v>
      </c>
      <c r="H2416">
        <v>0</v>
      </c>
      <c r="I2416">
        <v>0</v>
      </c>
      <c r="J2416">
        <v>0</v>
      </c>
      <c r="K2416">
        <v>0</v>
      </c>
      <c r="L2416">
        <v>0</v>
      </c>
      <c r="M2416" t="s">
        <v>1513</v>
      </c>
    </row>
    <row r="2417" spans="1:13">
      <c r="A2417" s="13">
        <f t="shared" si="37"/>
        <v>2</v>
      </c>
      <c r="B2417">
        <v>3005035</v>
      </c>
      <c r="C2417">
        <v>1380</v>
      </c>
      <c r="D2417">
        <v>1501</v>
      </c>
      <c r="E2417"/>
      <c r="F2417" t="s">
        <v>253</v>
      </c>
      <c r="G2417">
        <v>2</v>
      </c>
      <c r="H2417">
        <v>0</v>
      </c>
      <c r="I2417">
        <v>0</v>
      </c>
      <c r="J2417">
        <v>0</v>
      </c>
      <c r="K2417">
        <v>0</v>
      </c>
      <c r="L2417">
        <v>0</v>
      </c>
      <c r="M2417" t="s">
        <v>1514</v>
      </c>
    </row>
    <row r="2418" spans="1:13">
      <c r="A2418" s="13">
        <f t="shared" si="37"/>
        <v>3</v>
      </c>
      <c r="B2418">
        <v>3005037</v>
      </c>
      <c r="C2418">
        <v>1380</v>
      </c>
      <c r="D2418">
        <v>1501</v>
      </c>
      <c r="E2418"/>
      <c r="F2418" t="s">
        <v>253</v>
      </c>
      <c r="G2418">
        <v>3</v>
      </c>
      <c r="H2418">
        <v>0</v>
      </c>
      <c r="I2418">
        <v>0</v>
      </c>
      <c r="J2418">
        <v>0</v>
      </c>
      <c r="K2418">
        <v>0</v>
      </c>
      <c r="L2418">
        <v>0</v>
      </c>
      <c r="M2418" t="s">
        <v>1515</v>
      </c>
    </row>
    <row r="2419" spans="1:13">
      <c r="A2419" s="13">
        <f t="shared" si="37"/>
        <v>1</v>
      </c>
      <c r="B2419">
        <v>3005039</v>
      </c>
      <c r="C2419">
        <v>1380</v>
      </c>
      <c r="D2419">
        <v>1501</v>
      </c>
      <c r="E2419"/>
      <c r="F2419" t="s">
        <v>253</v>
      </c>
      <c r="G2419">
        <v>1</v>
      </c>
      <c r="H2419">
        <v>0</v>
      </c>
      <c r="I2419">
        <v>0</v>
      </c>
      <c r="J2419">
        <v>0</v>
      </c>
      <c r="K2419">
        <v>0</v>
      </c>
      <c r="L2419">
        <v>0</v>
      </c>
      <c r="M2419" t="s">
        <v>1516</v>
      </c>
    </row>
    <row r="2420" spans="1:13">
      <c r="A2420" s="13">
        <f t="shared" si="37"/>
        <v>4</v>
      </c>
      <c r="B2420">
        <v>3005040</v>
      </c>
      <c r="C2420">
        <v>1380</v>
      </c>
      <c r="D2420">
        <v>1500</v>
      </c>
      <c r="E2420"/>
      <c r="F2420" t="s">
        <v>253</v>
      </c>
      <c r="G2420">
        <v>4</v>
      </c>
      <c r="H2420">
        <v>0</v>
      </c>
      <c r="I2420">
        <v>0</v>
      </c>
      <c r="J2420">
        <v>0</v>
      </c>
      <c r="K2420">
        <v>0</v>
      </c>
      <c r="L2420">
        <v>0</v>
      </c>
      <c r="M2420" t="s">
        <v>1517</v>
      </c>
    </row>
    <row r="2421" spans="1:13">
      <c r="A2421" s="13">
        <f t="shared" si="37"/>
        <v>7</v>
      </c>
      <c r="B2421">
        <v>3005042</v>
      </c>
      <c r="C2421">
        <v>1380</v>
      </c>
      <c r="D2421">
        <v>1501</v>
      </c>
      <c r="E2421"/>
      <c r="F2421" t="s">
        <v>253</v>
      </c>
      <c r="G2421">
        <v>7</v>
      </c>
      <c r="H2421">
        <v>0</v>
      </c>
      <c r="I2421">
        <v>0</v>
      </c>
      <c r="J2421">
        <v>0</v>
      </c>
      <c r="K2421">
        <v>0</v>
      </c>
      <c r="L2421">
        <v>0</v>
      </c>
      <c r="M2421" t="s">
        <v>1518</v>
      </c>
    </row>
    <row r="2422" spans="1:13">
      <c r="A2422" s="13">
        <f t="shared" si="37"/>
        <v>4</v>
      </c>
      <c r="B2422">
        <v>3005043</v>
      </c>
      <c r="C2422">
        <v>1380</v>
      </c>
      <c r="D2422">
        <v>1501</v>
      </c>
      <c r="E2422"/>
      <c r="F2422" t="s">
        <v>253</v>
      </c>
      <c r="G2422">
        <v>4</v>
      </c>
      <c r="H2422">
        <v>0</v>
      </c>
      <c r="I2422">
        <v>0</v>
      </c>
      <c r="J2422">
        <v>0</v>
      </c>
      <c r="K2422">
        <v>0</v>
      </c>
      <c r="L2422">
        <v>0</v>
      </c>
      <c r="M2422" t="s">
        <v>1519</v>
      </c>
    </row>
    <row r="2423" spans="1:13">
      <c r="A2423" s="13">
        <f t="shared" si="37"/>
        <v>4</v>
      </c>
      <c r="B2423">
        <v>3005044</v>
      </c>
      <c r="C2423">
        <v>1380</v>
      </c>
      <c r="D2423">
        <v>1501</v>
      </c>
      <c r="E2423"/>
      <c r="F2423" t="s">
        <v>253</v>
      </c>
      <c r="G2423">
        <v>4</v>
      </c>
      <c r="H2423">
        <v>0</v>
      </c>
      <c r="I2423">
        <v>0</v>
      </c>
      <c r="J2423">
        <v>0</v>
      </c>
      <c r="K2423">
        <v>0</v>
      </c>
      <c r="L2423">
        <v>0</v>
      </c>
      <c r="M2423" t="s">
        <v>1520</v>
      </c>
    </row>
    <row r="2424" spans="1:13">
      <c r="A2424" s="13">
        <f t="shared" si="37"/>
        <v>2</v>
      </c>
      <c r="B2424">
        <v>3005044</v>
      </c>
      <c r="C2424">
        <v>1400</v>
      </c>
      <c r="D2424">
        <v>1500</v>
      </c>
      <c r="E2424"/>
      <c r="F2424" t="s">
        <v>253</v>
      </c>
      <c r="G2424">
        <v>2</v>
      </c>
      <c r="H2424">
        <v>0</v>
      </c>
      <c r="I2424">
        <v>0</v>
      </c>
      <c r="J2424">
        <v>0</v>
      </c>
      <c r="K2424">
        <v>0</v>
      </c>
      <c r="L2424">
        <v>0</v>
      </c>
      <c r="M2424" t="s">
        <v>1520</v>
      </c>
    </row>
    <row r="2425" spans="1:13">
      <c r="A2425" s="13">
        <f t="shared" si="37"/>
        <v>1</v>
      </c>
      <c r="B2425">
        <v>3005045</v>
      </c>
      <c r="C2425">
        <v>1380</v>
      </c>
      <c r="D2425">
        <v>1500</v>
      </c>
      <c r="E2425"/>
      <c r="F2425" t="s">
        <v>253</v>
      </c>
      <c r="G2425">
        <v>1</v>
      </c>
      <c r="H2425">
        <v>0</v>
      </c>
      <c r="I2425">
        <v>0</v>
      </c>
      <c r="J2425">
        <v>0</v>
      </c>
      <c r="K2425">
        <v>0</v>
      </c>
      <c r="L2425">
        <v>0</v>
      </c>
      <c r="M2425" t="s">
        <v>8743</v>
      </c>
    </row>
    <row r="2426" spans="1:13">
      <c r="A2426" s="13">
        <f t="shared" si="37"/>
        <v>2</v>
      </c>
      <c r="B2426">
        <v>3005046</v>
      </c>
      <c r="C2426">
        <v>1380</v>
      </c>
      <c r="D2426">
        <v>1500</v>
      </c>
      <c r="E2426"/>
      <c r="F2426" t="s">
        <v>253</v>
      </c>
      <c r="G2426">
        <v>2</v>
      </c>
      <c r="H2426">
        <v>0</v>
      </c>
      <c r="I2426">
        <v>0</v>
      </c>
      <c r="J2426">
        <v>0</v>
      </c>
      <c r="K2426">
        <v>0</v>
      </c>
      <c r="L2426">
        <v>0</v>
      </c>
      <c r="M2426" t="s">
        <v>8409</v>
      </c>
    </row>
    <row r="2427" spans="1:13">
      <c r="A2427" s="13">
        <f t="shared" si="37"/>
        <v>4</v>
      </c>
      <c r="B2427">
        <v>3005048</v>
      </c>
      <c r="C2427">
        <v>1380</v>
      </c>
      <c r="D2427">
        <v>1500</v>
      </c>
      <c r="E2427"/>
      <c r="F2427" t="s">
        <v>253</v>
      </c>
      <c r="G2427">
        <v>4</v>
      </c>
      <c r="H2427">
        <v>0</v>
      </c>
      <c r="I2427">
        <v>0</v>
      </c>
      <c r="J2427">
        <v>0</v>
      </c>
      <c r="K2427">
        <v>0</v>
      </c>
      <c r="L2427">
        <v>0</v>
      </c>
      <c r="M2427" t="s">
        <v>1521</v>
      </c>
    </row>
    <row r="2428" spans="1:13">
      <c r="A2428" s="13">
        <f t="shared" si="37"/>
        <v>2</v>
      </c>
      <c r="B2428">
        <v>3005049</v>
      </c>
      <c r="C2428">
        <v>1380</v>
      </c>
      <c r="D2428">
        <v>1501</v>
      </c>
      <c r="E2428"/>
      <c r="F2428" t="s">
        <v>253</v>
      </c>
      <c r="G2428">
        <v>2</v>
      </c>
      <c r="H2428">
        <v>0</v>
      </c>
      <c r="I2428">
        <v>0</v>
      </c>
      <c r="J2428">
        <v>0</v>
      </c>
      <c r="K2428">
        <v>0</v>
      </c>
      <c r="L2428">
        <v>0</v>
      </c>
      <c r="M2428" t="s">
        <v>1522</v>
      </c>
    </row>
    <row r="2429" spans="1:13">
      <c r="A2429" s="13">
        <f t="shared" si="37"/>
        <v>4</v>
      </c>
      <c r="B2429">
        <v>3005050</v>
      </c>
      <c r="C2429">
        <v>1380</v>
      </c>
      <c r="D2429">
        <v>1501</v>
      </c>
      <c r="E2429"/>
      <c r="F2429" t="s">
        <v>253</v>
      </c>
      <c r="G2429">
        <v>4</v>
      </c>
      <c r="H2429">
        <v>0</v>
      </c>
      <c r="I2429">
        <v>0</v>
      </c>
      <c r="J2429">
        <v>0</v>
      </c>
      <c r="K2429">
        <v>0</v>
      </c>
      <c r="L2429">
        <v>0</v>
      </c>
      <c r="M2429" t="s">
        <v>1523</v>
      </c>
    </row>
    <row r="2430" spans="1:13">
      <c r="A2430" s="13">
        <f t="shared" si="37"/>
        <v>2</v>
      </c>
      <c r="B2430">
        <v>3005051</v>
      </c>
      <c r="C2430">
        <v>1380</v>
      </c>
      <c r="D2430">
        <v>1501</v>
      </c>
      <c r="E2430"/>
      <c r="F2430" t="s">
        <v>253</v>
      </c>
      <c r="G2430">
        <v>2</v>
      </c>
      <c r="H2430">
        <v>0</v>
      </c>
      <c r="I2430">
        <v>0</v>
      </c>
      <c r="J2430">
        <v>0</v>
      </c>
      <c r="K2430">
        <v>0</v>
      </c>
      <c r="L2430">
        <v>0</v>
      </c>
      <c r="M2430" t="s">
        <v>1524</v>
      </c>
    </row>
    <row r="2431" spans="1:13">
      <c r="A2431" s="13">
        <f t="shared" si="37"/>
        <v>1</v>
      </c>
      <c r="B2431">
        <v>3005052</v>
      </c>
      <c r="C2431">
        <v>1380</v>
      </c>
      <c r="D2431">
        <v>1500</v>
      </c>
      <c r="E2431"/>
      <c r="F2431" t="s">
        <v>253</v>
      </c>
      <c r="G2431">
        <v>1</v>
      </c>
      <c r="H2431">
        <v>0</v>
      </c>
      <c r="I2431">
        <v>0</v>
      </c>
      <c r="J2431">
        <v>0</v>
      </c>
      <c r="K2431">
        <v>0</v>
      </c>
      <c r="L2431">
        <v>0</v>
      </c>
      <c r="M2431" t="s">
        <v>7541</v>
      </c>
    </row>
    <row r="2432" spans="1:13">
      <c r="A2432" s="13">
        <f t="shared" si="37"/>
        <v>3</v>
      </c>
      <c r="B2432">
        <v>3005055</v>
      </c>
      <c r="C2432">
        <v>1380</v>
      </c>
      <c r="D2432">
        <v>1501</v>
      </c>
      <c r="E2432"/>
      <c r="F2432" t="s">
        <v>253</v>
      </c>
      <c r="G2432">
        <v>3</v>
      </c>
      <c r="H2432">
        <v>0</v>
      </c>
      <c r="I2432">
        <v>0</v>
      </c>
      <c r="J2432">
        <v>0</v>
      </c>
      <c r="K2432">
        <v>0</v>
      </c>
      <c r="L2432">
        <v>0</v>
      </c>
      <c r="M2432" t="s">
        <v>1525</v>
      </c>
    </row>
    <row r="2433" spans="1:13">
      <c r="A2433" s="13">
        <f t="shared" si="37"/>
        <v>9</v>
      </c>
      <c r="B2433">
        <v>3005056</v>
      </c>
      <c r="C2433">
        <v>1380</v>
      </c>
      <c r="D2433">
        <v>1500</v>
      </c>
      <c r="E2433"/>
      <c r="F2433" t="s">
        <v>253</v>
      </c>
      <c r="G2433">
        <v>9</v>
      </c>
      <c r="H2433">
        <v>0</v>
      </c>
      <c r="I2433">
        <v>0</v>
      </c>
      <c r="J2433">
        <v>0</v>
      </c>
      <c r="K2433">
        <v>0</v>
      </c>
      <c r="L2433">
        <v>0</v>
      </c>
      <c r="M2433" t="s">
        <v>1526</v>
      </c>
    </row>
    <row r="2434" spans="1:13">
      <c r="A2434" s="13">
        <f t="shared" si="37"/>
        <v>5</v>
      </c>
      <c r="B2434">
        <v>3005056</v>
      </c>
      <c r="C2434">
        <v>1400</v>
      </c>
      <c r="D2434">
        <v>1500</v>
      </c>
      <c r="E2434"/>
      <c r="F2434" t="s">
        <v>253</v>
      </c>
      <c r="G2434">
        <v>5</v>
      </c>
      <c r="H2434">
        <v>0</v>
      </c>
      <c r="I2434">
        <v>0</v>
      </c>
      <c r="J2434">
        <v>0</v>
      </c>
      <c r="K2434">
        <v>0</v>
      </c>
      <c r="L2434">
        <v>0</v>
      </c>
      <c r="M2434" t="s">
        <v>1526</v>
      </c>
    </row>
    <row r="2435" spans="1:13">
      <c r="A2435" s="13">
        <f t="shared" ref="A2435:A2498" si="38">G2435+H2435+I2435</f>
        <v>2</v>
      </c>
      <c r="B2435">
        <v>3005057</v>
      </c>
      <c r="C2435">
        <v>1380</v>
      </c>
      <c r="D2435">
        <v>1501</v>
      </c>
      <c r="E2435"/>
      <c r="F2435" t="s">
        <v>253</v>
      </c>
      <c r="G2435">
        <v>2</v>
      </c>
      <c r="H2435">
        <v>0</v>
      </c>
      <c r="I2435">
        <v>0</v>
      </c>
      <c r="J2435">
        <v>0</v>
      </c>
      <c r="K2435">
        <v>0</v>
      </c>
      <c r="L2435">
        <v>0</v>
      </c>
      <c r="M2435" t="s">
        <v>1527</v>
      </c>
    </row>
    <row r="2436" spans="1:13">
      <c r="A2436" s="13">
        <f t="shared" si="38"/>
        <v>1</v>
      </c>
      <c r="B2436">
        <v>3005059</v>
      </c>
      <c r="C2436">
        <v>1380</v>
      </c>
      <c r="D2436">
        <v>1501</v>
      </c>
      <c r="E2436"/>
      <c r="F2436" t="s">
        <v>253</v>
      </c>
      <c r="G2436">
        <v>1</v>
      </c>
      <c r="H2436">
        <v>0</v>
      </c>
      <c r="I2436">
        <v>0</v>
      </c>
      <c r="J2436">
        <v>0</v>
      </c>
      <c r="K2436">
        <v>0</v>
      </c>
      <c r="L2436">
        <v>0</v>
      </c>
      <c r="M2436" t="s">
        <v>1528</v>
      </c>
    </row>
    <row r="2437" spans="1:13">
      <c r="A2437" s="13">
        <f t="shared" si="38"/>
        <v>9</v>
      </c>
      <c r="B2437">
        <v>3005060</v>
      </c>
      <c r="C2437">
        <v>1380</v>
      </c>
      <c r="D2437">
        <v>1501</v>
      </c>
      <c r="E2437"/>
      <c r="F2437" t="s">
        <v>253</v>
      </c>
      <c r="G2437">
        <v>9</v>
      </c>
      <c r="H2437">
        <v>0</v>
      </c>
      <c r="I2437">
        <v>0</v>
      </c>
      <c r="J2437">
        <v>0</v>
      </c>
      <c r="K2437">
        <v>0</v>
      </c>
      <c r="L2437">
        <v>0</v>
      </c>
      <c r="M2437" t="s">
        <v>1529</v>
      </c>
    </row>
    <row r="2438" spans="1:13">
      <c r="A2438" s="13">
        <f t="shared" si="38"/>
        <v>2</v>
      </c>
      <c r="B2438">
        <v>3005061</v>
      </c>
      <c r="C2438">
        <v>1380</v>
      </c>
      <c r="D2438">
        <v>1501</v>
      </c>
      <c r="E2438"/>
      <c r="F2438" t="s">
        <v>253</v>
      </c>
      <c r="G2438">
        <v>2</v>
      </c>
      <c r="H2438">
        <v>0</v>
      </c>
      <c r="I2438">
        <v>0</v>
      </c>
      <c r="J2438">
        <v>0</v>
      </c>
      <c r="K2438">
        <v>0</v>
      </c>
      <c r="L2438">
        <v>0</v>
      </c>
      <c r="M2438" t="s">
        <v>1530</v>
      </c>
    </row>
    <row r="2439" spans="1:13">
      <c r="A2439" s="13">
        <f t="shared" si="38"/>
        <v>1</v>
      </c>
      <c r="B2439">
        <v>3005064</v>
      </c>
      <c r="C2439">
        <v>1380</v>
      </c>
      <c r="D2439">
        <v>1501</v>
      </c>
      <c r="E2439"/>
      <c r="F2439" t="s">
        <v>253</v>
      </c>
      <c r="G2439">
        <v>1</v>
      </c>
      <c r="H2439">
        <v>0</v>
      </c>
      <c r="I2439">
        <v>0</v>
      </c>
      <c r="J2439">
        <v>0</v>
      </c>
      <c r="K2439">
        <v>0</v>
      </c>
      <c r="L2439">
        <v>0</v>
      </c>
      <c r="M2439" t="s">
        <v>1531</v>
      </c>
    </row>
    <row r="2440" spans="1:13">
      <c r="A2440" s="13">
        <f t="shared" si="38"/>
        <v>5</v>
      </c>
      <c r="B2440">
        <v>3005067</v>
      </c>
      <c r="C2440">
        <v>1380</v>
      </c>
      <c r="D2440">
        <v>1501</v>
      </c>
      <c r="E2440"/>
      <c r="F2440" t="s">
        <v>253</v>
      </c>
      <c r="G2440">
        <v>5</v>
      </c>
      <c r="H2440">
        <v>0</v>
      </c>
      <c r="I2440">
        <v>0</v>
      </c>
      <c r="J2440">
        <v>0</v>
      </c>
      <c r="K2440">
        <v>0</v>
      </c>
      <c r="L2440">
        <v>0</v>
      </c>
      <c r="M2440" t="s">
        <v>1532</v>
      </c>
    </row>
    <row r="2441" spans="1:13">
      <c r="A2441" s="13">
        <f t="shared" si="38"/>
        <v>2</v>
      </c>
      <c r="B2441">
        <v>3005069</v>
      </c>
      <c r="C2441">
        <v>1380</v>
      </c>
      <c r="D2441">
        <v>1501</v>
      </c>
      <c r="E2441"/>
      <c r="F2441" t="s">
        <v>253</v>
      </c>
      <c r="G2441">
        <v>2</v>
      </c>
      <c r="H2441">
        <v>0</v>
      </c>
      <c r="I2441">
        <v>0</v>
      </c>
      <c r="J2441">
        <v>0</v>
      </c>
      <c r="K2441">
        <v>0</v>
      </c>
      <c r="L2441">
        <v>0</v>
      </c>
      <c r="M2441" t="s">
        <v>1533</v>
      </c>
    </row>
    <row r="2442" spans="1:13">
      <c r="A2442" s="13">
        <f t="shared" si="38"/>
        <v>1</v>
      </c>
      <c r="B2442">
        <v>3005070</v>
      </c>
      <c r="C2442">
        <v>1380</v>
      </c>
      <c r="D2442">
        <v>1501</v>
      </c>
      <c r="E2442"/>
      <c r="F2442" t="s">
        <v>253</v>
      </c>
      <c r="G2442">
        <v>1</v>
      </c>
      <c r="H2442">
        <v>0</v>
      </c>
      <c r="I2442">
        <v>0</v>
      </c>
      <c r="J2442">
        <v>0</v>
      </c>
      <c r="K2442">
        <v>0</v>
      </c>
      <c r="L2442">
        <v>0</v>
      </c>
      <c r="M2442" t="s">
        <v>1534</v>
      </c>
    </row>
    <row r="2443" spans="1:13">
      <c r="A2443" s="13">
        <f t="shared" si="38"/>
        <v>2</v>
      </c>
      <c r="B2443">
        <v>3005071</v>
      </c>
      <c r="C2443">
        <v>1380</v>
      </c>
      <c r="D2443">
        <v>1501</v>
      </c>
      <c r="E2443"/>
      <c r="F2443" t="s">
        <v>253</v>
      </c>
      <c r="G2443">
        <v>2</v>
      </c>
      <c r="H2443">
        <v>0</v>
      </c>
      <c r="I2443">
        <v>0</v>
      </c>
      <c r="J2443">
        <v>0</v>
      </c>
      <c r="K2443">
        <v>0</v>
      </c>
      <c r="L2443">
        <v>0</v>
      </c>
      <c r="M2443" t="s">
        <v>1535</v>
      </c>
    </row>
    <row r="2444" spans="1:13">
      <c r="A2444" s="13">
        <f t="shared" si="38"/>
        <v>4</v>
      </c>
      <c r="B2444">
        <v>3005072</v>
      </c>
      <c r="C2444">
        <v>1380</v>
      </c>
      <c r="D2444">
        <v>1501</v>
      </c>
      <c r="E2444"/>
      <c r="F2444" t="s">
        <v>253</v>
      </c>
      <c r="G2444">
        <v>4</v>
      </c>
      <c r="H2444">
        <v>0</v>
      </c>
      <c r="I2444">
        <v>0</v>
      </c>
      <c r="J2444">
        <v>0</v>
      </c>
      <c r="K2444">
        <v>0</v>
      </c>
      <c r="L2444">
        <v>0</v>
      </c>
      <c r="M2444" t="s">
        <v>1536</v>
      </c>
    </row>
    <row r="2445" spans="1:13">
      <c r="A2445" s="13">
        <f t="shared" si="38"/>
        <v>4</v>
      </c>
      <c r="B2445">
        <v>3005073</v>
      </c>
      <c r="C2445">
        <v>1380</v>
      </c>
      <c r="D2445">
        <v>1501</v>
      </c>
      <c r="E2445"/>
      <c r="F2445" t="s">
        <v>253</v>
      </c>
      <c r="G2445">
        <v>4</v>
      </c>
      <c r="H2445">
        <v>0</v>
      </c>
      <c r="I2445">
        <v>0</v>
      </c>
      <c r="J2445">
        <v>0</v>
      </c>
      <c r="K2445">
        <v>0</v>
      </c>
      <c r="L2445">
        <v>0</v>
      </c>
      <c r="M2445" t="s">
        <v>1537</v>
      </c>
    </row>
    <row r="2446" spans="1:13">
      <c r="A2446" s="13">
        <f t="shared" si="38"/>
        <v>5</v>
      </c>
      <c r="B2446">
        <v>3005075</v>
      </c>
      <c r="C2446">
        <v>1380</v>
      </c>
      <c r="D2446">
        <v>1501</v>
      </c>
      <c r="E2446"/>
      <c r="F2446" t="s">
        <v>253</v>
      </c>
      <c r="G2446">
        <v>5</v>
      </c>
      <c r="H2446">
        <v>0</v>
      </c>
      <c r="I2446">
        <v>0</v>
      </c>
      <c r="J2446">
        <v>0</v>
      </c>
      <c r="K2446">
        <v>0</v>
      </c>
      <c r="L2446">
        <v>0</v>
      </c>
      <c r="M2446" t="s">
        <v>1538</v>
      </c>
    </row>
    <row r="2447" spans="1:13">
      <c r="A2447" s="13">
        <f t="shared" si="38"/>
        <v>3</v>
      </c>
      <c r="B2447">
        <v>3005076</v>
      </c>
      <c r="C2447">
        <v>1380</v>
      </c>
      <c r="D2447">
        <v>1501</v>
      </c>
      <c r="E2447"/>
      <c r="F2447" t="s">
        <v>253</v>
      </c>
      <c r="G2447">
        <v>3</v>
      </c>
      <c r="H2447">
        <v>0</v>
      </c>
      <c r="I2447">
        <v>0</v>
      </c>
      <c r="J2447">
        <v>0</v>
      </c>
      <c r="K2447">
        <v>0</v>
      </c>
      <c r="L2447">
        <v>0</v>
      </c>
      <c r="M2447" t="s">
        <v>1539</v>
      </c>
    </row>
    <row r="2448" spans="1:13">
      <c r="A2448" s="13">
        <f t="shared" si="38"/>
        <v>1</v>
      </c>
      <c r="B2448">
        <v>3005077</v>
      </c>
      <c r="C2448">
        <v>1380</v>
      </c>
      <c r="D2448">
        <v>1500</v>
      </c>
      <c r="E2448"/>
      <c r="F2448" t="s">
        <v>253</v>
      </c>
      <c r="G2448">
        <v>1</v>
      </c>
      <c r="H2448">
        <v>0</v>
      </c>
      <c r="I2448">
        <v>0</v>
      </c>
      <c r="J2448">
        <v>0</v>
      </c>
      <c r="K2448">
        <v>0</v>
      </c>
      <c r="L2448">
        <v>0</v>
      </c>
      <c r="M2448" t="s">
        <v>9320</v>
      </c>
    </row>
    <row r="2449" spans="1:13">
      <c r="A2449" s="13">
        <f t="shared" si="38"/>
        <v>16</v>
      </c>
      <c r="B2449">
        <v>3005078</v>
      </c>
      <c r="C2449">
        <v>1380</v>
      </c>
      <c r="D2449">
        <v>1500</v>
      </c>
      <c r="E2449"/>
      <c r="F2449" t="s">
        <v>253</v>
      </c>
      <c r="G2449">
        <v>16</v>
      </c>
      <c r="H2449">
        <v>0</v>
      </c>
      <c r="I2449">
        <v>0</v>
      </c>
      <c r="J2449">
        <v>0</v>
      </c>
      <c r="K2449">
        <v>0</v>
      </c>
      <c r="L2449">
        <v>0</v>
      </c>
      <c r="M2449" t="s">
        <v>9392</v>
      </c>
    </row>
    <row r="2450" spans="1:13">
      <c r="A2450" s="13">
        <f t="shared" si="38"/>
        <v>1</v>
      </c>
      <c r="B2450">
        <v>3005079</v>
      </c>
      <c r="C2450">
        <v>1380</v>
      </c>
      <c r="D2450">
        <v>1500</v>
      </c>
      <c r="E2450"/>
      <c r="F2450" t="s">
        <v>253</v>
      </c>
      <c r="G2450">
        <v>1</v>
      </c>
      <c r="H2450">
        <v>0</v>
      </c>
      <c r="I2450">
        <v>0</v>
      </c>
      <c r="J2450">
        <v>0</v>
      </c>
      <c r="K2450">
        <v>0</v>
      </c>
      <c r="L2450">
        <v>0</v>
      </c>
      <c r="M2450" t="s">
        <v>1540</v>
      </c>
    </row>
    <row r="2451" spans="1:13">
      <c r="A2451" s="13">
        <f t="shared" si="38"/>
        <v>29</v>
      </c>
      <c r="B2451">
        <v>3005080</v>
      </c>
      <c r="C2451">
        <v>1380</v>
      </c>
      <c r="D2451">
        <v>1500</v>
      </c>
      <c r="E2451"/>
      <c r="F2451" t="s">
        <v>253</v>
      </c>
      <c r="G2451">
        <v>29</v>
      </c>
      <c r="H2451">
        <v>0</v>
      </c>
      <c r="I2451">
        <v>0</v>
      </c>
      <c r="J2451">
        <v>0</v>
      </c>
      <c r="K2451">
        <v>0</v>
      </c>
      <c r="L2451">
        <v>0</v>
      </c>
      <c r="M2451" t="s">
        <v>1541</v>
      </c>
    </row>
    <row r="2452" spans="1:13">
      <c r="A2452" s="13">
        <f t="shared" si="38"/>
        <v>3</v>
      </c>
      <c r="B2452">
        <v>3005081</v>
      </c>
      <c r="C2452">
        <v>1380</v>
      </c>
      <c r="D2452">
        <v>1501</v>
      </c>
      <c r="E2452"/>
      <c r="F2452" t="s">
        <v>253</v>
      </c>
      <c r="G2452">
        <v>3</v>
      </c>
      <c r="H2452">
        <v>0</v>
      </c>
      <c r="I2452">
        <v>0</v>
      </c>
      <c r="J2452">
        <v>0</v>
      </c>
      <c r="K2452">
        <v>0</v>
      </c>
      <c r="L2452">
        <v>0</v>
      </c>
      <c r="M2452" t="s">
        <v>1542</v>
      </c>
    </row>
    <row r="2453" spans="1:13">
      <c r="A2453" s="13">
        <f t="shared" si="38"/>
        <v>2</v>
      </c>
      <c r="B2453">
        <v>3005084</v>
      </c>
      <c r="C2453">
        <v>1380</v>
      </c>
      <c r="D2453">
        <v>1501</v>
      </c>
      <c r="E2453"/>
      <c r="F2453" t="s">
        <v>253</v>
      </c>
      <c r="G2453">
        <v>2</v>
      </c>
      <c r="H2453">
        <v>0</v>
      </c>
      <c r="I2453">
        <v>0</v>
      </c>
      <c r="J2453">
        <v>0</v>
      </c>
      <c r="K2453">
        <v>0</v>
      </c>
      <c r="L2453">
        <v>0</v>
      </c>
      <c r="M2453" t="s">
        <v>1543</v>
      </c>
    </row>
    <row r="2454" spans="1:13">
      <c r="A2454" s="13">
        <f t="shared" si="38"/>
        <v>1</v>
      </c>
      <c r="B2454">
        <v>3005085</v>
      </c>
      <c r="C2454">
        <v>1380</v>
      </c>
      <c r="D2454">
        <v>1501</v>
      </c>
      <c r="E2454"/>
      <c r="F2454" t="s">
        <v>253</v>
      </c>
      <c r="G2454">
        <v>1</v>
      </c>
      <c r="H2454">
        <v>0</v>
      </c>
      <c r="I2454">
        <v>0</v>
      </c>
      <c r="J2454">
        <v>0</v>
      </c>
      <c r="K2454">
        <v>0</v>
      </c>
      <c r="L2454">
        <v>0</v>
      </c>
      <c r="M2454" t="s">
        <v>1544</v>
      </c>
    </row>
    <row r="2455" spans="1:13">
      <c r="A2455" s="13">
        <f t="shared" si="38"/>
        <v>2</v>
      </c>
      <c r="B2455">
        <v>3005086</v>
      </c>
      <c r="C2455">
        <v>1380</v>
      </c>
      <c r="D2455">
        <v>1501</v>
      </c>
      <c r="E2455"/>
      <c r="F2455" t="s">
        <v>253</v>
      </c>
      <c r="G2455">
        <v>2</v>
      </c>
      <c r="H2455">
        <v>0</v>
      </c>
      <c r="I2455">
        <v>0</v>
      </c>
      <c r="J2455">
        <v>0</v>
      </c>
      <c r="K2455">
        <v>0</v>
      </c>
      <c r="L2455">
        <v>0</v>
      </c>
      <c r="M2455" t="s">
        <v>1545</v>
      </c>
    </row>
    <row r="2456" spans="1:13">
      <c r="A2456" s="13">
        <f t="shared" si="38"/>
        <v>5</v>
      </c>
      <c r="B2456">
        <v>3005089</v>
      </c>
      <c r="C2456">
        <v>1380</v>
      </c>
      <c r="D2456">
        <v>1500</v>
      </c>
      <c r="E2456"/>
      <c r="F2456" t="s">
        <v>253</v>
      </c>
      <c r="G2456">
        <v>5</v>
      </c>
      <c r="H2456">
        <v>0</v>
      </c>
      <c r="I2456">
        <v>0</v>
      </c>
      <c r="J2456">
        <v>0</v>
      </c>
      <c r="K2456">
        <v>0</v>
      </c>
      <c r="L2456">
        <v>0</v>
      </c>
      <c r="M2456" t="s">
        <v>1546</v>
      </c>
    </row>
    <row r="2457" spans="1:13">
      <c r="A2457" s="13">
        <f t="shared" si="38"/>
        <v>3</v>
      </c>
      <c r="B2457">
        <v>3005091</v>
      </c>
      <c r="C2457">
        <v>1380</v>
      </c>
      <c r="D2457">
        <v>1501</v>
      </c>
      <c r="E2457"/>
      <c r="F2457" t="s">
        <v>253</v>
      </c>
      <c r="G2457">
        <v>3</v>
      </c>
      <c r="H2457">
        <v>0</v>
      </c>
      <c r="I2457">
        <v>0</v>
      </c>
      <c r="J2457">
        <v>0</v>
      </c>
      <c r="K2457">
        <v>0</v>
      </c>
      <c r="L2457">
        <v>0</v>
      </c>
      <c r="M2457" t="s">
        <v>1547</v>
      </c>
    </row>
    <row r="2458" spans="1:13">
      <c r="A2458" s="13">
        <f t="shared" si="38"/>
        <v>5</v>
      </c>
      <c r="B2458">
        <v>3005095</v>
      </c>
      <c r="C2458">
        <v>1380</v>
      </c>
      <c r="D2458">
        <v>1501</v>
      </c>
      <c r="E2458"/>
      <c r="F2458" t="s">
        <v>253</v>
      </c>
      <c r="G2458">
        <v>5</v>
      </c>
      <c r="H2458">
        <v>0</v>
      </c>
      <c r="I2458">
        <v>0</v>
      </c>
      <c r="J2458">
        <v>0</v>
      </c>
      <c r="K2458">
        <v>0</v>
      </c>
      <c r="L2458">
        <v>0</v>
      </c>
      <c r="M2458" t="s">
        <v>1548</v>
      </c>
    </row>
    <row r="2459" spans="1:13">
      <c r="A2459" s="13">
        <f t="shared" si="38"/>
        <v>1</v>
      </c>
      <c r="B2459">
        <v>3005097</v>
      </c>
      <c r="C2459">
        <v>1380</v>
      </c>
      <c r="D2459">
        <v>1500</v>
      </c>
      <c r="E2459"/>
      <c r="F2459" t="s">
        <v>253</v>
      </c>
      <c r="G2459">
        <v>1</v>
      </c>
      <c r="H2459">
        <v>0</v>
      </c>
      <c r="I2459">
        <v>0</v>
      </c>
      <c r="J2459">
        <v>0</v>
      </c>
      <c r="K2459">
        <v>0</v>
      </c>
      <c r="L2459">
        <v>0</v>
      </c>
      <c r="M2459" t="s">
        <v>1549</v>
      </c>
    </row>
    <row r="2460" spans="1:13">
      <c r="A2460" s="13">
        <f t="shared" si="38"/>
        <v>1</v>
      </c>
      <c r="B2460">
        <v>3005098</v>
      </c>
      <c r="C2460">
        <v>1380</v>
      </c>
      <c r="D2460">
        <v>1500</v>
      </c>
      <c r="E2460"/>
      <c r="F2460" t="s">
        <v>253</v>
      </c>
      <c r="G2460">
        <v>1</v>
      </c>
      <c r="H2460">
        <v>0</v>
      </c>
      <c r="I2460">
        <v>0</v>
      </c>
      <c r="J2460">
        <v>0</v>
      </c>
      <c r="K2460">
        <v>0</v>
      </c>
      <c r="L2460">
        <v>0</v>
      </c>
      <c r="M2460" t="s">
        <v>1550</v>
      </c>
    </row>
    <row r="2461" spans="1:13">
      <c r="A2461" s="13">
        <f t="shared" si="38"/>
        <v>56</v>
      </c>
      <c r="B2461">
        <v>3005101</v>
      </c>
      <c r="C2461">
        <v>1380</v>
      </c>
      <c r="D2461">
        <v>1500</v>
      </c>
      <c r="E2461"/>
      <c r="F2461" t="s">
        <v>253</v>
      </c>
      <c r="G2461">
        <v>56</v>
      </c>
      <c r="H2461">
        <v>0</v>
      </c>
      <c r="I2461">
        <v>0</v>
      </c>
      <c r="J2461">
        <v>0</v>
      </c>
      <c r="K2461">
        <v>0</v>
      </c>
      <c r="L2461">
        <v>0</v>
      </c>
      <c r="M2461" t="s">
        <v>1551</v>
      </c>
    </row>
    <row r="2462" spans="1:13">
      <c r="A2462" s="13">
        <f t="shared" si="38"/>
        <v>3</v>
      </c>
      <c r="B2462">
        <v>3005103</v>
      </c>
      <c r="C2462">
        <v>1380</v>
      </c>
      <c r="D2462">
        <v>1501</v>
      </c>
      <c r="E2462"/>
      <c r="F2462" t="s">
        <v>289</v>
      </c>
      <c r="G2462">
        <v>3</v>
      </c>
      <c r="H2462">
        <v>0</v>
      </c>
      <c r="I2462">
        <v>0</v>
      </c>
      <c r="J2462">
        <v>0</v>
      </c>
      <c r="K2462">
        <v>0</v>
      </c>
      <c r="L2462">
        <v>0</v>
      </c>
      <c r="M2462" t="s">
        <v>1552</v>
      </c>
    </row>
    <row r="2463" spans="1:13">
      <c r="A2463" s="13">
        <f t="shared" si="38"/>
        <v>1</v>
      </c>
      <c r="B2463">
        <v>3005104</v>
      </c>
      <c r="C2463">
        <v>1380</v>
      </c>
      <c r="D2463">
        <v>1501</v>
      </c>
      <c r="E2463"/>
      <c r="F2463" t="s">
        <v>253</v>
      </c>
      <c r="G2463">
        <v>1</v>
      </c>
      <c r="H2463">
        <v>0</v>
      </c>
      <c r="I2463">
        <v>0</v>
      </c>
      <c r="J2463">
        <v>0</v>
      </c>
      <c r="K2463">
        <v>0</v>
      </c>
      <c r="L2463">
        <v>0</v>
      </c>
      <c r="M2463" t="s">
        <v>1553</v>
      </c>
    </row>
    <row r="2464" spans="1:13">
      <c r="A2464" s="13">
        <f t="shared" si="38"/>
        <v>15</v>
      </c>
      <c r="B2464">
        <v>3005105</v>
      </c>
      <c r="C2464">
        <v>1380</v>
      </c>
      <c r="D2464">
        <v>1501</v>
      </c>
      <c r="E2464"/>
      <c r="F2464" t="s">
        <v>253</v>
      </c>
      <c r="G2464">
        <v>15</v>
      </c>
      <c r="H2464">
        <v>0</v>
      </c>
      <c r="I2464">
        <v>0</v>
      </c>
      <c r="J2464">
        <v>0</v>
      </c>
      <c r="K2464">
        <v>0</v>
      </c>
      <c r="L2464">
        <v>0</v>
      </c>
      <c r="M2464" t="s">
        <v>1554</v>
      </c>
    </row>
    <row r="2465" spans="1:13">
      <c r="A2465" s="13">
        <f t="shared" si="38"/>
        <v>2</v>
      </c>
      <c r="B2465">
        <v>3005108</v>
      </c>
      <c r="C2465">
        <v>1380</v>
      </c>
      <c r="D2465">
        <v>1501</v>
      </c>
      <c r="E2465"/>
      <c r="F2465" t="s">
        <v>253</v>
      </c>
      <c r="G2465">
        <v>2</v>
      </c>
      <c r="H2465">
        <v>0</v>
      </c>
      <c r="I2465">
        <v>0</v>
      </c>
      <c r="J2465">
        <v>0</v>
      </c>
      <c r="K2465">
        <v>0</v>
      </c>
      <c r="L2465">
        <v>0</v>
      </c>
      <c r="M2465" t="s">
        <v>1555</v>
      </c>
    </row>
    <row r="2466" spans="1:13">
      <c r="A2466" s="13">
        <f t="shared" si="38"/>
        <v>1</v>
      </c>
      <c r="B2466">
        <v>3005109</v>
      </c>
      <c r="C2466">
        <v>1380</v>
      </c>
      <c r="D2466">
        <v>1500</v>
      </c>
      <c r="E2466"/>
      <c r="F2466" t="s">
        <v>253</v>
      </c>
      <c r="G2466">
        <v>1</v>
      </c>
      <c r="H2466">
        <v>0</v>
      </c>
      <c r="I2466">
        <v>0</v>
      </c>
      <c r="J2466">
        <v>0</v>
      </c>
      <c r="K2466">
        <v>0</v>
      </c>
      <c r="L2466">
        <v>0</v>
      </c>
      <c r="M2466" t="s">
        <v>1556</v>
      </c>
    </row>
    <row r="2467" spans="1:13">
      <c r="A2467" s="13">
        <f t="shared" si="38"/>
        <v>1</v>
      </c>
      <c r="B2467">
        <v>3005110</v>
      </c>
      <c r="C2467">
        <v>1380</v>
      </c>
      <c r="D2467">
        <v>1500</v>
      </c>
      <c r="E2467"/>
      <c r="F2467" t="s">
        <v>253</v>
      </c>
      <c r="G2467">
        <v>1</v>
      </c>
      <c r="H2467">
        <v>0</v>
      </c>
      <c r="I2467">
        <v>0</v>
      </c>
      <c r="J2467">
        <v>0</v>
      </c>
      <c r="K2467">
        <v>0</v>
      </c>
      <c r="L2467">
        <v>0</v>
      </c>
      <c r="M2467" t="s">
        <v>1557</v>
      </c>
    </row>
    <row r="2468" spans="1:13">
      <c r="A2468" s="13">
        <f t="shared" si="38"/>
        <v>3</v>
      </c>
      <c r="B2468">
        <v>3005111</v>
      </c>
      <c r="C2468">
        <v>1380</v>
      </c>
      <c r="D2468">
        <v>1501</v>
      </c>
      <c r="E2468"/>
      <c r="F2468" t="s">
        <v>253</v>
      </c>
      <c r="G2468">
        <v>3</v>
      </c>
      <c r="H2468">
        <v>0</v>
      </c>
      <c r="I2468">
        <v>0</v>
      </c>
      <c r="J2468">
        <v>0</v>
      </c>
      <c r="K2468">
        <v>0</v>
      </c>
      <c r="L2468">
        <v>0</v>
      </c>
      <c r="M2468" t="s">
        <v>1558</v>
      </c>
    </row>
    <row r="2469" spans="1:13">
      <c r="A2469" s="13">
        <f t="shared" si="38"/>
        <v>6</v>
      </c>
      <c r="B2469">
        <v>3005112</v>
      </c>
      <c r="C2469">
        <v>1380</v>
      </c>
      <c r="D2469">
        <v>1501</v>
      </c>
      <c r="E2469"/>
      <c r="F2469" t="s">
        <v>253</v>
      </c>
      <c r="G2469">
        <v>6</v>
      </c>
      <c r="H2469">
        <v>0</v>
      </c>
      <c r="I2469">
        <v>0</v>
      </c>
      <c r="J2469">
        <v>0</v>
      </c>
      <c r="K2469">
        <v>0</v>
      </c>
      <c r="L2469">
        <v>0</v>
      </c>
      <c r="M2469" t="s">
        <v>1559</v>
      </c>
    </row>
    <row r="2470" spans="1:13">
      <c r="A2470" s="13">
        <f t="shared" si="38"/>
        <v>1</v>
      </c>
      <c r="B2470">
        <v>3005113</v>
      </c>
      <c r="C2470">
        <v>1380</v>
      </c>
      <c r="D2470">
        <v>1500</v>
      </c>
      <c r="E2470"/>
      <c r="F2470" t="s">
        <v>253</v>
      </c>
      <c r="G2470">
        <v>1</v>
      </c>
      <c r="H2470">
        <v>0</v>
      </c>
      <c r="I2470">
        <v>0</v>
      </c>
      <c r="J2470">
        <v>0</v>
      </c>
      <c r="K2470">
        <v>0</v>
      </c>
      <c r="L2470">
        <v>0</v>
      </c>
      <c r="M2470" t="s">
        <v>1560</v>
      </c>
    </row>
    <row r="2471" spans="1:13">
      <c r="A2471" s="13">
        <f t="shared" si="38"/>
        <v>1</v>
      </c>
      <c r="B2471">
        <v>3005114</v>
      </c>
      <c r="C2471">
        <v>1380</v>
      </c>
      <c r="D2471">
        <v>1500</v>
      </c>
      <c r="E2471"/>
      <c r="F2471" t="s">
        <v>253</v>
      </c>
      <c r="G2471">
        <v>1</v>
      </c>
      <c r="H2471">
        <v>0</v>
      </c>
      <c r="I2471">
        <v>0</v>
      </c>
      <c r="J2471">
        <v>0</v>
      </c>
      <c r="K2471">
        <v>0</v>
      </c>
      <c r="L2471">
        <v>0</v>
      </c>
      <c r="M2471" t="s">
        <v>1561</v>
      </c>
    </row>
    <row r="2472" spans="1:13">
      <c r="A2472" s="13">
        <f t="shared" si="38"/>
        <v>2</v>
      </c>
      <c r="B2472">
        <v>3005115</v>
      </c>
      <c r="C2472">
        <v>1380</v>
      </c>
      <c r="D2472">
        <v>1501</v>
      </c>
      <c r="E2472"/>
      <c r="F2472" t="s">
        <v>253</v>
      </c>
      <c r="G2472">
        <v>2</v>
      </c>
      <c r="H2472">
        <v>0</v>
      </c>
      <c r="I2472">
        <v>0</v>
      </c>
      <c r="J2472">
        <v>0</v>
      </c>
      <c r="K2472">
        <v>0</v>
      </c>
      <c r="L2472">
        <v>0</v>
      </c>
      <c r="M2472" t="s">
        <v>1562</v>
      </c>
    </row>
    <row r="2473" spans="1:13">
      <c r="A2473" s="13">
        <f t="shared" si="38"/>
        <v>4</v>
      </c>
      <c r="B2473">
        <v>3005116</v>
      </c>
      <c r="C2473">
        <v>1380</v>
      </c>
      <c r="D2473">
        <v>1501</v>
      </c>
      <c r="E2473"/>
      <c r="F2473" t="s">
        <v>253</v>
      </c>
      <c r="G2473">
        <v>4</v>
      </c>
      <c r="H2473">
        <v>0</v>
      </c>
      <c r="I2473">
        <v>0</v>
      </c>
      <c r="J2473">
        <v>0</v>
      </c>
      <c r="K2473">
        <v>0</v>
      </c>
      <c r="L2473">
        <v>0</v>
      </c>
      <c r="M2473" t="s">
        <v>1563</v>
      </c>
    </row>
    <row r="2474" spans="1:13">
      <c r="A2474" s="13">
        <f t="shared" si="38"/>
        <v>7</v>
      </c>
      <c r="B2474">
        <v>3005117</v>
      </c>
      <c r="C2474">
        <v>1380</v>
      </c>
      <c r="D2474">
        <v>1501</v>
      </c>
      <c r="E2474"/>
      <c r="F2474" t="s">
        <v>253</v>
      </c>
      <c r="G2474">
        <v>7</v>
      </c>
      <c r="H2474">
        <v>0</v>
      </c>
      <c r="I2474">
        <v>0</v>
      </c>
      <c r="J2474">
        <v>0</v>
      </c>
      <c r="K2474">
        <v>0</v>
      </c>
      <c r="L2474">
        <v>0</v>
      </c>
      <c r="M2474" t="s">
        <v>1564</v>
      </c>
    </row>
    <row r="2475" spans="1:13">
      <c r="A2475" s="13">
        <f t="shared" si="38"/>
        <v>2</v>
      </c>
      <c r="B2475">
        <v>3005118</v>
      </c>
      <c r="C2475">
        <v>1380</v>
      </c>
      <c r="D2475">
        <v>1501</v>
      </c>
      <c r="E2475"/>
      <c r="F2475" t="s">
        <v>253</v>
      </c>
      <c r="G2475">
        <v>2</v>
      </c>
      <c r="H2475">
        <v>0</v>
      </c>
      <c r="I2475">
        <v>0</v>
      </c>
      <c r="J2475">
        <v>0</v>
      </c>
      <c r="K2475">
        <v>0</v>
      </c>
      <c r="L2475">
        <v>0</v>
      </c>
      <c r="M2475" t="s">
        <v>1565</v>
      </c>
    </row>
    <row r="2476" spans="1:13">
      <c r="A2476" s="13">
        <f t="shared" si="38"/>
        <v>18</v>
      </c>
      <c r="B2476">
        <v>3005119</v>
      </c>
      <c r="C2476">
        <v>1380</v>
      </c>
      <c r="D2476">
        <v>1501</v>
      </c>
      <c r="E2476"/>
      <c r="F2476" t="s">
        <v>253</v>
      </c>
      <c r="G2476">
        <v>18</v>
      </c>
      <c r="H2476">
        <v>0</v>
      </c>
      <c r="I2476">
        <v>0</v>
      </c>
      <c r="J2476">
        <v>0</v>
      </c>
      <c r="K2476">
        <v>0</v>
      </c>
      <c r="L2476">
        <v>0</v>
      </c>
      <c r="M2476" t="s">
        <v>1566</v>
      </c>
    </row>
    <row r="2477" spans="1:13">
      <c r="A2477" s="13">
        <f t="shared" si="38"/>
        <v>1</v>
      </c>
      <c r="B2477">
        <v>3005122</v>
      </c>
      <c r="C2477">
        <v>1380</v>
      </c>
      <c r="D2477">
        <v>1501</v>
      </c>
      <c r="E2477"/>
      <c r="F2477" t="s">
        <v>253</v>
      </c>
      <c r="G2477">
        <v>1</v>
      </c>
      <c r="H2477">
        <v>0</v>
      </c>
      <c r="I2477">
        <v>0</v>
      </c>
      <c r="J2477">
        <v>0</v>
      </c>
      <c r="K2477">
        <v>0</v>
      </c>
      <c r="L2477">
        <v>0</v>
      </c>
      <c r="M2477" t="s">
        <v>1567</v>
      </c>
    </row>
    <row r="2478" spans="1:13">
      <c r="A2478" s="13">
        <f t="shared" si="38"/>
        <v>1</v>
      </c>
      <c r="B2478">
        <v>3005123</v>
      </c>
      <c r="C2478">
        <v>1380</v>
      </c>
      <c r="D2478">
        <v>1500</v>
      </c>
      <c r="E2478"/>
      <c r="F2478" t="s">
        <v>253</v>
      </c>
      <c r="G2478">
        <v>1</v>
      </c>
      <c r="H2478">
        <v>0</v>
      </c>
      <c r="I2478">
        <v>0</v>
      </c>
      <c r="J2478">
        <v>0</v>
      </c>
      <c r="K2478">
        <v>0</v>
      </c>
      <c r="L2478">
        <v>0</v>
      </c>
      <c r="M2478" t="s">
        <v>1568</v>
      </c>
    </row>
    <row r="2479" spans="1:13">
      <c r="A2479" s="13">
        <f t="shared" si="38"/>
        <v>2</v>
      </c>
      <c r="B2479">
        <v>3005124</v>
      </c>
      <c r="C2479">
        <v>1380</v>
      </c>
      <c r="D2479">
        <v>1501</v>
      </c>
      <c r="E2479"/>
      <c r="F2479" t="s">
        <v>253</v>
      </c>
      <c r="G2479">
        <v>2</v>
      </c>
      <c r="H2479">
        <v>0</v>
      </c>
      <c r="I2479">
        <v>0</v>
      </c>
      <c r="J2479">
        <v>0</v>
      </c>
      <c r="K2479">
        <v>0</v>
      </c>
      <c r="L2479">
        <v>0</v>
      </c>
      <c r="M2479" t="s">
        <v>1569</v>
      </c>
    </row>
    <row r="2480" spans="1:13">
      <c r="A2480" s="13">
        <f t="shared" si="38"/>
        <v>10</v>
      </c>
      <c r="B2480">
        <v>3005125</v>
      </c>
      <c r="C2480">
        <v>1380</v>
      </c>
      <c r="D2480">
        <v>1501</v>
      </c>
      <c r="E2480"/>
      <c r="F2480" t="s">
        <v>253</v>
      </c>
      <c r="G2480">
        <v>10</v>
      </c>
      <c r="H2480">
        <v>0</v>
      </c>
      <c r="I2480">
        <v>0</v>
      </c>
      <c r="J2480">
        <v>0</v>
      </c>
      <c r="K2480">
        <v>0</v>
      </c>
      <c r="L2480">
        <v>0</v>
      </c>
      <c r="M2480" t="s">
        <v>1570</v>
      </c>
    </row>
    <row r="2481" spans="1:13">
      <c r="A2481" s="13">
        <f t="shared" si="38"/>
        <v>1</v>
      </c>
      <c r="B2481">
        <v>3005126</v>
      </c>
      <c r="C2481">
        <v>1380</v>
      </c>
      <c r="D2481">
        <v>1500</v>
      </c>
      <c r="E2481"/>
      <c r="F2481" t="s">
        <v>253</v>
      </c>
      <c r="G2481">
        <v>1</v>
      </c>
      <c r="H2481">
        <v>0</v>
      </c>
      <c r="I2481">
        <v>0</v>
      </c>
      <c r="J2481">
        <v>0</v>
      </c>
      <c r="K2481">
        <v>0</v>
      </c>
      <c r="L2481">
        <v>0</v>
      </c>
      <c r="M2481" t="s">
        <v>1571</v>
      </c>
    </row>
    <row r="2482" spans="1:13">
      <c r="A2482" s="13">
        <f t="shared" si="38"/>
        <v>2</v>
      </c>
      <c r="B2482">
        <v>3005127</v>
      </c>
      <c r="C2482">
        <v>1380</v>
      </c>
      <c r="D2482">
        <v>1501</v>
      </c>
      <c r="E2482"/>
      <c r="F2482" t="s">
        <v>253</v>
      </c>
      <c r="G2482">
        <v>2</v>
      </c>
      <c r="H2482">
        <v>0</v>
      </c>
      <c r="I2482">
        <v>0</v>
      </c>
      <c r="J2482">
        <v>0</v>
      </c>
      <c r="K2482">
        <v>0</v>
      </c>
      <c r="L2482">
        <v>0</v>
      </c>
      <c r="M2482" t="s">
        <v>1572</v>
      </c>
    </row>
    <row r="2483" spans="1:13">
      <c r="A2483" s="13">
        <f t="shared" si="38"/>
        <v>10</v>
      </c>
      <c r="B2483">
        <v>3005130</v>
      </c>
      <c r="C2483">
        <v>1380</v>
      </c>
      <c r="D2483">
        <v>1501</v>
      </c>
      <c r="E2483"/>
      <c r="F2483" t="s">
        <v>253</v>
      </c>
      <c r="G2483">
        <v>10</v>
      </c>
      <c r="H2483">
        <v>0</v>
      </c>
      <c r="I2483">
        <v>0</v>
      </c>
      <c r="J2483">
        <v>0</v>
      </c>
      <c r="K2483">
        <v>0</v>
      </c>
      <c r="L2483">
        <v>0</v>
      </c>
      <c r="M2483" t="s">
        <v>1573</v>
      </c>
    </row>
    <row r="2484" spans="1:13">
      <c r="A2484" s="13">
        <f t="shared" si="38"/>
        <v>20</v>
      </c>
      <c r="B2484">
        <v>3005141</v>
      </c>
      <c r="C2484">
        <v>1380</v>
      </c>
      <c r="D2484">
        <v>1500</v>
      </c>
      <c r="E2484"/>
      <c r="F2484" t="s">
        <v>253</v>
      </c>
      <c r="G2484">
        <v>20</v>
      </c>
      <c r="H2484">
        <v>0</v>
      </c>
      <c r="I2484">
        <v>0</v>
      </c>
      <c r="J2484">
        <v>0</v>
      </c>
      <c r="K2484">
        <v>0</v>
      </c>
      <c r="L2484">
        <v>0</v>
      </c>
      <c r="M2484" t="s">
        <v>1574</v>
      </c>
    </row>
    <row r="2485" spans="1:13">
      <c r="A2485" s="13">
        <f t="shared" si="38"/>
        <v>1</v>
      </c>
      <c r="B2485">
        <v>3005154</v>
      </c>
      <c r="C2485">
        <v>1380</v>
      </c>
      <c r="D2485">
        <v>1501</v>
      </c>
      <c r="E2485"/>
      <c r="F2485" t="s">
        <v>253</v>
      </c>
      <c r="G2485">
        <v>1</v>
      </c>
      <c r="H2485">
        <v>0</v>
      </c>
      <c r="I2485">
        <v>0</v>
      </c>
      <c r="J2485">
        <v>0</v>
      </c>
      <c r="K2485">
        <v>0</v>
      </c>
      <c r="L2485">
        <v>0</v>
      </c>
      <c r="M2485" t="s">
        <v>1575</v>
      </c>
    </row>
    <row r="2486" spans="1:13">
      <c r="A2486" s="13">
        <f t="shared" si="38"/>
        <v>10</v>
      </c>
      <c r="B2486">
        <v>3005155</v>
      </c>
      <c r="C2486">
        <v>1380</v>
      </c>
      <c r="D2486">
        <v>1501</v>
      </c>
      <c r="E2486"/>
      <c r="F2486" t="s">
        <v>253</v>
      </c>
      <c r="G2486">
        <v>10</v>
      </c>
      <c r="H2486">
        <v>0</v>
      </c>
      <c r="I2486">
        <v>0</v>
      </c>
      <c r="J2486">
        <v>0</v>
      </c>
      <c r="K2486">
        <v>0</v>
      </c>
      <c r="L2486">
        <v>0</v>
      </c>
      <c r="M2486" t="s">
        <v>1576</v>
      </c>
    </row>
    <row r="2487" spans="1:13">
      <c r="A2487" s="13">
        <f t="shared" si="38"/>
        <v>6</v>
      </c>
      <c r="B2487">
        <v>3005156</v>
      </c>
      <c r="C2487">
        <v>1380</v>
      </c>
      <c r="D2487">
        <v>1501</v>
      </c>
      <c r="E2487"/>
      <c r="F2487" t="s">
        <v>253</v>
      </c>
      <c r="G2487">
        <v>6</v>
      </c>
      <c r="H2487">
        <v>0</v>
      </c>
      <c r="I2487">
        <v>0</v>
      </c>
      <c r="J2487">
        <v>0</v>
      </c>
      <c r="K2487">
        <v>0</v>
      </c>
      <c r="L2487">
        <v>0</v>
      </c>
      <c r="M2487" t="s">
        <v>1577</v>
      </c>
    </row>
    <row r="2488" spans="1:13">
      <c r="A2488" s="13">
        <f t="shared" si="38"/>
        <v>4</v>
      </c>
      <c r="B2488">
        <v>3005159</v>
      </c>
      <c r="C2488">
        <v>1380</v>
      </c>
      <c r="D2488">
        <v>1501</v>
      </c>
      <c r="E2488"/>
      <c r="F2488" t="s">
        <v>253</v>
      </c>
      <c r="G2488">
        <v>4</v>
      </c>
      <c r="H2488">
        <v>0</v>
      </c>
      <c r="I2488">
        <v>0</v>
      </c>
      <c r="J2488">
        <v>0</v>
      </c>
      <c r="K2488">
        <v>0</v>
      </c>
      <c r="L2488">
        <v>0</v>
      </c>
      <c r="M2488" t="s">
        <v>1578</v>
      </c>
    </row>
    <row r="2489" spans="1:13">
      <c r="A2489" s="13">
        <f t="shared" si="38"/>
        <v>2</v>
      </c>
      <c r="B2489">
        <v>3005160</v>
      </c>
      <c r="C2489">
        <v>1380</v>
      </c>
      <c r="D2489">
        <v>1501</v>
      </c>
      <c r="E2489"/>
      <c r="F2489" t="s">
        <v>253</v>
      </c>
      <c r="G2489">
        <v>2</v>
      </c>
      <c r="H2489">
        <v>0</v>
      </c>
      <c r="I2489">
        <v>0</v>
      </c>
      <c r="J2489">
        <v>0</v>
      </c>
      <c r="K2489">
        <v>0</v>
      </c>
      <c r="L2489">
        <v>0</v>
      </c>
      <c r="M2489" t="s">
        <v>1579</v>
      </c>
    </row>
    <row r="2490" spans="1:13">
      <c r="A2490" s="13">
        <f t="shared" si="38"/>
        <v>3</v>
      </c>
      <c r="B2490">
        <v>3005162</v>
      </c>
      <c r="C2490">
        <v>1380</v>
      </c>
      <c r="D2490">
        <v>1501</v>
      </c>
      <c r="E2490"/>
      <c r="F2490" t="s">
        <v>253</v>
      </c>
      <c r="G2490">
        <v>3</v>
      </c>
      <c r="H2490">
        <v>0</v>
      </c>
      <c r="I2490">
        <v>0</v>
      </c>
      <c r="J2490">
        <v>0</v>
      </c>
      <c r="K2490">
        <v>0</v>
      </c>
      <c r="L2490">
        <v>0</v>
      </c>
      <c r="M2490" t="s">
        <v>1580</v>
      </c>
    </row>
    <row r="2491" spans="1:13">
      <c r="A2491" s="13">
        <f t="shared" si="38"/>
        <v>4</v>
      </c>
      <c r="B2491">
        <v>3005164</v>
      </c>
      <c r="C2491">
        <v>1380</v>
      </c>
      <c r="D2491">
        <v>1501</v>
      </c>
      <c r="E2491"/>
      <c r="F2491" t="s">
        <v>253</v>
      </c>
      <c r="G2491">
        <v>4</v>
      </c>
      <c r="H2491">
        <v>0</v>
      </c>
      <c r="I2491">
        <v>0</v>
      </c>
      <c r="J2491">
        <v>0</v>
      </c>
      <c r="K2491">
        <v>0</v>
      </c>
      <c r="L2491">
        <v>0</v>
      </c>
      <c r="M2491" t="s">
        <v>1581</v>
      </c>
    </row>
    <row r="2492" spans="1:13">
      <c r="A2492" s="13">
        <f t="shared" si="38"/>
        <v>2</v>
      </c>
      <c r="B2492">
        <v>3005165</v>
      </c>
      <c r="C2492">
        <v>1380</v>
      </c>
      <c r="D2492">
        <v>1501</v>
      </c>
      <c r="E2492"/>
      <c r="F2492" t="s">
        <v>253</v>
      </c>
      <c r="G2492">
        <v>2</v>
      </c>
      <c r="H2492">
        <v>0</v>
      </c>
      <c r="I2492">
        <v>0</v>
      </c>
      <c r="J2492">
        <v>0</v>
      </c>
      <c r="K2492">
        <v>0</v>
      </c>
      <c r="L2492">
        <v>0</v>
      </c>
      <c r="M2492" t="s">
        <v>1582</v>
      </c>
    </row>
    <row r="2493" spans="1:13">
      <c r="A2493" s="13">
        <f t="shared" si="38"/>
        <v>2</v>
      </c>
      <c r="B2493">
        <v>3005166</v>
      </c>
      <c r="C2493">
        <v>1380</v>
      </c>
      <c r="D2493">
        <v>1501</v>
      </c>
      <c r="E2493"/>
      <c r="F2493" t="s">
        <v>253</v>
      </c>
      <c r="G2493">
        <v>2</v>
      </c>
      <c r="H2493">
        <v>0</v>
      </c>
      <c r="I2493">
        <v>0</v>
      </c>
      <c r="J2493">
        <v>0</v>
      </c>
      <c r="K2493">
        <v>0</v>
      </c>
      <c r="L2493">
        <v>0</v>
      </c>
      <c r="M2493" t="s">
        <v>1583</v>
      </c>
    </row>
    <row r="2494" spans="1:13">
      <c r="A2494" s="13">
        <f t="shared" si="38"/>
        <v>2</v>
      </c>
      <c r="B2494">
        <v>3005167</v>
      </c>
      <c r="C2494">
        <v>1380</v>
      </c>
      <c r="D2494">
        <v>1501</v>
      </c>
      <c r="E2494"/>
      <c r="F2494" t="s">
        <v>253</v>
      </c>
      <c r="G2494">
        <v>2</v>
      </c>
      <c r="H2494">
        <v>0</v>
      </c>
      <c r="I2494">
        <v>0</v>
      </c>
      <c r="J2494">
        <v>0</v>
      </c>
      <c r="K2494">
        <v>0</v>
      </c>
      <c r="L2494">
        <v>0</v>
      </c>
      <c r="M2494" t="s">
        <v>1584</v>
      </c>
    </row>
    <row r="2495" spans="1:13">
      <c r="A2495" s="13">
        <f t="shared" si="38"/>
        <v>2</v>
      </c>
      <c r="B2495">
        <v>3005168</v>
      </c>
      <c r="C2495">
        <v>1380</v>
      </c>
      <c r="D2495">
        <v>1501</v>
      </c>
      <c r="E2495"/>
      <c r="F2495" t="s">
        <v>253</v>
      </c>
      <c r="G2495">
        <v>2</v>
      </c>
      <c r="H2495">
        <v>0</v>
      </c>
      <c r="I2495">
        <v>0</v>
      </c>
      <c r="J2495">
        <v>0</v>
      </c>
      <c r="K2495">
        <v>0</v>
      </c>
      <c r="L2495">
        <v>0</v>
      </c>
      <c r="M2495" t="s">
        <v>1585</v>
      </c>
    </row>
    <row r="2496" spans="1:13">
      <c r="A2496" s="13">
        <f t="shared" si="38"/>
        <v>2</v>
      </c>
      <c r="B2496">
        <v>3005170</v>
      </c>
      <c r="C2496">
        <v>1380</v>
      </c>
      <c r="D2496">
        <v>1501</v>
      </c>
      <c r="E2496"/>
      <c r="F2496" t="s">
        <v>253</v>
      </c>
      <c r="G2496">
        <v>2</v>
      </c>
      <c r="H2496">
        <v>0</v>
      </c>
      <c r="I2496">
        <v>0</v>
      </c>
      <c r="J2496">
        <v>0</v>
      </c>
      <c r="K2496">
        <v>0</v>
      </c>
      <c r="L2496">
        <v>0</v>
      </c>
      <c r="M2496" t="s">
        <v>1586</v>
      </c>
    </row>
    <row r="2497" spans="1:13">
      <c r="A2497" s="13">
        <f t="shared" si="38"/>
        <v>1</v>
      </c>
      <c r="B2497">
        <v>3005171</v>
      </c>
      <c r="C2497">
        <v>1380</v>
      </c>
      <c r="D2497">
        <v>1500</v>
      </c>
      <c r="E2497"/>
      <c r="F2497" t="s">
        <v>253</v>
      </c>
      <c r="G2497">
        <v>1</v>
      </c>
      <c r="H2497">
        <v>0</v>
      </c>
      <c r="I2497">
        <v>0</v>
      </c>
      <c r="J2497">
        <v>0</v>
      </c>
      <c r="K2497">
        <v>0</v>
      </c>
      <c r="L2497">
        <v>0</v>
      </c>
      <c r="M2497" t="s">
        <v>1587</v>
      </c>
    </row>
    <row r="2498" spans="1:13">
      <c r="A2498" s="13">
        <f t="shared" si="38"/>
        <v>1</v>
      </c>
      <c r="B2498">
        <v>3005172</v>
      </c>
      <c r="C2498">
        <v>1380</v>
      </c>
      <c r="D2498">
        <v>1501</v>
      </c>
      <c r="E2498"/>
      <c r="F2498" t="s">
        <v>253</v>
      </c>
      <c r="G2498">
        <v>1</v>
      </c>
      <c r="H2498">
        <v>0</v>
      </c>
      <c r="I2498">
        <v>0</v>
      </c>
      <c r="J2498">
        <v>0</v>
      </c>
      <c r="K2498">
        <v>0</v>
      </c>
      <c r="L2498">
        <v>0</v>
      </c>
      <c r="M2498" t="s">
        <v>1588</v>
      </c>
    </row>
    <row r="2499" spans="1:13">
      <c r="A2499" s="13">
        <f t="shared" ref="A2499:A2562" si="39">G2499+H2499+I2499</f>
        <v>3</v>
      </c>
      <c r="B2499">
        <v>3005173</v>
      </c>
      <c r="C2499">
        <v>1380</v>
      </c>
      <c r="D2499">
        <v>1501</v>
      </c>
      <c r="E2499"/>
      <c r="F2499" t="s">
        <v>253</v>
      </c>
      <c r="G2499">
        <v>3</v>
      </c>
      <c r="H2499">
        <v>0</v>
      </c>
      <c r="I2499">
        <v>0</v>
      </c>
      <c r="J2499">
        <v>0</v>
      </c>
      <c r="K2499">
        <v>0</v>
      </c>
      <c r="L2499">
        <v>0</v>
      </c>
      <c r="M2499" t="s">
        <v>1589</v>
      </c>
    </row>
    <row r="2500" spans="1:13">
      <c r="A2500" s="13">
        <f t="shared" si="39"/>
        <v>10</v>
      </c>
      <c r="B2500">
        <v>3005174</v>
      </c>
      <c r="C2500">
        <v>1380</v>
      </c>
      <c r="D2500">
        <v>1500</v>
      </c>
      <c r="E2500"/>
      <c r="F2500" t="s">
        <v>253</v>
      </c>
      <c r="G2500">
        <v>10</v>
      </c>
      <c r="H2500">
        <v>0</v>
      </c>
      <c r="I2500">
        <v>0</v>
      </c>
      <c r="J2500">
        <v>0</v>
      </c>
      <c r="K2500">
        <v>0</v>
      </c>
      <c r="L2500">
        <v>0</v>
      </c>
      <c r="M2500" t="s">
        <v>1590</v>
      </c>
    </row>
    <row r="2501" spans="1:13">
      <c r="A2501" s="13">
        <f t="shared" si="39"/>
        <v>4</v>
      </c>
      <c r="B2501">
        <v>3005175</v>
      </c>
      <c r="C2501">
        <v>1380</v>
      </c>
      <c r="D2501">
        <v>1501</v>
      </c>
      <c r="E2501"/>
      <c r="F2501" t="s">
        <v>253</v>
      </c>
      <c r="G2501">
        <v>4</v>
      </c>
      <c r="H2501">
        <v>0</v>
      </c>
      <c r="I2501">
        <v>0</v>
      </c>
      <c r="J2501">
        <v>0</v>
      </c>
      <c r="K2501">
        <v>0</v>
      </c>
      <c r="L2501">
        <v>0</v>
      </c>
      <c r="M2501" t="s">
        <v>1591</v>
      </c>
    </row>
    <row r="2502" spans="1:13">
      <c r="A2502" s="13">
        <f t="shared" si="39"/>
        <v>4</v>
      </c>
      <c r="B2502">
        <v>3005177</v>
      </c>
      <c r="C2502">
        <v>1380</v>
      </c>
      <c r="D2502">
        <v>1501</v>
      </c>
      <c r="E2502"/>
      <c r="F2502" t="s">
        <v>253</v>
      </c>
      <c r="G2502">
        <v>4</v>
      </c>
      <c r="H2502">
        <v>0</v>
      </c>
      <c r="I2502">
        <v>0</v>
      </c>
      <c r="J2502">
        <v>0</v>
      </c>
      <c r="K2502">
        <v>0</v>
      </c>
      <c r="L2502">
        <v>0</v>
      </c>
      <c r="M2502" t="s">
        <v>1592</v>
      </c>
    </row>
    <row r="2503" spans="1:13">
      <c r="A2503" s="13">
        <f t="shared" si="39"/>
        <v>4</v>
      </c>
      <c r="B2503">
        <v>3005178</v>
      </c>
      <c r="C2503">
        <v>1380</v>
      </c>
      <c r="D2503">
        <v>1500</v>
      </c>
      <c r="E2503"/>
      <c r="F2503" t="s">
        <v>253</v>
      </c>
      <c r="G2503">
        <v>4</v>
      </c>
      <c r="H2503">
        <v>0</v>
      </c>
      <c r="I2503">
        <v>0</v>
      </c>
      <c r="J2503">
        <v>0</v>
      </c>
      <c r="K2503">
        <v>0</v>
      </c>
      <c r="L2503">
        <v>0</v>
      </c>
      <c r="M2503" t="s">
        <v>1593</v>
      </c>
    </row>
    <row r="2504" spans="1:13">
      <c r="A2504" s="13">
        <f t="shared" si="39"/>
        <v>2</v>
      </c>
      <c r="B2504">
        <v>3005179</v>
      </c>
      <c r="C2504">
        <v>1380</v>
      </c>
      <c r="D2504">
        <v>1501</v>
      </c>
      <c r="E2504"/>
      <c r="F2504" t="s">
        <v>253</v>
      </c>
      <c r="G2504">
        <v>2</v>
      </c>
      <c r="H2504">
        <v>0</v>
      </c>
      <c r="I2504">
        <v>0</v>
      </c>
      <c r="J2504">
        <v>0</v>
      </c>
      <c r="K2504">
        <v>0</v>
      </c>
      <c r="L2504">
        <v>0</v>
      </c>
      <c r="M2504" t="s">
        <v>1594</v>
      </c>
    </row>
    <row r="2505" spans="1:13">
      <c r="A2505" s="13">
        <f t="shared" si="39"/>
        <v>1</v>
      </c>
      <c r="B2505">
        <v>3005182</v>
      </c>
      <c r="C2505">
        <v>1380</v>
      </c>
      <c r="D2505">
        <v>1501</v>
      </c>
      <c r="E2505"/>
      <c r="F2505" t="s">
        <v>253</v>
      </c>
      <c r="G2505">
        <v>1</v>
      </c>
      <c r="H2505">
        <v>0</v>
      </c>
      <c r="I2505">
        <v>0</v>
      </c>
      <c r="J2505">
        <v>0</v>
      </c>
      <c r="K2505">
        <v>0</v>
      </c>
      <c r="L2505">
        <v>0</v>
      </c>
      <c r="M2505" t="s">
        <v>1595</v>
      </c>
    </row>
    <row r="2506" spans="1:13">
      <c r="A2506" s="13">
        <f t="shared" si="39"/>
        <v>1</v>
      </c>
      <c r="B2506">
        <v>3005183</v>
      </c>
      <c r="C2506">
        <v>1380</v>
      </c>
      <c r="D2506">
        <v>1501</v>
      </c>
      <c r="E2506"/>
      <c r="F2506" t="s">
        <v>253</v>
      </c>
      <c r="G2506">
        <v>1</v>
      </c>
      <c r="H2506">
        <v>0</v>
      </c>
      <c r="I2506">
        <v>0</v>
      </c>
      <c r="J2506">
        <v>0</v>
      </c>
      <c r="K2506">
        <v>0</v>
      </c>
      <c r="L2506">
        <v>0</v>
      </c>
      <c r="M2506" t="s">
        <v>1596</v>
      </c>
    </row>
    <row r="2507" spans="1:13">
      <c r="A2507" s="13">
        <f t="shared" si="39"/>
        <v>6</v>
      </c>
      <c r="B2507">
        <v>3005186</v>
      </c>
      <c r="C2507">
        <v>1380</v>
      </c>
      <c r="D2507">
        <v>1501</v>
      </c>
      <c r="E2507"/>
      <c r="F2507" t="s">
        <v>253</v>
      </c>
      <c r="G2507">
        <v>6</v>
      </c>
      <c r="H2507">
        <v>0</v>
      </c>
      <c r="I2507">
        <v>0</v>
      </c>
      <c r="J2507">
        <v>0</v>
      </c>
      <c r="K2507">
        <v>0</v>
      </c>
      <c r="L2507">
        <v>0</v>
      </c>
      <c r="M2507" t="s">
        <v>1597</v>
      </c>
    </row>
    <row r="2508" spans="1:13">
      <c r="A2508" s="13">
        <f t="shared" si="39"/>
        <v>1</v>
      </c>
      <c r="B2508">
        <v>3005188</v>
      </c>
      <c r="C2508">
        <v>1380</v>
      </c>
      <c r="D2508">
        <v>1500</v>
      </c>
      <c r="E2508"/>
      <c r="F2508" t="s">
        <v>253</v>
      </c>
      <c r="G2508">
        <v>1</v>
      </c>
      <c r="H2508">
        <v>0</v>
      </c>
      <c r="I2508">
        <v>0</v>
      </c>
      <c r="J2508">
        <v>0</v>
      </c>
      <c r="K2508">
        <v>0</v>
      </c>
      <c r="L2508">
        <v>0</v>
      </c>
      <c r="M2508" t="s">
        <v>1598</v>
      </c>
    </row>
    <row r="2509" spans="1:13">
      <c r="A2509" s="13">
        <f t="shared" si="39"/>
        <v>6</v>
      </c>
      <c r="B2509">
        <v>3005189</v>
      </c>
      <c r="C2509">
        <v>1380</v>
      </c>
      <c r="D2509">
        <v>1501</v>
      </c>
      <c r="E2509"/>
      <c r="F2509" t="s">
        <v>253</v>
      </c>
      <c r="G2509">
        <v>6</v>
      </c>
      <c r="H2509">
        <v>0</v>
      </c>
      <c r="I2509">
        <v>0</v>
      </c>
      <c r="J2509">
        <v>0</v>
      </c>
      <c r="K2509">
        <v>0</v>
      </c>
      <c r="L2509">
        <v>0</v>
      </c>
      <c r="M2509" t="s">
        <v>1599</v>
      </c>
    </row>
    <row r="2510" spans="1:13">
      <c r="A2510" s="13">
        <f t="shared" si="39"/>
        <v>3</v>
      </c>
      <c r="B2510">
        <v>3005190</v>
      </c>
      <c r="C2510">
        <v>1380</v>
      </c>
      <c r="D2510">
        <v>1501</v>
      </c>
      <c r="E2510"/>
      <c r="F2510" t="s">
        <v>253</v>
      </c>
      <c r="G2510">
        <v>3</v>
      </c>
      <c r="H2510">
        <v>0</v>
      </c>
      <c r="I2510">
        <v>0</v>
      </c>
      <c r="J2510">
        <v>0</v>
      </c>
      <c r="K2510">
        <v>0</v>
      </c>
      <c r="L2510">
        <v>0</v>
      </c>
      <c r="M2510" t="s">
        <v>1600</v>
      </c>
    </row>
    <row r="2511" spans="1:13">
      <c r="A2511" s="13">
        <f t="shared" si="39"/>
        <v>1</v>
      </c>
      <c r="B2511">
        <v>3005191</v>
      </c>
      <c r="C2511">
        <v>1380</v>
      </c>
      <c r="D2511">
        <v>1501</v>
      </c>
      <c r="E2511"/>
      <c r="F2511" t="s">
        <v>253</v>
      </c>
      <c r="G2511">
        <v>1</v>
      </c>
      <c r="H2511">
        <v>0</v>
      </c>
      <c r="I2511">
        <v>0</v>
      </c>
      <c r="J2511">
        <v>0</v>
      </c>
      <c r="K2511">
        <v>0</v>
      </c>
      <c r="L2511">
        <v>0</v>
      </c>
      <c r="M2511" t="s">
        <v>1601</v>
      </c>
    </row>
    <row r="2512" spans="1:13">
      <c r="A2512" s="13">
        <f t="shared" si="39"/>
        <v>4</v>
      </c>
      <c r="B2512">
        <v>3005192</v>
      </c>
      <c r="C2512">
        <v>1380</v>
      </c>
      <c r="D2512">
        <v>1501</v>
      </c>
      <c r="E2512"/>
      <c r="F2512" t="s">
        <v>253</v>
      </c>
      <c r="G2512">
        <v>4</v>
      </c>
      <c r="H2512">
        <v>0</v>
      </c>
      <c r="I2512">
        <v>0</v>
      </c>
      <c r="J2512">
        <v>0</v>
      </c>
      <c r="K2512">
        <v>0</v>
      </c>
      <c r="L2512">
        <v>0</v>
      </c>
      <c r="M2512" t="s">
        <v>1602</v>
      </c>
    </row>
    <row r="2513" spans="1:13">
      <c r="A2513" s="13">
        <f t="shared" si="39"/>
        <v>2</v>
      </c>
      <c r="B2513">
        <v>3005193</v>
      </c>
      <c r="C2513">
        <v>1380</v>
      </c>
      <c r="D2513">
        <v>1501</v>
      </c>
      <c r="E2513"/>
      <c r="F2513" t="s">
        <v>253</v>
      </c>
      <c r="G2513">
        <v>2</v>
      </c>
      <c r="H2513">
        <v>0</v>
      </c>
      <c r="I2513">
        <v>0</v>
      </c>
      <c r="J2513">
        <v>0</v>
      </c>
      <c r="K2513">
        <v>0</v>
      </c>
      <c r="L2513">
        <v>0</v>
      </c>
      <c r="M2513" t="s">
        <v>1603</v>
      </c>
    </row>
    <row r="2514" spans="1:13">
      <c r="A2514" s="13">
        <f t="shared" si="39"/>
        <v>1</v>
      </c>
      <c r="B2514">
        <v>3005194</v>
      </c>
      <c r="C2514">
        <v>1380</v>
      </c>
      <c r="D2514">
        <v>1500</v>
      </c>
      <c r="E2514"/>
      <c r="F2514" t="s">
        <v>253</v>
      </c>
      <c r="G2514">
        <v>1</v>
      </c>
      <c r="H2514">
        <v>0</v>
      </c>
      <c r="I2514">
        <v>0</v>
      </c>
      <c r="J2514">
        <v>0</v>
      </c>
      <c r="K2514">
        <v>0</v>
      </c>
      <c r="L2514">
        <v>0</v>
      </c>
      <c r="M2514" t="s">
        <v>1604</v>
      </c>
    </row>
    <row r="2515" spans="1:13">
      <c r="A2515" s="13">
        <f t="shared" si="39"/>
        <v>1</v>
      </c>
      <c r="B2515">
        <v>3005196</v>
      </c>
      <c r="C2515">
        <v>1380</v>
      </c>
      <c r="D2515">
        <v>1500</v>
      </c>
      <c r="E2515"/>
      <c r="F2515" t="s">
        <v>253</v>
      </c>
      <c r="G2515">
        <v>1</v>
      </c>
      <c r="H2515">
        <v>0</v>
      </c>
      <c r="I2515">
        <v>0</v>
      </c>
      <c r="J2515">
        <v>0</v>
      </c>
      <c r="K2515">
        <v>0</v>
      </c>
      <c r="L2515">
        <v>0</v>
      </c>
      <c r="M2515" t="s">
        <v>7542</v>
      </c>
    </row>
    <row r="2516" spans="1:13">
      <c r="A2516" s="13">
        <f t="shared" si="39"/>
        <v>3</v>
      </c>
      <c r="B2516">
        <v>3005197</v>
      </c>
      <c r="C2516">
        <v>1380</v>
      </c>
      <c r="D2516">
        <v>1501</v>
      </c>
      <c r="E2516"/>
      <c r="F2516" t="s">
        <v>253</v>
      </c>
      <c r="G2516">
        <v>3</v>
      </c>
      <c r="H2516">
        <v>0</v>
      </c>
      <c r="I2516">
        <v>0</v>
      </c>
      <c r="J2516">
        <v>0</v>
      </c>
      <c r="K2516">
        <v>0</v>
      </c>
      <c r="L2516">
        <v>0</v>
      </c>
      <c r="M2516" t="s">
        <v>1605</v>
      </c>
    </row>
    <row r="2517" spans="1:13">
      <c r="A2517" s="13">
        <f t="shared" si="39"/>
        <v>3</v>
      </c>
      <c r="B2517">
        <v>3005198</v>
      </c>
      <c r="C2517">
        <v>1380</v>
      </c>
      <c r="D2517">
        <v>1501</v>
      </c>
      <c r="E2517"/>
      <c r="F2517" t="s">
        <v>253</v>
      </c>
      <c r="G2517">
        <v>3</v>
      </c>
      <c r="H2517">
        <v>0</v>
      </c>
      <c r="I2517">
        <v>0</v>
      </c>
      <c r="J2517">
        <v>0</v>
      </c>
      <c r="K2517">
        <v>0</v>
      </c>
      <c r="L2517">
        <v>0</v>
      </c>
      <c r="M2517" t="s">
        <v>1606</v>
      </c>
    </row>
    <row r="2518" spans="1:13">
      <c r="A2518" s="13">
        <f t="shared" si="39"/>
        <v>1</v>
      </c>
      <c r="B2518">
        <v>3005199</v>
      </c>
      <c r="C2518">
        <v>1380</v>
      </c>
      <c r="D2518">
        <v>1501</v>
      </c>
      <c r="E2518"/>
      <c r="F2518" t="s">
        <v>253</v>
      </c>
      <c r="G2518">
        <v>1</v>
      </c>
      <c r="H2518">
        <v>0</v>
      </c>
      <c r="I2518">
        <v>0</v>
      </c>
      <c r="J2518">
        <v>0</v>
      </c>
      <c r="K2518">
        <v>0</v>
      </c>
      <c r="L2518">
        <v>0</v>
      </c>
      <c r="M2518" t="s">
        <v>1607</v>
      </c>
    </row>
    <row r="2519" spans="1:13">
      <c r="A2519" s="13">
        <f t="shared" si="39"/>
        <v>2</v>
      </c>
      <c r="B2519">
        <v>3005202</v>
      </c>
      <c r="C2519">
        <v>1380</v>
      </c>
      <c r="D2519">
        <v>1501</v>
      </c>
      <c r="E2519"/>
      <c r="F2519" t="s">
        <v>253</v>
      </c>
      <c r="G2519">
        <v>2</v>
      </c>
      <c r="H2519">
        <v>0</v>
      </c>
      <c r="I2519">
        <v>0</v>
      </c>
      <c r="J2519">
        <v>0</v>
      </c>
      <c r="K2519">
        <v>0</v>
      </c>
      <c r="L2519">
        <v>0</v>
      </c>
      <c r="M2519" t="s">
        <v>1608</v>
      </c>
    </row>
    <row r="2520" spans="1:13">
      <c r="A2520" s="13">
        <f t="shared" si="39"/>
        <v>3</v>
      </c>
      <c r="B2520">
        <v>3005203</v>
      </c>
      <c r="C2520">
        <v>1380</v>
      </c>
      <c r="D2520">
        <v>1501</v>
      </c>
      <c r="E2520"/>
      <c r="F2520" t="s">
        <v>253</v>
      </c>
      <c r="G2520">
        <v>3</v>
      </c>
      <c r="H2520">
        <v>0</v>
      </c>
      <c r="I2520">
        <v>0</v>
      </c>
      <c r="J2520">
        <v>0</v>
      </c>
      <c r="K2520">
        <v>0</v>
      </c>
      <c r="L2520">
        <v>0</v>
      </c>
      <c r="M2520" t="s">
        <v>1609</v>
      </c>
    </row>
    <row r="2521" spans="1:13">
      <c r="A2521" s="13">
        <f t="shared" si="39"/>
        <v>33</v>
      </c>
      <c r="B2521">
        <v>3005205</v>
      </c>
      <c r="C2521">
        <v>1380</v>
      </c>
      <c r="D2521">
        <v>1501</v>
      </c>
      <c r="E2521"/>
      <c r="F2521" t="s">
        <v>253</v>
      </c>
      <c r="G2521">
        <v>33</v>
      </c>
      <c r="H2521">
        <v>0</v>
      </c>
      <c r="I2521">
        <v>0</v>
      </c>
      <c r="J2521">
        <v>0</v>
      </c>
      <c r="K2521">
        <v>0</v>
      </c>
      <c r="L2521">
        <v>0</v>
      </c>
      <c r="M2521" t="s">
        <v>1610</v>
      </c>
    </row>
    <row r="2522" spans="1:13">
      <c r="A2522" s="13">
        <f t="shared" si="39"/>
        <v>39</v>
      </c>
      <c r="B2522">
        <v>3005206</v>
      </c>
      <c r="C2522">
        <v>1380</v>
      </c>
      <c r="D2522">
        <v>1501</v>
      </c>
      <c r="E2522"/>
      <c r="F2522" t="s">
        <v>253</v>
      </c>
      <c r="G2522">
        <v>39</v>
      </c>
      <c r="H2522">
        <v>0</v>
      </c>
      <c r="I2522">
        <v>0</v>
      </c>
      <c r="J2522">
        <v>0</v>
      </c>
      <c r="K2522">
        <v>0</v>
      </c>
      <c r="L2522">
        <v>0</v>
      </c>
      <c r="M2522" t="s">
        <v>1611</v>
      </c>
    </row>
    <row r="2523" spans="1:13">
      <c r="A2523" s="13">
        <f t="shared" si="39"/>
        <v>1</v>
      </c>
      <c r="B2523">
        <v>3005211</v>
      </c>
      <c r="C2523">
        <v>1380</v>
      </c>
      <c r="D2523">
        <v>1501</v>
      </c>
      <c r="E2523"/>
      <c r="F2523" t="s">
        <v>253</v>
      </c>
      <c r="G2523">
        <v>1</v>
      </c>
      <c r="H2523">
        <v>0</v>
      </c>
      <c r="I2523">
        <v>0</v>
      </c>
      <c r="J2523">
        <v>0</v>
      </c>
      <c r="K2523">
        <v>0</v>
      </c>
      <c r="L2523">
        <v>0</v>
      </c>
      <c r="M2523" t="s">
        <v>1612</v>
      </c>
    </row>
    <row r="2524" spans="1:13">
      <c r="A2524" s="13">
        <f t="shared" si="39"/>
        <v>2</v>
      </c>
      <c r="B2524">
        <v>3005212</v>
      </c>
      <c r="C2524">
        <v>1380</v>
      </c>
      <c r="D2524">
        <v>1501</v>
      </c>
      <c r="E2524"/>
      <c r="F2524" t="s">
        <v>253</v>
      </c>
      <c r="G2524">
        <v>2</v>
      </c>
      <c r="H2524">
        <v>0</v>
      </c>
      <c r="I2524">
        <v>0</v>
      </c>
      <c r="J2524">
        <v>0</v>
      </c>
      <c r="K2524">
        <v>0</v>
      </c>
      <c r="L2524">
        <v>0</v>
      </c>
      <c r="M2524" t="s">
        <v>1613</v>
      </c>
    </row>
    <row r="2525" spans="1:13">
      <c r="A2525" s="13">
        <f t="shared" si="39"/>
        <v>2</v>
      </c>
      <c r="B2525">
        <v>3005214</v>
      </c>
      <c r="C2525">
        <v>1380</v>
      </c>
      <c r="D2525">
        <v>1501</v>
      </c>
      <c r="E2525"/>
      <c r="F2525" t="s">
        <v>253</v>
      </c>
      <c r="G2525">
        <v>2</v>
      </c>
      <c r="H2525">
        <v>0</v>
      </c>
      <c r="I2525">
        <v>0</v>
      </c>
      <c r="J2525">
        <v>0</v>
      </c>
      <c r="K2525">
        <v>0</v>
      </c>
      <c r="L2525">
        <v>0</v>
      </c>
      <c r="M2525" t="s">
        <v>1614</v>
      </c>
    </row>
    <row r="2526" spans="1:13">
      <c r="A2526" s="13">
        <f t="shared" si="39"/>
        <v>3</v>
      </c>
      <c r="B2526">
        <v>3005215</v>
      </c>
      <c r="C2526">
        <v>1380</v>
      </c>
      <c r="D2526">
        <v>1501</v>
      </c>
      <c r="E2526"/>
      <c r="F2526" t="s">
        <v>253</v>
      </c>
      <c r="G2526">
        <v>3</v>
      </c>
      <c r="H2526">
        <v>0</v>
      </c>
      <c r="I2526">
        <v>0</v>
      </c>
      <c r="J2526">
        <v>0</v>
      </c>
      <c r="K2526">
        <v>0</v>
      </c>
      <c r="L2526">
        <v>0</v>
      </c>
      <c r="M2526" t="s">
        <v>1615</v>
      </c>
    </row>
    <row r="2527" spans="1:13">
      <c r="A2527" s="13">
        <f t="shared" si="39"/>
        <v>6</v>
      </c>
      <c r="B2527">
        <v>3005216</v>
      </c>
      <c r="C2527">
        <v>1380</v>
      </c>
      <c r="D2527">
        <v>1501</v>
      </c>
      <c r="E2527"/>
      <c r="F2527" t="s">
        <v>253</v>
      </c>
      <c r="G2527">
        <v>6</v>
      </c>
      <c r="H2527">
        <v>0</v>
      </c>
      <c r="I2527">
        <v>0</v>
      </c>
      <c r="J2527">
        <v>0</v>
      </c>
      <c r="K2527">
        <v>0</v>
      </c>
      <c r="L2527">
        <v>0</v>
      </c>
      <c r="M2527" t="s">
        <v>1616</v>
      </c>
    </row>
    <row r="2528" spans="1:13">
      <c r="A2528" s="13">
        <f t="shared" si="39"/>
        <v>4</v>
      </c>
      <c r="B2528">
        <v>3005217</v>
      </c>
      <c r="C2528">
        <v>1380</v>
      </c>
      <c r="D2528">
        <v>1501</v>
      </c>
      <c r="E2528"/>
      <c r="F2528" t="s">
        <v>253</v>
      </c>
      <c r="G2528">
        <v>4</v>
      </c>
      <c r="H2528">
        <v>0</v>
      </c>
      <c r="I2528">
        <v>0</v>
      </c>
      <c r="J2528">
        <v>0</v>
      </c>
      <c r="K2528">
        <v>0</v>
      </c>
      <c r="L2528">
        <v>0</v>
      </c>
      <c r="M2528" t="s">
        <v>1617</v>
      </c>
    </row>
    <row r="2529" spans="1:13">
      <c r="A2529" s="13">
        <f t="shared" si="39"/>
        <v>2</v>
      </c>
      <c r="B2529">
        <v>3005218</v>
      </c>
      <c r="C2529">
        <v>1380</v>
      </c>
      <c r="D2529">
        <v>1501</v>
      </c>
      <c r="E2529"/>
      <c r="F2529" t="s">
        <v>253</v>
      </c>
      <c r="G2529">
        <v>2</v>
      </c>
      <c r="H2529">
        <v>0</v>
      </c>
      <c r="I2529">
        <v>0</v>
      </c>
      <c r="J2529">
        <v>0</v>
      </c>
      <c r="K2529">
        <v>0</v>
      </c>
      <c r="L2529">
        <v>0</v>
      </c>
      <c r="M2529" t="s">
        <v>1618</v>
      </c>
    </row>
    <row r="2530" spans="1:13">
      <c r="A2530" s="13">
        <f t="shared" si="39"/>
        <v>28</v>
      </c>
      <c r="B2530">
        <v>3005219</v>
      </c>
      <c r="C2530">
        <v>1380</v>
      </c>
      <c r="D2530">
        <v>1500</v>
      </c>
      <c r="E2530"/>
      <c r="F2530" t="s">
        <v>253</v>
      </c>
      <c r="G2530">
        <v>28</v>
      </c>
      <c r="H2530">
        <v>0</v>
      </c>
      <c r="I2530">
        <v>0</v>
      </c>
      <c r="J2530">
        <v>0</v>
      </c>
      <c r="K2530">
        <v>0</v>
      </c>
      <c r="L2530">
        <v>0</v>
      </c>
      <c r="M2530" t="s">
        <v>1619</v>
      </c>
    </row>
    <row r="2531" spans="1:13">
      <c r="A2531" s="13">
        <f t="shared" si="39"/>
        <v>22</v>
      </c>
      <c r="B2531">
        <v>3005221</v>
      </c>
      <c r="C2531">
        <v>1380</v>
      </c>
      <c r="D2531">
        <v>1501</v>
      </c>
      <c r="E2531"/>
      <c r="F2531" t="s">
        <v>253</v>
      </c>
      <c r="G2531">
        <v>22</v>
      </c>
      <c r="H2531">
        <v>0</v>
      </c>
      <c r="I2531">
        <v>0</v>
      </c>
      <c r="J2531">
        <v>0</v>
      </c>
      <c r="K2531">
        <v>0</v>
      </c>
      <c r="L2531">
        <v>0</v>
      </c>
      <c r="M2531" t="s">
        <v>1620</v>
      </c>
    </row>
    <row r="2532" spans="1:13">
      <c r="A2532" s="13">
        <f t="shared" si="39"/>
        <v>2</v>
      </c>
      <c r="B2532">
        <v>3005222</v>
      </c>
      <c r="C2532">
        <v>1380</v>
      </c>
      <c r="D2532">
        <v>1500</v>
      </c>
      <c r="E2532"/>
      <c r="F2532" t="s">
        <v>253</v>
      </c>
      <c r="G2532">
        <v>2</v>
      </c>
      <c r="H2532">
        <v>0</v>
      </c>
      <c r="I2532">
        <v>0</v>
      </c>
      <c r="J2532">
        <v>0</v>
      </c>
      <c r="K2532">
        <v>0</v>
      </c>
      <c r="L2532">
        <v>0</v>
      </c>
      <c r="M2532" t="s">
        <v>1621</v>
      </c>
    </row>
    <row r="2533" spans="1:13">
      <c r="A2533" s="13">
        <f t="shared" si="39"/>
        <v>3</v>
      </c>
      <c r="B2533">
        <v>3005223</v>
      </c>
      <c r="C2533">
        <v>1380</v>
      </c>
      <c r="D2533">
        <v>1500</v>
      </c>
      <c r="E2533"/>
      <c r="F2533" t="s">
        <v>253</v>
      </c>
      <c r="G2533">
        <v>3</v>
      </c>
      <c r="H2533">
        <v>0</v>
      </c>
      <c r="I2533">
        <v>0</v>
      </c>
      <c r="J2533">
        <v>0</v>
      </c>
      <c r="K2533">
        <v>0</v>
      </c>
      <c r="L2533">
        <v>0</v>
      </c>
      <c r="M2533" t="s">
        <v>1622</v>
      </c>
    </row>
    <row r="2534" spans="1:13">
      <c r="A2534" s="13">
        <f t="shared" si="39"/>
        <v>8</v>
      </c>
      <c r="B2534">
        <v>3005225</v>
      </c>
      <c r="C2534">
        <v>1380</v>
      </c>
      <c r="D2534">
        <v>1501</v>
      </c>
      <c r="E2534"/>
      <c r="F2534" t="s">
        <v>253</v>
      </c>
      <c r="G2534">
        <v>8</v>
      </c>
      <c r="H2534">
        <v>0</v>
      </c>
      <c r="I2534">
        <v>0</v>
      </c>
      <c r="J2534">
        <v>0</v>
      </c>
      <c r="K2534">
        <v>0</v>
      </c>
      <c r="L2534">
        <v>0</v>
      </c>
      <c r="M2534" t="s">
        <v>1623</v>
      </c>
    </row>
    <row r="2535" spans="1:13">
      <c r="A2535" s="13">
        <f t="shared" si="39"/>
        <v>2</v>
      </c>
      <c r="B2535">
        <v>3005226</v>
      </c>
      <c r="C2535">
        <v>1380</v>
      </c>
      <c r="D2535">
        <v>1501</v>
      </c>
      <c r="E2535"/>
      <c r="F2535" t="s">
        <v>253</v>
      </c>
      <c r="G2535">
        <v>2</v>
      </c>
      <c r="H2535">
        <v>0</v>
      </c>
      <c r="I2535">
        <v>0</v>
      </c>
      <c r="J2535">
        <v>0</v>
      </c>
      <c r="K2535">
        <v>0</v>
      </c>
      <c r="L2535">
        <v>0</v>
      </c>
      <c r="M2535" t="s">
        <v>1624</v>
      </c>
    </row>
    <row r="2536" spans="1:13">
      <c r="A2536" s="13">
        <f t="shared" si="39"/>
        <v>1</v>
      </c>
      <c r="B2536">
        <v>3005227</v>
      </c>
      <c r="C2536">
        <v>1380</v>
      </c>
      <c r="D2536">
        <v>1501</v>
      </c>
      <c r="E2536"/>
      <c r="F2536" t="s">
        <v>253</v>
      </c>
      <c r="G2536">
        <v>1</v>
      </c>
      <c r="H2536">
        <v>0</v>
      </c>
      <c r="I2536">
        <v>0</v>
      </c>
      <c r="J2536">
        <v>0</v>
      </c>
      <c r="K2536">
        <v>0</v>
      </c>
      <c r="L2536">
        <v>0</v>
      </c>
      <c r="M2536" t="s">
        <v>1625</v>
      </c>
    </row>
    <row r="2537" spans="1:13">
      <c r="A2537" s="13">
        <f t="shared" si="39"/>
        <v>1</v>
      </c>
      <c r="B2537">
        <v>3005229</v>
      </c>
      <c r="C2537">
        <v>1380</v>
      </c>
      <c r="D2537">
        <v>1500</v>
      </c>
      <c r="E2537"/>
      <c r="F2537" t="s">
        <v>253</v>
      </c>
      <c r="G2537">
        <v>1</v>
      </c>
      <c r="H2537">
        <v>0</v>
      </c>
      <c r="I2537">
        <v>0</v>
      </c>
      <c r="J2537">
        <v>0</v>
      </c>
      <c r="K2537">
        <v>0</v>
      </c>
      <c r="L2537">
        <v>0</v>
      </c>
      <c r="M2537" t="s">
        <v>1626</v>
      </c>
    </row>
    <row r="2538" spans="1:13">
      <c r="A2538" s="13">
        <f t="shared" si="39"/>
        <v>1</v>
      </c>
      <c r="B2538">
        <v>3005230</v>
      </c>
      <c r="C2538">
        <v>1380</v>
      </c>
      <c r="D2538">
        <v>1501</v>
      </c>
      <c r="E2538"/>
      <c r="F2538" t="s">
        <v>253</v>
      </c>
      <c r="G2538">
        <v>1</v>
      </c>
      <c r="H2538">
        <v>0</v>
      </c>
      <c r="I2538">
        <v>0</v>
      </c>
      <c r="J2538">
        <v>0</v>
      </c>
      <c r="K2538">
        <v>0</v>
      </c>
      <c r="L2538">
        <v>0</v>
      </c>
      <c r="M2538" t="s">
        <v>1627</v>
      </c>
    </row>
    <row r="2539" spans="1:13">
      <c r="A2539" s="13">
        <f t="shared" si="39"/>
        <v>2</v>
      </c>
      <c r="B2539">
        <v>3005231</v>
      </c>
      <c r="C2539">
        <v>1380</v>
      </c>
      <c r="D2539">
        <v>1501</v>
      </c>
      <c r="E2539"/>
      <c r="F2539" t="s">
        <v>253</v>
      </c>
      <c r="G2539">
        <v>2</v>
      </c>
      <c r="H2539">
        <v>0</v>
      </c>
      <c r="I2539">
        <v>0</v>
      </c>
      <c r="J2539">
        <v>0</v>
      </c>
      <c r="K2539">
        <v>0</v>
      </c>
      <c r="L2539">
        <v>0</v>
      </c>
      <c r="M2539" t="s">
        <v>1628</v>
      </c>
    </row>
    <row r="2540" spans="1:13">
      <c r="A2540" s="13">
        <f t="shared" si="39"/>
        <v>5</v>
      </c>
      <c r="B2540">
        <v>3005233</v>
      </c>
      <c r="C2540">
        <v>1380</v>
      </c>
      <c r="D2540">
        <v>1501</v>
      </c>
      <c r="E2540"/>
      <c r="F2540" t="s">
        <v>253</v>
      </c>
      <c r="G2540">
        <v>5</v>
      </c>
      <c r="H2540">
        <v>0</v>
      </c>
      <c r="I2540">
        <v>0</v>
      </c>
      <c r="J2540">
        <v>0</v>
      </c>
      <c r="K2540">
        <v>0</v>
      </c>
      <c r="L2540">
        <v>0</v>
      </c>
      <c r="M2540" t="s">
        <v>1629</v>
      </c>
    </row>
    <row r="2541" spans="1:13">
      <c r="A2541" s="13">
        <f t="shared" si="39"/>
        <v>2</v>
      </c>
      <c r="B2541">
        <v>3005237</v>
      </c>
      <c r="C2541">
        <v>1380</v>
      </c>
      <c r="D2541">
        <v>1501</v>
      </c>
      <c r="E2541"/>
      <c r="F2541" t="s">
        <v>253</v>
      </c>
      <c r="G2541">
        <v>2</v>
      </c>
      <c r="H2541">
        <v>0</v>
      </c>
      <c r="I2541">
        <v>0</v>
      </c>
      <c r="J2541">
        <v>0</v>
      </c>
      <c r="K2541">
        <v>0</v>
      </c>
      <c r="L2541">
        <v>0</v>
      </c>
      <c r="M2541" t="s">
        <v>1630</v>
      </c>
    </row>
    <row r="2542" spans="1:13">
      <c r="A2542" s="13">
        <f t="shared" si="39"/>
        <v>2</v>
      </c>
      <c r="B2542">
        <v>3005238</v>
      </c>
      <c r="C2542">
        <v>1380</v>
      </c>
      <c r="D2542">
        <v>1501</v>
      </c>
      <c r="E2542"/>
      <c r="F2542" t="s">
        <v>253</v>
      </c>
      <c r="G2542">
        <v>2</v>
      </c>
      <c r="H2542">
        <v>0</v>
      </c>
      <c r="I2542">
        <v>0</v>
      </c>
      <c r="J2542">
        <v>0</v>
      </c>
      <c r="K2542">
        <v>0</v>
      </c>
      <c r="L2542">
        <v>0</v>
      </c>
      <c r="M2542" t="s">
        <v>1631</v>
      </c>
    </row>
    <row r="2543" spans="1:13">
      <c r="A2543" s="13">
        <f t="shared" si="39"/>
        <v>1</v>
      </c>
      <c r="B2543">
        <v>3005240</v>
      </c>
      <c r="C2543">
        <v>1380</v>
      </c>
      <c r="D2543">
        <v>1500</v>
      </c>
      <c r="E2543"/>
      <c r="F2543" t="s">
        <v>253</v>
      </c>
      <c r="G2543">
        <v>1</v>
      </c>
      <c r="H2543">
        <v>0</v>
      </c>
      <c r="I2543">
        <v>0</v>
      </c>
      <c r="J2543">
        <v>0</v>
      </c>
      <c r="K2543">
        <v>0</v>
      </c>
      <c r="L2543">
        <v>0</v>
      </c>
      <c r="M2543" t="s">
        <v>1632</v>
      </c>
    </row>
    <row r="2544" spans="1:13">
      <c r="A2544" s="13">
        <f t="shared" si="39"/>
        <v>4</v>
      </c>
      <c r="B2544">
        <v>3005241</v>
      </c>
      <c r="C2544">
        <v>1380</v>
      </c>
      <c r="D2544">
        <v>1501</v>
      </c>
      <c r="E2544"/>
      <c r="F2544" t="s">
        <v>253</v>
      </c>
      <c r="G2544">
        <v>4</v>
      </c>
      <c r="H2544">
        <v>0</v>
      </c>
      <c r="I2544">
        <v>0</v>
      </c>
      <c r="J2544">
        <v>0</v>
      </c>
      <c r="K2544">
        <v>0</v>
      </c>
      <c r="L2544">
        <v>0</v>
      </c>
      <c r="M2544" t="s">
        <v>1633</v>
      </c>
    </row>
    <row r="2545" spans="1:13">
      <c r="A2545" s="13">
        <f t="shared" si="39"/>
        <v>2</v>
      </c>
      <c r="B2545">
        <v>3005242</v>
      </c>
      <c r="C2545">
        <v>1380</v>
      </c>
      <c r="D2545">
        <v>1501</v>
      </c>
      <c r="E2545"/>
      <c r="F2545" t="s">
        <v>253</v>
      </c>
      <c r="G2545">
        <v>2</v>
      </c>
      <c r="H2545">
        <v>0</v>
      </c>
      <c r="I2545">
        <v>0</v>
      </c>
      <c r="J2545">
        <v>0</v>
      </c>
      <c r="K2545">
        <v>0</v>
      </c>
      <c r="L2545">
        <v>0</v>
      </c>
      <c r="M2545" t="s">
        <v>1634</v>
      </c>
    </row>
    <row r="2546" spans="1:13">
      <c r="A2546" s="13">
        <f t="shared" si="39"/>
        <v>1</v>
      </c>
      <c r="B2546">
        <v>3005243</v>
      </c>
      <c r="C2546">
        <v>1380</v>
      </c>
      <c r="D2546">
        <v>1500</v>
      </c>
      <c r="E2546"/>
      <c r="F2546" t="s">
        <v>253</v>
      </c>
      <c r="G2546">
        <v>1</v>
      </c>
      <c r="H2546">
        <v>0</v>
      </c>
      <c r="I2546">
        <v>0</v>
      </c>
      <c r="J2546">
        <v>0</v>
      </c>
      <c r="K2546">
        <v>0</v>
      </c>
      <c r="L2546">
        <v>0</v>
      </c>
      <c r="M2546" t="s">
        <v>8031</v>
      </c>
    </row>
    <row r="2547" spans="1:13">
      <c r="A2547" s="13">
        <f t="shared" si="39"/>
        <v>6</v>
      </c>
      <c r="B2547">
        <v>3005244</v>
      </c>
      <c r="C2547">
        <v>1380</v>
      </c>
      <c r="D2547">
        <v>1501</v>
      </c>
      <c r="E2547"/>
      <c r="F2547" t="s">
        <v>253</v>
      </c>
      <c r="G2547">
        <v>6</v>
      </c>
      <c r="H2547">
        <v>0</v>
      </c>
      <c r="I2547">
        <v>0</v>
      </c>
      <c r="J2547">
        <v>0</v>
      </c>
      <c r="K2547">
        <v>0</v>
      </c>
      <c r="L2547">
        <v>0</v>
      </c>
      <c r="M2547" t="s">
        <v>1635</v>
      </c>
    </row>
    <row r="2548" spans="1:13">
      <c r="A2548" s="13">
        <f t="shared" si="39"/>
        <v>2</v>
      </c>
      <c r="B2548">
        <v>3005245</v>
      </c>
      <c r="C2548">
        <v>1380</v>
      </c>
      <c r="D2548">
        <v>1501</v>
      </c>
      <c r="E2548"/>
      <c r="F2548" t="s">
        <v>253</v>
      </c>
      <c r="G2548">
        <v>2</v>
      </c>
      <c r="H2548">
        <v>0</v>
      </c>
      <c r="I2548">
        <v>0</v>
      </c>
      <c r="J2548">
        <v>0</v>
      </c>
      <c r="K2548">
        <v>0</v>
      </c>
      <c r="L2548">
        <v>0</v>
      </c>
      <c r="M2548" t="s">
        <v>1636</v>
      </c>
    </row>
    <row r="2549" spans="1:13">
      <c r="A2549" s="13">
        <f t="shared" si="39"/>
        <v>1</v>
      </c>
      <c r="B2549">
        <v>3005246</v>
      </c>
      <c r="C2549">
        <v>1380</v>
      </c>
      <c r="D2549">
        <v>1501</v>
      </c>
      <c r="E2549"/>
      <c r="F2549" t="s">
        <v>253</v>
      </c>
      <c r="G2549">
        <v>1</v>
      </c>
      <c r="H2549">
        <v>0</v>
      </c>
      <c r="I2549">
        <v>0</v>
      </c>
      <c r="J2549">
        <v>0</v>
      </c>
      <c r="K2549">
        <v>0</v>
      </c>
      <c r="L2549">
        <v>0</v>
      </c>
      <c r="M2549" t="s">
        <v>1637</v>
      </c>
    </row>
    <row r="2550" spans="1:13">
      <c r="A2550" s="13">
        <f t="shared" si="39"/>
        <v>21</v>
      </c>
      <c r="B2550">
        <v>3005247</v>
      </c>
      <c r="C2550">
        <v>1380</v>
      </c>
      <c r="D2550">
        <v>1501</v>
      </c>
      <c r="E2550"/>
      <c r="F2550" t="s">
        <v>253</v>
      </c>
      <c r="G2550">
        <v>21</v>
      </c>
      <c r="H2550">
        <v>0</v>
      </c>
      <c r="I2550">
        <v>0</v>
      </c>
      <c r="J2550">
        <v>0</v>
      </c>
      <c r="K2550">
        <v>0</v>
      </c>
      <c r="L2550">
        <v>0</v>
      </c>
      <c r="M2550" t="s">
        <v>1638</v>
      </c>
    </row>
    <row r="2551" spans="1:13">
      <c r="A2551" s="13">
        <f t="shared" si="39"/>
        <v>24</v>
      </c>
      <c r="B2551">
        <v>3005252</v>
      </c>
      <c r="C2551">
        <v>1380</v>
      </c>
      <c r="D2551">
        <v>1500</v>
      </c>
      <c r="E2551"/>
      <c r="F2551" t="s">
        <v>253</v>
      </c>
      <c r="G2551">
        <v>24</v>
      </c>
      <c r="H2551">
        <v>0</v>
      </c>
      <c r="I2551">
        <v>0</v>
      </c>
      <c r="J2551">
        <v>0</v>
      </c>
      <c r="K2551">
        <v>0</v>
      </c>
      <c r="L2551">
        <v>0</v>
      </c>
      <c r="M2551" t="s">
        <v>1639</v>
      </c>
    </row>
    <row r="2552" spans="1:13">
      <c r="A2552" s="13">
        <f t="shared" si="39"/>
        <v>6</v>
      </c>
      <c r="B2552">
        <v>3005254</v>
      </c>
      <c r="C2552">
        <v>1380</v>
      </c>
      <c r="D2552">
        <v>1501</v>
      </c>
      <c r="E2552"/>
      <c r="F2552" t="s">
        <v>253</v>
      </c>
      <c r="G2552">
        <v>6</v>
      </c>
      <c r="H2552">
        <v>0</v>
      </c>
      <c r="I2552">
        <v>0</v>
      </c>
      <c r="J2552">
        <v>0</v>
      </c>
      <c r="K2552">
        <v>0</v>
      </c>
      <c r="L2552">
        <v>0</v>
      </c>
      <c r="M2552" t="s">
        <v>1640</v>
      </c>
    </row>
    <row r="2553" spans="1:13">
      <c r="A2553" s="13">
        <f t="shared" si="39"/>
        <v>2</v>
      </c>
      <c r="B2553">
        <v>3005255</v>
      </c>
      <c r="C2553">
        <v>1380</v>
      </c>
      <c r="D2553">
        <v>1501</v>
      </c>
      <c r="E2553"/>
      <c r="F2553" t="s">
        <v>253</v>
      </c>
      <c r="G2553">
        <v>2</v>
      </c>
      <c r="H2553">
        <v>0</v>
      </c>
      <c r="I2553">
        <v>0</v>
      </c>
      <c r="J2553">
        <v>0</v>
      </c>
      <c r="K2553">
        <v>0</v>
      </c>
      <c r="L2553">
        <v>0</v>
      </c>
      <c r="M2553" t="s">
        <v>1641</v>
      </c>
    </row>
    <row r="2554" spans="1:13">
      <c r="A2554" s="13">
        <f t="shared" si="39"/>
        <v>1</v>
      </c>
      <c r="B2554">
        <v>3005257</v>
      </c>
      <c r="C2554">
        <v>1380</v>
      </c>
      <c r="D2554">
        <v>1501</v>
      </c>
      <c r="E2554"/>
      <c r="F2554" t="s">
        <v>253</v>
      </c>
      <c r="G2554">
        <v>1</v>
      </c>
      <c r="H2554">
        <v>0</v>
      </c>
      <c r="I2554">
        <v>0</v>
      </c>
      <c r="J2554">
        <v>0</v>
      </c>
      <c r="K2554">
        <v>0</v>
      </c>
      <c r="L2554">
        <v>0</v>
      </c>
      <c r="M2554" t="s">
        <v>1642</v>
      </c>
    </row>
    <row r="2555" spans="1:13">
      <c r="A2555" s="13">
        <f t="shared" si="39"/>
        <v>7</v>
      </c>
      <c r="B2555">
        <v>3005259</v>
      </c>
      <c r="C2555">
        <v>1380</v>
      </c>
      <c r="D2555">
        <v>1501</v>
      </c>
      <c r="E2555"/>
      <c r="F2555" t="s">
        <v>253</v>
      </c>
      <c r="G2555">
        <v>7</v>
      </c>
      <c r="H2555">
        <v>0</v>
      </c>
      <c r="I2555">
        <v>0</v>
      </c>
      <c r="J2555">
        <v>0</v>
      </c>
      <c r="K2555">
        <v>0</v>
      </c>
      <c r="L2555">
        <v>0</v>
      </c>
      <c r="M2555" t="s">
        <v>1643</v>
      </c>
    </row>
    <row r="2556" spans="1:13">
      <c r="A2556" s="13">
        <f t="shared" si="39"/>
        <v>8</v>
      </c>
      <c r="B2556">
        <v>3005260</v>
      </c>
      <c r="C2556">
        <v>1380</v>
      </c>
      <c r="D2556">
        <v>1501</v>
      </c>
      <c r="E2556"/>
      <c r="F2556" t="s">
        <v>253</v>
      </c>
      <c r="G2556">
        <v>8</v>
      </c>
      <c r="H2556">
        <v>0</v>
      </c>
      <c r="I2556">
        <v>0</v>
      </c>
      <c r="J2556">
        <v>0</v>
      </c>
      <c r="K2556">
        <v>0</v>
      </c>
      <c r="L2556">
        <v>0</v>
      </c>
      <c r="M2556" t="s">
        <v>1644</v>
      </c>
    </row>
    <row r="2557" spans="1:13">
      <c r="A2557" s="13">
        <f t="shared" si="39"/>
        <v>1</v>
      </c>
      <c r="B2557">
        <v>3005263</v>
      </c>
      <c r="C2557">
        <v>1380</v>
      </c>
      <c r="D2557">
        <v>1501</v>
      </c>
      <c r="E2557"/>
      <c r="F2557" t="s">
        <v>253</v>
      </c>
      <c r="G2557">
        <v>1</v>
      </c>
      <c r="H2557">
        <v>0</v>
      </c>
      <c r="I2557">
        <v>0</v>
      </c>
      <c r="J2557">
        <v>0</v>
      </c>
      <c r="K2557">
        <v>0</v>
      </c>
      <c r="L2557">
        <v>0</v>
      </c>
      <c r="M2557" t="s">
        <v>1645</v>
      </c>
    </row>
    <row r="2558" spans="1:13">
      <c r="A2558" s="13">
        <f t="shared" si="39"/>
        <v>34</v>
      </c>
      <c r="B2558">
        <v>3005264</v>
      </c>
      <c r="C2558">
        <v>1380</v>
      </c>
      <c r="D2558">
        <v>1500</v>
      </c>
      <c r="E2558"/>
      <c r="F2558" t="s">
        <v>253</v>
      </c>
      <c r="G2558">
        <v>34</v>
      </c>
      <c r="H2558">
        <v>0</v>
      </c>
      <c r="I2558">
        <v>0</v>
      </c>
      <c r="J2558">
        <v>0</v>
      </c>
      <c r="K2558">
        <v>0</v>
      </c>
      <c r="L2558">
        <v>0</v>
      </c>
      <c r="M2558" t="s">
        <v>1646</v>
      </c>
    </row>
    <row r="2559" spans="1:13">
      <c r="A2559" s="13">
        <f t="shared" si="39"/>
        <v>3</v>
      </c>
      <c r="B2559">
        <v>3005265</v>
      </c>
      <c r="C2559">
        <v>1380</v>
      </c>
      <c r="D2559">
        <v>1500</v>
      </c>
      <c r="E2559"/>
      <c r="F2559" t="s">
        <v>253</v>
      </c>
      <c r="G2559">
        <v>3</v>
      </c>
      <c r="H2559">
        <v>0</v>
      </c>
      <c r="I2559">
        <v>0</v>
      </c>
      <c r="J2559">
        <v>0</v>
      </c>
      <c r="K2559">
        <v>0</v>
      </c>
      <c r="L2559">
        <v>0</v>
      </c>
      <c r="M2559" t="s">
        <v>1647</v>
      </c>
    </row>
    <row r="2560" spans="1:13">
      <c r="A2560" s="13">
        <f t="shared" si="39"/>
        <v>1</v>
      </c>
      <c r="B2560">
        <v>3005267</v>
      </c>
      <c r="C2560">
        <v>1380</v>
      </c>
      <c r="D2560">
        <v>1500</v>
      </c>
      <c r="E2560"/>
      <c r="F2560" t="s">
        <v>1443</v>
      </c>
      <c r="G2560">
        <v>1</v>
      </c>
      <c r="H2560">
        <v>0</v>
      </c>
      <c r="I2560">
        <v>0</v>
      </c>
      <c r="J2560">
        <v>0</v>
      </c>
      <c r="K2560">
        <v>0</v>
      </c>
      <c r="L2560">
        <v>0</v>
      </c>
      <c r="M2560" t="s">
        <v>1648</v>
      </c>
    </row>
    <row r="2561" spans="1:13">
      <c r="A2561" s="13">
        <f t="shared" si="39"/>
        <v>6</v>
      </c>
      <c r="B2561">
        <v>3005269</v>
      </c>
      <c r="C2561">
        <v>1380</v>
      </c>
      <c r="D2561">
        <v>1501</v>
      </c>
      <c r="E2561"/>
      <c r="F2561" t="s">
        <v>253</v>
      </c>
      <c r="G2561">
        <v>6</v>
      </c>
      <c r="H2561">
        <v>0</v>
      </c>
      <c r="I2561">
        <v>0</v>
      </c>
      <c r="J2561">
        <v>0</v>
      </c>
      <c r="K2561">
        <v>0</v>
      </c>
      <c r="L2561">
        <v>0</v>
      </c>
      <c r="M2561" t="s">
        <v>1649</v>
      </c>
    </row>
    <row r="2562" spans="1:13">
      <c r="A2562" s="13">
        <f t="shared" si="39"/>
        <v>6</v>
      </c>
      <c r="B2562">
        <v>3005270</v>
      </c>
      <c r="C2562">
        <v>1380</v>
      </c>
      <c r="D2562">
        <v>1501</v>
      </c>
      <c r="E2562"/>
      <c r="F2562" t="s">
        <v>253</v>
      </c>
      <c r="G2562">
        <v>6</v>
      </c>
      <c r="H2562">
        <v>0</v>
      </c>
      <c r="I2562">
        <v>0</v>
      </c>
      <c r="J2562">
        <v>0</v>
      </c>
      <c r="K2562">
        <v>0</v>
      </c>
      <c r="L2562">
        <v>0</v>
      </c>
      <c r="M2562" t="s">
        <v>1650</v>
      </c>
    </row>
    <row r="2563" spans="1:13">
      <c r="A2563" s="13">
        <f t="shared" ref="A2563:A2626" si="40">G2563+H2563+I2563</f>
        <v>4</v>
      </c>
      <c r="B2563">
        <v>3005272</v>
      </c>
      <c r="C2563">
        <v>1380</v>
      </c>
      <c r="D2563">
        <v>1501</v>
      </c>
      <c r="E2563"/>
      <c r="F2563" t="s">
        <v>253</v>
      </c>
      <c r="G2563">
        <v>4</v>
      </c>
      <c r="H2563">
        <v>0</v>
      </c>
      <c r="I2563">
        <v>0</v>
      </c>
      <c r="J2563">
        <v>0</v>
      </c>
      <c r="K2563">
        <v>0</v>
      </c>
      <c r="L2563">
        <v>0</v>
      </c>
      <c r="M2563" t="s">
        <v>1651</v>
      </c>
    </row>
    <row r="2564" spans="1:13">
      <c r="A2564" s="13">
        <f t="shared" si="40"/>
        <v>1</v>
      </c>
      <c r="B2564">
        <v>3005274</v>
      </c>
      <c r="C2564">
        <v>1380</v>
      </c>
      <c r="D2564">
        <v>1501</v>
      </c>
      <c r="E2564"/>
      <c r="F2564" t="s">
        <v>253</v>
      </c>
      <c r="G2564">
        <v>1</v>
      </c>
      <c r="H2564">
        <v>0</v>
      </c>
      <c r="I2564">
        <v>0</v>
      </c>
      <c r="J2564">
        <v>0</v>
      </c>
      <c r="K2564">
        <v>0</v>
      </c>
      <c r="L2564">
        <v>0</v>
      </c>
      <c r="M2564" t="s">
        <v>1652</v>
      </c>
    </row>
    <row r="2565" spans="1:13">
      <c r="A2565" s="13">
        <f t="shared" si="40"/>
        <v>4</v>
      </c>
      <c r="B2565">
        <v>3005275</v>
      </c>
      <c r="C2565">
        <v>1380</v>
      </c>
      <c r="D2565">
        <v>1501</v>
      </c>
      <c r="E2565"/>
      <c r="F2565" t="s">
        <v>1443</v>
      </c>
      <c r="G2565">
        <v>4</v>
      </c>
      <c r="H2565">
        <v>0</v>
      </c>
      <c r="I2565">
        <v>0</v>
      </c>
      <c r="J2565">
        <v>0</v>
      </c>
      <c r="K2565">
        <v>0</v>
      </c>
      <c r="L2565">
        <v>0</v>
      </c>
      <c r="M2565" t="s">
        <v>1653</v>
      </c>
    </row>
    <row r="2566" spans="1:13">
      <c r="A2566" s="13">
        <f t="shared" si="40"/>
        <v>2</v>
      </c>
      <c r="B2566">
        <v>3005276</v>
      </c>
      <c r="C2566">
        <v>1380</v>
      </c>
      <c r="D2566">
        <v>1501</v>
      </c>
      <c r="E2566"/>
      <c r="F2566" t="s">
        <v>253</v>
      </c>
      <c r="G2566">
        <v>2</v>
      </c>
      <c r="H2566">
        <v>0</v>
      </c>
      <c r="I2566">
        <v>0</v>
      </c>
      <c r="J2566">
        <v>0</v>
      </c>
      <c r="K2566">
        <v>0</v>
      </c>
      <c r="L2566">
        <v>0</v>
      </c>
      <c r="M2566" t="s">
        <v>1654</v>
      </c>
    </row>
    <row r="2567" spans="1:13">
      <c r="A2567" s="13">
        <f t="shared" si="40"/>
        <v>2</v>
      </c>
      <c r="B2567">
        <v>3005277</v>
      </c>
      <c r="C2567">
        <v>1380</v>
      </c>
      <c r="D2567">
        <v>1501</v>
      </c>
      <c r="E2567"/>
      <c r="F2567" t="s">
        <v>253</v>
      </c>
      <c r="G2567">
        <v>2</v>
      </c>
      <c r="H2567">
        <v>0</v>
      </c>
      <c r="I2567">
        <v>0</v>
      </c>
      <c r="J2567">
        <v>0</v>
      </c>
      <c r="K2567">
        <v>0</v>
      </c>
      <c r="L2567">
        <v>0</v>
      </c>
      <c r="M2567" t="s">
        <v>1655</v>
      </c>
    </row>
    <row r="2568" spans="1:13">
      <c r="A2568" s="13">
        <f t="shared" si="40"/>
        <v>19</v>
      </c>
      <c r="B2568">
        <v>3005278</v>
      </c>
      <c r="C2568">
        <v>1380</v>
      </c>
      <c r="D2568">
        <v>1501</v>
      </c>
      <c r="E2568"/>
      <c r="F2568" t="s">
        <v>253</v>
      </c>
      <c r="G2568">
        <v>19</v>
      </c>
      <c r="H2568">
        <v>0</v>
      </c>
      <c r="I2568">
        <v>0</v>
      </c>
      <c r="J2568">
        <v>0</v>
      </c>
      <c r="K2568">
        <v>0</v>
      </c>
      <c r="L2568">
        <v>0</v>
      </c>
      <c r="M2568" t="s">
        <v>1656</v>
      </c>
    </row>
    <row r="2569" spans="1:13">
      <c r="A2569" s="13">
        <f t="shared" si="40"/>
        <v>4</v>
      </c>
      <c r="B2569">
        <v>3005279</v>
      </c>
      <c r="C2569">
        <v>1380</v>
      </c>
      <c r="D2569">
        <v>1500</v>
      </c>
      <c r="E2569"/>
      <c r="F2569" t="s">
        <v>253</v>
      </c>
      <c r="G2569">
        <v>4</v>
      </c>
      <c r="H2569">
        <v>0</v>
      </c>
      <c r="I2569">
        <v>0</v>
      </c>
      <c r="J2569">
        <v>0</v>
      </c>
      <c r="K2569">
        <v>0</v>
      </c>
      <c r="L2569">
        <v>0</v>
      </c>
      <c r="M2569" t="s">
        <v>1657</v>
      </c>
    </row>
    <row r="2570" spans="1:13">
      <c r="A2570" s="13">
        <f t="shared" si="40"/>
        <v>3</v>
      </c>
      <c r="B2570">
        <v>3005280</v>
      </c>
      <c r="C2570">
        <v>1380</v>
      </c>
      <c r="D2570">
        <v>1501</v>
      </c>
      <c r="E2570"/>
      <c r="F2570" t="s">
        <v>253</v>
      </c>
      <c r="G2570">
        <v>3</v>
      </c>
      <c r="H2570">
        <v>0</v>
      </c>
      <c r="I2570">
        <v>0</v>
      </c>
      <c r="J2570">
        <v>0</v>
      </c>
      <c r="K2570">
        <v>0</v>
      </c>
      <c r="L2570">
        <v>0</v>
      </c>
      <c r="M2570" t="s">
        <v>1658</v>
      </c>
    </row>
    <row r="2571" spans="1:13">
      <c r="A2571" s="13">
        <f t="shared" si="40"/>
        <v>2</v>
      </c>
      <c r="B2571">
        <v>3005287</v>
      </c>
      <c r="C2571">
        <v>1380</v>
      </c>
      <c r="D2571">
        <v>1501</v>
      </c>
      <c r="E2571"/>
      <c r="F2571" t="s">
        <v>253</v>
      </c>
      <c r="G2571">
        <v>2</v>
      </c>
      <c r="H2571">
        <v>0</v>
      </c>
      <c r="I2571">
        <v>0</v>
      </c>
      <c r="J2571">
        <v>0</v>
      </c>
      <c r="K2571">
        <v>0</v>
      </c>
      <c r="L2571">
        <v>0</v>
      </c>
      <c r="M2571" t="s">
        <v>1659</v>
      </c>
    </row>
    <row r="2572" spans="1:13">
      <c r="A2572" s="13">
        <f t="shared" si="40"/>
        <v>7</v>
      </c>
      <c r="B2572">
        <v>3005288</v>
      </c>
      <c r="C2572">
        <v>1380</v>
      </c>
      <c r="D2572">
        <v>1501</v>
      </c>
      <c r="E2572"/>
      <c r="F2572" t="s">
        <v>253</v>
      </c>
      <c r="G2572">
        <v>7</v>
      </c>
      <c r="H2572">
        <v>0</v>
      </c>
      <c r="I2572">
        <v>0</v>
      </c>
      <c r="J2572">
        <v>0</v>
      </c>
      <c r="K2572">
        <v>0</v>
      </c>
      <c r="L2572">
        <v>0</v>
      </c>
      <c r="M2572" t="s">
        <v>1660</v>
      </c>
    </row>
    <row r="2573" spans="1:13">
      <c r="A2573" s="13">
        <f t="shared" si="40"/>
        <v>4</v>
      </c>
      <c r="B2573">
        <v>3005289</v>
      </c>
      <c r="C2573">
        <v>1380</v>
      </c>
      <c r="D2573">
        <v>1501</v>
      </c>
      <c r="E2573"/>
      <c r="F2573" t="s">
        <v>253</v>
      </c>
      <c r="G2573">
        <v>4</v>
      </c>
      <c r="H2573">
        <v>0</v>
      </c>
      <c r="I2573">
        <v>0</v>
      </c>
      <c r="J2573">
        <v>0</v>
      </c>
      <c r="K2573">
        <v>0</v>
      </c>
      <c r="L2573">
        <v>0</v>
      </c>
      <c r="M2573" t="s">
        <v>1661</v>
      </c>
    </row>
    <row r="2574" spans="1:13">
      <c r="A2574" s="13">
        <f t="shared" si="40"/>
        <v>7</v>
      </c>
      <c r="B2574">
        <v>3005290</v>
      </c>
      <c r="C2574">
        <v>1380</v>
      </c>
      <c r="D2574">
        <v>1501</v>
      </c>
      <c r="E2574"/>
      <c r="F2574" t="s">
        <v>1443</v>
      </c>
      <c r="G2574">
        <v>7</v>
      </c>
      <c r="H2574">
        <v>0</v>
      </c>
      <c r="I2574">
        <v>0</v>
      </c>
      <c r="J2574">
        <v>0</v>
      </c>
      <c r="K2574">
        <v>0</v>
      </c>
      <c r="L2574">
        <v>0</v>
      </c>
      <c r="M2574" t="s">
        <v>1662</v>
      </c>
    </row>
    <row r="2575" spans="1:13">
      <c r="A2575" s="13">
        <f t="shared" si="40"/>
        <v>2</v>
      </c>
      <c r="B2575">
        <v>3005291</v>
      </c>
      <c r="C2575">
        <v>1380</v>
      </c>
      <c r="D2575">
        <v>1501</v>
      </c>
      <c r="E2575"/>
      <c r="F2575" t="s">
        <v>1443</v>
      </c>
      <c r="G2575">
        <v>2</v>
      </c>
      <c r="H2575">
        <v>0</v>
      </c>
      <c r="I2575">
        <v>0</v>
      </c>
      <c r="J2575">
        <v>0</v>
      </c>
      <c r="K2575">
        <v>0</v>
      </c>
      <c r="L2575">
        <v>0</v>
      </c>
      <c r="M2575" t="s">
        <v>1663</v>
      </c>
    </row>
    <row r="2576" spans="1:13">
      <c r="A2576" s="13">
        <f t="shared" si="40"/>
        <v>3</v>
      </c>
      <c r="B2576">
        <v>3005292</v>
      </c>
      <c r="C2576">
        <v>1380</v>
      </c>
      <c r="D2576">
        <v>1500</v>
      </c>
      <c r="E2576"/>
      <c r="F2576" t="s">
        <v>253</v>
      </c>
      <c r="G2576">
        <v>3</v>
      </c>
      <c r="H2576">
        <v>0</v>
      </c>
      <c r="I2576">
        <v>0</v>
      </c>
      <c r="J2576">
        <v>0</v>
      </c>
      <c r="K2576">
        <v>0</v>
      </c>
      <c r="L2576">
        <v>0</v>
      </c>
      <c r="M2576" t="s">
        <v>1664</v>
      </c>
    </row>
    <row r="2577" spans="1:13">
      <c r="A2577" s="13">
        <f t="shared" si="40"/>
        <v>2</v>
      </c>
      <c r="B2577">
        <v>3005293</v>
      </c>
      <c r="C2577">
        <v>1380</v>
      </c>
      <c r="D2577">
        <v>1501</v>
      </c>
      <c r="E2577"/>
      <c r="F2577" t="s">
        <v>253</v>
      </c>
      <c r="G2577">
        <v>2</v>
      </c>
      <c r="H2577">
        <v>0</v>
      </c>
      <c r="I2577">
        <v>0</v>
      </c>
      <c r="J2577">
        <v>0</v>
      </c>
      <c r="K2577">
        <v>0</v>
      </c>
      <c r="L2577">
        <v>0</v>
      </c>
      <c r="M2577" t="s">
        <v>1665</v>
      </c>
    </row>
    <row r="2578" spans="1:13">
      <c r="A2578" s="13">
        <f t="shared" si="40"/>
        <v>2</v>
      </c>
      <c r="B2578">
        <v>3005294</v>
      </c>
      <c r="C2578">
        <v>1380</v>
      </c>
      <c r="D2578">
        <v>1501</v>
      </c>
      <c r="E2578"/>
      <c r="F2578" t="s">
        <v>253</v>
      </c>
      <c r="G2578">
        <v>2</v>
      </c>
      <c r="H2578">
        <v>0</v>
      </c>
      <c r="I2578">
        <v>0</v>
      </c>
      <c r="J2578">
        <v>0</v>
      </c>
      <c r="K2578">
        <v>0</v>
      </c>
      <c r="L2578">
        <v>0</v>
      </c>
      <c r="M2578" t="s">
        <v>1666</v>
      </c>
    </row>
    <row r="2579" spans="1:13">
      <c r="A2579" s="13">
        <f t="shared" si="40"/>
        <v>7</v>
      </c>
      <c r="B2579">
        <v>3005295</v>
      </c>
      <c r="C2579">
        <v>1380</v>
      </c>
      <c r="D2579">
        <v>1500</v>
      </c>
      <c r="E2579"/>
      <c r="F2579" t="s">
        <v>253</v>
      </c>
      <c r="G2579">
        <v>7</v>
      </c>
      <c r="H2579">
        <v>0</v>
      </c>
      <c r="I2579">
        <v>0</v>
      </c>
      <c r="J2579">
        <v>0</v>
      </c>
      <c r="K2579">
        <v>0</v>
      </c>
      <c r="L2579">
        <v>0</v>
      </c>
      <c r="M2579" t="s">
        <v>7492</v>
      </c>
    </row>
    <row r="2580" spans="1:13">
      <c r="A2580" s="13">
        <f t="shared" si="40"/>
        <v>2</v>
      </c>
      <c r="B2580">
        <v>3005296</v>
      </c>
      <c r="C2580">
        <v>1380</v>
      </c>
      <c r="D2580">
        <v>1500</v>
      </c>
      <c r="E2580"/>
      <c r="F2580" t="s">
        <v>253</v>
      </c>
      <c r="G2580">
        <v>2</v>
      </c>
      <c r="H2580">
        <v>0</v>
      </c>
      <c r="I2580">
        <v>0</v>
      </c>
      <c r="J2580">
        <v>0</v>
      </c>
      <c r="K2580">
        <v>0</v>
      </c>
      <c r="L2580">
        <v>0</v>
      </c>
      <c r="M2580" t="s">
        <v>8116</v>
      </c>
    </row>
    <row r="2581" spans="1:13">
      <c r="A2581" s="13">
        <f t="shared" si="40"/>
        <v>2</v>
      </c>
      <c r="B2581">
        <v>3005297</v>
      </c>
      <c r="C2581">
        <v>1380</v>
      </c>
      <c r="D2581">
        <v>1500</v>
      </c>
      <c r="E2581"/>
      <c r="F2581" t="s">
        <v>253</v>
      </c>
      <c r="G2581">
        <v>2</v>
      </c>
      <c r="H2581">
        <v>0</v>
      </c>
      <c r="I2581">
        <v>0</v>
      </c>
      <c r="J2581">
        <v>0</v>
      </c>
      <c r="K2581">
        <v>0</v>
      </c>
      <c r="L2581">
        <v>0</v>
      </c>
      <c r="M2581" t="s">
        <v>1667</v>
      </c>
    </row>
    <row r="2582" spans="1:13">
      <c r="A2582" s="13">
        <f t="shared" si="40"/>
        <v>6</v>
      </c>
      <c r="B2582">
        <v>3005298</v>
      </c>
      <c r="C2582">
        <v>1380</v>
      </c>
      <c r="D2582">
        <v>1501</v>
      </c>
      <c r="E2582"/>
      <c r="F2582" t="s">
        <v>253</v>
      </c>
      <c r="G2582">
        <v>6</v>
      </c>
      <c r="H2582">
        <v>0</v>
      </c>
      <c r="I2582">
        <v>0</v>
      </c>
      <c r="J2582">
        <v>0</v>
      </c>
      <c r="K2582">
        <v>0</v>
      </c>
      <c r="L2582">
        <v>0</v>
      </c>
      <c r="M2582" t="s">
        <v>1668</v>
      </c>
    </row>
    <row r="2583" spans="1:13">
      <c r="A2583" s="13">
        <f t="shared" si="40"/>
        <v>21</v>
      </c>
      <c r="B2583">
        <v>3005300</v>
      </c>
      <c r="C2583">
        <v>1380</v>
      </c>
      <c r="D2583">
        <v>1501</v>
      </c>
      <c r="E2583"/>
      <c r="F2583" t="s">
        <v>253</v>
      </c>
      <c r="G2583">
        <v>21</v>
      </c>
      <c r="H2583">
        <v>0</v>
      </c>
      <c r="I2583">
        <v>0</v>
      </c>
      <c r="J2583">
        <v>0</v>
      </c>
      <c r="K2583">
        <v>0</v>
      </c>
      <c r="L2583">
        <v>0</v>
      </c>
      <c r="M2583" t="s">
        <v>1669</v>
      </c>
    </row>
    <row r="2584" spans="1:13">
      <c r="A2584" s="13">
        <f t="shared" si="40"/>
        <v>2</v>
      </c>
      <c r="B2584">
        <v>3005303</v>
      </c>
      <c r="C2584">
        <v>1380</v>
      </c>
      <c r="D2584">
        <v>1501</v>
      </c>
      <c r="E2584"/>
      <c r="F2584" t="s">
        <v>253</v>
      </c>
      <c r="G2584">
        <v>2</v>
      </c>
      <c r="H2584">
        <v>0</v>
      </c>
      <c r="I2584">
        <v>0</v>
      </c>
      <c r="J2584">
        <v>0</v>
      </c>
      <c r="K2584">
        <v>0</v>
      </c>
      <c r="L2584">
        <v>0</v>
      </c>
      <c r="M2584" t="s">
        <v>1670</v>
      </c>
    </row>
    <row r="2585" spans="1:13">
      <c r="A2585" s="13">
        <f t="shared" si="40"/>
        <v>3</v>
      </c>
      <c r="B2585">
        <v>3005304</v>
      </c>
      <c r="C2585">
        <v>1380</v>
      </c>
      <c r="D2585">
        <v>1501</v>
      </c>
      <c r="E2585"/>
      <c r="F2585" t="s">
        <v>253</v>
      </c>
      <c r="G2585">
        <v>3</v>
      </c>
      <c r="H2585">
        <v>0</v>
      </c>
      <c r="I2585">
        <v>0</v>
      </c>
      <c r="J2585">
        <v>0</v>
      </c>
      <c r="K2585">
        <v>0</v>
      </c>
      <c r="L2585">
        <v>0</v>
      </c>
      <c r="M2585" t="s">
        <v>1671</v>
      </c>
    </row>
    <row r="2586" spans="1:13">
      <c r="A2586" s="13">
        <f t="shared" si="40"/>
        <v>1</v>
      </c>
      <c r="B2586">
        <v>3005305</v>
      </c>
      <c r="C2586">
        <v>1380</v>
      </c>
      <c r="D2586">
        <v>1501</v>
      </c>
      <c r="E2586"/>
      <c r="F2586" t="s">
        <v>253</v>
      </c>
      <c r="G2586">
        <v>1</v>
      </c>
      <c r="H2586">
        <v>0</v>
      </c>
      <c r="I2586">
        <v>0</v>
      </c>
      <c r="J2586">
        <v>0</v>
      </c>
      <c r="K2586">
        <v>0</v>
      </c>
      <c r="L2586">
        <v>0</v>
      </c>
      <c r="M2586" t="s">
        <v>1672</v>
      </c>
    </row>
    <row r="2587" spans="1:13">
      <c r="A2587" s="13">
        <f t="shared" si="40"/>
        <v>2</v>
      </c>
      <c r="B2587">
        <v>3005306</v>
      </c>
      <c r="C2587">
        <v>1380</v>
      </c>
      <c r="D2587">
        <v>1500</v>
      </c>
      <c r="E2587"/>
      <c r="F2587" t="s">
        <v>253</v>
      </c>
      <c r="G2587">
        <v>2</v>
      </c>
      <c r="H2587">
        <v>0</v>
      </c>
      <c r="I2587">
        <v>0</v>
      </c>
      <c r="J2587">
        <v>0</v>
      </c>
      <c r="K2587">
        <v>0</v>
      </c>
      <c r="L2587">
        <v>0</v>
      </c>
      <c r="M2587" t="s">
        <v>1673</v>
      </c>
    </row>
    <row r="2588" spans="1:13">
      <c r="A2588" s="13">
        <f t="shared" si="40"/>
        <v>10</v>
      </c>
      <c r="B2588">
        <v>3005307</v>
      </c>
      <c r="C2588">
        <v>1380</v>
      </c>
      <c r="D2588">
        <v>1500</v>
      </c>
      <c r="E2588"/>
      <c r="F2588" t="s">
        <v>253</v>
      </c>
      <c r="G2588">
        <v>10</v>
      </c>
      <c r="H2588">
        <v>0</v>
      </c>
      <c r="I2588">
        <v>0</v>
      </c>
      <c r="J2588">
        <v>0</v>
      </c>
      <c r="K2588">
        <v>0</v>
      </c>
      <c r="L2588">
        <v>0</v>
      </c>
      <c r="M2588" t="s">
        <v>8419</v>
      </c>
    </row>
    <row r="2589" spans="1:13">
      <c r="A2589" s="13">
        <f t="shared" si="40"/>
        <v>5</v>
      </c>
      <c r="B2589">
        <v>3005307</v>
      </c>
      <c r="C2589">
        <v>1400</v>
      </c>
      <c r="D2589">
        <v>1500</v>
      </c>
      <c r="E2589"/>
      <c r="F2589" t="s">
        <v>253</v>
      </c>
      <c r="G2589">
        <v>5</v>
      </c>
      <c r="H2589">
        <v>0</v>
      </c>
      <c r="I2589">
        <v>0</v>
      </c>
      <c r="J2589">
        <v>0</v>
      </c>
      <c r="K2589">
        <v>0</v>
      </c>
      <c r="L2589">
        <v>0</v>
      </c>
      <c r="M2589" t="s">
        <v>8419</v>
      </c>
    </row>
    <row r="2590" spans="1:13">
      <c r="A2590" s="13">
        <f t="shared" si="40"/>
        <v>2</v>
      </c>
      <c r="B2590">
        <v>3005308</v>
      </c>
      <c r="C2590">
        <v>1380</v>
      </c>
      <c r="D2590">
        <v>1501</v>
      </c>
      <c r="E2590"/>
      <c r="F2590" t="s">
        <v>253</v>
      </c>
      <c r="G2590">
        <v>2</v>
      </c>
      <c r="H2590">
        <v>0</v>
      </c>
      <c r="I2590">
        <v>0</v>
      </c>
      <c r="J2590">
        <v>0</v>
      </c>
      <c r="K2590">
        <v>0</v>
      </c>
      <c r="L2590">
        <v>0</v>
      </c>
      <c r="M2590" t="s">
        <v>1674</v>
      </c>
    </row>
    <row r="2591" spans="1:13">
      <c r="A2591" s="13">
        <f t="shared" si="40"/>
        <v>3</v>
      </c>
      <c r="B2591">
        <v>3005309</v>
      </c>
      <c r="C2591">
        <v>1380</v>
      </c>
      <c r="D2591">
        <v>1501</v>
      </c>
      <c r="E2591"/>
      <c r="F2591" t="s">
        <v>253</v>
      </c>
      <c r="G2591">
        <v>3</v>
      </c>
      <c r="H2591">
        <v>0</v>
      </c>
      <c r="I2591">
        <v>0</v>
      </c>
      <c r="J2591">
        <v>0</v>
      </c>
      <c r="K2591">
        <v>0</v>
      </c>
      <c r="L2591">
        <v>0</v>
      </c>
      <c r="M2591" t="s">
        <v>1675</v>
      </c>
    </row>
    <row r="2592" spans="1:13">
      <c r="A2592" s="13">
        <f t="shared" si="40"/>
        <v>8</v>
      </c>
      <c r="B2592">
        <v>3005310</v>
      </c>
      <c r="C2592">
        <v>1380</v>
      </c>
      <c r="D2592">
        <v>1500</v>
      </c>
      <c r="E2592"/>
      <c r="F2592" t="s">
        <v>253</v>
      </c>
      <c r="G2592">
        <v>8</v>
      </c>
      <c r="H2592">
        <v>0</v>
      </c>
      <c r="I2592">
        <v>0</v>
      </c>
      <c r="J2592">
        <v>0</v>
      </c>
      <c r="K2592">
        <v>0</v>
      </c>
      <c r="L2592">
        <v>0</v>
      </c>
      <c r="M2592" t="s">
        <v>1676</v>
      </c>
    </row>
    <row r="2593" spans="1:13">
      <c r="A2593" s="13">
        <f t="shared" si="40"/>
        <v>4</v>
      </c>
      <c r="B2593">
        <v>3005311</v>
      </c>
      <c r="C2593">
        <v>1380</v>
      </c>
      <c r="D2593">
        <v>1501</v>
      </c>
      <c r="E2593"/>
      <c r="F2593" t="s">
        <v>253</v>
      </c>
      <c r="G2593">
        <v>4</v>
      </c>
      <c r="H2593">
        <v>0</v>
      </c>
      <c r="I2593">
        <v>0</v>
      </c>
      <c r="J2593">
        <v>0</v>
      </c>
      <c r="K2593">
        <v>0</v>
      </c>
      <c r="L2593">
        <v>0</v>
      </c>
      <c r="M2593" t="s">
        <v>1677</v>
      </c>
    </row>
    <row r="2594" spans="1:13">
      <c r="A2594" s="13">
        <f t="shared" si="40"/>
        <v>10</v>
      </c>
      <c r="B2594">
        <v>3005312</v>
      </c>
      <c r="C2594">
        <v>1380</v>
      </c>
      <c r="D2594">
        <v>1501</v>
      </c>
      <c r="E2594"/>
      <c r="F2594" t="s">
        <v>253</v>
      </c>
      <c r="G2594">
        <v>10</v>
      </c>
      <c r="H2594">
        <v>0</v>
      </c>
      <c r="I2594">
        <v>0</v>
      </c>
      <c r="J2594">
        <v>0</v>
      </c>
      <c r="K2594">
        <v>0</v>
      </c>
      <c r="L2594">
        <v>0</v>
      </c>
      <c r="M2594" t="s">
        <v>1678</v>
      </c>
    </row>
    <row r="2595" spans="1:13">
      <c r="A2595" s="13">
        <f t="shared" si="40"/>
        <v>3</v>
      </c>
      <c r="B2595">
        <v>3005313</v>
      </c>
      <c r="C2595">
        <v>1380</v>
      </c>
      <c r="D2595">
        <v>1501</v>
      </c>
      <c r="E2595"/>
      <c r="F2595" t="s">
        <v>253</v>
      </c>
      <c r="G2595">
        <v>3</v>
      </c>
      <c r="H2595">
        <v>0</v>
      </c>
      <c r="I2595">
        <v>0</v>
      </c>
      <c r="J2595">
        <v>0</v>
      </c>
      <c r="K2595">
        <v>0</v>
      </c>
      <c r="L2595">
        <v>0</v>
      </c>
      <c r="M2595" t="s">
        <v>1679</v>
      </c>
    </row>
    <row r="2596" spans="1:13">
      <c r="A2596" s="13">
        <f t="shared" si="40"/>
        <v>5</v>
      </c>
      <c r="B2596">
        <v>3005314</v>
      </c>
      <c r="C2596">
        <v>1380</v>
      </c>
      <c r="D2596">
        <v>1501</v>
      </c>
      <c r="E2596"/>
      <c r="F2596" t="s">
        <v>253</v>
      </c>
      <c r="G2596">
        <v>5</v>
      </c>
      <c r="H2596">
        <v>0</v>
      </c>
      <c r="I2596">
        <v>0</v>
      </c>
      <c r="J2596">
        <v>0</v>
      </c>
      <c r="K2596">
        <v>0</v>
      </c>
      <c r="L2596">
        <v>0</v>
      </c>
      <c r="M2596" t="s">
        <v>1680</v>
      </c>
    </row>
    <row r="2597" spans="1:13">
      <c r="A2597" s="13">
        <f t="shared" si="40"/>
        <v>9</v>
      </c>
      <c r="B2597">
        <v>3005315</v>
      </c>
      <c r="C2597">
        <v>1380</v>
      </c>
      <c r="D2597">
        <v>1501</v>
      </c>
      <c r="E2597"/>
      <c r="F2597" t="s">
        <v>253</v>
      </c>
      <c r="G2597">
        <v>9</v>
      </c>
      <c r="H2597">
        <v>0</v>
      </c>
      <c r="I2597">
        <v>0</v>
      </c>
      <c r="J2597">
        <v>0</v>
      </c>
      <c r="K2597">
        <v>0</v>
      </c>
      <c r="L2597">
        <v>0</v>
      </c>
      <c r="M2597" t="s">
        <v>1681</v>
      </c>
    </row>
    <row r="2598" spans="1:13">
      <c r="A2598" s="13">
        <f t="shared" si="40"/>
        <v>24</v>
      </c>
      <c r="B2598">
        <v>3005316</v>
      </c>
      <c r="C2598">
        <v>1380</v>
      </c>
      <c r="D2598">
        <v>1501</v>
      </c>
      <c r="E2598"/>
      <c r="F2598" t="s">
        <v>253</v>
      </c>
      <c r="G2598">
        <v>24</v>
      </c>
      <c r="H2598">
        <v>0</v>
      </c>
      <c r="I2598">
        <v>0</v>
      </c>
      <c r="J2598">
        <v>0</v>
      </c>
      <c r="K2598">
        <v>0</v>
      </c>
      <c r="L2598">
        <v>0</v>
      </c>
      <c r="M2598" t="s">
        <v>1682</v>
      </c>
    </row>
    <row r="2599" spans="1:13">
      <c r="A2599" s="13">
        <f t="shared" si="40"/>
        <v>17</v>
      </c>
      <c r="B2599">
        <v>3005317</v>
      </c>
      <c r="C2599">
        <v>1380</v>
      </c>
      <c r="D2599">
        <v>1501</v>
      </c>
      <c r="E2599"/>
      <c r="F2599" t="s">
        <v>253</v>
      </c>
      <c r="G2599">
        <v>17</v>
      </c>
      <c r="H2599">
        <v>0</v>
      </c>
      <c r="I2599">
        <v>0</v>
      </c>
      <c r="J2599">
        <v>0</v>
      </c>
      <c r="K2599">
        <v>0</v>
      </c>
      <c r="L2599">
        <v>0</v>
      </c>
      <c r="M2599" t="s">
        <v>1683</v>
      </c>
    </row>
    <row r="2600" spans="1:13">
      <c r="A2600" s="13">
        <f t="shared" si="40"/>
        <v>24</v>
      </c>
      <c r="B2600">
        <v>3005318</v>
      </c>
      <c r="C2600">
        <v>1380</v>
      </c>
      <c r="D2600">
        <v>1500</v>
      </c>
      <c r="E2600"/>
      <c r="F2600" t="s">
        <v>253</v>
      </c>
      <c r="G2600">
        <v>24</v>
      </c>
      <c r="H2600">
        <v>0</v>
      </c>
      <c r="I2600">
        <v>0</v>
      </c>
      <c r="J2600">
        <v>0</v>
      </c>
      <c r="K2600">
        <v>0</v>
      </c>
      <c r="L2600">
        <v>0</v>
      </c>
      <c r="M2600" t="s">
        <v>1684</v>
      </c>
    </row>
    <row r="2601" spans="1:13">
      <c r="A2601" s="13">
        <f t="shared" si="40"/>
        <v>8</v>
      </c>
      <c r="B2601">
        <v>3005319</v>
      </c>
      <c r="C2601">
        <v>1380</v>
      </c>
      <c r="D2601">
        <v>1501</v>
      </c>
      <c r="E2601"/>
      <c r="F2601" t="s">
        <v>253</v>
      </c>
      <c r="G2601">
        <v>8</v>
      </c>
      <c r="H2601">
        <v>0</v>
      </c>
      <c r="I2601">
        <v>0</v>
      </c>
      <c r="J2601">
        <v>0</v>
      </c>
      <c r="K2601">
        <v>0</v>
      </c>
      <c r="L2601">
        <v>0</v>
      </c>
      <c r="M2601" t="s">
        <v>1685</v>
      </c>
    </row>
    <row r="2602" spans="1:13">
      <c r="A2602" s="13">
        <f t="shared" si="40"/>
        <v>2</v>
      </c>
      <c r="B2602">
        <v>3005320</v>
      </c>
      <c r="C2602">
        <v>1380</v>
      </c>
      <c r="D2602">
        <v>1501</v>
      </c>
      <c r="E2602"/>
      <c r="F2602" t="s">
        <v>253</v>
      </c>
      <c r="G2602">
        <v>2</v>
      </c>
      <c r="H2602">
        <v>0</v>
      </c>
      <c r="I2602">
        <v>0</v>
      </c>
      <c r="J2602">
        <v>0</v>
      </c>
      <c r="K2602">
        <v>0</v>
      </c>
      <c r="L2602">
        <v>0</v>
      </c>
      <c r="M2602" t="s">
        <v>1686</v>
      </c>
    </row>
    <row r="2603" spans="1:13">
      <c r="A2603" s="13">
        <f t="shared" si="40"/>
        <v>1</v>
      </c>
      <c r="B2603">
        <v>3005321</v>
      </c>
      <c r="C2603">
        <v>1380</v>
      </c>
      <c r="D2603">
        <v>1500</v>
      </c>
      <c r="E2603"/>
      <c r="F2603" t="s">
        <v>253</v>
      </c>
      <c r="G2603">
        <v>1</v>
      </c>
      <c r="H2603">
        <v>0</v>
      </c>
      <c r="I2603">
        <v>0</v>
      </c>
      <c r="J2603">
        <v>0</v>
      </c>
      <c r="K2603">
        <v>0</v>
      </c>
      <c r="L2603">
        <v>0</v>
      </c>
      <c r="M2603" t="s">
        <v>7932</v>
      </c>
    </row>
    <row r="2604" spans="1:13">
      <c r="A2604" s="13">
        <f t="shared" si="40"/>
        <v>4</v>
      </c>
      <c r="B2604">
        <v>3005323</v>
      </c>
      <c r="C2604">
        <v>1380</v>
      </c>
      <c r="D2604">
        <v>1501</v>
      </c>
      <c r="E2604"/>
      <c r="F2604" t="s">
        <v>253</v>
      </c>
      <c r="G2604">
        <v>4</v>
      </c>
      <c r="H2604">
        <v>0</v>
      </c>
      <c r="I2604">
        <v>0</v>
      </c>
      <c r="J2604">
        <v>0</v>
      </c>
      <c r="K2604">
        <v>0</v>
      </c>
      <c r="L2604">
        <v>0</v>
      </c>
      <c r="M2604" t="s">
        <v>1687</v>
      </c>
    </row>
    <row r="2605" spans="1:13">
      <c r="A2605" s="13">
        <f t="shared" si="40"/>
        <v>6</v>
      </c>
      <c r="B2605">
        <v>3005324</v>
      </c>
      <c r="C2605">
        <v>1380</v>
      </c>
      <c r="D2605">
        <v>1501</v>
      </c>
      <c r="E2605"/>
      <c r="F2605" t="s">
        <v>253</v>
      </c>
      <c r="G2605">
        <v>6</v>
      </c>
      <c r="H2605">
        <v>0</v>
      </c>
      <c r="I2605">
        <v>0</v>
      </c>
      <c r="J2605">
        <v>0</v>
      </c>
      <c r="K2605">
        <v>0</v>
      </c>
      <c r="L2605">
        <v>0</v>
      </c>
      <c r="M2605" t="s">
        <v>1688</v>
      </c>
    </row>
    <row r="2606" spans="1:13">
      <c r="A2606" s="13">
        <f t="shared" si="40"/>
        <v>2</v>
      </c>
      <c r="B2606">
        <v>3005325</v>
      </c>
      <c r="C2606">
        <v>1380</v>
      </c>
      <c r="D2606">
        <v>1501</v>
      </c>
      <c r="E2606"/>
      <c r="F2606" t="s">
        <v>253</v>
      </c>
      <c r="G2606">
        <v>2</v>
      </c>
      <c r="H2606">
        <v>0</v>
      </c>
      <c r="I2606">
        <v>0</v>
      </c>
      <c r="J2606">
        <v>0</v>
      </c>
      <c r="K2606">
        <v>0</v>
      </c>
      <c r="L2606">
        <v>0</v>
      </c>
      <c r="M2606" t="s">
        <v>1689</v>
      </c>
    </row>
    <row r="2607" spans="1:13">
      <c r="A2607" s="13">
        <f t="shared" si="40"/>
        <v>2</v>
      </c>
      <c r="B2607">
        <v>3005327</v>
      </c>
      <c r="C2607">
        <v>1380</v>
      </c>
      <c r="D2607">
        <v>1501</v>
      </c>
      <c r="E2607"/>
      <c r="F2607" t="s">
        <v>253</v>
      </c>
      <c r="G2607">
        <v>2</v>
      </c>
      <c r="H2607">
        <v>0</v>
      </c>
      <c r="I2607">
        <v>0</v>
      </c>
      <c r="J2607">
        <v>0</v>
      </c>
      <c r="K2607">
        <v>0</v>
      </c>
      <c r="L2607">
        <v>0</v>
      </c>
      <c r="M2607" t="s">
        <v>1690</v>
      </c>
    </row>
    <row r="2608" spans="1:13">
      <c r="A2608" s="13">
        <f t="shared" si="40"/>
        <v>1</v>
      </c>
      <c r="B2608">
        <v>3005328</v>
      </c>
      <c r="C2608">
        <v>1380</v>
      </c>
      <c r="D2608">
        <v>1500</v>
      </c>
      <c r="E2608"/>
      <c r="F2608" t="s">
        <v>253</v>
      </c>
      <c r="G2608">
        <v>1</v>
      </c>
      <c r="H2608">
        <v>0</v>
      </c>
      <c r="I2608">
        <v>0</v>
      </c>
      <c r="J2608">
        <v>0</v>
      </c>
      <c r="K2608">
        <v>0</v>
      </c>
      <c r="L2608">
        <v>0</v>
      </c>
      <c r="M2608" t="s">
        <v>8658</v>
      </c>
    </row>
    <row r="2609" spans="1:13">
      <c r="A2609" s="13">
        <f t="shared" si="40"/>
        <v>1</v>
      </c>
      <c r="B2609">
        <v>3005329</v>
      </c>
      <c r="C2609">
        <v>1380</v>
      </c>
      <c r="D2609">
        <v>1500</v>
      </c>
      <c r="E2609"/>
      <c r="F2609" t="s">
        <v>253</v>
      </c>
      <c r="G2609">
        <v>1</v>
      </c>
      <c r="H2609">
        <v>0</v>
      </c>
      <c r="I2609">
        <v>0</v>
      </c>
      <c r="J2609">
        <v>0</v>
      </c>
      <c r="K2609">
        <v>0</v>
      </c>
      <c r="L2609">
        <v>0</v>
      </c>
      <c r="M2609" t="s">
        <v>8659</v>
      </c>
    </row>
    <row r="2610" spans="1:13">
      <c r="A2610" s="13">
        <f t="shared" si="40"/>
        <v>1</v>
      </c>
      <c r="B2610">
        <v>3005330</v>
      </c>
      <c r="C2610">
        <v>1380</v>
      </c>
      <c r="D2610">
        <v>1500</v>
      </c>
      <c r="E2610"/>
      <c r="F2610" t="s">
        <v>253</v>
      </c>
      <c r="G2610">
        <v>1</v>
      </c>
      <c r="H2610">
        <v>0</v>
      </c>
      <c r="I2610">
        <v>0</v>
      </c>
      <c r="J2610">
        <v>0</v>
      </c>
      <c r="K2610">
        <v>0</v>
      </c>
      <c r="L2610">
        <v>0</v>
      </c>
      <c r="M2610" t="s">
        <v>1691</v>
      </c>
    </row>
    <row r="2611" spans="1:13">
      <c r="A2611" s="13">
        <f t="shared" si="40"/>
        <v>4</v>
      </c>
      <c r="B2611">
        <v>3005331</v>
      </c>
      <c r="C2611">
        <v>1380</v>
      </c>
      <c r="D2611">
        <v>1501</v>
      </c>
      <c r="E2611"/>
      <c r="F2611" t="s">
        <v>253</v>
      </c>
      <c r="G2611">
        <v>4</v>
      </c>
      <c r="H2611">
        <v>0</v>
      </c>
      <c r="I2611">
        <v>0</v>
      </c>
      <c r="J2611">
        <v>0</v>
      </c>
      <c r="K2611">
        <v>0</v>
      </c>
      <c r="L2611">
        <v>0</v>
      </c>
      <c r="M2611" t="s">
        <v>1692</v>
      </c>
    </row>
    <row r="2612" spans="1:13">
      <c r="A2612" s="13">
        <f t="shared" si="40"/>
        <v>4</v>
      </c>
      <c r="B2612">
        <v>3005334</v>
      </c>
      <c r="C2612">
        <v>1380</v>
      </c>
      <c r="D2612">
        <v>1500</v>
      </c>
      <c r="E2612"/>
      <c r="F2612" t="s">
        <v>253</v>
      </c>
      <c r="G2612">
        <v>4</v>
      </c>
      <c r="H2612">
        <v>0</v>
      </c>
      <c r="I2612">
        <v>0</v>
      </c>
      <c r="J2612">
        <v>0</v>
      </c>
      <c r="K2612">
        <v>0</v>
      </c>
      <c r="L2612">
        <v>0</v>
      </c>
      <c r="M2612" t="s">
        <v>8128</v>
      </c>
    </row>
    <row r="2613" spans="1:13">
      <c r="A2613" s="13">
        <f t="shared" si="40"/>
        <v>1</v>
      </c>
      <c r="B2613">
        <v>3005337</v>
      </c>
      <c r="C2613">
        <v>1380</v>
      </c>
      <c r="D2613">
        <v>1500</v>
      </c>
      <c r="E2613"/>
      <c r="F2613" t="s">
        <v>253</v>
      </c>
      <c r="G2613">
        <v>1</v>
      </c>
      <c r="H2613">
        <v>0</v>
      </c>
      <c r="I2613">
        <v>0</v>
      </c>
      <c r="J2613">
        <v>0</v>
      </c>
      <c r="K2613">
        <v>0</v>
      </c>
      <c r="L2613">
        <v>0</v>
      </c>
      <c r="M2613" t="s">
        <v>1693</v>
      </c>
    </row>
    <row r="2614" spans="1:13">
      <c r="A2614" s="13">
        <f t="shared" si="40"/>
        <v>2</v>
      </c>
      <c r="B2614">
        <v>3005338</v>
      </c>
      <c r="C2614">
        <v>1380</v>
      </c>
      <c r="D2614">
        <v>1500</v>
      </c>
      <c r="E2614"/>
      <c r="F2614" t="s">
        <v>253</v>
      </c>
      <c r="G2614">
        <v>2</v>
      </c>
      <c r="H2614">
        <v>0</v>
      </c>
      <c r="I2614">
        <v>0</v>
      </c>
      <c r="J2614">
        <v>0</v>
      </c>
      <c r="K2614">
        <v>0</v>
      </c>
      <c r="L2614">
        <v>0</v>
      </c>
      <c r="M2614" t="s">
        <v>8609</v>
      </c>
    </row>
    <row r="2615" spans="1:13">
      <c r="A2615" s="13">
        <f t="shared" si="40"/>
        <v>1</v>
      </c>
      <c r="B2615">
        <v>3005340</v>
      </c>
      <c r="C2615">
        <v>1380</v>
      </c>
      <c r="D2615">
        <v>1501</v>
      </c>
      <c r="E2615"/>
      <c r="F2615" t="s">
        <v>253</v>
      </c>
      <c r="G2615">
        <v>1</v>
      </c>
      <c r="H2615">
        <v>0</v>
      </c>
      <c r="I2615">
        <v>0</v>
      </c>
      <c r="J2615">
        <v>0</v>
      </c>
      <c r="K2615">
        <v>0</v>
      </c>
      <c r="L2615">
        <v>0</v>
      </c>
      <c r="M2615" t="s">
        <v>1694</v>
      </c>
    </row>
    <row r="2616" spans="1:13">
      <c r="A2616" s="13">
        <f t="shared" si="40"/>
        <v>1</v>
      </c>
      <c r="B2616">
        <v>3005342</v>
      </c>
      <c r="C2616">
        <v>1380</v>
      </c>
      <c r="D2616">
        <v>1501</v>
      </c>
      <c r="E2616"/>
      <c r="F2616" t="s">
        <v>253</v>
      </c>
      <c r="G2616">
        <v>1</v>
      </c>
      <c r="H2616">
        <v>0</v>
      </c>
      <c r="I2616">
        <v>0</v>
      </c>
      <c r="J2616">
        <v>0</v>
      </c>
      <c r="K2616">
        <v>0</v>
      </c>
      <c r="L2616">
        <v>0</v>
      </c>
      <c r="M2616" t="s">
        <v>1694</v>
      </c>
    </row>
    <row r="2617" spans="1:13">
      <c r="A2617" s="13">
        <f t="shared" si="40"/>
        <v>2</v>
      </c>
      <c r="B2617">
        <v>3005343</v>
      </c>
      <c r="C2617">
        <v>1380</v>
      </c>
      <c r="D2617">
        <v>1501</v>
      </c>
      <c r="E2617"/>
      <c r="F2617" t="s">
        <v>253</v>
      </c>
      <c r="G2617">
        <v>2</v>
      </c>
      <c r="H2617">
        <v>0</v>
      </c>
      <c r="I2617">
        <v>0</v>
      </c>
      <c r="J2617">
        <v>0</v>
      </c>
      <c r="K2617">
        <v>0</v>
      </c>
      <c r="L2617">
        <v>0</v>
      </c>
      <c r="M2617" t="s">
        <v>1695</v>
      </c>
    </row>
    <row r="2618" spans="1:13">
      <c r="A2618" s="13">
        <f t="shared" si="40"/>
        <v>6</v>
      </c>
      <c r="B2618">
        <v>3005347</v>
      </c>
      <c r="C2618">
        <v>1380</v>
      </c>
      <c r="D2618">
        <v>1501</v>
      </c>
      <c r="E2618"/>
      <c r="F2618" t="s">
        <v>253</v>
      </c>
      <c r="G2618">
        <v>6</v>
      </c>
      <c r="H2618">
        <v>0</v>
      </c>
      <c r="I2618">
        <v>0</v>
      </c>
      <c r="J2618">
        <v>0</v>
      </c>
      <c r="K2618">
        <v>0</v>
      </c>
      <c r="L2618">
        <v>0</v>
      </c>
      <c r="M2618" t="s">
        <v>1696</v>
      </c>
    </row>
    <row r="2619" spans="1:13">
      <c r="A2619" s="13">
        <f t="shared" si="40"/>
        <v>14</v>
      </c>
      <c r="B2619">
        <v>3005348</v>
      </c>
      <c r="C2619">
        <v>1380</v>
      </c>
      <c r="D2619">
        <v>1500</v>
      </c>
      <c r="E2619"/>
      <c r="F2619" t="s">
        <v>253</v>
      </c>
      <c r="G2619">
        <v>14</v>
      </c>
      <c r="H2619">
        <v>0</v>
      </c>
      <c r="I2619">
        <v>0</v>
      </c>
      <c r="J2619">
        <v>0</v>
      </c>
      <c r="K2619">
        <v>0</v>
      </c>
      <c r="L2619">
        <v>0</v>
      </c>
      <c r="M2619" t="s">
        <v>9065</v>
      </c>
    </row>
    <row r="2620" spans="1:13">
      <c r="A2620" s="13">
        <f t="shared" si="40"/>
        <v>7</v>
      </c>
      <c r="B2620">
        <v>3005349</v>
      </c>
      <c r="C2620">
        <v>1380</v>
      </c>
      <c r="D2620">
        <v>1500</v>
      </c>
      <c r="E2620"/>
      <c r="F2620" t="s">
        <v>289</v>
      </c>
      <c r="G2620">
        <v>7</v>
      </c>
      <c r="H2620">
        <v>0</v>
      </c>
      <c r="I2620">
        <v>0</v>
      </c>
      <c r="J2620">
        <v>0</v>
      </c>
      <c r="K2620">
        <v>0</v>
      </c>
      <c r="L2620">
        <v>0</v>
      </c>
      <c r="M2620" t="s">
        <v>1697</v>
      </c>
    </row>
    <row r="2621" spans="1:13">
      <c r="A2621" s="13">
        <f t="shared" si="40"/>
        <v>15</v>
      </c>
      <c r="B2621">
        <v>3005350</v>
      </c>
      <c r="C2621">
        <v>1380</v>
      </c>
      <c r="D2621">
        <v>1500</v>
      </c>
      <c r="E2621"/>
      <c r="F2621" t="s">
        <v>253</v>
      </c>
      <c r="G2621">
        <v>15</v>
      </c>
      <c r="H2621">
        <v>0</v>
      </c>
      <c r="I2621">
        <v>0</v>
      </c>
      <c r="J2621">
        <v>0</v>
      </c>
      <c r="K2621">
        <v>0</v>
      </c>
      <c r="L2621">
        <v>0</v>
      </c>
      <c r="M2621" t="s">
        <v>9148</v>
      </c>
    </row>
    <row r="2622" spans="1:13">
      <c r="A2622" s="13">
        <f t="shared" si="40"/>
        <v>41</v>
      </c>
      <c r="B2622">
        <v>3005351</v>
      </c>
      <c r="C2622">
        <v>1380</v>
      </c>
      <c r="D2622">
        <v>1501</v>
      </c>
      <c r="E2622"/>
      <c r="F2622" t="s">
        <v>253</v>
      </c>
      <c r="G2622">
        <v>41</v>
      </c>
      <c r="H2622">
        <v>0</v>
      </c>
      <c r="I2622">
        <v>0</v>
      </c>
      <c r="J2622">
        <v>0</v>
      </c>
      <c r="K2622">
        <v>0</v>
      </c>
      <c r="L2622">
        <v>0</v>
      </c>
      <c r="M2622" t="s">
        <v>1698</v>
      </c>
    </row>
    <row r="2623" spans="1:13">
      <c r="A2623" s="13">
        <f t="shared" si="40"/>
        <v>1</v>
      </c>
      <c r="B2623">
        <v>3005352</v>
      </c>
      <c r="C2623">
        <v>1380</v>
      </c>
      <c r="D2623">
        <v>1500</v>
      </c>
      <c r="E2623"/>
      <c r="F2623" t="s">
        <v>253</v>
      </c>
      <c r="G2623">
        <v>1</v>
      </c>
      <c r="H2623">
        <v>0</v>
      </c>
      <c r="I2623">
        <v>0</v>
      </c>
      <c r="J2623">
        <v>0</v>
      </c>
      <c r="K2623">
        <v>0</v>
      </c>
      <c r="L2623">
        <v>0</v>
      </c>
      <c r="M2623" t="s">
        <v>1699</v>
      </c>
    </row>
    <row r="2624" spans="1:13">
      <c r="A2624" s="13">
        <f t="shared" si="40"/>
        <v>23</v>
      </c>
      <c r="B2624">
        <v>3005353</v>
      </c>
      <c r="C2624">
        <v>1380</v>
      </c>
      <c r="D2624">
        <v>1500</v>
      </c>
      <c r="E2624"/>
      <c r="F2624" t="s">
        <v>253</v>
      </c>
      <c r="G2624">
        <v>23</v>
      </c>
      <c r="H2624">
        <v>0</v>
      </c>
      <c r="I2624">
        <v>0</v>
      </c>
      <c r="J2624">
        <v>0</v>
      </c>
      <c r="K2624">
        <v>0</v>
      </c>
      <c r="L2624">
        <v>0</v>
      </c>
      <c r="M2624" t="s">
        <v>1700</v>
      </c>
    </row>
    <row r="2625" spans="1:13">
      <c r="A2625" s="13">
        <f t="shared" si="40"/>
        <v>13</v>
      </c>
      <c r="B2625">
        <v>3005354</v>
      </c>
      <c r="C2625">
        <v>1380</v>
      </c>
      <c r="D2625">
        <v>1500</v>
      </c>
      <c r="E2625"/>
      <c r="F2625" t="s">
        <v>253</v>
      </c>
      <c r="G2625">
        <v>13</v>
      </c>
      <c r="H2625">
        <v>0</v>
      </c>
      <c r="I2625">
        <v>0</v>
      </c>
      <c r="J2625">
        <v>0</v>
      </c>
      <c r="K2625">
        <v>0</v>
      </c>
      <c r="L2625">
        <v>0</v>
      </c>
      <c r="M2625" t="s">
        <v>1701</v>
      </c>
    </row>
    <row r="2626" spans="1:13">
      <c r="A2626" s="13">
        <f t="shared" si="40"/>
        <v>11</v>
      </c>
      <c r="B2626">
        <v>3005355</v>
      </c>
      <c r="C2626">
        <v>1380</v>
      </c>
      <c r="D2626">
        <v>1500</v>
      </c>
      <c r="E2626"/>
      <c r="F2626" t="s">
        <v>253</v>
      </c>
      <c r="G2626">
        <v>11</v>
      </c>
      <c r="H2626">
        <v>0</v>
      </c>
      <c r="I2626">
        <v>0</v>
      </c>
      <c r="J2626">
        <v>0</v>
      </c>
      <c r="K2626">
        <v>0</v>
      </c>
      <c r="L2626">
        <v>0</v>
      </c>
      <c r="M2626" t="s">
        <v>1702</v>
      </c>
    </row>
    <row r="2627" spans="1:13">
      <c r="A2627" s="13">
        <f t="shared" ref="A2627:A2690" si="41">G2627+H2627+I2627</f>
        <v>16</v>
      </c>
      <c r="B2627">
        <v>3005356</v>
      </c>
      <c r="C2627">
        <v>1380</v>
      </c>
      <c r="D2627">
        <v>1500</v>
      </c>
      <c r="E2627"/>
      <c r="F2627" t="s">
        <v>253</v>
      </c>
      <c r="G2627">
        <v>16</v>
      </c>
      <c r="H2627">
        <v>0</v>
      </c>
      <c r="I2627">
        <v>0</v>
      </c>
      <c r="J2627">
        <v>0</v>
      </c>
      <c r="K2627">
        <v>0</v>
      </c>
      <c r="L2627">
        <v>0</v>
      </c>
      <c r="M2627" t="s">
        <v>9149</v>
      </c>
    </row>
    <row r="2628" spans="1:13">
      <c r="A2628" s="13">
        <f t="shared" si="41"/>
        <v>10</v>
      </c>
      <c r="B2628">
        <v>3005357</v>
      </c>
      <c r="C2628">
        <v>1380</v>
      </c>
      <c r="D2628">
        <v>1500</v>
      </c>
      <c r="E2628"/>
      <c r="F2628" t="s">
        <v>253</v>
      </c>
      <c r="G2628">
        <v>10</v>
      </c>
      <c r="H2628">
        <v>0</v>
      </c>
      <c r="I2628">
        <v>0</v>
      </c>
      <c r="J2628">
        <v>0</v>
      </c>
      <c r="K2628">
        <v>0</v>
      </c>
      <c r="L2628">
        <v>0</v>
      </c>
      <c r="M2628" t="s">
        <v>9150</v>
      </c>
    </row>
    <row r="2629" spans="1:13">
      <c r="A2629" s="13">
        <f t="shared" si="41"/>
        <v>20</v>
      </c>
      <c r="B2629">
        <v>3005358</v>
      </c>
      <c r="C2629">
        <v>1380</v>
      </c>
      <c r="D2629">
        <v>1500</v>
      </c>
      <c r="E2629"/>
      <c r="F2629" t="s">
        <v>253</v>
      </c>
      <c r="G2629">
        <v>20</v>
      </c>
      <c r="H2629">
        <v>0</v>
      </c>
      <c r="I2629">
        <v>0</v>
      </c>
      <c r="J2629">
        <v>0</v>
      </c>
      <c r="K2629">
        <v>0</v>
      </c>
      <c r="L2629">
        <v>0</v>
      </c>
      <c r="M2629" t="s">
        <v>1703</v>
      </c>
    </row>
    <row r="2630" spans="1:13">
      <c r="A2630" s="13">
        <f t="shared" si="41"/>
        <v>5</v>
      </c>
      <c r="B2630">
        <v>3005359</v>
      </c>
      <c r="C2630">
        <v>1380</v>
      </c>
      <c r="D2630">
        <v>1501</v>
      </c>
      <c r="E2630"/>
      <c r="F2630" t="s">
        <v>253</v>
      </c>
      <c r="G2630">
        <v>5</v>
      </c>
      <c r="H2630">
        <v>0</v>
      </c>
      <c r="I2630">
        <v>0</v>
      </c>
      <c r="J2630">
        <v>0</v>
      </c>
      <c r="K2630">
        <v>0</v>
      </c>
      <c r="L2630">
        <v>0</v>
      </c>
      <c r="M2630" t="s">
        <v>1704</v>
      </c>
    </row>
    <row r="2631" spans="1:13">
      <c r="A2631" s="13">
        <f t="shared" si="41"/>
        <v>7</v>
      </c>
      <c r="B2631">
        <v>3005360</v>
      </c>
      <c r="C2631">
        <v>1380</v>
      </c>
      <c r="D2631">
        <v>1501</v>
      </c>
      <c r="E2631"/>
      <c r="F2631" t="s">
        <v>253</v>
      </c>
      <c r="G2631">
        <v>7</v>
      </c>
      <c r="H2631">
        <v>0</v>
      </c>
      <c r="I2631">
        <v>0</v>
      </c>
      <c r="J2631">
        <v>0</v>
      </c>
      <c r="K2631">
        <v>0</v>
      </c>
      <c r="L2631">
        <v>0</v>
      </c>
      <c r="M2631" t="s">
        <v>1705</v>
      </c>
    </row>
    <row r="2632" spans="1:13">
      <c r="A2632" s="13">
        <f t="shared" si="41"/>
        <v>14</v>
      </c>
      <c r="B2632">
        <v>3005361</v>
      </c>
      <c r="C2632">
        <v>1380</v>
      </c>
      <c r="D2632">
        <v>1500</v>
      </c>
      <c r="E2632"/>
      <c r="F2632" t="s">
        <v>253</v>
      </c>
      <c r="G2632">
        <v>14</v>
      </c>
      <c r="H2632">
        <v>0</v>
      </c>
      <c r="I2632">
        <v>0</v>
      </c>
      <c r="J2632">
        <v>0</v>
      </c>
      <c r="K2632">
        <v>0</v>
      </c>
      <c r="L2632">
        <v>0</v>
      </c>
      <c r="M2632" t="s">
        <v>1706</v>
      </c>
    </row>
    <row r="2633" spans="1:13">
      <c r="A2633" s="13">
        <f t="shared" si="41"/>
        <v>3</v>
      </c>
      <c r="B2633">
        <v>3005363</v>
      </c>
      <c r="C2633">
        <v>1380</v>
      </c>
      <c r="D2633">
        <v>1501</v>
      </c>
      <c r="E2633"/>
      <c r="F2633" t="s">
        <v>253</v>
      </c>
      <c r="G2633">
        <v>3</v>
      </c>
      <c r="H2633">
        <v>0</v>
      </c>
      <c r="I2633">
        <v>0</v>
      </c>
      <c r="J2633">
        <v>0</v>
      </c>
      <c r="K2633">
        <v>0</v>
      </c>
      <c r="L2633">
        <v>0</v>
      </c>
      <c r="M2633" t="s">
        <v>1707</v>
      </c>
    </row>
    <row r="2634" spans="1:13">
      <c r="A2634" s="13">
        <f t="shared" si="41"/>
        <v>3</v>
      </c>
      <c r="B2634">
        <v>3005364</v>
      </c>
      <c r="C2634">
        <v>1380</v>
      </c>
      <c r="D2634">
        <v>1501</v>
      </c>
      <c r="E2634"/>
      <c r="F2634" t="s">
        <v>253</v>
      </c>
      <c r="G2634">
        <v>3</v>
      </c>
      <c r="H2634">
        <v>0</v>
      </c>
      <c r="I2634">
        <v>0</v>
      </c>
      <c r="J2634">
        <v>0</v>
      </c>
      <c r="K2634">
        <v>0</v>
      </c>
      <c r="L2634">
        <v>0</v>
      </c>
      <c r="M2634" t="s">
        <v>1708</v>
      </c>
    </row>
    <row r="2635" spans="1:13">
      <c r="A2635" s="13">
        <f t="shared" si="41"/>
        <v>38</v>
      </c>
      <c r="B2635">
        <v>3005367</v>
      </c>
      <c r="C2635">
        <v>1380</v>
      </c>
      <c r="D2635">
        <v>1501</v>
      </c>
      <c r="E2635"/>
      <c r="F2635" t="s">
        <v>253</v>
      </c>
      <c r="G2635">
        <v>38</v>
      </c>
      <c r="H2635">
        <v>0</v>
      </c>
      <c r="I2635">
        <v>0</v>
      </c>
      <c r="J2635">
        <v>0</v>
      </c>
      <c r="K2635">
        <v>0</v>
      </c>
      <c r="L2635">
        <v>0</v>
      </c>
      <c r="M2635" t="s">
        <v>1709</v>
      </c>
    </row>
    <row r="2636" spans="1:13">
      <c r="A2636" s="13">
        <f t="shared" si="41"/>
        <v>18</v>
      </c>
      <c r="B2636">
        <v>3005368</v>
      </c>
      <c r="C2636">
        <v>1380</v>
      </c>
      <c r="D2636">
        <v>1500</v>
      </c>
      <c r="E2636"/>
      <c r="F2636" t="s">
        <v>253</v>
      </c>
      <c r="G2636">
        <v>18</v>
      </c>
      <c r="H2636">
        <v>0</v>
      </c>
      <c r="I2636">
        <v>0</v>
      </c>
      <c r="J2636">
        <v>0</v>
      </c>
      <c r="K2636">
        <v>0</v>
      </c>
      <c r="L2636">
        <v>0</v>
      </c>
      <c r="M2636" t="s">
        <v>1710</v>
      </c>
    </row>
    <row r="2637" spans="1:13">
      <c r="A2637" s="13">
        <f t="shared" si="41"/>
        <v>61</v>
      </c>
      <c r="B2637">
        <v>3005368</v>
      </c>
      <c r="C2637">
        <v>1400</v>
      </c>
      <c r="D2637">
        <v>1500</v>
      </c>
      <c r="E2637"/>
      <c r="F2637" t="s">
        <v>253</v>
      </c>
      <c r="G2637">
        <v>61</v>
      </c>
      <c r="H2637">
        <v>0</v>
      </c>
      <c r="I2637">
        <v>0</v>
      </c>
      <c r="J2637">
        <v>0</v>
      </c>
      <c r="K2637">
        <v>0</v>
      </c>
      <c r="L2637">
        <v>0</v>
      </c>
      <c r="M2637" t="s">
        <v>1710</v>
      </c>
    </row>
    <row r="2638" spans="1:13">
      <c r="A2638" s="13">
        <f t="shared" si="41"/>
        <v>1</v>
      </c>
      <c r="B2638">
        <v>3005369</v>
      </c>
      <c r="C2638">
        <v>1380</v>
      </c>
      <c r="D2638">
        <v>1501</v>
      </c>
      <c r="E2638"/>
      <c r="F2638" t="s">
        <v>253</v>
      </c>
      <c r="G2638">
        <v>1</v>
      </c>
      <c r="H2638">
        <v>0</v>
      </c>
      <c r="I2638">
        <v>0</v>
      </c>
      <c r="J2638">
        <v>0</v>
      </c>
      <c r="K2638">
        <v>0</v>
      </c>
      <c r="L2638">
        <v>0</v>
      </c>
      <c r="M2638" t="s">
        <v>1711</v>
      </c>
    </row>
    <row r="2639" spans="1:13">
      <c r="A2639" s="13">
        <f t="shared" si="41"/>
        <v>1</v>
      </c>
      <c r="B2639">
        <v>3005370</v>
      </c>
      <c r="C2639">
        <v>1380</v>
      </c>
      <c r="D2639">
        <v>1501</v>
      </c>
      <c r="E2639"/>
      <c r="F2639" t="s">
        <v>253</v>
      </c>
      <c r="G2639">
        <v>1</v>
      </c>
      <c r="H2639">
        <v>0</v>
      </c>
      <c r="I2639">
        <v>0</v>
      </c>
      <c r="J2639">
        <v>0</v>
      </c>
      <c r="K2639">
        <v>0</v>
      </c>
      <c r="L2639">
        <v>0</v>
      </c>
      <c r="M2639" t="s">
        <v>1712</v>
      </c>
    </row>
    <row r="2640" spans="1:13">
      <c r="A2640" s="13">
        <f t="shared" si="41"/>
        <v>1</v>
      </c>
      <c r="B2640">
        <v>3005371</v>
      </c>
      <c r="C2640">
        <v>1380</v>
      </c>
      <c r="D2640">
        <v>1501</v>
      </c>
      <c r="E2640"/>
      <c r="F2640" t="s">
        <v>253</v>
      </c>
      <c r="G2640">
        <v>1</v>
      </c>
      <c r="H2640">
        <v>0</v>
      </c>
      <c r="I2640">
        <v>0</v>
      </c>
      <c r="J2640">
        <v>0</v>
      </c>
      <c r="K2640">
        <v>0</v>
      </c>
      <c r="L2640">
        <v>0</v>
      </c>
      <c r="M2640" t="s">
        <v>1713</v>
      </c>
    </row>
    <row r="2641" spans="1:13">
      <c r="A2641" s="13">
        <f t="shared" si="41"/>
        <v>1</v>
      </c>
      <c r="B2641">
        <v>3005372</v>
      </c>
      <c r="C2641">
        <v>1380</v>
      </c>
      <c r="D2641">
        <v>1500</v>
      </c>
      <c r="E2641"/>
      <c r="F2641" t="s">
        <v>253</v>
      </c>
      <c r="G2641">
        <v>1</v>
      </c>
      <c r="H2641">
        <v>0</v>
      </c>
      <c r="I2641">
        <v>0</v>
      </c>
      <c r="J2641">
        <v>0</v>
      </c>
      <c r="K2641">
        <v>0</v>
      </c>
      <c r="L2641">
        <v>0</v>
      </c>
      <c r="M2641" t="s">
        <v>1714</v>
      </c>
    </row>
    <row r="2642" spans="1:13">
      <c r="A2642" s="13">
        <f t="shared" si="41"/>
        <v>1</v>
      </c>
      <c r="B2642">
        <v>3005372</v>
      </c>
      <c r="C2642">
        <v>1400</v>
      </c>
      <c r="D2642">
        <v>1500</v>
      </c>
      <c r="E2642"/>
      <c r="F2642" t="s">
        <v>253</v>
      </c>
      <c r="G2642">
        <v>1</v>
      </c>
      <c r="H2642">
        <v>0</v>
      </c>
      <c r="I2642">
        <v>0</v>
      </c>
      <c r="J2642">
        <v>0</v>
      </c>
      <c r="K2642">
        <v>0</v>
      </c>
      <c r="L2642">
        <v>0</v>
      </c>
      <c r="M2642" t="s">
        <v>1714</v>
      </c>
    </row>
    <row r="2643" spans="1:13">
      <c r="A2643" s="13">
        <f t="shared" si="41"/>
        <v>1</v>
      </c>
      <c r="B2643">
        <v>3005373</v>
      </c>
      <c r="C2643">
        <v>1380</v>
      </c>
      <c r="D2643">
        <v>1500</v>
      </c>
      <c r="E2643"/>
      <c r="F2643" t="s">
        <v>253</v>
      </c>
      <c r="G2643">
        <v>1</v>
      </c>
      <c r="H2643">
        <v>0</v>
      </c>
      <c r="I2643">
        <v>0</v>
      </c>
      <c r="J2643">
        <v>0</v>
      </c>
      <c r="K2643">
        <v>0</v>
      </c>
      <c r="L2643">
        <v>0</v>
      </c>
      <c r="M2643" t="s">
        <v>1715</v>
      </c>
    </row>
    <row r="2644" spans="1:13">
      <c r="A2644" s="13">
        <f t="shared" si="41"/>
        <v>1</v>
      </c>
      <c r="B2644">
        <v>3005373</v>
      </c>
      <c r="C2644">
        <v>1400</v>
      </c>
      <c r="D2644">
        <v>1500</v>
      </c>
      <c r="E2644"/>
      <c r="F2644" t="s">
        <v>253</v>
      </c>
      <c r="G2644">
        <v>1</v>
      </c>
      <c r="H2644">
        <v>0</v>
      </c>
      <c r="I2644">
        <v>0</v>
      </c>
      <c r="J2644">
        <v>0</v>
      </c>
      <c r="K2644">
        <v>0</v>
      </c>
      <c r="L2644">
        <v>0</v>
      </c>
      <c r="M2644" t="s">
        <v>1715</v>
      </c>
    </row>
    <row r="2645" spans="1:13">
      <c r="A2645" s="13">
        <f t="shared" si="41"/>
        <v>1</v>
      </c>
      <c r="B2645">
        <v>3005374</v>
      </c>
      <c r="C2645">
        <v>1380</v>
      </c>
      <c r="D2645">
        <v>1500</v>
      </c>
      <c r="E2645"/>
      <c r="F2645" t="s">
        <v>253</v>
      </c>
      <c r="G2645">
        <v>1</v>
      </c>
      <c r="H2645">
        <v>0</v>
      </c>
      <c r="I2645">
        <v>0</v>
      </c>
      <c r="J2645">
        <v>0</v>
      </c>
      <c r="K2645">
        <v>0</v>
      </c>
      <c r="L2645">
        <v>0</v>
      </c>
      <c r="M2645" t="s">
        <v>1716</v>
      </c>
    </row>
    <row r="2646" spans="1:13">
      <c r="A2646" s="13">
        <f t="shared" si="41"/>
        <v>1</v>
      </c>
      <c r="B2646">
        <v>3005375</v>
      </c>
      <c r="C2646">
        <v>1380</v>
      </c>
      <c r="D2646">
        <v>1500</v>
      </c>
      <c r="E2646"/>
      <c r="F2646" t="s">
        <v>253</v>
      </c>
      <c r="G2646">
        <v>1</v>
      </c>
      <c r="H2646">
        <v>0</v>
      </c>
      <c r="I2646">
        <v>0</v>
      </c>
      <c r="J2646">
        <v>0</v>
      </c>
      <c r="K2646">
        <v>0</v>
      </c>
      <c r="L2646">
        <v>0</v>
      </c>
      <c r="M2646" t="s">
        <v>1717</v>
      </c>
    </row>
    <row r="2647" spans="1:13">
      <c r="A2647" s="13">
        <f t="shared" si="41"/>
        <v>1</v>
      </c>
      <c r="B2647">
        <v>3005375</v>
      </c>
      <c r="C2647">
        <v>1400</v>
      </c>
      <c r="D2647">
        <v>1500</v>
      </c>
      <c r="E2647"/>
      <c r="F2647" t="s">
        <v>253</v>
      </c>
      <c r="G2647">
        <v>1</v>
      </c>
      <c r="H2647">
        <v>0</v>
      </c>
      <c r="I2647">
        <v>0</v>
      </c>
      <c r="J2647">
        <v>0</v>
      </c>
      <c r="K2647">
        <v>0</v>
      </c>
      <c r="L2647">
        <v>0</v>
      </c>
      <c r="M2647" t="s">
        <v>1717</v>
      </c>
    </row>
    <row r="2648" spans="1:13">
      <c r="A2648" s="13">
        <f t="shared" si="41"/>
        <v>1</v>
      </c>
      <c r="B2648">
        <v>3005376</v>
      </c>
      <c r="C2648">
        <v>1380</v>
      </c>
      <c r="D2648">
        <v>1500</v>
      </c>
      <c r="E2648"/>
      <c r="F2648" t="s">
        <v>253</v>
      </c>
      <c r="G2648">
        <v>1</v>
      </c>
      <c r="H2648">
        <v>0</v>
      </c>
      <c r="I2648">
        <v>0</v>
      </c>
      <c r="J2648">
        <v>0</v>
      </c>
      <c r="K2648">
        <v>0</v>
      </c>
      <c r="L2648">
        <v>0</v>
      </c>
      <c r="M2648" t="s">
        <v>1718</v>
      </c>
    </row>
    <row r="2649" spans="1:13">
      <c r="A2649" s="13">
        <f t="shared" si="41"/>
        <v>2</v>
      </c>
      <c r="B2649">
        <v>3005377</v>
      </c>
      <c r="C2649">
        <v>1380</v>
      </c>
      <c r="D2649">
        <v>1500</v>
      </c>
      <c r="E2649"/>
      <c r="F2649" t="s">
        <v>253</v>
      </c>
      <c r="G2649">
        <v>2</v>
      </c>
      <c r="H2649">
        <v>0</v>
      </c>
      <c r="I2649">
        <v>0</v>
      </c>
      <c r="J2649">
        <v>0</v>
      </c>
      <c r="K2649">
        <v>0</v>
      </c>
      <c r="L2649">
        <v>0</v>
      </c>
      <c r="M2649" t="s">
        <v>8197</v>
      </c>
    </row>
    <row r="2650" spans="1:13">
      <c r="A2650" s="13">
        <f t="shared" si="41"/>
        <v>1779</v>
      </c>
      <c r="B2650">
        <v>3005378</v>
      </c>
      <c r="C2650">
        <v>1380</v>
      </c>
      <c r="D2650">
        <v>1500</v>
      </c>
      <c r="E2650"/>
      <c r="F2650" t="s">
        <v>253</v>
      </c>
      <c r="G2650" s="177">
        <v>1779</v>
      </c>
      <c r="H2650">
        <v>0</v>
      </c>
      <c r="I2650">
        <v>0</v>
      </c>
      <c r="J2650">
        <v>0</v>
      </c>
      <c r="K2650">
        <v>0</v>
      </c>
      <c r="L2650">
        <v>0</v>
      </c>
      <c r="M2650" t="s">
        <v>1719</v>
      </c>
    </row>
    <row r="2651" spans="1:13">
      <c r="A2651" s="13">
        <f t="shared" si="41"/>
        <v>6</v>
      </c>
      <c r="B2651">
        <v>3005379</v>
      </c>
      <c r="C2651">
        <v>1380</v>
      </c>
      <c r="D2651">
        <v>1501</v>
      </c>
      <c r="E2651"/>
      <c r="F2651" t="s">
        <v>253</v>
      </c>
      <c r="G2651">
        <v>6</v>
      </c>
      <c r="H2651">
        <v>0</v>
      </c>
      <c r="I2651">
        <v>0</v>
      </c>
      <c r="J2651">
        <v>0</v>
      </c>
      <c r="K2651">
        <v>0</v>
      </c>
      <c r="L2651">
        <v>0</v>
      </c>
      <c r="M2651" t="s">
        <v>1720</v>
      </c>
    </row>
    <row r="2652" spans="1:13">
      <c r="A2652" s="13">
        <f t="shared" si="41"/>
        <v>3</v>
      </c>
      <c r="B2652">
        <v>3005380</v>
      </c>
      <c r="C2652">
        <v>1380</v>
      </c>
      <c r="D2652">
        <v>1501</v>
      </c>
      <c r="E2652"/>
      <c r="F2652" t="s">
        <v>253</v>
      </c>
      <c r="G2652">
        <v>3</v>
      </c>
      <c r="H2652">
        <v>0</v>
      </c>
      <c r="I2652">
        <v>0</v>
      </c>
      <c r="J2652">
        <v>0</v>
      </c>
      <c r="K2652">
        <v>0</v>
      </c>
      <c r="L2652">
        <v>0</v>
      </c>
      <c r="M2652" t="s">
        <v>1721</v>
      </c>
    </row>
    <row r="2653" spans="1:13">
      <c r="A2653" s="13">
        <f t="shared" si="41"/>
        <v>1</v>
      </c>
      <c r="B2653">
        <v>3005382</v>
      </c>
      <c r="C2653">
        <v>1380</v>
      </c>
      <c r="D2653">
        <v>1501</v>
      </c>
      <c r="E2653"/>
      <c r="F2653" t="s">
        <v>253</v>
      </c>
      <c r="G2653">
        <v>1</v>
      </c>
      <c r="H2653">
        <v>0</v>
      </c>
      <c r="I2653">
        <v>0</v>
      </c>
      <c r="J2653">
        <v>0</v>
      </c>
      <c r="K2653">
        <v>0</v>
      </c>
      <c r="L2653">
        <v>0</v>
      </c>
      <c r="M2653" t="s">
        <v>1722</v>
      </c>
    </row>
    <row r="2654" spans="1:13">
      <c r="A2654" s="13">
        <f t="shared" si="41"/>
        <v>2</v>
      </c>
      <c r="B2654">
        <v>3005383</v>
      </c>
      <c r="C2654">
        <v>1380</v>
      </c>
      <c r="D2654">
        <v>1500</v>
      </c>
      <c r="E2654"/>
      <c r="F2654" t="s">
        <v>253</v>
      </c>
      <c r="G2654">
        <v>2</v>
      </c>
      <c r="H2654">
        <v>0</v>
      </c>
      <c r="I2654">
        <v>0</v>
      </c>
      <c r="J2654">
        <v>0</v>
      </c>
      <c r="K2654">
        <v>0</v>
      </c>
      <c r="L2654">
        <v>0</v>
      </c>
      <c r="M2654" t="s">
        <v>1723</v>
      </c>
    </row>
    <row r="2655" spans="1:13">
      <c r="A2655" s="13">
        <f t="shared" si="41"/>
        <v>3</v>
      </c>
      <c r="B2655">
        <v>3005384</v>
      </c>
      <c r="C2655">
        <v>1380</v>
      </c>
      <c r="D2655">
        <v>1501</v>
      </c>
      <c r="E2655"/>
      <c r="F2655" t="s">
        <v>253</v>
      </c>
      <c r="G2655">
        <v>3</v>
      </c>
      <c r="H2655">
        <v>0</v>
      </c>
      <c r="I2655">
        <v>0</v>
      </c>
      <c r="J2655">
        <v>0</v>
      </c>
      <c r="K2655">
        <v>0</v>
      </c>
      <c r="L2655">
        <v>0</v>
      </c>
      <c r="M2655" t="s">
        <v>1724</v>
      </c>
    </row>
    <row r="2656" spans="1:13">
      <c r="A2656" s="13">
        <f t="shared" si="41"/>
        <v>7</v>
      </c>
      <c r="B2656">
        <v>3005385</v>
      </c>
      <c r="C2656">
        <v>1380</v>
      </c>
      <c r="D2656">
        <v>1500</v>
      </c>
      <c r="E2656"/>
      <c r="F2656" t="s">
        <v>253</v>
      </c>
      <c r="G2656">
        <v>7</v>
      </c>
      <c r="H2656">
        <v>0</v>
      </c>
      <c r="I2656">
        <v>0</v>
      </c>
      <c r="J2656">
        <v>0</v>
      </c>
      <c r="K2656">
        <v>0</v>
      </c>
      <c r="L2656">
        <v>0</v>
      </c>
      <c r="M2656" t="s">
        <v>1725</v>
      </c>
    </row>
    <row r="2657" spans="1:13">
      <c r="A2657" s="13">
        <f t="shared" si="41"/>
        <v>4</v>
      </c>
      <c r="B2657">
        <v>3005387</v>
      </c>
      <c r="C2657">
        <v>1380</v>
      </c>
      <c r="D2657">
        <v>1501</v>
      </c>
      <c r="E2657"/>
      <c r="F2657" t="s">
        <v>253</v>
      </c>
      <c r="G2657">
        <v>4</v>
      </c>
      <c r="H2657">
        <v>0</v>
      </c>
      <c r="I2657">
        <v>0</v>
      </c>
      <c r="J2657">
        <v>0</v>
      </c>
      <c r="K2657">
        <v>0</v>
      </c>
      <c r="L2657">
        <v>0</v>
      </c>
      <c r="M2657" t="s">
        <v>1726</v>
      </c>
    </row>
    <row r="2658" spans="1:13">
      <c r="A2658" s="13">
        <f t="shared" si="41"/>
        <v>1</v>
      </c>
      <c r="B2658">
        <v>3005388</v>
      </c>
      <c r="C2658">
        <v>1380</v>
      </c>
      <c r="D2658">
        <v>1501</v>
      </c>
      <c r="E2658"/>
      <c r="F2658" t="s">
        <v>253</v>
      </c>
      <c r="G2658">
        <v>1</v>
      </c>
      <c r="H2658">
        <v>0</v>
      </c>
      <c r="I2658">
        <v>0</v>
      </c>
      <c r="J2658">
        <v>0</v>
      </c>
      <c r="K2658">
        <v>0</v>
      </c>
      <c r="L2658">
        <v>0</v>
      </c>
      <c r="M2658" t="s">
        <v>1727</v>
      </c>
    </row>
    <row r="2659" spans="1:13">
      <c r="A2659" s="13">
        <f t="shared" si="41"/>
        <v>2</v>
      </c>
      <c r="B2659">
        <v>3005389</v>
      </c>
      <c r="C2659">
        <v>1380</v>
      </c>
      <c r="D2659">
        <v>1500</v>
      </c>
      <c r="E2659"/>
      <c r="F2659" t="s">
        <v>253</v>
      </c>
      <c r="G2659">
        <v>2</v>
      </c>
      <c r="H2659">
        <v>0</v>
      </c>
      <c r="I2659">
        <v>0</v>
      </c>
      <c r="J2659">
        <v>0</v>
      </c>
      <c r="K2659">
        <v>0</v>
      </c>
      <c r="L2659">
        <v>0</v>
      </c>
      <c r="M2659" t="s">
        <v>1728</v>
      </c>
    </row>
    <row r="2660" spans="1:13">
      <c r="A2660" s="13">
        <f t="shared" si="41"/>
        <v>2</v>
      </c>
      <c r="B2660">
        <v>3005390</v>
      </c>
      <c r="C2660">
        <v>1380</v>
      </c>
      <c r="D2660">
        <v>1501</v>
      </c>
      <c r="E2660"/>
      <c r="F2660" t="s">
        <v>253</v>
      </c>
      <c r="G2660">
        <v>2</v>
      </c>
      <c r="H2660">
        <v>0</v>
      </c>
      <c r="I2660">
        <v>0</v>
      </c>
      <c r="J2660">
        <v>0</v>
      </c>
      <c r="K2660">
        <v>0</v>
      </c>
      <c r="L2660">
        <v>0</v>
      </c>
      <c r="M2660" t="s">
        <v>1729</v>
      </c>
    </row>
    <row r="2661" spans="1:13">
      <c r="A2661" s="13">
        <f t="shared" si="41"/>
        <v>2</v>
      </c>
      <c r="B2661">
        <v>3005391</v>
      </c>
      <c r="C2661">
        <v>1380</v>
      </c>
      <c r="D2661">
        <v>1501</v>
      </c>
      <c r="E2661"/>
      <c r="F2661" t="s">
        <v>253</v>
      </c>
      <c r="G2661">
        <v>2</v>
      </c>
      <c r="H2661">
        <v>0</v>
      </c>
      <c r="I2661">
        <v>0</v>
      </c>
      <c r="J2661">
        <v>0</v>
      </c>
      <c r="K2661">
        <v>0</v>
      </c>
      <c r="L2661">
        <v>0</v>
      </c>
      <c r="M2661" t="s">
        <v>1730</v>
      </c>
    </row>
    <row r="2662" spans="1:13">
      <c r="A2662" s="13">
        <f t="shared" si="41"/>
        <v>25</v>
      </c>
      <c r="B2662">
        <v>3005392</v>
      </c>
      <c r="C2662">
        <v>1380</v>
      </c>
      <c r="D2662">
        <v>1501</v>
      </c>
      <c r="E2662"/>
      <c r="F2662" t="s">
        <v>253</v>
      </c>
      <c r="G2662">
        <v>25</v>
      </c>
      <c r="H2662">
        <v>0</v>
      </c>
      <c r="I2662">
        <v>0</v>
      </c>
      <c r="J2662">
        <v>0</v>
      </c>
      <c r="K2662">
        <v>0</v>
      </c>
      <c r="L2662">
        <v>0</v>
      </c>
      <c r="M2662" t="s">
        <v>1731</v>
      </c>
    </row>
    <row r="2663" spans="1:13">
      <c r="A2663" s="13">
        <f t="shared" si="41"/>
        <v>17</v>
      </c>
      <c r="B2663">
        <v>3005393</v>
      </c>
      <c r="C2663">
        <v>1380</v>
      </c>
      <c r="D2663">
        <v>1501</v>
      </c>
      <c r="E2663"/>
      <c r="F2663" t="s">
        <v>253</v>
      </c>
      <c r="G2663">
        <v>17</v>
      </c>
      <c r="H2663">
        <v>0</v>
      </c>
      <c r="I2663">
        <v>0</v>
      </c>
      <c r="J2663">
        <v>0</v>
      </c>
      <c r="K2663">
        <v>0</v>
      </c>
      <c r="L2663">
        <v>0</v>
      </c>
      <c r="M2663" t="s">
        <v>1732</v>
      </c>
    </row>
    <row r="2664" spans="1:13">
      <c r="A2664" s="13">
        <f t="shared" si="41"/>
        <v>1</v>
      </c>
      <c r="B2664">
        <v>3005394</v>
      </c>
      <c r="C2664">
        <v>1380</v>
      </c>
      <c r="D2664">
        <v>1501</v>
      </c>
      <c r="E2664"/>
      <c r="F2664" t="s">
        <v>253</v>
      </c>
      <c r="G2664">
        <v>1</v>
      </c>
      <c r="H2664">
        <v>0</v>
      </c>
      <c r="I2664">
        <v>0</v>
      </c>
      <c r="J2664">
        <v>0</v>
      </c>
      <c r="K2664">
        <v>0</v>
      </c>
      <c r="L2664">
        <v>0</v>
      </c>
      <c r="M2664" t="s">
        <v>1733</v>
      </c>
    </row>
    <row r="2665" spans="1:13">
      <c r="A2665" s="13">
        <f t="shared" si="41"/>
        <v>2</v>
      </c>
      <c r="B2665">
        <v>3005395</v>
      </c>
      <c r="C2665">
        <v>1380</v>
      </c>
      <c r="D2665">
        <v>1501</v>
      </c>
      <c r="E2665"/>
      <c r="F2665" t="s">
        <v>253</v>
      </c>
      <c r="G2665">
        <v>2</v>
      </c>
      <c r="H2665">
        <v>0</v>
      </c>
      <c r="I2665">
        <v>0</v>
      </c>
      <c r="J2665">
        <v>0</v>
      </c>
      <c r="K2665">
        <v>0</v>
      </c>
      <c r="L2665">
        <v>0</v>
      </c>
      <c r="M2665" t="s">
        <v>1734</v>
      </c>
    </row>
    <row r="2666" spans="1:13">
      <c r="A2666" s="13">
        <f t="shared" si="41"/>
        <v>8</v>
      </c>
      <c r="B2666">
        <v>3005396</v>
      </c>
      <c r="C2666">
        <v>1380</v>
      </c>
      <c r="D2666">
        <v>1500</v>
      </c>
      <c r="E2666"/>
      <c r="F2666" t="s">
        <v>253</v>
      </c>
      <c r="G2666">
        <v>8</v>
      </c>
      <c r="H2666">
        <v>0</v>
      </c>
      <c r="I2666">
        <v>0</v>
      </c>
      <c r="J2666">
        <v>0</v>
      </c>
      <c r="K2666">
        <v>0</v>
      </c>
      <c r="L2666">
        <v>0</v>
      </c>
      <c r="M2666" t="s">
        <v>1735</v>
      </c>
    </row>
    <row r="2667" spans="1:13">
      <c r="A2667" s="13">
        <f t="shared" si="41"/>
        <v>10</v>
      </c>
      <c r="B2667">
        <v>3005397</v>
      </c>
      <c r="C2667">
        <v>1380</v>
      </c>
      <c r="D2667">
        <v>1500</v>
      </c>
      <c r="E2667"/>
      <c r="F2667" t="s">
        <v>289</v>
      </c>
      <c r="G2667">
        <v>10</v>
      </c>
      <c r="H2667">
        <v>0</v>
      </c>
      <c r="I2667">
        <v>0</v>
      </c>
      <c r="J2667">
        <v>0</v>
      </c>
      <c r="K2667">
        <v>0</v>
      </c>
      <c r="L2667">
        <v>0</v>
      </c>
      <c r="M2667" t="s">
        <v>9393</v>
      </c>
    </row>
    <row r="2668" spans="1:13">
      <c r="A2668" s="13">
        <f t="shared" si="41"/>
        <v>51</v>
      </c>
      <c r="B2668">
        <v>3005398</v>
      </c>
      <c r="C2668">
        <v>1380</v>
      </c>
      <c r="D2668">
        <v>1500</v>
      </c>
      <c r="E2668"/>
      <c r="F2668" t="s">
        <v>253</v>
      </c>
      <c r="G2668">
        <v>51</v>
      </c>
      <c r="H2668">
        <v>0</v>
      </c>
      <c r="I2668">
        <v>0</v>
      </c>
      <c r="J2668">
        <v>0</v>
      </c>
      <c r="K2668">
        <v>0</v>
      </c>
      <c r="L2668">
        <v>0</v>
      </c>
      <c r="M2668" t="s">
        <v>1736</v>
      </c>
    </row>
    <row r="2669" spans="1:13">
      <c r="A2669" s="13">
        <f t="shared" si="41"/>
        <v>2</v>
      </c>
      <c r="B2669">
        <v>3005400</v>
      </c>
      <c r="C2669">
        <v>1380</v>
      </c>
      <c r="D2669">
        <v>1501</v>
      </c>
      <c r="E2669"/>
      <c r="F2669" t="s">
        <v>253</v>
      </c>
      <c r="G2669">
        <v>2</v>
      </c>
      <c r="H2669">
        <v>0</v>
      </c>
      <c r="I2669">
        <v>0</v>
      </c>
      <c r="J2669">
        <v>0</v>
      </c>
      <c r="K2669">
        <v>0</v>
      </c>
      <c r="L2669">
        <v>0</v>
      </c>
      <c r="M2669" t="s">
        <v>1737</v>
      </c>
    </row>
    <row r="2670" spans="1:13">
      <c r="A2670" s="13">
        <f t="shared" si="41"/>
        <v>3</v>
      </c>
      <c r="B2670">
        <v>3005401</v>
      </c>
      <c r="C2670">
        <v>1380</v>
      </c>
      <c r="D2670">
        <v>1501</v>
      </c>
      <c r="E2670"/>
      <c r="F2670" t="s">
        <v>253</v>
      </c>
      <c r="G2670">
        <v>3</v>
      </c>
      <c r="H2670">
        <v>0</v>
      </c>
      <c r="I2670">
        <v>0</v>
      </c>
      <c r="J2670">
        <v>0</v>
      </c>
      <c r="K2670">
        <v>0</v>
      </c>
      <c r="L2670">
        <v>0</v>
      </c>
      <c r="M2670" t="s">
        <v>1738</v>
      </c>
    </row>
    <row r="2671" spans="1:13">
      <c r="A2671" s="13">
        <f t="shared" si="41"/>
        <v>1</v>
      </c>
      <c r="B2671">
        <v>3005402</v>
      </c>
      <c r="C2671">
        <v>1380</v>
      </c>
      <c r="D2671">
        <v>1501</v>
      </c>
      <c r="E2671"/>
      <c r="F2671" t="s">
        <v>253</v>
      </c>
      <c r="G2671">
        <v>1</v>
      </c>
      <c r="H2671">
        <v>0</v>
      </c>
      <c r="I2671">
        <v>0</v>
      </c>
      <c r="J2671">
        <v>0</v>
      </c>
      <c r="K2671">
        <v>0</v>
      </c>
      <c r="L2671">
        <v>0</v>
      </c>
      <c r="M2671" t="s">
        <v>1739</v>
      </c>
    </row>
    <row r="2672" spans="1:13">
      <c r="A2672" s="13">
        <f t="shared" si="41"/>
        <v>27</v>
      </c>
      <c r="B2672">
        <v>3005404</v>
      </c>
      <c r="C2672">
        <v>1380</v>
      </c>
      <c r="D2672">
        <v>1501</v>
      </c>
      <c r="E2672"/>
      <c r="F2672" t="s">
        <v>253</v>
      </c>
      <c r="G2672">
        <v>27</v>
      </c>
      <c r="H2672">
        <v>0</v>
      </c>
      <c r="I2672">
        <v>0</v>
      </c>
      <c r="J2672">
        <v>0</v>
      </c>
      <c r="K2672">
        <v>0</v>
      </c>
      <c r="L2672">
        <v>0</v>
      </c>
      <c r="M2672" t="s">
        <v>1740</v>
      </c>
    </row>
    <row r="2673" spans="1:13">
      <c r="A2673" s="13">
        <f t="shared" si="41"/>
        <v>1</v>
      </c>
      <c r="B2673">
        <v>3005405</v>
      </c>
      <c r="C2673">
        <v>1380</v>
      </c>
      <c r="D2673">
        <v>1501</v>
      </c>
      <c r="E2673"/>
      <c r="F2673" t="s">
        <v>253</v>
      </c>
      <c r="G2673">
        <v>1</v>
      </c>
      <c r="H2673">
        <v>0</v>
      </c>
      <c r="I2673">
        <v>0</v>
      </c>
      <c r="J2673">
        <v>0</v>
      </c>
      <c r="K2673">
        <v>0</v>
      </c>
      <c r="L2673">
        <v>0</v>
      </c>
      <c r="M2673" t="s">
        <v>1741</v>
      </c>
    </row>
    <row r="2674" spans="1:13">
      <c r="A2674" s="13">
        <f t="shared" si="41"/>
        <v>20</v>
      </c>
      <c r="B2674">
        <v>3005406</v>
      </c>
      <c r="C2674">
        <v>1380</v>
      </c>
      <c r="D2674">
        <v>1501</v>
      </c>
      <c r="E2674"/>
      <c r="F2674" t="s">
        <v>253</v>
      </c>
      <c r="G2674">
        <v>20</v>
      </c>
      <c r="H2674">
        <v>0</v>
      </c>
      <c r="I2674">
        <v>0</v>
      </c>
      <c r="J2674">
        <v>0</v>
      </c>
      <c r="K2674">
        <v>0</v>
      </c>
      <c r="L2674">
        <v>0</v>
      </c>
      <c r="M2674" t="s">
        <v>1742</v>
      </c>
    </row>
    <row r="2675" spans="1:13">
      <c r="A2675" s="13">
        <f t="shared" si="41"/>
        <v>8</v>
      </c>
      <c r="B2675">
        <v>3005407</v>
      </c>
      <c r="C2675">
        <v>1380</v>
      </c>
      <c r="D2675">
        <v>1500</v>
      </c>
      <c r="E2675"/>
      <c r="F2675" t="s">
        <v>253</v>
      </c>
      <c r="G2675">
        <v>8</v>
      </c>
      <c r="H2675">
        <v>0</v>
      </c>
      <c r="I2675">
        <v>0</v>
      </c>
      <c r="J2675">
        <v>0</v>
      </c>
      <c r="K2675">
        <v>0</v>
      </c>
      <c r="L2675">
        <v>0</v>
      </c>
      <c r="M2675" t="s">
        <v>1743</v>
      </c>
    </row>
    <row r="2676" spans="1:13">
      <c r="A2676" s="13">
        <f t="shared" si="41"/>
        <v>15</v>
      </c>
      <c r="B2676">
        <v>3005408</v>
      </c>
      <c r="C2676">
        <v>1380</v>
      </c>
      <c r="D2676">
        <v>1501</v>
      </c>
      <c r="E2676"/>
      <c r="F2676" t="s">
        <v>253</v>
      </c>
      <c r="G2676">
        <v>15</v>
      </c>
      <c r="H2676">
        <v>0</v>
      </c>
      <c r="I2676">
        <v>0</v>
      </c>
      <c r="J2676">
        <v>0</v>
      </c>
      <c r="K2676">
        <v>0</v>
      </c>
      <c r="L2676">
        <v>0</v>
      </c>
      <c r="M2676" t="s">
        <v>1744</v>
      </c>
    </row>
    <row r="2677" spans="1:13">
      <c r="A2677" s="13">
        <f t="shared" si="41"/>
        <v>10</v>
      </c>
      <c r="B2677">
        <v>3005409</v>
      </c>
      <c r="C2677">
        <v>1380</v>
      </c>
      <c r="D2677">
        <v>1501</v>
      </c>
      <c r="E2677"/>
      <c r="F2677" t="s">
        <v>253</v>
      </c>
      <c r="G2677">
        <v>10</v>
      </c>
      <c r="H2677">
        <v>0</v>
      </c>
      <c r="I2677">
        <v>0</v>
      </c>
      <c r="J2677">
        <v>0</v>
      </c>
      <c r="K2677">
        <v>0</v>
      </c>
      <c r="L2677">
        <v>0</v>
      </c>
      <c r="M2677" t="s">
        <v>1745</v>
      </c>
    </row>
    <row r="2678" spans="1:13">
      <c r="A2678" s="13">
        <f t="shared" si="41"/>
        <v>3</v>
      </c>
      <c r="B2678">
        <v>3005410</v>
      </c>
      <c r="C2678">
        <v>1380</v>
      </c>
      <c r="D2678">
        <v>1501</v>
      </c>
      <c r="E2678"/>
      <c r="F2678" t="s">
        <v>253</v>
      </c>
      <c r="G2678">
        <v>3</v>
      </c>
      <c r="H2678">
        <v>0</v>
      </c>
      <c r="I2678">
        <v>0</v>
      </c>
      <c r="J2678">
        <v>0</v>
      </c>
      <c r="K2678">
        <v>0</v>
      </c>
      <c r="L2678">
        <v>0</v>
      </c>
      <c r="M2678" t="s">
        <v>1746</v>
      </c>
    </row>
    <row r="2679" spans="1:13">
      <c r="A2679" s="13">
        <f t="shared" si="41"/>
        <v>2</v>
      </c>
      <c r="B2679">
        <v>3005411</v>
      </c>
      <c r="C2679">
        <v>1380</v>
      </c>
      <c r="D2679">
        <v>1501</v>
      </c>
      <c r="E2679"/>
      <c r="F2679" t="s">
        <v>253</v>
      </c>
      <c r="G2679">
        <v>2</v>
      </c>
      <c r="H2679">
        <v>0</v>
      </c>
      <c r="I2679">
        <v>0</v>
      </c>
      <c r="J2679">
        <v>0</v>
      </c>
      <c r="K2679">
        <v>0</v>
      </c>
      <c r="L2679">
        <v>0</v>
      </c>
      <c r="M2679" t="s">
        <v>1747</v>
      </c>
    </row>
    <row r="2680" spans="1:13">
      <c r="A2680" s="13">
        <f t="shared" si="41"/>
        <v>1</v>
      </c>
      <c r="B2680">
        <v>3005412</v>
      </c>
      <c r="C2680">
        <v>1380</v>
      </c>
      <c r="D2680">
        <v>1501</v>
      </c>
      <c r="E2680"/>
      <c r="F2680" t="s">
        <v>253</v>
      </c>
      <c r="G2680">
        <v>1</v>
      </c>
      <c r="H2680">
        <v>0</v>
      </c>
      <c r="I2680">
        <v>0</v>
      </c>
      <c r="J2680">
        <v>0</v>
      </c>
      <c r="K2680">
        <v>0</v>
      </c>
      <c r="L2680">
        <v>0</v>
      </c>
      <c r="M2680" t="s">
        <v>1748</v>
      </c>
    </row>
    <row r="2681" spans="1:13">
      <c r="A2681" s="13">
        <f t="shared" si="41"/>
        <v>1</v>
      </c>
      <c r="B2681">
        <v>3005413</v>
      </c>
      <c r="C2681">
        <v>1380</v>
      </c>
      <c r="D2681">
        <v>1501</v>
      </c>
      <c r="E2681"/>
      <c r="F2681" t="s">
        <v>253</v>
      </c>
      <c r="G2681">
        <v>1</v>
      </c>
      <c r="H2681">
        <v>0</v>
      </c>
      <c r="I2681">
        <v>0</v>
      </c>
      <c r="J2681">
        <v>0</v>
      </c>
      <c r="K2681">
        <v>0</v>
      </c>
      <c r="L2681">
        <v>0</v>
      </c>
      <c r="M2681" t="s">
        <v>1749</v>
      </c>
    </row>
    <row r="2682" spans="1:13">
      <c r="A2682" s="13">
        <f t="shared" si="41"/>
        <v>2</v>
      </c>
      <c r="B2682">
        <v>3005416</v>
      </c>
      <c r="C2682">
        <v>1380</v>
      </c>
      <c r="D2682">
        <v>1501</v>
      </c>
      <c r="E2682"/>
      <c r="F2682" t="s">
        <v>253</v>
      </c>
      <c r="G2682">
        <v>2</v>
      </c>
      <c r="H2682">
        <v>0</v>
      </c>
      <c r="I2682">
        <v>0</v>
      </c>
      <c r="J2682">
        <v>0</v>
      </c>
      <c r="K2682">
        <v>0</v>
      </c>
      <c r="L2682">
        <v>0</v>
      </c>
      <c r="M2682" t="s">
        <v>1750</v>
      </c>
    </row>
    <row r="2683" spans="1:13">
      <c r="A2683" s="13">
        <f t="shared" si="41"/>
        <v>1</v>
      </c>
      <c r="B2683">
        <v>3005417</v>
      </c>
      <c r="C2683">
        <v>1380</v>
      </c>
      <c r="D2683">
        <v>1501</v>
      </c>
      <c r="E2683"/>
      <c r="F2683" t="s">
        <v>253</v>
      </c>
      <c r="G2683">
        <v>1</v>
      </c>
      <c r="H2683">
        <v>0</v>
      </c>
      <c r="I2683">
        <v>0</v>
      </c>
      <c r="J2683">
        <v>0</v>
      </c>
      <c r="K2683">
        <v>0</v>
      </c>
      <c r="L2683">
        <v>0</v>
      </c>
      <c r="M2683" t="s">
        <v>1751</v>
      </c>
    </row>
    <row r="2684" spans="1:13">
      <c r="A2684" s="13">
        <f t="shared" si="41"/>
        <v>1</v>
      </c>
      <c r="B2684">
        <v>3005418</v>
      </c>
      <c r="C2684">
        <v>1380</v>
      </c>
      <c r="D2684">
        <v>1501</v>
      </c>
      <c r="E2684"/>
      <c r="F2684" t="s">
        <v>253</v>
      </c>
      <c r="G2684">
        <v>1</v>
      </c>
      <c r="H2684">
        <v>0</v>
      </c>
      <c r="I2684">
        <v>0</v>
      </c>
      <c r="J2684">
        <v>0</v>
      </c>
      <c r="K2684">
        <v>0</v>
      </c>
      <c r="L2684">
        <v>0</v>
      </c>
      <c r="M2684" t="s">
        <v>1752</v>
      </c>
    </row>
    <row r="2685" spans="1:13">
      <c r="A2685" s="13">
        <f t="shared" si="41"/>
        <v>2</v>
      </c>
      <c r="B2685">
        <v>3005419</v>
      </c>
      <c r="C2685">
        <v>1380</v>
      </c>
      <c r="D2685">
        <v>1501</v>
      </c>
      <c r="E2685"/>
      <c r="F2685" t="s">
        <v>253</v>
      </c>
      <c r="G2685">
        <v>2</v>
      </c>
      <c r="H2685">
        <v>0</v>
      </c>
      <c r="I2685">
        <v>0</v>
      </c>
      <c r="J2685">
        <v>0</v>
      </c>
      <c r="K2685">
        <v>0</v>
      </c>
      <c r="L2685">
        <v>0</v>
      </c>
      <c r="M2685" t="s">
        <v>1753</v>
      </c>
    </row>
    <row r="2686" spans="1:13">
      <c r="A2686" s="13">
        <f t="shared" si="41"/>
        <v>2</v>
      </c>
      <c r="B2686">
        <v>3005420</v>
      </c>
      <c r="C2686">
        <v>1380</v>
      </c>
      <c r="D2686">
        <v>1501</v>
      </c>
      <c r="E2686"/>
      <c r="F2686" t="s">
        <v>1443</v>
      </c>
      <c r="G2686">
        <v>2</v>
      </c>
      <c r="H2686">
        <v>0</v>
      </c>
      <c r="I2686">
        <v>0</v>
      </c>
      <c r="J2686">
        <v>0</v>
      </c>
      <c r="K2686">
        <v>0</v>
      </c>
      <c r="L2686">
        <v>0</v>
      </c>
      <c r="M2686" t="s">
        <v>1754</v>
      </c>
    </row>
    <row r="2687" spans="1:13">
      <c r="A2687" s="13">
        <f t="shared" si="41"/>
        <v>3</v>
      </c>
      <c r="B2687">
        <v>3005422</v>
      </c>
      <c r="C2687">
        <v>1380</v>
      </c>
      <c r="D2687">
        <v>1501</v>
      </c>
      <c r="E2687"/>
      <c r="F2687" t="s">
        <v>253</v>
      </c>
      <c r="G2687">
        <v>3</v>
      </c>
      <c r="H2687">
        <v>0</v>
      </c>
      <c r="I2687">
        <v>0</v>
      </c>
      <c r="J2687">
        <v>0</v>
      </c>
      <c r="K2687">
        <v>0</v>
      </c>
      <c r="L2687">
        <v>0</v>
      </c>
      <c r="M2687" t="s">
        <v>1755</v>
      </c>
    </row>
    <row r="2688" spans="1:13">
      <c r="A2688" s="13">
        <f t="shared" si="41"/>
        <v>1</v>
      </c>
      <c r="B2688">
        <v>3005423</v>
      </c>
      <c r="C2688">
        <v>1380</v>
      </c>
      <c r="D2688">
        <v>1501</v>
      </c>
      <c r="E2688"/>
      <c r="F2688" t="s">
        <v>253</v>
      </c>
      <c r="G2688">
        <v>1</v>
      </c>
      <c r="H2688">
        <v>0</v>
      </c>
      <c r="I2688">
        <v>0</v>
      </c>
      <c r="J2688">
        <v>0</v>
      </c>
      <c r="K2688">
        <v>0</v>
      </c>
      <c r="L2688">
        <v>0</v>
      </c>
      <c r="M2688" t="s">
        <v>1756</v>
      </c>
    </row>
    <row r="2689" spans="1:13">
      <c r="A2689" s="13">
        <f t="shared" si="41"/>
        <v>4</v>
      </c>
      <c r="B2689">
        <v>3005424</v>
      </c>
      <c r="C2689">
        <v>1380</v>
      </c>
      <c r="D2689">
        <v>1501</v>
      </c>
      <c r="E2689"/>
      <c r="F2689" t="s">
        <v>253</v>
      </c>
      <c r="G2689">
        <v>4</v>
      </c>
      <c r="H2689">
        <v>0</v>
      </c>
      <c r="I2689">
        <v>0</v>
      </c>
      <c r="J2689">
        <v>0</v>
      </c>
      <c r="K2689">
        <v>0</v>
      </c>
      <c r="L2689">
        <v>0</v>
      </c>
      <c r="M2689" t="s">
        <v>1757</v>
      </c>
    </row>
    <row r="2690" spans="1:13">
      <c r="A2690" s="13">
        <f t="shared" si="41"/>
        <v>20</v>
      </c>
      <c r="B2690">
        <v>3005425</v>
      </c>
      <c r="C2690">
        <v>1380</v>
      </c>
      <c r="D2690">
        <v>1500</v>
      </c>
      <c r="E2690"/>
      <c r="F2690" t="s">
        <v>253</v>
      </c>
      <c r="G2690">
        <v>20</v>
      </c>
      <c r="H2690">
        <v>0</v>
      </c>
      <c r="I2690">
        <v>0</v>
      </c>
      <c r="J2690">
        <v>0</v>
      </c>
      <c r="K2690">
        <v>0</v>
      </c>
      <c r="L2690">
        <v>0</v>
      </c>
      <c r="M2690" t="s">
        <v>1758</v>
      </c>
    </row>
    <row r="2691" spans="1:13">
      <c r="A2691" s="13">
        <f t="shared" ref="A2691:A2754" si="42">G2691+H2691+I2691</f>
        <v>1</v>
      </c>
      <c r="B2691">
        <v>3005426</v>
      </c>
      <c r="C2691">
        <v>1380</v>
      </c>
      <c r="D2691">
        <v>1501</v>
      </c>
      <c r="E2691"/>
      <c r="F2691" t="s">
        <v>253</v>
      </c>
      <c r="G2691">
        <v>1</v>
      </c>
      <c r="H2691">
        <v>0</v>
      </c>
      <c r="I2691">
        <v>0</v>
      </c>
      <c r="J2691">
        <v>0</v>
      </c>
      <c r="K2691">
        <v>0</v>
      </c>
      <c r="L2691">
        <v>0</v>
      </c>
      <c r="M2691" t="s">
        <v>1759</v>
      </c>
    </row>
    <row r="2692" spans="1:13">
      <c r="A2692" s="13">
        <f t="shared" si="42"/>
        <v>9</v>
      </c>
      <c r="B2692">
        <v>3005428</v>
      </c>
      <c r="C2692">
        <v>1380</v>
      </c>
      <c r="D2692">
        <v>1501</v>
      </c>
      <c r="E2692"/>
      <c r="F2692" t="s">
        <v>253</v>
      </c>
      <c r="G2692">
        <v>9</v>
      </c>
      <c r="H2692">
        <v>0</v>
      </c>
      <c r="I2692">
        <v>0</v>
      </c>
      <c r="J2692">
        <v>0</v>
      </c>
      <c r="K2692">
        <v>0</v>
      </c>
      <c r="L2692">
        <v>0</v>
      </c>
      <c r="M2692" t="s">
        <v>1760</v>
      </c>
    </row>
    <row r="2693" spans="1:13">
      <c r="A2693" s="13">
        <f t="shared" si="42"/>
        <v>5</v>
      </c>
      <c r="B2693">
        <v>3005429</v>
      </c>
      <c r="C2693">
        <v>1380</v>
      </c>
      <c r="D2693">
        <v>1501</v>
      </c>
      <c r="E2693"/>
      <c r="F2693" t="s">
        <v>253</v>
      </c>
      <c r="G2693">
        <v>5</v>
      </c>
      <c r="H2693">
        <v>0</v>
      </c>
      <c r="I2693">
        <v>0</v>
      </c>
      <c r="J2693">
        <v>0</v>
      </c>
      <c r="K2693">
        <v>0</v>
      </c>
      <c r="L2693">
        <v>0</v>
      </c>
      <c r="M2693" t="s">
        <v>1761</v>
      </c>
    </row>
    <row r="2694" spans="1:13">
      <c r="A2694" s="13">
        <f t="shared" si="42"/>
        <v>1</v>
      </c>
      <c r="B2694">
        <v>3005430</v>
      </c>
      <c r="C2694">
        <v>1380</v>
      </c>
      <c r="D2694">
        <v>1500</v>
      </c>
      <c r="E2694"/>
      <c r="F2694" t="s">
        <v>253</v>
      </c>
      <c r="G2694">
        <v>1</v>
      </c>
      <c r="H2694">
        <v>0</v>
      </c>
      <c r="I2694">
        <v>0</v>
      </c>
      <c r="J2694">
        <v>0</v>
      </c>
      <c r="K2694">
        <v>0</v>
      </c>
      <c r="L2694">
        <v>0</v>
      </c>
      <c r="M2694" t="s">
        <v>7493</v>
      </c>
    </row>
    <row r="2695" spans="1:13">
      <c r="A2695" s="13">
        <f t="shared" si="42"/>
        <v>1</v>
      </c>
      <c r="B2695">
        <v>3005431</v>
      </c>
      <c r="C2695">
        <v>1380</v>
      </c>
      <c r="D2695">
        <v>1501</v>
      </c>
      <c r="E2695"/>
      <c r="F2695" t="s">
        <v>253</v>
      </c>
      <c r="G2695">
        <v>1</v>
      </c>
      <c r="H2695">
        <v>0</v>
      </c>
      <c r="I2695">
        <v>0</v>
      </c>
      <c r="J2695">
        <v>0</v>
      </c>
      <c r="K2695">
        <v>0</v>
      </c>
      <c r="L2695">
        <v>0</v>
      </c>
      <c r="M2695" t="s">
        <v>9259</v>
      </c>
    </row>
    <row r="2696" spans="1:13">
      <c r="A2696" s="13">
        <f t="shared" si="42"/>
        <v>3</v>
      </c>
      <c r="B2696">
        <v>3005432</v>
      </c>
      <c r="C2696">
        <v>1380</v>
      </c>
      <c r="D2696">
        <v>1501</v>
      </c>
      <c r="E2696"/>
      <c r="F2696" t="s">
        <v>253</v>
      </c>
      <c r="G2696">
        <v>3</v>
      </c>
      <c r="H2696">
        <v>0</v>
      </c>
      <c r="I2696">
        <v>0</v>
      </c>
      <c r="J2696">
        <v>0</v>
      </c>
      <c r="K2696">
        <v>0</v>
      </c>
      <c r="L2696">
        <v>0</v>
      </c>
      <c r="M2696" t="s">
        <v>1762</v>
      </c>
    </row>
    <row r="2697" spans="1:13">
      <c r="A2697" s="13">
        <f t="shared" si="42"/>
        <v>11</v>
      </c>
      <c r="B2697">
        <v>3005433</v>
      </c>
      <c r="C2697">
        <v>1380</v>
      </c>
      <c r="D2697">
        <v>1501</v>
      </c>
      <c r="E2697"/>
      <c r="F2697" t="s">
        <v>253</v>
      </c>
      <c r="G2697">
        <v>11</v>
      </c>
      <c r="H2697">
        <v>0</v>
      </c>
      <c r="I2697">
        <v>0</v>
      </c>
      <c r="J2697">
        <v>0</v>
      </c>
      <c r="K2697">
        <v>0</v>
      </c>
      <c r="L2697">
        <v>0</v>
      </c>
      <c r="M2697" t="s">
        <v>1763</v>
      </c>
    </row>
    <row r="2698" spans="1:13">
      <c r="A2698" s="13">
        <f t="shared" si="42"/>
        <v>2</v>
      </c>
      <c r="B2698">
        <v>3005434</v>
      </c>
      <c r="C2698">
        <v>1380</v>
      </c>
      <c r="D2698">
        <v>1501</v>
      </c>
      <c r="E2698"/>
      <c r="F2698" t="s">
        <v>253</v>
      </c>
      <c r="G2698">
        <v>2</v>
      </c>
      <c r="H2698">
        <v>0</v>
      </c>
      <c r="I2698">
        <v>0</v>
      </c>
      <c r="J2698">
        <v>0</v>
      </c>
      <c r="K2698">
        <v>0</v>
      </c>
      <c r="L2698">
        <v>0</v>
      </c>
      <c r="M2698" t="s">
        <v>1764</v>
      </c>
    </row>
    <row r="2699" spans="1:13">
      <c r="A2699" s="13">
        <f t="shared" si="42"/>
        <v>2</v>
      </c>
      <c r="B2699">
        <v>3005435</v>
      </c>
      <c r="C2699">
        <v>1380</v>
      </c>
      <c r="D2699">
        <v>1501</v>
      </c>
      <c r="E2699"/>
      <c r="F2699" t="s">
        <v>253</v>
      </c>
      <c r="G2699">
        <v>2</v>
      </c>
      <c r="H2699">
        <v>0</v>
      </c>
      <c r="I2699">
        <v>0</v>
      </c>
      <c r="J2699">
        <v>0</v>
      </c>
      <c r="K2699">
        <v>0</v>
      </c>
      <c r="L2699">
        <v>0</v>
      </c>
      <c r="M2699" t="s">
        <v>1765</v>
      </c>
    </row>
    <row r="2700" spans="1:13">
      <c r="A2700" s="13">
        <f t="shared" si="42"/>
        <v>3</v>
      </c>
      <c r="B2700">
        <v>3005436</v>
      </c>
      <c r="C2700">
        <v>1380</v>
      </c>
      <c r="D2700">
        <v>1501</v>
      </c>
      <c r="E2700"/>
      <c r="F2700" t="s">
        <v>253</v>
      </c>
      <c r="G2700">
        <v>3</v>
      </c>
      <c r="H2700">
        <v>0</v>
      </c>
      <c r="I2700">
        <v>0</v>
      </c>
      <c r="J2700">
        <v>0</v>
      </c>
      <c r="K2700">
        <v>0</v>
      </c>
      <c r="L2700">
        <v>0</v>
      </c>
      <c r="M2700" t="s">
        <v>1766</v>
      </c>
    </row>
    <row r="2701" spans="1:13">
      <c r="A2701" s="13">
        <f t="shared" si="42"/>
        <v>1</v>
      </c>
      <c r="B2701">
        <v>3005437</v>
      </c>
      <c r="C2701">
        <v>1380</v>
      </c>
      <c r="D2701">
        <v>1500</v>
      </c>
      <c r="E2701"/>
      <c r="F2701" t="s">
        <v>253</v>
      </c>
      <c r="G2701">
        <v>1</v>
      </c>
      <c r="H2701">
        <v>0</v>
      </c>
      <c r="I2701">
        <v>0</v>
      </c>
      <c r="J2701">
        <v>0</v>
      </c>
      <c r="K2701">
        <v>0</v>
      </c>
      <c r="L2701">
        <v>0</v>
      </c>
      <c r="M2701" t="s">
        <v>7712</v>
      </c>
    </row>
    <row r="2702" spans="1:13">
      <c r="A2702" s="13">
        <f t="shared" si="42"/>
        <v>4</v>
      </c>
      <c r="B2702">
        <v>3005437</v>
      </c>
      <c r="C2702">
        <v>1400</v>
      </c>
      <c r="D2702">
        <v>1500</v>
      </c>
      <c r="E2702"/>
      <c r="F2702" t="s">
        <v>253</v>
      </c>
      <c r="G2702">
        <v>4</v>
      </c>
      <c r="H2702">
        <v>0</v>
      </c>
      <c r="I2702">
        <v>0</v>
      </c>
      <c r="J2702">
        <v>0</v>
      </c>
      <c r="K2702">
        <v>0</v>
      </c>
      <c r="L2702">
        <v>0</v>
      </c>
      <c r="M2702" t="s">
        <v>7712</v>
      </c>
    </row>
    <row r="2703" spans="1:13">
      <c r="A2703" s="13">
        <f t="shared" si="42"/>
        <v>9</v>
      </c>
      <c r="B2703">
        <v>3005438</v>
      </c>
      <c r="C2703">
        <v>1380</v>
      </c>
      <c r="D2703">
        <v>1500</v>
      </c>
      <c r="E2703"/>
      <c r="F2703" t="s">
        <v>253</v>
      </c>
      <c r="G2703">
        <v>9</v>
      </c>
      <c r="H2703">
        <v>0</v>
      </c>
      <c r="I2703">
        <v>0</v>
      </c>
      <c r="J2703">
        <v>0</v>
      </c>
      <c r="K2703">
        <v>0</v>
      </c>
      <c r="L2703">
        <v>0</v>
      </c>
      <c r="M2703" t="s">
        <v>1767</v>
      </c>
    </row>
    <row r="2704" spans="1:13">
      <c r="A2704" s="13">
        <f t="shared" si="42"/>
        <v>6</v>
      </c>
      <c r="B2704">
        <v>3005439</v>
      </c>
      <c r="C2704">
        <v>1380</v>
      </c>
      <c r="D2704">
        <v>1501</v>
      </c>
      <c r="E2704"/>
      <c r="F2704" t="s">
        <v>253</v>
      </c>
      <c r="G2704">
        <v>6</v>
      </c>
      <c r="H2704">
        <v>0</v>
      </c>
      <c r="I2704">
        <v>0</v>
      </c>
      <c r="J2704">
        <v>0</v>
      </c>
      <c r="K2704">
        <v>0</v>
      </c>
      <c r="L2704">
        <v>0</v>
      </c>
      <c r="M2704" t="s">
        <v>1768</v>
      </c>
    </row>
    <row r="2705" spans="1:13">
      <c r="A2705" s="13">
        <f t="shared" si="42"/>
        <v>2</v>
      </c>
      <c r="B2705">
        <v>3005441</v>
      </c>
      <c r="C2705">
        <v>1380</v>
      </c>
      <c r="D2705">
        <v>1500</v>
      </c>
      <c r="E2705"/>
      <c r="F2705" t="s">
        <v>253</v>
      </c>
      <c r="G2705">
        <v>2</v>
      </c>
      <c r="H2705">
        <v>0</v>
      </c>
      <c r="I2705">
        <v>0</v>
      </c>
      <c r="J2705">
        <v>0</v>
      </c>
      <c r="K2705">
        <v>0</v>
      </c>
      <c r="L2705">
        <v>0</v>
      </c>
      <c r="M2705" t="s">
        <v>1769</v>
      </c>
    </row>
    <row r="2706" spans="1:13">
      <c r="A2706" s="13">
        <f t="shared" si="42"/>
        <v>1</v>
      </c>
      <c r="B2706">
        <v>3005442</v>
      </c>
      <c r="C2706">
        <v>1380</v>
      </c>
      <c r="D2706">
        <v>1500</v>
      </c>
      <c r="E2706"/>
      <c r="F2706" t="s">
        <v>253</v>
      </c>
      <c r="G2706">
        <v>1</v>
      </c>
      <c r="H2706">
        <v>0</v>
      </c>
      <c r="I2706">
        <v>0</v>
      </c>
      <c r="J2706">
        <v>0</v>
      </c>
      <c r="K2706">
        <v>0</v>
      </c>
      <c r="L2706">
        <v>0</v>
      </c>
      <c r="M2706" t="s">
        <v>1770</v>
      </c>
    </row>
    <row r="2707" spans="1:13">
      <c r="A2707" s="13">
        <f t="shared" si="42"/>
        <v>13</v>
      </c>
      <c r="B2707">
        <v>3005443</v>
      </c>
      <c r="C2707">
        <v>1380</v>
      </c>
      <c r="D2707">
        <v>1500</v>
      </c>
      <c r="E2707"/>
      <c r="F2707" t="s">
        <v>1443</v>
      </c>
      <c r="G2707">
        <v>13</v>
      </c>
      <c r="H2707">
        <v>0</v>
      </c>
      <c r="I2707">
        <v>0</v>
      </c>
      <c r="J2707">
        <v>0</v>
      </c>
      <c r="K2707">
        <v>0</v>
      </c>
      <c r="L2707">
        <v>0</v>
      </c>
      <c r="M2707" t="s">
        <v>8475</v>
      </c>
    </row>
    <row r="2708" spans="1:13">
      <c r="A2708" s="13">
        <f t="shared" si="42"/>
        <v>0</v>
      </c>
      <c r="B2708">
        <v>3005444</v>
      </c>
      <c r="C2708">
        <v>1380</v>
      </c>
      <c r="D2708">
        <v>1500</v>
      </c>
      <c r="E2708"/>
      <c r="F2708" t="s">
        <v>1443</v>
      </c>
      <c r="G2708">
        <v>0</v>
      </c>
      <c r="H2708">
        <v>0</v>
      </c>
      <c r="I2708">
        <v>0</v>
      </c>
      <c r="J2708">
        <v>0</v>
      </c>
      <c r="K2708">
        <v>9</v>
      </c>
      <c r="L2708">
        <v>0</v>
      </c>
      <c r="M2708" t="s">
        <v>8710</v>
      </c>
    </row>
    <row r="2709" spans="1:13">
      <c r="A2709" s="13">
        <f t="shared" si="42"/>
        <v>27</v>
      </c>
      <c r="B2709">
        <v>3005445</v>
      </c>
      <c r="C2709">
        <v>1380</v>
      </c>
      <c r="D2709">
        <v>1501</v>
      </c>
      <c r="E2709"/>
      <c r="F2709" t="s">
        <v>253</v>
      </c>
      <c r="G2709">
        <v>27</v>
      </c>
      <c r="H2709">
        <v>0</v>
      </c>
      <c r="I2709">
        <v>0</v>
      </c>
      <c r="J2709">
        <v>0</v>
      </c>
      <c r="K2709">
        <v>0</v>
      </c>
      <c r="L2709">
        <v>0</v>
      </c>
      <c r="M2709" t="s">
        <v>1771</v>
      </c>
    </row>
    <row r="2710" spans="1:13">
      <c r="A2710" s="13">
        <f t="shared" si="42"/>
        <v>8</v>
      </c>
      <c r="B2710">
        <v>3005446</v>
      </c>
      <c r="C2710">
        <v>1380</v>
      </c>
      <c r="D2710">
        <v>1500</v>
      </c>
      <c r="E2710"/>
      <c r="F2710" t="s">
        <v>253</v>
      </c>
      <c r="G2710">
        <v>8</v>
      </c>
      <c r="H2710">
        <v>0</v>
      </c>
      <c r="I2710">
        <v>0</v>
      </c>
      <c r="J2710">
        <v>0</v>
      </c>
      <c r="K2710">
        <v>0</v>
      </c>
      <c r="L2710">
        <v>0</v>
      </c>
      <c r="M2710" t="s">
        <v>1772</v>
      </c>
    </row>
    <row r="2711" spans="1:13">
      <c r="A2711" s="13">
        <f t="shared" si="42"/>
        <v>2</v>
      </c>
      <c r="B2711">
        <v>3005448</v>
      </c>
      <c r="C2711">
        <v>1380</v>
      </c>
      <c r="D2711">
        <v>1500</v>
      </c>
      <c r="E2711"/>
      <c r="F2711" t="s">
        <v>253</v>
      </c>
      <c r="G2711">
        <v>2</v>
      </c>
      <c r="H2711">
        <v>0</v>
      </c>
      <c r="I2711">
        <v>0</v>
      </c>
      <c r="J2711">
        <v>0</v>
      </c>
      <c r="K2711">
        <v>0</v>
      </c>
      <c r="L2711">
        <v>0</v>
      </c>
      <c r="M2711" t="s">
        <v>1773</v>
      </c>
    </row>
    <row r="2712" spans="1:13">
      <c r="A2712" s="13">
        <f t="shared" si="42"/>
        <v>2</v>
      </c>
      <c r="B2712">
        <v>3005449</v>
      </c>
      <c r="C2712">
        <v>1380</v>
      </c>
      <c r="D2712">
        <v>1500</v>
      </c>
      <c r="E2712"/>
      <c r="F2712" t="s">
        <v>253</v>
      </c>
      <c r="G2712">
        <v>2</v>
      </c>
      <c r="H2712">
        <v>0</v>
      </c>
      <c r="I2712">
        <v>0</v>
      </c>
      <c r="J2712">
        <v>0</v>
      </c>
      <c r="K2712">
        <v>0</v>
      </c>
      <c r="L2712">
        <v>0</v>
      </c>
      <c r="M2712" t="s">
        <v>9151</v>
      </c>
    </row>
    <row r="2713" spans="1:13">
      <c r="A2713" s="13">
        <f t="shared" si="42"/>
        <v>2</v>
      </c>
      <c r="B2713">
        <v>3005450</v>
      </c>
      <c r="C2713">
        <v>1380</v>
      </c>
      <c r="D2713">
        <v>1500</v>
      </c>
      <c r="E2713"/>
      <c r="F2713" t="s">
        <v>253</v>
      </c>
      <c r="G2713">
        <v>2</v>
      </c>
      <c r="H2713">
        <v>0</v>
      </c>
      <c r="I2713">
        <v>0</v>
      </c>
      <c r="J2713">
        <v>0</v>
      </c>
      <c r="K2713">
        <v>0</v>
      </c>
      <c r="L2713">
        <v>0</v>
      </c>
      <c r="M2713" t="s">
        <v>1774</v>
      </c>
    </row>
    <row r="2714" spans="1:13">
      <c r="A2714" s="13">
        <f t="shared" si="42"/>
        <v>2</v>
      </c>
      <c r="B2714">
        <v>3005451</v>
      </c>
      <c r="C2714">
        <v>1380</v>
      </c>
      <c r="D2714">
        <v>1501</v>
      </c>
      <c r="E2714"/>
      <c r="F2714" t="s">
        <v>253</v>
      </c>
      <c r="G2714">
        <v>2</v>
      </c>
      <c r="H2714">
        <v>0</v>
      </c>
      <c r="I2714">
        <v>0</v>
      </c>
      <c r="J2714">
        <v>0</v>
      </c>
      <c r="K2714">
        <v>0</v>
      </c>
      <c r="L2714">
        <v>0</v>
      </c>
      <c r="M2714" t="s">
        <v>1775</v>
      </c>
    </row>
    <row r="2715" spans="1:13">
      <c r="A2715" s="13">
        <f t="shared" si="42"/>
        <v>1</v>
      </c>
      <c r="B2715">
        <v>3005453</v>
      </c>
      <c r="C2715">
        <v>1380</v>
      </c>
      <c r="D2715">
        <v>1500</v>
      </c>
      <c r="E2715"/>
      <c r="F2715" t="s">
        <v>253</v>
      </c>
      <c r="G2715">
        <v>1</v>
      </c>
      <c r="H2715">
        <v>0</v>
      </c>
      <c r="I2715">
        <v>0</v>
      </c>
      <c r="J2715">
        <v>0</v>
      </c>
      <c r="K2715">
        <v>0</v>
      </c>
      <c r="L2715">
        <v>0</v>
      </c>
      <c r="M2715" t="s">
        <v>1776</v>
      </c>
    </row>
    <row r="2716" spans="1:13">
      <c r="A2716" s="13">
        <f t="shared" si="42"/>
        <v>2</v>
      </c>
      <c r="B2716">
        <v>3005454</v>
      </c>
      <c r="C2716">
        <v>1380</v>
      </c>
      <c r="D2716">
        <v>1500</v>
      </c>
      <c r="E2716"/>
      <c r="F2716" t="s">
        <v>253</v>
      </c>
      <c r="G2716">
        <v>2</v>
      </c>
      <c r="H2716">
        <v>0</v>
      </c>
      <c r="I2716">
        <v>0</v>
      </c>
      <c r="J2716">
        <v>0</v>
      </c>
      <c r="K2716">
        <v>0</v>
      </c>
      <c r="L2716">
        <v>0</v>
      </c>
      <c r="M2716" t="s">
        <v>8567</v>
      </c>
    </row>
    <row r="2717" spans="1:13">
      <c r="A2717" s="13">
        <f t="shared" si="42"/>
        <v>7</v>
      </c>
      <c r="B2717">
        <v>3005455</v>
      </c>
      <c r="C2717">
        <v>1380</v>
      </c>
      <c r="D2717">
        <v>1500</v>
      </c>
      <c r="E2717"/>
      <c r="F2717" t="s">
        <v>253</v>
      </c>
      <c r="G2717">
        <v>7</v>
      </c>
      <c r="H2717">
        <v>0</v>
      </c>
      <c r="I2717">
        <v>0</v>
      </c>
      <c r="J2717">
        <v>0</v>
      </c>
      <c r="K2717">
        <v>0</v>
      </c>
      <c r="L2717">
        <v>0</v>
      </c>
      <c r="M2717" t="s">
        <v>1777</v>
      </c>
    </row>
    <row r="2718" spans="1:13">
      <c r="A2718" s="13">
        <f t="shared" si="42"/>
        <v>2</v>
      </c>
      <c r="B2718">
        <v>3005456</v>
      </c>
      <c r="C2718">
        <v>1380</v>
      </c>
      <c r="D2718">
        <v>1500</v>
      </c>
      <c r="E2718"/>
      <c r="F2718" t="s">
        <v>253</v>
      </c>
      <c r="G2718">
        <v>2</v>
      </c>
      <c r="H2718">
        <v>0</v>
      </c>
      <c r="I2718">
        <v>0</v>
      </c>
      <c r="J2718">
        <v>0</v>
      </c>
      <c r="K2718">
        <v>0</v>
      </c>
      <c r="L2718">
        <v>0</v>
      </c>
      <c r="M2718" t="s">
        <v>1778</v>
      </c>
    </row>
    <row r="2719" spans="1:13">
      <c r="A2719" s="13">
        <f t="shared" si="42"/>
        <v>8</v>
      </c>
      <c r="B2719">
        <v>3005457</v>
      </c>
      <c r="C2719">
        <v>1380</v>
      </c>
      <c r="D2719">
        <v>1500</v>
      </c>
      <c r="E2719"/>
      <c r="F2719" t="s">
        <v>253</v>
      </c>
      <c r="G2719">
        <v>8</v>
      </c>
      <c r="H2719">
        <v>0</v>
      </c>
      <c r="I2719">
        <v>0</v>
      </c>
      <c r="J2719">
        <v>0</v>
      </c>
      <c r="K2719">
        <v>0</v>
      </c>
      <c r="L2719">
        <v>0</v>
      </c>
      <c r="M2719" t="s">
        <v>1779</v>
      </c>
    </row>
    <row r="2720" spans="1:13">
      <c r="A2720" s="13">
        <f t="shared" si="42"/>
        <v>51</v>
      </c>
      <c r="B2720">
        <v>3005458</v>
      </c>
      <c r="C2720">
        <v>1380</v>
      </c>
      <c r="D2720">
        <v>1500</v>
      </c>
      <c r="E2720"/>
      <c r="F2720" t="s">
        <v>253</v>
      </c>
      <c r="G2720">
        <v>51</v>
      </c>
      <c r="H2720">
        <v>0</v>
      </c>
      <c r="I2720">
        <v>0</v>
      </c>
      <c r="J2720">
        <v>0</v>
      </c>
      <c r="K2720">
        <v>0</v>
      </c>
      <c r="L2720">
        <v>0</v>
      </c>
      <c r="M2720" t="s">
        <v>1780</v>
      </c>
    </row>
    <row r="2721" spans="1:13">
      <c r="A2721" s="13">
        <f t="shared" si="42"/>
        <v>4</v>
      </c>
      <c r="B2721">
        <v>3005459</v>
      </c>
      <c r="C2721">
        <v>1380</v>
      </c>
      <c r="D2721">
        <v>1500</v>
      </c>
      <c r="E2721"/>
      <c r="F2721" t="s">
        <v>253</v>
      </c>
      <c r="G2721">
        <v>4</v>
      </c>
      <c r="H2721">
        <v>0</v>
      </c>
      <c r="I2721">
        <v>0</v>
      </c>
      <c r="J2721">
        <v>0</v>
      </c>
      <c r="K2721">
        <v>0</v>
      </c>
      <c r="L2721">
        <v>0</v>
      </c>
      <c r="M2721" t="s">
        <v>1781</v>
      </c>
    </row>
    <row r="2722" spans="1:13">
      <c r="A2722" s="13">
        <f t="shared" si="42"/>
        <v>1</v>
      </c>
      <c r="B2722">
        <v>3005460</v>
      </c>
      <c r="C2722">
        <v>1380</v>
      </c>
      <c r="D2722">
        <v>1500</v>
      </c>
      <c r="E2722"/>
      <c r="F2722" t="s">
        <v>253</v>
      </c>
      <c r="G2722">
        <v>1</v>
      </c>
      <c r="H2722">
        <v>0</v>
      </c>
      <c r="I2722">
        <v>0</v>
      </c>
      <c r="J2722">
        <v>0</v>
      </c>
      <c r="K2722">
        <v>0</v>
      </c>
      <c r="L2722">
        <v>0</v>
      </c>
      <c r="M2722" t="s">
        <v>1782</v>
      </c>
    </row>
    <row r="2723" spans="1:13">
      <c r="A2723" s="13">
        <f t="shared" si="42"/>
        <v>1</v>
      </c>
      <c r="B2723">
        <v>3005461</v>
      </c>
      <c r="C2723">
        <v>1380</v>
      </c>
      <c r="D2723">
        <v>1500</v>
      </c>
      <c r="E2723"/>
      <c r="F2723" t="s">
        <v>253</v>
      </c>
      <c r="G2723">
        <v>1</v>
      </c>
      <c r="H2723">
        <v>0</v>
      </c>
      <c r="I2723">
        <v>0</v>
      </c>
      <c r="J2723">
        <v>0</v>
      </c>
      <c r="K2723">
        <v>0</v>
      </c>
      <c r="L2723">
        <v>0</v>
      </c>
      <c r="M2723" t="s">
        <v>1783</v>
      </c>
    </row>
    <row r="2724" spans="1:13">
      <c r="A2724" s="13">
        <f t="shared" si="42"/>
        <v>1</v>
      </c>
      <c r="B2724">
        <v>3005461</v>
      </c>
      <c r="C2724">
        <v>1400</v>
      </c>
      <c r="D2724">
        <v>1500</v>
      </c>
      <c r="E2724"/>
      <c r="F2724" t="s">
        <v>253</v>
      </c>
      <c r="G2724">
        <v>1</v>
      </c>
      <c r="H2724">
        <v>0</v>
      </c>
      <c r="I2724">
        <v>0</v>
      </c>
      <c r="J2724">
        <v>0</v>
      </c>
      <c r="K2724">
        <v>0</v>
      </c>
      <c r="L2724">
        <v>0</v>
      </c>
      <c r="M2724" t="s">
        <v>1783</v>
      </c>
    </row>
    <row r="2725" spans="1:13">
      <c r="A2725" s="13">
        <f t="shared" si="42"/>
        <v>1</v>
      </c>
      <c r="B2725">
        <v>3005462</v>
      </c>
      <c r="C2725">
        <v>1380</v>
      </c>
      <c r="D2725">
        <v>1501</v>
      </c>
      <c r="E2725"/>
      <c r="F2725" t="s">
        <v>253</v>
      </c>
      <c r="G2725">
        <v>1</v>
      </c>
      <c r="H2725">
        <v>0</v>
      </c>
      <c r="I2725">
        <v>0</v>
      </c>
      <c r="J2725">
        <v>0</v>
      </c>
      <c r="K2725">
        <v>0</v>
      </c>
      <c r="L2725">
        <v>0</v>
      </c>
      <c r="M2725" t="s">
        <v>1784</v>
      </c>
    </row>
    <row r="2726" spans="1:13">
      <c r="A2726" s="13">
        <f t="shared" si="42"/>
        <v>2</v>
      </c>
      <c r="B2726">
        <v>3005463</v>
      </c>
      <c r="C2726">
        <v>1380</v>
      </c>
      <c r="D2726">
        <v>1501</v>
      </c>
      <c r="E2726"/>
      <c r="F2726" t="s">
        <v>253</v>
      </c>
      <c r="G2726">
        <v>2</v>
      </c>
      <c r="H2726">
        <v>0</v>
      </c>
      <c r="I2726">
        <v>0</v>
      </c>
      <c r="J2726">
        <v>0</v>
      </c>
      <c r="K2726">
        <v>0</v>
      </c>
      <c r="L2726">
        <v>0</v>
      </c>
      <c r="M2726" t="s">
        <v>1785</v>
      </c>
    </row>
    <row r="2727" spans="1:13">
      <c r="A2727" s="13">
        <f t="shared" si="42"/>
        <v>4</v>
      </c>
      <c r="B2727">
        <v>3005464</v>
      </c>
      <c r="C2727">
        <v>1380</v>
      </c>
      <c r="D2727">
        <v>1500</v>
      </c>
      <c r="E2727"/>
      <c r="F2727" t="s">
        <v>253</v>
      </c>
      <c r="G2727">
        <v>4</v>
      </c>
      <c r="H2727">
        <v>0</v>
      </c>
      <c r="I2727">
        <v>0</v>
      </c>
      <c r="J2727">
        <v>0</v>
      </c>
      <c r="K2727">
        <v>0</v>
      </c>
      <c r="L2727">
        <v>0</v>
      </c>
      <c r="M2727" t="s">
        <v>1786</v>
      </c>
    </row>
    <row r="2728" spans="1:13">
      <c r="A2728" s="13">
        <f t="shared" si="42"/>
        <v>2</v>
      </c>
      <c r="B2728">
        <v>3005465</v>
      </c>
      <c r="C2728">
        <v>1380</v>
      </c>
      <c r="D2728">
        <v>1501</v>
      </c>
      <c r="E2728"/>
      <c r="F2728" t="s">
        <v>253</v>
      </c>
      <c r="G2728">
        <v>2</v>
      </c>
      <c r="H2728">
        <v>0</v>
      </c>
      <c r="I2728">
        <v>0</v>
      </c>
      <c r="J2728">
        <v>0</v>
      </c>
      <c r="K2728">
        <v>0</v>
      </c>
      <c r="L2728">
        <v>0</v>
      </c>
      <c r="M2728" t="s">
        <v>1787</v>
      </c>
    </row>
    <row r="2729" spans="1:13">
      <c r="A2729" s="13">
        <f t="shared" si="42"/>
        <v>3</v>
      </c>
      <c r="B2729">
        <v>3005466</v>
      </c>
      <c r="C2729">
        <v>1380</v>
      </c>
      <c r="D2729">
        <v>1501</v>
      </c>
      <c r="E2729"/>
      <c r="F2729" t="s">
        <v>253</v>
      </c>
      <c r="G2729">
        <v>3</v>
      </c>
      <c r="H2729">
        <v>0</v>
      </c>
      <c r="I2729">
        <v>0</v>
      </c>
      <c r="J2729">
        <v>0</v>
      </c>
      <c r="K2729">
        <v>0</v>
      </c>
      <c r="L2729">
        <v>0</v>
      </c>
      <c r="M2729" t="s">
        <v>1788</v>
      </c>
    </row>
    <row r="2730" spans="1:13">
      <c r="A2730" s="13">
        <f t="shared" si="42"/>
        <v>1</v>
      </c>
      <c r="B2730">
        <v>3005467</v>
      </c>
      <c r="C2730">
        <v>1380</v>
      </c>
      <c r="D2730">
        <v>1500</v>
      </c>
      <c r="E2730"/>
      <c r="F2730" t="s">
        <v>253</v>
      </c>
      <c r="G2730">
        <v>1</v>
      </c>
      <c r="H2730">
        <v>0</v>
      </c>
      <c r="I2730">
        <v>0</v>
      </c>
      <c r="J2730">
        <v>0</v>
      </c>
      <c r="K2730">
        <v>0</v>
      </c>
      <c r="L2730">
        <v>0</v>
      </c>
      <c r="M2730" t="s">
        <v>1789</v>
      </c>
    </row>
    <row r="2731" spans="1:13">
      <c r="A2731" s="13">
        <f t="shared" si="42"/>
        <v>7</v>
      </c>
      <c r="B2731">
        <v>3005468</v>
      </c>
      <c r="C2731">
        <v>1380</v>
      </c>
      <c r="D2731">
        <v>1500</v>
      </c>
      <c r="E2731"/>
      <c r="F2731" t="s">
        <v>253</v>
      </c>
      <c r="G2731">
        <v>7</v>
      </c>
      <c r="H2731">
        <v>0</v>
      </c>
      <c r="I2731">
        <v>0</v>
      </c>
      <c r="J2731">
        <v>0</v>
      </c>
      <c r="K2731">
        <v>0</v>
      </c>
      <c r="L2731">
        <v>0</v>
      </c>
      <c r="M2731" t="s">
        <v>1790</v>
      </c>
    </row>
    <row r="2732" spans="1:13">
      <c r="A2732" s="13">
        <f t="shared" si="42"/>
        <v>1</v>
      </c>
      <c r="B2732">
        <v>3005469</v>
      </c>
      <c r="C2732">
        <v>1380</v>
      </c>
      <c r="D2732">
        <v>1500</v>
      </c>
      <c r="E2732"/>
      <c r="F2732" t="s">
        <v>253</v>
      </c>
      <c r="G2732">
        <v>1</v>
      </c>
      <c r="H2732">
        <v>0</v>
      </c>
      <c r="I2732">
        <v>0</v>
      </c>
      <c r="J2732">
        <v>0</v>
      </c>
      <c r="K2732">
        <v>0</v>
      </c>
      <c r="L2732">
        <v>0</v>
      </c>
      <c r="M2732" t="s">
        <v>1791</v>
      </c>
    </row>
    <row r="2733" spans="1:13">
      <c r="A2733" s="13">
        <f t="shared" si="42"/>
        <v>2</v>
      </c>
      <c r="B2733">
        <v>3005470</v>
      </c>
      <c r="C2733">
        <v>1380</v>
      </c>
      <c r="D2733">
        <v>1501</v>
      </c>
      <c r="E2733"/>
      <c r="F2733" t="s">
        <v>253</v>
      </c>
      <c r="G2733">
        <v>2</v>
      </c>
      <c r="H2733">
        <v>0</v>
      </c>
      <c r="I2733">
        <v>0</v>
      </c>
      <c r="J2733">
        <v>0</v>
      </c>
      <c r="K2733">
        <v>0</v>
      </c>
      <c r="L2733">
        <v>0</v>
      </c>
      <c r="M2733" t="s">
        <v>1792</v>
      </c>
    </row>
    <row r="2734" spans="1:13">
      <c r="A2734" s="13">
        <f t="shared" si="42"/>
        <v>7</v>
      </c>
      <c r="B2734">
        <v>3005472</v>
      </c>
      <c r="C2734">
        <v>1380</v>
      </c>
      <c r="D2734">
        <v>1500</v>
      </c>
      <c r="E2734"/>
      <c r="F2734" t="s">
        <v>253</v>
      </c>
      <c r="G2734">
        <v>7</v>
      </c>
      <c r="H2734">
        <v>0</v>
      </c>
      <c r="I2734">
        <v>0</v>
      </c>
      <c r="J2734">
        <v>0</v>
      </c>
      <c r="K2734">
        <v>0</v>
      </c>
      <c r="L2734">
        <v>0</v>
      </c>
      <c r="M2734" t="s">
        <v>1793</v>
      </c>
    </row>
    <row r="2735" spans="1:13">
      <c r="A2735" s="13">
        <f t="shared" si="42"/>
        <v>1</v>
      </c>
      <c r="B2735">
        <v>3005474</v>
      </c>
      <c r="C2735">
        <v>1380</v>
      </c>
      <c r="D2735">
        <v>1500</v>
      </c>
      <c r="E2735"/>
      <c r="F2735" t="s">
        <v>253</v>
      </c>
      <c r="G2735">
        <v>1</v>
      </c>
      <c r="H2735">
        <v>0</v>
      </c>
      <c r="I2735">
        <v>0</v>
      </c>
      <c r="J2735">
        <v>0</v>
      </c>
      <c r="K2735">
        <v>0</v>
      </c>
      <c r="L2735">
        <v>0</v>
      </c>
      <c r="M2735" t="s">
        <v>8420</v>
      </c>
    </row>
    <row r="2736" spans="1:13">
      <c r="A2736" s="13">
        <f t="shared" si="42"/>
        <v>2</v>
      </c>
      <c r="B2736">
        <v>3005475</v>
      </c>
      <c r="C2736">
        <v>1380</v>
      </c>
      <c r="D2736">
        <v>1501</v>
      </c>
      <c r="E2736"/>
      <c r="F2736" t="s">
        <v>253</v>
      </c>
      <c r="G2736">
        <v>2</v>
      </c>
      <c r="H2736">
        <v>0</v>
      </c>
      <c r="I2736">
        <v>0</v>
      </c>
      <c r="J2736">
        <v>0</v>
      </c>
      <c r="K2736">
        <v>0</v>
      </c>
      <c r="L2736">
        <v>0</v>
      </c>
      <c r="M2736" t="s">
        <v>1794</v>
      </c>
    </row>
    <row r="2737" spans="1:13">
      <c r="A2737" s="13">
        <f t="shared" si="42"/>
        <v>5</v>
      </c>
      <c r="B2737">
        <v>3005477</v>
      </c>
      <c r="C2737">
        <v>1380</v>
      </c>
      <c r="D2737">
        <v>1501</v>
      </c>
      <c r="E2737"/>
      <c r="F2737" t="s">
        <v>253</v>
      </c>
      <c r="G2737">
        <v>5</v>
      </c>
      <c r="H2737">
        <v>0</v>
      </c>
      <c r="I2737">
        <v>0</v>
      </c>
      <c r="J2737">
        <v>0</v>
      </c>
      <c r="K2737">
        <v>0</v>
      </c>
      <c r="L2737">
        <v>0</v>
      </c>
      <c r="M2737" t="s">
        <v>1795</v>
      </c>
    </row>
    <row r="2738" spans="1:13">
      <c r="A2738" s="13">
        <f t="shared" si="42"/>
        <v>1</v>
      </c>
      <c r="B2738">
        <v>3005478</v>
      </c>
      <c r="C2738">
        <v>1380</v>
      </c>
      <c r="D2738">
        <v>1501</v>
      </c>
      <c r="E2738"/>
      <c r="F2738" t="s">
        <v>253</v>
      </c>
      <c r="G2738">
        <v>1</v>
      </c>
      <c r="H2738">
        <v>0</v>
      </c>
      <c r="I2738">
        <v>0</v>
      </c>
      <c r="J2738">
        <v>0</v>
      </c>
      <c r="K2738">
        <v>0</v>
      </c>
      <c r="L2738">
        <v>0</v>
      </c>
      <c r="M2738" t="s">
        <v>1796</v>
      </c>
    </row>
    <row r="2739" spans="1:13">
      <c r="A2739" s="13">
        <f t="shared" si="42"/>
        <v>3</v>
      </c>
      <c r="B2739">
        <v>3005479</v>
      </c>
      <c r="C2739">
        <v>1380</v>
      </c>
      <c r="D2739">
        <v>1501</v>
      </c>
      <c r="E2739"/>
      <c r="F2739" t="s">
        <v>253</v>
      </c>
      <c r="G2739">
        <v>3</v>
      </c>
      <c r="H2739">
        <v>0</v>
      </c>
      <c r="I2739">
        <v>0</v>
      </c>
      <c r="J2739">
        <v>0</v>
      </c>
      <c r="K2739">
        <v>0</v>
      </c>
      <c r="L2739">
        <v>0</v>
      </c>
      <c r="M2739" t="s">
        <v>1797</v>
      </c>
    </row>
    <row r="2740" spans="1:13">
      <c r="A2740" s="13">
        <f t="shared" si="42"/>
        <v>8</v>
      </c>
      <c r="B2740">
        <v>3005480</v>
      </c>
      <c r="C2740">
        <v>1380</v>
      </c>
      <c r="D2740">
        <v>1500</v>
      </c>
      <c r="E2740"/>
      <c r="F2740" t="s">
        <v>253</v>
      </c>
      <c r="G2740">
        <v>8</v>
      </c>
      <c r="H2740">
        <v>0</v>
      </c>
      <c r="I2740">
        <v>0</v>
      </c>
      <c r="J2740">
        <v>0</v>
      </c>
      <c r="K2740">
        <v>0</v>
      </c>
      <c r="L2740">
        <v>0</v>
      </c>
      <c r="M2740" t="s">
        <v>1798</v>
      </c>
    </row>
    <row r="2741" spans="1:13">
      <c r="A2741" s="13">
        <f t="shared" si="42"/>
        <v>16</v>
      </c>
      <c r="B2741">
        <v>3005481</v>
      </c>
      <c r="C2741">
        <v>1380</v>
      </c>
      <c r="D2741">
        <v>1500</v>
      </c>
      <c r="E2741"/>
      <c r="F2741" t="s">
        <v>253</v>
      </c>
      <c r="G2741">
        <v>16</v>
      </c>
      <c r="H2741">
        <v>0</v>
      </c>
      <c r="I2741">
        <v>0</v>
      </c>
      <c r="J2741">
        <v>0</v>
      </c>
      <c r="K2741">
        <v>0</v>
      </c>
      <c r="L2741">
        <v>0</v>
      </c>
      <c r="M2741" t="s">
        <v>1799</v>
      </c>
    </row>
    <row r="2742" spans="1:13">
      <c r="A2742" s="13">
        <f t="shared" si="42"/>
        <v>2</v>
      </c>
      <c r="B2742">
        <v>3005482</v>
      </c>
      <c r="C2742">
        <v>1380</v>
      </c>
      <c r="D2742">
        <v>1501</v>
      </c>
      <c r="E2742"/>
      <c r="F2742" t="s">
        <v>253</v>
      </c>
      <c r="G2742">
        <v>2</v>
      </c>
      <c r="H2742">
        <v>0</v>
      </c>
      <c r="I2742">
        <v>0</v>
      </c>
      <c r="J2742">
        <v>0</v>
      </c>
      <c r="K2742">
        <v>0</v>
      </c>
      <c r="L2742">
        <v>0</v>
      </c>
      <c r="M2742" t="s">
        <v>1800</v>
      </c>
    </row>
    <row r="2743" spans="1:13">
      <c r="A2743" s="13">
        <f t="shared" si="42"/>
        <v>3</v>
      </c>
      <c r="B2743">
        <v>3005484</v>
      </c>
      <c r="C2743">
        <v>1380</v>
      </c>
      <c r="D2743">
        <v>1500</v>
      </c>
      <c r="E2743"/>
      <c r="F2743" t="s">
        <v>253</v>
      </c>
      <c r="G2743">
        <v>3</v>
      </c>
      <c r="H2743">
        <v>0</v>
      </c>
      <c r="I2743">
        <v>0</v>
      </c>
      <c r="J2743">
        <v>0</v>
      </c>
      <c r="K2743">
        <v>0</v>
      </c>
      <c r="L2743">
        <v>0</v>
      </c>
      <c r="M2743" t="s">
        <v>1801</v>
      </c>
    </row>
    <row r="2744" spans="1:13">
      <c r="A2744" s="13">
        <f t="shared" si="42"/>
        <v>1</v>
      </c>
      <c r="B2744">
        <v>3005486</v>
      </c>
      <c r="C2744">
        <v>1380</v>
      </c>
      <c r="D2744">
        <v>1501</v>
      </c>
      <c r="E2744"/>
      <c r="F2744" t="s">
        <v>253</v>
      </c>
      <c r="G2744">
        <v>1</v>
      </c>
      <c r="H2744">
        <v>0</v>
      </c>
      <c r="I2744">
        <v>0</v>
      </c>
      <c r="J2744">
        <v>0</v>
      </c>
      <c r="K2744">
        <v>0</v>
      </c>
      <c r="L2744">
        <v>0</v>
      </c>
      <c r="M2744" t="s">
        <v>1802</v>
      </c>
    </row>
    <row r="2745" spans="1:13">
      <c r="A2745" s="13">
        <f t="shared" si="42"/>
        <v>3</v>
      </c>
      <c r="B2745">
        <v>3005487</v>
      </c>
      <c r="C2745">
        <v>1380</v>
      </c>
      <c r="D2745">
        <v>1500</v>
      </c>
      <c r="E2745"/>
      <c r="F2745" t="s">
        <v>253</v>
      </c>
      <c r="G2745">
        <v>3</v>
      </c>
      <c r="H2745">
        <v>0</v>
      </c>
      <c r="I2745">
        <v>0</v>
      </c>
      <c r="J2745">
        <v>0</v>
      </c>
      <c r="K2745">
        <v>0</v>
      </c>
      <c r="L2745">
        <v>0</v>
      </c>
      <c r="M2745" t="s">
        <v>1803</v>
      </c>
    </row>
    <row r="2746" spans="1:13">
      <c r="A2746" s="13">
        <f t="shared" si="42"/>
        <v>1</v>
      </c>
      <c r="B2746">
        <v>3005488</v>
      </c>
      <c r="C2746">
        <v>1380</v>
      </c>
      <c r="D2746">
        <v>1501</v>
      </c>
      <c r="E2746"/>
      <c r="F2746" t="s">
        <v>253</v>
      </c>
      <c r="G2746">
        <v>1</v>
      </c>
      <c r="H2746">
        <v>0</v>
      </c>
      <c r="I2746">
        <v>0</v>
      </c>
      <c r="J2746">
        <v>0</v>
      </c>
      <c r="K2746">
        <v>0</v>
      </c>
      <c r="L2746">
        <v>0</v>
      </c>
      <c r="M2746" t="s">
        <v>1804</v>
      </c>
    </row>
    <row r="2747" spans="1:13">
      <c r="A2747" s="13">
        <f t="shared" si="42"/>
        <v>50</v>
      </c>
      <c r="B2747">
        <v>3005489</v>
      </c>
      <c r="C2747">
        <v>1380</v>
      </c>
      <c r="D2747">
        <v>1500</v>
      </c>
      <c r="E2747"/>
      <c r="F2747" t="s">
        <v>253</v>
      </c>
      <c r="G2747">
        <v>50</v>
      </c>
      <c r="H2747">
        <v>0</v>
      </c>
      <c r="I2747">
        <v>0</v>
      </c>
      <c r="J2747">
        <v>0</v>
      </c>
      <c r="K2747">
        <v>0</v>
      </c>
      <c r="L2747">
        <v>0</v>
      </c>
      <c r="M2747" t="s">
        <v>1805</v>
      </c>
    </row>
    <row r="2748" spans="1:13">
      <c r="A2748" s="13">
        <f t="shared" si="42"/>
        <v>2</v>
      </c>
      <c r="B2748">
        <v>3005490</v>
      </c>
      <c r="C2748">
        <v>1380</v>
      </c>
      <c r="D2748">
        <v>1501</v>
      </c>
      <c r="E2748"/>
      <c r="F2748" t="s">
        <v>253</v>
      </c>
      <c r="G2748">
        <v>2</v>
      </c>
      <c r="H2748">
        <v>0</v>
      </c>
      <c r="I2748">
        <v>0</v>
      </c>
      <c r="J2748">
        <v>0</v>
      </c>
      <c r="K2748">
        <v>0</v>
      </c>
      <c r="L2748">
        <v>0</v>
      </c>
      <c r="M2748" t="s">
        <v>1806</v>
      </c>
    </row>
    <row r="2749" spans="1:13">
      <c r="A2749" s="13">
        <f t="shared" si="42"/>
        <v>4</v>
      </c>
      <c r="B2749">
        <v>3005491</v>
      </c>
      <c r="C2749">
        <v>1380</v>
      </c>
      <c r="D2749">
        <v>1500</v>
      </c>
      <c r="E2749"/>
      <c r="F2749" t="s">
        <v>253</v>
      </c>
      <c r="G2749">
        <v>4</v>
      </c>
      <c r="H2749">
        <v>0</v>
      </c>
      <c r="I2749">
        <v>0</v>
      </c>
      <c r="J2749">
        <v>0</v>
      </c>
      <c r="K2749">
        <v>0</v>
      </c>
      <c r="L2749">
        <v>0</v>
      </c>
      <c r="M2749" t="s">
        <v>1807</v>
      </c>
    </row>
    <row r="2750" spans="1:13">
      <c r="A2750" s="13">
        <f t="shared" si="42"/>
        <v>2</v>
      </c>
      <c r="B2750">
        <v>3005492</v>
      </c>
      <c r="C2750">
        <v>1380</v>
      </c>
      <c r="D2750">
        <v>1501</v>
      </c>
      <c r="E2750"/>
      <c r="F2750" t="s">
        <v>253</v>
      </c>
      <c r="G2750">
        <v>2</v>
      </c>
      <c r="H2750">
        <v>0</v>
      </c>
      <c r="I2750">
        <v>0</v>
      </c>
      <c r="J2750">
        <v>0</v>
      </c>
      <c r="K2750">
        <v>0</v>
      </c>
      <c r="L2750">
        <v>0</v>
      </c>
      <c r="M2750" t="s">
        <v>1808</v>
      </c>
    </row>
    <row r="2751" spans="1:13">
      <c r="A2751" s="13">
        <f t="shared" si="42"/>
        <v>5</v>
      </c>
      <c r="B2751">
        <v>3005493</v>
      </c>
      <c r="C2751">
        <v>1380</v>
      </c>
      <c r="D2751">
        <v>1501</v>
      </c>
      <c r="E2751"/>
      <c r="F2751" t="s">
        <v>253</v>
      </c>
      <c r="G2751">
        <v>5</v>
      </c>
      <c r="H2751">
        <v>0</v>
      </c>
      <c r="I2751">
        <v>0</v>
      </c>
      <c r="J2751">
        <v>0</v>
      </c>
      <c r="K2751">
        <v>0</v>
      </c>
      <c r="L2751">
        <v>0</v>
      </c>
      <c r="M2751" t="s">
        <v>1809</v>
      </c>
    </row>
    <row r="2752" spans="1:13">
      <c r="A2752" s="13">
        <f t="shared" si="42"/>
        <v>5</v>
      </c>
      <c r="B2752">
        <v>3005494</v>
      </c>
      <c r="C2752">
        <v>1380</v>
      </c>
      <c r="D2752">
        <v>1500</v>
      </c>
      <c r="E2752"/>
      <c r="F2752" t="s">
        <v>253</v>
      </c>
      <c r="G2752">
        <v>5</v>
      </c>
      <c r="H2752">
        <v>0</v>
      </c>
      <c r="I2752">
        <v>0</v>
      </c>
      <c r="J2752">
        <v>0</v>
      </c>
      <c r="K2752">
        <v>0</v>
      </c>
      <c r="L2752">
        <v>0</v>
      </c>
      <c r="M2752" t="s">
        <v>1810</v>
      </c>
    </row>
    <row r="2753" spans="1:13">
      <c r="A2753" s="13">
        <f t="shared" si="42"/>
        <v>2</v>
      </c>
      <c r="B2753">
        <v>3005495</v>
      </c>
      <c r="C2753">
        <v>1380</v>
      </c>
      <c r="D2753">
        <v>1501</v>
      </c>
      <c r="E2753"/>
      <c r="F2753" t="s">
        <v>253</v>
      </c>
      <c r="G2753">
        <v>2</v>
      </c>
      <c r="H2753">
        <v>0</v>
      </c>
      <c r="I2753">
        <v>0</v>
      </c>
      <c r="J2753">
        <v>0</v>
      </c>
      <c r="K2753">
        <v>0</v>
      </c>
      <c r="L2753">
        <v>0</v>
      </c>
      <c r="M2753" t="s">
        <v>1811</v>
      </c>
    </row>
    <row r="2754" spans="1:13">
      <c r="A2754" s="13">
        <f t="shared" si="42"/>
        <v>4</v>
      </c>
      <c r="B2754">
        <v>3005496</v>
      </c>
      <c r="C2754">
        <v>1380</v>
      </c>
      <c r="D2754">
        <v>1500</v>
      </c>
      <c r="E2754"/>
      <c r="F2754" t="s">
        <v>253</v>
      </c>
      <c r="G2754">
        <v>4</v>
      </c>
      <c r="H2754">
        <v>0</v>
      </c>
      <c r="I2754">
        <v>0</v>
      </c>
      <c r="J2754">
        <v>0</v>
      </c>
      <c r="K2754">
        <v>0</v>
      </c>
      <c r="L2754">
        <v>0</v>
      </c>
      <c r="M2754" t="s">
        <v>1812</v>
      </c>
    </row>
    <row r="2755" spans="1:13">
      <c r="A2755" s="13">
        <f t="shared" ref="A2755:A2818" si="43">G2755+H2755+I2755</f>
        <v>4</v>
      </c>
      <c r="B2755">
        <v>3005497</v>
      </c>
      <c r="C2755">
        <v>1380</v>
      </c>
      <c r="D2755">
        <v>1501</v>
      </c>
      <c r="E2755"/>
      <c r="F2755" t="s">
        <v>253</v>
      </c>
      <c r="G2755">
        <v>4</v>
      </c>
      <c r="H2755">
        <v>0</v>
      </c>
      <c r="I2755">
        <v>0</v>
      </c>
      <c r="J2755">
        <v>0</v>
      </c>
      <c r="K2755">
        <v>0</v>
      </c>
      <c r="L2755">
        <v>0</v>
      </c>
      <c r="M2755" t="s">
        <v>1813</v>
      </c>
    </row>
    <row r="2756" spans="1:13">
      <c r="A2756" s="13">
        <f t="shared" si="43"/>
        <v>4</v>
      </c>
      <c r="B2756">
        <v>3005498</v>
      </c>
      <c r="C2756">
        <v>1380</v>
      </c>
      <c r="D2756">
        <v>1501</v>
      </c>
      <c r="E2756"/>
      <c r="F2756" t="s">
        <v>253</v>
      </c>
      <c r="G2756">
        <v>4</v>
      </c>
      <c r="H2756">
        <v>0</v>
      </c>
      <c r="I2756">
        <v>0</v>
      </c>
      <c r="J2756">
        <v>0</v>
      </c>
      <c r="K2756">
        <v>0</v>
      </c>
      <c r="L2756">
        <v>0</v>
      </c>
      <c r="M2756" t="s">
        <v>1814</v>
      </c>
    </row>
    <row r="2757" spans="1:13">
      <c r="A2757" s="13">
        <f t="shared" si="43"/>
        <v>5</v>
      </c>
      <c r="B2757">
        <v>3005499</v>
      </c>
      <c r="C2757">
        <v>1380</v>
      </c>
      <c r="D2757">
        <v>1500</v>
      </c>
      <c r="E2757"/>
      <c r="F2757" t="s">
        <v>253</v>
      </c>
      <c r="G2757">
        <v>5</v>
      </c>
      <c r="H2757">
        <v>0</v>
      </c>
      <c r="I2757">
        <v>0</v>
      </c>
      <c r="J2757">
        <v>0</v>
      </c>
      <c r="K2757">
        <v>0</v>
      </c>
      <c r="L2757">
        <v>0</v>
      </c>
      <c r="M2757" t="s">
        <v>1815</v>
      </c>
    </row>
    <row r="2758" spans="1:13">
      <c r="A2758" s="13">
        <f t="shared" si="43"/>
        <v>1</v>
      </c>
      <c r="B2758">
        <v>3005500</v>
      </c>
      <c r="C2758">
        <v>1380</v>
      </c>
      <c r="D2758">
        <v>1500</v>
      </c>
      <c r="E2758"/>
      <c r="F2758" t="s">
        <v>253</v>
      </c>
      <c r="G2758">
        <v>1</v>
      </c>
      <c r="H2758">
        <v>0</v>
      </c>
      <c r="I2758">
        <v>0</v>
      </c>
      <c r="J2758">
        <v>0</v>
      </c>
      <c r="K2758">
        <v>0</v>
      </c>
      <c r="L2758">
        <v>0</v>
      </c>
      <c r="M2758" t="s">
        <v>1816</v>
      </c>
    </row>
    <row r="2759" spans="1:13">
      <c r="A2759" s="13">
        <f t="shared" si="43"/>
        <v>1</v>
      </c>
      <c r="B2759">
        <v>3005501</v>
      </c>
      <c r="C2759">
        <v>1380</v>
      </c>
      <c r="D2759">
        <v>1501</v>
      </c>
      <c r="E2759"/>
      <c r="F2759" t="s">
        <v>253</v>
      </c>
      <c r="G2759">
        <v>1</v>
      </c>
      <c r="H2759">
        <v>0</v>
      </c>
      <c r="I2759">
        <v>0</v>
      </c>
      <c r="J2759">
        <v>0</v>
      </c>
      <c r="K2759">
        <v>0</v>
      </c>
      <c r="L2759">
        <v>0</v>
      </c>
      <c r="M2759" t="s">
        <v>1817</v>
      </c>
    </row>
    <row r="2760" spans="1:13">
      <c r="A2760" s="13">
        <f t="shared" si="43"/>
        <v>4</v>
      </c>
      <c r="B2760">
        <v>3005502</v>
      </c>
      <c r="C2760">
        <v>1380</v>
      </c>
      <c r="D2760">
        <v>1500</v>
      </c>
      <c r="E2760"/>
      <c r="F2760" t="s">
        <v>253</v>
      </c>
      <c r="G2760">
        <v>4</v>
      </c>
      <c r="H2760">
        <v>0</v>
      </c>
      <c r="I2760">
        <v>0</v>
      </c>
      <c r="J2760">
        <v>0</v>
      </c>
      <c r="K2760">
        <v>0</v>
      </c>
      <c r="L2760">
        <v>0</v>
      </c>
      <c r="M2760" t="s">
        <v>1818</v>
      </c>
    </row>
    <row r="2761" spans="1:13">
      <c r="A2761" s="13">
        <f t="shared" si="43"/>
        <v>2</v>
      </c>
      <c r="B2761">
        <v>3005503</v>
      </c>
      <c r="C2761">
        <v>1380</v>
      </c>
      <c r="D2761">
        <v>1501</v>
      </c>
      <c r="E2761"/>
      <c r="F2761" t="s">
        <v>253</v>
      </c>
      <c r="G2761">
        <v>2</v>
      </c>
      <c r="H2761">
        <v>0</v>
      </c>
      <c r="I2761">
        <v>0</v>
      </c>
      <c r="J2761">
        <v>0</v>
      </c>
      <c r="K2761">
        <v>0</v>
      </c>
      <c r="L2761">
        <v>0</v>
      </c>
      <c r="M2761" t="s">
        <v>1819</v>
      </c>
    </row>
    <row r="2762" spans="1:13">
      <c r="A2762" s="13">
        <f t="shared" si="43"/>
        <v>10</v>
      </c>
      <c r="B2762">
        <v>3005505</v>
      </c>
      <c r="C2762">
        <v>1380</v>
      </c>
      <c r="D2762">
        <v>1500</v>
      </c>
      <c r="E2762"/>
      <c r="F2762" t="s">
        <v>253</v>
      </c>
      <c r="G2762">
        <v>10</v>
      </c>
      <c r="H2762">
        <v>0</v>
      </c>
      <c r="I2762">
        <v>0</v>
      </c>
      <c r="J2762">
        <v>0</v>
      </c>
      <c r="K2762">
        <v>0</v>
      </c>
      <c r="L2762">
        <v>0</v>
      </c>
      <c r="M2762" t="s">
        <v>1820</v>
      </c>
    </row>
    <row r="2763" spans="1:13">
      <c r="A2763" s="13">
        <f t="shared" si="43"/>
        <v>8</v>
      </c>
      <c r="B2763">
        <v>3005506</v>
      </c>
      <c r="C2763">
        <v>1380</v>
      </c>
      <c r="D2763">
        <v>1500</v>
      </c>
      <c r="E2763"/>
      <c r="F2763" t="s">
        <v>253</v>
      </c>
      <c r="G2763">
        <v>8</v>
      </c>
      <c r="H2763">
        <v>0</v>
      </c>
      <c r="I2763">
        <v>0</v>
      </c>
      <c r="J2763">
        <v>0</v>
      </c>
      <c r="K2763">
        <v>0</v>
      </c>
      <c r="L2763">
        <v>0</v>
      </c>
      <c r="M2763" t="s">
        <v>1821</v>
      </c>
    </row>
    <row r="2764" spans="1:13">
      <c r="A2764" s="13">
        <f t="shared" si="43"/>
        <v>1</v>
      </c>
      <c r="B2764">
        <v>3005507</v>
      </c>
      <c r="C2764">
        <v>1380</v>
      </c>
      <c r="D2764">
        <v>1500</v>
      </c>
      <c r="E2764"/>
      <c r="F2764" t="s">
        <v>253</v>
      </c>
      <c r="G2764">
        <v>1</v>
      </c>
      <c r="H2764">
        <v>0</v>
      </c>
      <c r="I2764">
        <v>0</v>
      </c>
      <c r="J2764">
        <v>0</v>
      </c>
      <c r="K2764">
        <v>0</v>
      </c>
      <c r="L2764">
        <v>0</v>
      </c>
      <c r="M2764" t="s">
        <v>8178</v>
      </c>
    </row>
    <row r="2765" spans="1:13">
      <c r="A2765" s="13">
        <f t="shared" si="43"/>
        <v>26</v>
      </c>
      <c r="B2765">
        <v>3005508</v>
      </c>
      <c r="C2765">
        <v>1380</v>
      </c>
      <c r="D2765">
        <v>1500</v>
      </c>
      <c r="E2765"/>
      <c r="F2765" t="s">
        <v>253</v>
      </c>
      <c r="G2765">
        <v>26</v>
      </c>
      <c r="H2765">
        <v>0</v>
      </c>
      <c r="I2765">
        <v>0</v>
      </c>
      <c r="J2765">
        <v>0</v>
      </c>
      <c r="K2765">
        <v>0</v>
      </c>
      <c r="L2765">
        <v>0</v>
      </c>
      <c r="M2765" t="s">
        <v>1822</v>
      </c>
    </row>
    <row r="2766" spans="1:13">
      <c r="A2766" s="13">
        <f t="shared" si="43"/>
        <v>120</v>
      </c>
      <c r="B2766">
        <v>3005509</v>
      </c>
      <c r="C2766">
        <v>1380</v>
      </c>
      <c r="D2766">
        <v>1500</v>
      </c>
      <c r="E2766"/>
      <c r="F2766" t="s">
        <v>253</v>
      </c>
      <c r="G2766">
        <v>120</v>
      </c>
      <c r="H2766">
        <v>0</v>
      </c>
      <c r="I2766">
        <v>0</v>
      </c>
      <c r="J2766">
        <v>0</v>
      </c>
      <c r="K2766">
        <v>0</v>
      </c>
      <c r="L2766">
        <v>0</v>
      </c>
      <c r="M2766" t="s">
        <v>1823</v>
      </c>
    </row>
    <row r="2767" spans="1:13">
      <c r="A2767" s="13">
        <f t="shared" si="43"/>
        <v>36</v>
      </c>
      <c r="B2767">
        <v>3005510</v>
      </c>
      <c r="C2767">
        <v>1380</v>
      </c>
      <c r="D2767">
        <v>1500</v>
      </c>
      <c r="E2767"/>
      <c r="F2767" t="s">
        <v>253</v>
      </c>
      <c r="G2767">
        <v>36</v>
      </c>
      <c r="H2767">
        <v>0</v>
      </c>
      <c r="I2767">
        <v>0</v>
      </c>
      <c r="J2767">
        <v>0</v>
      </c>
      <c r="K2767">
        <v>0</v>
      </c>
      <c r="L2767">
        <v>0</v>
      </c>
      <c r="M2767" t="s">
        <v>1824</v>
      </c>
    </row>
    <row r="2768" spans="1:13">
      <c r="A2768" s="13">
        <f t="shared" si="43"/>
        <v>2</v>
      </c>
      <c r="B2768">
        <v>3005511</v>
      </c>
      <c r="C2768">
        <v>1380</v>
      </c>
      <c r="D2768">
        <v>1500</v>
      </c>
      <c r="E2768"/>
      <c r="F2768" t="s">
        <v>253</v>
      </c>
      <c r="G2768">
        <v>2</v>
      </c>
      <c r="H2768">
        <v>0</v>
      </c>
      <c r="I2768">
        <v>0</v>
      </c>
      <c r="J2768">
        <v>0</v>
      </c>
      <c r="K2768">
        <v>0</v>
      </c>
      <c r="L2768">
        <v>0</v>
      </c>
      <c r="M2768" t="s">
        <v>1825</v>
      </c>
    </row>
    <row r="2769" spans="1:13">
      <c r="A2769" s="13">
        <f t="shared" si="43"/>
        <v>2</v>
      </c>
      <c r="B2769">
        <v>3005515</v>
      </c>
      <c r="C2769">
        <v>1380</v>
      </c>
      <c r="D2769">
        <v>1500</v>
      </c>
      <c r="E2769"/>
      <c r="F2769" t="s">
        <v>253</v>
      </c>
      <c r="G2769">
        <v>2</v>
      </c>
      <c r="H2769">
        <v>0</v>
      </c>
      <c r="I2769">
        <v>0</v>
      </c>
      <c r="J2769">
        <v>0</v>
      </c>
      <c r="K2769">
        <v>0</v>
      </c>
      <c r="L2769">
        <v>0</v>
      </c>
      <c r="M2769" t="s">
        <v>1826</v>
      </c>
    </row>
    <row r="2770" spans="1:13">
      <c r="A2770" s="13">
        <f t="shared" si="43"/>
        <v>14</v>
      </c>
      <c r="B2770">
        <v>3005516</v>
      </c>
      <c r="C2770">
        <v>1380</v>
      </c>
      <c r="D2770">
        <v>1500</v>
      </c>
      <c r="E2770"/>
      <c r="F2770" t="s">
        <v>253</v>
      </c>
      <c r="G2770">
        <v>14</v>
      </c>
      <c r="H2770">
        <v>0</v>
      </c>
      <c r="I2770">
        <v>0</v>
      </c>
      <c r="J2770">
        <v>0</v>
      </c>
      <c r="K2770">
        <v>0</v>
      </c>
      <c r="L2770">
        <v>0</v>
      </c>
      <c r="M2770" t="s">
        <v>1827</v>
      </c>
    </row>
    <row r="2771" spans="1:13">
      <c r="A2771" s="13">
        <f t="shared" si="43"/>
        <v>128</v>
      </c>
      <c r="B2771">
        <v>3005517</v>
      </c>
      <c r="C2771">
        <v>1380</v>
      </c>
      <c r="D2771">
        <v>1500</v>
      </c>
      <c r="E2771"/>
      <c r="F2771" t="s">
        <v>253</v>
      </c>
      <c r="G2771">
        <v>128</v>
      </c>
      <c r="H2771">
        <v>0</v>
      </c>
      <c r="I2771">
        <v>0</v>
      </c>
      <c r="J2771">
        <v>0</v>
      </c>
      <c r="K2771">
        <v>0</v>
      </c>
      <c r="L2771">
        <v>0</v>
      </c>
      <c r="M2771" t="s">
        <v>1828</v>
      </c>
    </row>
    <row r="2772" spans="1:13">
      <c r="A2772" s="13">
        <f t="shared" si="43"/>
        <v>6</v>
      </c>
      <c r="B2772">
        <v>3005518</v>
      </c>
      <c r="C2772">
        <v>1380</v>
      </c>
      <c r="D2772">
        <v>1501</v>
      </c>
      <c r="E2772"/>
      <c r="F2772" t="s">
        <v>253</v>
      </c>
      <c r="G2772">
        <v>6</v>
      </c>
      <c r="H2772">
        <v>0</v>
      </c>
      <c r="I2772">
        <v>0</v>
      </c>
      <c r="J2772">
        <v>0</v>
      </c>
      <c r="K2772">
        <v>0</v>
      </c>
      <c r="L2772">
        <v>0</v>
      </c>
      <c r="M2772" t="s">
        <v>1829</v>
      </c>
    </row>
    <row r="2773" spans="1:13">
      <c r="A2773" s="13">
        <f t="shared" si="43"/>
        <v>2</v>
      </c>
      <c r="B2773">
        <v>3005519</v>
      </c>
      <c r="C2773">
        <v>1380</v>
      </c>
      <c r="D2773">
        <v>1501</v>
      </c>
      <c r="E2773"/>
      <c r="F2773" t="s">
        <v>253</v>
      </c>
      <c r="G2773">
        <v>2</v>
      </c>
      <c r="H2773">
        <v>0</v>
      </c>
      <c r="I2773">
        <v>0</v>
      </c>
      <c r="J2773">
        <v>0</v>
      </c>
      <c r="K2773">
        <v>0</v>
      </c>
      <c r="L2773">
        <v>0</v>
      </c>
      <c r="M2773" t="s">
        <v>1830</v>
      </c>
    </row>
    <row r="2774" spans="1:13">
      <c r="A2774" s="13">
        <f t="shared" si="43"/>
        <v>1</v>
      </c>
      <c r="B2774">
        <v>3005520</v>
      </c>
      <c r="C2774">
        <v>1380</v>
      </c>
      <c r="D2774">
        <v>1501</v>
      </c>
      <c r="E2774"/>
      <c r="F2774" t="s">
        <v>253</v>
      </c>
      <c r="G2774">
        <v>1</v>
      </c>
      <c r="H2774">
        <v>0</v>
      </c>
      <c r="I2774">
        <v>0</v>
      </c>
      <c r="J2774">
        <v>0</v>
      </c>
      <c r="K2774">
        <v>0</v>
      </c>
      <c r="L2774">
        <v>0</v>
      </c>
      <c r="M2774" t="s">
        <v>1831</v>
      </c>
    </row>
    <row r="2775" spans="1:13">
      <c r="A2775" s="13">
        <f t="shared" si="43"/>
        <v>2</v>
      </c>
      <c r="B2775">
        <v>3005521</v>
      </c>
      <c r="C2775">
        <v>1380</v>
      </c>
      <c r="D2775">
        <v>1500</v>
      </c>
      <c r="E2775"/>
      <c r="F2775" t="s">
        <v>253</v>
      </c>
      <c r="G2775">
        <v>2</v>
      </c>
      <c r="H2775">
        <v>0</v>
      </c>
      <c r="I2775">
        <v>0</v>
      </c>
      <c r="J2775">
        <v>0</v>
      </c>
      <c r="K2775">
        <v>0</v>
      </c>
      <c r="L2775">
        <v>0</v>
      </c>
      <c r="M2775" t="s">
        <v>1832</v>
      </c>
    </row>
    <row r="2776" spans="1:13">
      <c r="A2776" s="13">
        <f t="shared" si="43"/>
        <v>2</v>
      </c>
      <c r="B2776">
        <v>3005522</v>
      </c>
      <c r="C2776">
        <v>1380</v>
      </c>
      <c r="D2776">
        <v>1501</v>
      </c>
      <c r="E2776"/>
      <c r="F2776" t="s">
        <v>253</v>
      </c>
      <c r="G2776">
        <v>2</v>
      </c>
      <c r="H2776">
        <v>0</v>
      </c>
      <c r="I2776">
        <v>0</v>
      </c>
      <c r="J2776">
        <v>0</v>
      </c>
      <c r="K2776">
        <v>0</v>
      </c>
      <c r="L2776">
        <v>0</v>
      </c>
      <c r="M2776" t="s">
        <v>1833</v>
      </c>
    </row>
    <row r="2777" spans="1:13">
      <c r="A2777" s="13">
        <f t="shared" si="43"/>
        <v>1</v>
      </c>
      <c r="B2777">
        <v>3005523</v>
      </c>
      <c r="C2777">
        <v>1380</v>
      </c>
      <c r="D2777">
        <v>1501</v>
      </c>
      <c r="E2777"/>
      <c r="F2777" t="s">
        <v>253</v>
      </c>
      <c r="G2777">
        <v>1</v>
      </c>
      <c r="H2777">
        <v>0</v>
      </c>
      <c r="I2777">
        <v>0</v>
      </c>
      <c r="J2777">
        <v>0</v>
      </c>
      <c r="K2777">
        <v>0</v>
      </c>
      <c r="L2777">
        <v>0</v>
      </c>
      <c r="M2777" t="s">
        <v>1834</v>
      </c>
    </row>
    <row r="2778" spans="1:13">
      <c r="A2778" s="13">
        <f t="shared" si="43"/>
        <v>8</v>
      </c>
      <c r="B2778">
        <v>3005524</v>
      </c>
      <c r="C2778">
        <v>1380</v>
      </c>
      <c r="D2778">
        <v>1500</v>
      </c>
      <c r="E2778"/>
      <c r="F2778" t="s">
        <v>253</v>
      </c>
      <c r="G2778">
        <v>8</v>
      </c>
      <c r="H2778">
        <v>0</v>
      </c>
      <c r="I2778">
        <v>0</v>
      </c>
      <c r="J2778">
        <v>0</v>
      </c>
      <c r="K2778">
        <v>0</v>
      </c>
      <c r="L2778">
        <v>0</v>
      </c>
      <c r="M2778" t="s">
        <v>1835</v>
      </c>
    </row>
    <row r="2779" spans="1:13">
      <c r="A2779" s="13">
        <f t="shared" si="43"/>
        <v>2</v>
      </c>
      <c r="B2779">
        <v>3005526</v>
      </c>
      <c r="C2779">
        <v>1380</v>
      </c>
      <c r="D2779">
        <v>1501</v>
      </c>
      <c r="E2779"/>
      <c r="F2779" t="s">
        <v>253</v>
      </c>
      <c r="G2779">
        <v>2</v>
      </c>
      <c r="H2779">
        <v>0</v>
      </c>
      <c r="I2779">
        <v>0</v>
      </c>
      <c r="J2779">
        <v>0</v>
      </c>
      <c r="K2779">
        <v>0</v>
      </c>
      <c r="L2779">
        <v>0</v>
      </c>
      <c r="M2779" t="s">
        <v>1836</v>
      </c>
    </row>
    <row r="2780" spans="1:13">
      <c r="A2780" s="13">
        <f t="shared" si="43"/>
        <v>2</v>
      </c>
      <c r="B2780">
        <v>3005527</v>
      </c>
      <c r="C2780">
        <v>1380</v>
      </c>
      <c r="D2780">
        <v>1501</v>
      </c>
      <c r="E2780"/>
      <c r="F2780" t="s">
        <v>253</v>
      </c>
      <c r="G2780">
        <v>2</v>
      </c>
      <c r="H2780">
        <v>0</v>
      </c>
      <c r="I2780">
        <v>0</v>
      </c>
      <c r="J2780">
        <v>0</v>
      </c>
      <c r="K2780">
        <v>0</v>
      </c>
      <c r="L2780">
        <v>0</v>
      </c>
      <c r="M2780" t="s">
        <v>1837</v>
      </c>
    </row>
    <row r="2781" spans="1:13">
      <c r="A2781" s="13">
        <f t="shared" si="43"/>
        <v>1</v>
      </c>
      <c r="B2781">
        <v>3005529</v>
      </c>
      <c r="C2781">
        <v>1380</v>
      </c>
      <c r="D2781">
        <v>1501</v>
      </c>
      <c r="E2781"/>
      <c r="F2781" t="s">
        <v>253</v>
      </c>
      <c r="G2781">
        <v>1</v>
      </c>
      <c r="H2781">
        <v>0</v>
      </c>
      <c r="I2781">
        <v>0</v>
      </c>
      <c r="J2781">
        <v>0</v>
      </c>
      <c r="K2781">
        <v>0</v>
      </c>
      <c r="L2781">
        <v>0</v>
      </c>
      <c r="M2781" t="s">
        <v>1838</v>
      </c>
    </row>
    <row r="2782" spans="1:13">
      <c r="A2782" s="13">
        <f t="shared" si="43"/>
        <v>3</v>
      </c>
      <c r="B2782">
        <v>3005531</v>
      </c>
      <c r="C2782">
        <v>1380</v>
      </c>
      <c r="D2782">
        <v>1501</v>
      </c>
      <c r="E2782"/>
      <c r="F2782" t="s">
        <v>253</v>
      </c>
      <c r="G2782">
        <v>3</v>
      </c>
      <c r="H2782">
        <v>0</v>
      </c>
      <c r="I2782">
        <v>0</v>
      </c>
      <c r="J2782">
        <v>0</v>
      </c>
      <c r="K2782">
        <v>0</v>
      </c>
      <c r="L2782">
        <v>0</v>
      </c>
      <c r="M2782" t="s">
        <v>1839</v>
      </c>
    </row>
    <row r="2783" spans="1:13">
      <c r="A2783" s="13">
        <f t="shared" si="43"/>
        <v>1</v>
      </c>
      <c r="B2783">
        <v>3005532</v>
      </c>
      <c r="C2783">
        <v>1380</v>
      </c>
      <c r="D2783">
        <v>1501</v>
      </c>
      <c r="E2783"/>
      <c r="F2783" t="s">
        <v>253</v>
      </c>
      <c r="G2783">
        <v>1</v>
      </c>
      <c r="H2783">
        <v>0</v>
      </c>
      <c r="I2783">
        <v>0</v>
      </c>
      <c r="J2783">
        <v>0</v>
      </c>
      <c r="K2783">
        <v>0</v>
      </c>
      <c r="L2783">
        <v>0</v>
      </c>
      <c r="M2783" t="s">
        <v>1840</v>
      </c>
    </row>
    <row r="2784" spans="1:13">
      <c r="A2784" s="13">
        <f t="shared" si="43"/>
        <v>2</v>
      </c>
      <c r="B2784">
        <v>3005535</v>
      </c>
      <c r="C2784">
        <v>1380</v>
      </c>
      <c r="D2784">
        <v>1501</v>
      </c>
      <c r="E2784"/>
      <c r="F2784" t="s">
        <v>253</v>
      </c>
      <c r="G2784">
        <v>2</v>
      </c>
      <c r="H2784">
        <v>0</v>
      </c>
      <c r="I2784">
        <v>0</v>
      </c>
      <c r="J2784">
        <v>0</v>
      </c>
      <c r="K2784">
        <v>0</v>
      </c>
      <c r="L2784">
        <v>0</v>
      </c>
      <c r="M2784" t="s">
        <v>1841</v>
      </c>
    </row>
    <row r="2785" spans="1:13">
      <c r="A2785" s="13">
        <f t="shared" si="43"/>
        <v>3</v>
      </c>
      <c r="B2785">
        <v>3005536</v>
      </c>
      <c r="C2785">
        <v>1380</v>
      </c>
      <c r="D2785">
        <v>1500</v>
      </c>
      <c r="E2785"/>
      <c r="F2785" t="s">
        <v>253</v>
      </c>
      <c r="G2785">
        <v>3</v>
      </c>
      <c r="H2785">
        <v>0</v>
      </c>
      <c r="I2785">
        <v>0</v>
      </c>
      <c r="J2785">
        <v>0</v>
      </c>
      <c r="K2785">
        <v>0</v>
      </c>
      <c r="L2785">
        <v>0</v>
      </c>
      <c r="M2785" t="s">
        <v>1842</v>
      </c>
    </row>
    <row r="2786" spans="1:13">
      <c r="A2786" s="13">
        <f t="shared" si="43"/>
        <v>3</v>
      </c>
      <c r="B2786">
        <v>3005537</v>
      </c>
      <c r="C2786">
        <v>1380</v>
      </c>
      <c r="D2786">
        <v>1500</v>
      </c>
      <c r="E2786"/>
      <c r="F2786" t="s">
        <v>253</v>
      </c>
      <c r="G2786">
        <v>3</v>
      </c>
      <c r="H2786">
        <v>0</v>
      </c>
      <c r="I2786">
        <v>0</v>
      </c>
      <c r="J2786">
        <v>0</v>
      </c>
      <c r="K2786">
        <v>0</v>
      </c>
      <c r="L2786">
        <v>0</v>
      </c>
      <c r="M2786" t="s">
        <v>1843</v>
      </c>
    </row>
    <row r="2787" spans="1:13">
      <c r="A2787" s="13">
        <f t="shared" si="43"/>
        <v>4</v>
      </c>
      <c r="B2787">
        <v>3005538</v>
      </c>
      <c r="C2787">
        <v>1380</v>
      </c>
      <c r="D2787">
        <v>1500</v>
      </c>
      <c r="E2787"/>
      <c r="F2787" t="s">
        <v>253</v>
      </c>
      <c r="G2787">
        <v>4</v>
      </c>
      <c r="H2787">
        <v>0</v>
      </c>
      <c r="I2787">
        <v>0</v>
      </c>
      <c r="J2787">
        <v>0</v>
      </c>
      <c r="K2787">
        <v>0</v>
      </c>
      <c r="L2787">
        <v>0</v>
      </c>
      <c r="M2787" t="s">
        <v>8568</v>
      </c>
    </row>
    <row r="2788" spans="1:13">
      <c r="A2788" s="13">
        <f t="shared" si="43"/>
        <v>2</v>
      </c>
      <c r="B2788">
        <v>3005539</v>
      </c>
      <c r="C2788">
        <v>1380</v>
      </c>
      <c r="D2788">
        <v>1501</v>
      </c>
      <c r="E2788"/>
      <c r="F2788" t="s">
        <v>253</v>
      </c>
      <c r="G2788">
        <v>2</v>
      </c>
      <c r="H2788">
        <v>0</v>
      </c>
      <c r="I2788">
        <v>0</v>
      </c>
      <c r="J2788">
        <v>0</v>
      </c>
      <c r="K2788">
        <v>0</v>
      </c>
      <c r="L2788">
        <v>0</v>
      </c>
      <c r="M2788" t="s">
        <v>1844</v>
      </c>
    </row>
    <row r="2789" spans="1:13">
      <c r="A2789" s="13">
        <f t="shared" si="43"/>
        <v>4</v>
      </c>
      <c r="B2789">
        <v>3005540</v>
      </c>
      <c r="C2789">
        <v>1380</v>
      </c>
      <c r="D2789">
        <v>1500</v>
      </c>
      <c r="E2789"/>
      <c r="F2789" t="s">
        <v>253</v>
      </c>
      <c r="G2789">
        <v>4</v>
      </c>
      <c r="H2789">
        <v>0</v>
      </c>
      <c r="I2789">
        <v>0</v>
      </c>
      <c r="J2789">
        <v>0</v>
      </c>
      <c r="K2789">
        <v>0</v>
      </c>
      <c r="L2789">
        <v>0</v>
      </c>
      <c r="M2789" t="s">
        <v>1845</v>
      </c>
    </row>
    <row r="2790" spans="1:13">
      <c r="A2790" s="13">
        <f t="shared" si="43"/>
        <v>1</v>
      </c>
      <c r="B2790">
        <v>3005541</v>
      </c>
      <c r="C2790">
        <v>1380</v>
      </c>
      <c r="D2790">
        <v>1500</v>
      </c>
      <c r="E2790"/>
      <c r="F2790" t="s">
        <v>253</v>
      </c>
      <c r="G2790">
        <v>1</v>
      </c>
      <c r="H2790">
        <v>0</v>
      </c>
      <c r="I2790">
        <v>0</v>
      </c>
      <c r="J2790">
        <v>0</v>
      </c>
      <c r="K2790">
        <v>0</v>
      </c>
      <c r="L2790">
        <v>0</v>
      </c>
      <c r="M2790" t="s">
        <v>1846</v>
      </c>
    </row>
    <row r="2791" spans="1:13">
      <c r="A2791" s="13">
        <f t="shared" si="43"/>
        <v>1</v>
      </c>
      <c r="B2791">
        <v>3005542</v>
      </c>
      <c r="C2791">
        <v>1380</v>
      </c>
      <c r="D2791">
        <v>1500</v>
      </c>
      <c r="E2791"/>
      <c r="F2791" t="s">
        <v>253</v>
      </c>
      <c r="G2791">
        <v>1</v>
      </c>
      <c r="H2791">
        <v>0</v>
      </c>
      <c r="I2791">
        <v>0</v>
      </c>
      <c r="J2791">
        <v>0</v>
      </c>
      <c r="K2791">
        <v>0</v>
      </c>
      <c r="L2791">
        <v>0</v>
      </c>
      <c r="M2791" t="s">
        <v>1847</v>
      </c>
    </row>
    <row r="2792" spans="1:13">
      <c r="A2792" s="13">
        <f t="shared" si="43"/>
        <v>2</v>
      </c>
      <c r="B2792">
        <v>3005543</v>
      </c>
      <c r="C2792">
        <v>1380</v>
      </c>
      <c r="D2792">
        <v>1500</v>
      </c>
      <c r="E2792"/>
      <c r="F2792" t="s">
        <v>253</v>
      </c>
      <c r="G2792">
        <v>2</v>
      </c>
      <c r="H2792">
        <v>0</v>
      </c>
      <c r="I2792">
        <v>0</v>
      </c>
      <c r="J2792">
        <v>0</v>
      </c>
      <c r="K2792">
        <v>0</v>
      </c>
      <c r="L2792">
        <v>0</v>
      </c>
      <c r="M2792" t="s">
        <v>1848</v>
      </c>
    </row>
    <row r="2793" spans="1:13">
      <c r="A2793" s="13">
        <f t="shared" si="43"/>
        <v>3</v>
      </c>
      <c r="B2793">
        <v>3005544</v>
      </c>
      <c r="C2793">
        <v>1380</v>
      </c>
      <c r="D2793">
        <v>1500</v>
      </c>
      <c r="E2793"/>
      <c r="F2793" t="s">
        <v>253</v>
      </c>
      <c r="G2793">
        <v>3</v>
      </c>
      <c r="H2793">
        <v>0</v>
      </c>
      <c r="I2793">
        <v>0</v>
      </c>
      <c r="J2793">
        <v>0</v>
      </c>
      <c r="K2793">
        <v>0</v>
      </c>
      <c r="L2793">
        <v>0</v>
      </c>
      <c r="M2793" t="s">
        <v>1849</v>
      </c>
    </row>
    <row r="2794" spans="1:13">
      <c r="A2794" s="13">
        <f t="shared" si="43"/>
        <v>3</v>
      </c>
      <c r="B2794">
        <v>3005545</v>
      </c>
      <c r="C2794">
        <v>1380</v>
      </c>
      <c r="D2794">
        <v>1500</v>
      </c>
      <c r="E2794"/>
      <c r="F2794" t="s">
        <v>253</v>
      </c>
      <c r="G2794">
        <v>3</v>
      </c>
      <c r="H2794">
        <v>0</v>
      </c>
      <c r="I2794">
        <v>0</v>
      </c>
      <c r="J2794">
        <v>0</v>
      </c>
      <c r="K2794">
        <v>0</v>
      </c>
      <c r="L2794">
        <v>0</v>
      </c>
      <c r="M2794" t="s">
        <v>1850</v>
      </c>
    </row>
    <row r="2795" spans="1:13">
      <c r="A2795" s="13">
        <f t="shared" si="43"/>
        <v>2</v>
      </c>
      <c r="B2795">
        <v>3005546</v>
      </c>
      <c r="C2795">
        <v>1380</v>
      </c>
      <c r="D2795">
        <v>1500</v>
      </c>
      <c r="E2795"/>
      <c r="F2795" t="s">
        <v>253</v>
      </c>
      <c r="G2795">
        <v>2</v>
      </c>
      <c r="H2795">
        <v>0</v>
      </c>
      <c r="I2795">
        <v>0</v>
      </c>
      <c r="J2795">
        <v>0</v>
      </c>
      <c r="K2795">
        <v>0</v>
      </c>
      <c r="L2795">
        <v>0</v>
      </c>
      <c r="M2795" t="s">
        <v>1851</v>
      </c>
    </row>
    <row r="2796" spans="1:13">
      <c r="A2796" s="13">
        <f t="shared" si="43"/>
        <v>5</v>
      </c>
      <c r="B2796">
        <v>3005547</v>
      </c>
      <c r="C2796">
        <v>1380</v>
      </c>
      <c r="D2796">
        <v>1500</v>
      </c>
      <c r="E2796"/>
      <c r="F2796" t="s">
        <v>253</v>
      </c>
      <c r="G2796">
        <v>5</v>
      </c>
      <c r="H2796">
        <v>0</v>
      </c>
      <c r="I2796">
        <v>0</v>
      </c>
      <c r="J2796">
        <v>0</v>
      </c>
      <c r="K2796">
        <v>0</v>
      </c>
      <c r="L2796">
        <v>0</v>
      </c>
      <c r="M2796" t="s">
        <v>1852</v>
      </c>
    </row>
    <row r="2797" spans="1:13">
      <c r="A2797" s="13">
        <f t="shared" si="43"/>
        <v>3</v>
      </c>
      <c r="B2797">
        <v>3005548</v>
      </c>
      <c r="C2797">
        <v>1380</v>
      </c>
      <c r="D2797">
        <v>1500</v>
      </c>
      <c r="E2797"/>
      <c r="F2797" t="s">
        <v>253</v>
      </c>
      <c r="G2797">
        <v>3</v>
      </c>
      <c r="H2797">
        <v>0</v>
      </c>
      <c r="I2797">
        <v>0</v>
      </c>
      <c r="J2797">
        <v>0</v>
      </c>
      <c r="K2797">
        <v>0</v>
      </c>
      <c r="L2797">
        <v>0</v>
      </c>
      <c r="M2797" t="s">
        <v>8789</v>
      </c>
    </row>
    <row r="2798" spans="1:13">
      <c r="A2798" s="13">
        <f t="shared" si="43"/>
        <v>1</v>
      </c>
      <c r="B2798">
        <v>3005549</v>
      </c>
      <c r="C2798">
        <v>1380</v>
      </c>
      <c r="D2798">
        <v>1501</v>
      </c>
      <c r="E2798"/>
      <c r="F2798" t="s">
        <v>253</v>
      </c>
      <c r="G2798">
        <v>1</v>
      </c>
      <c r="H2798">
        <v>0</v>
      </c>
      <c r="I2798">
        <v>0</v>
      </c>
      <c r="J2798">
        <v>0</v>
      </c>
      <c r="K2798">
        <v>0</v>
      </c>
      <c r="L2798">
        <v>0</v>
      </c>
      <c r="M2798" t="s">
        <v>1853</v>
      </c>
    </row>
    <row r="2799" spans="1:13">
      <c r="A2799" s="13">
        <f t="shared" si="43"/>
        <v>1</v>
      </c>
      <c r="B2799">
        <v>3005550</v>
      </c>
      <c r="C2799">
        <v>1380</v>
      </c>
      <c r="D2799">
        <v>1501</v>
      </c>
      <c r="E2799"/>
      <c r="F2799" t="s">
        <v>253</v>
      </c>
      <c r="G2799">
        <v>1</v>
      </c>
      <c r="H2799">
        <v>0</v>
      </c>
      <c r="I2799">
        <v>0</v>
      </c>
      <c r="J2799">
        <v>0</v>
      </c>
      <c r="K2799">
        <v>0</v>
      </c>
      <c r="L2799">
        <v>0</v>
      </c>
      <c r="M2799" t="s">
        <v>1854</v>
      </c>
    </row>
    <row r="2800" spans="1:13">
      <c r="A2800" s="13">
        <f t="shared" si="43"/>
        <v>1</v>
      </c>
      <c r="B2800">
        <v>3005551</v>
      </c>
      <c r="C2800">
        <v>1380</v>
      </c>
      <c r="D2800">
        <v>1501</v>
      </c>
      <c r="E2800"/>
      <c r="F2800" t="s">
        <v>253</v>
      </c>
      <c r="G2800">
        <v>1</v>
      </c>
      <c r="H2800">
        <v>0</v>
      </c>
      <c r="I2800">
        <v>0</v>
      </c>
      <c r="J2800">
        <v>0</v>
      </c>
      <c r="K2800">
        <v>0</v>
      </c>
      <c r="L2800">
        <v>0</v>
      </c>
      <c r="M2800" t="s">
        <v>1809</v>
      </c>
    </row>
    <row r="2801" spans="1:13">
      <c r="A2801" s="13">
        <f t="shared" si="43"/>
        <v>3</v>
      </c>
      <c r="B2801">
        <v>3005552</v>
      </c>
      <c r="C2801">
        <v>1380</v>
      </c>
      <c r="D2801">
        <v>1501</v>
      </c>
      <c r="E2801"/>
      <c r="F2801" t="s">
        <v>253</v>
      </c>
      <c r="G2801">
        <v>3</v>
      </c>
      <c r="H2801">
        <v>0</v>
      </c>
      <c r="I2801">
        <v>0</v>
      </c>
      <c r="J2801">
        <v>0</v>
      </c>
      <c r="K2801">
        <v>0</v>
      </c>
      <c r="L2801">
        <v>0</v>
      </c>
      <c r="M2801" t="s">
        <v>1855</v>
      </c>
    </row>
    <row r="2802" spans="1:13">
      <c r="A2802" s="13">
        <f t="shared" si="43"/>
        <v>2</v>
      </c>
      <c r="B2802">
        <v>3005553</v>
      </c>
      <c r="C2802">
        <v>1380</v>
      </c>
      <c r="D2802">
        <v>1500</v>
      </c>
      <c r="E2802"/>
      <c r="F2802" t="s">
        <v>253</v>
      </c>
      <c r="G2802">
        <v>2</v>
      </c>
      <c r="H2802">
        <v>0</v>
      </c>
      <c r="I2802">
        <v>0</v>
      </c>
      <c r="J2802">
        <v>0</v>
      </c>
      <c r="K2802">
        <v>0</v>
      </c>
      <c r="L2802">
        <v>0</v>
      </c>
      <c r="M2802" t="s">
        <v>1856</v>
      </c>
    </row>
    <row r="2803" spans="1:13">
      <c r="A2803" s="13">
        <f t="shared" si="43"/>
        <v>6</v>
      </c>
      <c r="B2803">
        <v>3005554</v>
      </c>
      <c r="C2803">
        <v>1380</v>
      </c>
      <c r="D2803">
        <v>1500</v>
      </c>
      <c r="E2803"/>
      <c r="F2803" t="s">
        <v>253</v>
      </c>
      <c r="G2803">
        <v>6</v>
      </c>
      <c r="H2803">
        <v>0</v>
      </c>
      <c r="I2803">
        <v>0</v>
      </c>
      <c r="J2803">
        <v>0</v>
      </c>
      <c r="K2803">
        <v>0</v>
      </c>
      <c r="L2803">
        <v>0</v>
      </c>
      <c r="M2803" t="s">
        <v>1857</v>
      </c>
    </row>
    <row r="2804" spans="1:13">
      <c r="A2804" s="13">
        <f t="shared" si="43"/>
        <v>4</v>
      </c>
      <c r="B2804">
        <v>3005555</v>
      </c>
      <c r="C2804">
        <v>1380</v>
      </c>
      <c r="D2804">
        <v>1500</v>
      </c>
      <c r="E2804"/>
      <c r="F2804" t="s">
        <v>253</v>
      </c>
      <c r="G2804">
        <v>4</v>
      </c>
      <c r="H2804">
        <v>0</v>
      </c>
      <c r="I2804">
        <v>0</v>
      </c>
      <c r="J2804">
        <v>0</v>
      </c>
      <c r="K2804">
        <v>0</v>
      </c>
      <c r="L2804">
        <v>0</v>
      </c>
      <c r="M2804" t="s">
        <v>1858</v>
      </c>
    </row>
    <row r="2805" spans="1:13">
      <c r="A2805" s="13">
        <f t="shared" si="43"/>
        <v>3</v>
      </c>
      <c r="B2805">
        <v>3005556</v>
      </c>
      <c r="C2805">
        <v>1380</v>
      </c>
      <c r="D2805">
        <v>1501</v>
      </c>
      <c r="E2805"/>
      <c r="F2805" t="s">
        <v>253</v>
      </c>
      <c r="G2805">
        <v>3</v>
      </c>
      <c r="H2805">
        <v>0</v>
      </c>
      <c r="I2805">
        <v>0</v>
      </c>
      <c r="J2805">
        <v>0</v>
      </c>
      <c r="K2805">
        <v>0</v>
      </c>
      <c r="L2805">
        <v>0</v>
      </c>
      <c r="M2805" t="s">
        <v>1859</v>
      </c>
    </row>
    <row r="2806" spans="1:13">
      <c r="A2806" s="13">
        <f t="shared" si="43"/>
        <v>1</v>
      </c>
      <c r="B2806">
        <v>3005557</v>
      </c>
      <c r="C2806">
        <v>1380</v>
      </c>
      <c r="D2806">
        <v>1501</v>
      </c>
      <c r="E2806"/>
      <c r="F2806" t="s">
        <v>253</v>
      </c>
      <c r="G2806">
        <v>1</v>
      </c>
      <c r="H2806">
        <v>0</v>
      </c>
      <c r="I2806">
        <v>0</v>
      </c>
      <c r="J2806">
        <v>0</v>
      </c>
      <c r="K2806">
        <v>0</v>
      </c>
      <c r="L2806">
        <v>0</v>
      </c>
      <c r="M2806" t="s">
        <v>1860</v>
      </c>
    </row>
    <row r="2807" spans="1:13">
      <c r="A2807" s="13">
        <f t="shared" si="43"/>
        <v>2</v>
      </c>
      <c r="B2807">
        <v>3005558</v>
      </c>
      <c r="C2807">
        <v>1380</v>
      </c>
      <c r="D2807">
        <v>1500</v>
      </c>
      <c r="E2807"/>
      <c r="F2807" t="s">
        <v>253</v>
      </c>
      <c r="G2807">
        <v>2</v>
      </c>
      <c r="H2807">
        <v>0</v>
      </c>
      <c r="I2807">
        <v>0</v>
      </c>
      <c r="J2807">
        <v>0</v>
      </c>
      <c r="K2807">
        <v>0</v>
      </c>
      <c r="L2807">
        <v>0</v>
      </c>
      <c r="M2807" t="s">
        <v>1861</v>
      </c>
    </row>
    <row r="2808" spans="1:13">
      <c r="A2808" s="13">
        <f t="shared" si="43"/>
        <v>1</v>
      </c>
      <c r="B2808">
        <v>3005559</v>
      </c>
      <c r="C2808">
        <v>1380</v>
      </c>
      <c r="D2808">
        <v>1501</v>
      </c>
      <c r="E2808"/>
      <c r="F2808" t="s">
        <v>253</v>
      </c>
      <c r="G2808">
        <v>1</v>
      </c>
      <c r="H2808">
        <v>0</v>
      </c>
      <c r="I2808">
        <v>0</v>
      </c>
      <c r="J2808">
        <v>0</v>
      </c>
      <c r="K2808">
        <v>0</v>
      </c>
      <c r="L2808">
        <v>0</v>
      </c>
      <c r="M2808" t="s">
        <v>1862</v>
      </c>
    </row>
    <row r="2809" spans="1:13">
      <c r="A2809" s="13">
        <f t="shared" si="43"/>
        <v>1</v>
      </c>
      <c r="B2809">
        <v>3005560</v>
      </c>
      <c r="C2809">
        <v>1380</v>
      </c>
      <c r="D2809">
        <v>1500</v>
      </c>
      <c r="E2809"/>
      <c r="F2809" t="s">
        <v>253</v>
      </c>
      <c r="G2809">
        <v>1</v>
      </c>
      <c r="H2809">
        <v>0</v>
      </c>
      <c r="I2809">
        <v>0</v>
      </c>
      <c r="J2809">
        <v>0</v>
      </c>
      <c r="K2809">
        <v>0</v>
      </c>
      <c r="L2809">
        <v>0</v>
      </c>
      <c r="M2809" t="s">
        <v>1863</v>
      </c>
    </row>
    <row r="2810" spans="1:13">
      <c r="A2810" s="13">
        <f t="shared" si="43"/>
        <v>4</v>
      </c>
      <c r="B2810">
        <v>3005561</v>
      </c>
      <c r="C2810">
        <v>1380</v>
      </c>
      <c r="D2810">
        <v>1500</v>
      </c>
      <c r="E2810"/>
      <c r="F2810" t="s">
        <v>253</v>
      </c>
      <c r="G2810">
        <v>4</v>
      </c>
      <c r="H2810">
        <v>0</v>
      </c>
      <c r="I2810">
        <v>0</v>
      </c>
      <c r="J2810">
        <v>0</v>
      </c>
      <c r="K2810">
        <v>0</v>
      </c>
      <c r="L2810">
        <v>0</v>
      </c>
      <c r="M2810" t="s">
        <v>1864</v>
      </c>
    </row>
    <row r="2811" spans="1:13">
      <c r="A2811" s="13">
        <f t="shared" si="43"/>
        <v>1</v>
      </c>
      <c r="B2811">
        <v>3005562</v>
      </c>
      <c r="C2811">
        <v>1380</v>
      </c>
      <c r="D2811">
        <v>1500</v>
      </c>
      <c r="E2811"/>
      <c r="F2811" t="s">
        <v>253</v>
      </c>
      <c r="G2811">
        <v>1</v>
      </c>
      <c r="H2811">
        <v>0</v>
      </c>
      <c r="I2811">
        <v>0</v>
      </c>
      <c r="J2811">
        <v>0</v>
      </c>
      <c r="K2811">
        <v>0</v>
      </c>
      <c r="L2811">
        <v>0</v>
      </c>
      <c r="M2811" t="s">
        <v>1865</v>
      </c>
    </row>
    <row r="2812" spans="1:13">
      <c r="A2812" s="13">
        <f t="shared" si="43"/>
        <v>60</v>
      </c>
      <c r="B2812">
        <v>3005564</v>
      </c>
      <c r="C2812">
        <v>1380</v>
      </c>
      <c r="D2812">
        <v>1500</v>
      </c>
      <c r="E2812"/>
      <c r="F2812" t="s">
        <v>253</v>
      </c>
      <c r="G2812">
        <v>60</v>
      </c>
      <c r="H2812">
        <v>0</v>
      </c>
      <c r="I2812">
        <v>0</v>
      </c>
      <c r="J2812">
        <v>0</v>
      </c>
      <c r="K2812">
        <v>0</v>
      </c>
      <c r="L2812">
        <v>0</v>
      </c>
      <c r="M2812" t="s">
        <v>1866</v>
      </c>
    </row>
    <row r="2813" spans="1:13">
      <c r="A2813" s="13">
        <f t="shared" si="43"/>
        <v>41</v>
      </c>
      <c r="B2813">
        <v>3005565</v>
      </c>
      <c r="C2813">
        <v>1380</v>
      </c>
      <c r="D2813">
        <v>1500</v>
      </c>
      <c r="E2813"/>
      <c r="F2813" t="s">
        <v>253</v>
      </c>
      <c r="G2813">
        <v>41</v>
      </c>
      <c r="H2813">
        <v>0</v>
      </c>
      <c r="I2813">
        <v>0</v>
      </c>
      <c r="J2813">
        <v>0</v>
      </c>
      <c r="K2813">
        <v>0</v>
      </c>
      <c r="L2813">
        <v>0</v>
      </c>
      <c r="M2813" t="s">
        <v>1867</v>
      </c>
    </row>
    <row r="2814" spans="1:13">
      <c r="A2814" s="13">
        <f t="shared" si="43"/>
        <v>2</v>
      </c>
      <c r="B2814">
        <v>3005566</v>
      </c>
      <c r="C2814">
        <v>1380</v>
      </c>
      <c r="D2814">
        <v>1500</v>
      </c>
      <c r="E2814"/>
      <c r="F2814" t="s">
        <v>253</v>
      </c>
      <c r="G2814">
        <v>2</v>
      </c>
      <c r="H2814">
        <v>0</v>
      </c>
      <c r="I2814">
        <v>0</v>
      </c>
      <c r="J2814">
        <v>0</v>
      </c>
      <c r="K2814">
        <v>0</v>
      </c>
      <c r="L2814">
        <v>0</v>
      </c>
      <c r="M2814" t="s">
        <v>1868</v>
      </c>
    </row>
    <row r="2815" spans="1:13">
      <c r="A2815" s="13">
        <f t="shared" si="43"/>
        <v>1</v>
      </c>
      <c r="B2815">
        <v>3005567</v>
      </c>
      <c r="C2815">
        <v>1380</v>
      </c>
      <c r="D2815">
        <v>1500</v>
      </c>
      <c r="E2815"/>
      <c r="F2815" t="s">
        <v>253</v>
      </c>
      <c r="G2815">
        <v>1</v>
      </c>
      <c r="H2815">
        <v>0</v>
      </c>
      <c r="I2815">
        <v>0</v>
      </c>
      <c r="J2815">
        <v>0</v>
      </c>
      <c r="K2815">
        <v>0</v>
      </c>
      <c r="L2815">
        <v>0</v>
      </c>
      <c r="M2815" t="s">
        <v>1869</v>
      </c>
    </row>
    <row r="2816" spans="1:13">
      <c r="A2816" s="13">
        <f t="shared" si="43"/>
        <v>1</v>
      </c>
      <c r="B2816">
        <v>3005569</v>
      </c>
      <c r="C2816">
        <v>1380</v>
      </c>
      <c r="D2816">
        <v>1501</v>
      </c>
      <c r="E2816"/>
      <c r="F2816" t="s">
        <v>253</v>
      </c>
      <c r="G2816">
        <v>1</v>
      </c>
      <c r="H2816">
        <v>0</v>
      </c>
      <c r="I2816">
        <v>0</v>
      </c>
      <c r="J2816">
        <v>0</v>
      </c>
      <c r="K2816">
        <v>0</v>
      </c>
      <c r="L2816">
        <v>0</v>
      </c>
      <c r="M2816" t="s">
        <v>1870</v>
      </c>
    </row>
    <row r="2817" spans="1:13">
      <c r="A2817" s="13">
        <f t="shared" si="43"/>
        <v>1</v>
      </c>
      <c r="B2817">
        <v>3005570</v>
      </c>
      <c r="C2817">
        <v>1380</v>
      </c>
      <c r="D2817">
        <v>1500</v>
      </c>
      <c r="E2817"/>
      <c r="F2817" t="s">
        <v>253</v>
      </c>
      <c r="G2817">
        <v>1</v>
      </c>
      <c r="H2817">
        <v>0</v>
      </c>
      <c r="I2817">
        <v>0</v>
      </c>
      <c r="J2817">
        <v>0</v>
      </c>
      <c r="K2817">
        <v>0</v>
      </c>
      <c r="L2817">
        <v>0</v>
      </c>
      <c r="M2817" t="s">
        <v>1871</v>
      </c>
    </row>
    <row r="2818" spans="1:13">
      <c r="A2818" s="13">
        <f t="shared" si="43"/>
        <v>1</v>
      </c>
      <c r="B2818">
        <v>3005571</v>
      </c>
      <c r="C2818">
        <v>1380</v>
      </c>
      <c r="D2818">
        <v>1500</v>
      </c>
      <c r="E2818"/>
      <c r="F2818" t="s">
        <v>253</v>
      </c>
      <c r="G2818">
        <v>1</v>
      </c>
      <c r="H2818">
        <v>0</v>
      </c>
      <c r="I2818">
        <v>0</v>
      </c>
      <c r="J2818">
        <v>0</v>
      </c>
      <c r="K2818">
        <v>0</v>
      </c>
      <c r="L2818">
        <v>0</v>
      </c>
      <c r="M2818" t="s">
        <v>8253</v>
      </c>
    </row>
    <row r="2819" spans="1:13">
      <c r="A2819" s="13">
        <f t="shared" ref="A2819:A2882" si="44">G2819+H2819+I2819</f>
        <v>5</v>
      </c>
      <c r="B2819">
        <v>3005574</v>
      </c>
      <c r="C2819">
        <v>1380</v>
      </c>
      <c r="D2819">
        <v>1500</v>
      </c>
      <c r="E2819"/>
      <c r="F2819" t="s">
        <v>253</v>
      </c>
      <c r="G2819">
        <v>5</v>
      </c>
      <c r="H2819">
        <v>0</v>
      </c>
      <c r="I2819">
        <v>0</v>
      </c>
      <c r="J2819">
        <v>0</v>
      </c>
      <c r="K2819">
        <v>0</v>
      </c>
      <c r="L2819">
        <v>0</v>
      </c>
      <c r="M2819" t="s">
        <v>1872</v>
      </c>
    </row>
    <row r="2820" spans="1:13">
      <c r="A2820" s="13">
        <f t="shared" si="44"/>
        <v>4</v>
      </c>
      <c r="B2820">
        <v>3005575</v>
      </c>
      <c r="C2820">
        <v>1380</v>
      </c>
      <c r="D2820">
        <v>1501</v>
      </c>
      <c r="E2820"/>
      <c r="F2820" t="s">
        <v>253</v>
      </c>
      <c r="G2820">
        <v>4</v>
      </c>
      <c r="H2820">
        <v>0</v>
      </c>
      <c r="I2820">
        <v>0</v>
      </c>
      <c r="J2820">
        <v>0</v>
      </c>
      <c r="K2820">
        <v>0</v>
      </c>
      <c r="L2820">
        <v>0</v>
      </c>
      <c r="M2820" t="s">
        <v>1873</v>
      </c>
    </row>
    <row r="2821" spans="1:13">
      <c r="A2821" s="13">
        <f t="shared" si="44"/>
        <v>1</v>
      </c>
      <c r="B2821">
        <v>3005576</v>
      </c>
      <c r="C2821">
        <v>1380</v>
      </c>
      <c r="D2821">
        <v>1500</v>
      </c>
      <c r="E2821"/>
      <c r="F2821" t="s">
        <v>253</v>
      </c>
      <c r="G2821">
        <v>1</v>
      </c>
      <c r="H2821">
        <v>0</v>
      </c>
      <c r="I2821">
        <v>0</v>
      </c>
      <c r="J2821">
        <v>0</v>
      </c>
      <c r="K2821">
        <v>0</v>
      </c>
      <c r="L2821">
        <v>0</v>
      </c>
      <c r="M2821" t="s">
        <v>1874</v>
      </c>
    </row>
    <row r="2822" spans="1:13">
      <c r="A2822" s="13">
        <f t="shared" si="44"/>
        <v>1</v>
      </c>
      <c r="B2822">
        <v>3005577</v>
      </c>
      <c r="C2822">
        <v>1380</v>
      </c>
      <c r="D2822">
        <v>1500</v>
      </c>
      <c r="E2822"/>
      <c r="F2822" t="s">
        <v>253</v>
      </c>
      <c r="G2822">
        <v>1</v>
      </c>
      <c r="H2822">
        <v>0</v>
      </c>
      <c r="I2822">
        <v>0</v>
      </c>
      <c r="J2822">
        <v>0</v>
      </c>
      <c r="K2822">
        <v>0</v>
      </c>
      <c r="L2822">
        <v>0</v>
      </c>
      <c r="M2822" t="s">
        <v>1875</v>
      </c>
    </row>
    <row r="2823" spans="1:13">
      <c r="A2823" s="13">
        <f t="shared" si="44"/>
        <v>1</v>
      </c>
      <c r="B2823">
        <v>3005578</v>
      </c>
      <c r="C2823">
        <v>1380</v>
      </c>
      <c r="D2823">
        <v>1500</v>
      </c>
      <c r="E2823"/>
      <c r="F2823" t="s">
        <v>253</v>
      </c>
      <c r="G2823">
        <v>1</v>
      </c>
      <c r="H2823">
        <v>0</v>
      </c>
      <c r="I2823">
        <v>0</v>
      </c>
      <c r="J2823">
        <v>0</v>
      </c>
      <c r="K2823">
        <v>0</v>
      </c>
      <c r="L2823">
        <v>0</v>
      </c>
      <c r="M2823" t="s">
        <v>7964</v>
      </c>
    </row>
    <row r="2824" spans="1:13">
      <c r="A2824" s="13">
        <f t="shared" si="44"/>
        <v>2</v>
      </c>
      <c r="B2824">
        <v>3005579</v>
      </c>
      <c r="C2824">
        <v>1380</v>
      </c>
      <c r="D2824">
        <v>1501</v>
      </c>
      <c r="E2824"/>
      <c r="F2824" t="s">
        <v>253</v>
      </c>
      <c r="G2824">
        <v>2</v>
      </c>
      <c r="H2824">
        <v>0</v>
      </c>
      <c r="I2824">
        <v>0</v>
      </c>
      <c r="J2824">
        <v>0</v>
      </c>
      <c r="K2824">
        <v>0</v>
      </c>
      <c r="L2824">
        <v>0</v>
      </c>
      <c r="M2824" t="s">
        <v>1876</v>
      </c>
    </row>
    <row r="2825" spans="1:13">
      <c r="A2825" s="13">
        <f t="shared" si="44"/>
        <v>1</v>
      </c>
      <c r="B2825">
        <v>3005580</v>
      </c>
      <c r="C2825">
        <v>1380</v>
      </c>
      <c r="D2825">
        <v>1501</v>
      </c>
      <c r="E2825"/>
      <c r="F2825" t="s">
        <v>253</v>
      </c>
      <c r="G2825">
        <v>1</v>
      </c>
      <c r="H2825">
        <v>0</v>
      </c>
      <c r="I2825">
        <v>0</v>
      </c>
      <c r="J2825">
        <v>0</v>
      </c>
      <c r="K2825">
        <v>0</v>
      </c>
      <c r="L2825">
        <v>0</v>
      </c>
      <c r="M2825" t="s">
        <v>1877</v>
      </c>
    </row>
    <row r="2826" spans="1:13">
      <c r="A2826" s="13">
        <f t="shared" si="44"/>
        <v>2</v>
      </c>
      <c r="B2826">
        <v>3005586</v>
      </c>
      <c r="C2826">
        <v>1380</v>
      </c>
      <c r="D2826">
        <v>1500</v>
      </c>
      <c r="E2826"/>
      <c r="F2826" t="s">
        <v>253</v>
      </c>
      <c r="G2826">
        <v>2</v>
      </c>
      <c r="H2826">
        <v>0</v>
      </c>
      <c r="I2826">
        <v>0</v>
      </c>
      <c r="J2826">
        <v>0</v>
      </c>
      <c r="K2826">
        <v>0</v>
      </c>
      <c r="L2826">
        <v>0</v>
      </c>
      <c r="M2826" t="s">
        <v>8476</v>
      </c>
    </row>
    <row r="2827" spans="1:13">
      <c r="A2827" s="13">
        <f t="shared" si="44"/>
        <v>4</v>
      </c>
      <c r="B2827">
        <v>3005587</v>
      </c>
      <c r="C2827">
        <v>1380</v>
      </c>
      <c r="D2827">
        <v>1501</v>
      </c>
      <c r="E2827"/>
      <c r="F2827" t="s">
        <v>253</v>
      </c>
      <c r="G2827">
        <v>4</v>
      </c>
      <c r="H2827">
        <v>0</v>
      </c>
      <c r="I2827">
        <v>0</v>
      </c>
      <c r="J2827">
        <v>0</v>
      </c>
      <c r="K2827">
        <v>0</v>
      </c>
      <c r="L2827">
        <v>0</v>
      </c>
      <c r="M2827" t="s">
        <v>1878</v>
      </c>
    </row>
    <row r="2828" spans="1:13">
      <c r="A2828" s="13">
        <f t="shared" si="44"/>
        <v>3</v>
      </c>
      <c r="B2828">
        <v>3005588</v>
      </c>
      <c r="C2828">
        <v>1380</v>
      </c>
      <c r="D2828">
        <v>1501</v>
      </c>
      <c r="E2828"/>
      <c r="F2828" t="s">
        <v>253</v>
      </c>
      <c r="G2828">
        <v>3</v>
      </c>
      <c r="H2828">
        <v>0</v>
      </c>
      <c r="I2828">
        <v>0</v>
      </c>
      <c r="J2828">
        <v>0</v>
      </c>
      <c r="K2828">
        <v>0</v>
      </c>
      <c r="L2828">
        <v>0</v>
      </c>
      <c r="M2828" t="s">
        <v>1879</v>
      </c>
    </row>
    <row r="2829" spans="1:13">
      <c r="A2829" s="13">
        <f t="shared" si="44"/>
        <v>1</v>
      </c>
      <c r="B2829">
        <v>3005589</v>
      </c>
      <c r="C2829">
        <v>1380</v>
      </c>
      <c r="D2829">
        <v>1501</v>
      </c>
      <c r="E2829"/>
      <c r="F2829" t="s">
        <v>253</v>
      </c>
      <c r="G2829">
        <v>1</v>
      </c>
      <c r="H2829">
        <v>0</v>
      </c>
      <c r="I2829">
        <v>0</v>
      </c>
      <c r="J2829">
        <v>0</v>
      </c>
      <c r="K2829">
        <v>0</v>
      </c>
      <c r="L2829">
        <v>0</v>
      </c>
      <c r="M2829" t="s">
        <v>1880</v>
      </c>
    </row>
    <row r="2830" spans="1:13">
      <c r="A2830" s="13">
        <f t="shared" si="44"/>
        <v>1</v>
      </c>
      <c r="B2830">
        <v>3005590</v>
      </c>
      <c r="C2830">
        <v>1380</v>
      </c>
      <c r="D2830">
        <v>1501</v>
      </c>
      <c r="E2830"/>
      <c r="F2830" t="s">
        <v>253</v>
      </c>
      <c r="G2830">
        <v>1</v>
      </c>
      <c r="H2830">
        <v>0</v>
      </c>
      <c r="I2830">
        <v>0</v>
      </c>
      <c r="J2830">
        <v>0</v>
      </c>
      <c r="K2830">
        <v>0</v>
      </c>
      <c r="L2830">
        <v>0</v>
      </c>
      <c r="M2830" t="s">
        <v>1881</v>
      </c>
    </row>
    <row r="2831" spans="1:13">
      <c r="A2831" s="13">
        <f t="shared" si="44"/>
        <v>2</v>
      </c>
      <c r="B2831">
        <v>3005591</v>
      </c>
      <c r="C2831">
        <v>1380</v>
      </c>
      <c r="D2831">
        <v>1500</v>
      </c>
      <c r="E2831"/>
      <c r="F2831" t="s">
        <v>253</v>
      </c>
      <c r="G2831">
        <v>2</v>
      </c>
      <c r="H2831">
        <v>0</v>
      </c>
      <c r="I2831">
        <v>0</v>
      </c>
      <c r="J2831">
        <v>0</v>
      </c>
      <c r="K2831">
        <v>0</v>
      </c>
      <c r="L2831">
        <v>0</v>
      </c>
      <c r="M2831" t="s">
        <v>1882</v>
      </c>
    </row>
    <row r="2832" spans="1:13">
      <c r="A2832" s="13">
        <f t="shared" si="44"/>
        <v>1</v>
      </c>
      <c r="B2832">
        <v>3005592</v>
      </c>
      <c r="C2832">
        <v>1380</v>
      </c>
      <c r="D2832">
        <v>1501</v>
      </c>
      <c r="E2832"/>
      <c r="F2832" t="s">
        <v>253</v>
      </c>
      <c r="G2832">
        <v>1</v>
      </c>
      <c r="H2832">
        <v>0</v>
      </c>
      <c r="I2832">
        <v>0</v>
      </c>
      <c r="J2832">
        <v>0</v>
      </c>
      <c r="K2832">
        <v>0</v>
      </c>
      <c r="L2832">
        <v>0</v>
      </c>
      <c r="M2832" t="s">
        <v>1883</v>
      </c>
    </row>
    <row r="2833" spans="1:13">
      <c r="A2833" s="13">
        <f t="shared" si="44"/>
        <v>1</v>
      </c>
      <c r="B2833">
        <v>3005593</v>
      </c>
      <c r="C2833">
        <v>1380</v>
      </c>
      <c r="D2833">
        <v>1501</v>
      </c>
      <c r="E2833"/>
      <c r="F2833" t="s">
        <v>253</v>
      </c>
      <c r="G2833">
        <v>1</v>
      </c>
      <c r="H2833">
        <v>0</v>
      </c>
      <c r="I2833">
        <v>0</v>
      </c>
      <c r="J2833">
        <v>0</v>
      </c>
      <c r="K2833">
        <v>0</v>
      </c>
      <c r="L2833">
        <v>0</v>
      </c>
      <c r="M2833" t="s">
        <v>1884</v>
      </c>
    </row>
    <row r="2834" spans="1:13">
      <c r="A2834" s="13">
        <f t="shared" si="44"/>
        <v>1</v>
      </c>
      <c r="B2834">
        <v>3005594</v>
      </c>
      <c r="C2834">
        <v>1380</v>
      </c>
      <c r="D2834">
        <v>1501</v>
      </c>
      <c r="E2834"/>
      <c r="F2834" t="s">
        <v>253</v>
      </c>
      <c r="G2834">
        <v>1</v>
      </c>
      <c r="H2834">
        <v>0</v>
      </c>
      <c r="I2834">
        <v>0</v>
      </c>
      <c r="J2834">
        <v>0</v>
      </c>
      <c r="K2834">
        <v>0</v>
      </c>
      <c r="L2834">
        <v>0</v>
      </c>
      <c r="M2834" t="s">
        <v>1885</v>
      </c>
    </row>
    <row r="2835" spans="1:13">
      <c r="A2835" s="13">
        <f t="shared" si="44"/>
        <v>2</v>
      </c>
      <c r="B2835">
        <v>3005595</v>
      </c>
      <c r="C2835">
        <v>1380</v>
      </c>
      <c r="D2835">
        <v>1501</v>
      </c>
      <c r="E2835"/>
      <c r="F2835" t="s">
        <v>253</v>
      </c>
      <c r="G2835">
        <v>2</v>
      </c>
      <c r="H2835">
        <v>0</v>
      </c>
      <c r="I2835">
        <v>0</v>
      </c>
      <c r="J2835">
        <v>0</v>
      </c>
      <c r="K2835">
        <v>0</v>
      </c>
      <c r="L2835">
        <v>0</v>
      </c>
      <c r="M2835" t="s">
        <v>1886</v>
      </c>
    </row>
    <row r="2836" spans="1:13">
      <c r="A2836" s="13">
        <f t="shared" si="44"/>
        <v>2</v>
      </c>
      <c r="B2836">
        <v>3005596</v>
      </c>
      <c r="C2836">
        <v>1380</v>
      </c>
      <c r="D2836">
        <v>1501</v>
      </c>
      <c r="E2836"/>
      <c r="F2836" t="s">
        <v>253</v>
      </c>
      <c r="G2836">
        <v>2</v>
      </c>
      <c r="H2836">
        <v>0</v>
      </c>
      <c r="I2836">
        <v>0</v>
      </c>
      <c r="J2836">
        <v>0</v>
      </c>
      <c r="K2836">
        <v>0</v>
      </c>
      <c r="L2836">
        <v>0</v>
      </c>
      <c r="M2836" t="s">
        <v>1887</v>
      </c>
    </row>
    <row r="2837" spans="1:13">
      <c r="A2837" s="13">
        <f t="shared" si="44"/>
        <v>3</v>
      </c>
      <c r="B2837">
        <v>3005597</v>
      </c>
      <c r="C2837">
        <v>1380</v>
      </c>
      <c r="D2837">
        <v>1501</v>
      </c>
      <c r="E2837"/>
      <c r="F2837" t="s">
        <v>253</v>
      </c>
      <c r="G2837">
        <v>3</v>
      </c>
      <c r="H2837">
        <v>0</v>
      </c>
      <c r="I2837">
        <v>0</v>
      </c>
      <c r="J2837">
        <v>0</v>
      </c>
      <c r="K2837">
        <v>0</v>
      </c>
      <c r="L2837">
        <v>0</v>
      </c>
      <c r="M2837" t="s">
        <v>1888</v>
      </c>
    </row>
    <row r="2838" spans="1:13">
      <c r="A2838" s="13">
        <f t="shared" si="44"/>
        <v>1</v>
      </c>
      <c r="B2838">
        <v>3005598</v>
      </c>
      <c r="C2838">
        <v>1380</v>
      </c>
      <c r="D2838">
        <v>1500</v>
      </c>
      <c r="E2838"/>
      <c r="F2838" t="s">
        <v>253</v>
      </c>
      <c r="G2838">
        <v>1</v>
      </c>
      <c r="H2838">
        <v>0</v>
      </c>
      <c r="I2838">
        <v>0</v>
      </c>
      <c r="J2838">
        <v>0</v>
      </c>
      <c r="K2838">
        <v>0</v>
      </c>
      <c r="L2838">
        <v>0</v>
      </c>
      <c r="M2838" t="s">
        <v>1889</v>
      </c>
    </row>
    <row r="2839" spans="1:13">
      <c r="A2839" s="13">
        <f t="shared" si="44"/>
        <v>1</v>
      </c>
      <c r="B2839">
        <v>3005599</v>
      </c>
      <c r="C2839">
        <v>1380</v>
      </c>
      <c r="D2839">
        <v>1501</v>
      </c>
      <c r="E2839"/>
      <c r="F2839" t="s">
        <v>253</v>
      </c>
      <c r="G2839">
        <v>1</v>
      </c>
      <c r="H2839">
        <v>0</v>
      </c>
      <c r="I2839">
        <v>0</v>
      </c>
      <c r="J2839">
        <v>0</v>
      </c>
      <c r="K2839">
        <v>0</v>
      </c>
      <c r="L2839">
        <v>0</v>
      </c>
      <c r="M2839" t="s">
        <v>1890</v>
      </c>
    </row>
    <row r="2840" spans="1:13">
      <c r="A2840" s="13">
        <f t="shared" si="44"/>
        <v>1</v>
      </c>
      <c r="B2840">
        <v>3005600</v>
      </c>
      <c r="C2840">
        <v>1380</v>
      </c>
      <c r="D2840">
        <v>1500</v>
      </c>
      <c r="E2840"/>
      <c r="F2840" t="s">
        <v>253</v>
      </c>
      <c r="G2840">
        <v>1</v>
      </c>
      <c r="H2840">
        <v>0</v>
      </c>
      <c r="I2840">
        <v>0</v>
      </c>
      <c r="J2840">
        <v>0</v>
      </c>
      <c r="K2840">
        <v>0</v>
      </c>
      <c r="L2840">
        <v>0</v>
      </c>
      <c r="M2840" t="s">
        <v>1891</v>
      </c>
    </row>
    <row r="2841" spans="1:13">
      <c r="A2841" s="13">
        <f t="shared" si="44"/>
        <v>6</v>
      </c>
      <c r="B2841">
        <v>3005601</v>
      </c>
      <c r="C2841">
        <v>1380</v>
      </c>
      <c r="D2841">
        <v>1501</v>
      </c>
      <c r="E2841"/>
      <c r="F2841" t="s">
        <v>253</v>
      </c>
      <c r="G2841">
        <v>6</v>
      </c>
      <c r="H2841">
        <v>0</v>
      </c>
      <c r="I2841">
        <v>0</v>
      </c>
      <c r="J2841">
        <v>0</v>
      </c>
      <c r="K2841">
        <v>0</v>
      </c>
      <c r="L2841">
        <v>0</v>
      </c>
      <c r="M2841" t="s">
        <v>1892</v>
      </c>
    </row>
    <row r="2842" spans="1:13">
      <c r="A2842" s="13">
        <f t="shared" si="44"/>
        <v>2</v>
      </c>
      <c r="B2842">
        <v>3005602</v>
      </c>
      <c r="C2842">
        <v>1380</v>
      </c>
      <c r="D2842">
        <v>1500</v>
      </c>
      <c r="E2842"/>
      <c r="F2842" t="s">
        <v>253</v>
      </c>
      <c r="G2842">
        <v>2</v>
      </c>
      <c r="H2842">
        <v>0</v>
      </c>
      <c r="I2842">
        <v>0</v>
      </c>
      <c r="J2842">
        <v>0</v>
      </c>
      <c r="K2842">
        <v>0</v>
      </c>
      <c r="L2842">
        <v>0</v>
      </c>
      <c r="M2842" t="s">
        <v>1893</v>
      </c>
    </row>
    <row r="2843" spans="1:13">
      <c r="A2843" s="13">
        <f t="shared" si="44"/>
        <v>8</v>
      </c>
      <c r="B2843">
        <v>3005603</v>
      </c>
      <c r="C2843">
        <v>1380</v>
      </c>
      <c r="D2843">
        <v>1500</v>
      </c>
      <c r="E2843"/>
      <c r="F2843" t="s">
        <v>253</v>
      </c>
      <c r="G2843">
        <v>8</v>
      </c>
      <c r="H2843">
        <v>0</v>
      </c>
      <c r="I2843">
        <v>0</v>
      </c>
      <c r="J2843">
        <v>0</v>
      </c>
      <c r="K2843">
        <v>0</v>
      </c>
      <c r="L2843">
        <v>0</v>
      </c>
      <c r="M2843" t="s">
        <v>1894</v>
      </c>
    </row>
    <row r="2844" spans="1:13">
      <c r="A2844" s="13">
        <f t="shared" si="44"/>
        <v>3</v>
      </c>
      <c r="B2844">
        <v>3005604</v>
      </c>
      <c r="C2844">
        <v>1380</v>
      </c>
      <c r="D2844">
        <v>1500</v>
      </c>
      <c r="E2844"/>
      <c r="F2844" t="s">
        <v>253</v>
      </c>
      <c r="G2844">
        <v>3</v>
      </c>
      <c r="H2844">
        <v>0</v>
      </c>
      <c r="I2844">
        <v>0</v>
      </c>
      <c r="J2844">
        <v>0</v>
      </c>
      <c r="K2844">
        <v>0</v>
      </c>
      <c r="L2844">
        <v>0</v>
      </c>
      <c r="M2844" t="s">
        <v>1895</v>
      </c>
    </row>
    <row r="2845" spans="1:13">
      <c r="A2845" s="13">
        <f t="shared" si="44"/>
        <v>4</v>
      </c>
      <c r="B2845">
        <v>3005605</v>
      </c>
      <c r="C2845">
        <v>1380</v>
      </c>
      <c r="D2845">
        <v>1500</v>
      </c>
      <c r="E2845"/>
      <c r="F2845" t="s">
        <v>253</v>
      </c>
      <c r="G2845">
        <v>4</v>
      </c>
      <c r="H2845">
        <v>0</v>
      </c>
      <c r="I2845">
        <v>0</v>
      </c>
      <c r="J2845">
        <v>0</v>
      </c>
      <c r="K2845">
        <v>0</v>
      </c>
      <c r="L2845">
        <v>0</v>
      </c>
      <c r="M2845" t="s">
        <v>1896</v>
      </c>
    </row>
    <row r="2846" spans="1:13">
      <c r="A2846" s="13">
        <f t="shared" si="44"/>
        <v>1</v>
      </c>
      <c r="B2846">
        <v>3005606</v>
      </c>
      <c r="C2846">
        <v>1380</v>
      </c>
      <c r="D2846">
        <v>1501</v>
      </c>
      <c r="E2846"/>
      <c r="F2846" t="s">
        <v>253</v>
      </c>
      <c r="G2846">
        <v>1</v>
      </c>
      <c r="H2846">
        <v>0</v>
      </c>
      <c r="I2846">
        <v>0</v>
      </c>
      <c r="J2846">
        <v>0</v>
      </c>
      <c r="K2846">
        <v>0</v>
      </c>
      <c r="L2846">
        <v>0</v>
      </c>
      <c r="M2846" t="s">
        <v>1897</v>
      </c>
    </row>
    <row r="2847" spans="1:13">
      <c r="A2847" s="13">
        <f t="shared" si="44"/>
        <v>16</v>
      </c>
      <c r="B2847">
        <v>3005607</v>
      </c>
      <c r="C2847">
        <v>1380</v>
      </c>
      <c r="D2847">
        <v>1500</v>
      </c>
      <c r="E2847"/>
      <c r="F2847" t="s">
        <v>289</v>
      </c>
      <c r="G2847">
        <v>16</v>
      </c>
      <c r="H2847">
        <v>0</v>
      </c>
      <c r="I2847">
        <v>0</v>
      </c>
      <c r="J2847">
        <v>0</v>
      </c>
      <c r="K2847">
        <v>0</v>
      </c>
      <c r="L2847">
        <v>0</v>
      </c>
      <c r="M2847" t="s">
        <v>1898</v>
      </c>
    </row>
    <row r="2848" spans="1:13">
      <c r="A2848" s="13">
        <f t="shared" si="44"/>
        <v>1</v>
      </c>
      <c r="B2848">
        <v>3005608</v>
      </c>
      <c r="C2848">
        <v>1380</v>
      </c>
      <c r="D2848">
        <v>1500</v>
      </c>
      <c r="E2848"/>
      <c r="F2848" t="s">
        <v>253</v>
      </c>
      <c r="G2848">
        <v>1</v>
      </c>
      <c r="H2848">
        <v>0</v>
      </c>
      <c r="I2848">
        <v>0</v>
      </c>
      <c r="J2848">
        <v>0</v>
      </c>
      <c r="K2848">
        <v>0</v>
      </c>
      <c r="L2848">
        <v>0</v>
      </c>
      <c r="M2848" t="s">
        <v>1899</v>
      </c>
    </row>
    <row r="2849" spans="1:13">
      <c r="A2849" s="13">
        <f t="shared" si="44"/>
        <v>2</v>
      </c>
      <c r="B2849">
        <v>3005608</v>
      </c>
      <c r="C2849">
        <v>1400</v>
      </c>
      <c r="D2849">
        <v>1500</v>
      </c>
      <c r="E2849"/>
      <c r="F2849" t="s">
        <v>253</v>
      </c>
      <c r="G2849">
        <v>2</v>
      </c>
      <c r="H2849">
        <v>0</v>
      </c>
      <c r="I2849">
        <v>0</v>
      </c>
      <c r="J2849">
        <v>0</v>
      </c>
      <c r="K2849">
        <v>0</v>
      </c>
      <c r="L2849">
        <v>0</v>
      </c>
      <c r="M2849" t="s">
        <v>1899</v>
      </c>
    </row>
    <row r="2850" spans="1:13">
      <c r="A2850" s="13">
        <f t="shared" si="44"/>
        <v>1</v>
      </c>
      <c r="B2850">
        <v>3005609</v>
      </c>
      <c r="C2850">
        <v>1380</v>
      </c>
      <c r="D2850">
        <v>1501</v>
      </c>
      <c r="E2850"/>
      <c r="F2850" t="s">
        <v>253</v>
      </c>
      <c r="G2850">
        <v>1</v>
      </c>
      <c r="H2850">
        <v>0</v>
      </c>
      <c r="I2850">
        <v>0</v>
      </c>
      <c r="J2850">
        <v>0</v>
      </c>
      <c r="K2850">
        <v>0</v>
      </c>
      <c r="L2850">
        <v>0</v>
      </c>
      <c r="M2850" t="s">
        <v>1900</v>
      </c>
    </row>
    <row r="2851" spans="1:13">
      <c r="A2851" s="13">
        <f t="shared" si="44"/>
        <v>22</v>
      </c>
      <c r="B2851">
        <v>3005610</v>
      </c>
      <c r="C2851">
        <v>1380</v>
      </c>
      <c r="D2851">
        <v>1500</v>
      </c>
      <c r="E2851"/>
      <c r="F2851" t="s">
        <v>253</v>
      </c>
      <c r="G2851">
        <v>22</v>
      </c>
      <c r="H2851">
        <v>0</v>
      </c>
      <c r="I2851">
        <v>0</v>
      </c>
      <c r="J2851">
        <v>0</v>
      </c>
      <c r="K2851">
        <v>0</v>
      </c>
      <c r="L2851">
        <v>0</v>
      </c>
      <c r="M2851" t="s">
        <v>1901</v>
      </c>
    </row>
    <row r="2852" spans="1:13">
      <c r="A2852" s="13">
        <f t="shared" si="44"/>
        <v>2</v>
      </c>
      <c r="B2852">
        <v>3005611</v>
      </c>
      <c r="C2852">
        <v>1380</v>
      </c>
      <c r="D2852">
        <v>1501</v>
      </c>
      <c r="E2852"/>
      <c r="F2852" t="s">
        <v>253</v>
      </c>
      <c r="G2852">
        <v>2</v>
      </c>
      <c r="H2852">
        <v>0</v>
      </c>
      <c r="I2852">
        <v>0</v>
      </c>
      <c r="J2852">
        <v>0</v>
      </c>
      <c r="K2852">
        <v>0</v>
      </c>
      <c r="L2852">
        <v>0</v>
      </c>
      <c r="M2852" t="s">
        <v>1902</v>
      </c>
    </row>
    <row r="2853" spans="1:13">
      <c r="A2853" s="13">
        <f t="shared" si="44"/>
        <v>2</v>
      </c>
      <c r="B2853">
        <v>3005612</v>
      </c>
      <c r="C2853">
        <v>1380</v>
      </c>
      <c r="D2853">
        <v>1500</v>
      </c>
      <c r="E2853"/>
      <c r="F2853" t="s">
        <v>253</v>
      </c>
      <c r="G2853">
        <v>2</v>
      </c>
      <c r="H2853">
        <v>0</v>
      </c>
      <c r="I2853">
        <v>0</v>
      </c>
      <c r="J2853">
        <v>0</v>
      </c>
      <c r="K2853">
        <v>0</v>
      </c>
      <c r="L2853">
        <v>0</v>
      </c>
      <c r="M2853" t="s">
        <v>1903</v>
      </c>
    </row>
    <row r="2854" spans="1:13">
      <c r="A2854" s="13">
        <f t="shared" si="44"/>
        <v>2</v>
      </c>
      <c r="B2854">
        <v>3005613</v>
      </c>
      <c r="C2854">
        <v>1380</v>
      </c>
      <c r="D2854">
        <v>1500</v>
      </c>
      <c r="E2854"/>
      <c r="F2854" t="s">
        <v>253</v>
      </c>
      <c r="G2854">
        <v>2</v>
      </c>
      <c r="H2854">
        <v>0</v>
      </c>
      <c r="I2854">
        <v>0</v>
      </c>
      <c r="J2854">
        <v>0</v>
      </c>
      <c r="K2854">
        <v>0</v>
      </c>
      <c r="L2854">
        <v>0</v>
      </c>
      <c r="M2854" t="s">
        <v>1904</v>
      </c>
    </row>
    <row r="2855" spans="1:13">
      <c r="A2855" s="13">
        <f t="shared" si="44"/>
        <v>1</v>
      </c>
      <c r="B2855">
        <v>3005614</v>
      </c>
      <c r="C2855">
        <v>1380</v>
      </c>
      <c r="D2855">
        <v>1501</v>
      </c>
      <c r="E2855"/>
      <c r="F2855" t="s">
        <v>253</v>
      </c>
      <c r="G2855">
        <v>1</v>
      </c>
      <c r="H2855">
        <v>0</v>
      </c>
      <c r="I2855">
        <v>0</v>
      </c>
      <c r="J2855">
        <v>0</v>
      </c>
      <c r="K2855">
        <v>0</v>
      </c>
      <c r="L2855">
        <v>0</v>
      </c>
      <c r="M2855" t="s">
        <v>1905</v>
      </c>
    </row>
    <row r="2856" spans="1:13">
      <c r="A2856" s="13">
        <f t="shared" si="44"/>
        <v>1</v>
      </c>
      <c r="B2856">
        <v>3005615</v>
      </c>
      <c r="C2856">
        <v>1380</v>
      </c>
      <c r="D2856">
        <v>1501</v>
      </c>
      <c r="E2856"/>
      <c r="F2856" t="s">
        <v>253</v>
      </c>
      <c r="G2856">
        <v>1</v>
      </c>
      <c r="H2856">
        <v>0</v>
      </c>
      <c r="I2856">
        <v>0</v>
      </c>
      <c r="J2856">
        <v>0</v>
      </c>
      <c r="K2856">
        <v>0</v>
      </c>
      <c r="L2856">
        <v>0</v>
      </c>
      <c r="M2856" t="s">
        <v>1906</v>
      </c>
    </row>
    <row r="2857" spans="1:13">
      <c r="A2857" s="13">
        <f t="shared" si="44"/>
        <v>2</v>
      </c>
      <c r="B2857">
        <v>3005616</v>
      </c>
      <c r="C2857">
        <v>1380</v>
      </c>
      <c r="D2857">
        <v>1501</v>
      </c>
      <c r="E2857"/>
      <c r="F2857" t="s">
        <v>253</v>
      </c>
      <c r="G2857">
        <v>2</v>
      </c>
      <c r="H2857">
        <v>0</v>
      </c>
      <c r="I2857">
        <v>0</v>
      </c>
      <c r="J2857">
        <v>0</v>
      </c>
      <c r="K2857">
        <v>0</v>
      </c>
      <c r="L2857">
        <v>0</v>
      </c>
      <c r="M2857" t="s">
        <v>1907</v>
      </c>
    </row>
    <row r="2858" spans="1:13">
      <c r="A2858" s="13">
        <f t="shared" si="44"/>
        <v>1</v>
      </c>
      <c r="B2858">
        <v>3005617</v>
      </c>
      <c r="C2858">
        <v>1380</v>
      </c>
      <c r="D2858">
        <v>1500</v>
      </c>
      <c r="E2858"/>
      <c r="F2858" t="s">
        <v>253</v>
      </c>
      <c r="G2858">
        <v>1</v>
      </c>
      <c r="H2858">
        <v>0</v>
      </c>
      <c r="I2858">
        <v>0</v>
      </c>
      <c r="J2858">
        <v>0</v>
      </c>
      <c r="K2858">
        <v>0</v>
      </c>
      <c r="L2858">
        <v>0</v>
      </c>
      <c r="M2858" t="s">
        <v>9199</v>
      </c>
    </row>
    <row r="2859" spans="1:13">
      <c r="A2859" s="13">
        <f t="shared" si="44"/>
        <v>6</v>
      </c>
      <c r="B2859">
        <v>3005618</v>
      </c>
      <c r="C2859">
        <v>1380</v>
      </c>
      <c r="D2859">
        <v>1500</v>
      </c>
      <c r="E2859"/>
      <c r="F2859" t="s">
        <v>253</v>
      </c>
      <c r="G2859">
        <v>6</v>
      </c>
      <c r="H2859">
        <v>0</v>
      </c>
      <c r="I2859">
        <v>0</v>
      </c>
      <c r="J2859">
        <v>0</v>
      </c>
      <c r="K2859">
        <v>0</v>
      </c>
      <c r="L2859">
        <v>0</v>
      </c>
      <c r="M2859" t="s">
        <v>1908</v>
      </c>
    </row>
    <row r="2860" spans="1:13">
      <c r="A2860" s="13">
        <f t="shared" si="44"/>
        <v>1</v>
      </c>
      <c r="B2860">
        <v>3005619</v>
      </c>
      <c r="C2860">
        <v>1380</v>
      </c>
      <c r="D2860">
        <v>1501</v>
      </c>
      <c r="E2860"/>
      <c r="F2860" t="s">
        <v>253</v>
      </c>
      <c r="G2860">
        <v>1</v>
      </c>
      <c r="H2860">
        <v>0</v>
      </c>
      <c r="I2860">
        <v>0</v>
      </c>
      <c r="J2860">
        <v>0</v>
      </c>
      <c r="K2860">
        <v>0</v>
      </c>
      <c r="L2860">
        <v>0</v>
      </c>
      <c r="M2860" t="s">
        <v>1909</v>
      </c>
    </row>
    <row r="2861" spans="1:13">
      <c r="A2861" s="13">
        <f t="shared" si="44"/>
        <v>1</v>
      </c>
      <c r="B2861">
        <v>3005620</v>
      </c>
      <c r="C2861">
        <v>1380</v>
      </c>
      <c r="D2861">
        <v>1500</v>
      </c>
      <c r="E2861"/>
      <c r="F2861" t="s">
        <v>253</v>
      </c>
      <c r="G2861">
        <v>1</v>
      </c>
      <c r="H2861">
        <v>0</v>
      </c>
      <c r="I2861">
        <v>0</v>
      </c>
      <c r="J2861">
        <v>0</v>
      </c>
      <c r="K2861">
        <v>0</v>
      </c>
      <c r="L2861">
        <v>0</v>
      </c>
      <c r="M2861" t="s">
        <v>1910</v>
      </c>
    </row>
    <row r="2862" spans="1:13">
      <c r="A2862" s="13">
        <f t="shared" si="44"/>
        <v>1</v>
      </c>
      <c r="B2862">
        <v>3005621</v>
      </c>
      <c r="C2862">
        <v>1380</v>
      </c>
      <c r="D2862">
        <v>1500</v>
      </c>
      <c r="E2862"/>
      <c r="F2862" t="s">
        <v>253</v>
      </c>
      <c r="G2862">
        <v>1</v>
      </c>
      <c r="H2862">
        <v>0</v>
      </c>
      <c r="I2862">
        <v>0</v>
      </c>
      <c r="J2862">
        <v>0</v>
      </c>
      <c r="K2862">
        <v>0</v>
      </c>
      <c r="L2862">
        <v>0</v>
      </c>
      <c r="M2862" t="s">
        <v>8790</v>
      </c>
    </row>
    <row r="2863" spans="1:13">
      <c r="A2863" s="13">
        <f t="shared" si="44"/>
        <v>5</v>
      </c>
      <c r="B2863">
        <v>3005622</v>
      </c>
      <c r="C2863">
        <v>1380</v>
      </c>
      <c r="D2863">
        <v>1500</v>
      </c>
      <c r="E2863"/>
      <c r="F2863" t="s">
        <v>253</v>
      </c>
      <c r="G2863">
        <v>5</v>
      </c>
      <c r="H2863">
        <v>0</v>
      </c>
      <c r="I2863">
        <v>0</v>
      </c>
      <c r="J2863">
        <v>0</v>
      </c>
      <c r="K2863">
        <v>0</v>
      </c>
      <c r="L2863">
        <v>0</v>
      </c>
      <c r="M2863" t="s">
        <v>1911</v>
      </c>
    </row>
    <row r="2864" spans="1:13">
      <c r="A2864" s="13">
        <f t="shared" si="44"/>
        <v>5</v>
      </c>
      <c r="B2864">
        <v>3005623</v>
      </c>
      <c r="C2864">
        <v>1380</v>
      </c>
      <c r="D2864">
        <v>1500</v>
      </c>
      <c r="E2864"/>
      <c r="F2864" t="s">
        <v>253</v>
      </c>
      <c r="G2864">
        <v>5</v>
      </c>
      <c r="H2864">
        <v>0</v>
      </c>
      <c r="I2864">
        <v>0</v>
      </c>
      <c r="J2864">
        <v>0</v>
      </c>
      <c r="K2864">
        <v>0</v>
      </c>
      <c r="L2864">
        <v>0</v>
      </c>
      <c r="M2864" t="s">
        <v>1912</v>
      </c>
    </row>
    <row r="2865" spans="1:13">
      <c r="A2865" s="13">
        <f t="shared" si="44"/>
        <v>14</v>
      </c>
      <c r="B2865">
        <v>3005624</v>
      </c>
      <c r="C2865">
        <v>1380</v>
      </c>
      <c r="D2865">
        <v>1500</v>
      </c>
      <c r="E2865"/>
      <c r="F2865" t="s">
        <v>253</v>
      </c>
      <c r="G2865">
        <v>14</v>
      </c>
      <c r="H2865">
        <v>0</v>
      </c>
      <c r="I2865">
        <v>0</v>
      </c>
      <c r="J2865">
        <v>0</v>
      </c>
      <c r="K2865">
        <v>0</v>
      </c>
      <c r="L2865">
        <v>0</v>
      </c>
      <c r="M2865" t="s">
        <v>1913</v>
      </c>
    </row>
    <row r="2866" spans="1:13">
      <c r="A2866" s="13">
        <f t="shared" si="44"/>
        <v>300</v>
      </c>
      <c r="B2866">
        <v>3005625</v>
      </c>
      <c r="C2866">
        <v>1380</v>
      </c>
      <c r="D2866">
        <v>1500</v>
      </c>
      <c r="E2866"/>
      <c r="F2866" t="s">
        <v>289</v>
      </c>
      <c r="G2866">
        <v>300</v>
      </c>
      <c r="H2866">
        <v>0</v>
      </c>
      <c r="I2866">
        <v>0</v>
      </c>
      <c r="J2866">
        <v>0</v>
      </c>
      <c r="K2866">
        <v>0</v>
      </c>
      <c r="L2866">
        <v>0</v>
      </c>
      <c r="M2866" t="s">
        <v>1914</v>
      </c>
    </row>
    <row r="2867" spans="1:13">
      <c r="A2867" s="13">
        <f t="shared" si="44"/>
        <v>2</v>
      </c>
      <c r="B2867">
        <v>3005626</v>
      </c>
      <c r="C2867">
        <v>1380</v>
      </c>
      <c r="D2867">
        <v>1501</v>
      </c>
      <c r="E2867"/>
      <c r="F2867" t="s">
        <v>253</v>
      </c>
      <c r="G2867">
        <v>2</v>
      </c>
      <c r="H2867">
        <v>0</v>
      </c>
      <c r="I2867">
        <v>0</v>
      </c>
      <c r="J2867">
        <v>0</v>
      </c>
      <c r="K2867">
        <v>0</v>
      </c>
      <c r="L2867">
        <v>0</v>
      </c>
      <c r="M2867" t="s">
        <v>1915</v>
      </c>
    </row>
    <row r="2868" spans="1:13">
      <c r="A2868" s="13">
        <f t="shared" si="44"/>
        <v>1</v>
      </c>
      <c r="B2868">
        <v>3005627</v>
      </c>
      <c r="C2868">
        <v>1380</v>
      </c>
      <c r="D2868">
        <v>1501</v>
      </c>
      <c r="E2868"/>
      <c r="F2868" t="s">
        <v>253</v>
      </c>
      <c r="G2868">
        <v>1</v>
      </c>
      <c r="H2868">
        <v>0</v>
      </c>
      <c r="I2868">
        <v>0</v>
      </c>
      <c r="J2868">
        <v>0</v>
      </c>
      <c r="K2868">
        <v>0</v>
      </c>
      <c r="L2868">
        <v>0</v>
      </c>
      <c r="M2868" t="s">
        <v>1916</v>
      </c>
    </row>
    <row r="2869" spans="1:13">
      <c r="A2869" s="13">
        <f t="shared" si="44"/>
        <v>1</v>
      </c>
      <c r="B2869">
        <v>3005628</v>
      </c>
      <c r="C2869">
        <v>1380</v>
      </c>
      <c r="D2869">
        <v>1501</v>
      </c>
      <c r="E2869"/>
      <c r="F2869" t="s">
        <v>253</v>
      </c>
      <c r="G2869">
        <v>1</v>
      </c>
      <c r="H2869">
        <v>0</v>
      </c>
      <c r="I2869">
        <v>0</v>
      </c>
      <c r="J2869">
        <v>0</v>
      </c>
      <c r="K2869">
        <v>0</v>
      </c>
      <c r="L2869">
        <v>0</v>
      </c>
      <c r="M2869" t="s">
        <v>1917</v>
      </c>
    </row>
    <row r="2870" spans="1:13">
      <c r="A2870" s="13">
        <f t="shared" si="44"/>
        <v>1</v>
      </c>
      <c r="B2870">
        <v>3005630</v>
      </c>
      <c r="C2870">
        <v>1380</v>
      </c>
      <c r="D2870">
        <v>1500</v>
      </c>
      <c r="E2870"/>
      <c r="F2870" t="s">
        <v>253</v>
      </c>
      <c r="G2870">
        <v>1</v>
      </c>
      <c r="H2870">
        <v>0</v>
      </c>
      <c r="I2870">
        <v>0</v>
      </c>
      <c r="J2870">
        <v>0</v>
      </c>
      <c r="K2870">
        <v>0</v>
      </c>
      <c r="L2870">
        <v>0</v>
      </c>
      <c r="M2870" t="s">
        <v>1918</v>
      </c>
    </row>
    <row r="2871" spans="1:13">
      <c r="A2871" s="13">
        <f t="shared" si="44"/>
        <v>1</v>
      </c>
      <c r="B2871">
        <v>3005631</v>
      </c>
      <c r="C2871">
        <v>1380</v>
      </c>
      <c r="D2871">
        <v>1501</v>
      </c>
      <c r="E2871"/>
      <c r="F2871" t="s">
        <v>253</v>
      </c>
      <c r="G2871">
        <v>1</v>
      </c>
      <c r="H2871">
        <v>0</v>
      </c>
      <c r="I2871">
        <v>0</v>
      </c>
      <c r="J2871">
        <v>0</v>
      </c>
      <c r="K2871">
        <v>0</v>
      </c>
      <c r="L2871">
        <v>0</v>
      </c>
      <c r="M2871" t="s">
        <v>1919</v>
      </c>
    </row>
    <row r="2872" spans="1:13">
      <c r="A2872" s="13">
        <f t="shared" si="44"/>
        <v>13</v>
      </c>
      <c r="B2872">
        <v>3005633</v>
      </c>
      <c r="C2872">
        <v>1380</v>
      </c>
      <c r="D2872">
        <v>1500</v>
      </c>
      <c r="E2872"/>
      <c r="F2872" t="s">
        <v>253</v>
      </c>
      <c r="G2872">
        <v>13</v>
      </c>
      <c r="H2872">
        <v>0</v>
      </c>
      <c r="I2872">
        <v>0</v>
      </c>
      <c r="J2872">
        <v>0</v>
      </c>
      <c r="K2872">
        <v>0</v>
      </c>
      <c r="L2872">
        <v>0</v>
      </c>
      <c r="M2872" t="s">
        <v>1920</v>
      </c>
    </row>
    <row r="2873" spans="1:13">
      <c r="A2873" s="13">
        <f t="shared" si="44"/>
        <v>4</v>
      </c>
      <c r="B2873">
        <v>3005634</v>
      </c>
      <c r="C2873">
        <v>1380</v>
      </c>
      <c r="D2873">
        <v>1500</v>
      </c>
      <c r="E2873"/>
      <c r="F2873" t="s">
        <v>253</v>
      </c>
      <c r="G2873">
        <v>4</v>
      </c>
      <c r="H2873">
        <v>0</v>
      </c>
      <c r="I2873">
        <v>0</v>
      </c>
      <c r="J2873">
        <v>0</v>
      </c>
      <c r="K2873">
        <v>0</v>
      </c>
      <c r="L2873">
        <v>0</v>
      </c>
      <c r="M2873" t="s">
        <v>1921</v>
      </c>
    </row>
    <row r="2874" spans="1:13">
      <c r="A2874" s="13">
        <f t="shared" si="44"/>
        <v>1</v>
      </c>
      <c r="B2874">
        <v>3005635</v>
      </c>
      <c r="C2874">
        <v>1380</v>
      </c>
      <c r="D2874">
        <v>1500</v>
      </c>
      <c r="E2874"/>
      <c r="F2874" t="s">
        <v>253</v>
      </c>
      <c r="G2874">
        <v>1</v>
      </c>
      <c r="H2874">
        <v>0</v>
      </c>
      <c r="I2874">
        <v>0</v>
      </c>
      <c r="J2874">
        <v>0</v>
      </c>
      <c r="K2874">
        <v>0</v>
      </c>
      <c r="L2874">
        <v>0</v>
      </c>
      <c r="M2874" t="s">
        <v>1922</v>
      </c>
    </row>
    <row r="2875" spans="1:13">
      <c r="A2875" s="13">
        <f t="shared" si="44"/>
        <v>1</v>
      </c>
      <c r="B2875">
        <v>3005636</v>
      </c>
      <c r="C2875">
        <v>1380</v>
      </c>
      <c r="D2875">
        <v>1500</v>
      </c>
      <c r="E2875"/>
      <c r="F2875" t="s">
        <v>253</v>
      </c>
      <c r="G2875">
        <v>1</v>
      </c>
      <c r="H2875">
        <v>0</v>
      </c>
      <c r="I2875">
        <v>0</v>
      </c>
      <c r="J2875">
        <v>0</v>
      </c>
      <c r="K2875">
        <v>0</v>
      </c>
      <c r="L2875">
        <v>0</v>
      </c>
      <c r="M2875" t="s">
        <v>1923</v>
      </c>
    </row>
    <row r="2876" spans="1:13">
      <c r="A2876" s="13">
        <f t="shared" si="44"/>
        <v>7</v>
      </c>
      <c r="B2876">
        <v>3005637</v>
      </c>
      <c r="C2876">
        <v>1380</v>
      </c>
      <c r="D2876">
        <v>1501</v>
      </c>
      <c r="E2876"/>
      <c r="F2876" t="s">
        <v>253</v>
      </c>
      <c r="G2876">
        <v>7</v>
      </c>
      <c r="H2876">
        <v>0</v>
      </c>
      <c r="I2876">
        <v>0</v>
      </c>
      <c r="J2876">
        <v>0</v>
      </c>
      <c r="K2876">
        <v>0</v>
      </c>
      <c r="L2876">
        <v>0</v>
      </c>
      <c r="M2876" t="s">
        <v>1924</v>
      </c>
    </row>
    <row r="2877" spans="1:13">
      <c r="A2877" s="13">
        <f t="shared" si="44"/>
        <v>2</v>
      </c>
      <c r="B2877">
        <v>3005638</v>
      </c>
      <c r="C2877">
        <v>1380</v>
      </c>
      <c r="D2877">
        <v>1501</v>
      </c>
      <c r="E2877"/>
      <c r="F2877" t="s">
        <v>253</v>
      </c>
      <c r="G2877">
        <v>2</v>
      </c>
      <c r="H2877">
        <v>0</v>
      </c>
      <c r="I2877">
        <v>0</v>
      </c>
      <c r="J2877">
        <v>0</v>
      </c>
      <c r="K2877">
        <v>0</v>
      </c>
      <c r="L2877">
        <v>0</v>
      </c>
      <c r="M2877" t="s">
        <v>1925</v>
      </c>
    </row>
    <row r="2878" spans="1:13">
      <c r="A2878" s="13">
        <f t="shared" si="44"/>
        <v>1</v>
      </c>
      <c r="B2878">
        <v>3005639</v>
      </c>
      <c r="C2878">
        <v>1380</v>
      </c>
      <c r="D2878">
        <v>1500</v>
      </c>
      <c r="E2878"/>
      <c r="F2878" t="s">
        <v>253</v>
      </c>
      <c r="G2878">
        <v>1</v>
      </c>
      <c r="H2878">
        <v>0</v>
      </c>
      <c r="I2878">
        <v>0</v>
      </c>
      <c r="J2878">
        <v>0</v>
      </c>
      <c r="K2878">
        <v>0</v>
      </c>
      <c r="L2878">
        <v>0</v>
      </c>
      <c r="M2878" t="s">
        <v>1926</v>
      </c>
    </row>
    <row r="2879" spans="1:13">
      <c r="A2879" s="13">
        <f t="shared" si="44"/>
        <v>1</v>
      </c>
      <c r="B2879">
        <v>3005640</v>
      </c>
      <c r="C2879">
        <v>1380</v>
      </c>
      <c r="D2879">
        <v>1500</v>
      </c>
      <c r="E2879"/>
      <c r="F2879" t="s">
        <v>253</v>
      </c>
      <c r="G2879">
        <v>1</v>
      </c>
      <c r="H2879">
        <v>0</v>
      </c>
      <c r="I2879">
        <v>0</v>
      </c>
      <c r="J2879">
        <v>0</v>
      </c>
      <c r="K2879">
        <v>0</v>
      </c>
      <c r="L2879">
        <v>0</v>
      </c>
      <c r="M2879" t="s">
        <v>1927</v>
      </c>
    </row>
    <row r="2880" spans="1:13">
      <c r="A2880" s="13">
        <f t="shared" si="44"/>
        <v>20</v>
      </c>
      <c r="B2880">
        <v>3005641</v>
      </c>
      <c r="C2880">
        <v>1380</v>
      </c>
      <c r="D2880">
        <v>1500</v>
      </c>
      <c r="E2880"/>
      <c r="F2880" t="s">
        <v>289</v>
      </c>
      <c r="G2880">
        <v>20</v>
      </c>
      <c r="H2880">
        <v>0</v>
      </c>
      <c r="I2880">
        <v>0</v>
      </c>
      <c r="J2880">
        <v>0</v>
      </c>
      <c r="K2880">
        <v>0</v>
      </c>
      <c r="L2880">
        <v>0</v>
      </c>
      <c r="M2880" t="s">
        <v>1928</v>
      </c>
    </row>
    <row r="2881" spans="1:13">
      <c r="A2881" s="13">
        <f t="shared" si="44"/>
        <v>10</v>
      </c>
      <c r="B2881">
        <v>3005641</v>
      </c>
      <c r="C2881">
        <v>1400</v>
      </c>
      <c r="D2881">
        <v>1500</v>
      </c>
      <c r="E2881"/>
      <c r="F2881" t="s">
        <v>289</v>
      </c>
      <c r="G2881">
        <v>10</v>
      </c>
      <c r="H2881">
        <v>0</v>
      </c>
      <c r="I2881">
        <v>0</v>
      </c>
      <c r="J2881">
        <v>0</v>
      </c>
      <c r="K2881">
        <v>0</v>
      </c>
      <c r="L2881">
        <v>0</v>
      </c>
      <c r="M2881" t="s">
        <v>1928</v>
      </c>
    </row>
    <row r="2882" spans="1:13">
      <c r="A2882" s="13">
        <f t="shared" si="44"/>
        <v>7</v>
      </c>
      <c r="B2882">
        <v>3005642</v>
      </c>
      <c r="C2882">
        <v>1380</v>
      </c>
      <c r="D2882">
        <v>1500</v>
      </c>
      <c r="E2882"/>
      <c r="F2882" t="s">
        <v>253</v>
      </c>
      <c r="G2882">
        <v>7</v>
      </c>
      <c r="H2882">
        <v>0</v>
      </c>
      <c r="I2882">
        <v>0</v>
      </c>
      <c r="J2882">
        <v>0</v>
      </c>
      <c r="K2882">
        <v>0</v>
      </c>
      <c r="L2882">
        <v>0</v>
      </c>
      <c r="M2882" t="s">
        <v>1929</v>
      </c>
    </row>
    <row r="2883" spans="1:13">
      <c r="A2883" s="13">
        <f t="shared" ref="A2883:A2946" si="45">G2883+H2883+I2883</f>
        <v>11</v>
      </c>
      <c r="B2883">
        <v>3005643</v>
      </c>
      <c r="C2883">
        <v>1380</v>
      </c>
      <c r="D2883">
        <v>1501</v>
      </c>
      <c r="E2883"/>
      <c r="F2883" t="s">
        <v>253</v>
      </c>
      <c r="G2883">
        <v>11</v>
      </c>
      <c r="H2883">
        <v>0</v>
      </c>
      <c r="I2883">
        <v>0</v>
      </c>
      <c r="J2883">
        <v>0</v>
      </c>
      <c r="K2883">
        <v>0</v>
      </c>
      <c r="L2883">
        <v>0</v>
      </c>
      <c r="M2883" t="s">
        <v>1930</v>
      </c>
    </row>
    <row r="2884" spans="1:13">
      <c r="A2884" s="13">
        <f t="shared" si="45"/>
        <v>7</v>
      </c>
      <c r="B2884">
        <v>3005644</v>
      </c>
      <c r="C2884">
        <v>1380</v>
      </c>
      <c r="D2884">
        <v>1501</v>
      </c>
      <c r="E2884"/>
      <c r="F2884" t="s">
        <v>253</v>
      </c>
      <c r="G2884">
        <v>7</v>
      </c>
      <c r="H2884">
        <v>0</v>
      </c>
      <c r="I2884">
        <v>0</v>
      </c>
      <c r="J2884">
        <v>0</v>
      </c>
      <c r="K2884">
        <v>0</v>
      </c>
      <c r="L2884">
        <v>0</v>
      </c>
      <c r="M2884" t="s">
        <v>1931</v>
      </c>
    </row>
    <row r="2885" spans="1:13">
      <c r="A2885" s="13">
        <f t="shared" si="45"/>
        <v>1</v>
      </c>
      <c r="B2885">
        <v>3005645</v>
      </c>
      <c r="C2885">
        <v>1380</v>
      </c>
      <c r="D2885">
        <v>1501</v>
      </c>
      <c r="E2885"/>
      <c r="F2885" t="s">
        <v>253</v>
      </c>
      <c r="G2885">
        <v>1</v>
      </c>
      <c r="H2885">
        <v>0</v>
      </c>
      <c r="I2885">
        <v>0</v>
      </c>
      <c r="J2885">
        <v>0</v>
      </c>
      <c r="K2885">
        <v>0</v>
      </c>
      <c r="L2885">
        <v>0</v>
      </c>
      <c r="M2885" t="s">
        <v>1932</v>
      </c>
    </row>
    <row r="2886" spans="1:13">
      <c r="A2886" s="13">
        <f t="shared" si="45"/>
        <v>1</v>
      </c>
      <c r="B2886">
        <v>3005646</v>
      </c>
      <c r="C2886">
        <v>1380</v>
      </c>
      <c r="D2886">
        <v>1501</v>
      </c>
      <c r="E2886"/>
      <c r="F2886" t="s">
        <v>253</v>
      </c>
      <c r="G2886">
        <v>1</v>
      </c>
      <c r="H2886">
        <v>0</v>
      </c>
      <c r="I2886">
        <v>0</v>
      </c>
      <c r="J2886">
        <v>0</v>
      </c>
      <c r="K2886">
        <v>0</v>
      </c>
      <c r="L2886">
        <v>0</v>
      </c>
      <c r="M2886" t="s">
        <v>1933</v>
      </c>
    </row>
    <row r="2887" spans="1:13">
      <c r="A2887" s="13">
        <f t="shared" si="45"/>
        <v>1</v>
      </c>
      <c r="B2887">
        <v>3005647</v>
      </c>
      <c r="C2887">
        <v>1380</v>
      </c>
      <c r="D2887">
        <v>1501</v>
      </c>
      <c r="E2887"/>
      <c r="F2887" t="s">
        <v>253</v>
      </c>
      <c r="G2887">
        <v>1</v>
      </c>
      <c r="H2887">
        <v>0</v>
      </c>
      <c r="I2887">
        <v>0</v>
      </c>
      <c r="J2887">
        <v>0</v>
      </c>
      <c r="K2887">
        <v>0</v>
      </c>
      <c r="L2887">
        <v>0</v>
      </c>
      <c r="M2887" t="s">
        <v>1934</v>
      </c>
    </row>
    <row r="2888" spans="1:13">
      <c r="A2888" s="13">
        <f t="shared" si="45"/>
        <v>1</v>
      </c>
      <c r="B2888">
        <v>3005648</v>
      </c>
      <c r="C2888">
        <v>1380</v>
      </c>
      <c r="D2888">
        <v>1500</v>
      </c>
      <c r="E2888"/>
      <c r="F2888" t="s">
        <v>253</v>
      </c>
      <c r="G2888">
        <v>1</v>
      </c>
      <c r="H2888">
        <v>0</v>
      </c>
      <c r="I2888">
        <v>0</v>
      </c>
      <c r="J2888">
        <v>0</v>
      </c>
      <c r="K2888">
        <v>0</v>
      </c>
      <c r="L2888">
        <v>0</v>
      </c>
      <c r="M2888" t="s">
        <v>1935</v>
      </c>
    </row>
    <row r="2889" spans="1:13">
      <c r="A2889" s="13">
        <f t="shared" si="45"/>
        <v>1</v>
      </c>
      <c r="B2889">
        <v>3005649</v>
      </c>
      <c r="C2889">
        <v>1380</v>
      </c>
      <c r="D2889">
        <v>1501</v>
      </c>
      <c r="E2889"/>
      <c r="F2889" t="s">
        <v>253</v>
      </c>
      <c r="G2889">
        <v>1</v>
      </c>
      <c r="H2889">
        <v>0</v>
      </c>
      <c r="I2889">
        <v>0</v>
      </c>
      <c r="J2889">
        <v>0</v>
      </c>
      <c r="K2889">
        <v>0</v>
      </c>
      <c r="L2889">
        <v>0</v>
      </c>
      <c r="M2889" t="s">
        <v>1936</v>
      </c>
    </row>
    <row r="2890" spans="1:13">
      <c r="A2890" s="13">
        <f t="shared" si="45"/>
        <v>1</v>
      </c>
      <c r="B2890">
        <v>3005650</v>
      </c>
      <c r="C2890">
        <v>1380</v>
      </c>
      <c r="D2890">
        <v>1501</v>
      </c>
      <c r="E2890"/>
      <c r="F2890" t="s">
        <v>253</v>
      </c>
      <c r="G2890">
        <v>1</v>
      </c>
      <c r="H2890">
        <v>0</v>
      </c>
      <c r="I2890">
        <v>0</v>
      </c>
      <c r="J2890">
        <v>0</v>
      </c>
      <c r="K2890">
        <v>0</v>
      </c>
      <c r="L2890">
        <v>0</v>
      </c>
      <c r="M2890" t="s">
        <v>1937</v>
      </c>
    </row>
    <row r="2891" spans="1:13">
      <c r="A2891" s="13">
        <f t="shared" si="45"/>
        <v>10</v>
      </c>
      <c r="B2891">
        <v>3005651</v>
      </c>
      <c r="C2891">
        <v>1380</v>
      </c>
      <c r="D2891">
        <v>1500</v>
      </c>
      <c r="E2891"/>
      <c r="F2891" t="s">
        <v>253</v>
      </c>
      <c r="G2891">
        <v>10</v>
      </c>
      <c r="H2891">
        <v>0</v>
      </c>
      <c r="I2891">
        <v>0</v>
      </c>
      <c r="J2891">
        <v>0</v>
      </c>
      <c r="K2891">
        <v>0</v>
      </c>
      <c r="L2891">
        <v>0</v>
      </c>
      <c r="M2891" t="s">
        <v>1938</v>
      </c>
    </row>
    <row r="2892" spans="1:13">
      <c r="A2892" s="13">
        <f t="shared" si="45"/>
        <v>1</v>
      </c>
      <c r="B2892">
        <v>3005652</v>
      </c>
      <c r="C2892">
        <v>1380</v>
      </c>
      <c r="D2892">
        <v>1501</v>
      </c>
      <c r="E2892"/>
      <c r="F2892" t="s">
        <v>253</v>
      </c>
      <c r="G2892">
        <v>1</v>
      </c>
      <c r="H2892">
        <v>0</v>
      </c>
      <c r="I2892">
        <v>0</v>
      </c>
      <c r="J2892">
        <v>0</v>
      </c>
      <c r="K2892">
        <v>0</v>
      </c>
      <c r="L2892">
        <v>0</v>
      </c>
      <c r="M2892" t="s">
        <v>9152</v>
      </c>
    </row>
    <row r="2893" spans="1:13">
      <c r="A2893" s="13">
        <f t="shared" si="45"/>
        <v>3</v>
      </c>
      <c r="B2893">
        <v>3005653</v>
      </c>
      <c r="C2893">
        <v>1380</v>
      </c>
      <c r="D2893">
        <v>1501</v>
      </c>
      <c r="E2893"/>
      <c r="F2893" t="s">
        <v>253</v>
      </c>
      <c r="G2893">
        <v>3</v>
      </c>
      <c r="H2893">
        <v>0</v>
      </c>
      <c r="I2893">
        <v>0</v>
      </c>
      <c r="J2893">
        <v>0</v>
      </c>
      <c r="K2893">
        <v>0</v>
      </c>
      <c r="L2893">
        <v>0</v>
      </c>
      <c r="M2893" t="s">
        <v>1939</v>
      </c>
    </row>
    <row r="2894" spans="1:13">
      <c r="A2894" s="13">
        <f t="shared" si="45"/>
        <v>3</v>
      </c>
      <c r="B2894">
        <v>3005654</v>
      </c>
      <c r="C2894">
        <v>1380</v>
      </c>
      <c r="D2894">
        <v>1500</v>
      </c>
      <c r="E2894"/>
      <c r="F2894" t="s">
        <v>253</v>
      </c>
      <c r="G2894">
        <v>3</v>
      </c>
      <c r="H2894">
        <v>0</v>
      </c>
      <c r="I2894">
        <v>0</v>
      </c>
      <c r="J2894">
        <v>0</v>
      </c>
      <c r="K2894">
        <v>0</v>
      </c>
      <c r="L2894">
        <v>0</v>
      </c>
      <c r="M2894" t="s">
        <v>1940</v>
      </c>
    </row>
    <row r="2895" spans="1:13">
      <c r="A2895" s="13">
        <f t="shared" si="45"/>
        <v>3</v>
      </c>
      <c r="B2895">
        <v>3005655</v>
      </c>
      <c r="C2895">
        <v>1380</v>
      </c>
      <c r="D2895">
        <v>1501</v>
      </c>
      <c r="E2895"/>
      <c r="F2895" t="s">
        <v>253</v>
      </c>
      <c r="G2895">
        <v>3</v>
      </c>
      <c r="H2895">
        <v>0</v>
      </c>
      <c r="I2895">
        <v>0</v>
      </c>
      <c r="J2895">
        <v>0</v>
      </c>
      <c r="K2895">
        <v>0</v>
      </c>
      <c r="L2895">
        <v>0</v>
      </c>
      <c r="M2895" t="s">
        <v>1941</v>
      </c>
    </row>
    <row r="2896" spans="1:13">
      <c r="A2896" s="13">
        <f t="shared" si="45"/>
        <v>2</v>
      </c>
      <c r="B2896">
        <v>3005656</v>
      </c>
      <c r="C2896">
        <v>1380</v>
      </c>
      <c r="D2896">
        <v>1500</v>
      </c>
      <c r="E2896"/>
      <c r="F2896" t="s">
        <v>253</v>
      </c>
      <c r="G2896">
        <v>2</v>
      </c>
      <c r="H2896">
        <v>0</v>
      </c>
      <c r="I2896">
        <v>0</v>
      </c>
      <c r="J2896">
        <v>0</v>
      </c>
      <c r="K2896">
        <v>0</v>
      </c>
      <c r="L2896">
        <v>0</v>
      </c>
      <c r="M2896" t="s">
        <v>7769</v>
      </c>
    </row>
    <row r="2897" spans="1:13">
      <c r="A2897" s="13">
        <f t="shared" si="45"/>
        <v>1</v>
      </c>
      <c r="B2897">
        <v>3005657</v>
      </c>
      <c r="C2897">
        <v>1380</v>
      </c>
      <c r="D2897">
        <v>1501</v>
      </c>
      <c r="E2897"/>
      <c r="F2897" t="s">
        <v>253</v>
      </c>
      <c r="G2897">
        <v>1</v>
      </c>
      <c r="H2897">
        <v>0</v>
      </c>
      <c r="I2897">
        <v>0</v>
      </c>
      <c r="J2897">
        <v>0</v>
      </c>
      <c r="K2897">
        <v>0</v>
      </c>
      <c r="L2897">
        <v>0</v>
      </c>
      <c r="M2897" t="s">
        <v>1942</v>
      </c>
    </row>
    <row r="2898" spans="1:13">
      <c r="A2898" s="13">
        <f t="shared" si="45"/>
        <v>1</v>
      </c>
      <c r="B2898">
        <v>3005658</v>
      </c>
      <c r="C2898">
        <v>1380</v>
      </c>
      <c r="D2898">
        <v>1501</v>
      </c>
      <c r="E2898"/>
      <c r="F2898" t="s">
        <v>253</v>
      </c>
      <c r="G2898">
        <v>1</v>
      </c>
      <c r="H2898">
        <v>0</v>
      </c>
      <c r="I2898">
        <v>0</v>
      </c>
      <c r="J2898">
        <v>0</v>
      </c>
      <c r="K2898">
        <v>0</v>
      </c>
      <c r="L2898">
        <v>0</v>
      </c>
      <c r="M2898" t="s">
        <v>1943</v>
      </c>
    </row>
    <row r="2899" spans="1:13">
      <c r="A2899" s="13">
        <f t="shared" si="45"/>
        <v>3</v>
      </c>
      <c r="B2899">
        <v>3005659</v>
      </c>
      <c r="C2899">
        <v>1380</v>
      </c>
      <c r="D2899">
        <v>1501</v>
      </c>
      <c r="E2899"/>
      <c r="F2899" t="s">
        <v>253</v>
      </c>
      <c r="G2899">
        <v>3</v>
      </c>
      <c r="H2899">
        <v>0</v>
      </c>
      <c r="I2899">
        <v>0</v>
      </c>
      <c r="J2899">
        <v>0</v>
      </c>
      <c r="K2899">
        <v>0</v>
      </c>
      <c r="L2899">
        <v>0</v>
      </c>
      <c r="M2899" t="s">
        <v>1944</v>
      </c>
    </row>
    <row r="2900" spans="1:13">
      <c r="A2900" s="13">
        <f t="shared" si="45"/>
        <v>1</v>
      </c>
      <c r="B2900">
        <v>3005660</v>
      </c>
      <c r="C2900">
        <v>1380</v>
      </c>
      <c r="D2900">
        <v>1500</v>
      </c>
      <c r="E2900"/>
      <c r="F2900" t="s">
        <v>253</v>
      </c>
      <c r="G2900">
        <v>1</v>
      </c>
      <c r="H2900">
        <v>0</v>
      </c>
      <c r="I2900">
        <v>0</v>
      </c>
      <c r="J2900">
        <v>0</v>
      </c>
      <c r="K2900">
        <v>0</v>
      </c>
      <c r="L2900">
        <v>0</v>
      </c>
      <c r="M2900" t="s">
        <v>1945</v>
      </c>
    </row>
    <row r="2901" spans="1:13">
      <c r="A2901" s="13">
        <f t="shared" si="45"/>
        <v>1</v>
      </c>
      <c r="B2901">
        <v>3005661</v>
      </c>
      <c r="C2901">
        <v>1380</v>
      </c>
      <c r="D2901">
        <v>1501</v>
      </c>
      <c r="E2901"/>
      <c r="F2901" t="s">
        <v>253</v>
      </c>
      <c r="G2901">
        <v>1</v>
      </c>
      <c r="H2901">
        <v>0</v>
      </c>
      <c r="I2901">
        <v>0</v>
      </c>
      <c r="J2901">
        <v>0</v>
      </c>
      <c r="K2901">
        <v>0</v>
      </c>
      <c r="L2901">
        <v>0</v>
      </c>
      <c r="M2901" t="s">
        <v>1858</v>
      </c>
    </row>
    <row r="2902" spans="1:13">
      <c r="A2902" s="13">
        <f t="shared" si="45"/>
        <v>1</v>
      </c>
      <c r="B2902">
        <v>3005662</v>
      </c>
      <c r="C2902">
        <v>1380</v>
      </c>
      <c r="D2902">
        <v>1500</v>
      </c>
      <c r="E2902"/>
      <c r="F2902" t="s">
        <v>253</v>
      </c>
      <c r="G2902">
        <v>1</v>
      </c>
      <c r="H2902">
        <v>0</v>
      </c>
      <c r="I2902">
        <v>0</v>
      </c>
      <c r="J2902">
        <v>0</v>
      </c>
      <c r="K2902">
        <v>0</v>
      </c>
      <c r="L2902">
        <v>0</v>
      </c>
      <c r="M2902" t="s">
        <v>8691</v>
      </c>
    </row>
    <row r="2903" spans="1:13">
      <c r="A2903" s="13">
        <f t="shared" si="45"/>
        <v>2</v>
      </c>
      <c r="B2903">
        <v>3005663</v>
      </c>
      <c r="C2903">
        <v>1380</v>
      </c>
      <c r="D2903">
        <v>1500</v>
      </c>
      <c r="E2903"/>
      <c r="F2903" t="s">
        <v>253</v>
      </c>
      <c r="G2903">
        <v>2</v>
      </c>
      <c r="H2903">
        <v>0</v>
      </c>
      <c r="I2903">
        <v>0</v>
      </c>
      <c r="J2903">
        <v>0</v>
      </c>
      <c r="K2903">
        <v>0</v>
      </c>
      <c r="L2903">
        <v>0</v>
      </c>
      <c r="M2903" t="s">
        <v>1946</v>
      </c>
    </row>
    <row r="2904" spans="1:13">
      <c r="A2904" s="13">
        <f t="shared" si="45"/>
        <v>2</v>
      </c>
      <c r="B2904">
        <v>3005664</v>
      </c>
      <c r="C2904">
        <v>1380</v>
      </c>
      <c r="D2904">
        <v>1500</v>
      </c>
      <c r="E2904"/>
      <c r="F2904" t="s">
        <v>253</v>
      </c>
      <c r="G2904">
        <v>2</v>
      </c>
      <c r="H2904">
        <v>0</v>
      </c>
      <c r="I2904">
        <v>0</v>
      </c>
      <c r="J2904">
        <v>0</v>
      </c>
      <c r="K2904">
        <v>0</v>
      </c>
      <c r="L2904">
        <v>0</v>
      </c>
      <c r="M2904" t="s">
        <v>1947</v>
      </c>
    </row>
    <row r="2905" spans="1:13">
      <c r="A2905" s="13">
        <f t="shared" si="45"/>
        <v>2</v>
      </c>
      <c r="B2905">
        <v>3005665</v>
      </c>
      <c r="C2905">
        <v>1380</v>
      </c>
      <c r="D2905">
        <v>1501</v>
      </c>
      <c r="E2905"/>
      <c r="F2905" t="s">
        <v>253</v>
      </c>
      <c r="G2905">
        <v>2</v>
      </c>
      <c r="H2905">
        <v>0</v>
      </c>
      <c r="I2905">
        <v>0</v>
      </c>
      <c r="J2905">
        <v>0</v>
      </c>
      <c r="K2905">
        <v>0</v>
      </c>
      <c r="L2905">
        <v>0</v>
      </c>
      <c r="M2905" t="s">
        <v>1948</v>
      </c>
    </row>
    <row r="2906" spans="1:13">
      <c r="A2906" s="13">
        <f t="shared" si="45"/>
        <v>2</v>
      </c>
      <c r="B2906">
        <v>3005666</v>
      </c>
      <c r="C2906">
        <v>1380</v>
      </c>
      <c r="D2906">
        <v>1501</v>
      </c>
      <c r="E2906"/>
      <c r="F2906" t="s">
        <v>253</v>
      </c>
      <c r="G2906">
        <v>2</v>
      </c>
      <c r="H2906">
        <v>0</v>
      </c>
      <c r="I2906">
        <v>0</v>
      </c>
      <c r="J2906">
        <v>0</v>
      </c>
      <c r="K2906">
        <v>0</v>
      </c>
      <c r="L2906">
        <v>0</v>
      </c>
      <c r="M2906" t="s">
        <v>1949</v>
      </c>
    </row>
    <row r="2907" spans="1:13">
      <c r="A2907" s="13">
        <f t="shared" si="45"/>
        <v>2</v>
      </c>
      <c r="B2907">
        <v>3005667</v>
      </c>
      <c r="C2907">
        <v>1380</v>
      </c>
      <c r="D2907">
        <v>1501</v>
      </c>
      <c r="E2907"/>
      <c r="F2907" t="s">
        <v>253</v>
      </c>
      <c r="G2907">
        <v>2</v>
      </c>
      <c r="H2907">
        <v>0</v>
      </c>
      <c r="I2907">
        <v>0</v>
      </c>
      <c r="J2907">
        <v>0</v>
      </c>
      <c r="K2907">
        <v>0</v>
      </c>
      <c r="L2907">
        <v>0</v>
      </c>
      <c r="M2907" t="s">
        <v>1950</v>
      </c>
    </row>
    <row r="2908" spans="1:13">
      <c r="A2908" s="13">
        <f t="shared" si="45"/>
        <v>1</v>
      </c>
      <c r="B2908">
        <v>3005669</v>
      </c>
      <c r="C2908">
        <v>1380</v>
      </c>
      <c r="D2908">
        <v>1501</v>
      </c>
      <c r="E2908"/>
      <c r="F2908" t="s">
        <v>253</v>
      </c>
      <c r="G2908">
        <v>1</v>
      </c>
      <c r="H2908">
        <v>0</v>
      </c>
      <c r="I2908">
        <v>0</v>
      </c>
      <c r="J2908">
        <v>0</v>
      </c>
      <c r="K2908">
        <v>0</v>
      </c>
      <c r="L2908">
        <v>0</v>
      </c>
      <c r="M2908" t="s">
        <v>1951</v>
      </c>
    </row>
    <row r="2909" spans="1:13">
      <c r="A2909" s="13">
        <f t="shared" si="45"/>
        <v>1</v>
      </c>
      <c r="B2909">
        <v>3005670</v>
      </c>
      <c r="C2909">
        <v>1380</v>
      </c>
      <c r="D2909">
        <v>1501</v>
      </c>
      <c r="E2909"/>
      <c r="F2909" t="s">
        <v>253</v>
      </c>
      <c r="G2909">
        <v>1</v>
      </c>
      <c r="H2909">
        <v>0</v>
      </c>
      <c r="I2909">
        <v>0</v>
      </c>
      <c r="J2909">
        <v>0</v>
      </c>
      <c r="K2909">
        <v>0</v>
      </c>
      <c r="L2909">
        <v>0</v>
      </c>
      <c r="M2909" t="s">
        <v>1952</v>
      </c>
    </row>
    <row r="2910" spans="1:13">
      <c r="A2910" s="13">
        <f t="shared" si="45"/>
        <v>1</v>
      </c>
      <c r="B2910">
        <v>3005671</v>
      </c>
      <c r="C2910">
        <v>1380</v>
      </c>
      <c r="D2910">
        <v>1501</v>
      </c>
      <c r="E2910"/>
      <c r="F2910" t="s">
        <v>253</v>
      </c>
      <c r="G2910">
        <v>1</v>
      </c>
      <c r="H2910">
        <v>0</v>
      </c>
      <c r="I2910">
        <v>0</v>
      </c>
      <c r="J2910">
        <v>0</v>
      </c>
      <c r="K2910">
        <v>0</v>
      </c>
      <c r="L2910">
        <v>0</v>
      </c>
      <c r="M2910" t="s">
        <v>1953</v>
      </c>
    </row>
    <row r="2911" spans="1:13">
      <c r="A2911" s="13">
        <f t="shared" si="45"/>
        <v>2</v>
      </c>
      <c r="B2911">
        <v>3005672</v>
      </c>
      <c r="C2911">
        <v>1380</v>
      </c>
      <c r="D2911">
        <v>1500</v>
      </c>
      <c r="E2911"/>
      <c r="F2911" t="s">
        <v>253</v>
      </c>
      <c r="G2911">
        <v>2</v>
      </c>
      <c r="H2911">
        <v>0</v>
      </c>
      <c r="I2911">
        <v>0</v>
      </c>
      <c r="J2911">
        <v>0</v>
      </c>
      <c r="K2911">
        <v>0</v>
      </c>
      <c r="L2911">
        <v>0</v>
      </c>
      <c r="M2911" t="s">
        <v>1954</v>
      </c>
    </row>
    <row r="2912" spans="1:13">
      <c r="A2912" s="13">
        <f t="shared" si="45"/>
        <v>1</v>
      </c>
      <c r="B2912">
        <v>3005673</v>
      </c>
      <c r="C2912">
        <v>1380</v>
      </c>
      <c r="D2912">
        <v>1500</v>
      </c>
      <c r="E2912"/>
      <c r="F2912" t="s">
        <v>253</v>
      </c>
      <c r="G2912">
        <v>1</v>
      </c>
      <c r="H2912">
        <v>0</v>
      </c>
      <c r="I2912">
        <v>0</v>
      </c>
      <c r="J2912">
        <v>0</v>
      </c>
      <c r="K2912">
        <v>0</v>
      </c>
      <c r="L2912">
        <v>0</v>
      </c>
      <c r="M2912" t="s">
        <v>1955</v>
      </c>
    </row>
    <row r="2913" spans="1:13">
      <c r="A2913" s="13">
        <f t="shared" si="45"/>
        <v>13</v>
      </c>
      <c r="B2913">
        <v>3005674</v>
      </c>
      <c r="C2913">
        <v>1380</v>
      </c>
      <c r="D2913">
        <v>1500</v>
      </c>
      <c r="E2913"/>
      <c r="F2913" t="s">
        <v>253</v>
      </c>
      <c r="G2913">
        <v>13</v>
      </c>
      <c r="H2913">
        <v>0</v>
      </c>
      <c r="I2913">
        <v>0</v>
      </c>
      <c r="J2913">
        <v>0</v>
      </c>
      <c r="K2913">
        <v>0</v>
      </c>
      <c r="L2913">
        <v>0</v>
      </c>
      <c r="M2913" t="s">
        <v>1956</v>
      </c>
    </row>
    <row r="2914" spans="1:13">
      <c r="A2914" s="13">
        <f t="shared" si="45"/>
        <v>1</v>
      </c>
      <c r="B2914">
        <v>3005675</v>
      </c>
      <c r="C2914">
        <v>1380</v>
      </c>
      <c r="D2914">
        <v>1500</v>
      </c>
      <c r="E2914"/>
      <c r="F2914" t="s">
        <v>253</v>
      </c>
      <c r="G2914">
        <v>1</v>
      </c>
      <c r="H2914">
        <v>0</v>
      </c>
      <c r="I2914">
        <v>0</v>
      </c>
      <c r="J2914">
        <v>0</v>
      </c>
      <c r="K2914">
        <v>0</v>
      </c>
      <c r="L2914">
        <v>0</v>
      </c>
      <c r="M2914" t="s">
        <v>1957</v>
      </c>
    </row>
    <row r="2915" spans="1:13">
      <c r="A2915" s="13">
        <f t="shared" si="45"/>
        <v>2</v>
      </c>
      <c r="B2915">
        <v>3005676</v>
      </c>
      <c r="C2915">
        <v>1380</v>
      </c>
      <c r="D2915">
        <v>1501</v>
      </c>
      <c r="E2915"/>
      <c r="F2915" t="s">
        <v>253</v>
      </c>
      <c r="G2915">
        <v>2</v>
      </c>
      <c r="H2915">
        <v>0</v>
      </c>
      <c r="I2915">
        <v>0</v>
      </c>
      <c r="J2915">
        <v>0</v>
      </c>
      <c r="K2915">
        <v>0</v>
      </c>
      <c r="L2915">
        <v>0</v>
      </c>
      <c r="M2915" t="s">
        <v>1955</v>
      </c>
    </row>
    <row r="2916" spans="1:13">
      <c r="A2916" s="13">
        <f t="shared" si="45"/>
        <v>1</v>
      </c>
      <c r="B2916">
        <v>3005677</v>
      </c>
      <c r="C2916">
        <v>1380</v>
      </c>
      <c r="D2916">
        <v>1501</v>
      </c>
      <c r="E2916"/>
      <c r="F2916" t="s">
        <v>253</v>
      </c>
      <c r="G2916">
        <v>1</v>
      </c>
      <c r="H2916">
        <v>0</v>
      </c>
      <c r="I2916">
        <v>0</v>
      </c>
      <c r="J2916">
        <v>0</v>
      </c>
      <c r="K2916">
        <v>0</v>
      </c>
      <c r="L2916">
        <v>0</v>
      </c>
      <c r="M2916" t="s">
        <v>1958</v>
      </c>
    </row>
    <row r="2917" spans="1:13">
      <c r="A2917" s="13">
        <f t="shared" si="45"/>
        <v>1</v>
      </c>
      <c r="B2917">
        <v>3005678</v>
      </c>
      <c r="C2917">
        <v>1380</v>
      </c>
      <c r="D2917">
        <v>1501</v>
      </c>
      <c r="E2917"/>
      <c r="F2917" t="s">
        <v>253</v>
      </c>
      <c r="G2917">
        <v>1</v>
      </c>
      <c r="H2917">
        <v>0</v>
      </c>
      <c r="I2917">
        <v>0</v>
      </c>
      <c r="J2917">
        <v>0</v>
      </c>
      <c r="K2917">
        <v>0</v>
      </c>
      <c r="L2917">
        <v>0</v>
      </c>
      <c r="M2917" t="s">
        <v>1959</v>
      </c>
    </row>
    <row r="2918" spans="1:13">
      <c r="A2918" s="13">
        <f t="shared" si="45"/>
        <v>1</v>
      </c>
      <c r="B2918">
        <v>3005679</v>
      </c>
      <c r="C2918">
        <v>1380</v>
      </c>
      <c r="D2918">
        <v>1501</v>
      </c>
      <c r="E2918"/>
      <c r="F2918" t="s">
        <v>253</v>
      </c>
      <c r="G2918">
        <v>1</v>
      </c>
      <c r="H2918">
        <v>0</v>
      </c>
      <c r="I2918">
        <v>0</v>
      </c>
      <c r="J2918">
        <v>0</v>
      </c>
      <c r="K2918">
        <v>0</v>
      </c>
      <c r="L2918">
        <v>0</v>
      </c>
      <c r="M2918" t="s">
        <v>1960</v>
      </c>
    </row>
    <row r="2919" spans="1:13">
      <c r="A2919" s="13">
        <f t="shared" si="45"/>
        <v>1</v>
      </c>
      <c r="B2919">
        <v>3005680</v>
      </c>
      <c r="C2919">
        <v>1380</v>
      </c>
      <c r="D2919">
        <v>1501</v>
      </c>
      <c r="E2919"/>
      <c r="F2919" t="s">
        <v>253</v>
      </c>
      <c r="G2919">
        <v>1</v>
      </c>
      <c r="H2919">
        <v>0</v>
      </c>
      <c r="I2919">
        <v>0</v>
      </c>
      <c r="J2919">
        <v>0</v>
      </c>
      <c r="K2919">
        <v>0</v>
      </c>
      <c r="L2919">
        <v>0</v>
      </c>
      <c r="M2919" t="s">
        <v>1961</v>
      </c>
    </row>
    <row r="2920" spans="1:13">
      <c r="A2920" s="13">
        <f t="shared" si="45"/>
        <v>1</v>
      </c>
      <c r="B2920">
        <v>3005681</v>
      </c>
      <c r="C2920">
        <v>1380</v>
      </c>
      <c r="D2920">
        <v>1501</v>
      </c>
      <c r="E2920"/>
      <c r="F2920" t="s">
        <v>253</v>
      </c>
      <c r="G2920">
        <v>1</v>
      </c>
      <c r="H2920">
        <v>0</v>
      </c>
      <c r="I2920">
        <v>0</v>
      </c>
      <c r="J2920">
        <v>0</v>
      </c>
      <c r="K2920">
        <v>0</v>
      </c>
      <c r="L2920">
        <v>0</v>
      </c>
      <c r="M2920" t="s">
        <v>1962</v>
      </c>
    </row>
    <row r="2921" spans="1:13">
      <c r="A2921" s="13">
        <f t="shared" si="45"/>
        <v>1</v>
      </c>
      <c r="B2921">
        <v>3005682</v>
      </c>
      <c r="C2921">
        <v>1380</v>
      </c>
      <c r="D2921">
        <v>1501</v>
      </c>
      <c r="E2921"/>
      <c r="F2921" t="s">
        <v>253</v>
      </c>
      <c r="G2921">
        <v>1</v>
      </c>
      <c r="H2921">
        <v>0</v>
      </c>
      <c r="I2921">
        <v>0</v>
      </c>
      <c r="J2921">
        <v>0</v>
      </c>
      <c r="K2921">
        <v>0</v>
      </c>
      <c r="L2921">
        <v>0</v>
      </c>
      <c r="M2921" t="s">
        <v>1963</v>
      </c>
    </row>
    <row r="2922" spans="1:13">
      <c r="A2922" s="13">
        <f t="shared" si="45"/>
        <v>1</v>
      </c>
      <c r="B2922">
        <v>3005683</v>
      </c>
      <c r="C2922">
        <v>1380</v>
      </c>
      <c r="D2922">
        <v>1501</v>
      </c>
      <c r="E2922"/>
      <c r="F2922" t="s">
        <v>253</v>
      </c>
      <c r="G2922">
        <v>1</v>
      </c>
      <c r="H2922">
        <v>0</v>
      </c>
      <c r="I2922">
        <v>0</v>
      </c>
      <c r="J2922">
        <v>0</v>
      </c>
      <c r="K2922">
        <v>0</v>
      </c>
      <c r="L2922">
        <v>0</v>
      </c>
      <c r="M2922" t="s">
        <v>1964</v>
      </c>
    </row>
    <row r="2923" spans="1:13">
      <c r="A2923" s="13">
        <f t="shared" si="45"/>
        <v>1</v>
      </c>
      <c r="B2923">
        <v>3005684</v>
      </c>
      <c r="C2923">
        <v>1380</v>
      </c>
      <c r="D2923">
        <v>1501</v>
      </c>
      <c r="E2923"/>
      <c r="F2923" t="s">
        <v>253</v>
      </c>
      <c r="G2923">
        <v>1</v>
      </c>
      <c r="H2923">
        <v>0</v>
      </c>
      <c r="I2923">
        <v>0</v>
      </c>
      <c r="J2923">
        <v>0</v>
      </c>
      <c r="K2923">
        <v>0</v>
      </c>
      <c r="L2923">
        <v>0</v>
      </c>
      <c r="M2923" t="s">
        <v>1965</v>
      </c>
    </row>
    <row r="2924" spans="1:13">
      <c r="A2924" s="13">
        <f t="shared" si="45"/>
        <v>1</v>
      </c>
      <c r="B2924">
        <v>3005685</v>
      </c>
      <c r="C2924">
        <v>1380</v>
      </c>
      <c r="D2924">
        <v>1500</v>
      </c>
      <c r="E2924"/>
      <c r="F2924" t="s">
        <v>253</v>
      </c>
      <c r="G2924">
        <v>1</v>
      </c>
      <c r="H2924">
        <v>0</v>
      </c>
      <c r="I2924">
        <v>0</v>
      </c>
      <c r="J2924">
        <v>0</v>
      </c>
      <c r="K2924">
        <v>0</v>
      </c>
      <c r="L2924">
        <v>0</v>
      </c>
      <c r="M2924" t="s">
        <v>1966</v>
      </c>
    </row>
    <row r="2925" spans="1:13">
      <c r="A2925" s="13">
        <f t="shared" si="45"/>
        <v>1</v>
      </c>
      <c r="B2925">
        <v>3005686</v>
      </c>
      <c r="C2925">
        <v>1380</v>
      </c>
      <c r="D2925">
        <v>1501</v>
      </c>
      <c r="E2925"/>
      <c r="F2925" t="s">
        <v>253</v>
      </c>
      <c r="G2925">
        <v>1</v>
      </c>
      <c r="H2925">
        <v>0</v>
      </c>
      <c r="I2925">
        <v>0</v>
      </c>
      <c r="J2925">
        <v>0</v>
      </c>
      <c r="K2925">
        <v>0</v>
      </c>
      <c r="L2925">
        <v>0</v>
      </c>
      <c r="M2925" t="s">
        <v>1967</v>
      </c>
    </row>
    <row r="2926" spans="1:13">
      <c r="A2926" s="13">
        <f t="shared" si="45"/>
        <v>1</v>
      </c>
      <c r="B2926">
        <v>3005687</v>
      </c>
      <c r="C2926">
        <v>1380</v>
      </c>
      <c r="D2926">
        <v>1501</v>
      </c>
      <c r="E2926"/>
      <c r="F2926" t="s">
        <v>253</v>
      </c>
      <c r="G2926">
        <v>1</v>
      </c>
      <c r="H2926">
        <v>0</v>
      </c>
      <c r="I2926">
        <v>0</v>
      </c>
      <c r="J2926">
        <v>0</v>
      </c>
      <c r="K2926">
        <v>0</v>
      </c>
      <c r="L2926">
        <v>0</v>
      </c>
      <c r="M2926" t="s">
        <v>1968</v>
      </c>
    </row>
    <row r="2927" spans="1:13">
      <c r="A2927" s="13">
        <f t="shared" si="45"/>
        <v>1</v>
      </c>
      <c r="B2927">
        <v>3005688</v>
      </c>
      <c r="C2927">
        <v>1380</v>
      </c>
      <c r="D2927">
        <v>1501</v>
      </c>
      <c r="E2927"/>
      <c r="F2927" t="s">
        <v>253</v>
      </c>
      <c r="G2927">
        <v>1</v>
      </c>
      <c r="H2927">
        <v>0</v>
      </c>
      <c r="I2927">
        <v>0</v>
      </c>
      <c r="J2927">
        <v>0</v>
      </c>
      <c r="K2927">
        <v>0</v>
      </c>
      <c r="L2927">
        <v>0</v>
      </c>
      <c r="M2927" t="s">
        <v>1969</v>
      </c>
    </row>
    <row r="2928" spans="1:13">
      <c r="A2928" s="13">
        <f t="shared" si="45"/>
        <v>1</v>
      </c>
      <c r="B2928">
        <v>3005689</v>
      </c>
      <c r="C2928">
        <v>1380</v>
      </c>
      <c r="D2928">
        <v>1501</v>
      </c>
      <c r="E2928"/>
      <c r="F2928" t="s">
        <v>253</v>
      </c>
      <c r="G2928">
        <v>1</v>
      </c>
      <c r="H2928">
        <v>0</v>
      </c>
      <c r="I2928">
        <v>0</v>
      </c>
      <c r="J2928">
        <v>0</v>
      </c>
      <c r="K2928">
        <v>0</v>
      </c>
      <c r="L2928">
        <v>0</v>
      </c>
      <c r="M2928" t="s">
        <v>1970</v>
      </c>
    </row>
    <row r="2929" spans="1:13">
      <c r="A2929" s="13">
        <f t="shared" si="45"/>
        <v>1</v>
      </c>
      <c r="B2929">
        <v>3005690</v>
      </c>
      <c r="C2929">
        <v>1380</v>
      </c>
      <c r="D2929">
        <v>1500</v>
      </c>
      <c r="E2929"/>
      <c r="F2929" t="s">
        <v>253</v>
      </c>
      <c r="G2929">
        <v>1</v>
      </c>
      <c r="H2929">
        <v>0</v>
      </c>
      <c r="I2929">
        <v>0</v>
      </c>
      <c r="J2929">
        <v>0</v>
      </c>
      <c r="K2929">
        <v>0</v>
      </c>
      <c r="L2929">
        <v>0</v>
      </c>
      <c r="M2929" t="s">
        <v>1971</v>
      </c>
    </row>
    <row r="2930" spans="1:13">
      <c r="A2930" s="13">
        <f t="shared" si="45"/>
        <v>1</v>
      </c>
      <c r="B2930">
        <v>3005691</v>
      </c>
      <c r="C2930">
        <v>1380</v>
      </c>
      <c r="D2930">
        <v>1501</v>
      </c>
      <c r="E2930"/>
      <c r="F2930" t="s">
        <v>253</v>
      </c>
      <c r="G2930">
        <v>1</v>
      </c>
      <c r="H2930">
        <v>0</v>
      </c>
      <c r="I2930">
        <v>0</v>
      </c>
      <c r="J2930">
        <v>0</v>
      </c>
      <c r="K2930">
        <v>0</v>
      </c>
      <c r="L2930">
        <v>0</v>
      </c>
      <c r="M2930" t="s">
        <v>1972</v>
      </c>
    </row>
    <row r="2931" spans="1:13">
      <c r="A2931" s="13">
        <f t="shared" si="45"/>
        <v>1</v>
      </c>
      <c r="B2931">
        <v>3005692</v>
      </c>
      <c r="C2931">
        <v>1380</v>
      </c>
      <c r="D2931">
        <v>1501</v>
      </c>
      <c r="E2931"/>
      <c r="F2931" t="s">
        <v>253</v>
      </c>
      <c r="G2931">
        <v>1</v>
      </c>
      <c r="H2931">
        <v>0</v>
      </c>
      <c r="I2931">
        <v>0</v>
      </c>
      <c r="J2931">
        <v>0</v>
      </c>
      <c r="K2931">
        <v>0</v>
      </c>
      <c r="L2931">
        <v>0</v>
      </c>
      <c r="M2931" t="s">
        <v>1973</v>
      </c>
    </row>
    <row r="2932" spans="1:13">
      <c r="A2932" s="13">
        <f t="shared" si="45"/>
        <v>1</v>
      </c>
      <c r="B2932">
        <v>3005693</v>
      </c>
      <c r="C2932">
        <v>1380</v>
      </c>
      <c r="D2932">
        <v>1501</v>
      </c>
      <c r="E2932"/>
      <c r="F2932" t="s">
        <v>253</v>
      </c>
      <c r="G2932">
        <v>1</v>
      </c>
      <c r="H2932">
        <v>0</v>
      </c>
      <c r="I2932">
        <v>0</v>
      </c>
      <c r="J2932">
        <v>0</v>
      </c>
      <c r="K2932">
        <v>0</v>
      </c>
      <c r="L2932">
        <v>0</v>
      </c>
      <c r="M2932" t="s">
        <v>1974</v>
      </c>
    </row>
    <row r="2933" spans="1:13">
      <c r="A2933" s="13">
        <f t="shared" si="45"/>
        <v>1</v>
      </c>
      <c r="B2933">
        <v>3005694</v>
      </c>
      <c r="C2933">
        <v>1380</v>
      </c>
      <c r="D2933">
        <v>1501</v>
      </c>
      <c r="E2933"/>
      <c r="F2933" t="s">
        <v>253</v>
      </c>
      <c r="G2933">
        <v>1</v>
      </c>
      <c r="H2933">
        <v>0</v>
      </c>
      <c r="I2933">
        <v>0</v>
      </c>
      <c r="J2933">
        <v>0</v>
      </c>
      <c r="K2933">
        <v>0</v>
      </c>
      <c r="L2933">
        <v>0</v>
      </c>
      <c r="M2933" t="s">
        <v>1975</v>
      </c>
    </row>
    <row r="2934" spans="1:13">
      <c r="A2934" s="13">
        <f t="shared" si="45"/>
        <v>1</v>
      </c>
      <c r="B2934">
        <v>3005695</v>
      </c>
      <c r="C2934">
        <v>1380</v>
      </c>
      <c r="D2934">
        <v>1501</v>
      </c>
      <c r="E2934"/>
      <c r="F2934" t="s">
        <v>253</v>
      </c>
      <c r="G2934">
        <v>1</v>
      </c>
      <c r="H2934">
        <v>0</v>
      </c>
      <c r="I2934">
        <v>0</v>
      </c>
      <c r="J2934">
        <v>0</v>
      </c>
      <c r="K2934">
        <v>0</v>
      </c>
      <c r="L2934">
        <v>0</v>
      </c>
      <c r="M2934" t="s">
        <v>1976</v>
      </c>
    </row>
    <row r="2935" spans="1:13">
      <c r="A2935" s="13">
        <f t="shared" si="45"/>
        <v>14</v>
      </c>
      <c r="B2935">
        <v>3005696</v>
      </c>
      <c r="C2935">
        <v>1380</v>
      </c>
      <c r="D2935">
        <v>1500</v>
      </c>
      <c r="E2935"/>
      <c r="F2935" t="s">
        <v>253</v>
      </c>
      <c r="G2935">
        <v>14</v>
      </c>
      <c r="H2935">
        <v>0</v>
      </c>
      <c r="I2935">
        <v>0</v>
      </c>
      <c r="J2935">
        <v>0</v>
      </c>
      <c r="K2935">
        <v>0</v>
      </c>
      <c r="L2935">
        <v>0</v>
      </c>
      <c r="M2935" t="s">
        <v>1977</v>
      </c>
    </row>
    <row r="2936" spans="1:13">
      <c r="A2936" s="13">
        <f t="shared" si="45"/>
        <v>1</v>
      </c>
      <c r="B2936">
        <v>3005697</v>
      </c>
      <c r="C2936">
        <v>1380</v>
      </c>
      <c r="D2936">
        <v>1501</v>
      </c>
      <c r="E2936"/>
      <c r="F2936" t="s">
        <v>253</v>
      </c>
      <c r="G2936">
        <v>1</v>
      </c>
      <c r="H2936">
        <v>0</v>
      </c>
      <c r="I2936">
        <v>0</v>
      </c>
      <c r="J2936">
        <v>0</v>
      </c>
      <c r="K2936">
        <v>0</v>
      </c>
      <c r="L2936">
        <v>0</v>
      </c>
      <c r="M2936" t="s">
        <v>1978</v>
      </c>
    </row>
    <row r="2937" spans="1:13">
      <c r="A2937" s="13">
        <f t="shared" si="45"/>
        <v>4</v>
      </c>
      <c r="B2937">
        <v>3005698</v>
      </c>
      <c r="C2937">
        <v>1380</v>
      </c>
      <c r="D2937">
        <v>1500</v>
      </c>
      <c r="E2937"/>
      <c r="F2937" t="s">
        <v>253</v>
      </c>
      <c r="G2937">
        <v>4</v>
      </c>
      <c r="H2937">
        <v>0</v>
      </c>
      <c r="I2937">
        <v>0</v>
      </c>
      <c r="J2937">
        <v>0</v>
      </c>
      <c r="K2937">
        <v>0</v>
      </c>
      <c r="L2937">
        <v>0</v>
      </c>
      <c r="M2937" t="s">
        <v>1979</v>
      </c>
    </row>
    <row r="2938" spans="1:13">
      <c r="A2938" s="13">
        <f t="shared" si="45"/>
        <v>1</v>
      </c>
      <c r="B2938">
        <v>3005699</v>
      </c>
      <c r="C2938">
        <v>1380</v>
      </c>
      <c r="D2938">
        <v>1501</v>
      </c>
      <c r="E2938"/>
      <c r="F2938" t="s">
        <v>253</v>
      </c>
      <c r="G2938">
        <v>1</v>
      </c>
      <c r="H2938">
        <v>0</v>
      </c>
      <c r="I2938">
        <v>0</v>
      </c>
      <c r="J2938">
        <v>0</v>
      </c>
      <c r="K2938">
        <v>0</v>
      </c>
      <c r="L2938">
        <v>0</v>
      </c>
      <c r="M2938" t="s">
        <v>1980</v>
      </c>
    </row>
    <row r="2939" spans="1:13">
      <c r="A2939" s="13">
        <f t="shared" si="45"/>
        <v>1</v>
      </c>
      <c r="B2939">
        <v>3005700</v>
      </c>
      <c r="C2939">
        <v>1380</v>
      </c>
      <c r="D2939">
        <v>1500</v>
      </c>
      <c r="E2939"/>
      <c r="F2939" t="s">
        <v>253</v>
      </c>
      <c r="G2939">
        <v>1</v>
      </c>
      <c r="H2939">
        <v>0</v>
      </c>
      <c r="I2939">
        <v>0</v>
      </c>
      <c r="J2939">
        <v>0</v>
      </c>
      <c r="K2939">
        <v>0</v>
      </c>
      <c r="L2939">
        <v>0</v>
      </c>
      <c r="M2939" t="s">
        <v>1981</v>
      </c>
    </row>
    <row r="2940" spans="1:13">
      <c r="A2940" s="13">
        <f t="shared" si="45"/>
        <v>1</v>
      </c>
      <c r="B2940">
        <v>3005701</v>
      </c>
      <c r="C2940">
        <v>1380</v>
      </c>
      <c r="D2940">
        <v>1501</v>
      </c>
      <c r="E2940"/>
      <c r="F2940" t="s">
        <v>253</v>
      </c>
      <c r="G2940">
        <v>1</v>
      </c>
      <c r="H2940">
        <v>0</v>
      </c>
      <c r="I2940">
        <v>0</v>
      </c>
      <c r="J2940">
        <v>0</v>
      </c>
      <c r="K2940">
        <v>0</v>
      </c>
      <c r="L2940">
        <v>0</v>
      </c>
      <c r="M2940" t="s">
        <v>1982</v>
      </c>
    </row>
    <row r="2941" spans="1:13">
      <c r="A2941" s="13">
        <f t="shared" si="45"/>
        <v>2</v>
      </c>
      <c r="B2941">
        <v>3005702</v>
      </c>
      <c r="C2941">
        <v>1380</v>
      </c>
      <c r="D2941">
        <v>1500</v>
      </c>
      <c r="E2941"/>
      <c r="F2941" t="s">
        <v>253</v>
      </c>
      <c r="G2941">
        <v>2</v>
      </c>
      <c r="H2941">
        <v>0</v>
      </c>
      <c r="I2941">
        <v>0</v>
      </c>
      <c r="J2941">
        <v>0</v>
      </c>
      <c r="K2941">
        <v>0</v>
      </c>
      <c r="L2941">
        <v>0</v>
      </c>
      <c r="M2941" t="s">
        <v>1983</v>
      </c>
    </row>
    <row r="2942" spans="1:13">
      <c r="A2942" s="13">
        <f t="shared" si="45"/>
        <v>11</v>
      </c>
      <c r="B2942">
        <v>3005703</v>
      </c>
      <c r="C2942">
        <v>1380</v>
      </c>
      <c r="D2942">
        <v>1500</v>
      </c>
      <c r="E2942"/>
      <c r="F2942" t="s">
        <v>253</v>
      </c>
      <c r="G2942">
        <v>11</v>
      </c>
      <c r="H2942">
        <v>0</v>
      </c>
      <c r="I2942">
        <v>0</v>
      </c>
      <c r="J2942">
        <v>0</v>
      </c>
      <c r="K2942">
        <v>0</v>
      </c>
      <c r="L2942">
        <v>0</v>
      </c>
      <c r="M2942" t="s">
        <v>1984</v>
      </c>
    </row>
    <row r="2943" spans="1:13">
      <c r="A2943" s="13">
        <f t="shared" si="45"/>
        <v>11</v>
      </c>
      <c r="B2943">
        <v>3005704</v>
      </c>
      <c r="C2943">
        <v>1380</v>
      </c>
      <c r="D2943">
        <v>1500</v>
      </c>
      <c r="E2943"/>
      <c r="F2943" t="s">
        <v>253</v>
      </c>
      <c r="G2943">
        <v>11</v>
      </c>
      <c r="H2943">
        <v>0</v>
      </c>
      <c r="I2943">
        <v>0</v>
      </c>
      <c r="J2943">
        <v>0</v>
      </c>
      <c r="K2943">
        <v>0</v>
      </c>
      <c r="L2943">
        <v>0</v>
      </c>
      <c r="M2943" t="s">
        <v>1985</v>
      </c>
    </row>
    <row r="2944" spans="1:13">
      <c r="A2944" s="13">
        <f t="shared" si="45"/>
        <v>3</v>
      </c>
      <c r="B2944">
        <v>3005705</v>
      </c>
      <c r="C2944">
        <v>1380</v>
      </c>
      <c r="D2944">
        <v>1501</v>
      </c>
      <c r="E2944"/>
      <c r="F2944" t="s">
        <v>253</v>
      </c>
      <c r="G2944">
        <v>3</v>
      </c>
      <c r="H2944">
        <v>0</v>
      </c>
      <c r="I2944">
        <v>0</v>
      </c>
      <c r="J2944">
        <v>0</v>
      </c>
      <c r="K2944">
        <v>0</v>
      </c>
      <c r="L2944">
        <v>0</v>
      </c>
      <c r="M2944" t="s">
        <v>1986</v>
      </c>
    </row>
    <row r="2945" spans="1:13">
      <c r="A2945" s="13">
        <f t="shared" si="45"/>
        <v>1</v>
      </c>
      <c r="B2945">
        <v>3005706</v>
      </c>
      <c r="C2945">
        <v>1380</v>
      </c>
      <c r="D2945">
        <v>1500</v>
      </c>
      <c r="E2945"/>
      <c r="F2945" t="s">
        <v>253</v>
      </c>
      <c r="G2945">
        <v>1</v>
      </c>
      <c r="H2945">
        <v>0</v>
      </c>
      <c r="I2945">
        <v>0</v>
      </c>
      <c r="J2945">
        <v>0</v>
      </c>
      <c r="K2945">
        <v>0</v>
      </c>
      <c r="L2945">
        <v>0</v>
      </c>
      <c r="M2945" t="s">
        <v>1987</v>
      </c>
    </row>
    <row r="2946" spans="1:13">
      <c r="A2946" s="13">
        <f t="shared" si="45"/>
        <v>12</v>
      </c>
      <c r="B2946">
        <v>3005707</v>
      </c>
      <c r="C2946">
        <v>1380</v>
      </c>
      <c r="D2946">
        <v>1501</v>
      </c>
      <c r="E2946"/>
      <c r="F2946" t="s">
        <v>289</v>
      </c>
      <c r="G2946">
        <v>12</v>
      </c>
      <c r="H2946">
        <v>0</v>
      </c>
      <c r="I2946">
        <v>0</v>
      </c>
      <c r="J2946">
        <v>0</v>
      </c>
      <c r="K2946">
        <v>0</v>
      </c>
      <c r="L2946">
        <v>0</v>
      </c>
      <c r="M2946" t="s">
        <v>1988</v>
      </c>
    </row>
    <row r="2947" spans="1:13">
      <c r="A2947" s="13">
        <f t="shared" ref="A2947:A3010" si="46">G2947+H2947+I2947</f>
        <v>2</v>
      </c>
      <c r="B2947">
        <v>3005708</v>
      </c>
      <c r="C2947">
        <v>1380</v>
      </c>
      <c r="D2947">
        <v>1501</v>
      </c>
      <c r="E2947"/>
      <c r="F2947" t="s">
        <v>253</v>
      </c>
      <c r="G2947">
        <v>2</v>
      </c>
      <c r="H2947">
        <v>0</v>
      </c>
      <c r="I2947">
        <v>0</v>
      </c>
      <c r="J2947">
        <v>0</v>
      </c>
      <c r="K2947">
        <v>0</v>
      </c>
      <c r="L2947">
        <v>0</v>
      </c>
      <c r="M2947" t="s">
        <v>1989</v>
      </c>
    </row>
    <row r="2948" spans="1:13">
      <c r="A2948" s="13">
        <f t="shared" si="46"/>
        <v>1</v>
      </c>
      <c r="B2948">
        <v>3005709</v>
      </c>
      <c r="C2948">
        <v>1380</v>
      </c>
      <c r="D2948">
        <v>1501</v>
      </c>
      <c r="E2948"/>
      <c r="F2948" t="s">
        <v>253</v>
      </c>
      <c r="G2948">
        <v>1</v>
      </c>
      <c r="H2948">
        <v>0</v>
      </c>
      <c r="I2948">
        <v>0</v>
      </c>
      <c r="J2948">
        <v>0</v>
      </c>
      <c r="K2948">
        <v>0</v>
      </c>
      <c r="L2948">
        <v>0</v>
      </c>
      <c r="M2948" t="s">
        <v>1990</v>
      </c>
    </row>
    <row r="2949" spans="1:13">
      <c r="A2949" s="13">
        <f t="shared" si="46"/>
        <v>4</v>
      </c>
      <c r="B2949">
        <v>3005710</v>
      </c>
      <c r="C2949">
        <v>1380</v>
      </c>
      <c r="D2949">
        <v>1500</v>
      </c>
      <c r="E2949"/>
      <c r="F2949" t="s">
        <v>253</v>
      </c>
      <c r="G2949">
        <v>4</v>
      </c>
      <c r="H2949">
        <v>0</v>
      </c>
      <c r="I2949">
        <v>0</v>
      </c>
      <c r="J2949">
        <v>0</v>
      </c>
      <c r="K2949">
        <v>0</v>
      </c>
      <c r="L2949">
        <v>0</v>
      </c>
      <c r="M2949" t="s">
        <v>1991</v>
      </c>
    </row>
    <row r="2950" spans="1:13">
      <c r="A2950" s="13">
        <f t="shared" si="46"/>
        <v>1</v>
      </c>
      <c r="B2950">
        <v>3005711</v>
      </c>
      <c r="C2950">
        <v>1380</v>
      </c>
      <c r="D2950">
        <v>1500</v>
      </c>
      <c r="E2950"/>
      <c r="F2950" t="s">
        <v>253</v>
      </c>
      <c r="G2950">
        <v>1</v>
      </c>
      <c r="H2950">
        <v>0</v>
      </c>
      <c r="I2950">
        <v>0</v>
      </c>
      <c r="J2950">
        <v>0</v>
      </c>
      <c r="K2950">
        <v>0</v>
      </c>
      <c r="L2950">
        <v>0</v>
      </c>
      <c r="M2950" t="s">
        <v>8627</v>
      </c>
    </row>
    <row r="2951" spans="1:13">
      <c r="A2951" s="13">
        <f t="shared" si="46"/>
        <v>2</v>
      </c>
      <c r="B2951">
        <v>3005712</v>
      </c>
      <c r="C2951">
        <v>1380</v>
      </c>
      <c r="D2951">
        <v>1500</v>
      </c>
      <c r="E2951"/>
      <c r="F2951" t="s">
        <v>253</v>
      </c>
      <c r="G2951">
        <v>2</v>
      </c>
      <c r="H2951">
        <v>0</v>
      </c>
      <c r="I2951">
        <v>0</v>
      </c>
      <c r="J2951">
        <v>0</v>
      </c>
      <c r="K2951">
        <v>0</v>
      </c>
      <c r="L2951">
        <v>0</v>
      </c>
      <c r="M2951" t="s">
        <v>1992</v>
      </c>
    </row>
    <row r="2952" spans="1:13">
      <c r="A2952" s="13">
        <f t="shared" si="46"/>
        <v>1</v>
      </c>
      <c r="B2952">
        <v>3005714</v>
      </c>
      <c r="C2952">
        <v>1380</v>
      </c>
      <c r="D2952">
        <v>1501</v>
      </c>
      <c r="E2952"/>
      <c r="F2952" t="s">
        <v>253</v>
      </c>
      <c r="G2952">
        <v>1</v>
      </c>
      <c r="H2952">
        <v>0</v>
      </c>
      <c r="I2952">
        <v>0</v>
      </c>
      <c r="J2952">
        <v>0</v>
      </c>
      <c r="K2952">
        <v>0</v>
      </c>
      <c r="L2952">
        <v>0</v>
      </c>
      <c r="M2952" t="s">
        <v>1993</v>
      </c>
    </row>
    <row r="2953" spans="1:13">
      <c r="A2953" s="13">
        <f t="shared" si="46"/>
        <v>10</v>
      </c>
      <c r="B2953">
        <v>3005715</v>
      </c>
      <c r="C2953">
        <v>1380</v>
      </c>
      <c r="D2953">
        <v>1501</v>
      </c>
      <c r="E2953"/>
      <c r="F2953" t="s">
        <v>253</v>
      </c>
      <c r="G2953">
        <v>10</v>
      </c>
      <c r="H2953">
        <v>0</v>
      </c>
      <c r="I2953">
        <v>0</v>
      </c>
      <c r="J2953">
        <v>0</v>
      </c>
      <c r="K2953">
        <v>0</v>
      </c>
      <c r="L2953">
        <v>0</v>
      </c>
      <c r="M2953" t="s">
        <v>1994</v>
      </c>
    </row>
    <row r="2954" spans="1:13">
      <c r="A2954" s="13">
        <f t="shared" si="46"/>
        <v>3</v>
      </c>
      <c r="B2954">
        <v>3005716</v>
      </c>
      <c r="C2954">
        <v>1380</v>
      </c>
      <c r="D2954">
        <v>1501</v>
      </c>
      <c r="E2954"/>
      <c r="F2954" t="s">
        <v>253</v>
      </c>
      <c r="G2954">
        <v>3</v>
      </c>
      <c r="H2954">
        <v>0</v>
      </c>
      <c r="I2954">
        <v>0</v>
      </c>
      <c r="J2954">
        <v>0</v>
      </c>
      <c r="K2954">
        <v>0</v>
      </c>
      <c r="L2954">
        <v>0</v>
      </c>
      <c r="M2954" t="s">
        <v>1995</v>
      </c>
    </row>
    <row r="2955" spans="1:13">
      <c r="A2955" s="13">
        <f t="shared" si="46"/>
        <v>1</v>
      </c>
      <c r="B2955">
        <v>3005717</v>
      </c>
      <c r="C2955">
        <v>1380</v>
      </c>
      <c r="D2955">
        <v>1501</v>
      </c>
      <c r="E2955"/>
      <c r="F2955" t="s">
        <v>253</v>
      </c>
      <c r="G2955">
        <v>1</v>
      </c>
      <c r="H2955">
        <v>0</v>
      </c>
      <c r="I2955">
        <v>0</v>
      </c>
      <c r="J2955">
        <v>0</v>
      </c>
      <c r="K2955">
        <v>0</v>
      </c>
      <c r="L2955">
        <v>0</v>
      </c>
      <c r="M2955" t="s">
        <v>1996</v>
      </c>
    </row>
    <row r="2956" spans="1:13">
      <c r="A2956" s="13">
        <f t="shared" si="46"/>
        <v>1</v>
      </c>
      <c r="B2956">
        <v>3005718</v>
      </c>
      <c r="C2956">
        <v>1380</v>
      </c>
      <c r="D2956">
        <v>1500</v>
      </c>
      <c r="E2956"/>
      <c r="F2956" t="s">
        <v>253</v>
      </c>
      <c r="G2956">
        <v>1</v>
      </c>
      <c r="H2956">
        <v>0</v>
      </c>
      <c r="I2956">
        <v>0</v>
      </c>
      <c r="J2956">
        <v>0</v>
      </c>
      <c r="K2956">
        <v>0</v>
      </c>
      <c r="L2956">
        <v>0</v>
      </c>
      <c r="M2956" t="s">
        <v>1997</v>
      </c>
    </row>
    <row r="2957" spans="1:13">
      <c r="A2957" s="13">
        <f t="shared" si="46"/>
        <v>2</v>
      </c>
      <c r="B2957">
        <v>3005719</v>
      </c>
      <c r="C2957">
        <v>1380</v>
      </c>
      <c r="D2957">
        <v>1501</v>
      </c>
      <c r="E2957"/>
      <c r="F2957" t="s">
        <v>253</v>
      </c>
      <c r="G2957">
        <v>2</v>
      </c>
      <c r="H2957">
        <v>0</v>
      </c>
      <c r="I2957">
        <v>0</v>
      </c>
      <c r="J2957">
        <v>0</v>
      </c>
      <c r="K2957">
        <v>0</v>
      </c>
      <c r="L2957">
        <v>0</v>
      </c>
      <c r="M2957" t="s">
        <v>1998</v>
      </c>
    </row>
    <row r="2958" spans="1:13">
      <c r="A2958" s="13">
        <f t="shared" si="46"/>
        <v>1</v>
      </c>
      <c r="B2958">
        <v>3005720</v>
      </c>
      <c r="C2958">
        <v>1380</v>
      </c>
      <c r="D2958">
        <v>1500</v>
      </c>
      <c r="E2958"/>
      <c r="F2958" t="s">
        <v>253</v>
      </c>
      <c r="G2958">
        <v>1</v>
      </c>
      <c r="H2958">
        <v>0</v>
      </c>
      <c r="I2958">
        <v>0</v>
      </c>
      <c r="J2958">
        <v>0</v>
      </c>
      <c r="K2958">
        <v>0</v>
      </c>
      <c r="L2958">
        <v>0</v>
      </c>
      <c r="M2958" t="s">
        <v>1999</v>
      </c>
    </row>
    <row r="2959" spans="1:13">
      <c r="A2959" s="13">
        <f t="shared" si="46"/>
        <v>1</v>
      </c>
      <c r="B2959">
        <v>3005721</v>
      </c>
      <c r="C2959">
        <v>1380</v>
      </c>
      <c r="D2959">
        <v>1501</v>
      </c>
      <c r="E2959"/>
      <c r="F2959" t="s">
        <v>253</v>
      </c>
      <c r="G2959">
        <v>1</v>
      </c>
      <c r="H2959">
        <v>0</v>
      </c>
      <c r="I2959">
        <v>0</v>
      </c>
      <c r="J2959">
        <v>0</v>
      </c>
      <c r="K2959">
        <v>0</v>
      </c>
      <c r="L2959">
        <v>0</v>
      </c>
      <c r="M2959" t="s">
        <v>2000</v>
      </c>
    </row>
    <row r="2960" spans="1:13">
      <c r="A2960" s="13">
        <f t="shared" si="46"/>
        <v>11</v>
      </c>
      <c r="B2960">
        <v>3005723</v>
      </c>
      <c r="C2960">
        <v>1380</v>
      </c>
      <c r="D2960">
        <v>1501</v>
      </c>
      <c r="E2960"/>
      <c r="F2960" t="s">
        <v>253</v>
      </c>
      <c r="G2960">
        <v>11</v>
      </c>
      <c r="H2960">
        <v>0</v>
      </c>
      <c r="I2960">
        <v>0</v>
      </c>
      <c r="J2960">
        <v>0</v>
      </c>
      <c r="K2960">
        <v>0</v>
      </c>
      <c r="L2960">
        <v>0</v>
      </c>
      <c r="M2960" t="s">
        <v>2001</v>
      </c>
    </row>
    <row r="2961" spans="1:13">
      <c r="A2961" s="13">
        <f t="shared" si="46"/>
        <v>9</v>
      </c>
      <c r="B2961">
        <v>3005724</v>
      </c>
      <c r="C2961">
        <v>1380</v>
      </c>
      <c r="D2961">
        <v>1500</v>
      </c>
      <c r="E2961"/>
      <c r="F2961" t="s">
        <v>253</v>
      </c>
      <c r="G2961">
        <v>9</v>
      </c>
      <c r="H2961">
        <v>0</v>
      </c>
      <c r="I2961">
        <v>0</v>
      </c>
      <c r="J2961">
        <v>0</v>
      </c>
      <c r="K2961">
        <v>0</v>
      </c>
      <c r="L2961">
        <v>0</v>
      </c>
      <c r="M2961" t="s">
        <v>2002</v>
      </c>
    </row>
    <row r="2962" spans="1:13">
      <c r="A2962" s="13">
        <f t="shared" si="46"/>
        <v>6</v>
      </c>
      <c r="B2962">
        <v>3005725</v>
      </c>
      <c r="C2962">
        <v>1380</v>
      </c>
      <c r="D2962">
        <v>1501</v>
      </c>
      <c r="E2962"/>
      <c r="F2962" t="s">
        <v>253</v>
      </c>
      <c r="G2962">
        <v>6</v>
      </c>
      <c r="H2962">
        <v>0</v>
      </c>
      <c r="I2962">
        <v>0</v>
      </c>
      <c r="J2962">
        <v>0</v>
      </c>
      <c r="K2962">
        <v>0</v>
      </c>
      <c r="L2962">
        <v>0</v>
      </c>
      <c r="M2962" t="s">
        <v>2003</v>
      </c>
    </row>
    <row r="2963" spans="1:13">
      <c r="A2963" s="13">
        <f t="shared" si="46"/>
        <v>75</v>
      </c>
      <c r="B2963">
        <v>3005726</v>
      </c>
      <c r="C2963">
        <v>1380</v>
      </c>
      <c r="D2963">
        <v>1500</v>
      </c>
      <c r="E2963"/>
      <c r="F2963" t="s">
        <v>253</v>
      </c>
      <c r="G2963">
        <v>75</v>
      </c>
      <c r="H2963">
        <v>0</v>
      </c>
      <c r="I2963">
        <v>0</v>
      </c>
      <c r="J2963">
        <v>0</v>
      </c>
      <c r="K2963">
        <v>0</v>
      </c>
      <c r="L2963">
        <v>0</v>
      </c>
      <c r="M2963" t="s">
        <v>2004</v>
      </c>
    </row>
    <row r="2964" spans="1:13">
      <c r="A2964" s="13">
        <f t="shared" si="46"/>
        <v>2</v>
      </c>
      <c r="B2964">
        <v>3005727</v>
      </c>
      <c r="C2964">
        <v>1380</v>
      </c>
      <c r="D2964">
        <v>1501</v>
      </c>
      <c r="E2964" t="s">
        <v>2005</v>
      </c>
      <c r="F2964" t="s">
        <v>253</v>
      </c>
      <c r="G2964">
        <v>2</v>
      </c>
      <c r="H2964">
        <v>0</v>
      </c>
      <c r="I2964">
        <v>0</v>
      </c>
      <c r="J2964">
        <v>0</v>
      </c>
      <c r="K2964">
        <v>0</v>
      </c>
      <c r="L2964">
        <v>0</v>
      </c>
      <c r="M2964" t="s">
        <v>2006</v>
      </c>
    </row>
    <row r="2965" spans="1:13">
      <c r="A2965" s="13">
        <f t="shared" si="46"/>
        <v>4</v>
      </c>
      <c r="B2965">
        <v>3005728</v>
      </c>
      <c r="C2965">
        <v>1380</v>
      </c>
      <c r="D2965">
        <v>1501</v>
      </c>
      <c r="E2965"/>
      <c r="F2965" t="s">
        <v>253</v>
      </c>
      <c r="G2965">
        <v>4</v>
      </c>
      <c r="H2965">
        <v>0</v>
      </c>
      <c r="I2965">
        <v>0</v>
      </c>
      <c r="J2965">
        <v>0</v>
      </c>
      <c r="K2965">
        <v>0</v>
      </c>
      <c r="L2965">
        <v>0</v>
      </c>
      <c r="M2965" t="s">
        <v>2007</v>
      </c>
    </row>
    <row r="2966" spans="1:13">
      <c r="A2966" s="13">
        <f t="shared" si="46"/>
        <v>173</v>
      </c>
      <c r="B2966">
        <v>3005729</v>
      </c>
      <c r="C2966">
        <v>1380</v>
      </c>
      <c r="D2966">
        <v>1500</v>
      </c>
      <c r="E2966"/>
      <c r="F2966" t="s">
        <v>253</v>
      </c>
      <c r="G2966">
        <v>173</v>
      </c>
      <c r="H2966">
        <v>0</v>
      </c>
      <c r="I2966">
        <v>0</v>
      </c>
      <c r="J2966">
        <v>0</v>
      </c>
      <c r="K2966">
        <v>0</v>
      </c>
      <c r="L2966">
        <v>0</v>
      </c>
      <c r="M2966" t="s">
        <v>2008</v>
      </c>
    </row>
    <row r="2967" spans="1:13">
      <c r="A2967" s="13">
        <f t="shared" si="46"/>
        <v>25</v>
      </c>
      <c r="B2967">
        <v>3005729</v>
      </c>
      <c r="C2967">
        <v>1400</v>
      </c>
      <c r="D2967">
        <v>1500</v>
      </c>
      <c r="E2967"/>
      <c r="F2967" t="s">
        <v>253</v>
      </c>
      <c r="G2967">
        <v>25</v>
      </c>
      <c r="H2967">
        <v>0</v>
      </c>
      <c r="I2967">
        <v>0</v>
      </c>
      <c r="J2967">
        <v>0</v>
      </c>
      <c r="K2967">
        <v>0</v>
      </c>
      <c r="L2967">
        <v>0</v>
      </c>
      <c r="M2967" t="s">
        <v>2008</v>
      </c>
    </row>
    <row r="2968" spans="1:13">
      <c r="A2968" s="13">
        <f t="shared" si="46"/>
        <v>6</v>
      </c>
      <c r="B2968">
        <v>3005730</v>
      </c>
      <c r="C2968">
        <v>1380</v>
      </c>
      <c r="D2968">
        <v>1500</v>
      </c>
      <c r="E2968"/>
      <c r="F2968" t="s">
        <v>253</v>
      </c>
      <c r="G2968">
        <v>6</v>
      </c>
      <c r="H2968">
        <v>0</v>
      </c>
      <c r="I2968">
        <v>0</v>
      </c>
      <c r="J2968">
        <v>0</v>
      </c>
      <c r="K2968">
        <v>0</v>
      </c>
      <c r="L2968">
        <v>0</v>
      </c>
      <c r="M2968" t="s">
        <v>2009</v>
      </c>
    </row>
    <row r="2969" spans="1:13">
      <c r="A2969" s="13">
        <f t="shared" si="46"/>
        <v>3</v>
      </c>
      <c r="B2969">
        <v>3005731</v>
      </c>
      <c r="C2969">
        <v>1380</v>
      </c>
      <c r="D2969">
        <v>1501</v>
      </c>
      <c r="E2969"/>
      <c r="F2969" t="s">
        <v>253</v>
      </c>
      <c r="G2969">
        <v>3</v>
      </c>
      <c r="H2969">
        <v>0</v>
      </c>
      <c r="I2969">
        <v>0</v>
      </c>
      <c r="J2969">
        <v>0</v>
      </c>
      <c r="K2969">
        <v>0</v>
      </c>
      <c r="L2969">
        <v>0</v>
      </c>
      <c r="M2969" t="s">
        <v>2010</v>
      </c>
    </row>
    <row r="2970" spans="1:13">
      <c r="A2970" s="13">
        <f t="shared" si="46"/>
        <v>4</v>
      </c>
      <c r="B2970">
        <v>3005732</v>
      </c>
      <c r="C2970">
        <v>1380</v>
      </c>
      <c r="D2970">
        <v>1501</v>
      </c>
      <c r="E2970"/>
      <c r="F2970" t="s">
        <v>253</v>
      </c>
      <c r="G2970">
        <v>4</v>
      </c>
      <c r="H2970">
        <v>0</v>
      </c>
      <c r="I2970">
        <v>0</v>
      </c>
      <c r="J2970">
        <v>0</v>
      </c>
      <c r="K2970">
        <v>0</v>
      </c>
      <c r="L2970">
        <v>0</v>
      </c>
      <c r="M2970" t="s">
        <v>2011</v>
      </c>
    </row>
    <row r="2971" spans="1:13">
      <c r="A2971" s="13">
        <f t="shared" si="46"/>
        <v>8</v>
      </c>
      <c r="B2971">
        <v>3005733</v>
      </c>
      <c r="C2971">
        <v>1380</v>
      </c>
      <c r="D2971">
        <v>1501</v>
      </c>
      <c r="E2971"/>
      <c r="F2971" t="s">
        <v>253</v>
      </c>
      <c r="G2971">
        <v>8</v>
      </c>
      <c r="H2971">
        <v>0</v>
      </c>
      <c r="I2971">
        <v>0</v>
      </c>
      <c r="J2971">
        <v>0</v>
      </c>
      <c r="K2971">
        <v>0</v>
      </c>
      <c r="L2971">
        <v>0</v>
      </c>
      <c r="M2971" t="s">
        <v>2012</v>
      </c>
    </row>
    <row r="2972" spans="1:13">
      <c r="A2972" s="13">
        <f t="shared" si="46"/>
        <v>4</v>
      </c>
      <c r="B2972">
        <v>3005734</v>
      </c>
      <c r="C2972">
        <v>1380</v>
      </c>
      <c r="D2972">
        <v>1501</v>
      </c>
      <c r="E2972"/>
      <c r="F2972" t="s">
        <v>253</v>
      </c>
      <c r="G2972">
        <v>4</v>
      </c>
      <c r="H2972">
        <v>0</v>
      </c>
      <c r="I2972">
        <v>0</v>
      </c>
      <c r="J2972">
        <v>0</v>
      </c>
      <c r="K2972">
        <v>0</v>
      </c>
      <c r="L2972">
        <v>0</v>
      </c>
      <c r="M2972" t="s">
        <v>2013</v>
      </c>
    </row>
    <row r="2973" spans="1:13">
      <c r="A2973" s="13">
        <f t="shared" si="46"/>
        <v>3</v>
      </c>
      <c r="B2973">
        <v>3005736</v>
      </c>
      <c r="C2973">
        <v>1380</v>
      </c>
      <c r="D2973">
        <v>1501</v>
      </c>
      <c r="E2973"/>
      <c r="F2973" t="s">
        <v>253</v>
      </c>
      <c r="G2973">
        <v>3</v>
      </c>
      <c r="H2973">
        <v>0</v>
      </c>
      <c r="I2973">
        <v>0</v>
      </c>
      <c r="J2973">
        <v>0</v>
      </c>
      <c r="K2973">
        <v>0</v>
      </c>
      <c r="L2973">
        <v>0</v>
      </c>
      <c r="M2973" t="s">
        <v>2014</v>
      </c>
    </row>
    <row r="2974" spans="1:13">
      <c r="A2974" s="13">
        <f t="shared" si="46"/>
        <v>8</v>
      </c>
      <c r="B2974">
        <v>3005737</v>
      </c>
      <c r="C2974">
        <v>1380</v>
      </c>
      <c r="D2974">
        <v>1501</v>
      </c>
      <c r="E2974"/>
      <c r="F2974" t="s">
        <v>253</v>
      </c>
      <c r="G2974">
        <v>8</v>
      </c>
      <c r="H2974">
        <v>0</v>
      </c>
      <c r="I2974">
        <v>0</v>
      </c>
      <c r="J2974">
        <v>0</v>
      </c>
      <c r="K2974">
        <v>0</v>
      </c>
      <c r="L2974">
        <v>0</v>
      </c>
      <c r="M2974" t="s">
        <v>2015</v>
      </c>
    </row>
    <row r="2975" spans="1:13">
      <c r="A2975" s="13">
        <f t="shared" si="46"/>
        <v>4</v>
      </c>
      <c r="B2975">
        <v>3005738</v>
      </c>
      <c r="C2975">
        <v>1380</v>
      </c>
      <c r="D2975">
        <v>1501</v>
      </c>
      <c r="E2975"/>
      <c r="F2975" t="s">
        <v>253</v>
      </c>
      <c r="G2975">
        <v>4</v>
      </c>
      <c r="H2975">
        <v>0</v>
      </c>
      <c r="I2975">
        <v>0</v>
      </c>
      <c r="J2975">
        <v>0</v>
      </c>
      <c r="K2975">
        <v>0</v>
      </c>
      <c r="L2975">
        <v>0</v>
      </c>
      <c r="M2975" t="s">
        <v>2016</v>
      </c>
    </row>
    <row r="2976" spans="1:13">
      <c r="A2976" s="13">
        <f t="shared" si="46"/>
        <v>2</v>
      </c>
      <c r="B2976">
        <v>3005739</v>
      </c>
      <c r="C2976">
        <v>1380</v>
      </c>
      <c r="D2976">
        <v>1501</v>
      </c>
      <c r="E2976"/>
      <c r="F2976" t="s">
        <v>253</v>
      </c>
      <c r="G2976">
        <v>2</v>
      </c>
      <c r="H2976">
        <v>0</v>
      </c>
      <c r="I2976">
        <v>0</v>
      </c>
      <c r="J2976">
        <v>0</v>
      </c>
      <c r="K2976">
        <v>0</v>
      </c>
      <c r="L2976">
        <v>0</v>
      </c>
      <c r="M2976" t="s">
        <v>2017</v>
      </c>
    </row>
    <row r="2977" spans="1:13">
      <c r="A2977" s="13">
        <f t="shared" si="46"/>
        <v>2</v>
      </c>
      <c r="B2977">
        <v>3005740</v>
      </c>
      <c r="C2977">
        <v>1380</v>
      </c>
      <c r="D2977">
        <v>1500</v>
      </c>
      <c r="E2977"/>
      <c r="F2977" t="s">
        <v>253</v>
      </c>
      <c r="G2977">
        <v>2</v>
      </c>
      <c r="H2977">
        <v>0</v>
      </c>
      <c r="I2977">
        <v>0</v>
      </c>
      <c r="J2977">
        <v>0</v>
      </c>
      <c r="K2977">
        <v>0</v>
      </c>
      <c r="L2977">
        <v>0</v>
      </c>
      <c r="M2977" t="s">
        <v>8117</v>
      </c>
    </row>
    <row r="2978" spans="1:13">
      <c r="A2978" s="13">
        <f t="shared" si="46"/>
        <v>2</v>
      </c>
      <c r="B2978">
        <v>3005741</v>
      </c>
      <c r="C2978">
        <v>1380</v>
      </c>
      <c r="D2978">
        <v>1501</v>
      </c>
      <c r="E2978"/>
      <c r="F2978" t="s">
        <v>253</v>
      </c>
      <c r="G2978">
        <v>2</v>
      </c>
      <c r="H2978">
        <v>0</v>
      </c>
      <c r="I2978">
        <v>0</v>
      </c>
      <c r="J2978">
        <v>0</v>
      </c>
      <c r="K2978">
        <v>0</v>
      </c>
      <c r="L2978">
        <v>0</v>
      </c>
      <c r="M2978" t="s">
        <v>2018</v>
      </c>
    </row>
    <row r="2979" spans="1:13">
      <c r="A2979" s="13">
        <f t="shared" si="46"/>
        <v>1</v>
      </c>
      <c r="B2979">
        <v>3005742</v>
      </c>
      <c r="C2979">
        <v>1380</v>
      </c>
      <c r="D2979">
        <v>1501</v>
      </c>
      <c r="E2979"/>
      <c r="F2979" t="s">
        <v>253</v>
      </c>
      <c r="G2979">
        <v>1</v>
      </c>
      <c r="H2979">
        <v>0</v>
      </c>
      <c r="I2979">
        <v>0</v>
      </c>
      <c r="J2979">
        <v>0</v>
      </c>
      <c r="K2979">
        <v>0</v>
      </c>
      <c r="L2979">
        <v>0</v>
      </c>
      <c r="M2979" t="s">
        <v>9200</v>
      </c>
    </row>
    <row r="2980" spans="1:13">
      <c r="A2980" s="13">
        <f t="shared" si="46"/>
        <v>3</v>
      </c>
      <c r="B2980">
        <v>3005743</v>
      </c>
      <c r="C2980">
        <v>1380</v>
      </c>
      <c r="D2980">
        <v>1501</v>
      </c>
      <c r="E2980"/>
      <c r="F2980" t="s">
        <v>253</v>
      </c>
      <c r="G2980">
        <v>3</v>
      </c>
      <c r="H2980">
        <v>0</v>
      </c>
      <c r="I2980">
        <v>0</v>
      </c>
      <c r="J2980">
        <v>0</v>
      </c>
      <c r="K2980">
        <v>0</v>
      </c>
      <c r="L2980">
        <v>0</v>
      </c>
      <c r="M2980" t="s">
        <v>2019</v>
      </c>
    </row>
    <row r="2981" spans="1:13">
      <c r="A2981" s="13">
        <f t="shared" si="46"/>
        <v>7</v>
      </c>
      <c r="B2981">
        <v>3005744</v>
      </c>
      <c r="C2981">
        <v>1380</v>
      </c>
      <c r="D2981">
        <v>1501</v>
      </c>
      <c r="E2981"/>
      <c r="F2981" t="s">
        <v>253</v>
      </c>
      <c r="G2981">
        <v>7</v>
      </c>
      <c r="H2981">
        <v>0</v>
      </c>
      <c r="I2981">
        <v>0</v>
      </c>
      <c r="J2981">
        <v>0</v>
      </c>
      <c r="K2981">
        <v>0</v>
      </c>
      <c r="L2981">
        <v>0</v>
      </c>
      <c r="M2981" t="s">
        <v>2020</v>
      </c>
    </row>
    <row r="2982" spans="1:13">
      <c r="A2982" s="13">
        <f t="shared" si="46"/>
        <v>4</v>
      </c>
      <c r="B2982">
        <v>3005745</v>
      </c>
      <c r="C2982">
        <v>1380</v>
      </c>
      <c r="D2982">
        <v>1500</v>
      </c>
      <c r="E2982"/>
      <c r="F2982" t="s">
        <v>253</v>
      </c>
      <c r="G2982">
        <v>4</v>
      </c>
      <c r="H2982">
        <v>0</v>
      </c>
      <c r="I2982">
        <v>0</v>
      </c>
      <c r="J2982">
        <v>0</v>
      </c>
      <c r="K2982">
        <v>0</v>
      </c>
      <c r="L2982">
        <v>0</v>
      </c>
      <c r="M2982" t="s">
        <v>2021</v>
      </c>
    </row>
    <row r="2983" spans="1:13">
      <c r="A2983" s="13">
        <f t="shared" si="46"/>
        <v>42</v>
      </c>
      <c r="B2983">
        <v>3005747</v>
      </c>
      <c r="C2983">
        <v>1380</v>
      </c>
      <c r="D2983">
        <v>1500</v>
      </c>
      <c r="E2983"/>
      <c r="F2983" t="s">
        <v>253</v>
      </c>
      <c r="G2983">
        <v>42</v>
      </c>
      <c r="H2983">
        <v>0</v>
      </c>
      <c r="I2983">
        <v>0</v>
      </c>
      <c r="J2983">
        <v>0</v>
      </c>
      <c r="K2983">
        <v>0</v>
      </c>
      <c r="L2983">
        <v>0</v>
      </c>
      <c r="M2983" t="s">
        <v>2022</v>
      </c>
    </row>
    <row r="2984" spans="1:13">
      <c r="A2984" s="13">
        <f t="shared" si="46"/>
        <v>1</v>
      </c>
      <c r="B2984">
        <v>3005748</v>
      </c>
      <c r="C2984">
        <v>1380</v>
      </c>
      <c r="D2984">
        <v>1500</v>
      </c>
      <c r="E2984"/>
      <c r="F2984" t="s">
        <v>253</v>
      </c>
      <c r="G2984">
        <v>1</v>
      </c>
      <c r="H2984">
        <v>0</v>
      </c>
      <c r="I2984">
        <v>0</v>
      </c>
      <c r="J2984">
        <v>0</v>
      </c>
      <c r="K2984">
        <v>0</v>
      </c>
      <c r="L2984">
        <v>0</v>
      </c>
      <c r="M2984" t="s">
        <v>2023</v>
      </c>
    </row>
    <row r="2985" spans="1:13">
      <c r="A2985" s="13">
        <f t="shared" si="46"/>
        <v>3</v>
      </c>
      <c r="B2985">
        <v>3005749</v>
      </c>
      <c r="C2985">
        <v>1380</v>
      </c>
      <c r="D2985">
        <v>1500</v>
      </c>
      <c r="E2985"/>
      <c r="F2985" t="s">
        <v>253</v>
      </c>
      <c r="G2985">
        <v>3</v>
      </c>
      <c r="H2985">
        <v>0</v>
      </c>
      <c r="I2985">
        <v>0</v>
      </c>
      <c r="J2985">
        <v>0</v>
      </c>
      <c r="K2985">
        <v>0</v>
      </c>
      <c r="L2985">
        <v>0</v>
      </c>
      <c r="M2985" t="s">
        <v>2024</v>
      </c>
    </row>
    <row r="2986" spans="1:13">
      <c r="A2986" s="13">
        <f t="shared" si="46"/>
        <v>1</v>
      </c>
      <c r="B2986">
        <v>3005750</v>
      </c>
      <c r="C2986">
        <v>1380</v>
      </c>
      <c r="D2986">
        <v>1501</v>
      </c>
      <c r="E2986"/>
      <c r="F2986" t="s">
        <v>253</v>
      </c>
      <c r="G2986">
        <v>1</v>
      </c>
      <c r="H2986">
        <v>0</v>
      </c>
      <c r="I2986">
        <v>0</v>
      </c>
      <c r="J2986">
        <v>0</v>
      </c>
      <c r="K2986">
        <v>0</v>
      </c>
      <c r="L2986">
        <v>0</v>
      </c>
      <c r="M2986" t="s">
        <v>2025</v>
      </c>
    </row>
    <row r="2987" spans="1:13">
      <c r="A2987" s="13">
        <f t="shared" si="46"/>
        <v>1</v>
      </c>
      <c r="B2987">
        <v>3005751</v>
      </c>
      <c r="C2987">
        <v>1380</v>
      </c>
      <c r="D2987">
        <v>1500</v>
      </c>
      <c r="E2987"/>
      <c r="F2987" t="s">
        <v>253</v>
      </c>
      <c r="G2987">
        <v>1</v>
      </c>
      <c r="H2987">
        <v>0</v>
      </c>
      <c r="I2987">
        <v>0</v>
      </c>
      <c r="J2987">
        <v>0</v>
      </c>
      <c r="K2987">
        <v>0</v>
      </c>
      <c r="L2987">
        <v>0</v>
      </c>
      <c r="M2987" t="s">
        <v>2026</v>
      </c>
    </row>
    <row r="2988" spans="1:13">
      <c r="A2988" s="13">
        <f t="shared" si="46"/>
        <v>3</v>
      </c>
      <c r="B2988">
        <v>3005752</v>
      </c>
      <c r="C2988">
        <v>1380</v>
      </c>
      <c r="D2988">
        <v>1501</v>
      </c>
      <c r="E2988"/>
      <c r="F2988" t="s">
        <v>253</v>
      </c>
      <c r="G2988">
        <v>3</v>
      </c>
      <c r="H2988">
        <v>0</v>
      </c>
      <c r="I2988">
        <v>0</v>
      </c>
      <c r="J2988">
        <v>0</v>
      </c>
      <c r="K2988">
        <v>0</v>
      </c>
      <c r="L2988">
        <v>0</v>
      </c>
      <c r="M2988" t="s">
        <v>2027</v>
      </c>
    </row>
    <row r="2989" spans="1:13">
      <c r="A2989" s="13">
        <f t="shared" si="46"/>
        <v>1</v>
      </c>
      <c r="B2989">
        <v>3005753</v>
      </c>
      <c r="C2989">
        <v>1380</v>
      </c>
      <c r="D2989">
        <v>1500</v>
      </c>
      <c r="E2989"/>
      <c r="F2989" t="s">
        <v>253</v>
      </c>
      <c r="G2989">
        <v>1</v>
      </c>
      <c r="H2989">
        <v>0</v>
      </c>
      <c r="I2989">
        <v>0</v>
      </c>
      <c r="J2989">
        <v>0</v>
      </c>
      <c r="K2989">
        <v>0</v>
      </c>
      <c r="L2989">
        <v>0</v>
      </c>
      <c r="M2989" t="s">
        <v>8179</v>
      </c>
    </row>
    <row r="2990" spans="1:13">
      <c r="A2990" s="13">
        <f t="shared" si="46"/>
        <v>4</v>
      </c>
      <c r="B2990">
        <v>3005754</v>
      </c>
      <c r="C2990">
        <v>1380</v>
      </c>
      <c r="D2990">
        <v>1500</v>
      </c>
      <c r="E2990"/>
      <c r="F2990" t="s">
        <v>253</v>
      </c>
      <c r="G2990">
        <v>4</v>
      </c>
      <c r="H2990">
        <v>0</v>
      </c>
      <c r="I2990">
        <v>0</v>
      </c>
      <c r="J2990">
        <v>0</v>
      </c>
      <c r="K2990">
        <v>0</v>
      </c>
      <c r="L2990">
        <v>0</v>
      </c>
      <c r="M2990" t="s">
        <v>2028</v>
      </c>
    </row>
    <row r="2991" spans="1:13">
      <c r="A2991" s="13">
        <f t="shared" si="46"/>
        <v>4</v>
      </c>
      <c r="B2991">
        <v>3005755</v>
      </c>
      <c r="C2991">
        <v>1380</v>
      </c>
      <c r="D2991">
        <v>1500</v>
      </c>
      <c r="E2991"/>
      <c r="F2991" t="s">
        <v>253</v>
      </c>
      <c r="G2991">
        <v>4</v>
      </c>
      <c r="H2991">
        <v>0</v>
      </c>
      <c r="I2991">
        <v>0</v>
      </c>
      <c r="J2991">
        <v>0</v>
      </c>
      <c r="K2991">
        <v>0</v>
      </c>
      <c r="L2991">
        <v>0</v>
      </c>
      <c r="M2991" t="s">
        <v>2029</v>
      </c>
    </row>
    <row r="2992" spans="1:13">
      <c r="A2992" s="13">
        <f t="shared" si="46"/>
        <v>9</v>
      </c>
      <c r="B2992">
        <v>3005756</v>
      </c>
      <c r="C2992">
        <v>1380</v>
      </c>
      <c r="D2992">
        <v>1501</v>
      </c>
      <c r="E2992"/>
      <c r="F2992" t="s">
        <v>253</v>
      </c>
      <c r="G2992">
        <v>9</v>
      </c>
      <c r="H2992">
        <v>0</v>
      </c>
      <c r="I2992">
        <v>0</v>
      </c>
      <c r="J2992">
        <v>0</v>
      </c>
      <c r="K2992">
        <v>0</v>
      </c>
      <c r="L2992">
        <v>0</v>
      </c>
      <c r="M2992" t="s">
        <v>2030</v>
      </c>
    </row>
    <row r="2993" spans="1:13">
      <c r="A2993" s="13">
        <f t="shared" si="46"/>
        <v>4</v>
      </c>
      <c r="B2993">
        <v>3005757</v>
      </c>
      <c r="C2993">
        <v>1380</v>
      </c>
      <c r="D2993">
        <v>1500</v>
      </c>
      <c r="E2993"/>
      <c r="F2993" t="s">
        <v>253</v>
      </c>
      <c r="G2993">
        <v>4</v>
      </c>
      <c r="H2993">
        <v>0</v>
      </c>
      <c r="I2993">
        <v>0</v>
      </c>
      <c r="J2993">
        <v>0</v>
      </c>
      <c r="K2993">
        <v>0</v>
      </c>
      <c r="L2993">
        <v>0</v>
      </c>
      <c r="M2993" t="s">
        <v>2031</v>
      </c>
    </row>
    <row r="2994" spans="1:13">
      <c r="A2994" s="13">
        <f t="shared" si="46"/>
        <v>2</v>
      </c>
      <c r="B2994">
        <v>3005758</v>
      </c>
      <c r="C2994">
        <v>1380</v>
      </c>
      <c r="D2994">
        <v>1500</v>
      </c>
      <c r="E2994"/>
      <c r="F2994" t="s">
        <v>253</v>
      </c>
      <c r="G2994">
        <v>2</v>
      </c>
      <c r="H2994">
        <v>0</v>
      </c>
      <c r="I2994">
        <v>0</v>
      </c>
      <c r="J2994">
        <v>0</v>
      </c>
      <c r="K2994">
        <v>0</v>
      </c>
      <c r="L2994">
        <v>0</v>
      </c>
      <c r="M2994" t="s">
        <v>2032</v>
      </c>
    </row>
    <row r="2995" spans="1:13">
      <c r="A2995" s="13">
        <f t="shared" si="46"/>
        <v>2</v>
      </c>
      <c r="B2995">
        <v>3005759</v>
      </c>
      <c r="C2995">
        <v>1380</v>
      </c>
      <c r="D2995">
        <v>1500</v>
      </c>
      <c r="E2995"/>
      <c r="F2995" t="s">
        <v>253</v>
      </c>
      <c r="G2995">
        <v>2</v>
      </c>
      <c r="H2995">
        <v>0</v>
      </c>
      <c r="I2995">
        <v>0</v>
      </c>
      <c r="J2995">
        <v>0</v>
      </c>
      <c r="K2995">
        <v>0</v>
      </c>
      <c r="L2995">
        <v>0</v>
      </c>
      <c r="M2995" t="s">
        <v>2033</v>
      </c>
    </row>
    <row r="2996" spans="1:13">
      <c r="A2996" s="13">
        <f t="shared" si="46"/>
        <v>8</v>
      </c>
      <c r="B2996">
        <v>3005761</v>
      </c>
      <c r="C2996">
        <v>1380</v>
      </c>
      <c r="D2996">
        <v>1500</v>
      </c>
      <c r="E2996"/>
      <c r="F2996" t="s">
        <v>253</v>
      </c>
      <c r="G2996">
        <v>8</v>
      </c>
      <c r="H2996">
        <v>0</v>
      </c>
      <c r="I2996">
        <v>0</v>
      </c>
      <c r="J2996">
        <v>0</v>
      </c>
      <c r="K2996">
        <v>0</v>
      </c>
      <c r="L2996">
        <v>0</v>
      </c>
      <c r="M2996" t="s">
        <v>2034</v>
      </c>
    </row>
    <row r="2997" spans="1:13">
      <c r="A2997" s="13">
        <f t="shared" si="46"/>
        <v>1</v>
      </c>
      <c r="B2997">
        <v>3005762</v>
      </c>
      <c r="C2997">
        <v>1380</v>
      </c>
      <c r="D2997">
        <v>1500</v>
      </c>
      <c r="E2997"/>
      <c r="F2997" t="s">
        <v>253</v>
      </c>
      <c r="G2997">
        <v>1</v>
      </c>
      <c r="H2997">
        <v>0</v>
      </c>
      <c r="I2997">
        <v>0</v>
      </c>
      <c r="J2997">
        <v>0</v>
      </c>
      <c r="K2997">
        <v>0</v>
      </c>
      <c r="L2997">
        <v>0</v>
      </c>
      <c r="M2997" t="s">
        <v>2035</v>
      </c>
    </row>
    <row r="2998" spans="1:13">
      <c r="A2998" s="13">
        <f t="shared" si="46"/>
        <v>3</v>
      </c>
      <c r="B2998">
        <v>3005763</v>
      </c>
      <c r="C2998">
        <v>1380</v>
      </c>
      <c r="D2998">
        <v>1500</v>
      </c>
      <c r="E2998"/>
      <c r="F2998" t="s">
        <v>253</v>
      </c>
      <c r="G2998">
        <v>3</v>
      </c>
      <c r="H2998">
        <v>0</v>
      </c>
      <c r="I2998">
        <v>0</v>
      </c>
      <c r="J2998">
        <v>0</v>
      </c>
      <c r="K2998">
        <v>0</v>
      </c>
      <c r="L2998">
        <v>0</v>
      </c>
      <c r="M2998" t="s">
        <v>2036</v>
      </c>
    </row>
    <row r="2999" spans="1:13">
      <c r="A2999" s="13">
        <f t="shared" si="46"/>
        <v>5</v>
      </c>
      <c r="B2999">
        <v>3005764</v>
      </c>
      <c r="C2999">
        <v>1380</v>
      </c>
      <c r="D2999">
        <v>1500</v>
      </c>
      <c r="E2999"/>
      <c r="F2999" t="s">
        <v>253</v>
      </c>
      <c r="G2999">
        <v>5</v>
      </c>
      <c r="H2999">
        <v>0</v>
      </c>
      <c r="I2999">
        <v>0</v>
      </c>
      <c r="J2999">
        <v>0</v>
      </c>
      <c r="K2999">
        <v>0</v>
      </c>
      <c r="L2999">
        <v>0</v>
      </c>
      <c r="M2999" t="s">
        <v>2037</v>
      </c>
    </row>
    <row r="3000" spans="1:13">
      <c r="A3000" s="13">
        <f t="shared" si="46"/>
        <v>1</v>
      </c>
      <c r="B3000">
        <v>3005765</v>
      </c>
      <c r="C3000">
        <v>1380</v>
      </c>
      <c r="D3000">
        <v>1501</v>
      </c>
      <c r="E3000"/>
      <c r="F3000" t="s">
        <v>253</v>
      </c>
      <c r="G3000">
        <v>1</v>
      </c>
      <c r="H3000">
        <v>0</v>
      </c>
      <c r="I3000">
        <v>0</v>
      </c>
      <c r="J3000">
        <v>0</v>
      </c>
      <c r="K3000">
        <v>0</v>
      </c>
      <c r="L3000">
        <v>0</v>
      </c>
      <c r="M3000" t="s">
        <v>2038</v>
      </c>
    </row>
    <row r="3001" spans="1:13">
      <c r="A3001" s="13">
        <f t="shared" si="46"/>
        <v>1</v>
      </c>
      <c r="B3001">
        <v>3005766</v>
      </c>
      <c r="C3001">
        <v>1380</v>
      </c>
      <c r="D3001">
        <v>1500</v>
      </c>
      <c r="E3001"/>
      <c r="F3001" t="s">
        <v>253</v>
      </c>
      <c r="G3001">
        <v>1</v>
      </c>
      <c r="H3001">
        <v>0</v>
      </c>
      <c r="I3001">
        <v>0</v>
      </c>
      <c r="J3001">
        <v>0</v>
      </c>
      <c r="K3001">
        <v>0</v>
      </c>
      <c r="L3001">
        <v>0</v>
      </c>
      <c r="M3001" t="s">
        <v>8254</v>
      </c>
    </row>
    <row r="3002" spans="1:13">
      <c r="A3002" s="13">
        <f t="shared" si="46"/>
        <v>43</v>
      </c>
      <c r="B3002">
        <v>3005767</v>
      </c>
      <c r="C3002">
        <v>1380</v>
      </c>
      <c r="D3002">
        <v>1501</v>
      </c>
      <c r="E3002"/>
      <c r="F3002" t="s">
        <v>253</v>
      </c>
      <c r="G3002">
        <v>43</v>
      </c>
      <c r="H3002">
        <v>0</v>
      </c>
      <c r="I3002">
        <v>0</v>
      </c>
      <c r="J3002">
        <v>0</v>
      </c>
      <c r="K3002">
        <v>0</v>
      </c>
      <c r="L3002">
        <v>0</v>
      </c>
      <c r="M3002" t="s">
        <v>2039</v>
      </c>
    </row>
    <row r="3003" spans="1:13">
      <c r="A3003" s="13">
        <f t="shared" si="46"/>
        <v>5</v>
      </c>
      <c r="B3003">
        <v>3005768</v>
      </c>
      <c r="C3003">
        <v>1380</v>
      </c>
      <c r="D3003">
        <v>1500</v>
      </c>
      <c r="E3003"/>
      <c r="F3003" t="s">
        <v>253</v>
      </c>
      <c r="G3003">
        <v>5</v>
      </c>
      <c r="H3003">
        <v>0</v>
      </c>
      <c r="I3003">
        <v>0</v>
      </c>
      <c r="J3003">
        <v>0</v>
      </c>
      <c r="K3003">
        <v>0</v>
      </c>
      <c r="L3003">
        <v>0</v>
      </c>
      <c r="M3003" t="s">
        <v>2040</v>
      </c>
    </row>
    <row r="3004" spans="1:13">
      <c r="A3004" s="13">
        <f t="shared" si="46"/>
        <v>12</v>
      </c>
      <c r="B3004">
        <v>3005769</v>
      </c>
      <c r="C3004">
        <v>1380</v>
      </c>
      <c r="D3004">
        <v>1500</v>
      </c>
      <c r="E3004"/>
      <c r="F3004" t="s">
        <v>253</v>
      </c>
      <c r="G3004">
        <v>12</v>
      </c>
      <c r="H3004">
        <v>0</v>
      </c>
      <c r="I3004">
        <v>0</v>
      </c>
      <c r="J3004">
        <v>0</v>
      </c>
      <c r="K3004">
        <v>0</v>
      </c>
      <c r="L3004">
        <v>0</v>
      </c>
      <c r="M3004" t="s">
        <v>2041</v>
      </c>
    </row>
    <row r="3005" spans="1:13">
      <c r="A3005" s="13">
        <f t="shared" si="46"/>
        <v>8</v>
      </c>
      <c r="B3005">
        <v>3005770</v>
      </c>
      <c r="C3005">
        <v>1380</v>
      </c>
      <c r="D3005">
        <v>1500</v>
      </c>
      <c r="E3005"/>
      <c r="F3005" t="s">
        <v>253</v>
      </c>
      <c r="G3005">
        <v>8</v>
      </c>
      <c r="H3005">
        <v>0</v>
      </c>
      <c r="I3005">
        <v>0</v>
      </c>
      <c r="J3005">
        <v>0</v>
      </c>
      <c r="K3005">
        <v>0</v>
      </c>
      <c r="L3005">
        <v>0</v>
      </c>
      <c r="M3005" t="s">
        <v>2042</v>
      </c>
    </row>
    <row r="3006" spans="1:13">
      <c r="A3006" s="13">
        <f t="shared" si="46"/>
        <v>27</v>
      </c>
      <c r="B3006">
        <v>3005771</v>
      </c>
      <c r="C3006">
        <v>1380</v>
      </c>
      <c r="D3006">
        <v>1500</v>
      </c>
      <c r="E3006"/>
      <c r="F3006" t="s">
        <v>253</v>
      </c>
      <c r="G3006">
        <v>27</v>
      </c>
      <c r="H3006">
        <v>0</v>
      </c>
      <c r="I3006">
        <v>0</v>
      </c>
      <c r="J3006">
        <v>0</v>
      </c>
      <c r="K3006">
        <v>0</v>
      </c>
      <c r="L3006">
        <v>0</v>
      </c>
      <c r="M3006" t="s">
        <v>2043</v>
      </c>
    </row>
    <row r="3007" spans="1:13">
      <c r="A3007" s="13">
        <f t="shared" si="46"/>
        <v>8</v>
      </c>
      <c r="B3007">
        <v>3005772</v>
      </c>
      <c r="C3007">
        <v>1380</v>
      </c>
      <c r="D3007">
        <v>1501</v>
      </c>
      <c r="E3007"/>
      <c r="F3007" t="s">
        <v>253</v>
      </c>
      <c r="G3007">
        <v>8</v>
      </c>
      <c r="H3007">
        <v>0</v>
      </c>
      <c r="I3007">
        <v>0</v>
      </c>
      <c r="J3007">
        <v>0</v>
      </c>
      <c r="K3007">
        <v>0</v>
      </c>
      <c r="L3007">
        <v>0</v>
      </c>
      <c r="M3007" t="s">
        <v>2044</v>
      </c>
    </row>
    <row r="3008" spans="1:13">
      <c r="A3008" s="13">
        <f t="shared" si="46"/>
        <v>1</v>
      </c>
      <c r="B3008">
        <v>3005773</v>
      </c>
      <c r="C3008">
        <v>1380</v>
      </c>
      <c r="D3008">
        <v>1501</v>
      </c>
      <c r="E3008"/>
      <c r="F3008" t="s">
        <v>253</v>
      </c>
      <c r="G3008">
        <v>1</v>
      </c>
      <c r="H3008">
        <v>0</v>
      </c>
      <c r="I3008">
        <v>0</v>
      </c>
      <c r="J3008">
        <v>0</v>
      </c>
      <c r="K3008">
        <v>0</v>
      </c>
      <c r="L3008">
        <v>0</v>
      </c>
      <c r="M3008" t="s">
        <v>2045</v>
      </c>
    </row>
    <row r="3009" spans="1:13">
      <c r="A3009" s="13">
        <f t="shared" si="46"/>
        <v>1</v>
      </c>
      <c r="B3009">
        <v>3005774</v>
      </c>
      <c r="C3009">
        <v>1380</v>
      </c>
      <c r="D3009">
        <v>1501</v>
      </c>
      <c r="E3009"/>
      <c r="F3009" t="s">
        <v>253</v>
      </c>
      <c r="G3009">
        <v>1</v>
      </c>
      <c r="H3009">
        <v>0</v>
      </c>
      <c r="I3009">
        <v>0</v>
      </c>
      <c r="J3009">
        <v>0</v>
      </c>
      <c r="K3009">
        <v>0</v>
      </c>
      <c r="L3009">
        <v>0</v>
      </c>
      <c r="M3009" t="s">
        <v>2046</v>
      </c>
    </row>
    <row r="3010" spans="1:13">
      <c r="A3010" s="13">
        <f t="shared" si="46"/>
        <v>2</v>
      </c>
      <c r="B3010">
        <v>3005775</v>
      </c>
      <c r="C3010">
        <v>1380</v>
      </c>
      <c r="D3010">
        <v>1501</v>
      </c>
      <c r="E3010"/>
      <c r="F3010" t="s">
        <v>253</v>
      </c>
      <c r="G3010">
        <v>2</v>
      </c>
      <c r="H3010">
        <v>0</v>
      </c>
      <c r="I3010">
        <v>0</v>
      </c>
      <c r="J3010">
        <v>0</v>
      </c>
      <c r="K3010">
        <v>0</v>
      </c>
      <c r="L3010">
        <v>0</v>
      </c>
      <c r="M3010" t="s">
        <v>2047</v>
      </c>
    </row>
    <row r="3011" spans="1:13">
      <c r="A3011" s="13">
        <f t="shared" ref="A3011:A3074" si="47">G3011+H3011+I3011</f>
        <v>3</v>
      </c>
      <c r="B3011">
        <v>3005776</v>
      </c>
      <c r="C3011">
        <v>1380</v>
      </c>
      <c r="D3011">
        <v>1500</v>
      </c>
      <c r="E3011"/>
      <c r="F3011" t="s">
        <v>253</v>
      </c>
      <c r="G3011">
        <v>3</v>
      </c>
      <c r="H3011">
        <v>0</v>
      </c>
      <c r="I3011">
        <v>0</v>
      </c>
      <c r="J3011">
        <v>0</v>
      </c>
      <c r="K3011">
        <v>0</v>
      </c>
      <c r="L3011">
        <v>0</v>
      </c>
      <c r="M3011" t="s">
        <v>2048</v>
      </c>
    </row>
    <row r="3012" spans="1:13">
      <c r="A3012" s="13">
        <f t="shared" si="47"/>
        <v>1</v>
      </c>
      <c r="B3012">
        <v>3005777</v>
      </c>
      <c r="C3012">
        <v>1380</v>
      </c>
      <c r="D3012">
        <v>1500</v>
      </c>
      <c r="E3012"/>
      <c r="F3012" t="s">
        <v>253</v>
      </c>
      <c r="G3012">
        <v>1</v>
      </c>
      <c r="H3012">
        <v>0</v>
      </c>
      <c r="I3012">
        <v>0</v>
      </c>
      <c r="J3012">
        <v>0</v>
      </c>
      <c r="K3012">
        <v>0</v>
      </c>
      <c r="L3012">
        <v>0</v>
      </c>
      <c r="M3012" t="s">
        <v>2049</v>
      </c>
    </row>
    <row r="3013" spans="1:13">
      <c r="A3013" s="13">
        <f t="shared" si="47"/>
        <v>2</v>
      </c>
      <c r="B3013">
        <v>3005778</v>
      </c>
      <c r="C3013">
        <v>1380</v>
      </c>
      <c r="D3013">
        <v>1500</v>
      </c>
      <c r="E3013"/>
      <c r="F3013" t="s">
        <v>253</v>
      </c>
      <c r="G3013">
        <v>2</v>
      </c>
      <c r="H3013">
        <v>0</v>
      </c>
      <c r="I3013">
        <v>0</v>
      </c>
      <c r="J3013">
        <v>0</v>
      </c>
      <c r="K3013">
        <v>0</v>
      </c>
      <c r="L3013">
        <v>0</v>
      </c>
      <c r="M3013" t="s">
        <v>2050</v>
      </c>
    </row>
    <row r="3014" spans="1:13">
      <c r="A3014" s="13">
        <f t="shared" si="47"/>
        <v>1</v>
      </c>
      <c r="B3014">
        <v>3005779</v>
      </c>
      <c r="C3014">
        <v>1380</v>
      </c>
      <c r="D3014">
        <v>1501</v>
      </c>
      <c r="E3014"/>
      <c r="F3014" t="s">
        <v>253</v>
      </c>
      <c r="G3014">
        <v>1</v>
      </c>
      <c r="H3014">
        <v>0</v>
      </c>
      <c r="I3014">
        <v>0</v>
      </c>
      <c r="J3014">
        <v>0</v>
      </c>
      <c r="K3014">
        <v>0</v>
      </c>
      <c r="L3014">
        <v>0</v>
      </c>
      <c r="M3014" t="s">
        <v>2051</v>
      </c>
    </row>
    <row r="3015" spans="1:13">
      <c r="A3015" s="13">
        <f t="shared" si="47"/>
        <v>2</v>
      </c>
      <c r="B3015">
        <v>3005780</v>
      </c>
      <c r="C3015">
        <v>1380</v>
      </c>
      <c r="D3015">
        <v>1501</v>
      </c>
      <c r="E3015"/>
      <c r="F3015" t="s">
        <v>253</v>
      </c>
      <c r="G3015">
        <v>2</v>
      </c>
      <c r="H3015">
        <v>0</v>
      </c>
      <c r="I3015">
        <v>0</v>
      </c>
      <c r="J3015">
        <v>0</v>
      </c>
      <c r="K3015">
        <v>0</v>
      </c>
      <c r="L3015">
        <v>0</v>
      </c>
      <c r="M3015" t="s">
        <v>2052</v>
      </c>
    </row>
    <row r="3016" spans="1:13">
      <c r="A3016" s="13">
        <f t="shared" si="47"/>
        <v>2</v>
      </c>
      <c r="B3016">
        <v>3005781</v>
      </c>
      <c r="C3016">
        <v>1380</v>
      </c>
      <c r="D3016">
        <v>1501</v>
      </c>
      <c r="E3016"/>
      <c r="F3016" t="s">
        <v>253</v>
      </c>
      <c r="G3016">
        <v>2</v>
      </c>
      <c r="H3016">
        <v>0</v>
      </c>
      <c r="I3016">
        <v>0</v>
      </c>
      <c r="J3016">
        <v>0</v>
      </c>
      <c r="K3016">
        <v>0</v>
      </c>
      <c r="L3016">
        <v>0</v>
      </c>
      <c r="M3016" t="s">
        <v>2053</v>
      </c>
    </row>
    <row r="3017" spans="1:13">
      <c r="A3017" s="13">
        <f t="shared" si="47"/>
        <v>2</v>
      </c>
      <c r="B3017">
        <v>3005782</v>
      </c>
      <c r="C3017">
        <v>1380</v>
      </c>
      <c r="D3017">
        <v>1500</v>
      </c>
      <c r="E3017"/>
      <c r="F3017" t="s">
        <v>253</v>
      </c>
      <c r="G3017">
        <v>2</v>
      </c>
      <c r="H3017">
        <v>0</v>
      </c>
      <c r="I3017">
        <v>0</v>
      </c>
      <c r="J3017">
        <v>0</v>
      </c>
      <c r="K3017">
        <v>0</v>
      </c>
      <c r="L3017">
        <v>0</v>
      </c>
      <c r="M3017" t="s">
        <v>2054</v>
      </c>
    </row>
    <row r="3018" spans="1:13">
      <c r="A3018" s="13">
        <f t="shared" si="47"/>
        <v>1</v>
      </c>
      <c r="B3018">
        <v>3005783</v>
      </c>
      <c r="C3018">
        <v>1380</v>
      </c>
      <c r="D3018">
        <v>1501</v>
      </c>
      <c r="E3018"/>
      <c r="F3018" t="s">
        <v>253</v>
      </c>
      <c r="G3018">
        <v>1</v>
      </c>
      <c r="H3018">
        <v>0</v>
      </c>
      <c r="I3018">
        <v>0</v>
      </c>
      <c r="J3018">
        <v>0</v>
      </c>
      <c r="K3018">
        <v>0</v>
      </c>
      <c r="L3018">
        <v>0</v>
      </c>
      <c r="M3018" t="s">
        <v>2055</v>
      </c>
    </row>
    <row r="3019" spans="1:13">
      <c r="A3019" s="13">
        <f t="shared" si="47"/>
        <v>3</v>
      </c>
      <c r="B3019">
        <v>3005784</v>
      </c>
      <c r="C3019">
        <v>1380</v>
      </c>
      <c r="D3019">
        <v>1500</v>
      </c>
      <c r="E3019"/>
      <c r="F3019" t="s">
        <v>253</v>
      </c>
      <c r="G3019">
        <v>3</v>
      </c>
      <c r="H3019">
        <v>0</v>
      </c>
      <c r="I3019">
        <v>0</v>
      </c>
      <c r="J3019">
        <v>0</v>
      </c>
      <c r="K3019">
        <v>0</v>
      </c>
      <c r="L3019">
        <v>0</v>
      </c>
      <c r="M3019" t="s">
        <v>2056</v>
      </c>
    </row>
    <row r="3020" spans="1:13">
      <c r="A3020" s="13">
        <f t="shared" si="47"/>
        <v>1</v>
      </c>
      <c r="B3020">
        <v>3005785</v>
      </c>
      <c r="C3020">
        <v>1380</v>
      </c>
      <c r="D3020">
        <v>1501</v>
      </c>
      <c r="E3020"/>
      <c r="F3020" t="s">
        <v>253</v>
      </c>
      <c r="G3020">
        <v>1</v>
      </c>
      <c r="H3020">
        <v>0</v>
      </c>
      <c r="I3020">
        <v>0</v>
      </c>
      <c r="J3020">
        <v>0</v>
      </c>
      <c r="K3020">
        <v>0</v>
      </c>
      <c r="L3020">
        <v>0</v>
      </c>
      <c r="M3020" t="s">
        <v>2057</v>
      </c>
    </row>
    <row r="3021" spans="1:13">
      <c r="A3021" s="13">
        <f t="shared" si="47"/>
        <v>2</v>
      </c>
      <c r="B3021">
        <v>3005787</v>
      </c>
      <c r="C3021">
        <v>1380</v>
      </c>
      <c r="D3021">
        <v>1501</v>
      </c>
      <c r="E3021"/>
      <c r="F3021" t="s">
        <v>253</v>
      </c>
      <c r="G3021">
        <v>2</v>
      </c>
      <c r="H3021">
        <v>0</v>
      </c>
      <c r="I3021">
        <v>0</v>
      </c>
      <c r="J3021">
        <v>0</v>
      </c>
      <c r="K3021">
        <v>0</v>
      </c>
      <c r="L3021">
        <v>0</v>
      </c>
      <c r="M3021" t="s">
        <v>2058</v>
      </c>
    </row>
    <row r="3022" spans="1:13">
      <c r="A3022" s="13">
        <f t="shared" si="47"/>
        <v>1</v>
      </c>
      <c r="B3022">
        <v>3005788</v>
      </c>
      <c r="C3022">
        <v>1380</v>
      </c>
      <c r="D3022">
        <v>1501</v>
      </c>
      <c r="E3022"/>
      <c r="F3022" t="s">
        <v>253</v>
      </c>
      <c r="G3022">
        <v>1</v>
      </c>
      <c r="H3022">
        <v>0</v>
      </c>
      <c r="I3022">
        <v>0</v>
      </c>
      <c r="J3022">
        <v>0</v>
      </c>
      <c r="K3022">
        <v>0</v>
      </c>
      <c r="L3022">
        <v>0</v>
      </c>
      <c r="M3022" t="s">
        <v>2058</v>
      </c>
    </row>
    <row r="3023" spans="1:13">
      <c r="A3023" s="13">
        <f t="shared" si="47"/>
        <v>6</v>
      </c>
      <c r="B3023">
        <v>3005789</v>
      </c>
      <c r="C3023">
        <v>1380</v>
      </c>
      <c r="D3023">
        <v>1501</v>
      </c>
      <c r="E3023"/>
      <c r="F3023" t="s">
        <v>253</v>
      </c>
      <c r="G3023">
        <v>6</v>
      </c>
      <c r="H3023">
        <v>0</v>
      </c>
      <c r="I3023">
        <v>0</v>
      </c>
      <c r="J3023">
        <v>0</v>
      </c>
      <c r="K3023">
        <v>0</v>
      </c>
      <c r="L3023">
        <v>0</v>
      </c>
      <c r="M3023" t="s">
        <v>2059</v>
      </c>
    </row>
    <row r="3024" spans="1:13">
      <c r="A3024" s="13">
        <f t="shared" si="47"/>
        <v>6</v>
      </c>
      <c r="B3024">
        <v>3005790</v>
      </c>
      <c r="C3024">
        <v>1380</v>
      </c>
      <c r="D3024">
        <v>1500</v>
      </c>
      <c r="E3024"/>
      <c r="F3024" t="s">
        <v>253</v>
      </c>
      <c r="G3024">
        <v>6</v>
      </c>
      <c r="H3024">
        <v>0</v>
      </c>
      <c r="I3024">
        <v>0</v>
      </c>
      <c r="J3024">
        <v>0</v>
      </c>
      <c r="K3024">
        <v>0</v>
      </c>
      <c r="L3024">
        <v>0</v>
      </c>
      <c r="M3024" t="s">
        <v>2060</v>
      </c>
    </row>
    <row r="3025" spans="1:13">
      <c r="A3025" s="13">
        <f t="shared" si="47"/>
        <v>4</v>
      </c>
      <c r="B3025">
        <v>3005792</v>
      </c>
      <c r="C3025">
        <v>1380</v>
      </c>
      <c r="D3025">
        <v>1500</v>
      </c>
      <c r="E3025"/>
      <c r="F3025" t="s">
        <v>253</v>
      </c>
      <c r="G3025">
        <v>4</v>
      </c>
      <c r="H3025">
        <v>0</v>
      </c>
      <c r="I3025">
        <v>0</v>
      </c>
      <c r="J3025">
        <v>0</v>
      </c>
      <c r="K3025">
        <v>0</v>
      </c>
      <c r="L3025">
        <v>0</v>
      </c>
      <c r="M3025" t="s">
        <v>2061</v>
      </c>
    </row>
    <row r="3026" spans="1:13">
      <c r="A3026" s="13">
        <f t="shared" si="47"/>
        <v>9</v>
      </c>
      <c r="B3026">
        <v>3005793</v>
      </c>
      <c r="C3026">
        <v>1380</v>
      </c>
      <c r="D3026">
        <v>1500</v>
      </c>
      <c r="E3026"/>
      <c r="F3026" t="s">
        <v>253</v>
      </c>
      <c r="G3026">
        <v>9</v>
      </c>
      <c r="H3026">
        <v>0</v>
      </c>
      <c r="I3026">
        <v>0</v>
      </c>
      <c r="J3026">
        <v>0</v>
      </c>
      <c r="K3026">
        <v>0</v>
      </c>
      <c r="L3026">
        <v>0</v>
      </c>
      <c r="M3026" t="s">
        <v>2062</v>
      </c>
    </row>
    <row r="3027" spans="1:13">
      <c r="A3027" s="13">
        <f t="shared" si="47"/>
        <v>22</v>
      </c>
      <c r="B3027">
        <v>3005794</v>
      </c>
      <c r="C3027">
        <v>1380</v>
      </c>
      <c r="D3027">
        <v>1500</v>
      </c>
      <c r="E3027"/>
      <c r="F3027" t="s">
        <v>253</v>
      </c>
      <c r="G3027">
        <v>22</v>
      </c>
      <c r="H3027">
        <v>0</v>
      </c>
      <c r="I3027">
        <v>0</v>
      </c>
      <c r="J3027">
        <v>0</v>
      </c>
      <c r="K3027">
        <v>0</v>
      </c>
      <c r="L3027">
        <v>0</v>
      </c>
      <c r="M3027" t="s">
        <v>2063</v>
      </c>
    </row>
    <row r="3028" spans="1:13">
      <c r="A3028" s="13">
        <f t="shared" si="47"/>
        <v>6</v>
      </c>
      <c r="B3028">
        <v>3005794</v>
      </c>
      <c r="C3028">
        <v>1400</v>
      </c>
      <c r="D3028">
        <v>1500</v>
      </c>
      <c r="E3028"/>
      <c r="F3028" t="s">
        <v>253</v>
      </c>
      <c r="G3028">
        <v>6</v>
      </c>
      <c r="H3028">
        <v>0</v>
      </c>
      <c r="I3028">
        <v>0</v>
      </c>
      <c r="J3028">
        <v>0</v>
      </c>
      <c r="K3028">
        <v>0</v>
      </c>
      <c r="L3028">
        <v>0</v>
      </c>
      <c r="M3028" t="s">
        <v>2063</v>
      </c>
    </row>
    <row r="3029" spans="1:13">
      <c r="A3029" s="13">
        <f t="shared" si="47"/>
        <v>32</v>
      </c>
      <c r="B3029">
        <v>3005795</v>
      </c>
      <c r="C3029">
        <v>1380</v>
      </c>
      <c r="D3029">
        <v>1501</v>
      </c>
      <c r="E3029"/>
      <c r="F3029" t="s">
        <v>253</v>
      </c>
      <c r="G3029">
        <v>32</v>
      </c>
      <c r="H3029">
        <v>0</v>
      </c>
      <c r="I3029">
        <v>0</v>
      </c>
      <c r="J3029">
        <v>0</v>
      </c>
      <c r="K3029">
        <v>0</v>
      </c>
      <c r="L3029">
        <v>0</v>
      </c>
      <c r="M3029" t="s">
        <v>2064</v>
      </c>
    </row>
    <row r="3030" spans="1:13">
      <c r="A3030" s="13">
        <f t="shared" si="47"/>
        <v>1</v>
      </c>
      <c r="B3030">
        <v>3005797</v>
      </c>
      <c r="C3030">
        <v>1380</v>
      </c>
      <c r="D3030">
        <v>1501</v>
      </c>
      <c r="E3030"/>
      <c r="F3030" t="s">
        <v>253</v>
      </c>
      <c r="G3030">
        <v>1</v>
      </c>
      <c r="H3030">
        <v>0</v>
      </c>
      <c r="I3030">
        <v>0</v>
      </c>
      <c r="J3030">
        <v>0</v>
      </c>
      <c r="K3030">
        <v>0</v>
      </c>
      <c r="L3030">
        <v>0</v>
      </c>
      <c r="M3030" t="s">
        <v>2065</v>
      </c>
    </row>
    <row r="3031" spans="1:13">
      <c r="A3031" s="13">
        <f t="shared" si="47"/>
        <v>1</v>
      </c>
      <c r="B3031">
        <v>3005798</v>
      </c>
      <c r="C3031">
        <v>1380</v>
      </c>
      <c r="D3031">
        <v>1500</v>
      </c>
      <c r="E3031"/>
      <c r="F3031" t="s">
        <v>253</v>
      </c>
      <c r="G3031">
        <v>1</v>
      </c>
      <c r="H3031">
        <v>0</v>
      </c>
      <c r="I3031">
        <v>0</v>
      </c>
      <c r="J3031">
        <v>0</v>
      </c>
      <c r="K3031">
        <v>0</v>
      </c>
      <c r="L3031">
        <v>0</v>
      </c>
      <c r="M3031" t="s">
        <v>2066</v>
      </c>
    </row>
    <row r="3032" spans="1:13">
      <c r="A3032" s="13">
        <f t="shared" si="47"/>
        <v>3</v>
      </c>
      <c r="B3032">
        <v>3005801</v>
      </c>
      <c r="C3032">
        <v>1380</v>
      </c>
      <c r="D3032">
        <v>1501</v>
      </c>
      <c r="E3032"/>
      <c r="F3032" t="s">
        <v>253</v>
      </c>
      <c r="G3032">
        <v>3</v>
      </c>
      <c r="H3032">
        <v>0</v>
      </c>
      <c r="I3032">
        <v>0</v>
      </c>
      <c r="J3032">
        <v>0</v>
      </c>
      <c r="K3032">
        <v>0</v>
      </c>
      <c r="L3032">
        <v>0</v>
      </c>
      <c r="M3032" t="s">
        <v>2067</v>
      </c>
    </row>
    <row r="3033" spans="1:13">
      <c r="A3033" s="13">
        <f t="shared" si="47"/>
        <v>263</v>
      </c>
      <c r="B3033">
        <v>3005802</v>
      </c>
      <c r="C3033">
        <v>1380</v>
      </c>
      <c r="D3033">
        <v>1500</v>
      </c>
      <c r="E3033"/>
      <c r="F3033" t="s">
        <v>253</v>
      </c>
      <c r="G3033">
        <v>263</v>
      </c>
      <c r="H3033">
        <v>0</v>
      </c>
      <c r="I3033">
        <v>0</v>
      </c>
      <c r="J3033">
        <v>0</v>
      </c>
      <c r="K3033">
        <v>0</v>
      </c>
      <c r="L3033">
        <v>0</v>
      </c>
      <c r="M3033" t="s">
        <v>2068</v>
      </c>
    </row>
    <row r="3034" spans="1:13">
      <c r="A3034" s="13">
        <f t="shared" si="47"/>
        <v>2</v>
      </c>
      <c r="B3034">
        <v>3005803</v>
      </c>
      <c r="C3034">
        <v>1380</v>
      </c>
      <c r="D3034">
        <v>1501</v>
      </c>
      <c r="E3034"/>
      <c r="F3034" t="s">
        <v>1443</v>
      </c>
      <c r="G3034">
        <v>2</v>
      </c>
      <c r="H3034">
        <v>0</v>
      </c>
      <c r="I3034">
        <v>0</v>
      </c>
      <c r="J3034">
        <v>0</v>
      </c>
      <c r="K3034">
        <v>0</v>
      </c>
      <c r="L3034">
        <v>0</v>
      </c>
      <c r="M3034" t="s">
        <v>2069</v>
      </c>
    </row>
    <row r="3035" spans="1:13">
      <c r="A3035" s="13">
        <f t="shared" si="47"/>
        <v>1</v>
      </c>
      <c r="B3035">
        <v>3005804</v>
      </c>
      <c r="C3035">
        <v>1380</v>
      </c>
      <c r="D3035">
        <v>1500</v>
      </c>
      <c r="E3035"/>
      <c r="F3035" t="s">
        <v>253</v>
      </c>
      <c r="G3035">
        <v>1</v>
      </c>
      <c r="H3035">
        <v>0</v>
      </c>
      <c r="I3035">
        <v>0</v>
      </c>
      <c r="J3035">
        <v>0</v>
      </c>
      <c r="K3035">
        <v>0</v>
      </c>
      <c r="L3035">
        <v>0</v>
      </c>
      <c r="M3035" t="s">
        <v>7830</v>
      </c>
    </row>
    <row r="3036" spans="1:13">
      <c r="A3036" s="13">
        <f t="shared" si="47"/>
        <v>4</v>
      </c>
      <c r="B3036">
        <v>3005805</v>
      </c>
      <c r="C3036">
        <v>1380</v>
      </c>
      <c r="D3036">
        <v>1501</v>
      </c>
      <c r="E3036"/>
      <c r="F3036" t="s">
        <v>253</v>
      </c>
      <c r="G3036">
        <v>4</v>
      </c>
      <c r="H3036">
        <v>0</v>
      </c>
      <c r="I3036">
        <v>0</v>
      </c>
      <c r="J3036">
        <v>0</v>
      </c>
      <c r="K3036">
        <v>0</v>
      </c>
      <c r="L3036">
        <v>0</v>
      </c>
      <c r="M3036" t="s">
        <v>2070</v>
      </c>
    </row>
    <row r="3037" spans="1:13">
      <c r="A3037" s="13">
        <f t="shared" si="47"/>
        <v>28</v>
      </c>
      <c r="B3037">
        <v>3005806</v>
      </c>
      <c r="C3037">
        <v>1380</v>
      </c>
      <c r="D3037">
        <v>1501</v>
      </c>
      <c r="E3037"/>
      <c r="F3037" t="s">
        <v>253</v>
      </c>
      <c r="G3037">
        <v>28</v>
      </c>
      <c r="H3037">
        <v>0</v>
      </c>
      <c r="I3037">
        <v>0</v>
      </c>
      <c r="J3037">
        <v>0</v>
      </c>
      <c r="K3037">
        <v>0</v>
      </c>
      <c r="L3037">
        <v>0</v>
      </c>
      <c r="M3037" t="s">
        <v>2071</v>
      </c>
    </row>
    <row r="3038" spans="1:13">
      <c r="A3038" s="13">
        <f t="shared" si="47"/>
        <v>1</v>
      </c>
      <c r="B3038">
        <v>3005807</v>
      </c>
      <c r="C3038">
        <v>1380</v>
      </c>
      <c r="D3038">
        <v>1500</v>
      </c>
      <c r="E3038"/>
      <c r="F3038" t="s">
        <v>253</v>
      </c>
      <c r="G3038">
        <v>1</v>
      </c>
      <c r="H3038">
        <v>0</v>
      </c>
      <c r="I3038">
        <v>0</v>
      </c>
      <c r="J3038">
        <v>0</v>
      </c>
      <c r="K3038">
        <v>0</v>
      </c>
      <c r="L3038">
        <v>0</v>
      </c>
      <c r="M3038" t="s">
        <v>2072</v>
      </c>
    </row>
    <row r="3039" spans="1:13">
      <c r="A3039" s="13">
        <f t="shared" si="47"/>
        <v>4</v>
      </c>
      <c r="B3039">
        <v>3005808</v>
      </c>
      <c r="C3039">
        <v>1380</v>
      </c>
      <c r="D3039">
        <v>1500</v>
      </c>
      <c r="E3039"/>
      <c r="F3039" t="s">
        <v>253</v>
      </c>
      <c r="G3039">
        <v>4</v>
      </c>
      <c r="H3039">
        <v>0</v>
      </c>
      <c r="I3039">
        <v>0</v>
      </c>
      <c r="J3039">
        <v>0</v>
      </c>
      <c r="K3039">
        <v>0</v>
      </c>
      <c r="L3039">
        <v>0</v>
      </c>
      <c r="M3039" t="s">
        <v>2073</v>
      </c>
    </row>
    <row r="3040" spans="1:13">
      <c r="A3040" s="13">
        <f t="shared" si="47"/>
        <v>13</v>
      </c>
      <c r="B3040">
        <v>3005810</v>
      </c>
      <c r="C3040">
        <v>1380</v>
      </c>
      <c r="D3040">
        <v>1500</v>
      </c>
      <c r="E3040"/>
      <c r="F3040" t="s">
        <v>253</v>
      </c>
      <c r="G3040">
        <v>13</v>
      </c>
      <c r="H3040">
        <v>0</v>
      </c>
      <c r="I3040">
        <v>0</v>
      </c>
      <c r="J3040">
        <v>0</v>
      </c>
      <c r="K3040">
        <v>0</v>
      </c>
      <c r="L3040">
        <v>0</v>
      </c>
      <c r="M3040" t="s">
        <v>7990</v>
      </c>
    </row>
    <row r="3041" spans="1:13">
      <c r="A3041" s="13">
        <f t="shared" si="47"/>
        <v>7</v>
      </c>
      <c r="B3041">
        <v>3005811</v>
      </c>
      <c r="C3041">
        <v>1380</v>
      </c>
      <c r="D3041">
        <v>1500</v>
      </c>
      <c r="E3041"/>
      <c r="F3041" t="s">
        <v>253</v>
      </c>
      <c r="G3041">
        <v>7</v>
      </c>
      <c r="H3041">
        <v>0</v>
      </c>
      <c r="I3041">
        <v>0</v>
      </c>
      <c r="J3041">
        <v>0</v>
      </c>
      <c r="K3041">
        <v>0</v>
      </c>
      <c r="L3041">
        <v>0</v>
      </c>
      <c r="M3041" t="s">
        <v>8711</v>
      </c>
    </row>
    <row r="3042" spans="1:13">
      <c r="A3042" s="13">
        <f t="shared" si="47"/>
        <v>2</v>
      </c>
      <c r="B3042">
        <v>3005812</v>
      </c>
      <c r="C3042">
        <v>1380</v>
      </c>
      <c r="D3042">
        <v>1501</v>
      </c>
      <c r="E3042"/>
      <c r="F3042" t="s">
        <v>253</v>
      </c>
      <c r="G3042">
        <v>2</v>
      </c>
      <c r="H3042">
        <v>0</v>
      </c>
      <c r="I3042">
        <v>0</v>
      </c>
      <c r="J3042">
        <v>0</v>
      </c>
      <c r="K3042">
        <v>0</v>
      </c>
      <c r="L3042">
        <v>0</v>
      </c>
      <c r="M3042" t="s">
        <v>2074</v>
      </c>
    </row>
    <row r="3043" spans="1:13">
      <c r="A3043" s="13">
        <f t="shared" si="47"/>
        <v>75</v>
      </c>
      <c r="B3043">
        <v>3005813</v>
      </c>
      <c r="C3043">
        <v>1380</v>
      </c>
      <c r="D3043">
        <v>1500</v>
      </c>
      <c r="E3043"/>
      <c r="F3043" t="s">
        <v>1443</v>
      </c>
      <c r="G3043">
        <v>75</v>
      </c>
      <c r="H3043">
        <v>0</v>
      </c>
      <c r="I3043">
        <v>0</v>
      </c>
      <c r="J3043">
        <v>0</v>
      </c>
      <c r="K3043">
        <v>0</v>
      </c>
      <c r="L3043">
        <v>0</v>
      </c>
      <c r="M3043" t="s">
        <v>2075</v>
      </c>
    </row>
    <row r="3044" spans="1:13">
      <c r="A3044" s="13">
        <f t="shared" si="47"/>
        <v>16</v>
      </c>
      <c r="B3044">
        <v>3005814</v>
      </c>
      <c r="C3044">
        <v>1380</v>
      </c>
      <c r="D3044">
        <v>1500</v>
      </c>
      <c r="E3044"/>
      <c r="F3044" t="s">
        <v>253</v>
      </c>
      <c r="G3044">
        <v>16</v>
      </c>
      <c r="H3044">
        <v>0</v>
      </c>
      <c r="I3044">
        <v>0</v>
      </c>
      <c r="J3044">
        <v>0</v>
      </c>
      <c r="K3044">
        <v>0</v>
      </c>
      <c r="L3044">
        <v>0</v>
      </c>
      <c r="M3044" t="s">
        <v>2076</v>
      </c>
    </row>
    <row r="3045" spans="1:13">
      <c r="A3045" s="13">
        <f t="shared" si="47"/>
        <v>26</v>
      </c>
      <c r="B3045">
        <v>3005815</v>
      </c>
      <c r="C3045">
        <v>1380</v>
      </c>
      <c r="D3045">
        <v>1500</v>
      </c>
      <c r="E3045"/>
      <c r="F3045" t="s">
        <v>253</v>
      </c>
      <c r="G3045">
        <v>26</v>
      </c>
      <c r="H3045">
        <v>0</v>
      </c>
      <c r="I3045">
        <v>0</v>
      </c>
      <c r="J3045">
        <v>0</v>
      </c>
      <c r="K3045">
        <v>0</v>
      </c>
      <c r="L3045">
        <v>0</v>
      </c>
      <c r="M3045" t="s">
        <v>2077</v>
      </c>
    </row>
    <row r="3046" spans="1:13">
      <c r="A3046" s="13">
        <f t="shared" si="47"/>
        <v>25</v>
      </c>
      <c r="B3046">
        <v>3005816</v>
      </c>
      <c r="C3046">
        <v>1380</v>
      </c>
      <c r="D3046">
        <v>1500</v>
      </c>
      <c r="E3046"/>
      <c r="F3046" t="s">
        <v>253</v>
      </c>
      <c r="G3046">
        <v>25</v>
      </c>
      <c r="H3046">
        <v>0</v>
      </c>
      <c r="I3046">
        <v>0</v>
      </c>
      <c r="J3046">
        <v>0</v>
      </c>
      <c r="K3046">
        <v>0</v>
      </c>
      <c r="L3046">
        <v>0</v>
      </c>
      <c r="M3046" t="s">
        <v>2078</v>
      </c>
    </row>
    <row r="3047" spans="1:13">
      <c r="A3047" s="13">
        <f t="shared" si="47"/>
        <v>7</v>
      </c>
      <c r="B3047">
        <v>3005817</v>
      </c>
      <c r="C3047">
        <v>1380</v>
      </c>
      <c r="D3047">
        <v>1500</v>
      </c>
      <c r="E3047"/>
      <c r="F3047" t="s">
        <v>253</v>
      </c>
      <c r="G3047">
        <v>7</v>
      </c>
      <c r="H3047">
        <v>0</v>
      </c>
      <c r="I3047">
        <v>0</v>
      </c>
      <c r="J3047">
        <v>0</v>
      </c>
      <c r="K3047">
        <v>0</v>
      </c>
      <c r="L3047">
        <v>0</v>
      </c>
      <c r="M3047" t="s">
        <v>2079</v>
      </c>
    </row>
    <row r="3048" spans="1:13">
      <c r="A3048" s="13">
        <f t="shared" si="47"/>
        <v>4</v>
      </c>
      <c r="B3048">
        <v>3005818</v>
      </c>
      <c r="C3048">
        <v>1380</v>
      </c>
      <c r="D3048">
        <v>1501</v>
      </c>
      <c r="E3048"/>
      <c r="F3048" t="s">
        <v>253</v>
      </c>
      <c r="G3048">
        <v>4</v>
      </c>
      <c r="H3048">
        <v>0</v>
      </c>
      <c r="I3048">
        <v>0</v>
      </c>
      <c r="J3048">
        <v>0</v>
      </c>
      <c r="K3048">
        <v>0</v>
      </c>
      <c r="L3048">
        <v>0</v>
      </c>
      <c r="M3048" t="s">
        <v>2080</v>
      </c>
    </row>
    <row r="3049" spans="1:13">
      <c r="A3049" s="13">
        <f t="shared" si="47"/>
        <v>5</v>
      </c>
      <c r="B3049">
        <v>3005819</v>
      </c>
      <c r="C3049">
        <v>1380</v>
      </c>
      <c r="D3049">
        <v>1501</v>
      </c>
      <c r="E3049"/>
      <c r="F3049" t="s">
        <v>253</v>
      </c>
      <c r="G3049">
        <v>5</v>
      </c>
      <c r="H3049">
        <v>0</v>
      </c>
      <c r="I3049">
        <v>0</v>
      </c>
      <c r="J3049">
        <v>0</v>
      </c>
      <c r="K3049">
        <v>0</v>
      </c>
      <c r="L3049">
        <v>0</v>
      </c>
      <c r="M3049" t="s">
        <v>2081</v>
      </c>
    </row>
    <row r="3050" spans="1:13">
      <c r="A3050" s="13">
        <f t="shared" si="47"/>
        <v>6</v>
      </c>
      <c r="B3050">
        <v>3005820</v>
      </c>
      <c r="C3050">
        <v>1380</v>
      </c>
      <c r="D3050">
        <v>1501</v>
      </c>
      <c r="E3050"/>
      <c r="F3050" t="s">
        <v>253</v>
      </c>
      <c r="G3050">
        <v>6</v>
      </c>
      <c r="H3050">
        <v>0</v>
      </c>
      <c r="I3050">
        <v>0</v>
      </c>
      <c r="J3050">
        <v>0</v>
      </c>
      <c r="K3050">
        <v>0</v>
      </c>
      <c r="L3050">
        <v>0</v>
      </c>
      <c r="M3050" t="s">
        <v>2082</v>
      </c>
    </row>
    <row r="3051" spans="1:13">
      <c r="A3051" s="13">
        <f t="shared" si="47"/>
        <v>4</v>
      </c>
      <c r="B3051">
        <v>3005821</v>
      </c>
      <c r="C3051">
        <v>1380</v>
      </c>
      <c r="D3051">
        <v>1501</v>
      </c>
      <c r="E3051"/>
      <c r="F3051" t="s">
        <v>253</v>
      </c>
      <c r="G3051">
        <v>4</v>
      </c>
      <c r="H3051">
        <v>0</v>
      </c>
      <c r="I3051">
        <v>0</v>
      </c>
      <c r="J3051">
        <v>0</v>
      </c>
      <c r="K3051">
        <v>0</v>
      </c>
      <c r="L3051">
        <v>0</v>
      </c>
      <c r="M3051" t="s">
        <v>2083</v>
      </c>
    </row>
    <row r="3052" spans="1:13">
      <c r="A3052" s="13">
        <f t="shared" si="47"/>
        <v>4</v>
      </c>
      <c r="B3052">
        <v>3005822</v>
      </c>
      <c r="C3052">
        <v>1380</v>
      </c>
      <c r="D3052">
        <v>1501</v>
      </c>
      <c r="E3052"/>
      <c r="F3052" t="s">
        <v>253</v>
      </c>
      <c r="G3052">
        <v>4</v>
      </c>
      <c r="H3052">
        <v>0</v>
      </c>
      <c r="I3052">
        <v>0</v>
      </c>
      <c r="J3052">
        <v>0</v>
      </c>
      <c r="K3052">
        <v>0</v>
      </c>
      <c r="L3052">
        <v>0</v>
      </c>
      <c r="M3052" t="s">
        <v>2084</v>
      </c>
    </row>
    <row r="3053" spans="1:13">
      <c r="A3053" s="13">
        <f t="shared" si="47"/>
        <v>72</v>
      </c>
      <c r="B3053">
        <v>3005825</v>
      </c>
      <c r="C3053">
        <v>1380</v>
      </c>
      <c r="D3053">
        <v>1500</v>
      </c>
      <c r="E3053"/>
      <c r="F3053" t="s">
        <v>253</v>
      </c>
      <c r="G3053">
        <v>72</v>
      </c>
      <c r="H3053">
        <v>0</v>
      </c>
      <c r="I3053">
        <v>0</v>
      </c>
      <c r="J3053">
        <v>0</v>
      </c>
      <c r="K3053">
        <v>0</v>
      </c>
      <c r="L3053">
        <v>0</v>
      </c>
      <c r="M3053" t="s">
        <v>2085</v>
      </c>
    </row>
    <row r="3054" spans="1:13">
      <c r="A3054" s="13">
        <f t="shared" si="47"/>
        <v>2</v>
      </c>
      <c r="B3054">
        <v>3005827</v>
      </c>
      <c r="C3054">
        <v>1380</v>
      </c>
      <c r="D3054">
        <v>1501</v>
      </c>
      <c r="E3054"/>
      <c r="F3054" t="s">
        <v>253</v>
      </c>
      <c r="G3054">
        <v>2</v>
      </c>
      <c r="H3054">
        <v>0</v>
      </c>
      <c r="I3054">
        <v>0</v>
      </c>
      <c r="J3054">
        <v>0</v>
      </c>
      <c r="K3054">
        <v>0</v>
      </c>
      <c r="L3054">
        <v>0</v>
      </c>
      <c r="M3054" t="s">
        <v>2086</v>
      </c>
    </row>
    <row r="3055" spans="1:13">
      <c r="A3055" s="13">
        <f t="shared" si="47"/>
        <v>3</v>
      </c>
      <c r="B3055">
        <v>3005828</v>
      </c>
      <c r="C3055">
        <v>1380</v>
      </c>
      <c r="D3055">
        <v>1501</v>
      </c>
      <c r="E3055"/>
      <c r="F3055" t="s">
        <v>253</v>
      </c>
      <c r="G3055">
        <v>3</v>
      </c>
      <c r="H3055">
        <v>0</v>
      </c>
      <c r="I3055">
        <v>0</v>
      </c>
      <c r="J3055">
        <v>0</v>
      </c>
      <c r="K3055">
        <v>0</v>
      </c>
      <c r="L3055">
        <v>0</v>
      </c>
      <c r="M3055" t="s">
        <v>2087</v>
      </c>
    </row>
    <row r="3056" spans="1:13">
      <c r="A3056" s="13">
        <f t="shared" si="47"/>
        <v>2</v>
      </c>
      <c r="B3056">
        <v>3005829</v>
      </c>
      <c r="C3056">
        <v>1380</v>
      </c>
      <c r="D3056">
        <v>1501</v>
      </c>
      <c r="E3056"/>
      <c r="F3056" t="s">
        <v>253</v>
      </c>
      <c r="G3056">
        <v>2</v>
      </c>
      <c r="H3056">
        <v>0</v>
      </c>
      <c r="I3056">
        <v>0</v>
      </c>
      <c r="J3056">
        <v>0</v>
      </c>
      <c r="K3056">
        <v>0</v>
      </c>
      <c r="L3056">
        <v>0</v>
      </c>
      <c r="M3056" t="s">
        <v>2088</v>
      </c>
    </row>
    <row r="3057" spans="1:13">
      <c r="A3057" s="13">
        <f t="shared" si="47"/>
        <v>1</v>
      </c>
      <c r="B3057">
        <v>3005830</v>
      </c>
      <c r="C3057">
        <v>1380</v>
      </c>
      <c r="D3057">
        <v>1500</v>
      </c>
      <c r="E3057"/>
      <c r="F3057" t="s">
        <v>253</v>
      </c>
      <c r="G3057">
        <v>1</v>
      </c>
      <c r="H3057">
        <v>0</v>
      </c>
      <c r="I3057">
        <v>0</v>
      </c>
      <c r="J3057">
        <v>0</v>
      </c>
      <c r="K3057">
        <v>0</v>
      </c>
      <c r="L3057">
        <v>0</v>
      </c>
      <c r="M3057" t="s">
        <v>2089</v>
      </c>
    </row>
    <row r="3058" spans="1:13">
      <c r="A3058" s="13">
        <f t="shared" si="47"/>
        <v>17</v>
      </c>
      <c r="B3058">
        <v>3005831</v>
      </c>
      <c r="C3058">
        <v>1380</v>
      </c>
      <c r="D3058">
        <v>1500</v>
      </c>
      <c r="E3058"/>
      <c r="F3058" t="s">
        <v>253</v>
      </c>
      <c r="G3058">
        <v>17</v>
      </c>
      <c r="H3058">
        <v>0</v>
      </c>
      <c r="I3058">
        <v>0</v>
      </c>
      <c r="J3058">
        <v>0</v>
      </c>
      <c r="K3058">
        <v>0</v>
      </c>
      <c r="L3058">
        <v>0</v>
      </c>
      <c r="M3058" t="s">
        <v>2090</v>
      </c>
    </row>
    <row r="3059" spans="1:13">
      <c r="A3059" s="13">
        <f t="shared" si="47"/>
        <v>3</v>
      </c>
      <c r="B3059">
        <v>3005832</v>
      </c>
      <c r="C3059">
        <v>1380</v>
      </c>
      <c r="D3059">
        <v>1501</v>
      </c>
      <c r="E3059"/>
      <c r="F3059" t="s">
        <v>253</v>
      </c>
      <c r="G3059">
        <v>3</v>
      </c>
      <c r="H3059">
        <v>0</v>
      </c>
      <c r="I3059">
        <v>0</v>
      </c>
      <c r="J3059">
        <v>0</v>
      </c>
      <c r="K3059">
        <v>0</v>
      </c>
      <c r="L3059">
        <v>0</v>
      </c>
      <c r="M3059" t="s">
        <v>2091</v>
      </c>
    </row>
    <row r="3060" spans="1:13">
      <c r="A3060" s="13">
        <f t="shared" si="47"/>
        <v>1</v>
      </c>
      <c r="B3060">
        <v>3005833</v>
      </c>
      <c r="C3060">
        <v>1380</v>
      </c>
      <c r="D3060">
        <v>1500</v>
      </c>
      <c r="E3060"/>
      <c r="F3060" t="s">
        <v>253</v>
      </c>
      <c r="G3060">
        <v>1</v>
      </c>
      <c r="H3060">
        <v>0</v>
      </c>
      <c r="I3060">
        <v>0</v>
      </c>
      <c r="J3060">
        <v>0</v>
      </c>
      <c r="K3060">
        <v>0</v>
      </c>
      <c r="L3060">
        <v>0</v>
      </c>
      <c r="M3060" t="s">
        <v>2092</v>
      </c>
    </row>
    <row r="3061" spans="1:13">
      <c r="A3061" s="13">
        <f t="shared" si="47"/>
        <v>2</v>
      </c>
      <c r="B3061">
        <v>3005834</v>
      </c>
      <c r="C3061">
        <v>1380</v>
      </c>
      <c r="D3061">
        <v>1501</v>
      </c>
      <c r="E3061"/>
      <c r="F3061" t="s">
        <v>253</v>
      </c>
      <c r="G3061">
        <v>2</v>
      </c>
      <c r="H3061">
        <v>0</v>
      </c>
      <c r="I3061">
        <v>0</v>
      </c>
      <c r="J3061">
        <v>0</v>
      </c>
      <c r="K3061">
        <v>0</v>
      </c>
      <c r="L3061">
        <v>0</v>
      </c>
      <c r="M3061" t="s">
        <v>1729</v>
      </c>
    </row>
    <row r="3062" spans="1:13">
      <c r="A3062" s="13">
        <f t="shared" si="47"/>
        <v>1</v>
      </c>
      <c r="B3062">
        <v>3005836</v>
      </c>
      <c r="C3062">
        <v>1380</v>
      </c>
      <c r="D3062">
        <v>1500</v>
      </c>
      <c r="E3062"/>
      <c r="F3062" t="s">
        <v>253</v>
      </c>
      <c r="G3062">
        <v>1</v>
      </c>
      <c r="H3062">
        <v>0</v>
      </c>
      <c r="I3062">
        <v>0</v>
      </c>
      <c r="J3062">
        <v>0</v>
      </c>
      <c r="K3062">
        <v>0</v>
      </c>
      <c r="L3062">
        <v>0</v>
      </c>
      <c r="M3062" t="s">
        <v>7583</v>
      </c>
    </row>
    <row r="3063" spans="1:13">
      <c r="A3063" s="13">
        <f t="shared" si="47"/>
        <v>7</v>
      </c>
      <c r="B3063">
        <v>3005838</v>
      </c>
      <c r="C3063">
        <v>1380</v>
      </c>
      <c r="D3063">
        <v>1500</v>
      </c>
      <c r="E3063"/>
      <c r="F3063" t="s">
        <v>253</v>
      </c>
      <c r="G3063">
        <v>7</v>
      </c>
      <c r="H3063">
        <v>0</v>
      </c>
      <c r="I3063">
        <v>0</v>
      </c>
      <c r="J3063">
        <v>0</v>
      </c>
      <c r="K3063">
        <v>0</v>
      </c>
      <c r="L3063">
        <v>0</v>
      </c>
      <c r="M3063" t="s">
        <v>2093</v>
      </c>
    </row>
    <row r="3064" spans="1:13">
      <c r="A3064" s="13">
        <f t="shared" si="47"/>
        <v>6</v>
      </c>
      <c r="B3064">
        <v>3005839</v>
      </c>
      <c r="C3064">
        <v>1380</v>
      </c>
      <c r="D3064">
        <v>1500</v>
      </c>
      <c r="E3064"/>
      <c r="F3064" t="s">
        <v>253</v>
      </c>
      <c r="G3064">
        <v>6</v>
      </c>
      <c r="H3064">
        <v>0</v>
      </c>
      <c r="I3064">
        <v>0</v>
      </c>
      <c r="J3064">
        <v>0</v>
      </c>
      <c r="K3064">
        <v>0</v>
      </c>
      <c r="L3064">
        <v>0</v>
      </c>
      <c r="M3064" t="s">
        <v>2094</v>
      </c>
    </row>
    <row r="3065" spans="1:13">
      <c r="A3065" s="13">
        <f t="shared" si="47"/>
        <v>2</v>
      </c>
      <c r="B3065">
        <v>3005840</v>
      </c>
      <c r="C3065">
        <v>1380</v>
      </c>
      <c r="D3065">
        <v>1500</v>
      </c>
      <c r="E3065"/>
      <c r="F3065" t="s">
        <v>253</v>
      </c>
      <c r="G3065">
        <v>2</v>
      </c>
      <c r="H3065">
        <v>0</v>
      </c>
      <c r="I3065">
        <v>0</v>
      </c>
      <c r="J3065">
        <v>0</v>
      </c>
      <c r="K3065">
        <v>0</v>
      </c>
      <c r="L3065">
        <v>0</v>
      </c>
      <c r="M3065" t="s">
        <v>2095</v>
      </c>
    </row>
    <row r="3066" spans="1:13">
      <c r="A3066" s="13">
        <f t="shared" si="47"/>
        <v>4</v>
      </c>
      <c r="B3066">
        <v>3005841</v>
      </c>
      <c r="C3066">
        <v>1380</v>
      </c>
      <c r="D3066">
        <v>1500</v>
      </c>
      <c r="E3066"/>
      <c r="F3066" t="s">
        <v>253</v>
      </c>
      <c r="G3066">
        <v>4</v>
      </c>
      <c r="H3066">
        <v>0</v>
      </c>
      <c r="I3066">
        <v>0</v>
      </c>
      <c r="J3066">
        <v>0</v>
      </c>
      <c r="K3066">
        <v>0</v>
      </c>
      <c r="L3066">
        <v>0</v>
      </c>
      <c r="M3066" t="s">
        <v>8239</v>
      </c>
    </row>
    <row r="3067" spans="1:13">
      <c r="A3067" s="13">
        <f t="shared" si="47"/>
        <v>3</v>
      </c>
      <c r="B3067">
        <v>3005842</v>
      </c>
      <c r="C3067">
        <v>1380</v>
      </c>
      <c r="D3067">
        <v>1500</v>
      </c>
      <c r="E3067"/>
      <c r="F3067" t="s">
        <v>253</v>
      </c>
      <c r="G3067">
        <v>3</v>
      </c>
      <c r="H3067">
        <v>0</v>
      </c>
      <c r="I3067">
        <v>0</v>
      </c>
      <c r="J3067">
        <v>0</v>
      </c>
      <c r="K3067">
        <v>0</v>
      </c>
      <c r="L3067">
        <v>0</v>
      </c>
      <c r="M3067" t="s">
        <v>7809</v>
      </c>
    </row>
    <row r="3068" spans="1:13">
      <c r="A3068" s="13">
        <f t="shared" si="47"/>
        <v>5</v>
      </c>
      <c r="B3068">
        <v>3005843</v>
      </c>
      <c r="C3068">
        <v>1380</v>
      </c>
      <c r="D3068">
        <v>1501</v>
      </c>
      <c r="E3068"/>
      <c r="F3068" t="s">
        <v>253</v>
      </c>
      <c r="G3068">
        <v>5</v>
      </c>
      <c r="H3068">
        <v>0</v>
      </c>
      <c r="I3068">
        <v>0</v>
      </c>
      <c r="J3068">
        <v>0</v>
      </c>
      <c r="K3068">
        <v>0</v>
      </c>
      <c r="L3068">
        <v>0</v>
      </c>
      <c r="M3068" t="s">
        <v>2096</v>
      </c>
    </row>
    <row r="3069" spans="1:13">
      <c r="A3069" s="13">
        <f t="shared" si="47"/>
        <v>26</v>
      </c>
      <c r="B3069">
        <v>3005844</v>
      </c>
      <c r="C3069">
        <v>1380</v>
      </c>
      <c r="D3069">
        <v>1501</v>
      </c>
      <c r="E3069"/>
      <c r="F3069" t="s">
        <v>253</v>
      </c>
      <c r="G3069">
        <v>26</v>
      </c>
      <c r="H3069">
        <v>0</v>
      </c>
      <c r="I3069">
        <v>0</v>
      </c>
      <c r="J3069">
        <v>0</v>
      </c>
      <c r="K3069">
        <v>0</v>
      </c>
      <c r="L3069">
        <v>0</v>
      </c>
      <c r="M3069" t="s">
        <v>2097</v>
      </c>
    </row>
    <row r="3070" spans="1:13">
      <c r="A3070" s="13">
        <f t="shared" si="47"/>
        <v>2</v>
      </c>
      <c r="B3070">
        <v>3005845</v>
      </c>
      <c r="C3070">
        <v>1380</v>
      </c>
      <c r="D3070">
        <v>1500</v>
      </c>
      <c r="E3070"/>
      <c r="F3070" t="s">
        <v>253</v>
      </c>
      <c r="G3070">
        <v>2</v>
      </c>
      <c r="H3070">
        <v>0</v>
      </c>
      <c r="I3070">
        <v>0</v>
      </c>
      <c r="J3070">
        <v>0</v>
      </c>
      <c r="K3070">
        <v>0</v>
      </c>
      <c r="L3070">
        <v>0</v>
      </c>
      <c r="M3070" t="s">
        <v>2098</v>
      </c>
    </row>
    <row r="3071" spans="1:13">
      <c r="A3071" s="13">
        <f t="shared" si="47"/>
        <v>23</v>
      </c>
      <c r="B3071">
        <v>3005846</v>
      </c>
      <c r="C3071">
        <v>1380</v>
      </c>
      <c r="D3071">
        <v>1501</v>
      </c>
      <c r="E3071"/>
      <c r="F3071" t="s">
        <v>253</v>
      </c>
      <c r="G3071">
        <v>23</v>
      </c>
      <c r="H3071">
        <v>0</v>
      </c>
      <c r="I3071">
        <v>0</v>
      </c>
      <c r="J3071">
        <v>0</v>
      </c>
      <c r="K3071">
        <v>0</v>
      </c>
      <c r="L3071">
        <v>0</v>
      </c>
      <c r="M3071" t="s">
        <v>2099</v>
      </c>
    </row>
    <row r="3072" spans="1:13">
      <c r="A3072" s="13">
        <f t="shared" si="47"/>
        <v>11</v>
      </c>
      <c r="B3072">
        <v>3005847</v>
      </c>
      <c r="C3072">
        <v>1380</v>
      </c>
      <c r="D3072">
        <v>1501</v>
      </c>
      <c r="E3072"/>
      <c r="F3072" t="s">
        <v>253</v>
      </c>
      <c r="G3072">
        <v>11</v>
      </c>
      <c r="H3072">
        <v>0</v>
      </c>
      <c r="I3072">
        <v>0</v>
      </c>
      <c r="J3072">
        <v>0</v>
      </c>
      <c r="K3072">
        <v>0</v>
      </c>
      <c r="L3072">
        <v>0</v>
      </c>
      <c r="M3072" t="s">
        <v>2100</v>
      </c>
    </row>
    <row r="3073" spans="1:13">
      <c r="A3073" s="13">
        <f t="shared" si="47"/>
        <v>6</v>
      </c>
      <c r="B3073">
        <v>3005848</v>
      </c>
      <c r="C3073">
        <v>1380</v>
      </c>
      <c r="D3073">
        <v>1501</v>
      </c>
      <c r="E3073"/>
      <c r="F3073" t="s">
        <v>253</v>
      </c>
      <c r="G3073">
        <v>6</v>
      </c>
      <c r="H3073">
        <v>0</v>
      </c>
      <c r="I3073">
        <v>0</v>
      </c>
      <c r="J3073">
        <v>0</v>
      </c>
      <c r="K3073">
        <v>0</v>
      </c>
      <c r="L3073">
        <v>0</v>
      </c>
      <c r="M3073" t="s">
        <v>2101</v>
      </c>
    </row>
    <row r="3074" spans="1:13">
      <c r="A3074" s="13">
        <f t="shared" si="47"/>
        <v>1</v>
      </c>
      <c r="B3074">
        <v>3005849</v>
      </c>
      <c r="C3074">
        <v>1380</v>
      </c>
      <c r="D3074">
        <v>1500</v>
      </c>
      <c r="E3074"/>
      <c r="F3074" t="s">
        <v>253</v>
      </c>
      <c r="G3074">
        <v>1</v>
      </c>
      <c r="H3074">
        <v>0</v>
      </c>
      <c r="I3074">
        <v>0</v>
      </c>
      <c r="J3074">
        <v>0</v>
      </c>
      <c r="K3074">
        <v>0</v>
      </c>
      <c r="L3074">
        <v>0</v>
      </c>
      <c r="M3074" t="s">
        <v>8180</v>
      </c>
    </row>
    <row r="3075" spans="1:13">
      <c r="A3075" s="13">
        <f t="shared" ref="A3075:A3138" si="48">G3075+H3075+I3075</f>
        <v>1</v>
      </c>
      <c r="B3075">
        <v>3005850</v>
      </c>
      <c r="C3075">
        <v>1380</v>
      </c>
      <c r="D3075">
        <v>1500</v>
      </c>
      <c r="E3075"/>
      <c r="F3075" t="s">
        <v>253</v>
      </c>
      <c r="G3075">
        <v>1</v>
      </c>
      <c r="H3075">
        <v>0</v>
      </c>
      <c r="I3075">
        <v>0</v>
      </c>
      <c r="J3075">
        <v>0</v>
      </c>
      <c r="K3075">
        <v>0</v>
      </c>
      <c r="L3075">
        <v>0</v>
      </c>
      <c r="M3075" t="s">
        <v>2102</v>
      </c>
    </row>
    <row r="3076" spans="1:13">
      <c r="A3076" s="13">
        <f t="shared" si="48"/>
        <v>8</v>
      </c>
      <c r="B3076">
        <v>3005851</v>
      </c>
      <c r="C3076">
        <v>1380</v>
      </c>
      <c r="D3076">
        <v>1500</v>
      </c>
      <c r="E3076"/>
      <c r="F3076" t="s">
        <v>253</v>
      </c>
      <c r="G3076">
        <v>8</v>
      </c>
      <c r="H3076">
        <v>0</v>
      </c>
      <c r="I3076">
        <v>0</v>
      </c>
      <c r="J3076">
        <v>0</v>
      </c>
      <c r="K3076">
        <v>0</v>
      </c>
      <c r="L3076">
        <v>0</v>
      </c>
      <c r="M3076" t="s">
        <v>2103</v>
      </c>
    </row>
    <row r="3077" spans="1:13">
      <c r="A3077" s="13">
        <f t="shared" si="48"/>
        <v>1</v>
      </c>
      <c r="B3077">
        <v>3005852</v>
      </c>
      <c r="C3077">
        <v>1380</v>
      </c>
      <c r="D3077">
        <v>1501</v>
      </c>
      <c r="E3077"/>
      <c r="F3077" t="s">
        <v>253</v>
      </c>
      <c r="G3077">
        <v>1</v>
      </c>
      <c r="H3077">
        <v>0</v>
      </c>
      <c r="I3077">
        <v>0</v>
      </c>
      <c r="J3077">
        <v>0</v>
      </c>
      <c r="K3077">
        <v>0</v>
      </c>
      <c r="L3077">
        <v>0</v>
      </c>
      <c r="M3077" t="s">
        <v>2104</v>
      </c>
    </row>
    <row r="3078" spans="1:13">
      <c r="A3078" s="13">
        <f t="shared" si="48"/>
        <v>34</v>
      </c>
      <c r="B3078">
        <v>3005853</v>
      </c>
      <c r="C3078">
        <v>1380</v>
      </c>
      <c r="D3078">
        <v>1500</v>
      </c>
      <c r="E3078"/>
      <c r="F3078" t="s">
        <v>253</v>
      </c>
      <c r="G3078">
        <v>34</v>
      </c>
      <c r="H3078">
        <v>0</v>
      </c>
      <c r="I3078">
        <v>0</v>
      </c>
      <c r="J3078">
        <v>0</v>
      </c>
      <c r="K3078">
        <v>0</v>
      </c>
      <c r="L3078">
        <v>0</v>
      </c>
      <c r="M3078" t="s">
        <v>2105</v>
      </c>
    </row>
    <row r="3079" spans="1:13">
      <c r="A3079" s="13">
        <f t="shared" si="48"/>
        <v>29</v>
      </c>
      <c r="B3079">
        <v>3005854</v>
      </c>
      <c r="C3079">
        <v>1380</v>
      </c>
      <c r="D3079">
        <v>1500</v>
      </c>
      <c r="E3079"/>
      <c r="F3079" t="s">
        <v>253</v>
      </c>
      <c r="G3079">
        <v>29</v>
      </c>
      <c r="H3079">
        <v>0</v>
      </c>
      <c r="I3079">
        <v>0</v>
      </c>
      <c r="J3079">
        <v>0</v>
      </c>
      <c r="K3079">
        <v>0</v>
      </c>
      <c r="L3079">
        <v>0</v>
      </c>
      <c r="M3079" t="s">
        <v>2106</v>
      </c>
    </row>
    <row r="3080" spans="1:13">
      <c r="A3080" s="13">
        <f t="shared" si="48"/>
        <v>23</v>
      </c>
      <c r="B3080">
        <v>3005855</v>
      </c>
      <c r="C3080">
        <v>1380</v>
      </c>
      <c r="D3080">
        <v>1501</v>
      </c>
      <c r="E3080"/>
      <c r="F3080" t="s">
        <v>253</v>
      </c>
      <c r="G3080">
        <v>23</v>
      </c>
      <c r="H3080">
        <v>0</v>
      </c>
      <c r="I3080">
        <v>0</v>
      </c>
      <c r="J3080">
        <v>0</v>
      </c>
      <c r="K3080">
        <v>0</v>
      </c>
      <c r="L3080">
        <v>0</v>
      </c>
      <c r="M3080" t="s">
        <v>2107</v>
      </c>
    </row>
    <row r="3081" spans="1:13">
      <c r="A3081" s="13">
        <f t="shared" si="48"/>
        <v>2</v>
      </c>
      <c r="B3081">
        <v>3005856</v>
      </c>
      <c r="C3081">
        <v>1380</v>
      </c>
      <c r="D3081">
        <v>1501</v>
      </c>
      <c r="E3081"/>
      <c r="F3081" t="s">
        <v>253</v>
      </c>
      <c r="G3081">
        <v>2</v>
      </c>
      <c r="H3081">
        <v>0</v>
      </c>
      <c r="I3081">
        <v>0</v>
      </c>
      <c r="J3081">
        <v>0</v>
      </c>
      <c r="K3081">
        <v>0</v>
      </c>
      <c r="L3081">
        <v>0</v>
      </c>
      <c r="M3081" t="s">
        <v>2108</v>
      </c>
    </row>
    <row r="3082" spans="1:13">
      <c r="A3082" s="13">
        <f t="shared" si="48"/>
        <v>3</v>
      </c>
      <c r="B3082">
        <v>3005857</v>
      </c>
      <c r="C3082">
        <v>1380</v>
      </c>
      <c r="D3082">
        <v>1500</v>
      </c>
      <c r="E3082"/>
      <c r="F3082" t="s">
        <v>253</v>
      </c>
      <c r="G3082">
        <v>3</v>
      </c>
      <c r="H3082">
        <v>0</v>
      </c>
      <c r="I3082">
        <v>0</v>
      </c>
      <c r="J3082">
        <v>0</v>
      </c>
      <c r="K3082">
        <v>0</v>
      </c>
      <c r="L3082">
        <v>0</v>
      </c>
      <c r="M3082" t="s">
        <v>2109</v>
      </c>
    </row>
    <row r="3083" spans="1:13">
      <c r="A3083" s="13">
        <f t="shared" si="48"/>
        <v>1</v>
      </c>
      <c r="B3083">
        <v>3005858</v>
      </c>
      <c r="C3083">
        <v>1380</v>
      </c>
      <c r="D3083">
        <v>1500</v>
      </c>
      <c r="E3083"/>
      <c r="F3083" t="s">
        <v>253</v>
      </c>
      <c r="G3083">
        <v>1</v>
      </c>
      <c r="H3083">
        <v>0</v>
      </c>
      <c r="I3083">
        <v>0</v>
      </c>
      <c r="J3083">
        <v>0</v>
      </c>
      <c r="K3083">
        <v>0</v>
      </c>
      <c r="L3083">
        <v>0</v>
      </c>
      <c r="M3083" t="s">
        <v>2110</v>
      </c>
    </row>
    <row r="3084" spans="1:13">
      <c r="A3084" s="13">
        <f t="shared" si="48"/>
        <v>1</v>
      </c>
      <c r="B3084">
        <v>3005859</v>
      </c>
      <c r="C3084">
        <v>1380</v>
      </c>
      <c r="D3084">
        <v>1501</v>
      </c>
      <c r="E3084"/>
      <c r="F3084" t="s">
        <v>253</v>
      </c>
      <c r="G3084">
        <v>1</v>
      </c>
      <c r="H3084">
        <v>0</v>
      </c>
      <c r="I3084">
        <v>0</v>
      </c>
      <c r="J3084">
        <v>0</v>
      </c>
      <c r="K3084">
        <v>0</v>
      </c>
      <c r="L3084">
        <v>0</v>
      </c>
      <c r="M3084" t="s">
        <v>2111</v>
      </c>
    </row>
    <row r="3085" spans="1:13">
      <c r="A3085" s="13">
        <f t="shared" si="48"/>
        <v>1</v>
      </c>
      <c r="B3085">
        <v>3005860</v>
      </c>
      <c r="C3085">
        <v>1380</v>
      </c>
      <c r="D3085">
        <v>1501</v>
      </c>
      <c r="E3085"/>
      <c r="F3085" t="s">
        <v>253</v>
      </c>
      <c r="G3085">
        <v>1</v>
      </c>
      <c r="H3085">
        <v>0</v>
      </c>
      <c r="I3085">
        <v>0</v>
      </c>
      <c r="J3085">
        <v>0</v>
      </c>
      <c r="K3085">
        <v>0</v>
      </c>
      <c r="L3085">
        <v>0</v>
      </c>
      <c r="M3085" t="s">
        <v>2112</v>
      </c>
    </row>
    <row r="3086" spans="1:13">
      <c r="A3086" s="13">
        <f t="shared" si="48"/>
        <v>4</v>
      </c>
      <c r="B3086">
        <v>3005861</v>
      </c>
      <c r="C3086">
        <v>1380</v>
      </c>
      <c r="D3086">
        <v>1500</v>
      </c>
      <c r="E3086"/>
      <c r="F3086" t="s">
        <v>253</v>
      </c>
      <c r="G3086">
        <v>4</v>
      </c>
      <c r="H3086">
        <v>0</v>
      </c>
      <c r="I3086">
        <v>0</v>
      </c>
      <c r="J3086">
        <v>0</v>
      </c>
      <c r="K3086">
        <v>0</v>
      </c>
      <c r="L3086">
        <v>0</v>
      </c>
      <c r="M3086" t="s">
        <v>2113</v>
      </c>
    </row>
    <row r="3087" spans="1:13">
      <c r="A3087" s="13">
        <f t="shared" si="48"/>
        <v>3</v>
      </c>
      <c r="B3087">
        <v>3005864</v>
      </c>
      <c r="C3087">
        <v>1380</v>
      </c>
      <c r="D3087">
        <v>1500</v>
      </c>
      <c r="E3087"/>
      <c r="F3087" t="s">
        <v>253</v>
      </c>
      <c r="G3087">
        <v>3</v>
      </c>
      <c r="H3087">
        <v>0</v>
      </c>
      <c r="I3087">
        <v>0</v>
      </c>
      <c r="J3087">
        <v>0</v>
      </c>
      <c r="K3087">
        <v>0</v>
      </c>
      <c r="L3087">
        <v>0</v>
      </c>
      <c r="M3087" t="s">
        <v>2114</v>
      </c>
    </row>
    <row r="3088" spans="1:13">
      <c r="A3088" s="13">
        <f t="shared" si="48"/>
        <v>1</v>
      </c>
      <c r="B3088">
        <v>3005865</v>
      </c>
      <c r="C3088">
        <v>1380</v>
      </c>
      <c r="D3088">
        <v>1501</v>
      </c>
      <c r="E3088"/>
      <c r="F3088" t="s">
        <v>253</v>
      </c>
      <c r="G3088">
        <v>1</v>
      </c>
      <c r="H3088">
        <v>0</v>
      </c>
      <c r="I3088">
        <v>0</v>
      </c>
      <c r="J3088">
        <v>0</v>
      </c>
      <c r="K3088">
        <v>0</v>
      </c>
      <c r="L3088">
        <v>0</v>
      </c>
      <c r="M3088" t="s">
        <v>2115</v>
      </c>
    </row>
    <row r="3089" spans="1:13">
      <c r="A3089" s="13">
        <f t="shared" si="48"/>
        <v>1</v>
      </c>
      <c r="B3089">
        <v>3005866</v>
      </c>
      <c r="C3089">
        <v>1380</v>
      </c>
      <c r="D3089">
        <v>1501</v>
      </c>
      <c r="E3089"/>
      <c r="F3089" t="s">
        <v>253</v>
      </c>
      <c r="G3089">
        <v>1</v>
      </c>
      <c r="H3089">
        <v>0</v>
      </c>
      <c r="I3089">
        <v>0</v>
      </c>
      <c r="J3089">
        <v>0</v>
      </c>
      <c r="K3089">
        <v>0</v>
      </c>
      <c r="L3089">
        <v>0</v>
      </c>
      <c r="M3089" t="s">
        <v>2116</v>
      </c>
    </row>
    <row r="3090" spans="1:13">
      <c r="A3090" s="13">
        <f t="shared" si="48"/>
        <v>42</v>
      </c>
      <c r="B3090">
        <v>3005867</v>
      </c>
      <c r="C3090">
        <v>1380</v>
      </c>
      <c r="D3090">
        <v>1501</v>
      </c>
      <c r="E3090"/>
      <c r="F3090" t="s">
        <v>253</v>
      </c>
      <c r="G3090">
        <v>42</v>
      </c>
      <c r="H3090">
        <v>0</v>
      </c>
      <c r="I3090">
        <v>0</v>
      </c>
      <c r="J3090">
        <v>0</v>
      </c>
      <c r="K3090">
        <v>0</v>
      </c>
      <c r="L3090">
        <v>0</v>
      </c>
      <c r="M3090" t="s">
        <v>2117</v>
      </c>
    </row>
    <row r="3091" spans="1:13">
      <c r="A3091" s="13">
        <f t="shared" si="48"/>
        <v>41</v>
      </c>
      <c r="B3091">
        <v>3005868</v>
      </c>
      <c r="C3091">
        <v>1380</v>
      </c>
      <c r="D3091">
        <v>1501</v>
      </c>
      <c r="E3091"/>
      <c r="F3091" t="s">
        <v>253</v>
      </c>
      <c r="G3091">
        <v>41</v>
      </c>
      <c r="H3091">
        <v>0</v>
      </c>
      <c r="I3091">
        <v>0</v>
      </c>
      <c r="J3091">
        <v>0</v>
      </c>
      <c r="K3091">
        <v>0</v>
      </c>
      <c r="L3091">
        <v>0</v>
      </c>
      <c r="M3091" t="s">
        <v>2118</v>
      </c>
    </row>
    <row r="3092" spans="1:13">
      <c r="A3092" s="13">
        <f t="shared" si="48"/>
        <v>8</v>
      </c>
      <c r="B3092">
        <v>3005869</v>
      </c>
      <c r="C3092">
        <v>1380</v>
      </c>
      <c r="D3092">
        <v>1501</v>
      </c>
      <c r="E3092"/>
      <c r="F3092" t="s">
        <v>253</v>
      </c>
      <c r="G3092">
        <v>8</v>
      </c>
      <c r="H3092">
        <v>0</v>
      </c>
      <c r="I3092">
        <v>0</v>
      </c>
      <c r="J3092">
        <v>0</v>
      </c>
      <c r="K3092">
        <v>0</v>
      </c>
      <c r="L3092">
        <v>0</v>
      </c>
      <c r="M3092" t="s">
        <v>2119</v>
      </c>
    </row>
    <row r="3093" spans="1:13">
      <c r="A3093" s="13">
        <f t="shared" si="48"/>
        <v>10</v>
      </c>
      <c r="B3093">
        <v>3005871</v>
      </c>
      <c r="C3093">
        <v>1380</v>
      </c>
      <c r="D3093">
        <v>1500</v>
      </c>
      <c r="E3093"/>
      <c r="F3093" t="s">
        <v>253</v>
      </c>
      <c r="G3093">
        <v>10</v>
      </c>
      <c r="H3093">
        <v>0</v>
      </c>
      <c r="I3093">
        <v>0</v>
      </c>
      <c r="J3093">
        <v>0</v>
      </c>
      <c r="K3093">
        <v>0</v>
      </c>
      <c r="L3093">
        <v>0</v>
      </c>
      <c r="M3093" t="s">
        <v>2120</v>
      </c>
    </row>
    <row r="3094" spans="1:13">
      <c r="A3094" s="13">
        <f t="shared" si="48"/>
        <v>3</v>
      </c>
      <c r="B3094">
        <v>3005872</v>
      </c>
      <c r="C3094">
        <v>1380</v>
      </c>
      <c r="D3094">
        <v>1500</v>
      </c>
      <c r="E3094"/>
      <c r="F3094" t="s">
        <v>253</v>
      </c>
      <c r="G3094">
        <v>3</v>
      </c>
      <c r="H3094">
        <v>0</v>
      </c>
      <c r="I3094">
        <v>0</v>
      </c>
      <c r="J3094">
        <v>0</v>
      </c>
      <c r="K3094">
        <v>0</v>
      </c>
      <c r="L3094">
        <v>0</v>
      </c>
      <c r="M3094" t="s">
        <v>2121</v>
      </c>
    </row>
    <row r="3095" spans="1:13">
      <c r="A3095" s="13">
        <f t="shared" si="48"/>
        <v>11</v>
      </c>
      <c r="B3095">
        <v>3005873</v>
      </c>
      <c r="C3095">
        <v>1380</v>
      </c>
      <c r="D3095">
        <v>1500</v>
      </c>
      <c r="E3095"/>
      <c r="F3095" t="s">
        <v>253</v>
      </c>
      <c r="G3095">
        <v>11</v>
      </c>
      <c r="H3095">
        <v>0</v>
      </c>
      <c r="I3095">
        <v>0</v>
      </c>
      <c r="J3095">
        <v>0</v>
      </c>
      <c r="K3095">
        <v>0</v>
      </c>
      <c r="L3095">
        <v>0</v>
      </c>
      <c r="M3095" t="s">
        <v>2122</v>
      </c>
    </row>
    <row r="3096" spans="1:13">
      <c r="A3096" s="13">
        <f t="shared" si="48"/>
        <v>4</v>
      </c>
      <c r="B3096">
        <v>3005874</v>
      </c>
      <c r="C3096">
        <v>1380</v>
      </c>
      <c r="D3096">
        <v>1500</v>
      </c>
      <c r="E3096"/>
      <c r="F3096" t="s">
        <v>253</v>
      </c>
      <c r="G3096">
        <v>4</v>
      </c>
      <c r="H3096">
        <v>0</v>
      </c>
      <c r="I3096">
        <v>0</v>
      </c>
      <c r="J3096">
        <v>0</v>
      </c>
      <c r="K3096">
        <v>0</v>
      </c>
      <c r="L3096">
        <v>0</v>
      </c>
      <c r="M3096" t="s">
        <v>7527</v>
      </c>
    </row>
    <row r="3097" spans="1:13">
      <c r="A3097" s="13">
        <f t="shared" si="48"/>
        <v>2</v>
      </c>
      <c r="B3097">
        <v>3005875</v>
      </c>
      <c r="C3097">
        <v>1380</v>
      </c>
      <c r="D3097">
        <v>1501</v>
      </c>
      <c r="E3097"/>
      <c r="F3097" t="s">
        <v>253</v>
      </c>
      <c r="G3097">
        <v>2</v>
      </c>
      <c r="H3097">
        <v>0</v>
      </c>
      <c r="I3097">
        <v>0</v>
      </c>
      <c r="J3097">
        <v>0</v>
      </c>
      <c r="K3097">
        <v>0</v>
      </c>
      <c r="L3097">
        <v>0</v>
      </c>
      <c r="M3097" t="s">
        <v>2123</v>
      </c>
    </row>
    <row r="3098" spans="1:13">
      <c r="A3098" s="13">
        <f t="shared" si="48"/>
        <v>9</v>
      </c>
      <c r="B3098">
        <v>3005876</v>
      </c>
      <c r="C3098">
        <v>1380</v>
      </c>
      <c r="D3098">
        <v>1500</v>
      </c>
      <c r="E3098"/>
      <c r="F3098" t="s">
        <v>253</v>
      </c>
      <c r="G3098">
        <v>9</v>
      </c>
      <c r="H3098">
        <v>0</v>
      </c>
      <c r="I3098">
        <v>0</v>
      </c>
      <c r="J3098">
        <v>0</v>
      </c>
      <c r="K3098">
        <v>0</v>
      </c>
      <c r="L3098">
        <v>0</v>
      </c>
      <c r="M3098" t="s">
        <v>2124</v>
      </c>
    </row>
    <row r="3099" spans="1:13">
      <c r="A3099" s="13">
        <f t="shared" si="48"/>
        <v>6</v>
      </c>
      <c r="B3099">
        <v>3005877</v>
      </c>
      <c r="C3099">
        <v>1380</v>
      </c>
      <c r="D3099">
        <v>1501</v>
      </c>
      <c r="E3099"/>
      <c r="F3099" t="s">
        <v>253</v>
      </c>
      <c r="G3099">
        <v>6</v>
      </c>
      <c r="H3099">
        <v>0</v>
      </c>
      <c r="I3099">
        <v>0</v>
      </c>
      <c r="J3099">
        <v>0</v>
      </c>
      <c r="K3099">
        <v>0</v>
      </c>
      <c r="L3099">
        <v>0</v>
      </c>
      <c r="M3099" t="s">
        <v>2125</v>
      </c>
    </row>
    <row r="3100" spans="1:13">
      <c r="A3100" s="13">
        <f t="shared" si="48"/>
        <v>3</v>
      </c>
      <c r="B3100">
        <v>3005878</v>
      </c>
      <c r="C3100">
        <v>1380</v>
      </c>
      <c r="D3100">
        <v>1501</v>
      </c>
      <c r="E3100"/>
      <c r="F3100" t="s">
        <v>253</v>
      </c>
      <c r="G3100">
        <v>3</v>
      </c>
      <c r="H3100">
        <v>0</v>
      </c>
      <c r="I3100">
        <v>0</v>
      </c>
      <c r="J3100">
        <v>0</v>
      </c>
      <c r="K3100">
        <v>0</v>
      </c>
      <c r="L3100">
        <v>0</v>
      </c>
      <c r="M3100" t="s">
        <v>2126</v>
      </c>
    </row>
    <row r="3101" spans="1:13">
      <c r="A3101" s="13">
        <f t="shared" si="48"/>
        <v>5</v>
      </c>
      <c r="B3101">
        <v>3005879</v>
      </c>
      <c r="C3101">
        <v>1380</v>
      </c>
      <c r="D3101">
        <v>1501</v>
      </c>
      <c r="E3101"/>
      <c r="F3101" t="s">
        <v>253</v>
      </c>
      <c r="G3101">
        <v>5</v>
      </c>
      <c r="H3101">
        <v>0</v>
      </c>
      <c r="I3101">
        <v>0</v>
      </c>
      <c r="J3101">
        <v>0</v>
      </c>
      <c r="K3101">
        <v>0</v>
      </c>
      <c r="L3101">
        <v>0</v>
      </c>
      <c r="M3101" t="s">
        <v>2127</v>
      </c>
    </row>
    <row r="3102" spans="1:13">
      <c r="A3102" s="13">
        <f t="shared" si="48"/>
        <v>8</v>
      </c>
      <c r="B3102">
        <v>3005880</v>
      </c>
      <c r="C3102">
        <v>1380</v>
      </c>
      <c r="D3102">
        <v>1501</v>
      </c>
      <c r="E3102"/>
      <c r="F3102" t="s">
        <v>253</v>
      </c>
      <c r="G3102">
        <v>8</v>
      </c>
      <c r="H3102">
        <v>0</v>
      </c>
      <c r="I3102">
        <v>0</v>
      </c>
      <c r="J3102">
        <v>0</v>
      </c>
      <c r="K3102">
        <v>0</v>
      </c>
      <c r="L3102">
        <v>0</v>
      </c>
      <c r="M3102" t="s">
        <v>2128</v>
      </c>
    </row>
    <row r="3103" spans="1:13">
      <c r="A3103" s="13">
        <f t="shared" si="48"/>
        <v>2</v>
      </c>
      <c r="B3103">
        <v>3005881</v>
      </c>
      <c r="C3103">
        <v>1380</v>
      </c>
      <c r="D3103">
        <v>1501</v>
      </c>
      <c r="E3103"/>
      <c r="F3103" t="s">
        <v>253</v>
      </c>
      <c r="G3103">
        <v>2</v>
      </c>
      <c r="H3103">
        <v>0</v>
      </c>
      <c r="I3103">
        <v>0</v>
      </c>
      <c r="J3103">
        <v>0</v>
      </c>
      <c r="K3103">
        <v>0</v>
      </c>
      <c r="L3103">
        <v>0</v>
      </c>
      <c r="M3103" t="s">
        <v>2129</v>
      </c>
    </row>
    <row r="3104" spans="1:13">
      <c r="A3104" s="13">
        <f t="shared" si="48"/>
        <v>4</v>
      </c>
      <c r="B3104">
        <v>3005882</v>
      </c>
      <c r="C3104">
        <v>1380</v>
      </c>
      <c r="D3104">
        <v>1500</v>
      </c>
      <c r="E3104"/>
      <c r="F3104" t="s">
        <v>253</v>
      </c>
      <c r="G3104">
        <v>4</v>
      </c>
      <c r="H3104">
        <v>0</v>
      </c>
      <c r="I3104">
        <v>0</v>
      </c>
      <c r="J3104">
        <v>0</v>
      </c>
      <c r="K3104">
        <v>0</v>
      </c>
      <c r="L3104">
        <v>0</v>
      </c>
      <c r="M3104" t="s">
        <v>2130</v>
      </c>
    </row>
    <row r="3105" spans="1:13">
      <c r="A3105" s="13">
        <f t="shared" si="48"/>
        <v>2</v>
      </c>
      <c r="B3105">
        <v>3005883</v>
      </c>
      <c r="C3105">
        <v>1380</v>
      </c>
      <c r="D3105">
        <v>1501</v>
      </c>
      <c r="E3105"/>
      <c r="F3105" t="s">
        <v>253</v>
      </c>
      <c r="G3105">
        <v>2</v>
      </c>
      <c r="H3105">
        <v>0</v>
      </c>
      <c r="I3105">
        <v>0</v>
      </c>
      <c r="J3105">
        <v>0</v>
      </c>
      <c r="K3105">
        <v>0</v>
      </c>
      <c r="L3105">
        <v>0</v>
      </c>
      <c r="M3105" t="s">
        <v>2131</v>
      </c>
    </row>
    <row r="3106" spans="1:13">
      <c r="A3106" s="13">
        <f t="shared" si="48"/>
        <v>9</v>
      </c>
      <c r="B3106">
        <v>3005884</v>
      </c>
      <c r="C3106">
        <v>1380</v>
      </c>
      <c r="D3106">
        <v>1501</v>
      </c>
      <c r="E3106"/>
      <c r="F3106" t="s">
        <v>253</v>
      </c>
      <c r="G3106">
        <v>9</v>
      </c>
      <c r="H3106">
        <v>0</v>
      </c>
      <c r="I3106">
        <v>0</v>
      </c>
      <c r="J3106">
        <v>0</v>
      </c>
      <c r="K3106">
        <v>0</v>
      </c>
      <c r="L3106">
        <v>0</v>
      </c>
      <c r="M3106" t="s">
        <v>2132</v>
      </c>
    </row>
    <row r="3107" spans="1:13">
      <c r="A3107" s="13">
        <f t="shared" si="48"/>
        <v>17</v>
      </c>
      <c r="B3107">
        <v>3005885</v>
      </c>
      <c r="C3107">
        <v>1380</v>
      </c>
      <c r="D3107">
        <v>1501</v>
      </c>
      <c r="E3107"/>
      <c r="F3107" t="s">
        <v>253</v>
      </c>
      <c r="G3107">
        <v>17</v>
      </c>
      <c r="H3107">
        <v>0</v>
      </c>
      <c r="I3107">
        <v>0</v>
      </c>
      <c r="J3107">
        <v>0</v>
      </c>
      <c r="K3107">
        <v>0</v>
      </c>
      <c r="L3107">
        <v>0</v>
      </c>
      <c r="M3107" t="s">
        <v>2133</v>
      </c>
    </row>
    <row r="3108" spans="1:13">
      <c r="A3108" s="13">
        <f t="shared" si="48"/>
        <v>2</v>
      </c>
      <c r="B3108">
        <v>3005886</v>
      </c>
      <c r="C3108">
        <v>1380</v>
      </c>
      <c r="D3108">
        <v>1501</v>
      </c>
      <c r="E3108"/>
      <c r="F3108" t="s">
        <v>253</v>
      </c>
      <c r="G3108">
        <v>2</v>
      </c>
      <c r="H3108">
        <v>0</v>
      </c>
      <c r="I3108">
        <v>0</v>
      </c>
      <c r="J3108">
        <v>0</v>
      </c>
      <c r="K3108">
        <v>0</v>
      </c>
      <c r="L3108">
        <v>0</v>
      </c>
      <c r="M3108" t="s">
        <v>2134</v>
      </c>
    </row>
    <row r="3109" spans="1:13">
      <c r="A3109" s="13">
        <f t="shared" si="48"/>
        <v>491</v>
      </c>
      <c r="B3109">
        <v>3005887</v>
      </c>
      <c r="C3109">
        <v>1380</v>
      </c>
      <c r="D3109">
        <v>1501</v>
      </c>
      <c r="E3109"/>
      <c r="F3109" t="s">
        <v>253</v>
      </c>
      <c r="G3109">
        <v>491</v>
      </c>
      <c r="H3109">
        <v>0</v>
      </c>
      <c r="I3109">
        <v>0</v>
      </c>
      <c r="J3109">
        <v>0</v>
      </c>
      <c r="K3109">
        <v>0</v>
      </c>
      <c r="L3109">
        <v>0</v>
      </c>
      <c r="M3109" t="s">
        <v>2135</v>
      </c>
    </row>
    <row r="3110" spans="1:13">
      <c r="A3110" s="13">
        <f t="shared" si="48"/>
        <v>1</v>
      </c>
      <c r="B3110">
        <v>3005888</v>
      </c>
      <c r="C3110">
        <v>1380</v>
      </c>
      <c r="D3110">
        <v>1501</v>
      </c>
      <c r="E3110"/>
      <c r="F3110" t="s">
        <v>253</v>
      </c>
      <c r="G3110">
        <v>1</v>
      </c>
      <c r="H3110">
        <v>0</v>
      </c>
      <c r="I3110">
        <v>0</v>
      </c>
      <c r="J3110">
        <v>0</v>
      </c>
      <c r="K3110">
        <v>0</v>
      </c>
      <c r="L3110">
        <v>0</v>
      </c>
      <c r="M3110" t="s">
        <v>2136</v>
      </c>
    </row>
    <row r="3111" spans="1:13">
      <c r="A3111" s="13">
        <f t="shared" si="48"/>
        <v>2</v>
      </c>
      <c r="B3111">
        <v>3005889</v>
      </c>
      <c r="C3111">
        <v>1380</v>
      </c>
      <c r="D3111">
        <v>1500</v>
      </c>
      <c r="E3111"/>
      <c r="F3111" t="s">
        <v>253</v>
      </c>
      <c r="G3111">
        <v>2</v>
      </c>
      <c r="H3111">
        <v>0</v>
      </c>
      <c r="I3111">
        <v>0</v>
      </c>
      <c r="J3111">
        <v>0</v>
      </c>
      <c r="K3111">
        <v>0</v>
      </c>
      <c r="L3111">
        <v>0</v>
      </c>
      <c r="M3111" t="s">
        <v>2137</v>
      </c>
    </row>
    <row r="3112" spans="1:13">
      <c r="A3112" s="13">
        <f t="shared" si="48"/>
        <v>2</v>
      </c>
      <c r="B3112">
        <v>3005890</v>
      </c>
      <c r="C3112">
        <v>1380</v>
      </c>
      <c r="D3112">
        <v>1501</v>
      </c>
      <c r="E3112"/>
      <c r="F3112" t="s">
        <v>253</v>
      </c>
      <c r="G3112">
        <v>2</v>
      </c>
      <c r="H3112">
        <v>0</v>
      </c>
      <c r="I3112">
        <v>0</v>
      </c>
      <c r="J3112">
        <v>0</v>
      </c>
      <c r="K3112">
        <v>0</v>
      </c>
      <c r="L3112">
        <v>0</v>
      </c>
      <c r="M3112" t="s">
        <v>2138</v>
      </c>
    </row>
    <row r="3113" spans="1:13">
      <c r="A3113" s="13">
        <f t="shared" si="48"/>
        <v>4</v>
      </c>
      <c r="B3113">
        <v>3005891</v>
      </c>
      <c r="C3113">
        <v>1380</v>
      </c>
      <c r="D3113">
        <v>1501</v>
      </c>
      <c r="E3113"/>
      <c r="F3113" t="s">
        <v>253</v>
      </c>
      <c r="G3113">
        <v>4</v>
      </c>
      <c r="H3113">
        <v>0</v>
      </c>
      <c r="I3113">
        <v>0</v>
      </c>
      <c r="J3113">
        <v>0</v>
      </c>
      <c r="K3113">
        <v>0</v>
      </c>
      <c r="L3113">
        <v>0</v>
      </c>
      <c r="M3113" t="s">
        <v>2139</v>
      </c>
    </row>
    <row r="3114" spans="1:13">
      <c r="A3114" s="13">
        <f t="shared" si="48"/>
        <v>1</v>
      </c>
      <c r="B3114">
        <v>3005892</v>
      </c>
      <c r="C3114">
        <v>1380</v>
      </c>
      <c r="D3114">
        <v>1501</v>
      </c>
      <c r="E3114"/>
      <c r="F3114" t="s">
        <v>253</v>
      </c>
      <c r="G3114">
        <v>1</v>
      </c>
      <c r="H3114">
        <v>0</v>
      </c>
      <c r="I3114">
        <v>0</v>
      </c>
      <c r="J3114">
        <v>0</v>
      </c>
      <c r="K3114">
        <v>0</v>
      </c>
      <c r="L3114">
        <v>0</v>
      </c>
      <c r="M3114" t="s">
        <v>2140</v>
      </c>
    </row>
    <row r="3115" spans="1:13">
      <c r="A3115" s="13">
        <f t="shared" si="48"/>
        <v>1</v>
      </c>
      <c r="B3115">
        <v>3005893</v>
      </c>
      <c r="C3115">
        <v>1380</v>
      </c>
      <c r="D3115">
        <v>1501</v>
      </c>
      <c r="E3115"/>
      <c r="F3115" t="s">
        <v>253</v>
      </c>
      <c r="G3115">
        <v>1</v>
      </c>
      <c r="H3115">
        <v>0</v>
      </c>
      <c r="I3115">
        <v>0</v>
      </c>
      <c r="J3115">
        <v>0</v>
      </c>
      <c r="K3115">
        <v>0</v>
      </c>
      <c r="L3115">
        <v>0</v>
      </c>
      <c r="M3115" t="s">
        <v>2140</v>
      </c>
    </row>
    <row r="3116" spans="1:13">
      <c r="A3116" s="13">
        <f t="shared" si="48"/>
        <v>2</v>
      </c>
      <c r="B3116">
        <v>3005894</v>
      </c>
      <c r="C3116">
        <v>1380</v>
      </c>
      <c r="D3116">
        <v>1501</v>
      </c>
      <c r="E3116"/>
      <c r="F3116" t="s">
        <v>253</v>
      </c>
      <c r="G3116">
        <v>2</v>
      </c>
      <c r="H3116">
        <v>0</v>
      </c>
      <c r="I3116">
        <v>0</v>
      </c>
      <c r="J3116">
        <v>0</v>
      </c>
      <c r="K3116">
        <v>0</v>
      </c>
      <c r="L3116">
        <v>0</v>
      </c>
      <c r="M3116" t="s">
        <v>2141</v>
      </c>
    </row>
    <row r="3117" spans="1:13">
      <c r="A3117" s="13">
        <f t="shared" si="48"/>
        <v>1</v>
      </c>
      <c r="B3117">
        <v>3005895</v>
      </c>
      <c r="C3117">
        <v>1380</v>
      </c>
      <c r="D3117">
        <v>1501</v>
      </c>
      <c r="E3117"/>
      <c r="F3117" t="s">
        <v>253</v>
      </c>
      <c r="G3117">
        <v>1</v>
      </c>
      <c r="H3117">
        <v>0</v>
      </c>
      <c r="I3117">
        <v>0</v>
      </c>
      <c r="J3117">
        <v>0</v>
      </c>
      <c r="K3117">
        <v>0</v>
      </c>
      <c r="L3117">
        <v>0</v>
      </c>
      <c r="M3117" t="s">
        <v>2142</v>
      </c>
    </row>
    <row r="3118" spans="1:13">
      <c r="A3118" s="13">
        <f t="shared" si="48"/>
        <v>2</v>
      </c>
      <c r="B3118">
        <v>3005896</v>
      </c>
      <c r="C3118">
        <v>1380</v>
      </c>
      <c r="D3118">
        <v>1501</v>
      </c>
      <c r="E3118"/>
      <c r="F3118" t="s">
        <v>253</v>
      </c>
      <c r="G3118">
        <v>2</v>
      </c>
      <c r="H3118">
        <v>0</v>
      </c>
      <c r="I3118">
        <v>0</v>
      </c>
      <c r="J3118">
        <v>0</v>
      </c>
      <c r="K3118">
        <v>0</v>
      </c>
      <c r="L3118">
        <v>0</v>
      </c>
      <c r="M3118" t="s">
        <v>2143</v>
      </c>
    </row>
    <row r="3119" spans="1:13">
      <c r="A3119" s="13">
        <f t="shared" si="48"/>
        <v>5</v>
      </c>
      <c r="B3119">
        <v>3005897</v>
      </c>
      <c r="C3119">
        <v>1380</v>
      </c>
      <c r="D3119">
        <v>1500</v>
      </c>
      <c r="E3119"/>
      <c r="F3119" t="s">
        <v>253</v>
      </c>
      <c r="G3119">
        <v>5</v>
      </c>
      <c r="H3119">
        <v>0</v>
      </c>
      <c r="I3119">
        <v>0</v>
      </c>
      <c r="J3119">
        <v>0</v>
      </c>
      <c r="K3119">
        <v>0</v>
      </c>
      <c r="L3119">
        <v>0</v>
      </c>
      <c r="M3119" t="s">
        <v>2144</v>
      </c>
    </row>
    <row r="3120" spans="1:13">
      <c r="A3120" s="13">
        <f t="shared" si="48"/>
        <v>1</v>
      </c>
      <c r="B3120">
        <v>3005898</v>
      </c>
      <c r="C3120">
        <v>1380</v>
      </c>
      <c r="D3120">
        <v>1501</v>
      </c>
      <c r="E3120"/>
      <c r="F3120" t="s">
        <v>253</v>
      </c>
      <c r="G3120">
        <v>1</v>
      </c>
      <c r="H3120">
        <v>0</v>
      </c>
      <c r="I3120">
        <v>0</v>
      </c>
      <c r="J3120">
        <v>0</v>
      </c>
      <c r="K3120">
        <v>0</v>
      </c>
      <c r="L3120">
        <v>0</v>
      </c>
      <c r="M3120" t="s">
        <v>2145</v>
      </c>
    </row>
    <row r="3121" spans="1:13">
      <c r="A3121" s="13">
        <f t="shared" si="48"/>
        <v>3</v>
      </c>
      <c r="B3121">
        <v>3005899</v>
      </c>
      <c r="C3121">
        <v>1380</v>
      </c>
      <c r="D3121">
        <v>1501</v>
      </c>
      <c r="E3121"/>
      <c r="F3121" t="s">
        <v>253</v>
      </c>
      <c r="G3121">
        <v>3</v>
      </c>
      <c r="H3121">
        <v>0</v>
      </c>
      <c r="I3121">
        <v>0</v>
      </c>
      <c r="J3121">
        <v>0</v>
      </c>
      <c r="K3121">
        <v>0</v>
      </c>
      <c r="L3121">
        <v>0</v>
      </c>
      <c r="M3121" t="s">
        <v>2146</v>
      </c>
    </row>
    <row r="3122" spans="1:13">
      <c r="A3122" s="13">
        <f t="shared" si="48"/>
        <v>9</v>
      </c>
      <c r="B3122">
        <v>3005900</v>
      </c>
      <c r="C3122">
        <v>1380</v>
      </c>
      <c r="D3122">
        <v>1501</v>
      </c>
      <c r="E3122"/>
      <c r="F3122" t="s">
        <v>253</v>
      </c>
      <c r="G3122">
        <v>9</v>
      </c>
      <c r="H3122">
        <v>0</v>
      </c>
      <c r="I3122">
        <v>0</v>
      </c>
      <c r="J3122">
        <v>0</v>
      </c>
      <c r="K3122">
        <v>0</v>
      </c>
      <c r="L3122">
        <v>0</v>
      </c>
      <c r="M3122" t="s">
        <v>2147</v>
      </c>
    </row>
    <row r="3123" spans="1:13">
      <c r="A3123" s="13">
        <f t="shared" si="48"/>
        <v>1</v>
      </c>
      <c r="B3123">
        <v>3005901</v>
      </c>
      <c r="C3123">
        <v>1380</v>
      </c>
      <c r="D3123">
        <v>1500</v>
      </c>
      <c r="E3123"/>
      <c r="F3123" t="s">
        <v>253</v>
      </c>
      <c r="G3123">
        <v>1</v>
      </c>
      <c r="H3123">
        <v>0</v>
      </c>
      <c r="I3123">
        <v>0</v>
      </c>
      <c r="J3123">
        <v>0</v>
      </c>
      <c r="K3123">
        <v>0</v>
      </c>
      <c r="L3123">
        <v>0</v>
      </c>
      <c r="M3123" t="s">
        <v>2148</v>
      </c>
    </row>
    <row r="3124" spans="1:13">
      <c r="A3124" s="13">
        <f t="shared" si="48"/>
        <v>10</v>
      </c>
      <c r="B3124">
        <v>3005902</v>
      </c>
      <c r="C3124">
        <v>1380</v>
      </c>
      <c r="D3124">
        <v>1500</v>
      </c>
      <c r="E3124"/>
      <c r="F3124" t="s">
        <v>253</v>
      </c>
      <c r="G3124">
        <v>10</v>
      </c>
      <c r="H3124">
        <v>0</v>
      </c>
      <c r="I3124">
        <v>0</v>
      </c>
      <c r="J3124">
        <v>0</v>
      </c>
      <c r="K3124">
        <v>0</v>
      </c>
      <c r="L3124">
        <v>0</v>
      </c>
      <c r="M3124" t="s">
        <v>2149</v>
      </c>
    </row>
    <row r="3125" spans="1:13">
      <c r="A3125" s="13">
        <f t="shared" si="48"/>
        <v>2</v>
      </c>
      <c r="B3125">
        <v>3005903</v>
      </c>
      <c r="C3125">
        <v>1380</v>
      </c>
      <c r="D3125">
        <v>1501</v>
      </c>
      <c r="E3125"/>
      <c r="F3125" t="s">
        <v>253</v>
      </c>
      <c r="G3125">
        <v>2</v>
      </c>
      <c r="H3125">
        <v>0</v>
      </c>
      <c r="I3125">
        <v>0</v>
      </c>
      <c r="J3125">
        <v>0</v>
      </c>
      <c r="K3125">
        <v>0</v>
      </c>
      <c r="L3125">
        <v>0</v>
      </c>
      <c r="M3125" t="s">
        <v>2150</v>
      </c>
    </row>
    <row r="3126" spans="1:13">
      <c r="A3126" s="13">
        <f t="shared" si="48"/>
        <v>1</v>
      </c>
      <c r="B3126">
        <v>3005904</v>
      </c>
      <c r="C3126">
        <v>1380</v>
      </c>
      <c r="D3126">
        <v>1500</v>
      </c>
      <c r="E3126"/>
      <c r="F3126" t="s">
        <v>253</v>
      </c>
      <c r="G3126">
        <v>1</v>
      </c>
      <c r="H3126">
        <v>0</v>
      </c>
      <c r="I3126">
        <v>0</v>
      </c>
      <c r="J3126">
        <v>0</v>
      </c>
      <c r="K3126">
        <v>0</v>
      </c>
      <c r="L3126">
        <v>0</v>
      </c>
      <c r="M3126" t="s">
        <v>8292</v>
      </c>
    </row>
    <row r="3127" spans="1:13">
      <c r="A3127" s="13">
        <f t="shared" si="48"/>
        <v>35</v>
      </c>
      <c r="B3127">
        <v>3005905</v>
      </c>
      <c r="C3127">
        <v>1380</v>
      </c>
      <c r="D3127">
        <v>1500</v>
      </c>
      <c r="E3127"/>
      <c r="F3127" t="s">
        <v>253</v>
      </c>
      <c r="G3127">
        <v>35</v>
      </c>
      <c r="H3127">
        <v>0</v>
      </c>
      <c r="I3127">
        <v>0</v>
      </c>
      <c r="J3127">
        <v>0</v>
      </c>
      <c r="K3127">
        <v>0</v>
      </c>
      <c r="L3127">
        <v>0</v>
      </c>
      <c r="M3127" t="s">
        <v>2151</v>
      </c>
    </row>
    <row r="3128" spans="1:13">
      <c r="A3128" s="13">
        <f t="shared" si="48"/>
        <v>2</v>
      </c>
      <c r="B3128">
        <v>3005906</v>
      </c>
      <c r="C3128">
        <v>1380</v>
      </c>
      <c r="D3128">
        <v>1500</v>
      </c>
      <c r="E3128"/>
      <c r="F3128" t="s">
        <v>253</v>
      </c>
      <c r="G3128">
        <v>2</v>
      </c>
      <c r="H3128">
        <v>0</v>
      </c>
      <c r="I3128">
        <v>0</v>
      </c>
      <c r="J3128">
        <v>0</v>
      </c>
      <c r="K3128">
        <v>0</v>
      </c>
      <c r="L3128">
        <v>0</v>
      </c>
      <c r="M3128" t="s">
        <v>2152</v>
      </c>
    </row>
    <row r="3129" spans="1:13">
      <c r="A3129" s="13">
        <f t="shared" si="48"/>
        <v>7</v>
      </c>
      <c r="B3129">
        <v>3005907</v>
      </c>
      <c r="C3129">
        <v>1380</v>
      </c>
      <c r="D3129">
        <v>1500</v>
      </c>
      <c r="E3129"/>
      <c r="F3129" t="s">
        <v>253</v>
      </c>
      <c r="G3129">
        <v>7</v>
      </c>
      <c r="H3129">
        <v>0</v>
      </c>
      <c r="I3129">
        <v>0</v>
      </c>
      <c r="J3129">
        <v>0</v>
      </c>
      <c r="K3129">
        <v>0</v>
      </c>
      <c r="L3129">
        <v>0</v>
      </c>
      <c r="M3129" t="s">
        <v>2153</v>
      </c>
    </row>
    <row r="3130" spans="1:13">
      <c r="A3130" s="13">
        <f t="shared" si="48"/>
        <v>6</v>
      </c>
      <c r="B3130">
        <v>3005908</v>
      </c>
      <c r="C3130">
        <v>1380</v>
      </c>
      <c r="D3130">
        <v>1501</v>
      </c>
      <c r="E3130"/>
      <c r="F3130" t="s">
        <v>253</v>
      </c>
      <c r="G3130">
        <v>6</v>
      </c>
      <c r="H3130">
        <v>0</v>
      </c>
      <c r="I3130">
        <v>0</v>
      </c>
      <c r="J3130">
        <v>0</v>
      </c>
      <c r="K3130">
        <v>0</v>
      </c>
      <c r="L3130">
        <v>0</v>
      </c>
      <c r="M3130" t="s">
        <v>2154</v>
      </c>
    </row>
    <row r="3131" spans="1:13">
      <c r="A3131" s="13">
        <f t="shared" si="48"/>
        <v>4</v>
      </c>
      <c r="B3131">
        <v>3005909</v>
      </c>
      <c r="C3131">
        <v>1380</v>
      </c>
      <c r="D3131">
        <v>1500</v>
      </c>
      <c r="E3131"/>
      <c r="F3131" t="s">
        <v>253</v>
      </c>
      <c r="G3131">
        <v>4</v>
      </c>
      <c r="H3131">
        <v>0</v>
      </c>
      <c r="I3131">
        <v>0</v>
      </c>
      <c r="J3131">
        <v>0</v>
      </c>
      <c r="K3131">
        <v>0</v>
      </c>
      <c r="L3131">
        <v>0</v>
      </c>
      <c r="M3131" t="s">
        <v>2155</v>
      </c>
    </row>
    <row r="3132" spans="1:13">
      <c r="A3132" s="13">
        <f t="shared" si="48"/>
        <v>4</v>
      </c>
      <c r="B3132">
        <v>3005911</v>
      </c>
      <c r="C3132">
        <v>1380</v>
      </c>
      <c r="D3132">
        <v>1501</v>
      </c>
      <c r="E3132"/>
      <c r="F3132" t="s">
        <v>253</v>
      </c>
      <c r="G3132">
        <v>4</v>
      </c>
      <c r="H3132">
        <v>0</v>
      </c>
      <c r="I3132">
        <v>0</v>
      </c>
      <c r="J3132">
        <v>0</v>
      </c>
      <c r="K3132">
        <v>0</v>
      </c>
      <c r="L3132">
        <v>0</v>
      </c>
      <c r="M3132" t="s">
        <v>2156</v>
      </c>
    </row>
    <row r="3133" spans="1:13">
      <c r="A3133" s="13">
        <f t="shared" si="48"/>
        <v>1</v>
      </c>
      <c r="B3133">
        <v>3005914</v>
      </c>
      <c r="C3133">
        <v>1380</v>
      </c>
      <c r="D3133">
        <v>1501</v>
      </c>
      <c r="E3133"/>
      <c r="F3133" t="s">
        <v>253</v>
      </c>
      <c r="G3133">
        <v>1</v>
      </c>
      <c r="H3133">
        <v>0</v>
      </c>
      <c r="I3133">
        <v>0</v>
      </c>
      <c r="J3133">
        <v>0</v>
      </c>
      <c r="K3133">
        <v>0</v>
      </c>
      <c r="L3133">
        <v>0</v>
      </c>
      <c r="M3133" t="s">
        <v>2157</v>
      </c>
    </row>
    <row r="3134" spans="1:13">
      <c r="A3134" s="13">
        <f t="shared" si="48"/>
        <v>6</v>
      </c>
      <c r="B3134">
        <v>3005915</v>
      </c>
      <c r="C3134">
        <v>1380</v>
      </c>
      <c r="D3134">
        <v>1501</v>
      </c>
      <c r="E3134"/>
      <c r="F3134" t="s">
        <v>253</v>
      </c>
      <c r="G3134">
        <v>6</v>
      </c>
      <c r="H3134">
        <v>0</v>
      </c>
      <c r="I3134">
        <v>0</v>
      </c>
      <c r="J3134">
        <v>0</v>
      </c>
      <c r="K3134">
        <v>0</v>
      </c>
      <c r="L3134">
        <v>0</v>
      </c>
      <c r="M3134" t="s">
        <v>2158</v>
      </c>
    </row>
    <row r="3135" spans="1:13">
      <c r="A3135" s="13">
        <f t="shared" si="48"/>
        <v>2</v>
      </c>
      <c r="B3135">
        <v>3005916</v>
      </c>
      <c r="C3135">
        <v>1380</v>
      </c>
      <c r="D3135">
        <v>1501</v>
      </c>
      <c r="E3135"/>
      <c r="F3135" t="s">
        <v>253</v>
      </c>
      <c r="G3135">
        <v>2</v>
      </c>
      <c r="H3135">
        <v>0</v>
      </c>
      <c r="I3135">
        <v>0</v>
      </c>
      <c r="J3135">
        <v>0</v>
      </c>
      <c r="K3135">
        <v>0</v>
      </c>
      <c r="L3135">
        <v>0</v>
      </c>
      <c r="M3135" t="s">
        <v>2159</v>
      </c>
    </row>
    <row r="3136" spans="1:13">
      <c r="A3136" s="13">
        <f t="shared" si="48"/>
        <v>18</v>
      </c>
      <c r="B3136">
        <v>3005918</v>
      </c>
      <c r="C3136">
        <v>1380</v>
      </c>
      <c r="D3136">
        <v>1501</v>
      </c>
      <c r="E3136"/>
      <c r="F3136" t="s">
        <v>253</v>
      </c>
      <c r="G3136">
        <v>18</v>
      </c>
      <c r="H3136">
        <v>0</v>
      </c>
      <c r="I3136">
        <v>0</v>
      </c>
      <c r="J3136">
        <v>0</v>
      </c>
      <c r="K3136">
        <v>0</v>
      </c>
      <c r="L3136">
        <v>0</v>
      </c>
      <c r="M3136" t="s">
        <v>2160</v>
      </c>
    </row>
    <row r="3137" spans="1:13">
      <c r="A3137" s="13">
        <f t="shared" si="48"/>
        <v>2</v>
      </c>
      <c r="B3137">
        <v>3005919</v>
      </c>
      <c r="C3137">
        <v>1380</v>
      </c>
      <c r="D3137">
        <v>1501</v>
      </c>
      <c r="E3137"/>
      <c r="F3137" t="s">
        <v>253</v>
      </c>
      <c r="G3137">
        <v>2</v>
      </c>
      <c r="H3137">
        <v>0</v>
      </c>
      <c r="I3137">
        <v>0</v>
      </c>
      <c r="J3137">
        <v>0</v>
      </c>
      <c r="K3137">
        <v>0</v>
      </c>
      <c r="L3137">
        <v>0</v>
      </c>
      <c r="M3137" t="s">
        <v>2161</v>
      </c>
    </row>
    <row r="3138" spans="1:13">
      <c r="A3138" s="13">
        <f t="shared" si="48"/>
        <v>6</v>
      </c>
      <c r="B3138">
        <v>3005920</v>
      </c>
      <c r="C3138">
        <v>1380</v>
      </c>
      <c r="D3138">
        <v>1501</v>
      </c>
      <c r="E3138"/>
      <c r="F3138" t="s">
        <v>253</v>
      </c>
      <c r="G3138">
        <v>6</v>
      </c>
      <c r="H3138">
        <v>0</v>
      </c>
      <c r="I3138">
        <v>0</v>
      </c>
      <c r="J3138">
        <v>0</v>
      </c>
      <c r="K3138">
        <v>0</v>
      </c>
      <c r="L3138">
        <v>0</v>
      </c>
      <c r="M3138" t="s">
        <v>2162</v>
      </c>
    </row>
    <row r="3139" spans="1:13">
      <c r="A3139" s="13">
        <f t="shared" ref="A3139:A3202" si="49">G3139+H3139+I3139</f>
        <v>2</v>
      </c>
      <c r="B3139">
        <v>3005921</v>
      </c>
      <c r="C3139">
        <v>1380</v>
      </c>
      <c r="D3139">
        <v>1501</v>
      </c>
      <c r="E3139"/>
      <c r="F3139" t="s">
        <v>253</v>
      </c>
      <c r="G3139">
        <v>2</v>
      </c>
      <c r="H3139">
        <v>0</v>
      </c>
      <c r="I3139">
        <v>0</v>
      </c>
      <c r="J3139">
        <v>0</v>
      </c>
      <c r="K3139">
        <v>0</v>
      </c>
      <c r="L3139">
        <v>0</v>
      </c>
      <c r="M3139" t="s">
        <v>2163</v>
      </c>
    </row>
    <row r="3140" spans="1:13">
      <c r="A3140" s="13">
        <f t="shared" si="49"/>
        <v>3</v>
      </c>
      <c r="B3140">
        <v>3005922</v>
      </c>
      <c r="C3140">
        <v>1380</v>
      </c>
      <c r="D3140">
        <v>1501</v>
      </c>
      <c r="E3140"/>
      <c r="F3140" t="s">
        <v>253</v>
      </c>
      <c r="G3140">
        <v>3</v>
      </c>
      <c r="H3140">
        <v>0</v>
      </c>
      <c r="I3140">
        <v>0</v>
      </c>
      <c r="J3140">
        <v>0</v>
      </c>
      <c r="K3140">
        <v>0</v>
      </c>
      <c r="L3140">
        <v>0</v>
      </c>
      <c r="M3140" t="s">
        <v>2164</v>
      </c>
    </row>
    <row r="3141" spans="1:13">
      <c r="A3141" s="13">
        <f t="shared" si="49"/>
        <v>3</v>
      </c>
      <c r="B3141">
        <v>3005923</v>
      </c>
      <c r="C3141">
        <v>1380</v>
      </c>
      <c r="D3141">
        <v>1500</v>
      </c>
      <c r="E3141"/>
      <c r="F3141" t="s">
        <v>253</v>
      </c>
      <c r="G3141">
        <v>3</v>
      </c>
      <c r="H3141">
        <v>0</v>
      </c>
      <c r="I3141">
        <v>0</v>
      </c>
      <c r="J3141">
        <v>0</v>
      </c>
      <c r="K3141">
        <v>0</v>
      </c>
      <c r="L3141">
        <v>0</v>
      </c>
      <c r="M3141" t="s">
        <v>2165</v>
      </c>
    </row>
    <row r="3142" spans="1:13">
      <c r="A3142" s="13">
        <f t="shared" si="49"/>
        <v>2</v>
      </c>
      <c r="B3142">
        <v>3005924</v>
      </c>
      <c r="C3142">
        <v>1380</v>
      </c>
      <c r="D3142">
        <v>1501</v>
      </c>
      <c r="E3142"/>
      <c r="F3142" t="s">
        <v>253</v>
      </c>
      <c r="G3142">
        <v>2</v>
      </c>
      <c r="H3142">
        <v>0</v>
      </c>
      <c r="I3142">
        <v>0</v>
      </c>
      <c r="J3142">
        <v>0</v>
      </c>
      <c r="K3142">
        <v>0</v>
      </c>
      <c r="L3142">
        <v>0</v>
      </c>
      <c r="M3142" t="s">
        <v>2166</v>
      </c>
    </row>
    <row r="3143" spans="1:13">
      <c r="A3143" s="13">
        <f t="shared" si="49"/>
        <v>7</v>
      </c>
      <c r="B3143">
        <v>3005925</v>
      </c>
      <c r="C3143">
        <v>1380</v>
      </c>
      <c r="D3143">
        <v>1501</v>
      </c>
      <c r="E3143"/>
      <c r="F3143" t="s">
        <v>253</v>
      </c>
      <c r="G3143">
        <v>7</v>
      </c>
      <c r="H3143">
        <v>0</v>
      </c>
      <c r="I3143">
        <v>0</v>
      </c>
      <c r="J3143">
        <v>0</v>
      </c>
      <c r="K3143">
        <v>0</v>
      </c>
      <c r="L3143">
        <v>0</v>
      </c>
      <c r="M3143" t="s">
        <v>2167</v>
      </c>
    </row>
    <row r="3144" spans="1:13">
      <c r="A3144" s="13">
        <f t="shared" si="49"/>
        <v>1</v>
      </c>
      <c r="B3144">
        <v>3005927</v>
      </c>
      <c r="C3144">
        <v>1380</v>
      </c>
      <c r="D3144">
        <v>1501</v>
      </c>
      <c r="E3144"/>
      <c r="F3144" t="s">
        <v>253</v>
      </c>
      <c r="G3144">
        <v>1</v>
      </c>
      <c r="H3144">
        <v>0</v>
      </c>
      <c r="I3144">
        <v>0</v>
      </c>
      <c r="J3144">
        <v>0</v>
      </c>
      <c r="K3144">
        <v>0</v>
      </c>
      <c r="L3144">
        <v>0</v>
      </c>
      <c r="M3144" t="s">
        <v>2168</v>
      </c>
    </row>
    <row r="3145" spans="1:13">
      <c r="A3145" s="13">
        <f t="shared" si="49"/>
        <v>1</v>
      </c>
      <c r="B3145">
        <v>3005928</v>
      </c>
      <c r="C3145">
        <v>1380</v>
      </c>
      <c r="D3145">
        <v>1501</v>
      </c>
      <c r="E3145"/>
      <c r="F3145" t="s">
        <v>253</v>
      </c>
      <c r="G3145">
        <v>1</v>
      </c>
      <c r="H3145">
        <v>0</v>
      </c>
      <c r="I3145">
        <v>0</v>
      </c>
      <c r="J3145">
        <v>0</v>
      </c>
      <c r="K3145">
        <v>0</v>
      </c>
      <c r="L3145">
        <v>0</v>
      </c>
      <c r="M3145" t="s">
        <v>2169</v>
      </c>
    </row>
    <row r="3146" spans="1:13">
      <c r="A3146" s="13">
        <f t="shared" si="49"/>
        <v>1</v>
      </c>
      <c r="B3146">
        <v>3005929</v>
      </c>
      <c r="C3146">
        <v>1380</v>
      </c>
      <c r="D3146">
        <v>1501</v>
      </c>
      <c r="E3146"/>
      <c r="F3146" t="s">
        <v>253</v>
      </c>
      <c r="G3146">
        <v>1</v>
      </c>
      <c r="H3146">
        <v>0</v>
      </c>
      <c r="I3146">
        <v>0</v>
      </c>
      <c r="J3146">
        <v>0</v>
      </c>
      <c r="K3146">
        <v>0</v>
      </c>
      <c r="L3146">
        <v>0</v>
      </c>
      <c r="M3146" t="s">
        <v>2170</v>
      </c>
    </row>
    <row r="3147" spans="1:13">
      <c r="A3147" s="13">
        <f t="shared" si="49"/>
        <v>1</v>
      </c>
      <c r="B3147">
        <v>3005930</v>
      </c>
      <c r="C3147">
        <v>1380</v>
      </c>
      <c r="D3147">
        <v>1501</v>
      </c>
      <c r="E3147"/>
      <c r="F3147" t="s">
        <v>253</v>
      </c>
      <c r="G3147">
        <v>1</v>
      </c>
      <c r="H3147">
        <v>0</v>
      </c>
      <c r="I3147">
        <v>0</v>
      </c>
      <c r="J3147">
        <v>0</v>
      </c>
      <c r="K3147">
        <v>0</v>
      </c>
      <c r="L3147">
        <v>0</v>
      </c>
      <c r="M3147" t="s">
        <v>2171</v>
      </c>
    </row>
    <row r="3148" spans="1:13">
      <c r="A3148" s="13">
        <f t="shared" si="49"/>
        <v>2</v>
      </c>
      <c r="B3148">
        <v>3005931</v>
      </c>
      <c r="C3148">
        <v>1380</v>
      </c>
      <c r="D3148">
        <v>1501</v>
      </c>
      <c r="E3148"/>
      <c r="F3148" t="s">
        <v>253</v>
      </c>
      <c r="G3148">
        <v>2</v>
      </c>
      <c r="H3148">
        <v>0</v>
      </c>
      <c r="I3148">
        <v>0</v>
      </c>
      <c r="J3148">
        <v>0</v>
      </c>
      <c r="K3148">
        <v>0</v>
      </c>
      <c r="L3148">
        <v>0</v>
      </c>
      <c r="M3148" t="s">
        <v>2172</v>
      </c>
    </row>
    <row r="3149" spans="1:13">
      <c r="A3149" s="13">
        <f t="shared" si="49"/>
        <v>1</v>
      </c>
      <c r="B3149">
        <v>3005932</v>
      </c>
      <c r="C3149">
        <v>1380</v>
      </c>
      <c r="D3149">
        <v>1500</v>
      </c>
      <c r="E3149"/>
      <c r="F3149" t="s">
        <v>253</v>
      </c>
      <c r="G3149">
        <v>1</v>
      </c>
      <c r="H3149">
        <v>0</v>
      </c>
      <c r="I3149">
        <v>0</v>
      </c>
      <c r="J3149">
        <v>0</v>
      </c>
      <c r="K3149">
        <v>0</v>
      </c>
      <c r="L3149">
        <v>0</v>
      </c>
      <c r="M3149" t="s">
        <v>2173</v>
      </c>
    </row>
    <row r="3150" spans="1:13">
      <c r="A3150" s="13">
        <f t="shared" si="49"/>
        <v>1</v>
      </c>
      <c r="B3150">
        <v>3005933</v>
      </c>
      <c r="C3150">
        <v>1380</v>
      </c>
      <c r="D3150">
        <v>1500</v>
      </c>
      <c r="E3150"/>
      <c r="F3150" t="s">
        <v>253</v>
      </c>
      <c r="G3150">
        <v>1</v>
      </c>
      <c r="H3150">
        <v>0</v>
      </c>
      <c r="I3150">
        <v>0</v>
      </c>
      <c r="J3150">
        <v>0</v>
      </c>
      <c r="K3150">
        <v>0</v>
      </c>
      <c r="L3150">
        <v>0</v>
      </c>
      <c r="M3150" t="s">
        <v>2174</v>
      </c>
    </row>
    <row r="3151" spans="1:13">
      <c r="A3151" s="13">
        <f t="shared" si="49"/>
        <v>4</v>
      </c>
      <c r="B3151">
        <v>3005934</v>
      </c>
      <c r="C3151">
        <v>1380</v>
      </c>
      <c r="D3151">
        <v>1500</v>
      </c>
      <c r="E3151"/>
      <c r="F3151" t="s">
        <v>253</v>
      </c>
      <c r="G3151">
        <v>4</v>
      </c>
      <c r="H3151">
        <v>0</v>
      </c>
      <c r="I3151">
        <v>0</v>
      </c>
      <c r="J3151">
        <v>0</v>
      </c>
      <c r="K3151">
        <v>0</v>
      </c>
      <c r="L3151">
        <v>0</v>
      </c>
      <c r="M3151" t="s">
        <v>2175</v>
      </c>
    </row>
    <row r="3152" spans="1:13">
      <c r="A3152" s="13">
        <f t="shared" si="49"/>
        <v>4</v>
      </c>
      <c r="B3152">
        <v>3005935</v>
      </c>
      <c r="C3152">
        <v>1380</v>
      </c>
      <c r="D3152">
        <v>1500</v>
      </c>
      <c r="E3152"/>
      <c r="F3152" t="s">
        <v>253</v>
      </c>
      <c r="G3152">
        <v>4</v>
      </c>
      <c r="H3152">
        <v>0</v>
      </c>
      <c r="I3152">
        <v>0</v>
      </c>
      <c r="J3152">
        <v>0</v>
      </c>
      <c r="K3152">
        <v>0</v>
      </c>
      <c r="L3152">
        <v>0</v>
      </c>
      <c r="M3152" t="s">
        <v>2176</v>
      </c>
    </row>
    <row r="3153" spans="1:13">
      <c r="A3153" s="13">
        <f t="shared" si="49"/>
        <v>4</v>
      </c>
      <c r="B3153">
        <v>3005936</v>
      </c>
      <c r="C3153">
        <v>1380</v>
      </c>
      <c r="D3153">
        <v>1501</v>
      </c>
      <c r="E3153"/>
      <c r="F3153" t="s">
        <v>253</v>
      </c>
      <c r="G3153">
        <v>4</v>
      </c>
      <c r="H3153">
        <v>0</v>
      </c>
      <c r="I3153">
        <v>0</v>
      </c>
      <c r="J3153">
        <v>0</v>
      </c>
      <c r="K3153">
        <v>0</v>
      </c>
      <c r="L3153">
        <v>0</v>
      </c>
      <c r="M3153" t="s">
        <v>2177</v>
      </c>
    </row>
    <row r="3154" spans="1:13">
      <c r="A3154" s="13">
        <f t="shared" si="49"/>
        <v>4</v>
      </c>
      <c r="B3154">
        <v>3005937</v>
      </c>
      <c r="C3154">
        <v>1380</v>
      </c>
      <c r="D3154">
        <v>1501</v>
      </c>
      <c r="E3154"/>
      <c r="F3154" t="s">
        <v>253</v>
      </c>
      <c r="G3154">
        <v>4</v>
      </c>
      <c r="H3154">
        <v>0</v>
      </c>
      <c r="I3154">
        <v>0</v>
      </c>
      <c r="J3154">
        <v>0</v>
      </c>
      <c r="K3154">
        <v>0</v>
      </c>
      <c r="L3154">
        <v>0</v>
      </c>
      <c r="M3154" t="s">
        <v>2178</v>
      </c>
    </row>
    <row r="3155" spans="1:13">
      <c r="A3155" s="13">
        <f t="shared" si="49"/>
        <v>12</v>
      </c>
      <c r="B3155">
        <v>3005938</v>
      </c>
      <c r="C3155">
        <v>1380</v>
      </c>
      <c r="D3155">
        <v>1501</v>
      </c>
      <c r="E3155"/>
      <c r="F3155" t="s">
        <v>253</v>
      </c>
      <c r="G3155">
        <v>12</v>
      </c>
      <c r="H3155">
        <v>0</v>
      </c>
      <c r="I3155">
        <v>0</v>
      </c>
      <c r="J3155">
        <v>0</v>
      </c>
      <c r="K3155">
        <v>0</v>
      </c>
      <c r="L3155">
        <v>0</v>
      </c>
      <c r="M3155" t="s">
        <v>2179</v>
      </c>
    </row>
    <row r="3156" spans="1:13">
      <c r="A3156" s="13">
        <f t="shared" si="49"/>
        <v>3</v>
      </c>
      <c r="B3156">
        <v>3005939</v>
      </c>
      <c r="C3156">
        <v>1380</v>
      </c>
      <c r="D3156">
        <v>1501</v>
      </c>
      <c r="E3156"/>
      <c r="F3156" t="s">
        <v>253</v>
      </c>
      <c r="G3156">
        <v>3</v>
      </c>
      <c r="H3156">
        <v>0</v>
      </c>
      <c r="I3156">
        <v>0</v>
      </c>
      <c r="J3156">
        <v>0</v>
      </c>
      <c r="K3156">
        <v>0</v>
      </c>
      <c r="L3156">
        <v>0</v>
      </c>
      <c r="M3156" t="s">
        <v>2180</v>
      </c>
    </row>
    <row r="3157" spans="1:13">
      <c r="A3157" s="13">
        <f t="shared" si="49"/>
        <v>5</v>
      </c>
      <c r="B3157">
        <v>3005940</v>
      </c>
      <c r="C3157">
        <v>1380</v>
      </c>
      <c r="D3157">
        <v>1501</v>
      </c>
      <c r="E3157"/>
      <c r="F3157" t="s">
        <v>253</v>
      </c>
      <c r="G3157">
        <v>5</v>
      </c>
      <c r="H3157">
        <v>0</v>
      </c>
      <c r="I3157">
        <v>0</v>
      </c>
      <c r="J3157">
        <v>0</v>
      </c>
      <c r="K3157">
        <v>0</v>
      </c>
      <c r="L3157">
        <v>0</v>
      </c>
      <c r="M3157" t="s">
        <v>2181</v>
      </c>
    </row>
    <row r="3158" spans="1:13">
      <c r="A3158" s="13">
        <f t="shared" si="49"/>
        <v>2</v>
      </c>
      <c r="B3158">
        <v>3005943</v>
      </c>
      <c r="C3158">
        <v>1380</v>
      </c>
      <c r="D3158">
        <v>1501</v>
      </c>
      <c r="E3158"/>
      <c r="F3158" t="s">
        <v>253</v>
      </c>
      <c r="G3158">
        <v>2</v>
      </c>
      <c r="H3158">
        <v>0</v>
      </c>
      <c r="I3158">
        <v>0</v>
      </c>
      <c r="J3158">
        <v>0</v>
      </c>
      <c r="K3158">
        <v>0</v>
      </c>
      <c r="L3158">
        <v>0</v>
      </c>
      <c r="M3158" t="s">
        <v>2182</v>
      </c>
    </row>
    <row r="3159" spans="1:13">
      <c r="A3159" s="13">
        <f t="shared" si="49"/>
        <v>1</v>
      </c>
      <c r="B3159">
        <v>3005945</v>
      </c>
      <c r="C3159">
        <v>1380</v>
      </c>
      <c r="D3159">
        <v>1501</v>
      </c>
      <c r="E3159"/>
      <c r="F3159" t="s">
        <v>253</v>
      </c>
      <c r="G3159">
        <v>1</v>
      </c>
      <c r="H3159">
        <v>0</v>
      </c>
      <c r="I3159">
        <v>0</v>
      </c>
      <c r="J3159">
        <v>0</v>
      </c>
      <c r="K3159">
        <v>0</v>
      </c>
      <c r="L3159">
        <v>0</v>
      </c>
      <c r="M3159" t="s">
        <v>2183</v>
      </c>
    </row>
    <row r="3160" spans="1:13">
      <c r="A3160" s="13">
        <f t="shared" si="49"/>
        <v>4</v>
      </c>
      <c r="B3160">
        <v>3005947</v>
      </c>
      <c r="C3160">
        <v>1380</v>
      </c>
      <c r="D3160">
        <v>1501</v>
      </c>
      <c r="E3160"/>
      <c r="F3160" t="s">
        <v>253</v>
      </c>
      <c r="G3160">
        <v>4</v>
      </c>
      <c r="H3160">
        <v>0</v>
      </c>
      <c r="I3160">
        <v>0</v>
      </c>
      <c r="J3160">
        <v>0</v>
      </c>
      <c r="K3160">
        <v>0</v>
      </c>
      <c r="L3160">
        <v>0</v>
      </c>
      <c r="M3160" t="s">
        <v>2184</v>
      </c>
    </row>
    <row r="3161" spans="1:13">
      <c r="A3161" s="13">
        <f t="shared" si="49"/>
        <v>1</v>
      </c>
      <c r="B3161">
        <v>3005948</v>
      </c>
      <c r="C3161">
        <v>1380</v>
      </c>
      <c r="D3161">
        <v>1501</v>
      </c>
      <c r="E3161"/>
      <c r="F3161" t="s">
        <v>253</v>
      </c>
      <c r="G3161">
        <v>1</v>
      </c>
      <c r="H3161">
        <v>0</v>
      </c>
      <c r="I3161">
        <v>0</v>
      </c>
      <c r="J3161">
        <v>0</v>
      </c>
      <c r="K3161">
        <v>0</v>
      </c>
      <c r="L3161">
        <v>0</v>
      </c>
      <c r="M3161" t="s">
        <v>2185</v>
      </c>
    </row>
    <row r="3162" spans="1:13">
      <c r="A3162" s="13">
        <f t="shared" si="49"/>
        <v>14</v>
      </c>
      <c r="B3162">
        <v>3005949</v>
      </c>
      <c r="C3162">
        <v>1380</v>
      </c>
      <c r="D3162">
        <v>1501</v>
      </c>
      <c r="E3162"/>
      <c r="F3162" t="s">
        <v>253</v>
      </c>
      <c r="G3162">
        <v>14</v>
      </c>
      <c r="H3162">
        <v>0</v>
      </c>
      <c r="I3162">
        <v>0</v>
      </c>
      <c r="J3162">
        <v>0</v>
      </c>
      <c r="K3162">
        <v>0</v>
      </c>
      <c r="L3162">
        <v>0</v>
      </c>
      <c r="M3162" t="s">
        <v>2186</v>
      </c>
    </row>
    <row r="3163" spans="1:13">
      <c r="A3163" s="13">
        <f t="shared" si="49"/>
        <v>4</v>
      </c>
      <c r="B3163">
        <v>3005950</v>
      </c>
      <c r="C3163">
        <v>1380</v>
      </c>
      <c r="D3163">
        <v>1501</v>
      </c>
      <c r="E3163"/>
      <c r="F3163" t="s">
        <v>253</v>
      </c>
      <c r="G3163">
        <v>4</v>
      </c>
      <c r="H3163">
        <v>0</v>
      </c>
      <c r="I3163">
        <v>0</v>
      </c>
      <c r="J3163">
        <v>0</v>
      </c>
      <c r="K3163">
        <v>0</v>
      </c>
      <c r="L3163">
        <v>0</v>
      </c>
      <c r="M3163" t="s">
        <v>2187</v>
      </c>
    </row>
    <row r="3164" spans="1:13">
      <c r="A3164" s="13">
        <f t="shared" si="49"/>
        <v>2</v>
      </c>
      <c r="B3164">
        <v>3005951</v>
      </c>
      <c r="C3164">
        <v>1380</v>
      </c>
      <c r="D3164">
        <v>1501</v>
      </c>
      <c r="E3164"/>
      <c r="F3164" t="s">
        <v>253</v>
      </c>
      <c r="G3164">
        <v>2</v>
      </c>
      <c r="H3164">
        <v>0</v>
      </c>
      <c r="I3164">
        <v>0</v>
      </c>
      <c r="J3164">
        <v>0</v>
      </c>
      <c r="K3164">
        <v>0</v>
      </c>
      <c r="L3164">
        <v>0</v>
      </c>
      <c r="M3164" t="s">
        <v>2188</v>
      </c>
    </row>
    <row r="3165" spans="1:13">
      <c r="A3165" s="13">
        <f t="shared" si="49"/>
        <v>8</v>
      </c>
      <c r="B3165">
        <v>3005952</v>
      </c>
      <c r="C3165">
        <v>1380</v>
      </c>
      <c r="D3165">
        <v>1501</v>
      </c>
      <c r="E3165"/>
      <c r="F3165" t="s">
        <v>253</v>
      </c>
      <c r="G3165">
        <v>8</v>
      </c>
      <c r="H3165">
        <v>0</v>
      </c>
      <c r="I3165">
        <v>0</v>
      </c>
      <c r="J3165">
        <v>0</v>
      </c>
      <c r="K3165">
        <v>0</v>
      </c>
      <c r="L3165">
        <v>0</v>
      </c>
      <c r="M3165" t="s">
        <v>2189</v>
      </c>
    </row>
    <row r="3166" spans="1:13">
      <c r="A3166" s="13">
        <f t="shared" si="49"/>
        <v>2</v>
      </c>
      <c r="B3166">
        <v>3005953</v>
      </c>
      <c r="C3166">
        <v>1380</v>
      </c>
      <c r="D3166">
        <v>1501</v>
      </c>
      <c r="E3166"/>
      <c r="F3166" t="s">
        <v>253</v>
      </c>
      <c r="G3166">
        <v>2</v>
      </c>
      <c r="H3166">
        <v>0</v>
      </c>
      <c r="I3166">
        <v>0</v>
      </c>
      <c r="J3166">
        <v>0</v>
      </c>
      <c r="K3166">
        <v>0</v>
      </c>
      <c r="L3166">
        <v>0</v>
      </c>
      <c r="M3166" t="s">
        <v>2190</v>
      </c>
    </row>
    <row r="3167" spans="1:13">
      <c r="A3167" s="13">
        <f t="shared" si="49"/>
        <v>1</v>
      </c>
      <c r="B3167">
        <v>3005954</v>
      </c>
      <c r="C3167">
        <v>1380</v>
      </c>
      <c r="D3167">
        <v>1501</v>
      </c>
      <c r="E3167"/>
      <c r="F3167" t="s">
        <v>253</v>
      </c>
      <c r="G3167">
        <v>1</v>
      </c>
      <c r="H3167">
        <v>0</v>
      </c>
      <c r="I3167">
        <v>0</v>
      </c>
      <c r="J3167">
        <v>0</v>
      </c>
      <c r="K3167">
        <v>0</v>
      </c>
      <c r="L3167">
        <v>0</v>
      </c>
      <c r="M3167" t="s">
        <v>2191</v>
      </c>
    </row>
    <row r="3168" spans="1:13">
      <c r="A3168" s="13">
        <f t="shared" si="49"/>
        <v>2</v>
      </c>
      <c r="B3168">
        <v>3005955</v>
      </c>
      <c r="C3168">
        <v>1380</v>
      </c>
      <c r="D3168">
        <v>1501</v>
      </c>
      <c r="E3168"/>
      <c r="F3168" t="s">
        <v>253</v>
      </c>
      <c r="G3168">
        <v>2</v>
      </c>
      <c r="H3168">
        <v>0</v>
      </c>
      <c r="I3168">
        <v>0</v>
      </c>
      <c r="J3168">
        <v>0</v>
      </c>
      <c r="K3168">
        <v>0</v>
      </c>
      <c r="L3168">
        <v>0</v>
      </c>
      <c r="M3168" t="s">
        <v>2192</v>
      </c>
    </row>
    <row r="3169" spans="1:13">
      <c r="A3169" s="13">
        <f t="shared" si="49"/>
        <v>3</v>
      </c>
      <c r="B3169">
        <v>3005956</v>
      </c>
      <c r="C3169">
        <v>1380</v>
      </c>
      <c r="D3169">
        <v>1501</v>
      </c>
      <c r="E3169"/>
      <c r="F3169" t="s">
        <v>253</v>
      </c>
      <c r="G3169">
        <v>3</v>
      </c>
      <c r="H3169">
        <v>0</v>
      </c>
      <c r="I3169">
        <v>0</v>
      </c>
      <c r="J3169">
        <v>0</v>
      </c>
      <c r="K3169">
        <v>0</v>
      </c>
      <c r="L3169">
        <v>0</v>
      </c>
      <c r="M3169" t="s">
        <v>2193</v>
      </c>
    </row>
    <row r="3170" spans="1:13">
      <c r="A3170" s="13">
        <f t="shared" si="49"/>
        <v>10</v>
      </c>
      <c r="B3170">
        <v>3005957</v>
      </c>
      <c r="C3170">
        <v>1380</v>
      </c>
      <c r="D3170">
        <v>1501</v>
      </c>
      <c r="E3170"/>
      <c r="F3170" t="s">
        <v>253</v>
      </c>
      <c r="G3170">
        <v>10</v>
      </c>
      <c r="H3170">
        <v>0</v>
      </c>
      <c r="I3170">
        <v>0</v>
      </c>
      <c r="J3170">
        <v>0</v>
      </c>
      <c r="K3170">
        <v>0</v>
      </c>
      <c r="L3170">
        <v>0</v>
      </c>
      <c r="M3170" t="s">
        <v>2194</v>
      </c>
    </row>
    <row r="3171" spans="1:13">
      <c r="A3171" s="13">
        <f t="shared" si="49"/>
        <v>157</v>
      </c>
      <c r="B3171">
        <v>3005958</v>
      </c>
      <c r="C3171">
        <v>1380</v>
      </c>
      <c r="D3171">
        <v>1501</v>
      </c>
      <c r="E3171"/>
      <c r="F3171" t="s">
        <v>253</v>
      </c>
      <c r="G3171">
        <v>157</v>
      </c>
      <c r="H3171">
        <v>0</v>
      </c>
      <c r="I3171">
        <v>0</v>
      </c>
      <c r="J3171">
        <v>0</v>
      </c>
      <c r="K3171">
        <v>0</v>
      </c>
      <c r="L3171">
        <v>0</v>
      </c>
      <c r="M3171" t="s">
        <v>2195</v>
      </c>
    </row>
    <row r="3172" spans="1:13">
      <c r="A3172" s="13">
        <f t="shared" si="49"/>
        <v>4</v>
      </c>
      <c r="B3172">
        <v>3005959</v>
      </c>
      <c r="C3172">
        <v>1380</v>
      </c>
      <c r="D3172">
        <v>1501</v>
      </c>
      <c r="E3172"/>
      <c r="F3172" t="s">
        <v>253</v>
      </c>
      <c r="G3172">
        <v>4</v>
      </c>
      <c r="H3172">
        <v>0</v>
      </c>
      <c r="I3172">
        <v>0</v>
      </c>
      <c r="J3172">
        <v>0</v>
      </c>
      <c r="K3172">
        <v>0</v>
      </c>
      <c r="L3172">
        <v>0</v>
      </c>
      <c r="M3172" t="s">
        <v>2196</v>
      </c>
    </row>
    <row r="3173" spans="1:13">
      <c r="A3173" s="13">
        <f t="shared" si="49"/>
        <v>6</v>
      </c>
      <c r="B3173">
        <v>3005960</v>
      </c>
      <c r="C3173">
        <v>1380</v>
      </c>
      <c r="D3173">
        <v>1501</v>
      </c>
      <c r="E3173"/>
      <c r="F3173" t="s">
        <v>253</v>
      </c>
      <c r="G3173">
        <v>6</v>
      </c>
      <c r="H3173">
        <v>0</v>
      </c>
      <c r="I3173">
        <v>0</v>
      </c>
      <c r="J3173">
        <v>0</v>
      </c>
      <c r="K3173">
        <v>0</v>
      </c>
      <c r="L3173">
        <v>0</v>
      </c>
      <c r="M3173" t="s">
        <v>2197</v>
      </c>
    </row>
    <row r="3174" spans="1:13">
      <c r="A3174" s="13">
        <f t="shared" si="49"/>
        <v>2</v>
      </c>
      <c r="B3174">
        <v>3005961</v>
      </c>
      <c r="C3174">
        <v>1380</v>
      </c>
      <c r="D3174">
        <v>1501</v>
      </c>
      <c r="E3174"/>
      <c r="F3174" t="s">
        <v>253</v>
      </c>
      <c r="G3174">
        <v>2</v>
      </c>
      <c r="H3174">
        <v>0</v>
      </c>
      <c r="I3174">
        <v>0</v>
      </c>
      <c r="J3174">
        <v>0</v>
      </c>
      <c r="K3174">
        <v>0</v>
      </c>
      <c r="L3174">
        <v>0</v>
      </c>
      <c r="M3174" t="s">
        <v>2198</v>
      </c>
    </row>
    <row r="3175" spans="1:13">
      <c r="A3175" s="13">
        <f t="shared" si="49"/>
        <v>2</v>
      </c>
      <c r="B3175">
        <v>3005963</v>
      </c>
      <c r="C3175">
        <v>1380</v>
      </c>
      <c r="D3175">
        <v>1500</v>
      </c>
      <c r="E3175"/>
      <c r="F3175" t="s">
        <v>1443</v>
      </c>
      <c r="G3175">
        <v>2</v>
      </c>
      <c r="H3175">
        <v>0</v>
      </c>
      <c r="I3175">
        <v>0</v>
      </c>
      <c r="J3175">
        <v>0</v>
      </c>
      <c r="K3175">
        <v>0</v>
      </c>
      <c r="L3175">
        <v>0</v>
      </c>
      <c r="M3175" t="s">
        <v>8477</v>
      </c>
    </row>
    <row r="3176" spans="1:13">
      <c r="A3176" s="13">
        <f t="shared" si="49"/>
        <v>4</v>
      </c>
      <c r="B3176">
        <v>3005964</v>
      </c>
      <c r="C3176">
        <v>1380</v>
      </c>
      <c r="D3176">
        <v>1501</v>
      </c>
      <c r="E3176"/>
      <c r="F3176" t="s">
        <v>253</v>
      </c>
      <c r="G3176">
        <v>4</v>
      </c>
      <c r="H3176">
        <v>0</v>
      </c>
      <c r="I3176">
        <v>0</v>
      </c>
      <c r="J3176">
        <v>0</v>
      </c>
      <c r="K3176">
        <v>0</v>
      </c>
      <c r="L3176">
        <v>0</v>
      </c>
      <c r="M3176" t="s">
        <v>2199</v>
      </c>
    </row>
    <row r="3177" spans="1:13">
      <c r="A3177" s="13">
        <f t="shared" si="49"/>
        <v>10</v>
      </c>
      <c r="B3177">
        <v>3005965</v>
      </c>
      <c r="C3177">
        <v>1380</v>
      </c>
      <c r="D3177">
        <v>1500</v>
      </c>
      <c r="E3177"/>
      <c r="F3177" t="s">
        <v>289</v>
      </c>
      <c r="G3177">
        <v>10</v>
      </c>
      <c r="H3177">
        <v>0</v>
      </c>
      <c r="I3177">
        <v>0</v>
      </c>
      <c r="J3177">
        <v>0</v>
      </c>
      <c r="K3177">
        <v>0</v>
      </c>
      <c r="L3177">
        <v>0</v>
      </c>
      <c r="M3177" t="s">
        <v>2200</v>
      </c>
    </row>
    <row r="3178" spans="1:13">
      <c r="A3178" s="13">
        <f t="shared" si="49"/>
        <v>4</v>
      </c>
      <c r="B3178">
        <v>3005966</v>
      </c>
      <c r="C3178">
        <v>1380</v>
      </c>
      <c r="D3178">
        <v>1501</v>
      </c>
      <c r="E3178"/>
      <c r="F3178" t="s">
        <v>253</v>
      </c>
      <c r="G3178">
        <v>4</v>
      </c>
      <c r="H3178">
        <v>0</v>
      </c>
      <c r="I3178">
        <v>0</v>
      </c>
      <c r="J3178">
        <v>0</v>
      </c>
      <c r="K3178">
        <v>0</v>
      </c>
      <c r="L3178">
        <v>0</v>
      </c>
      <c r="M3178" t="s">
        <v>2201</v>
      </c>
    </row>
    <row r="3179" spans="1:13">
      <c r="A3179" s="13">
        <f t="shared" si="49"/>
        <v>4</v>
      </c>
      <c r="B3179">
        <v>3005967</v>
      </c>
      <c r="C3179">
        <v>1380</v>
      </c>
      <c r="D3179">
        <v>1501</v>
      </c>
      <c r="E3179"/>
      <c r="F3179" t="s">
        <v>253</v>
      </c>
      <c r="G3179">
        <v>4</v>
      </c>
      <c r="H3179">
        <v>0</v>
      </c>
      <c r="I3179">
        <v>0</v>
      </c>
      <c r="J3179">
        <v>0</v>
      </c>
      <c r="K3179">
        <v>0</v>
      </c>
      <c r="L3179">
        <v>0</v>
      </c>
      <c r="M3179" t="s">
        <v>2202</v>
      </c>
    </row>
    <row r="3180" spans="1:13">
      <c r="A3180" s="13">
        <f t="shared" si="49"/>
        <v>1</v>
      </c>
      <c r="B3180">
        <v>3005968</v>
      </c>
      <c r="C3180">
        <v>1380</v>
      </c>
      <c r="D3180">
        <v>1501</v>
      </c>
      <c r="E3180"/>
      <c r="F3180" t="s">
        <v>253</v>
      </c>
      <c r="G3180">
        <v>1</v>
      </c>
      <c r="H3180">
        <v>0</v>
      </c>
      <c r="I3180">
        <v>0</v>
      </c>
      <c r="J3180">
        <v>0</v>
      </c>
      <c r="K3180">
        <v>0</v>
      </c>
      <c r="L3180">
        <v>0</v>
      </c>
      <c r="M3180" t="s">
        <v>2203</v>
      </c>
    </row>
    <row r="3181" spans="1:13">
      <c r="A3181" s="13">
        <f t="shared" si="49"/>
        <v>2</v>
      </c>
      <c r="B3181">
        <v>3005969</v>
      </c>
      <c r="C3181">
        <v>1380</v>
      </c>
      <c r="D3181">
        <v>1501</v>
      </c>
      <c r="E3181"/>
      <c r="F3181" t="s">
        <v>253</v>
      </c>
      <c r="G3181">
        <v>2</v>
      </c>
      <c r="H3181">
        <v>0</v>
      </c>
      <c r="I3181">
        <v>0</v>
      </c>
      <c r="J3181">
        <v>0</v>
      </c>
      <c r="K3181">
        <v>0</v>
      </c>
      <c r="L3181">
        <v>0</v>
      </c>
      <c r="M3181" t="s">
        <v>2204</v>
      </c>
    </row>
    <row r="3182" spans="1:13">
      <c r="A3182" s="13">
        <f t="shared" si="49"/>
        <v>13</v>
      </c>
      <c r="B3182">
        <v>3005972</v>
      </c>
      <c r="C3182">
        <v>1380</v>
      </c>
      <c r="D3182">
        <v>1501</v>
      </c>
      <c r="E3182"/>
      <c r="F3182" t="s">
        <v>253</v>
      </c>
      <c r="G3182">
        <v>13</v>
      </c>
      <c r="H3182">
        <v>0</v>
      </c>
      <c r="I3182">
        <v>0</v>
      </c>
      <c r="J3182">
        <v>0</v>
      </c>
      <c r="K3182">
        <v>0</v>
      </c>
      <c r="L3182">
        <v>0</v>
      </c>
      <c r="M3182" t="s">
        <v>2205</v>
      </c>
    </row>
    <row r="3183" spans="1:13">
      <c r="A3183" s="13">
        <f t="shared" si="49"/>
        <v>4</v>
      </c>
      <c r="B3183">
        <v>3005973</v>
      </c>
      <c r="C3183">
        <v>1380</v>
      </c>
      <c r="D3183">
        <v>1501</v>
      </c>
      <c r="E3183"/>
      <c r="F3183" t="s">
        <v>253</v>
      </c>
      <c r="G3183">
        <v>4</v>
      </c>
      <c r="H3183">
        <v>0</v>
      </c>
      <c r="I3183">
        <v>0</v>
      </c>
      <c r="J3183">
        <v>0</v>
      </c>
      <c r="K3183">
        <v>0</v>
      </c>
      <c r="L3183">
        <v>0</v>
      </c>
      <c r="M3183" t="s">
        <v>2206</v>
      </c>
    </row>
    <row r="3184" spans="1:13">
      <c r="A3184" s="13">
        <f t="shared" si="49"/>
        <v>14</v>
      </c>
      <c r="B3184">
        <v>3005974</v>
      </c>
      <c r="C3184">
        <v>1380</v>
      </c>
      <c r="D3184">
        <v>1500</v>
      </c>
      <c r="E3184"/>
      <c r="F3184" t="s">
        <v>253</v>
      </c>
      <c r="G3184">
        <v>14</v>
      </c>
      <c r="H3184">
        <v>0</v>
      </c>
      <c r="I3184">
        <v>0</v>
      </c>
      <c r="J3184">
        <v>0</v>
      </c>
      <c r="K3184">
        <v>0</v>
      </c>
      <c r="L3184">
        <v>0</v>
      </c>
      <c r="M3184" t="s">
        <v>2207</v>
      </c>
    </row>
    <row r="3185" spans="1:13">
      <c r="A3185" s="13">
        <f t="shared" si="49"/>
        <v>3</v>
      </c>
      <c r="B3185">
        <v>3005975</v>
      </c>
      <c r="C3185">
        <v>1380</v>
      </c>
      <c r="D3185">
        <v>1501</v>
      </c>
      <c r="E3185"/>
      <c r="F3185" t="s">
        <v>253</v>
      </c>
      <c r="G3185">
        <v>3</v>
      </c>
      <c r="H3185">
        <v>0</v>
      </c>
      <c r="I3185">
        <v>0</v>
      </c>
      <c r="J3185">
        <v>0</v>
      </c>
      <c r="K3185">
        <v>0</v>
      </c>
      <c r="L3185">
        <v>0</v>
      </c>
      <c r="M3185" t="s">
        <v>2208</v>
      </c>
    </row>
    <row r="3186" spans="1:13">
      <c r="A3186" s="13">
        <f t="shared" si="49"/>
        <v>1</v>
      </c>
      <c r="B3186">
        <v>3005976</v>
      </c>
      <c r="C3186">
        <v>1380</v>
      </c>
      <c r="D3186">
        <v>1501</v>
      </c>
      <c r="E3186"/>
      <c r="F3186" t="s">
        <v>253</v>
      </c>
      <c r="G3186">
        <v>1</v>
      </c>
      <c r="H3186">
        <v>0</v>
      </c>
      <c r="I3186">
        <v>0</v>
      </c>
      <c r="J3186">
        <v>0</v>
      </c>
      <c r="K3186">
        <v>0</v>
      </c>
      <c r="L3186">
        <v>0</v>
      </c>
      <c r="M3186" t="s">
        <v>2209</v>
      </c>
    </row>
    <row r="3187" spans="1:13">
      <c r="A3187" s="13">
        <f t="shared" si="49"/>
        <v>1</v>
      </c>
      <c r="B3187">
        <v>3005977</v>
      </c>
      <c r="C3187">
        <v>1380</v>
      </c>
      <c r="D3187">
        <v>1501</v>
      </c>
      <c r="E3187"/>
      <c r="F3187" t="s">
        <v>253</v>
      </c>
      <c r="G3187">
        <v>1</v>
      </c>
      <c r="H3187">
        <v>0</v>
      </c>
      <c r="I3187">
        <v>0</v>
      </c>
      <c r="J3187">
        <v>0</v>
      </c>
      <c r="K3187">
        <v>0</v>
      </c>
      <c r="L3187">
        <v>0</v>
      </c>
      <c r="M3187" t="s">
        <v>2210</v>
      </c>
    </row>
    <row r="3188" spans="1:13">
      <c r="A3188" s="13">
        <f t="shared" si="49"/>
        <v>4</v>
      </c>
      <c r="B3188">
        <v>3005978</v>
      </c>
      <c r="C3188">
        <v>1380</v>
      </c>
      <c r="D3188">
        <v>1501</v>
      </c>
      <c r="E3188"/>
      <c r="F3188" t="s">
        <v>253</v>
      </c>
      <c r="G3188">
        <v>4</v>
      </c>
      <c r="H3188">
        <v>0</v>
      </c>
      <c r="I3188">
        <v>0</v>
      </c>
      <c r="J3188">
        <v>0</v>
      </c>
      <c r="K3188">
        <v>0</v>
      </c>
      <c r="L3188">
        <v>0</v>
      </c>
      <c r="M3188" t="s">
        <v>2211</v>
      </c>
    </row>
    <row r="3189" spans="1:13">
      <c r="A3189" s="13">
        <f t="shared" si="49"/>
        <v>2</v>
      </c>
      <c r="B3189">
        <v>3005979</v>
      </c>
      <c r="C3189">
        <v>1380</v>
      </c>
      <c r="D3189">
        <v>1501</v>
      </c>
      <c r="E3189"/>
      <c r="F3189" t="s">
        <v>253</v>
      </c>
      <c r="G3189">
        <v>2</v>
      </c>
      <c r="H3189">
        <v>0</v>
      </c>
      <c r="I3189">
        <v>0</v>
      </c>
      <c r="J3189">
        <v>0</v>
      </c>
      <c r="K3189">
        <v>0</v>
      </c>
      <c r="L3189">
        <v>0</v>
      </c>
      <c r="M3189" t="s">
        <v>2212</v>
      </c>
    </row>
    <row r="3190" spans="1:13">
      <c r="A3190" s="13">
        <f t="shared" si="49"/>
        <v>6</v>
      </c>
      <c r="B3190">
        <v>3005980</v>
      </c>
      <c r="C3190">
        <v>1380</v>
      </c>
      <c r="D3190">
        <v>1501</v>
      </c>
      <c r="E3190"/>
      <c r="F3190" t="s">
        <v>253</v>
      </c>
      <c r="G3190">
        <v>6</v>
      </c>
      <c r="H3190">
        <v>0</v>
      </c>
      <c r="I3190">
        <v>0</v>
      </c>
      <c r="J3190">
        <v>0</v>
      </c>
      <c r="K3190">
        <v>0</v>
      </c>
      <c r="L3190">
        <v>0</v>
      </c>
      <c r="M3190" t="s">
        <v>2213</v>
      </c>
    </row>
    <row r="3191" spans="1:13">
      <c r="A3191" s="13">
        <f t="shared" si="49"/>
        <v>12</v>
      </c>
      <c r="B3191">
        <v>3005981</v>
      </c>
      <c r="C3191">
        <v>1380</v>
      </c>
      <c r="D3191">
        <v>1501</v>
      </c>
      <c r="E3191"/>
      <c r="F3191" t="s">
        <v>253</v>
      </c>
      <c r="G3191">
        <v>12</v>
      </c>
      <c r="H3191">
        <v>0</v>
      </c>
      <c r="I3191">
        <v>0</v>
      </c>
      <c r="J3191">
        <v>0</v>
      </c>
      <c r="K3191">
        <v>0</v>
      </c>
      <c r="L3191">
        <v>0</v>
      </c>
      <c r="M3191" t="s">
        <v>2214</v>
      </c>
    </row>
    <row r="3192" spans="1:13">
      <c r="A3192" s="13">
        <f t="shared" si="49"/>
        <v>3</v>
      </c>
      <c r="B3192">
        <v>3005982</v>
      </c>
      <c r="C3192">
        <v>1380</v>
      </c>
      <c r="D3192">
        <v>1501</v>
      </c>
      <c r="E3192"/>
      <c r="F3192" t="s">
        <v>253</v>
      </c>
      <c r="G3192">
        <v>3</v>
      </c>
      <c r="H3192">
        <v>0</v>
      </c>
      <c r="I3192">
        <v>0</v>
      </c>
      <c r="J3192">
        <v>0</v>
      </c>
      <c r="K3192">
        <v>0</v>
      </c>
      <c r="L3192">
        <v>0</v>
      </c>
      <c r="M3192" t="s">
        <v>2215</v>
      </c>
    </row>
    <row r="3193" spans="1:13">
      <c r="A3193" s="13">
        <f t="shared" si="49"/>
        <v>6</v>
      </c>
      <c r="B3193">
        <v>3005983</v>
      </c>
      <c r="C3193">
        <v>1380</v>
      </c>
      <c r="D3193">
        <v>1501</v>
      </c>
      <c r="E3193"/>
      <c r="F3193" t="s">
        <v>253</v>
      </c>
      <c r="G3193">
        <v>6</v>
      </c>
      <c r="H3193">
        <v>0</v>
      </c>
      <c r="I3193">
        <v>0</v>
      </c>
      <c r="J3193">
        <v>0</v>
      </c>
      <c r="K3193">
        <v>0</v>
      </c>
      <c r="L3193">
        <v>0</v>
      </c>
      <c r="M3193" t="s">
        <v>2216</v>
      </c>
    </row>
    <row r="3194" spans="1:13">
      <c r="A3194" s="13">
        <f t="shared" si="49"/>
        <v>1</v>
      </c>
      <c r="B3194">
        <v>3005984</v>
      </c>
      <c r="C3194">
        <v>1380</v>
      </c>
      <c r="D3194">
        <v>1501</v>
      </c>
      <c r="E3194"/>
      <c r="F3194" t="s">
        <v>253</v>
      </c>
      <c r="G3194">
        <v>1</v>
      </c>
      <c r="H3194">
        <v>0</v>
      </c>
      <c r="I3194">
        <v>0</v>
      </c>
      <c r="J3194">
        <v>0</v>
      </c>
      <c r="K3194">
        <v>0</v>
      </c>
      <c r="L3194">
        <v>0</v>
      </c>
      <c r="M3194" t="s">
        <v>2217</v>
      </c>
    </row>
    <row r="3195" spans="1:13">
      <c r="A3195" s="13">
        <f t="shared" si="49"/>
        <v>1</v>
      </c>
      <c r="B3195">
        <v>3005985</v>
      </c>
      <c r="C3195">
        <v>1380</v>
      </c>
      <c r="D3195">
        <v>1501</v>
      </c>
      <c r="E3195"/>
      <c r="F3195" t="s">
        <v>253</v>
      </c>
      <c r="G3195">
        <v>1</v>
      </c>
      <c r="H3195">
        <v>0</v>
      </c>
      <c r="I3195">
        <v>0</v>
      </c>
      <c r="J3195">
        <v>0</v>
      </c>
      <c r="K3195">
        <v>0</v>
      </c>
      <c r="L3195">
        <v>0</v>
      </c>
      <c r="M3195" t="s">
        <v>2218</v>
      </c>
    </row>
    <row r="3196" spans="1:13">
      <c r="A3196" s="13">
        <f t="shared" si="49"/>
        <v>2</v>
      </c>
      <c r="B3196">
        <v>3005987</v>
      </c>
      <c r="C3196">
        <v>1380</v>
      </c>
      <c r="D3196">
        <v>1501</v>
      </c>
      <c r="E3196"/>
      <c r="F3196" t="s">
        <v>253</v>
      </c>
      <c r="G3196">
        <v>2</v>
      </c>
      <c r="H3196">
        <v>0</v>
      </c>
      <c r="I3196">
        <v>0</v>
      </c>
      <c r="J3196">
        <v>0</v>
      </c>
      <c r="K3196">
        <v>0</v>
      </c>
      <c r="L3196">
        <v>0</v>
      </c>
      <c r="M3196" t="s">
        <v>2219</v>
      </c>
    </row>
    <row r="3197" spans="1:13">
      <c r="A3197" s="13">
        <f t="shared" si="49"/>
        <v>1</v>
      </c>
      <c r="B3197">
        <v>3005988</v>
      </c>
      <c r="C3197">
        <v>1380</v>
      </c>
      <c r="D3197">
        <v>1501</v>
      </c>
      <c r="E3197"/>
      <c r="F3197" t="s">
        <v>253</v>
      </c>
      <c r="G3197">
        <v>1</v>
      </c>
      <c r="H3197">
        <v>0</v>
      </c>
      <c r="I3197">
        <v>0</v>
      </c>
      <c r="J3197">
        <v>0</v>
      </c>
      <c r="K3197">
        <v>0</v>
      </c>
      <c r="L3197">
        <v>0</v>
      </c>
      <c r="M3197" t="s">
        <v>2220</v>
      </c>
    </row>
    <row r="3198" spans="1:13">
      <c r="A3198" s="13">
        <f t="shared" si="49"/>
        <v>4</v>
      </c>
      <c r="B3198">
        <v>3005989</v>
      </c>
      <c r="C3198">
        <v>1380</v>
      </c>
      <c r="D3198">
        <v>1501</v>
      </c>
      <c r="E3198"/>
      <c r="F3198" t="s">
        <v>253</v>
      </c>
      <c r="G3198">
        <v>4</v>
      </c>
      <c r="H3198">
        <v>0</v>
      </c>
      <c r="I3198">
        <v>0</v>
      </c>
      <c r="J3198">
        <v>0</v>
      </c>
      <c r="K3198">
        <v>0</v>
      </c>
      <c r="L3198">
        <v>0</v>
      </c>
      <c r="M3198" t="s">
        <v>2221</v>
      </c>
    </row>
    <row r="3199" spans="1:13">
      <c r="A3199" s="13">
        <f t="shared" si="49"/>
        <v>8.5</v>
      </c>
      <c r="B3199">
        <v>3005991</v>
      </c>
      <c r="C3199">
        <v>1380</v>
      </c>
      <c r="D3199">
        <v>1501</v>
      </c>
      <c r="E3199"/>
      <c r="F3199" t="s">
        <v>289</v>
      </c>
      <c r="G3199">
        <v>8.5</v>
      </c>
      <c r="H3199">
        <v>0</v>
      </c>
      <c r="I3199">
        <v>0</v>
      </c>
      <c r="J3199">
        <v>0</v>
      </c>
      <c r="K3199">
        <v>0</v>
      </c>
      <c r="L3199">
        <v>0</v>
      </c>
      <c r="M3199" t="s">
        <v>2222</v>
      </c>
    </row>
    <row r="3200" spans="1:13">
      <c r="A3200" s="13">
        <f t="shared" si="49"/>
        <v>51.82</v>
      </c>
      <c r="B3200">
        <v>3005994</v>
      </c>
      <c r="C3200">
        <v>1380</v>
      </c>
      <c r="D3200">
        <v>1500</v>
      </c>
      <c r="E3200"/>
      <c r="F3200" t="s">
        <v>289</v>
      </c>
      <c r="G3200">
        <v>51.82</v>
      </c>
      <c r="H3200">
        <v>0</v>
      </c>
      <c r="I3200">
        <v>0</v>
      </c>
      <c r="J3200">
        <v>0</v>
      </c>
      <c r="K3200">
        <v>0</v>
      </c>
      <c r="L3200">
        <v>0</v>
      </c>
      <c r="M3200" t="s">
        <v>2223</v>
      </c>
    </row>
    <row r="3201" spans="1:13">
      <c r="A3201" s="13">
        <f t="shared" si="49"/>
        <v>2</v>
      </c>
      <c r="B3201">
        <v>3005997</v>
      </c>
      <c r="C3201">
        <v>1380</v>
      </c>
      <c r="D3201">
        <v>1501</v>
      </c>
      <c r="E3201"/>
      <c r="F3201" t="s">
        <v>253</v>
      </c>
      <c r="G3201">
        <v>2</v>
      </c>
      <c r="H3201">
        <v>0</v>
      </c>
      <c r="I3201">
        <v>0</v>
      </c>
      <c r="J3201">
        <v>0</v>
      </c>
      <c r="K3201">
        <v>0</v>
      </c>
      <c r="L3201">
        <v>0</v>
      </c>
      <c r="M3201" t="s">
        <v>2224</v>
      </c>
    </row>
    <row r="3202" spans="1:13">
      <c r="A3202" s="13">
        <f t="shared" si="49"/>
        <v>3</v>
      </c>
      <c r="B3202">
        <v>3005999</v>
      </c>
      <c r="C3202">
        <v>1380</v>
      </c>
      <c r="D3202">
        <v>1501</v>
      </c>
      <c r="E3202"/>
      <c r="F3202" t="s">
        <v>253</v>
      </c>
      <c r="G3202">
        <v>3</v>
      </c>
      <c r="H3202">
        <v>0</v>
      </c>
      <c r="I3202">
        <v>0</v>
      </c>
      <c r="J3202">
        <v>0</v>
      </c>
      <c r="K3202">
        <v>0</v>
      </c>
      <c r="L3202">
        <v>0</v>
      </c>
      <c r="M3202" t="s">
        <v>2225</v>
      </c>
    </row>
    <row r="3203" spans="1:13">
      <c r="A3203" s="13">
        <f t="shared" ref="A3203:A3266" si="50">G3203+H3203+I3203</f>
        <v>6</v>
      </c>
      <c r="B3203">
        <v>3006000</v>
      </c>
      <c r="C3203">
        <v>1380</v>
      </c>
      <c r="D3203">
        <v>1501</v>
      </c>
      <c r="E3203"/>
      <c r="F3203" t="s">
        <v>253</v>
      </c>
      <c r="G3203">
        <v>6</v>
      </c>
      <c r="H3203">
        <v>0</v>
      </c>
      <c r="I3203">
        <v>0</v>
      </c>
      <c r="J3203">
        <v>0</v>
      </c>
      <c r="K3203">
        <v>0</v>
      </c>
      <c r="L3203">
        <v>0</v>
      </c>
      <c r="M3203" t="s">
        <v>2226</v>
      </c>
    </row>
    <row r="3204" spans="1:13">
      <c r="A3204" s="13">
        <f t="shared" si="50"/>
        <v>3</v>
      </c>
      <c r="B3204">
        <v>3006002</v>
      </c>
      <c r="C3204">
        <v>1380</v>
      </c>
      <c r="D3204">
        <v>1501</v>
      </c>
      <c r="E3204"/>
      <c r="F3204" t="s">
        <v>253</v>
      </c>
      <c r="G3204">
        <v>3</v>
      </c>
      <c r="H3204">
        <v>0</v>
      </c>
      <c r="I3204">
        <v>0</v>
      </c>
      <c r="J3204">
        <v>0</v>
      </c>
      <c r="K3204">
        <v>0</v>
      </c>
      <c r="L3204">
        <v>0</v>
      </c>
      <c r="M3204" t="s">
        <v>2227</v>
      </c>
    </row>
    <row r="3205" spans="1:13">
      <c r="A3205" s="13">
        <f t="shared" si="50"/>
        <v>1</v>
      </c>
      <c r="B3205">
        <v>3006003</v>
      </c>
      <c r="C3205">
        <v>1380</v>
      </c>
      <c r="D3205">
        <v>1500</v>
      </c>
      <c r="E3205"/>
      <c r="F3205" t="s">
        <v>253</v>
      </c>
      <c r="G3205">
        <v>1</v>
      </c>
      <c r="H3205">
        <v>0</v>
      </c>
      <c r="I3205">
        <v>0</v>
      </c>
      <c r="J3205">
        <v>0</v>
      </c>
      <c r="K3205">
        <v>0</v>
      </c>
      <c r="L3205">
        <v>0</v>
      </c>
      <c r="M3205" t="s">
        <v>2228</v>
      </c>
    </row>
    <row r="3206" spans="1:13">
      <c r="A3206" s="13">
        <f t="shared" si="50"/>
        <v>3</v>
      </c>
      <c r="B3206">
        <v>3006004</v>
      </c>
      <c r="C3206">
        <v>1380</v>
      </c>
      <c r="D3206">
        <v>1501</v>
      </c>
      <c r="E3206"/>
      <c r="F3206" t="s">
        <v>253</v>
      </c>
      <c r="G3206">
        <v>3</v>
      </c>
      <c r="H3206">
        <v>0</v>
      </c>
      <c r="I3206">
        <v>0</v>
      </c>
      <c r="J3206">
        <v>0</v>
      </c>
      <c r="K3206">
        <v>0</v>
      </c>
      <c r="L3206">
        <v>0</v>
      </c>
      <c r="M3206" t="s">
        <v>2229</v>
      </c>
    </row>
    <row r="3207" spans="1:13">
      <c r="A3207" s="13">
        <f t="shared" si="50"/>
        <v>4</v>
      </c>
      <c r="B3207">
        <v>3006005</v>
      </c>
      <c r="C3207">
        <v>1380</v>
      </c>
      <c r="D3207">
        <v>1501</v>
      </c>
      <c r="E3207"/>
      <c r="F3207" t="s">
        <v>253</v>
      </c>
      <c r="G3207">
        <v>4</v>
      </c>
      <c r="H3207">
        <v>0</v>
      </c>
      <c r="I3207">
        <v>0</v>
      </c>
      <c r="J3207">
        <v>0</v>
      </c>
      <c r="K3207">
        <v>0</v>
      </c>
      <c r="L3207">
        <v>0</v>
      </c>
      <c r="M3207" t="s">
        <v>2230</v>
      </c>
    </row>
    <row r="3208" spans="1:13">
      <c r="A3208" s="13">
        <f t="shared" si="50"/>
        <v>4</v>
      </c>
      <c r="B3208">
        <v>3006006</v>
      </c>
      <c r="C3208">
        <v>1380</v>
      </c>
      <c r="D3208">
        <v>1501</v>
      </c>
      <c r="E3208"/>
      <c r="F3208" t="s">
        <v>253</v>
      </c>
      <c r="G3208">
        <v>4</v>
      </c>
      <c r="H3208">
        <v>0</v>
      </c>
      <c r="I3208">
        <v>0</v>
      </c>
      <c r="J3208">
        <v>0</v>
      </c>
      <c r="K3208">
        <v>0</v>
      </c>
      <c r="L3208">
        <v>0</v>
      </c>
      <c r="M3208" t="s">
        <v>2231</v>
      </c>
    </row>
    <row r="3209" spans="1:13">
      <c r="A3209" s="13">
        <f t="shared" si="50"/>
        <v>1</v>
      </c>
      <c r="B3209">
        <v>3006009</v>
      </c>
      <c r="C3209">
        <v>1380</v>
      </c>
      <c r="D3209">
        <v>1501</v>
      </c>
      <c r="E3209"/>
      <c r="F3209" t="s">
        <v>253</v>
      </c>
      <c r="G3209">
        <v>1</v>
      </c>
      <c r="H3209">
        <v>0</v>
      </c>
      <c r="I3209">
        <v>0</v>
      </c>
      <c r="J3209">
        <v>0</v>
      </c>
      <c r="K3209">
        <v>0</v>
      </c>
      <c r="L3209">
        <v>0</v>
      </c>
      <c r="M3209" t="s">
        <v>2232</v>
      </c>
    </row>
    <row r="3210" spans="1:13">
      <c r="A3210" s="13">
        <f t="shared" si="50"/>
        <v>1</v>
      </c>
      <c r="B3210">
        <v>3006010</v>
      </c>
      <c r="C3210">
        <v>1380</v>
      </c>
      <c r="D3210">
        <v>1500</v>
      </c>
      <c r="E3210"/>
      <c r="F3210" t="s">
        <v>253</v>
      </c>
      <c r="G3210">
        <v>1</v>
      </c>
      <c r="H3210">
        <v>0</v>
      </c>
      <c r="I3210">
        <v>0</v>
      </c>
      <c r="J3210">
        <v>0</v>
      </c>
      <c r="K3210">
        <v>0</v>
      </c>
      <c r="L3210">
        <v>0</v>
      </c>
      <c r="M3210" t="s">
        <v>7831</v>
      </c>
    </row>
    <row r="3211" spans="1:13">
      <c r="A3211" s="13">
        <f t="shared" si="50"/>
        <v>1</v>
      </c>
      <c r="B3211">
        <v>3006012</v>
      </c>
      <c r="C3211">
        <v>1380</v>
      </c>
      <c r="D3211">
        <v>1501</v>
      </c>
      <c r="E3211"/>
      <c r="F3211" t="s">
        <v>253</v>
      </c>
      <c r="G3211">
        <v>1</v>
      </c>
      <c r="H3211">
        <v>0</v>
      </c>
      <c r="I3211">
        <v>0</v>
      </c>
      <c r="J3211">
        <v>0</v>
      </c>
      <c r="K3211">
        <v>0</v>
      </c>
      <c r="L3211">
        <v>0</v>
      </c>
      <c r="M3211" t="s">
        <v>2233</v>
      </c>
    </row>
    <row r="3212" spans="1:13">
      <c r="A3212" s="13">
        <f t="shared" si="50"/>
        <v>1</v>
      </c>
      <c r="B3212">
        <v>3006013</v>
      </c>
      <c r="C3212">
        <v>1380</v>
      </c>
      <c r="D3212">
        <v>1501</v>
      </c>
      <c r="E3212"/>
      <c r="F3212" t="s">
        <v>253</v>
      </c>
      <c r="G3212">
        <v>1</v>
      </c>
      <c r="H3212">
        <v>0</v>
      </c>
      <c r="I3212">
        <v>0</v>
      </c>
      <c r="J3212">
        <v>0</v>
      </c>
      <c r="K3212">
        <v>0</v>
      </c>
      <c r="L3212">
        <v>0</v>
      </c>
      <c r="M3212" t="s">
        <v>2234</v>
      </c>
    </row>
    <row r="3213" spans="1:13">
      <c r="A3213" s="13">
        <f t="shared" si="50"/>
        <v>4</v>
      </c>
      <c r="B3213">
        <v>3006014</v>
      </c>
      <c r="C3213">
        <v>1380</v>
      </c>
      <c r="D3213">
        <v>1501</v>
      </c>
      <c r="E3213"/>
      <c r="F3213" t="s">
        <v>253</v>
      </c>
      <c r="G3213">
        <v>4</v>
      </c>
      <c r="H3213">
        <v>0</v>
      </c>
      <c r="I3213">
        <v>0</v>
      </c>
      <c r="J3213">
        <v>0</v>
      </c>
      <c r="K3213">
        <v>0</v>
      </c>
      <c r="L3213">
        <v>0</v>
      </c>
      <c r="M3213" t="s">
        <v>2235</v>
      </c>
    </row>
    <row r="3214" spans="1:13">
      <c r="A3214" s="13">
        <f t="shared" si="50"/>
        <v>5</v>
      </c>
      <c r="B3214">
        <v>3006015</v>
      </c>
      <c r="C3214">
        <v>1380</v>
      </c>
      <c r="D3214">
        <v>1501</v>
      </c>
      <c r="E3214"/>
      <c r="F3214" t="s">
        <v>253</v>
      </c>
      <c r="G3214">
        <v>5</v>
      </c>
      <c r="H3214">
        <v>0</v>
      </c>
      <c r="I3214">
        <v>0</v>
      </c>
      <c r="J3214">
        <v>0</v>
      </c>
      <c r="K3214">
        <v>0</v>
      </c>
      <c r="L3214">
        <v>0</v>
      </c>
      <c r="M3214" t="s">
        <v>2236</v>
      </c>
    </row>
    <row r="3215" spans="1:13">
      <c r="A3215" s="13">
        <f t="shared" si="50"/>
        <v>2</v>
      </c>
      <c r="B3215">
        <v>3006017</v>
      </c>
      <c r="C3215">
        <v>1380</v>
      </c>
      <c r="D3215">
        <v>1500</v>
      </c>
      <c r="E3215"/>
      <c r="F3215" t="s">
        <v>253</v>
      </c>
      <c r="G3215">
        <v>2</v>
      </c>
      <c r="H3215">
        <v>0</v>
      </c>
      <c r="I3215">
        <v>0</v>
      </c>
      <c r="J3215">
        <v>0</v>
      </c>
      <c r="K3215">
        <v>0</v>
      </c>
      <c r="L3215">
        <v>0</v>
      </c>
      <c r="M3215" t="s">
        <v>2237</v>
      </c>
    </row>
    <row r="3216" spans="1:13">
      <c r="A3216" s="13">
        <f t="shared" si="50"/>
        <v>1</v>
      </c>
      <c r="B3216">
        <v>3006018</v>
      </c>
      <c r="C3216">
        <v>1380</v>
      </c>
      <c r="D3216">
        <v>1501</v>
      </c>
      <c r="E3216"/>
      <c r="F3216" t="s">
        <v>253</v>
      </c>
      <c r="G3216">
        <v>1</v>
      </c>
      <c r="H3216">
        <v>0</v>
      </c>
      <c r="I3216">
        <v>0</v>
      </c>
      <c r="J3216">
        <v>0</v>
      </c>
      <c r="K3216">
        <v>0</v>
      </c>
      <c r="L3216">
        <v>0</v>
      </c>
      <c r="M3216" t="s">
        <v>2238</v>
      </c>
    </row>
    <row r="3217" spans="1:13">
      <c r="A3217" s="13">
        <f t="shared" si="50"/>
        <v>3</v>
      </c>
      <c r="B3217">
        <v>3006019</v>
      </c>
      <c r="C3217">
        <v>1380</v>
      </c>
      <c r="D3217">
        <v>1501</v>
      </c>
      <c r="E3217"/>
      <c r="F3217" t="s">
        <v>253</v>
      </c>
      <c r="G3217">
        <v>3</v>
      </c>
      <c r="H3217">
        <v>0</v>
      </c>
      <c r="I3217">
        <v>0</v>
      </c>
      <c r="J3217">
        <v>0</v>
      </c>
      <c r="K3217">
        <v>0</v>
      </c>
      <c r="L3217">
        <v>0</v>
      </c>
      <c r="M3217" t="s">
        <v>2239</v>
      </c>
    </row>
    <row r="3218" spans="1:13">
      <c r="A3218" s="13">
        <f t="shared" si="50"/>
        <v>1</v>
      </c>
      <c r="B3218">
        <v>3006020</v>
      </c>
      <c r="C3218">
        <v>1380</v>
      </c>
      <c r="D3218">
        <v>1501</v>
      </c>
      <c r="E3218"/>
      <c r="F3218" t="s">
        <v>253</v>
      </c>
      <c r="G3218">
        <v>1</v>
      </c>
      <c r="H3218">
        <v>0</v>
      </c>
      <c r="I3218">
        <v>0</v>
      </c>
      <c r="J3218">
        <v>0</v>
      </c>
      <c r="K3218">
        <v>0</v>
      </c>
      <c r="L3218">
        <v>0</v>
      </c>
      <c r="M3218" t="s">
        <v>2240</v>
      </c>
    </row>
    <row r="3219" spans="1:13">
      <c r="A3219" s="13">
        <f t="shared" si="50"/>
        <v>1</v>
      </c>
      <c r="B3219">
        <v>3006021</v>
      </c>
      <c r="C3219">
        <v>1380</v>
      </c>
      <c r="D3219">
        <v>1500</v>
      </c>
      <c r="E3219"/>
      <c r="F3219" t="s">
        <v>253</v>
      </c>
      <c r="G3219">
        <v>1</v>
      </c>
      <c r="H3219">
        <v>0</v>
      </c>
      <c r="I3219">
        <v>0</v>
      </c>
      <c r="J3219">
        <v>0</v>
      </c>
      <c r="K3219">
        <v>0</v>
      </c>
      <c r="L3219">
        <v>0</v>
      </c>
      <c r="M3219" t="s">
        <v>2241</v>
      </c>
    </row>
    <row r="3220" spans="1:13">
      <c r="A3220" s="13">
        <f t="shared" si="50"/>
        <v>2</v>
      </c>
      <c r="B3220">
        <v>3006022</v>
      </c>
      <c r="C3220">
        <v>1380</v>
      </c>
      <c r="D3220">
        <v>1500</v>
      </c>
      <c r="E3220"/>
      <c r="F3220" t="s">
        <v>253</v>
      </c>
      <c r="G3220">
        <v>2</v>
      </c>
      <c r="H3220">
        <v>0</v>
      </c>
      <c r="I3220">
        <v>0</v>
      </c>
      <c r="J3220">
        <v>0</v>
      </c>
      <c r="K3220">
        <v>0</v>
      </c>
      <c r="L3220">
        <v>0</v>
      </c>
      <c r="M3220" t="s">
        <v>2242</v>
      </c>
    </row>
    <row r="3221" spans="1:13">
      <c r="A3221" s="13">
        <f t="shared" si="50"/>
        <v>1</v>
      </c>
      <c r="B3221">
        <v>3006023</v>
      </c>
      <c r="C3221">
        <v>1380</v>
      </c>
      <c r="D3221">
        <v>1501</v>
      </c>
      <c r="E3221"/>
      <c r="F3221" t="s">
        <v>253</v>
      </c>
      <c r="G3221">
        <v>1</v>
      </c>
      <c r="H3221">
        <v>0</v>
      </c>
      <c r="I3221">
        <v>0</v>
      </c>
      <c r="J3221">
        <v>0</v>
      </c>
      <c r="K3221">
        <v>0</v>
      </c>
      <c r="L3221">
        <v>0</v>
      </c>
      <c r="M3221" t="s">
        <v>2243</v>
      </c>
    </row>
    <row r="3222" spans="1:13">
      <c r="A3222" s="13">
        <f t="shared" si="50"/>
        <v>1</v>
      </c>
      <c r="B3222">
        <v>3006024</v>
      </c>
      <c r="C3222">
        <v>1400</v>
      </c>
      <c r="D3222">
        <v>1500</v>
      </c>
      <c r="E3222"/>
      <c r="F3222" t="s">
        <v>253</v>
      </c>
      <c r="G3222">
        <v>1</v>
      </c>
      <c r="H3222">
        <v>0</v>
      </c>
      <c r="I3222">
        <v>0</v>
      </c>
      <c r="J3222">
        <v>0</v>
      </c>
      <c r="K3222">
        <v>0</v>
      </c>
      <c r="L3222">
        <v>0</v>
      </c>
      <c r="M3222" t="s">
        <v>8181</v>
      </c>
    </row>
    <row r="3223" spans="1:13">
      <c r="A3223" s="13">
        <f t="shared" si="50"/>
        <v>1</v>
      </c>
      <c r="B3223">
        <v>3006025</v>
      </c>
      <c r="C3223">
        <v>1380</v>
      </c>
      <c r="D3223">
        <v>1501</v>
      </c>
      <c r="E3223"/>
      <c r="F3223" t="s">
        <v>253</v>
      </c>
      <c r="G3223">
        <v>1</v>
      </c>
      <c r="H3223">
        <v>0</v>
      </c>
      <c r="I3223">
        <v>0</v>
      </c>
      <c r="J3223">
        <v>0</v>
      </c>
      <c r="K3223">
        <v>0</v>
      </c>
      <c r="L3223">
        <v>0</v>
      </c>
      <c r="M3223" t="s">
        <v>2244</v>
      </c>
    </row>
    <row r="3224" spans="1:13">
      <c r="A3224" s="13">
        <f t="shared" si="50"/>
        <v>1</v>
      </c>
      <c r="B3224">
        <v>3006026</v>
      </c>
      <c r="C3224">
        <v>1380</v>
      </c>
      <c r="D3224">
        <v>1501</v>
      </c>
      <c r="E3224"/>
      <c r="F3224" t="s">
        <v>253</v>
      </c>
      <c r="G3224">
        <v>1</v>
      </c>
      <c r="H3224">
        <v>0</v>
      </c>
      <c r="I3224">
        <v>0</v>
      </c>
      <c r="J3224">
        <v>0</v>
      </c>
      <c r="K3224">
        <v>0</v>
      </c>
      <c r="L3224">
        <v>0</v>
      </c>
      <c r="M3224" t="s">
        <v>1239</v>
      </c>
    </row>
    <row r="3225" spans="1:13">
      <c r="A3225" s="13">
        <f t="shared" si="50"/>
        <v>1</v>
      </c>
      <c r="B3225">
        <v>3006026</v>
      </c>
      <c r="C3225">
        <v>1400</v>
      </c>
      <c r="D3225">
        <v>1500</v>
      </c>
      <c r="E3225"/>
      <c r="F3225" t="s">
        <v>253</v>
      </c>
      <c r="G3225">
        <v>1</v>
      </c>
      <c r="H3225">
        <v>0</v>
      </c>
      <c r="I3225">
        <v>0</v>
      </c>
      <c r="J3225">
        <v>0</v>
      </c>
      <c r="K3225">
        <v>0</v>
      </c>
      <c r="L3225">
        <v>0</v>
      </c>
      <c r="M3225" t="s">
        <v>1239</v>
      </c>
    </row>
    <row r="3226" spans="1:13">
      <c r="A3226" s="13">
        <f t="shared" si="50"/>
        <v>4</v>
      </c>
      <c r="B3226">
        <v>3006027</v>
      </c>
      <c r="C3226">
        <v>1380</v>
      </c>
      <c r="D3226">
        <v>1501</v>
      </c>
      <c r="E3226"/>
      <c r="F3226" t="s">
        <v>253</v>
      </c>
      <c r="G3226">
        <v>4</v>
      </c>
      <c r="H3226">
        <v>0</v>
      </c>
      <c r="I3226">
        <v>0</v>
      </c>
      <c r="J3226">
        <v>0</v>
      </c>
      <c r="K3226">
        <v>0</v>
      </c>
      <c r="L3226">
        <v>0</v>
      </c>
      <c r="M3226" t="s">
        <v>2245</v>
      </c>
    </row>
    <row r="3227" spans="1:13">
      <c r="A3227" s="13">
        <f t="shared" si="50"/>
        <v>4</v>
      </c>
      <c r="B3227">
        <v>3006029</v>
      </c>
      <c r="C3227">
        <v>1380</v>
      </c>
      <c r="D3227">
        <v>1501</v>
      </c>
      <c r="E3227"/>
      <c r="F3227" t="s">
        <v>253</v>
      </c>
      <c r="G3227">
        <v>4</v>
      </c>
      <c r="H3227">
        <v>0</v>
      </c>
      <c r="I3227">
        <v>0</v>
      </c>
      <c r="J3227">
        <v>0</v>
      </c>
      <c r="K3227">
        <v>0</v>
      </c>
      <c r="L3227">
        <v>0</v>
      </c>
      <c r="M3227" t="s">
        <v>2246</v>
      </c>
    </row>
    <row r="3228" spans="1:13">
      <c r="A3228" s="13">
        <f t="shared" si="50"/>
        <v>2</v>
      </c>
      <c r="B3228">
        <v>3006030</v>
      </c>
      <c r="C3228">
        <v>1380</v>
      </c>
      <c r="D3228">
        <v>1500</v>
      </c>
      <c r="E3228"/>
      <c r="F3228" t="s">
        <v>253</v>
      </c>
      <c r="G3228">
        <v>2</v>
      </c>
      <c r="H3228">
        <v>0</v>
      </c>
      <c r="I3228">
        <v>0</v>
      </c>
      <c r="J3228">
        <v>0</v>
      </c>
      <c r="K3228">
        <v>0</v>
      </c>
      <c r="L3228">
        <v>0</v>
      </c>
      <c r="M3228" t="s">
        <v>2247</v>
      </c>
    </row>
    <row r="3229" spans="1:13">
      <c r="A3229" s="13">
        <f t="shared" si="50"/>
        <v>1</v>
      </c>
      <c r="B3229">
        <v>3006031</v>
      </c>
      <c r="C3229">
        <v>1380</v>
      </c>
      <c r="D3229">
        <v>1501</v>
      </c>
      <c r="E3229"/>
      <c r="F3229" t="s">
        <v>253</v>
      </c>
      <c r="G3229">
        <v>1</v>
      </c>
      <c r="H3229">
        <v>0</v>
      </c>
      <c r="I3229">
        <v>0</v>
      </c>
      <c r="J3229">
        <v>0</v>
      </c>
      <c r="K3229">
        <v>0</v>
      </c>
      <c r="L3229">
        <v>0</v>
      </c>
      <c r="M3229" t="s">
        <v>2248</v>
      </c>
    </row>
    <row r="3230" spans="1:13">
      <c r="A3230" s="13">
        <f t="shared" si="50"/>
        <v>1</v>
      </c>
      <c r="B3230">
        <v>3006032</v>
      </c>
      <c r="C3230">
        <v>1380</v>
      </c>
      <c r="D3230">
        <v>1501</v>
      </c>
      <c r="E3230"/>
      <c r="F3230" t="s">
        <v>253</v>
      </c>
      <c r="G3230">
        <v>1</v>
      </c>
      <c r="H3230">
        <v>0</v>
      </c>
      <c r="I3230">
        <v>0</v>
      </c>
      <c r="J3230">
        <v>0</v>
      </c>
      <c r="K3230">
        <v>0</v>
      </c>
      <c r="L3230">
        <v>0</v>
      </c>
      <c r="M3230" t="s">
        <v>2249</v>
      </c>
    </row>
    <row r="3231" spans="1:13">
      <c r="A3231" s="13">
        <f t="shared" si="50"/>
        <v>1</v>
      </c>
      <c r="B3231">
        <v>3006033</v>
      </c>
      <c r="C3231">
        <v>1380</v>
      </c>
      <c r="D3231">
        <v>1501</v>
      </c>
      <c r="E3231"/>
      <c r="F3231" t="s">
        <v>253</v>
      </c>
      <c r="G3231">
        <v>1</v>
      </c>
      <c r="H3231">
        <v>0</v>
      </c>
      <c r="I3231">
        <v>0</v>
      </c>
      <c r="J3231">
        <v>0</v>
      </c>
      <c r="K3231">
        <v>0</v>
      </c>
      <c r="L3231">
        <v>0</v>
      </c>
      <c r="M3231" t="s">
        <v>2250</v>
      </c>
    </row>
    <row r="3232" spans="1:13">
      <c r="A3232" s="13">
        <f t="shared" si="50"/>
        <v>1</v>
      </c>
      <c r="B3232">
        <v>3006034</v>
      </c>
      <c r="C3232">
        <v>1380</v>
      </c>
      <c r="D3232">
        <v>1501</v>
      </c>
      <c r="E3232"/>
      <c r="F3232" t="s">
        <v>253</v>
      </c>
      <c r="G3232">
        <v>1</v>
      </c>
      <c r="H3232">
        <v>0</v>
      </c>
      <c r="I3232">
        <v>0</v>
      </c>
      <c r="J3232">
        <v>0</v>
      </c>
      <c r="K3232">
        <v>0</v>
      </c>
      <c r="L3232">
        <v>0</v>
      </c>
      <c r="M3232" t="s">
        <v>2251</v>
      </c>
    </row>
    <row r="3233" spans="1:13">
      <c r="A3233" s="13">
        <f t="shared" si="50"/>
        <v>1</v>
      </c>
      <c r="B3233">
        <v>3006036</v>
      </c>
      <c r="C3233">
        <v>1380</v>
      </c>
      <c r="D3233">
        <v>1501</v>
      </c>
      <c r="E3233"/>
      <c r="F3233" t="s">
        <v>253</v>
      </c>
      <c r="G3233">
        <v>1</v>
      </c>
      <c r="H3233">
        <v>0</v>
      </c>
      <c r="I3233">
        <v>0</v>
      </c>
      <c r="J3233">
        <v>0</v>
      </c>
      <c r="K3233">
        <v>0</v>
      </c>
      <c r="L3233">
        <v>0</v>
      </c>
      <c r="M3233" t="s">
        <v>2252</v>
      </c>
    </row>
    <row r="3234" spans="1:13">
      <c r="A3234" s="13">
        <f t="shared" si="50"/>
        <v>1</v>
      </c>
      <c r="B3234">
        <v>3006037</v>
      </c>
      <c r="C3234">
        <v>1380</v>
      </c>
      <c r="D3234">
        <v>1501</v>
      </c>
      <c r="E3234"/>
      <c r="F3234" t="s">
        <v>253</v>
      </c>
      <c r="G3234">
        <v>1</v>
      </c>
      <c r="H3234">
        <v>0</v>
      </c>
      <c r="I3234">
        <v>0</v>
      </c>
      <c r="J3234">
        <v>0</v>
      </c>
      <c r="K3234">
        <v>0</v>
      </c>
      <c r="L3234">
        <v>0</v>
      </c>
      <c r="M3234" t="s">
        <v>2253</v>
      </c>
    </row>
    <row r="3235" spans="1:13">
      <c r="A3235" s="13">
        <f t="shared" si="50"/>
        <v>2</v>
      </c>
      <c r="B3235">
        <v>3006038</v>
      </c>
      <c r="C3235">
        <v>1380</v>
      </c>
      <c r="D3235">
        <v>1500</v>
      </c>
      <c r="E3235"/>
      <c r="F3235" t="s">
        <v>253</v>
      </c>
      <c r="G3235">
        <v>2</v>
      </c>
      <c r="H3235">
        <v>0</v>
      </c>
      <c r="I3235">
        <v>0</v>
      </c>
      <c r="J3235">
        <v>0</v>
      </c>
      <c r="K3235">
        <v>0</v>
      </c>
      <c r="L3235">
        <v>0</v>
      </c>
      <c r="M3235" t="s">
        <v>8977</v>
      </c>
    </row>
    <row r="3236" spans="1:13">
      <c r="A3236" s="13">
        <f t="shared" si="50"/>
        <v>4</v>
      </c>
      <c r="B3236">
        <v>3006039</v>
      </c>
      <c r="C3236">
        <v>1380</v>
      </c>
      <c r="D3236">
        <v>1500</v>
      </c>
      <c r="E3236"/>
      <c r="F3236" t="s">
        <v>253</v>
      </c>
      <c r="G3236">
        <v>4</v>
      </c>
      <c r="H3236">
        <v>0</v>
      </c>
      <c r="I3236">
        <v>0</v>
      </c>
      <c r="J3236">
        <v>0</v>
      </c>
      <c r="K3236">
        <v>0</v>
      </c>
      <c r="L3236">
        <v>0</v>
      </c>
      <c r="M3236" t="s">
        <v>2254</v>
      </c>
    </row>
    <row r="3237" spans="1:13">
      <c r="A3237" s="13">
        <f t="shared" si="50"/>
        <v>5</v>
      </c>
      <c r="B3237">
        <v>3006040</v>
      </c>
      <c r="C3237">
        <v>1380</v>
      </c>
      <c r="D3237">
        <v>1501</v>
      </c>
      <c r="E3237"/>
      <c r="F3237" t="s">
        <v>253</v>
      </c>
      <c r="G3237">
        <v>5</v>
      </c>
      <c r="H3237">
        <v>0</v>
      </c>
      <c r="I3237">
        <v>0</v>
      </c>
      <c r="J3237">
        <v>0</v>
      </c>
      <c r="K3237">
        <v>0</v>
      </c>
      <c r="L3237">
        <v>0</v>
      </c>
      <c r="M3237" t="s">
        <v>2255</v>
      </c>
    </row>
    <row r="3238" spans="1:13">
      <c r="A3238" s="13">
        <f t="shared" si="50"/>
        <v>4</v>
      </c>
      <c r="B3238">
        <v>3006041</v>
      </c>
      <c r="C3238">
        <v>1380</v>
      </c>
      <c r="D3238">
        <v>1501</v>
      </c>
      <c r="E3238"/>
      <c r="F3238" t="s">
        <v>253</v>
      </c>
      <c r="G3238">
        <v>4</v>
      </c>
      <c r="H3238">
        <v>0</v>
      </c>
      <c r="I3238">
        <v>0</v>
      </c>
      <c r="J3238">
        <v>0</v>
      </c>
      <c r="K3238">
        <v>0</v>
      </c>
      <c r="L3238">
        <v>0</v>
      </c>
      <c r="M3238" t="s">
        <v>2256</v>
      </c>
    </row>
    <row r="3239" spans="1:13">
      <c r="A3239" s="13">
        <f t="shared" si="50"/>
        <v>3</v>
      </c>
      <c r="B3239">
        <v>3006042</v>
      </c>
      <c r="C3239">
        <v>1380</v>
      </c>
      <c r="D3239">
        <v>1501</v>
      </c>
      <c r="E3239"/>
      <c r="F3239" t="s">
        <v>253</v>
      </c>
      <c r="G3239">
        <v>3</v>
      </c>
      <c r="H3239">
        <v>0</v>
      </c>
      <c r="I3239">
        <v>0</v>
      </c>
      <c r="J3239">
        <v>0</v>
      </c>
      <c r="K3239">
        <v>0</v>
      </c>
      <c r="L3239">
        <v>0</v>
      </c>
      <c r="M3239" t="s">
        <v>2257</v>
      </c>
    </row>
    <row r="3240" spans="1:13">
      <c r="A3240" s="13">
        <f t="shared" si="50"/>
        <v>1</v>
      </c>
      <c r="B3240">
        <v>3006043</v>
      </c>
      <c r="C3240">
        <v>1380</v>
      </c>
      <c r="D3240">
        <v>1501</v>
      </c>
      <c r="E3240"/>
      <c r="F3240" t="s">
        <v>253</v>
      </c>
      <c r="G3240">
        <v>1</v>
      </c>
      <c r="H3240">
        <v>0</v>
      </c>
      <c r="I3240">
        <v>0</v>
      </c>
      <c r="J3240">
        <v>0</v>
      </c>
      <c r="K3240">
        <v>0</v>
      </c>
      <c r="L3240">
        <v>0</v>
      </c>
      <c r="M3240" t="s">
        <v>1820</v>
      </c>
    </row>
    <row r="3241" spans="1:13">
      <c r="A3241" s="13">
        <f t="shared" si="50"/>
        <v>1</v>
      </c>
      <c r="B3241">
        <v>3006045</v>
      </c>
      <c r="C3241">
        <v>1380</v>
      </c>
      <c r="D3241">
        <v>1501</v>
      </c>
      <c r="E3241"/>
      <c r="F3241" t="s">
        <v>253</v>
      </c>
      <c r="G3241">
        <v>1</v>
      </c>
      <c r="H3241">
        <v>0</v>
      </c>
      <c r="I3241">
        <v>0</v>
      </c>
      <c r="J3241">
        <v>0</v>
      </c>
      <c r="K3241">
        <v>0</v>
      </c>
      <c r="L3241">
        <v>0</v>
      </c>
      <c r="M3241" t="s">
        <v>2258</v>
      </c>
    </row>
    <row r="3242" spans="1:13">
      <c r="A3242" s="13">
        <f t="shared" si="50"/>
        <v>5</v>
      </c>
      <c r="B3242">
        <v>3006046</v>
      </c>
      <c r="C3242">
        <v>1380</v>
      </c>
      <c r="D3242">
        <v>1501</v>
      </c>
      <c r="E3242"/>
      <c r="F3242" t="s">
        <v>253</v>
      </c>
      <c r="G3242">
        <v>5</v>
      </c>
      <c r="H3242">
        <v>0</v>
      </c>
      <c r="I3242">
        <v>0</v>
      </c>
      <c r="J3242">
        <v>0</v>
      </c>
      <c r="K3242">
        <v>0</v>
      </c>
      <c r="L3242">
        <v>0</v>
      </c>
      <c r="M3242" t="s">
        <v>2259</v>
      </c>
    </row>
    <row r="3243" spans="1:13">
      <c r="A3243" s="13">
        <f t="shared" si="50"/>
        <v>5</v>
      </c>
      <c r="B3243">
        <v>3006047</v>
      </c>
      <c r="C3243">
        <v>1380</v>
      </c>
      <c r="D3243">
        <v>1501</v>
      </c>
      <c r="E3243"/>
      <c r="F3243" t="s">
        <v>253</v>
      </c>
      <c r="G3243">
        <v>5</v>
      </c>
      <c r="H3243">
        <v>0</v>
      </c>
      <c r="I3243">
        <v>0</v>
      </c>
      <c r="J3243">
        <v>0</v>
      </c>
      <c r="K3243">
        <v>0</v>
      </c>
      <c r="L3243">
        <v>0</v>
      </c>
      <c r="M3243" t="s">
        <v>2260</v>
      </c>
    </row>
    <row r="3244" spans="1:13">
      <c r="A3244" s="13">
        <f t="shared" si="50"/>
        <v>5</v>
      </c>
      <c r="B3244">
        <v>3006048</v>
      </c>
      <c r="C3244">
        <v>1380</v>
      </c>
      <c r="D3244">
        <v>1500</v>
      </c>
      <c r="E3244"/>
      <c r="F3244" t="s">
        <v>253</v>
      </c>
      <c r="G3244">
        <v>5</v>
      </c>
      <c r="H3244">
        <v>0</v>
      </c>
      <c r="I3244">
        <v>0</v>
      </c>
      <c r="J3244">
        <v>0</v>
      </c>
      <c r="K3244">
        <v>0</v>
      </c>
      <c r="L3244">
        <v>0</v>
      </c>
      <c r="M3244" t="s">
        <v>2261</v>
      </c>
    </row>
    <row r="3245" spans="1:13">
      <c r="A3245" s="13">
        <f t="shared" si="50"/>
        <v>4</v>
      </c>
      <c r="B3245">
        <v>3006050</v>
      </c>
      <c r="C3245">
        <v>1380</v>
      </c>
      <c r="D3245">
        <v>1501</v>
      </c>
      <c r="E3245"/>
      <c r="F3245" t="s">
        <v>253</v>
      </c>
      <c r="G3245">
        <v>4</v>
      </c>
      <c r="H3245">
        <v>0</v>
      </c>
      <c r="I3245">
        <v>0</v>
      </c>
      <c r="J3245">
        <v>0</v>
      </c>
      <c r="K3245">
        <v>0</v>
      </c>
      <c r="L3245">
        <v>0</v>
      </c>
      <c r="M3245" t="s">
        <v>2262</v>
      </c>
    </row>
    <row r="3246" spans="1:13">
      <c r="A3246" s="13">
        <f t="shared" si="50"/>
        <v>1</v>
      </c>
      <c r="B3246">
        <v>3006052</v>
      </c>
      <c r="C3246">
        <v>1380</v>
      </c>
      <c r="D3246">
        <v>1501</v>
      </c>
      <c r="E3246"/>
      <c r="F3246" t="s">
        <v>253</v>
      </c>
      <c r="G3246">
        <v>1</v>
      </c>
      <c r="H3246">
        <v>0</v>
      </c>
      <c r="I3246">
        <v>0</v>
      </c>
      <c r="J3246">
        <v>0</v>
      </c>
      <c r="K3246">
        <v>0</v>
      </c>
      <c r="L3246">
        <v>0</v>
      </c>
      <c r="M3246" t="s">
        <v>2263</v>
      </c>
    </row>
    <row r="3247" spans="1:13">
      <c r="A3247" s="13">
        <f t="shared" si="50"/>
        <v>6</v>
      </c>
      <c r="B3247">
        <v>3006053</v>
      </c>
      <c r="C3247">
        <v>1380</v>
      </c>
      <c r="D3247">
        <v>1501</v>
      </c>
      <c r="E3247"/>
      <c r="F3247" t="s">
        <v>253</v>
      </c>
      <c r="G3247">
        <v>6</v>
      </c>
      <c r="H3247">
        <v>0</v>
      </c>
      <c r="I3247">
        <v>0</v>
      </c>
      <c r="J3247">
        <v>0</v>
      </c>
      <c r="K3247">
        <v>0</v>
      </c>
      <c r="L3247">
        <v>0</v>
      </c>
      <c r="M3247" t="s">
        <v>2264</v>
      </c>
    </row>
    <row r="3248" spans="1:13">
      <c r="A3248" s="13">
        <f t="shared" si="50"/>
        <v>4</v>
      </c>
      <c r="B3248">
        <v>3006054</v>
      </c>
      <c r="C3248">
        <v>1380</v>
      </c>
      <c r="D3248">
        <v>1501</v>
      </c>
      <c r="E3248"/>
      <c r="F3248" t="s">
        <v>253</v>
      </c>
      <c r="G3248">
        <v>4</v>
      </c>
      <c r="H3248">
        <v>0</v>
      </c>
      <c r="I3248">
        <v>0</v>
      </c>
      <c r="J3248">
        <v>0</v>
      </c>
      <c r="K3248">
        <v>0</v>
      </c>
      <c r="L3248">
        <v>0</v>
      </c>
      <c r="M3248" t="s">
        <v>2265</v>
      </c>
    </row>
    <row r="3249" spans="1:13">
      <c r="A3249" s="13">
        <f t="shared" si="50"/>
        <v>1</v>
      </c>
      <c r="B3249">
        <v>3006056</v>
      </c>
      <c r="C3249">
        <v>1380</v>
      </c>
      <c r="D3249">
        <v>1500</v>
      </c>
      <c r="E3249"/>
      <c r="F3249" t="s">
        <v>253</v>
      </c>
      <c r="G3249">
        <v>1</v>
      </c>
      <c r="H3249">
        <v>0</v>
      </c>
      <c r="I3249">
        <v>0</v>
      </c>
      <c r="J3249">
        <v>0</v>
      </c>
      <c r="K3249">
        <v>0</v>
      </c>
      <c r="L3249">
        <v>0</v>
      </c>
      <c r="M3249" t="s">
        <v>2266</v>
      </c>
    </row>
    <row r="3250" spans="1:13">
      <c r="A3250" s="13">
        <f t="shared" si="50"/>
        <v>3</v>
      </c>
      <c r="B3250">
        <v>3006057</v>
      </c>
      <c r="C3250">
        <v>1380</v>
      </c>
      <c r="D3250">
        <v>1501</v>
      </c>
      <c r="E3250"/>
      <c r="F3250" t="s">
        <v>253</v>
      </c>
      <c r="G3250">
        <v>3</v>
      </c>
      <c r="H3250">
        <v>0</v>
      </c>
      <c r="I3250">
        <v>0</v>
      </c>
      <c r="J3250">
        <v>0</v>
      </c>
      <c r="K3250">
        <v>0</v>
      </c>
      <c r="L3250">
        <v>0</v>
      </c>
      <c r="M3250" t="s">
        <v>2267</v>
      </c>
    </row>
    <row r="3251" spans="1:13">
      <c r="A3251" s="13">
        <f t="shared" si="50"/>
        <v>2</v>
      </c>
      <c r="B3251">
        <v>3006058</v>
      </c>
      <c r="C3251">
        <v>1380</v>
      </c>
      <c r="D3251">
        <v>1501</v>
      </c>
      <c r="E3251"/>
      <c r="F3251" t="s">
        <v>253</v>
      </c>
      <c r="G3251">
        <v>2</v>
      </c>
      <c r="H3251">
        <v>0</v>
      </c>
      <c r="I3251">
        <v>0</v>
      </c>
      <c r="J3251">
        <v>0</v>
      </c>
      <c r="K3251">
        <v>0</v>
      </c>
      <c r="L3251">
        <v>0</v>
      </c>
      <c r="M3251" t="s">
        <v>2268</v>
      </c>
    </row>
    <row r="3252" spans="1:13">
      <c r="A3252" s="13">
        <f t="shared" si="50"/>
        <v>1</v>
      </c>
      <c r="B3252">
        <v>3006061</v>
      </c>
      <c r="C3252">
        <v>1380</v>
      </c>
      <c r="D3252">
        <v>1500</v>
      </c>
      <c r="E3252"/>
      <c r="F3252" t="s">
        <v>253</v>
      </c>
      <c r="G3252">
        <v>1</v>
      </c>
      <c r="H3252">
        <v>0</v>
      </c>
      <c r="I3252">
        <v>0</v>
      </c>
      <c r="J3252">
        <v>0</v>
      </c>
      <c r="K3252">
        <v>0</v>
      </c>
      <c r="L3252">
        <v>0</v>
      </c>
      <c r="M3252" t="s">
        <v>2269</v>
      </c>
    </row>
    <row r="3253" spans="1:13">
      <c r="A3253" s="13">
        <f t="shared" si="50"/>
        <v>2</v>
      </c>
      <c r="B3253">
        <v>3006062</v>
      </c>
      <c r="C3253">
        <v>1380</v>
      </c>
      <c r="D3253">
        <v>1501</v>
      </c>
      <c r="E3253"/>
      <c r="F3253" t="s">
        <v>253</v>
      </c>
      <c r="G3253">
        <v>2</v>
      </c>
      <c r="H3253">
        <v>0</v>
      </c>
      <c r="I3253">
        <v>0</v>
      </c>
      <c r="J3253">
        <v>0</v>
      </c>
      <c r="K3253">
        <v>0</v>
      </c>
      <c r="L3253">
        <v>0</v>
      </c>
      <c r="M3253" t="s">
        <v>2270</v>
      </c>
    </row>
    <row r="3254" spans="1:13">
      <c r="A3254" s="13">
        <f t="shared" si="50"/>
        <v>16</v>
      </c>
      <c r="B3254">
        <v>3006063</v>
      </c>
      <c r="C3254">
        <v>1380</v>
      </c>
      <c r="D3254">
        <v>1501</v>
      </c>
      <c r="E3254"/>
      <c r="F3254" t="s">
        <v>253</v>
      </c>
      <c r="G3254">
        <v>16</v>
      </c>
      <c r="H3254">
        <v>0</v>
      </c>
      <c r="I3254">
        <v>0</v>
      </c>
      <c r="J3254">
        <v>0</v>
      </c>
      <c r="K3254">
        <v>0</v>
      </c>
      <c r="L3254">
        <v>0</v>
      </c>
      <c r="M3254" t="s">
        <v>2271</v>
      </c>
    </row>
    <row r="3255" spans="1:13">
      <c r="A3255" s="13">
        <f t="shared" si="50"/>
        <v>3</v>
      </c>
      <c r="B3255">
        <v>3006064</v>
      </c>
      <c r="C3255">
        <v>1380</v>
      </c>
      <c r="D3255">
        <v>1500</v>
      </c>
      <c r="E3255"/>
      <c r="F3255" t="s">
        <v>253</v>
      </c>
      <c r="G3255">
        <v>3</v>
      </c>
      <c r="H3255">
        <v>0</v>
      </c>
      <c r="I3255">
        <v>0</v>
      </c>
      <c r="J3255">
        <v>0</v>
      </c>
      <c r="K3255">
        <v>0</v>
      </c>
      <c r="L3255">
        <v>0</v>
      </c>
      <c r="M3255" t="s">
        <v>2016</v>
      </c>
    </row>
    <row r="3256" spans="1:13">
      <c r="A3256" s="13">
        <f t="shared" si="50"/>
        <v>4</v>
      </c>
      <c r="B3256">
        <v>3006065</v>
      </c>
      <c r="C3256">
        <v>1380</v>
      </c>
      <c r="D3256">
        <v>1501</v>
      </c>
      <c r="E3256"/>
      <c r="F3256" t="s">
        <v>253</v>
      </c>
      <c r="G3256">
        <v>4</v>
      </c>
      <c r="H3256">
        <v>0</v>
      </c>
      <c r="I3256">
        <v>0</v>
      </c>
      <c r="J3256">
        <v>0</v>
      </c>
      <c r="K3256">
        <v>0</v>
      </c>
      <c r="L3256">
        <v>0</v>
      </c>
      <c r="M3256" t="s">
        <v>2272</v>
      </c>
    </row>
    <row r="3257" spans="1:13">
      <c r="A3257" s="13">
        <f t="shared" si="50"/>
        <v>3</v>
      </c>
      <c r="B3257">
        <v>3006066</v>
      </c>
      <c r="C3257">
        <v>1380</v>
      </c>
      <c r="D3257">
        <v>1501</v>
      </c>
      <c r="E3257"/>
      <c r="F3257" t="s">
        <v>253</v>
      </c>
      <c r="G3257">
        <v>3</v>
      </c>
      <c r="H3257">
        <v>0</v>
      </c>
      <c r="I3257">
        <v>0</v>
      </c>
      <c r="J3257">
        <v>0</v>
      </c>
      <c r="K3257">
        <v>0</v>
      </c>
      <c r="L3257">
        <v>0</v>
      </c>
      <c r="M3257" t="s">
        <v>2273</v>
      </c>
    </row>
    <row r="3258" spans="1:13">
      <c r="A3258" s="13">
        <f t="shared" si="50"/>
        <v>2</v>
      </c>
      <c r="B3258">
        <v>3006067</v>
      </c>
      <c r="C3258">
        <v>1380</v>
      </c>
      <c r="D3258">
        <v>1501</v>
      </c>
      <c r="E3258"/>
      <c r="F3258" t="s">
        <v>253</v>
      </c>
      <c r="G3258">
        <v>2</v>
      </c>
      <c r="H3258">
        <v>0</v>
      </c>
      <c r="I3258">
        <v>0</v>
      </c>
      <c r="J3258">
        <v>0</v>
      </c>
      <c r="K3258">
        <v>0</v>
      </c>
      <c r="L3258">
        <v>0</v>
      </c>
      <c r="M3258" t="s">
        <v>2274</v>
      </c>
    </row>
    <row r="3259" spans="1:13">
      <c r="A3259" s="13">
        <f t="shared" si="50"/>
        <v>1</v>
      </c>
      <c r="B3259">
        <v>3006068</v>
      </c>
      <c r="C3259">
        <v>1380</v>
      </c>
      <c r="D3259">
        <v>1500</v>
      </c>
      <c r="E3259"/>
      <c r="F3259" t="s">
        <v>253</v>
      </c>
      <c r="G3259">
        <v>1</v>
      </c>
      <c r="H3259">
        <v>0</v>
      </c>
      <c r="I3259">
        <v>0</v>
      </c>
      <c r="J3259">
        <v>0</v>
      </c>
      <c r="K3259">
        <v>0</v>
      </c>
      <c r="L3259">
        <v>0</v>
      </c>
      <c r="M3259" t="s">
        <v>9394</v>
      </c>
    </row>
    <row r="3260" spans="1:13">
      <c r="A3260" s="13">
        <f t="shared" si="50"/>
        <v>2</v>
      </c>
      <c r="B3260">
        <v>3006069</v>
      </c>
      <c r="C3260">
        <v>1380</v>
      </c>
      <c r="D3260">
        <v>1500</v>
      </c>
      <c r="E3260"/>
      <c r="F3260" t="s">
        <v>253</v>
      </c>
      <c r="G3260">
        <v>2</v>
      </c>
      <c r="H3260">
        <v>0</v>
      </c>
      <c r="I3260">
        <v>0</v>
      </c>
      <c r="J3260">
        <v>0</v>
      </c>
      <c r="K3260">
        <v>0</v>
      </c>
      <c r="L3260">
        <v>0</v>
      </c>
      <c r="M3260" t="s">
        <v>2275</v>
      </c>
    </row>
    <row r="3261" spans="1:13">
      <c r="A3261" s="13">
        <f t="shared" si="50"/>
        <v>4</v>
      </c>
      <c r="B3261">
        <v>3006070</v>
      </c>
      <c r="C3261">
        <v>1380</v>
      </c>
      <c r="D3261">
        <v>1500</v>
      </c>
      <c r="E3261"/>
      <c r="F3261" t="s">
        <v>253</v>
      </c>
      <c r="G3261">
        <v>4</v>
      </c>
      <c r="H3261">
        <v>0</v>
      </c>
      <c r="I3261">
        <v>0</v>
      </c>
      <c r="J3261">
        <v>0</v>
      </c>
      <c r="K3261">
        <v>0</v>
      </c>
      <c r="L3261">
        <v>0</v>
      </c>
      <c r="M3261" t="s">
        <v>2276</v>
      </c>
    </row>
    <row r="3262" spans="1:13">
      <c r="A3262" s="13">
        <f t="shared" si="50"/>
        <v>1</v>
      </c>
      <c r="B3262">
        <v>3006071</v>
      </c>
      <c r="C3262">
        <v>1380</v>
      </c>
      <c r="D3262">
        <v>1501</v>
      </c>
      <c r="E3262"/>
      <c r="F3262" t="s">
        <v>253</v>
      </c>
      <c r="G3262">
        <v>1</v>
      </c>
      <c r="H3262">
        <v>0</v>
      </c>
      <c r="I3262">
        <v>0</v>
      </c>
      <c r="J3262">
        <v>0</v>
      </c>
      <c r="K3262">
        <v>0</v>
      </c>
      <c r="L3262">
        <v>0</v>
      </c>
      <c r="M3262" t="s">
        <v>2277</v>
      </c>
    </row>
    <row r="3263" spans="1:13">
      <c r="A3263" s="13">
        <f t="shared" si="50"/>
        <v>1</v>
      </c>
      <c r="B3263">
        <v>3006072</v>
      </c>
      <c r="C3263">
        <v>1380</v>
      </c>
      <c r="D3263">
        <v>1501</v>
      </c>
      <c r="E3263"/>
      <c r="F3263" t="s">
        <v>253</v>
      </c>
      <c r="G3263">
        <v>1</v>
      </c>
      <c r="H3263">
        <v>0</v>
      </c>
      <c r="I3263">
        <v>0</v>
      </c>
      <c r="J3263">
        <v>0</v>
      </c>
      <c r="K3263">
        <v>0</v>
      </c>
      <c r="L3263">
        <v>0</v>
      </c>
      <c r="M3263" t="s">
        <v>2278</v>
      </c>
    </row>
    <row r="3264" spans="1:13">
      <c r="A3264" s="13">
        <f t="shared" si="50"/>
        <v>1</v>
      </c>
      <c r="B3264">
        <v>3006073</v>
      </c>
      <c r="C3264">
        <v>1380</v>
      </c>
      <c r="D3264">
        <v>1501</v>
      </c>
      <c r="E3264"/>
      <c r="F3264" t="s">
        <v>253</v>
      </c>
      <c r="G3264">
        <v>1</v>
      </c>
      <c r="H3264">
        <v>0</v>
      </c>
      <c r="I3264">
        <v>0</v>
      </c>
      <c r="J3264">
        <v>0</v>
      </c>
      <c r="K3264">
        <v>0</v>
      </c>
      <c r="L3264">
        <v>0</v>
      </c>
      <c r="M3264" t="s">
        <v>2279</v>
      </c>
    </row>
    <row r="3265" spans="1:13">
      <c r="A3265" s="13">
        <f t="shared" si="50"/>
        <v>1</v>
      </c>
      <c r="B3265">
        <v>3006074</v>
      </c>
      <c r="C3265">
        <v>1380</v>
      </c>
      <c r="D3265">
        <v>1500</v>
      </c>
      <c r="E3265"/>
      <c r="F3265" t="s">
        <v>253</v>
      </c>
      <c r="G3265">
        <v>1</v>
      </c>
      <c r="H3265">
        <v>0</v>
      </c>
      <c r="I3265">
        <v>0</v>
      </c>
      <c r="J3265">
        <v>0</v>
      </c>
      <c r="K3265">
        <v>0</v>
      </c>
      <c r="L3265">
        <v>0</v>
      </c>
      <c r="M3265" t="s">
        <v>2280</v>
      </c>
    </row>
    <row r="3266" spans="1:13">
      <c r="A3266" s="13">
        <f t="shared" si="50"/>
        <v>1</v>
      </c>
      <c r="B3266">
        <v>3006075</v>
      </c>
      <c r="C3266">
        <v>1380</v>
      </c>
      <c r="D3266">
        <v>1501</v>
      </c>
      <c r="E3266"/>
      <c r="F3266" t="s">
        <v>253</v>
      </c>
      <c r="G3266">
        <v>1</v>
      </c>
      <c r="H3266">
        <v>0</v>
      </c>
      <c r="I3266">
        <v>0</v>
      </c>
      <c r="J3266">
        <v>0</v>
      </c>
      <c r="K3266">
        <v>0</v>
      </c>
      <c r="L3266">
        <v>0</v>
      </c>
      <c r="M3266" t="s">
        <v>2281</v>
      </c>
    </row>
    <row r="3267" spans="1:13">
      <c r="A3267" s="13">
        <f t="shared" ref="A3267:A3330" si="51">G3267+H3267+I3267</f>
        <v>1</v>
      </c>
      <c r="B3267">
        <v>3006076</v>
      </c>
      <c r="C3267">
        <v>1380</v>
      </c>
      <c r="D3267">
        <v>1501</v>
      </c>
      <c r="E3267"/>
      <c r="F3267" t="s">
        <v>253</v>
      </c>
      <c r="G3267">
        <v>1</v>
      </c>
      <c r="H3267">
        <v>0</v>
      </c>
      <c r="I3267">
        <v>0</v>
      </c>
      <c r="J3267">
        <v>0</v>
      </c>
      <c r="K3267">
        <v>0</v>
      </c>
      <c r="L3267">
        <v>0</v>
      </c>
      <c r="M3267" t="s">
        <v>2282</v>
      </c>
    </row>
    <row r="3268" spans="1:13">
      <c r="A3268" s="13">
        <f t="shared" si="51"/>
        <v>2</v>
      </c>
      <c r="B3268">
        <v>3006077</v>
      </c>
      <c r="C3268">
        <v>1380</v>
      </c>
      <c r="D3268">
        <v>1500</v>
      </c>
      <c r="E3268"/>
      <c r="F3268" t="s">
        <v>253</v>
      </c>
      <c r="G3268">
        <v>2</v>
      </c>
      <c r="H3268">
        <v>0</v>
      </c>
      <c r="I3268">
        <v>0</v>
      </c>
      <c r="J3268">
        <v>0</v>
      </c>
      <c r="K3268">
        <v>0</v>
      </c>
      <c r="L3268">
        <v>0</v>
      </c>
      <c r="M3268" t="s">
        <v>2283</v>
      </c>
    </row>
    <row r="3269" spans="1:13">
      <c r="A3269" s="13">
        <f t="shared" si="51"/>
        <v>1</v>
      </c>
      <c r="B3269">
        <v>3006078</v>
      </c>
      <c r="C3269">
        <v>1380</v>
      </c>
      <c r="D3269">
        <v>1501</v>
      </c>
      <c r="E3269"/>
      <c r="F3269" t="s">
        <v>253</v>
      </c>
      <c r="G3269">
        <v>1</v>
      </c>
      <c r="H3269">
        <v>0</v>
      </c>
      <c r="I3269">
        <v>0</v>
      </c>
      <c r="J3269">
        <v>0</v>
      </c>
      <c r="K3269">
        <v>0</v>
      </c>
      <c r="L3269">
        <v>0</v>
      </c>
      <c r="M3269" t="s">
        <v>2284</v>
      </c>
    </row>
    <row r="3270" spans="1:13">
      <c r="A3270" s="13">
        <f t="shared" si="51"/>
        <v>1</v>
      </c>
      <c r="B3270">
        <v>3006079</v>
      </c>
      <c r="C3270">
        <v>1380</v>
      </c>
      <c r="D3270">
        <v>1501</v>
      </c>
      <c r="E3270"/>
      <c r="F3270" t="s">
        <v>253</v>
      </c>
      <c r="G3270">
        <v>1</v>
      </c>
      <c r="H3270">
        <v>0</v>
      </c>
      <c r="I3270">
        <v>0</v>
      </c>
      <c r="J3270">
        <v>0</v>
      </c>
      <c r="K3270">
        <v>0</v>
      </c>
      <c r="L3270">
        <v>0</v>
      </c>
      <c r="M3270" t="s">
        <v>2285</v>
      </c>
    </row>
    <row r="3271" spans="1:13">
      <c r="A3271" s="13">
        <f t="shared" si="51"/>
        <v>2</v>
      </c>
      <c r="B3271">
        <v>3006080</v>
      </c>
      <c r="C3271">
        <v>1380</v>
      </c>
      <c r="D3271">
        <v>1501</v>
      </c>
      <c r="E3271"/>
      <c r="F3271" t="s">
        <v>253</v>
      </c>
      <c r="G3271">
        <v>2</v>
      </c>
      <c r="H3271">
        <v>0</v>
      </c>
      <c r="I3271">
        <v>0</v>
      </c>
      <c r="J3271">
        <v>0</v>
      </c>
      <c r="K3271">
        <v>0</v>
      </c>
      <c r="L3271">
        <v>0</v>
      </c>
      <c r="M3271" t="s">
        <v>2286</v>
      </c>
    </row>
    <row r="3272" spans="1:13">
      <c r="A3272" s="13">
        <f t="shared" si="51"/>
        <v>2</v>
      </c>
      <c r="B3272">
        <v>3006081</v>
      </c>
      <c r="C3272">
        <v>1380</v>
      </c>
      <c r="D3272">
        <v>1500</v>
      </c>
      <c r="E3272"/>
      <c r="F3272" t="s">
        <v>253</v>
      </c>
      <c r="G3272">
        <v>2</v>
      </c>
      <c r="H3272">
        <v>0</v>
      </c>
      <c r="I3272">
        <v>0</v>
      </c>
      <c r="J3272">
        <v>0</v>
      </c>
      <c r="K3272">
        <v>0</v>
      </c>
      <c r="L3272">
        <v>0</v>
      </c>
      <c r="M3272" t="s">
        <v>2287</v>
      </c>
    </row>
    <row r="3273" spans="1:13">
      <c r="A3273" s="13">
        <f t="shared" si="51"/>
        <v>2</v>
      </c>
      <c r="B3273">
        <v>3006082</v>
      </c>
      <c r="C3273">
        <v>1380</v>
      </c>
      <c r="D3273">
        <v>1501</v>
      </c>
      <c r="E3273"/>
      <c r="F3273" t="s">
        <v>253</v>
      </c>
      <c r="G3273">
        <v>2</v>
      </c>
      <c r="H3273">
        <v>0</v>
      </c>
      <c r="I3273">
        <v>0</v>
      </c>
      <c r="J3273">
        <v>0</v>
      </c>
      <c r="K3273">
        <v>0</v>
      </c>
      <c r="L3273">
        <v>0</v>
      </c>
      <c r="M3273" t="s">
        <v>2288</v>
      </c>
    </row>
    <row r="3274" spans="1:13">
      <c r="A3274" s="13">
        <f t="shared" si="51"/>
        <v>3</v>
      </c>
      <c r="B3274">
        <v>3006083</v>
      </c>
      <c r="C3274">
        <v>1380</v>
      </c>
      <c r="D3274">
        <v>1501</v>
      </c>
      <c r="E3274"/>
      <c r="F3274" t="s">
        <v>253</v>
      </c>
      <c r="G3274">
        <v>3</v>
      </c>
      <c r="H3274">
        <v>0</v>
      </c>
      <c r="I3274">
        <v>0</v>
      </c>
      <c r="J3274">
        <v>0</v>
      </c>
      <c r="K3274">
        <v>0</v>
      </c>
      <c r="L3274">
        <v>0</v>
      </c>
      <c r="M3274" t="s">
        <v>2289</v>
      </c>
    </row>
    <row r="3275" spans="1:13">
      <c r="A3275" s="13">
        <f t="shared" si="51"/>
        <v>85</v>
      </c>
      <c r="B3275">
        <v>3006084</v>
      </c>
      <c r="C3275">
        <v>1380</v>
      </c>
      <c r="D3275">
        <v>1500</v>
      </c>
      <c r="E3275"/>
      <c r="F3275" t="s">
        <v>253</v>
      </c>
      <c r="G3275">
        <v>85</v>
      </c>
      <c r="H3275">
        <v>0</v>
      </c>
      <c r="I3275">
        <v>0</v>
      </c>
      <c r="J3275">
        <v>0</v>
      </c>
      <c r="K3275">
        <v>0</v>
      </c>
      <c r="L3275">
        <v>0</v>
      </c>
      <c r="M3275" t="s">
        <v>2290</v>
      </c>
    </row>
    <row r="3276" spans="1:13">
      <c r="A3276" s="13">
        <f t="shared" si="51"/>
        <v>2</v>
      </c>
      <c r="B3276">
        <v>3006085</v>
      </c>
      <c r="C3276">
        <v>1380</v>
      </c>
      <c r="D3276">
        <v>1501</v>
      </c>
      <c r="E3276"/>
      <c r="F3276" t="s">
        <v>253</v>
      </c>
      <c r="G3276">
        <v>2</v>
      </c>
      <c r="H3276">
        <v>0</v>
      </c>
      <c r="I3276">
        <v>0</v>
      </c>
      <c r="J3276">
        <v>0</v>
      </c>
      <c r="K3276">
        <v>0</v>
      </c>
      <c r="L3276">
        <v>0</v>
      </c>
      <c r="M3276" t="s">
        <v>2291</v>
      </c>
    </row>
    <row r="3277" spans="1:13">
      <c r="A3277" s="13">
        <f t="shared" si="51"/>
        <v>12</v>
      </c>
      <c r="B3277">
        <v>3006086</v>
      </c>
      <c r="C3277">
        <v>1380</v>
      </c>
      <c r="D3277">
        <v>1500</v>
      </c>
      <c r="E3277"/>
      <c r="F3277" t="s">
        <v>253</v>
      </c>
      <c r="G3277">
        <v>12</v>
      </c>
      <c r="H3277">
        <v>0</v>
      </c>
      <c r="I3277">
        <v>0</v>
      </c>
      <c r="J3277">
        <v>0</v>
      </c>
      <c r="K3277">
        <v>0</v>
      </c>
      <c r="L3277">
        <v>0</v>
      </c>
      <c r="M3277" t="s">
        <v>2292</v>
      </c>
    </row>
    <row r="3278" spans="1:13">
      <c r="A3278" s="13">
        <f t="shared" si="51"/>
        <v>1</v>
      </c>
      <c r="B3278">
        <v>3006087</v>
      </c>
      <c r="C3278">
        <v>1380</v>
      </c>
      <c r="D3278">
        <v>1500</v>
      </c>
      <c r="E3278"/>
      <c r="F3278" t="s">
        <v>253</v>
      </c>
      <c r="G3278">
        <v>1</v>
      </c>
      <c r="H3278">
        <v>0</v>
      </c>
      <c r="I3278">
        <v>0</v>
      </c>
      <c r="J3278">
        <v>0</v>
      </c>
      <c r="K3278">
        <v>0</v>
      </c>
      <c r="L3278">
        <v>0</v>
      </c>
      <c r="M3278" t="s">
        <v>7832</v>
      </c>
    </row>
    <row r="3279" spans="1:13">
      <c r="A3279" s="13">
        <f t="shared" si="51"/>
        <v>5</v>
      </c>
      <c r="B3279">
        <v>3006088</v>
      </c>
      <c r="C3279">
        <v>1380</v>
      </c>
      <c r="D3279">
        <v>1500</v>
      </c>
      <c r="E3279"/>
      <c r="F3279" t="s">
        <v>253</v>
      </c>
      <c r="G3279">
        <v>5</v>
      </c>
      <c r="H3279">
        <v>0</v>
      </c>
      <c r="I3279">
        <v>0</v>
      </c>
      <c r="J3279">
        <v>0</v>
      </c>
      <c r="K3279">
        <v>0</v>
      </c>
      <c r="L3279">
        <v>0</v>
      </c>
      <c r="M3279" t="s">
        <v>2293</v>
      </c>
    </row>
    <row r="3280" spans="1:13">
      <c r="A3280" s="13">
        <f t="shared" si="51"/>
        <v>1</v>
      </c>
      <c r="B3280">
        <v>3006089</v>
      </c>
      <c r="C3280">
        <v>1380</v>
      </c>
      <c r="D3280">
        <v>1501</v>
      </c>
      <c r="E3280"/>
      <c r="F3280" t="s">
        <v>253</v>
      </c>
      <c r="G3280">
        <v>1</v>
      </c>
      <c r="H3280">
        <v>0</v>
      </c>
      <c r="I3280">
        <v>0</v>
      </c>
      <c r="J3280">
        <v>0</v>
      </c>
      <c r="K3280">
        <v>0</v>
      </c>
      <c r="L3280">
        <v>0</v>
      </c>
      <c r="M3280" t="s">
        <v>2294</v>
      </c>
    </row>
    <row r="3281" spans="1:13">
      <c r="A3281" s="13">
        <f t="shared" si="51"/>
        <v>10</v>
      </c>
      <c r="B3281">
        <v>3006090</v>
      </c>
      <c r="C3281">
        <v>1380</v>
      </c>
      <c r="D3281">
        <v>1500</v>
      </c>
      <c r="E3281"/>
      <c r="F3281" t="s">
        <v>253</v>
      </c>
      <c r="G3281">
        <v>10</v>
      </c>
      <c r="H3281">
        <v>0</v>
      </c>
      <c r="I3281">
        <v>0</v>
      </c>
      <c r="J3281">
        <v>0</v>
      </c>
      <c r="K3281">
        <v>0</v>
      </c>
      <c r="L3281">
        <v>0</v>
      </c>
      <c r="M3281" t="s">
        <v>2295</v>
      </c>
    </row>
    <row r="3282" spans="1:13">
      <c r="A3282" s="13">
        <f t="shared" si="51"/>
        <v>22</v>
      </c>
      <c r="B3282">
        <v>3006091</v>
      </c>
      <c r="C3282">
        <v>1380</v>
      </c>
      <c r="D3282">
        <v>1500</v>
      </c>
      <c r="E3282"/>
      <c r="F3282" t="s">
        <v>253</v>
      </c>
      <c r="G3282">
        <v>22</v>
      </c>
      <c r="H3282">
        <v>0</v>
      </c>
      <c r="I3282">
        <v>0</v>
      </c>
      <c r="J3282">
        <v>0</v>
      </c>
      <c r="K3282">
        <v>0</v>
      </c>
      <c r="L3282">
        <v>0</v>
      </c>
      <c r="M3282" t="s">
        <v>8171</v>
      </c>
    </row>
    <row r="3283" spans="1:13">
      <c r="A3283" s="13">
        <f t="shared" si="51"/>
        <v>20</v>
      </c>
      <c r="B3283">
        <v>3006092</v>
      </c>
      <c r="C3283">
        <v>1380</v>
      </c>
      <c r="D3283">
        <v>1500</v>
      </c>
      <c r="E3283"/>
      <c r="F3283" t="s">
        <v>253</v>
      </c>
      <c r="G3283">
        <v>20</v>
      </c>
      <c r="H3283">
        <v>0</v>
      </c>
      <c r="I3283">
        <v>0</v>
      </c>
      <c r="J3283">
        <v>0</v>
      </c>
      <c r="K3283">
        <v>0</v>
      </c>
      <c r="L3283">
        <v>0</v>
      </c>
      <c r="M3283" t="s">
        <v>8384</v>
      </c>
    </row>
    <row r="3284" spans="1:13">
      <c r="A3284" s="13">
        <f t="shared" si="51"/>
        <v>6</v>
      </c>
      <c r="B3284">
        <v>3006093</v>
      </c>
      <c r="C3284">
        <v>1380</v>
      </c>
      <c r="D3284">
        <v>1500</v>
      </c>
      <c r="E3284"/>
      <c r="F3284" t="s">
        <v>253</v>
      </c>
      <c r="G3284">
        <v>6</v>
      </c>
      <c r="H3284">
        <v>0</v>
      </c>
      <c r="I3284">
        <v>0</v>
      </c>
      <c r="J3284">
        <v>0</v>
      </c>
      <c r="K3284">
        <v>0</v>
      </c>
      <c r="L3284">
        <v>0</v>
      </c>
      <c r="M3284" t="s">
        <v>2296</v>
      </c>
    </row>
    <row r="3285" spans="1:13">
      <c r="A3285" s="13">
        <f t="shared" si="51"/>
        <v>4</v>
      </c>
      <c r="B3285">
        <v>3006095</v>
      </c>
      <c r="C3285">
        <v>1380</v>
      </c>
      <c r="D3285">
        <v>1501</v>
      </c>
      <c r="E3285"/>
      <c r="F3285" t="s">
        <v>253</v>
      </c>
      <c r="G3285">
        <v>4</v>
      </c>
      <c r="H3285">
        <v>0</v>
      </c>
      <c r="I3285">
        <v>0</v>
      </c>
      <c r="J3285">
        <v>0</v>
      </c>
      <c r="K3285">
        <v>0</v>
      </c>
      <c r="L3285">
        <v>0</v>
      </c>
      <c r="M3285" t="s">
        <v>2297</v>
      </c>
    </row>
    <row r="3286" spans="1:13">
      <c r="A3286" s="13">
        <f t="shared" si="51"/>
        <v>2</v>
      </c>
      <c r="B3286">
        <v>3006096</v>
      </c>
      <c r="C3286">
        <v>1380</v>
      </c>
      <c r="D3286">
        <v>1500</v>
      </c>
      <c r="E3286"/>
      <c r="F3286" t="s">
        <v>253</v>
      </c>
      <c r="G3286">
        <v>2</v>
      </c>
      <c r="H3286">
        <v>0</v>
      </c>
      <c r="I3286">
        <v>0</v>
      </c>
      <c r="J3286">
        <v>0</v>
      </c>
      <c r="K3286">
        <v>0</v>
      </c>
      <c r="L3286">
        <v>0</v>
      </c>
      <c r="M3286" t="s">
        <v>8534</v>
      </c>
    </row>
    <row r="3287" spans="1:13">
      <c r="A3287" s="13">
        <f t="shared" si="51"/>
        <v>3</v>
      </c>
      <c r="B3287">
        <v>3006097</v>
      </c>
      <c r="C3287">
        <v>1380</v>
      </c>
      <c r="D3287">
        <v>1501</v>
      </c>
      <c r="E3287"/>
      <c r="F3287" t="s">
        <v>253</v>
      </c>
      <c r="G3287">
        <v>3</v>
      </c>
      <c r="H3287">
        <v>0</v>
      </c>
      <c r="I3287">
        <v>0</v>
      </c>
      <c r="J3287">
        <v>0</v>
      </c>
      <c r="K3287">
        <v>0</v>
      </c>
      <c r="L3287">
        <v>0</v>
      </c>
      <c r="M3287" t="s">
        <v>2298</v>
      </c>
    </row>
    <row r="3288" spans="1:13">
      <c r="A3288" s="13">
        <f t="shared" si="51"/>
        <v>14</v>
      </c>
      <c r="B3288">
        <v>3006098</v>
      </c>
      <c r="C3288">
        <v>1380</v>
      </c>
      <c r="D3288">
        <v>1501</v>
      </c>
      <c r="E3288"/>
      <c r="F3288" t="s">
        <v>253</v>
      </c>
      <c r="G3288">
        <v>14</v>
      </c>
      <c r="H3288">
        <v>0</v>
      </c>
      <c r="I3288">
        <v>0</v>
      </c>
      <c r="J3288">
        <v>0</v>
      </c>
      <c r="K3288">
        <v>0</v>
      </c>
      <c r="L3288">
        <v>0</v>
      </c>
      <c r="M3288" t="s">
        <v>2299</v>
      </c>
    </row>
    <row r="3289" spans="1:13">
      <c r="A3289" s="13">
        <f t="shared" si="51"/>
        <v>4</v>
      </c>
      <c r="B3289">
        <v>3006099</v>
      </c>
      <c r="C3289">
        <v>1380</v>
      </c>
      <c r="D3289">
        <v>1501</v>
      </c>
      <c r="E3289"/>
      <c r="F3289" t="s">
        <v>253</v>
      </c>
      <c r="G3289">
        <v>4</v>
      </c>
      <c r="H3289">
        <v>0</v>
      </c>
      <c r="I3289">
        <v>0</v>
      </c>
      <c r="J3289">
        <v>0</v>
      </c>
      <c r="K3289">
        <v>0</v>
      </c>
      <c r="L3289">
        <v>0</v>
      </c>
      <c r="M3289" t="s">
        <v>2300</v>
      </c>
    </row>
    <row r="3290" spans="1:13">
      <c r="A3290" s="13">
        <f t="shared" si="51"/>
        <v>7</v>
      </c>
      <c r="B3290">
        <v>3006100</v>
      </c>
      <c r="C3290">
        <v>1380</v>
      </c>
      <c r="D3290">
        <v>1501</v>
      </c>
      <c r="E3290"/>
      <c r="F3290" t="s">
        <v>253</v>
      </c>
      <c r="G3290">
        <v>7</v>
      </c>
      <c r="H3290">
        <v>0</v>
      </c>
      <c r="I3290">
        <v>0</v>
      </c>
      <c r="J3290">
        <v>0</v>
      </c>
      <c r="K3290">
        <v>0</v>
      </c>
      <c r="L3290">
        <v>0</v>
      </c>
      <c r="M3290" t="s">
        <v>2301</v>
      </c>
    </row>
    <row r="3291" spans="1:13">
      <c r="A3291" s="13">
        <f t="shared" si="51"/>
        <v>1</v>
      </c>
      <c r="B3291">
        <v>3006101</v>
      </c>
      <c r="C3291">
        <v>1380</v>
      </c>
      <c r="D3291">
        <v>1501</v>
      </c>
      <c r="E3291"/>
      <c r="F3291" t="s">
        <v>253</v>
      </c>
      <c r="G3291">
        <v>1</v>
      </c>
      <c r="H3291">
        <v>0</v>
      </c>
      <c r="I3291">
        <v>0</v>
      </c>
      <c r="J3291">
        <v>0</v>
      </c>
      <c r="K3291">
        <v>0</v>
      </c>
      <c r="L3291">
        <v>0</v>
      </c>
      <c r="M3291" t="s">
        <v>2302</v>
      </c>
    </row>
    <row r="3292" spans="1:13">
      <c r="A3292" s="13">
        <f t="shared" si="51"/>
        <v>19</v>
      </c>
      <c r="B3292">
        <v>3006105</v>
      </c>
      <c r="C3292">
        <v>1380</v>
      </c>
      <c r="D3292">
        <v>1501</v>
      </c>
      <c r="E3292"/>
      <c r="F3292" t="s">
        <v>253</v>
      </c>
      <c r="G3292">
        <v>19</v>
      </c>
      <c r="H3292">
        <v>0</v>
      </c>
      <c r="I3292">
        <v>0</v>
      </c>
      <c r="J3292">
        <v>0</v>
      </c>
      <c r="K3292">
        <v>0</v>
      </c>
      <c r="L3292">
        <v>0</v>
      </c>
      <c r="M3292" t="s">
        <v>2303</v>
      </c>
    </row>
    <row r="3293" spans="1:13">
      <c r="A3293" s="13">
        <f t="shared" si="51"/>
        <v>1</v>
      </c>
      <c r="B3293">
        <v>3006107</v>
      </c>
      <c r="C3293">
        <v>1380</v>
      </c>
      <c r="D3293">
        <v>1500</v>
      </c>
      <c r="E3293"/>
      <c r="F3293" t="s">
        <v>253</v>
      </c>
      <c r="G3293">
        <v>1</v>
      </c>
      <c r="H3293">
        <v>0</v>
      </c>
      <c r="I3293">
        <v>0</v>
      </c>
      <c r="J3293">
        <v>0</v>
      </c>
      <c r="K3293">
        <v>0</v>
      </c>
      <c r="L3293">
        <v>0</v>
      </c>
      <c r="M3293" t="s">
        <v>2304</v>
      </c>
    </row>
    <row r="3294" spans="1:13">
      <c r="A3294" s="13">
        <f t="shared" si="51"/>
        <v>6</v>
      </c>
      <c r="B3294">
        <v>3006108</v>
      </c>
      <c r="C3294">
        <v>1380</v>
      </c>
      <c r="D3294">
        <v>1501</v>
      </c>
      <c r="E3294"/>
      <c r="F3294" t="s">
        <v>253</v>
      </c>
      <c r="G3294">
        <v>6</v>
      </c>
      <c r="H3294">
        <v>0</v>
      </c>
      <c r="I3294">
        <v>0</v>
      </c>
      <c r="J3294">
        <v>0</v>
      </c>
      <c r="K3294">
        <v>0</v>
      </c>
      <c r="L3294">
        <v>0</v>
      </c>
      <c r="M3294" t="s">
        <v>2305</v>
      </c>
    </row>
    <row r="3295" spans="1:13">
      <c r="A3295" s="13">
        <f t="shared" si="51"/>
        <v>1</v>
      </c>
      <c r="B3295">
        <v>3006109</v>
      </c>
      <c r="C3295">
        <v>1380</v>
      </c>
      <c r="D3295">
        <v>1501</v>
      </c>
      <c r="E3295"/>
      <c r="F3295" t="s">
        <v>253</v>
      </c>
      <c r="G3295">
        <v>1</v>
      </c>
      <c r="H3295">
        <v>0</v>
      </c>
      <c r="I3295">
        <v>0</v>
      </c>
      <c r="J3295">
        <v>0</v>
      </c>
      <c r="K3295">
        <v>0</v>
      </c>
      <c r="L3295">
        <v>0</v>
      </c>
      <c r="M3295" t="s">
        <v>2306</v>
      </c>
    </row>
    <row r="3296" spans="1:13">
      <c r="A3296" s="13">
        <f t="shared" si="51"/>
        <v>2</v>
      </c>
      <c r="B3296">
        <v>3006110</v>
      </c>
      <c r="C3296">
        <v>1380</v>
      </c>
      <c r="D3296">
        <v>1501</v>
      </c>
      <c r="E3296"/>
      <c r="F3296" t="s">
        <v>253</v>
      </c>
      <c r="G3296">
        <v>2</v>
      </c>
      <c r="H3296">
        <v>0</v>
      </c>
      <c r="I3296">
        <v>0</v>
      </c>
      <c r="J3296">
        <v>0</v>
      </c>
      <c r="K3296">
        <v>0</v>
      </c>
      <c r="L3296">
        <v>0</v>
      </c>
      <c r="M3296" t="s">
        <v>2307</v>
      </c>
    </row>
    <row r="3297" spans="1:13">
      <c r="A3297" s="13">
        <f t="shared" si="51"/>
        <v>13</v>
      </c>
      <c r="B3297">
        <v>3006111</v>
      </c>
      <c r="C3297">
        <v>1380</v>
      </c>
      <c r="D3297">
        <v>1500</v>
      </c>
      <c r="E3297"/>
      <c r="F3297" t="s">
        <v>1284</v>
      </c>
      <c r="G3297">
        <v>13</v>
      </c>
      <c r="H3297">
        <v>0</v>
      </c>
      <c r="I3297">
        <v>0</v>
      </c>
      <c r="J3297">
        <v>0</v>
      </c>
      <c r="K3297">
        <v>0</v>
      </c>
      <c r="L3297">
        <v>0</v>
      </c>
      <c r="M3297" t="s">
        <v>2308</v>
      </c>
    </row>
    <row r="3298" spans="1:13">
      <c r="A3298" s="13">
        <f t="shared" si="51"/>
        <v>6</v>
      </c>
      <c r="B3298">
        <v>3006112</v>
      </c>
      <c r="C3298">
        <v>1380</v>
      </c>
      <c r="D3298">
        <v>1500</v>
      </c>
      <c r="E3298"/>
      <c r="F3298" t="s">
        <v>253</v>
      </c>
      <c r="G3298">
        <v>6</v>
      </c>
      <c r="H3298">
        <v>0</v>
      </c>
      <c r="I3298">
        <v>0</v>
      </c>
      <c r="J3298">
        <v>0</v>
      </c>
      <c r="K3298">
        <v>0</v>
      </c>
      <c r="L3298">
        <v>0</v>
      </c>
      <c r="M3298" t="s">
        <v>8032</v>
      </c>
    </row>
    <row r="3299" spans="1:13">
      <c r="A3299" s="13">
        <f t="shared" si="51"/>
        <v>18</v>
      </c>
      <c r="B3299">
        <v>3006113</v>
      </c>
      <c r="C3299">
        <v>1380</v>
      </c>
      <c r="D3299">
        <v>1500</v>
      </c>
      <c r="E3299"/>
      <c r="F3299" t="s">
        <v>253</v>
      </c>
      <c r="G3299">
        <v>18</v>
      </c>
      <c r="H3299">
        <v>0</v>
      </c>
      <c r="I3299">
        <v>0</v>
      </c>
      <c r="J3299">
        <v>0</v>
      </c>
      <c r="K3299">
        <v>0</v>
      </c>
      <c r="L3299">
        <v>0</v>
      </c>
      <c r="M3299" t="s">
        <v>2309</v>
      </c>
    </row>
    <row r="3300" spans="1:13">
      <c r="A3300" s="13">
        <f t="shared" si="51"/>
        <v>1</v>
      </c>
      <c r="B3300">
        <v>3006114</v>
      </c>
      <c r="C3300">
        <v>1380</v>
      </c>
      <c r="D3300">
        <v>1500</v>
      </c>
      <c r="E3300"/>
      <c r="F3300" t="s">
        <v>1443</v>
      </c>
      <c r="G3300">
        <v>1</v>
      </c>
      <c r="H3300">
        <v>0</v>
      </c>
      <c r="I3300">
        <v>0</v>
      </c>
      <c r="J3300">
        <v>0</v>
      </c>
      <c r="K3300">
        <v>0</v>
      </c>
      <c r="L3300">
        <v>0</v>
      </c>
      <c r="M3300" t="s">
        <v>8100</v>
      </c>
    </row>
    <row r="3301" spans="1:13">
      <c r="A3301" s="13">
        <f t="shared" si="51"/>
        <v>8</v>
      </c>
      <c r="B3301">
        <v>3006115</v>
      </c>
      <c r="C3301">
        <v>1380</v>
      </c>
      <c r="D3301">
        <v>1501</v>
      </c>
      <c r="E3301"/>
      <c r="F3301" t="s">
        <v>253</v>
      </c>
      <c r="G3301">
        <v>8</v>
      </c>
      <c r="H3301">
        <v>0</v>
      </c>
      <c r="I3301">
        <v>0</v>
      </c>
      <c r="J3301">
        <v>0</v>
      </c>
      <c r="K3301">
        <v>0</v>
      </c>
      <c r="L3301">
        <v>0</v>
      </c>
      <c r="M3301" t="s">
        <v>2310</v>
      </c>
    </row>
    <row r="3302" spans="1:13">
      <c r="A3302" s="13">
        <f t="shared" si="51"/>
        <v>98</v>
      </c>
      <c r="B3302">
        <v>3006116</v>
      </c>
      <c r="C3302">
        <v>1380</v>
      </c>
      <c r="D3302">
        <v>1500</v>
      </c>
      <c r="E3302"/>
      <c r="F3302" t="s">
        <v>253</v>
      </c>
      <c r="G3302">
        <v>98</v>
      </c>
      <c r="H3302">
        <v>0</v>
      </c>
      <c r="I3302">
        <v>0</v>
      </c>
      <c r="J3302">
        <v>0</v>
      </c>
      <c r="K3302">
        <v>0</v>
      </c>
      <c r="L3302">
        <v>0</v>
      </c>
      <c r="M3302" t="s">
        <v>2311</v>
      </c>
    </row>
    <row r="3303" spans="1:13">
      <c r="A3303" s="13">
        <f t="shared" si="51"/>
        <v>161</v>
      </c>
      <c r="B3303">
        <v>3006117</v>
      </c>
      <c r="C3303">
        <v>1380</v>
      </c>
      <c r="D3303">
        <v>1500</v>
      </c>
      <c r="E3303"/>
      <c r="F3303" t="s">
        <v>253</v>
      </c>
      <c r="G3303">
        <v>161</v>
      </c>
      <c r="H3303">
        <v>0</v>
      </c>
      <c r="I3303">
        <v>0</v>
      </c>
      <c r="J3303">
        <v>0</v>
      </c>
      <c r="K3303">
        <v>0</v>
      </c>
      <c r="L3303">
        <v>0</v>
      </c>
      <c r="M3303" t="s">
        <v>2312</v>
      </c>
    </row>
    <row r="3304" spans="1:13">
      <c r="A3304" s="13">
        <f t="shared" si="51"/>
        <v>59</v>
      </c>
      <c r="B3304">
        <v>3006118</v>
      </c>
      <c r="C3304">
        <v>1380</v>
      </c>
      <c r="D3304">
        <v>1500</v>
      </c>
      <c r="E3304"/>
      <c r="F3304" t="s">
        <v>253</v>
      </c>
      <c r="G3304">
        <v>59</v>
      </c>
      <c r="H3304">
        <v>0</v>
      </c>
      <c r="I3304">
        <v>0</v>
      </c>
      <c r="J3304">
        <v>0</v>
      </c>
      <c r="K3304">
        <v>0</v>
      </c>
      <c r="L3304">
        <v>0</v>
      </c>
      <c r="M3304" t="s">
        <v>2313</v>
      </c>
    </row>
    <row r="3305" spans="1:13">
      <c r="A3305" s="13">
        <f t="shared" si="51"/>
        <v>1</v>
      </c>
      <c r="B3305">
        <v>3006119</v>
      </c>
      <c r="C3305">
        <v>1380</v>
      </c>
      <c r="D3305">
        <v>1500</v>
      </c>
      <c r="E3305"/>
      <c r="F3305" t="s">
        <v>253</v>
      </c>
      <c r="G3305">
        <v>1</v>
      </c>
      <c r="H3305">
        <v>0</v>
      </c>
      <c r="I3305">
        <v>0</v>
      </c>
      <c r="J3305">
        <v>0</v>
      </c>
      <c r="K3305">
        <v>0</v>
      </c>
      <c r="L3305">
        <v>0</v>
      </c>
      <c r="M3305" t="s">
        <v>9091</v>
      </c>
    </row>
    <row r="3306" spans="1:13">
      <c r="A3306" s="13">
        <f t="shared" si="51"/>
        <v>92</v>
      </c>
      <c r="B3306">
        <v>3006120</v>
      </c>
      <c r="C3306">
        <v>1380</v>
      </c>
      <c r="D3306">
        <v>1500</v>
      </c>
      <c r="E3306"/>
      <c r="F3306" t="s">
        <v>253</v>
      </c>
      <c r="G3306">
        <v>92</v>
      </c>
      <c r="H3306">
        <v>0</v>
      </c>
      <c r="I3306">
        <v>0</v>
      </c>
      <c r="J3306">
        <v>0</v>
      </c>
      <c r="K3306">
        <v>0</v>
      </c>
      <c r="L3306">
        <v>0</v>
      </c>
      <c r="M3306" t="s">
        <v>7512</v>
      </c>
    </row>
    <row r="3307" spans="1:13">
      <c r="A3307" s="13">
        <f t="shared" si="51"/>
        <v>84</v>
      </c>
      <c r="B3307">
        <v>3006121</v>
      </c>
      <c r="C3307">
        <v>1380</v>
      </c>
      <c r="D3307">
        <v>1500</v>
      </c>
      <c r="E3307"/>
      <c r="F3307" t="s">
        <v>253</v>
      </c>
      <c r="G3307">
        <v>84</v>
      </c>
      <c r="H3307">
        <v>0</v>
      </c>
      <c r="I3307">
        <v>0</v>
      </c>
      <c r="J3307">
        <v>0</v>
      </c>
      <c r="K3307">
        <v>0</v>
      </c>
      <c r="L3307">
        <v>0</v>
      </c>
      <c r="M3307" t="s">
        <v>2314</v>
      </c>
    </row>
    <row r="3308" spans="1:13">
      <c r="A3308" s="13">
        <f t="shared" si="51"/>
        <v>39</v>
      </c>
      <c r="B3308">
        <v>3006122</v>
      </c>
      <c r="C3308">
        <v>1380</v>
      </c>
      <c r="D3308">
        <v>1500</v>
      </c>
      <c r="E3308"/>
      <c r="F3308" t="s">
        <v>253</v>
      </c>
      <c r="G3308">
        <v>39</v>
      </c>
      <c r="H3308">
        <v>0</v>
      </c>
      <c r="I3308">
        <v>0</v>
      </c>
      <c r="J3308">
        <v>0</v>
      </c>
      <c r="K3308">
        <v>0</v>
      </c>
      <c r="L3308">
        <v>0</v>
      </c>
      <c r="M3308" t="s">
        <v>2315</v>
      </c>
    </row>
    <row r="3309" spans="1:13">
      <c r="A3309" s="13">
        <f t="shared" si="51"/>
        <v>66</v>
      </c>
      <c r="B3309">
        <v>3006123</v>
      </c>
      <c r="C3309">
        <v>1380</v>
      </c>
      <c r="D3309">
        <v>1500</v>
      </c>
      <c r="E3309"/>
      <c r="F3309" t="s">
        <v>253</v>
      </c>
      <c r="G3309">
        <v>66</v>
      </c>
      <c r="H3309">
        <v>0</v>
      </c>
      <c r="I3309">
        <v>0</v>
      </c>
      <c r="J3309">
        <v>0</v>
      </c>
      <c r="K3309">
        <v>0</v>
      </c>
      <c r="L3309">
        <v>0</v>
      </c>
      <c r="M3309" t="s">
        <v>2316</v>
      </c>
    </row>
    <row r="3310" spans="1:13">
      <c r="A3310" s="13">
        <f t="shared" si="51"/>
        <v>68</v>
      </c>
      <c r="B3310">
        <v>3006124</v>
      </c>
      <c r="C3310">
        <v>1380</v>
      </c>
      <c r="D3310">
        <v>1500</v>
      </c>
      <c r="E3310"/>
      <c r="F3310" t="s">
        <v>253</v>
      </c>
      <c r="G3310">
        <v>68</v>
      </c>
      <c r="H3310">
        <v>0</v>
      </c>
      <c r="I3310">
        <v>0</v>
      </c>
      <c r="J3310">
        <v>0</v>
      </c>
      <c r="K3310">
        <v>0</v>
      </c>
      <c r="L3310">
        <v>0</v>
      </c>
      <c r="M3310" t="s">
        <v>2317</v>
      </c>
    </row>
    <row r="3311" spans="1:13">
      <c r="A3311" s="13">
        <f t="shared" si="51"/>
        <v>34</v>
      </c>
      <c r="B3311">
        <v>3006125</v>
      </c>
      <c r="C3311">
        <v>1380</v>
      </c>
      <c r="D3311">
        <v>1500</v>
      </c>
      <c r="E3311"/>
      <c r="F3311" t="s">
        <v>253</v>
      </c>
      <c r="G3311">
        <v>34</v>
      </c>
      <c r="H3311">
        <v>0</v>
      </c>
      <c r="I3311">
        <v>0</v>
      </c>
      <c r="J3311">
        <v>0</v>
      </c>
      <c r="K3311">
        <v>0</v>
      </c>
      <c r="L3311">
        <v>0</v>
      </c>
      <c r="M3311" t="s">
        <v>2318</v>
      </c>
    </row>
    <row r="3312" spans="1:13">
      <c r="A3312" s="13">
        <f t="shared" si="51"/>
        <v>47</v>
      </c>
      <c r="B3312">
        <v>3006126</v>
      </c>
      <c r="C3312">
        <v>1380</v>
      </c>
      <c r="D3312">
        <v>1500</v>
      </c>
      <c r="E3312"/>
      <c r="F3312" t="s">
        <v>253</v>
      </c>
      <c r="G3312">
        <v>47</v>
      </c>
      <c r="H3312">
        <v>0</v>
      </c>
      <c r="I3312">
        <v>0</v>
      </c>
      <c r="J3312">
        <v>0</v>
      </c>
      <c r="K3312">
        <v>0</v>
      </c>
      <c r="L3312">
        <v>0</v>
      </c>
      <c r="M3312" t="s">
        <v>2319</v>
      </c>
    </row>
    <row r="3313" spans="1:13">
      <c r="A3313" s="13">
        <f t="shared" si="51"/>
        <v>31</v>
      </c>
      <c r="B3313">
        <v>3006127</v>
      </c>
      <c r="C3313">
        <v>1380</v>
      </c>
      <c r="D3313">
        <v>1500</v>
      </c>
      <c r="E3313"/>
      <c r="F3313" t="s">
        <v>253</v>
      </c>
      <c r="G3313">
        <v>31</v>
      </c>
      <c r="H3313">
        <v>0</v>
      </c>
      <c r="I3313">
        <v>0</v>
      </c>
      <c r="J3313">
        <v>0</v>
      </c>
      <c r="K3313">
        <v>0</v>
      </c>
      <c r="L3313">
        <v>0</v>
      </c>
      <c r="M3313" t="s">
        <v>2320</v>
      </c>
    </row>
    <row r="3314" spans="1:13">
      <c r="A3314" s="13">
        <f t="shared" si="51"/>
        <v>40</v>
      </c>
      <c r="B3314">
        <v>3006128</v>
      </c>
      <c r="C3314">
        <v>1380</v>
      </c>
      <c r="D3314">
        <v>1500</v>
      </c>
      <c r="E3314"/>
      <c r="F3314" t="s">
        <v>253</v>
      </c>
      <c r="G3314">
        <v>40</v>
      </c>
      <c r="H3314">
        <v>0</v>
      </c>
      <c r="I3314">
        <v>0</v>
      </c>
      <c r="J3314">
        <v>0</v>
      </c>
      <c r="K3314">
        <v>0</v>
      </c>
      <c r="L3314">
        <v>0</v>
      </c>
      <c r="M3314" t="s">
        <v>2321</v>
      </c>
    </row>
    <row r="3315" spans="1:13">
      <c r="A3315" s="13">
        <f t="shared" si="51"/>
        <v>54</v>
      </c>
      <c r="B3315">
        <v>3006129</v>
      </c>
      <c r="C3315">
        <v>1380</v>
      </c>
      <c r="D3315">
        <v>1500</v>
      </c>
      <c r="E3315"/>
      <c r="F3315" t="s">
        <v>253</v>
      </c>
      <c r="G3315">
        <v>54</v>
      </c>
      <c r="H3315">
        <v>0</v>
      </c>
      <c r="I3315">
        <v>0</v>
      </c>
      <c r="J3315">
        <v>0</v>
      </c>
      <c r="K3315">
        <v>0</v>
      </c>
      <c r="L3315">
        <v>0</v>
      </c>
      <c r="M3315" t="s">
        <v>2322</v>
      </c>
    </row>
    <row r="3316" spans="1:13">
      <c r="A3316" s="13">
        <f t="shared" si="51"/>
        <v>9</v>
      </c>
      <c r="B3316">
        <v>3006130</v>
      </c>
      <c r="C3316">
        <v>1380</v>
      </c>
      <c r="D3316">
        <v>1500</v>
      </c>
      <c r="E3316"/>
      <c r="F3316" t="s">
        <v>253</v>
      </c>
      <c r="G3316">
        <v>9</v>
      </c>
      <c r="H3316">
        <v>0</v>
      </c>
      <c r="I3316">
        <v>0</v>
      </c>
      <c r="J3316">
        <v>0</v>
      </c>
      <c r="K3316">
        <v>0</v>
      </c>
      <c r="L3316">
        <v>0</v>
      </c>
      <c r="M3316" t="s">
        <v>2323</v>
      </c>
    </row>
    <row r="3317" spans="1:13">
      <c r="A3317" s="13">
        <f t="shared" si="51"/>
        <v>46</v>
      </c>
      <c r="B3317">
        <v>3006131</v>
      </c>
      <c r="C3317">
        <v>1380</v>
      </c>
      <c r="D3317">
        <v>1500</v>
      </c>
      <c r="E3317"/>
      <c r="F3317" t="s">
        <v>253</v>
      </c>
      <c r="G3317">
        <v>46</v>
      </c>
      <c r="H3317">
        <v>0</v>
      </c>
      <c r="I3317">
        <v>0</v>
      </c>
      <c r="J3317">
        <v>0</v>
      </c>
      <c r="K3317">
        <v>0</v>
      </c>
      <c r="L3317">
        <v>0</v>
      </c>
      <c r="M3317" t="s">
        <v>2324</v>
      </c>
    </row>
    <row r="3318" spans="1:13">
      <c r="A3318" s="13">
        <f t="shared" si="51"/>
        <v>35</v>
      </c>
      <c r="B3318">
        <v>3006132</v>
      </c>
      <c r="C3318">
        <v>1380</v>
      </c>
      <c r="D3318">
        <v>1500</v>
      </c>
      <c r="E3318"/>
      <c r="F3318" t="s">
        <v>253</v>
      </c>
      <c r="G3318">
        <v>35</v>
      </c>
      <c r="H3318">
        <v>0</v>
      </c>
      <c r="I3318">
        <v>0</v>
      </c>
      <c r="J3318">
        <v>0</v>
      </c>
      <c r="K3318">
        <v>0</v>
      </c>
      <c r="L3318">
        <v>0</v>
      </c>
      <c r="M3318" t="s">
        <v>2325</v>
      </c>
    </row>
    <row r="3319" spans="1:13">
      <c r="A3319" s="13">
        <f t="shared" si="51"/>
        <v>70</v>
      </c>
      <c r="B3319">
        <v>3006133</v>
      </c>
      <c r="C3319">
        <v>1380</v>
      </c>
      <c r="D3319">
        <v>1500</v>
      </c>
      <c r="E3319"/>
      <c r="F3319" t="s">
        <v>253</v>
      </c>
      <c r="G3319">
        <v>70</v>
      </c>
      <c r="H3319">
        <v>0</v>
      </c>
      <c r="I3319">
        <v>0</v>
      </c>
      <c r="J3319">
        <v>0</v>
      </c>
      <c r="K3319">
        <v>0</v>
      </c>
      <c r="L3319">
        <v>0</v>
      </c>
      <c r="M3319" t="s">
        <v>8514</v>
      </c>
    </row>
    <row r="3320" spans="1:13">
      <c r="A3320" s="13">
        <f t="shared" si="51"/>
        <v>76</v>
      </c>
      <c r="B3320">
        <v>3006134</v>
      </c>
      <c r="C3320">
        <v>1380</v>
      </c>
      <c r="D3320">
        <v>1500</v>
      </c>
      <c r="E3320"/>
      <c r="F3320" t="s">
        <v>253</v>
      </c>
      <c r="G3320">
        <v>76</v>
      </c>
      <c r="H3320">
        <v>0</v>
      </c>
      <c r="I3320">
        <v>0</v>
      </c>
      <c r="J3320">
        <v>0</v>
      </c>
      <c r="K3320">
        <v>0</v>
      </c>
      <c r="L3320">
        <v>0</v>
      </c>
      <c r="M3320" t="s">
        <v>2326</v>
      </c>
    </row>
    <row r="3321" spans="1:13">
      <c r="A3321" s="13">
        <f t="shared" si="51"/>
        <v>21</v>
      </c>
      <c r="B3321">
        <v>3006135</v>
      </c>
      <c r="C3321">
        <v>1380</v>
      </c>
      <c r="D3321">
        <v>1500</v>
      </c>
      <c r="E3321"/>
      <c r="F3321" t="s">
        <v>253</v>
      </c>
      <c r="G3321">
        <v>21</v>
      </c>
      <c r="H3321">
        <v>0</v>
      </c>
      <c r="I3321">
        <v>0</v>
      </c>
      <c r="J3321">
        <v>0</v>
      </c>
      <c r="K3321">
        <v>0</v>
      </c>
      <c r="L3321">
        <v>0</v>
      </c>
      <c r="M3321" t="s">
        <v>2327</v>
      </c>
    </row>
    <row r="3322" spans="1:13">
      <c r="A3322" s="13">
        <f t="shared" si="51"/>
        <v>45</v>
      </c>
      <c r="B3322">
        <v>3006136</v>
      </c>
      <c r="C3322">
        <v>1380</v>
      </c>
      <c r="D3322">
        <v>1500</v>
      </c>
      <c r="E3322"/>
      <c r="F3322" t="s">
        <v>253</v>
      </c>
      <c r="G3322">
        <v>45</v>
      </c>
      <c r="H3322">
        <v>0</v>
      </c>
      <c r="I3322">
        <v>0</v>
      </c>
      <c r="J3322">
        <v>0</v>
      </c>
      <c r="K3322">
        <v>0</v>
      </c>
      <c r="L3322">
        <v>0</v>
      </c>
      <c r="M3322" t="s">
        <v>2328</v>
      </c>
    </row>
    <row r="3323" spans="1:13">
      <c r="A3323" s="13">
        <f t="shared" si="51"/>
        <v>28</v>
      </c>
      <c r="B3323">
        <v>3006137</v>
      </c>
      <c r="C3323">
        <v>1380</v>
      </c>
      <c r="D3323">
        <v>1500</v>
      </c>
      <c r="E3323"/>
      <c r="F3323" t="s">
        <v>253</v>
      </c>
      <c r="G3323">
        <v>28</v>
      </c>
      <c r="H3323">
        <v>0</v>
      </c>
      <c r="I3323">
        <v>0</v>
      </c>
      <c r="J3323">
        <v>0</v>
      </c>
      <c r="K3323">
        <v>0</v>
      </c>
      <c r="L3323">
        <v>0</v>
      </c>
      <c r="M3323" t="s">
        <v>2329</v>
      </c>
    </row>
    <row r="3324" spans="1:13">
      <c r="A3324" s="13">
        <f t="shared" si="51"/>
        <v>25</v>
      </c>
      <c r="B3324">
        <v>3006138</v>
      </c>
      <c r="C3324">
        <v>1380</v>
      </c>
      <c r="D3324">
        <v>1500</v>
      </c>
      <c r="E3324"/>
      <c r="F3324" t="s">
        <v>253</v>
      </c>
      <c r="G3324">
        <v>25</v>
      </c>
      <c r="H3324">
        <v>0</v>
      </c>
      <c r="I3324">
        <v>0</v>
      </c>
      <c r="J3324">
        <v>0</v>
      </c>
      <c r="K3324">
        <v>0</v>
      </c>
      <c r="L3324">
        <v>0</v>
      </c>
      <c r="M3324" t="s">
        <v>2330</v>
      </c>
    </row>
    <row r="3325" spans="1:13">
      <c r="A3325" s="13">
        <f t="shared" si="51"/>
        <v>88</v>
      </c>
      <c r="B3325">
        <v>3006139</v>
      </c>
      <c r="C3325">
        <v>1380</v>
      </c>
      <c r="D3325">
        <v>1500</v>
      </c>
      <c r="E3325"/>
      <c r="F3325" t="s">
        <v>253</v>
      </c>
      <c r="G3325">
        <v>88</v>
      </c>
      <c r="H3325">
        <v>0</v>
      </c>
      <c r="I3325">
        <v>0</v>
      </c>
      <c r="J3325">
        <v>0</v>
      </c>
      <c r="K3325">
        <v>0</v>
      </c>
      <c r="L3325">
        <v>0</v>
      </c>
      <c r="M3325" t="s">
        <v>2331</v>
      </c>
    </row>
    <row r="3326" spans="1:13">
      <c r="A3326" s="13">
        <f t="shared" si="51"/>
        <v>20</v>
      </c>
      <c r="B3326">
        <v>3006140</v>
      </c>
      <c r="C3326">
        <v>1380</v>
      </c>
      <c r="D3326">
        <v>1500</v>
      </c>
      <c r="E3326"/>
      <c r="F3326" t="s">
        <v>253</v>
      </c>
      <c r="G3326">
        <v>20</v>
      </c>
      <c r="H3326">
        <v>0</v>
      </c>
      <c r="I3326">
        <v>0</v>
      </c>
      <c r="J3326">
        <v>0</v>
      </c>
      <c r="K3326">
        <v>0</v>
      </c>
      <c r="L3326">
        <v>0</v>
      </c>
      <c r="M3326" t="s">
        <v>2332</v>
      </c>
    </row>
    <row r="3327" spans="1:13">
      <c r="A3327" s="13">
        <f t="shared" si="51"/>
        <v>34</v>
      </c>
      <c r="B3327">
        <v>3006142</v>
      </c>
      <c r="C3327">
        <v>1380</v>
      </c>
      <c r="D3327">
        <v>1500</v>
      </c>
      <c r="E3327"/>
      <c r="F3327" t="s">
        <v>253</v>
      </c>
      <c r="G3327">
        <v>34</v>
      </c>
      <c r="H3327">
        <v>0</v>
      </c>
      <c r="I3327">
        <v>0</v>
      </c>
      <c r="J3327">
        <v>0</v>
      </c>
      <c r="K3327">
        <v>0</v>
      </c>
      <c r="L3327">
        <v>0</v>
      </c>
      <c r="M3327" t="s">
        <v>7528</v>
      </c>
    </row>
    <row r="3328" spans="1:13">
      <c r="A3328" s="13">
        <f t="shared" si="51"/>
        <v>33</v>
      </c>
      <c r="B3328">
        <v>3006143</v>
      </c>
      <c r="C3328">
        <v>1380</v>
      </c>
      <c r="D3328">
        <v>1500</v>
      </c>
      <c r="E3328"/>
      <c r="F3328" t="s">
        <v>253</v>
      </c>
      <c r="G3328">
        <v>33</v>
      </c>
      <c r="H3328">
        <v>0</v>
      </c>
      <c r="I3328">
        <v>0</v>
      </c>
      <c r="J3328">
        <v>0</v>
      </c>
      <c r="K3328">
        <v>0</v>
      </c>
      <c r="L3328">
        <v>0</v>
      </c>
      <c r="M3328" t="s">
        <v>2333</v>
      </c>
    </row>
    <row r="3329" spans="1:13">
      <c r="A3329" s="13">
        <f t="shared" si="51"/>
        <v>44</v>
      </c>
      <c r="B3329">
        <v>3006144</v>
      </c>
      <c r="C3329">
        <v>1380</v>
      </c>
      <c r="D3329">
        <v>1500</v>
      </c>
      <c r="E3329"/>
      <c r="F3329" t="s">
        <v>253</v>
      </c>
      <c r="G3329">
        <v>44</v>
      </c>
      <c r="H3329">
        <v>0</v>
      </c>
      <c r="I3329">
        <v>0</v>
      </c>
      <c r="J3329">
        <v>0</v>
      </c>
      <c r="K3329">
        <v>0</v>
      </c>
      <c r="L3329">
        <v>0</v>
      </c>
      <c r="M3329" t="s">
        <v>2334</v>
      </c>
    </row>
    <row r="3330" spans="1:13">
      <c r="A3330" s="13">
        <f t="shared" si="51"/>
        <v>78</v>
      </c>
      <c r="B3330">
        <v>3006145</v>
      </c>
      <c r="C3330">
        <v>1380</v>
      </c>
      <c r="D3330">
        <v>1500</v>
      </c>
      <c r="E3330"/>
      <c r="F3330" t="s">
        <v>253</v>
      </c>
      <c r="G3330">
        <v>78</v>
      </c>
      <c r="H3330">
        <v>0</v>
      </c>
      <c r="I3330">
        <v>0</v>
      </c>
      <c r="J3330">
        <v>0</v>
      </c>
      <c r="K3330">
        <v>0</v>
      </c>
      <c r="L3330">
        <v>0</v>
      </c>
      <c r="M3330" t="s">
        <v>2335</v>
      </c>
    </row>
    <row r="3331" spans="1:13">
      <c r="A3331" s="13">
        <f t="shared" ref="A3331:A3394" si="52">G3331+H3331+I3331</f>
        <v>14</v>
      </c>
      <c r="B3331">
        <v>3006146</v>
      </c>
      <c r="C3331">
        <v>1380</v>
      </c>
      <c r="D3331">
        <v>1500</v>
      </c>
      <c r="E3331"/>
      <c r="F3331" t="s">
        <v>253</v>
      </c>
      <c r="G3331">
        <v>14</v>
      </c>
      <c r="H3331">
        <v>0</v>
      </c>
      <c r="I3331">
        <v>0</v>
      </c>
      <c r="J3331">
        <v>0</v>
      </c>
      <c r="K3331">
        <v>0</v>
      </c>
      <c r="L3331">
        <v>0</v>
      </c>
      <c r="M3331" t="s">
        <v>2336</v>
      </c>
    </row>
    <row r="3332" spans="1:13">
      <c r="A3332" s="13">
        <f t="shared" si="52"/>
        <v>36</v>
      </c>
      <c r="B3332">
        <v>3006147</v>
      </c>
      <c r="C3332">
        <v>1380</v>
      </c>
      <c r="D3332">
        <v>1500</v>
      </c>
      <c r="E3332"/>
      <c r="F3332" t="s">
        <v>253</v>
      </c>
      <c r="G3332">
        <v>36</v>
      </c>
      <c r="H3332">
        <v>0</v>
      </c>
      <c r="I3332">
        <v>0</v>
      </c>
      <c r="J3332">
        <v>0</v>
      </c>
      <c r="K3332">
        <v>0</v>
      </c>
      <c r="L3332">
        <v>0</v>
      </c>
      <c r="M3332" t="s">
        <v>2337</v>
      </c>
    </row>
    <row r="3333" spans="1:13">
      <c r="A3333" s="13">
        <f t="shared" si="52"/>
        <v>87</v>
      </c>
      <c r="B3333">
        <v>3006148</v>
      </c>
      <c r="C3333">
        <v>1380</v>
      </c>
      <c r="D3333">
        <v>1500</v>
      </c>
      <c r="E3333"/>
      <c r="F3333" t="s">
        <v>253</v>
      </c>
      <c r="G3333">
        <v>87</v>
      </c>
      <c r="H3333">
        <v>0</v>
      </c>
      <c r="I3333">
        <v>0</v>
      </c>
      <c r="J3333">
        <v>0</v>
      </c>
      <c r="K3333">
        <v>0</v>
      </c>
      <c r="L3333">
        <v>0</v>
      </c>
      <c r="M3333" t="s">
        <v>2338</v>
      </c>
    </row>
    <row r="3334" spans="1:13">
      <c r="A3334" s="13">
        <f t="shared" si="52"/>
        <v>30</v>
      </c>
      <c r="B3334">
        <v>3006149</v>
      </c>
      <c r="C3334">
        <v>1380</v>
      </c>
      <c r="D3334">
        <v>1500</v>
      </c>
      <c r="E3334"/>
      <c r="F3334" t="s">
        <v>253</v>
      </c>
      <c r="G3334">
        <v>30</v>
      </c>
      <c r="H3334">
        <v>0</v>
      </c>
      <c r="I3334">
        <v>0</v>
      </c>
      <c r="J3334">
        <v>0</v>
      </c>
      <c r="K3334">
        <v>0</v>
      </c>
      <c r="L3334">
        <v>0</v>
      </c>
      <c r="M3334" t="s">
        <v>2339</v>
      </c>
    </row>
    <row r="3335" spans="1:13">
      <c r="A3335" s="13">
        <f t="shared" si="52"/>
        <v>26</v>
      </c>
      <c r="B3335">
        <v>3006150</v>
      </c>
      <c r="C3335">
        <v>1380</v>
      </c>
      <c r="D3335">
        <v>1500</v>
      </c>
      <c r="E3335"/>
      <c r="F3335" t="s">
        <v>253</v>
      </c>
      <c r="G3335">
        <v>26</v>
      </c>
      <c r="H3335">
        <v>0</v>
      </c>
      <c r="I3335">
        <v>0</v>
      </c>
      <c r="J3335">
        <v>0</v>
      </c>
      <c r="K3335">
        <v>0</v>
      </c>
      <c r="L3335">
        <v>0</v>
      </c>
      <c r="M3335" t="s">
        <v>2340</v>
      </c>
    </row>
    <row r="3336" spans="1:13">
      <c r="A3336" s="13">
        <f t="shared" si="52"/>
        <v>12</v>
      </c>
      <c r="B3336">
        <v>3006151</v>
      </c>
      <c r="C3336">
        <v>1380</v>
      </c>
      <c r="D3336">
        <v>1500</v>
      </c>
      <c r="E3336"/>
      <c r="F3336" t="s">
        <v>253</v>
      </c>
      <c r="G3336">
        <v>12</v>
      </c>
      <c r="H3336">
        <v>0</v>
      </c>
      <c r="I3336">
        <v>0</v>
      </c>
      <c r="J3336">
        <v>0</v>
      </c>
      <c r="K3336">
        <v>0</v>
      </c>
      <c r="L3336">
        <v>0</v>
      </c>
      <c r="M3336" t="s">
        <v>8118</v>
      </c>
    </row>
    <row r="3337" spans="1:13">
      <c r="A3337" s="13">
        <f t="shared" si="52"/>
        <v>2</v>
      </c>
      <c r="B3337">
        <v>3006152</v>
      </c>
      <c r="C3337">
        <v>1380</v>
      </c>
      <c r="D3337">
        <v>1501</v>
      </c>
      <c r="E3337"/>
      <c r="F3337" t="s">
        <v>253</v>
      </c>
      <c r="G3337">
        <v>2</v>
      </c>
      <c r="H3337">
        <v>0</v>
      </c>
      <c r="I3337">
        <v>0</v>
      </c>
      <c r="J3337">
        <v>0</v>
      </c>
      <c r="K3337">
        <v>0</v>
      </c>
      <c r="L3337">
        <v>0</v>
      </c>
      <c r="M3337" t="s">
        <v>2341</v>
      </c>
    </row>
    <row r="3338" spans="1:13">
      <c r="A3338" s="13">
        <f t="shared" si="52"/>
        <v>51</v>
      </c>
      <c r="B3338">
        <v>3006153</v>
      </c>
      <c r="C3338">
        <v>1380</v>
      </c>
      <c r="D3338">
        <v>1500</v>
      </c>
      <c r="E3338"/>
      <c r="F3338" t="s">
        <v>253</v>
      </c>
      <c r="G3338">
        <v>51</v>
      </c>
      <c r="H3338">
        <v>0</v>
      </c>
      <c r="I3338">
        <v>0</v>
      </c>
      <c r="J3338">
        <v>0</v>
      </c>
      <c r="K3338">
        <v>0</v>
      </c>
      <c r="L3338">
        <v>0</v>
      </c>
      <c r="M3338" t="s">
        <v>2342</v>
      </c>
    </row>
    <row r="3339" spans="1:13">
      <c r="A3339" s="13">
        <f t="shared" si="52"/>
        <v>7</v>
      </c>
      <c r="B3339">
        <v>3006154</v>
      </c>
      <c r="C3339">
        <v>1380</v>
      </c>
      <c r="D3339">
        <v>1500</v>
      </c>
      <c r="E3339"/>
      <c r="F3339" t="s">
        <v>253</v>
      </c>
      <c r="G3339">
        <v>7</v>
      </c>
      <c r="H3339">
        <v>0</v>
      </c>
      <c r="I3339">
        <v>0</v>
      </c>
      <c r="J3339">
        <v>0</v>
      </c>
      <c r="K3339">
        <v>0</v>
      </c>
      <c r="L3339">
        <v>0</v>
      </c>
      <c r="M3339" t="s">
        <v>2343</v>
      </c>
    </row>
    <row r="3340" spans="1:13">
      <c r="A3340" s="13">
        <f t="shared" si="52"/>
        <v>65</v>
      </c>
      <c r="B3340">
        <v>3006155</v>
      </c>
      <c r="C3340">
        <v>1380</v>
      </c>
      <c r="D3340">
        <v>1500</v>
      </c>
      <c r="E3340"/>
      <c r="F3340" t="s">
        <v>253</v>
      </c>
      <c r="G3340">
        <v>65</v>
      </c>
      <c r="H3340">
        <v>0</v>
      </c>
      <c r="I3340">
        <v>0</v>
      </c>
      <c r="J3340">
        <v>0</v>
      </c>
      <c r="K3340">
        <v>0</v>
      </c>
      <c r="L3340">
        <v>0</v>
      </c>
      <c r="M3340" t="s">
        <v>7991</v>
      </c>
    </row>
    <row r="3341" spans="1:13">
      <c r="A3341" s="13">
        <f t="shared" si="52"/>
        <v>25</v>
      </c>
      <c r="B3341">
        <v>3006156</v>
      </c>
      <c r="C3341">
        <v>1380</v>
      </c>
      <c r="D3341">
        <v>1500</v>
      </c>
      <c r="E3341"/>
      <c r="F3341" t="s">
        <v>253</v>
      </c>
      <c r="G3341">
        <v>25</v>
      </c>
      <c r="H3341">
        <v>0</v>
      </c>
      <c r="I3341">
        <v>0</v>
      </c>
      <c r="J3341">
        <v>0</v>
      </c>
      <c r="K3341">
        <v>0</v>
      </c>
      <c r="L3341">
        <v>0</v>
      </c>
      <c r="M3341" t="s">
        <v>2344</v>
      </c>
    </row>
    <row r="3342" spans="1:13">
      <c r="A3342" s="13">
        <f t="shared" si="52"/>
        <v>27</v>
      </c>
      <c r="B3342">
        <v>3006157</v>
      </c>
      <c r="C3342">
        <v>1380</v>
      </c>
      <c r="D3342">
        <v>1500</v>
      </c>
      <c r="E3342"/>
      <c r="F3342" t="s">
        <v>253</v>
      </c>
      <c r="G3342">
        <v>27</v>
      </c>
      <c r="H3342">
        <v>0</v>
      </c>
      <c r="I3342">
        <v>0</v>
      </c>
      <c r="J3342">
        <v>0</v>
      </c>
      <c r="K3342">
        <v>0</v>
      </c>
      <c r="L3342">
        <v>0</v>
      </c>
      <c r="M3342" t="s">
        <v>2345</v>
      </c>
    </row>
    <row r="3343" spans="1:13">
      <c r="A3343" s="13">
        <f t="shared" si="52"/>
        <v>92</v>
      </c>
      <c r="B3343">
        <v>3006158</v>
      </c>
      <c r="C3343">
        <v>1380</v>
      </c>
      <c r="D3343">
        <v>1500</v>
      </c>
      <c r="E3343"/>
      <c r="F3343" t="s">
        <v>253</v>
      </c>
      <c r="G3343">
        <v>92</v>
      </c>
      <c r="H3343">
        <v>0</v>
      </c>
      <c r="I3343">
        <v>0</v>
      </c>
      <c r="J3343">
        <v>0</v>
      </c>
      <c r="K3343">
        <v>0</v>
      </c>
      <c r="L3343">
        <v>0</v>
      </c>
      <c r="M3343" t="s">
        <v>8198</v>
      </c>
    </row>
    <row r="3344" spans="1:13">
      <c r="A3344" s="13">
        <f t="shared" si="52"/>
        <v>50</v>
      </c>
      <c r="B3344">
        <v>3006159</v>
      </c>
      <c r="C3344">
        <v>1380</v>
      </c>
      <c r="D3344">
        <v>1500</v>
      </c>
      <c r="E3344"/>
      <c r="F3344" t="s">
        <v>253</v>
      </c>
      <c r="G3344">
        <v>50</v>
      </c>
      <c r="H3344">
        <v>0</v>
      </c>
      <c r="I3344">
        <v>0</v>
      </c>
      <c r="J3344">
        <v>0</v>
      </c>
      <c r="K3344">
        <v>0</v>
      </c>
      <c r="L3344">
        <v>0</v>
      </c>
      <c r="M3344" t="s">
        <v>8199</v>
      </c>
    </row>
    <row r="3345" spans="1:13">
      <c r="A3345" s="13">
        <f t="shared" si="52"/>
        <v>99</v>
      </c>
      <c r="B3345">
        <v>3006160</v>
      </c>
      <c r="C3345">
        <v>1380</v>
      </c>
      <c r="D3345">
        <v>1500</v>
      </c>
      <c r="E3345"/>
      <c r="F3345" t="s">
        <v>253</v>
      </c>
      <c r="G3345">
        <v>99</v>
      </c>
      <c r="H3345">
        <v>0</v>
      </c>
      <c r="I3345">
        <v>0</v>
      </c>
      <c r="J3345">
        <v>0</v>
      </c>
      <c r="K3345">
        <v>0</v>
      </c>
      <c r="L3345">
        <v>0</v>
      </c>
      <c r="M3345" t="s">
        <v>2346</v>
      </c>
    </row>
    <row r="3346" spans="1:13">
      <c r="A3346" s="13">
        <f t="shared" si="52"/>
        <v>106</v>
      </c>
      <c r="B3346">
        <v>3006161</v>
      </c>
      <c r="C3346">
        <v>1380</v>
      </c>
      <c r="D3346">
        <v>1500</v>
      </c>
      <c r="E3346"/>
      <c r="F3346" t="s">
        <v>253</v>
      </c>
      <c r="G3346">
        <v>106</v>
      </c>
      <c r="H3346">
        <v>0</v>
      </c>
      <c r="I3346">
        <v>0</v>
      </c>
      <c r="J3346">
        <v>0</v>
      </c>
      <c r="K3346">
        <v>0</v>
      </c>
      <c r="L3346">
        <v>0</v>
      </c>
      <c r="M3346" t="s">
        <v>2347</v>
      </c>
    </row>
    <row r="3347" spans="1:13">
      <c r="A3347" s="13">
        <f t="shared" si="52"/>
        <v>87</v>
      </c>
      <c r="B3347">
        <v>3006162</v>
      </c>
      <c r="C3347">
        <v>1380</v>
      </c>
      <c r="D3347">
        <v>1500</v>
      </c>
      <c r="E3347"/>
      <c r="F3347" t="s">
        <v>253</v>
      </c>
      <c r="G3347">
        <v>87</v>
      </c>
      <c r="H3347">
        <v>0</v>
      </c>
      <c r="I3347">
        <v>0</v>
      </c>
      <c r="J3347">
        <v>0</v>
      </c>
      <c r="K3347">
        <v>0</v>
      </c>
      <c r="L3347">
        <v>0</v>
      </c>
      <c r="M3347" t="s">
        <v>8478</v>
      </c>
    </row>
    <row r="3348" spans="1:13">
      <c r="A3348" s="13">
        <f t="shared" si="52"/>
        <v>6</v>
      </c>
      <c r="B3348">
        <v>3006163</v>
      </c>
      <c r="C3348">
        <v>1380</v>
      </c>
      <c r="D3348">
        <v>1500</v>
      </c>
      <c r="E3348"/>
      <c r="F3348" t="s">
        <v>253</v>
      </c>
      <c r="G3348">
        <v>6</v>
      </c>
      <c r="H3348">
        <v>0</v>
      </c>
      <c r="I3348">
        <v>0</v>
      </c>
      <c r="J3348">
        <v>0</v>
      </c>
      <c r="K3348">
        <v>0</v>
      </c>
      <c r="L3348">
        <v>0</v>
      </c>
      <c r="M3348" t="s">
        <v>2348</v>
      </c>
    </row>
    <row r="3349" spans="1:13">
      <c r="A3349" s="13">
        <f t="shared" si="52"/>
        <v>98</v>
      </c>
      <c r="B3349">
        <v>3006164</v>
      </c>
      <c r="C3349">
        <v>1380</v>
      </c>
      <c r="D3349">
        <v>1500</v>
      </c>
      <c r="E3349"/>
      <c r="F3349" t="s">
        <v>253</v>
      </c>
      <c r="G3349">
        <v>98</v>
      </c>
      <c r="H3349">
        <v>0</v>
      </c>
      <c r="I3349">
        <v>0</v>
      </c>
      <c r="J3349">
        <v>0</v>
      </c>
      <c r="K3349">
        <v>0</v>
      </c>
      <c r="L3349">
        <v>0</v>
      </c>
      <c r="M3349" t="s">
        <v>2349</v>
      </c>
    </row>
    <row r="3350" spans="1:13">
      <c r="A3350" s="13">
        <f t="shared" si="52"/>
        <v>88</v>
      </c>
      <c r="B3350">
        <v>3006165</v>
      </c>
      <c r="C3350">
        <v>1380</v>
      </c>
      <c r="D3350">
        <v>1500</v>
      </c>
      <c r="E3350"/>
      <c r="F3350" t="s">
        <v>253</v>
      </c>
      <c r="G3350">
        <v>88</v>
      </c>
      <c r="H3350">
        <v>0</v>
      </c>
      <c r="I3350">
        <v>0</v>
      </c>
      <c r="J3350">
        <v>0</v>
      </c>
      <c r="K3350">
        <v>0</v>
      </c>
      <c r="L3350">
        <v>0</v>
      </c>
      <c r="M3350" t="s">
        <v>2350</v>
      </c>
    </row>
    <row r="3351" spans="1:13">
      <c r="A3351" s="13">
        <f t="shared" si="52"/>
        <v>34</v>
      </c>
      <c r="B3351">
        <v>3006166</v>
      </c>
      <c r="C3351">
        <v>1380</v>
      </c>
      <c r="D3351">
        <v>1500</v>
      </c>
      <c r="E3351"/>
      <c r="F3351" t="s">
        <v>253</v>
      </c>
      <c r="G3351">
        <v>34</v>
      </c>
      <c r="H3351">
        <v>0</v>
      </c>
      <c r="I3351">
        <v>0</v>
      </c>
      <c r="J3351">
        <v>0</v>
      </c>
      <c r="K3351">
        <v>0</v>
      </c>
      <c r="L3351">
        <v>0</v>
      </c>
      <c r="M3351" t="s">
        <v>2351</v>
      </c>
    </row>
    <row r="3352" spans="1:13">
      <c r="A3352" s="13">
        <f t="shared" si="52"/>
        <v>40</v>
      </c>
      <c r="B3352">
        <v>3006167</v>
      </c>
      <c r="C3352">
        <v>1380</v>
      </c>
      <c r="D3352">
        <v>1500</v>
      </c>
      <c r="E3352"/>
      <c r="F3352" t="s">
        <v>253</v>
      </c>
      <c r="G3352">
        <v>40</v>
      </c>
      <c r="H3352">
        <v>0</v>
      </c>
      <c r="I3352">
        <v>0</v>
      </c>
      <c r="J3352">
        <v>0</v>
      </c>
      <c r="K3352">
        <v>0</v>
      </c>
      <c r="L3352">
        <v>0</v>
      </c>
      <c r="M3352" t="s">
        <v>8421</v>
      </c>
    </row>
    <row r="3353" spans="1:13">
      <c r="A3353" s="13">
        <f t="shared" si="52"/>
        <v>105</v>
      </c>
      <c r="B3353">
        <v>3006168</v>
      </c>
      <c r="C3353">
        <v>1380</v>
      </c>
      <c r="D3353">
        <v>1500</v>
      </c>
      <c r="E3353"/>
      <c r="F3353" t="s">
        <v>253</v>
      </c>
      <c r="G3353">
        <v>105</v>
      </c>
      <c r="H3353">
        <v>0</v>
      </c>
      <c r="I3353">
        <v>0</v>
      </c>
      <c r="J3353">
        <v>0</v>
      </c>
      <c r="K3353">
        <v>0</v>
      </c>
      <c r="L3353">
        <v>0</v>
      </c>
      <c r="M3353" t="s">
        <v>8075</v>
      </c>
    </row>
    <row r="3354" spans="1:13">
      <c r="A3354" s="13">
        <f t="shared" si="52"/>
        <v>54</v>
      </c>
      <c r="B3354">
        <v>3006169</v>
      </c>
      <c r="C3354">
        <v>1380</v>
      </c>
      <c r="D3354">
        <v>1500</v>
      </c>
      <c r="E3354"/>
      <c r="F3354" t="s">
        <v>253</v>
      </c>
      <c r="G3354">
        <v>54</v>
      </c>
      <c r="H3354">
        <v>0</v>
      </c>
      <c r="I3354">
        <v>0</v>
      </c>
      <c r="J3354">
        <v>0</v>
      </c>
      <c r="K3354">
        <v>0</v>
      </c>
      <c r="L3354">
        <v>0</v>
      </c>
      <c r="M3354" t="s">
        <v>2352</v>
      </c>
    </row>
    <row r="3355" spans="1:13">
      <c r="A3355" s="13">
        <f t="shared" si="52"/>
        <v>47</v>
      </c>
      <c r="B3355">
        <v>3006170</v>
      </c>
      <c r="C3355">
        <v>1380</v>
      </c>
      <c r="D3355">
        <v>1500</v>
      </c>
      <c r="E3355"/>
      <c r="F3355" t="s">
        <v>253</v>
      </c>
      <c r="G3355">
        <v>47</v>
      </c>
      <c r="H3355">
        <v>0</v>
      </c>
      <c r="I3355">
        <v>0</v>
      </c>
      <c r="J3355">
        <v>0</v>
      </c>
      <c r="K3355">
        <v>0</v>
      </c>
      <c r="L3355">
        <v>0</v>
      </c>
      <c r="M3355" t="s">
        <v>2353</v>
      </c>
    </row>
    <row r="3356" spans="1:13">
      <c r="A3356" s="13">
        <f t="shared" si="52"/>
        <v>89</v>
      </c>
      <c r="B3356">
        <v>3006171</v>
      </c>
      <c r="C3356">
        <v>1380</v>
      </c>
      <c r="D3356">
        <v>1500</v>
      </c>
      <c r="E3356"/>
      <c r="F3356" t="s">
        <v>253</v>
      </c>
      <c r="G3356">
        <v>89</v>
      </c>
      <c r="H3356">
        <v>0</v>
      </c>
      <c r="I3356">
        <v>0</v>
      </c>
      <c r="J3356">
        <v>0</v>
      </c>
      <c r="K3356">
        <v>0</v>
      </c>
      <c r="L3356">
        <v>0</v>
      </c>
      <c r="M3356" t="s">
        <v>2354</v>
      </c>
    </row>
    <row r="3357" spans="1:13">
      <c r="A3357" s="13">
        <f t="shared" si="52"/>
        <v>66</v>
      </c>
      <c r="B3357">
        <v>3006173</v>
      </c>
      <c r="C3357">
        <v>1380</v>
      </c>
      <c r="D3357">
        <v>1500</v>
      </c>
      <c r="E3357"/>
      <c r="F3357" t="s">
        <v>253</v>
      </c>
      <c r="G3357">
        <v>66</v>
      </c>
      <c r="H3357">
        <v>0</v>
      </c>
      <c r="I3357">
        <v>0</v>
      </c>
      <c r="J3357">
        <v>0</v>
      </c>
      <c r="K3357">
        <v>0</v>
      </c>
      <c r="L3357">
        <v>0</v>
      </c>
      <c r="M3357" t="s">
        <v>2352</v>
      </c>
    </row>
    <row r="3358" spans="1:13">
      <c r="A3358" s="13">
        <f t="shared" si="52"/>
        <v>1</v>
      </c>
      <c r="B3358">
        <v>3006174</v>
      </c>
      <c r="C3358">
        <v>1380</v>
      </c>
      <c r="D3358">
        <v>1500</v>
      </c>
      <c r="E3358"/>
      <c r="F3358" t="s">
        <v>253</v>
      </c>
      <c r="G3358">
        <v>1</v>
      </c>
      <c r="H3358">
        <v>0</v>
      </c>
      <c r="I3358">
        <v>0</v>
      </c>
      <c r="J3358">
        <v>0</v>
      </c>
      <c r="K3358">
        <v>0</v>
      </c>
      <c r="L3358">
        <v>0</v>
      </c>
      <c r="M3358" t="s">
        <v>8901</v>
      </c>
    </row>
    <row r="3359" spans="1:13">
      <c r="A3359" s="13">
        <f t="shared" si="52"/>
        <v>94</v>
      </c>
      <c r="B3359">
        <v>3006175</v>
      </c>
      <c r="C3359">
        <v>1380</v>
      </c>
      <c r="D3359">
        <v>1500</v>
      </c>
      <c r="E3359"/>
      <c r="F3359" t="s">
        <v>253</v>
      </c>
      <c r="G3359">
        <v>94</v>
      </c>
      <c r="H3359">
        <v>0</v>
      </c>
      <c r="I3359">
        <v>0</v>
      </c>
      <c r="J3359">
        <v>0</v>
      </c>
      <c r="K3359">
        <v>0</v>
      </c>
      <c r="L3359">
        <v>0</v>
      </c>
      <c r="M3359" t="s">
        <v>8200</v>
      </c>
    </row>
    <row r="3360" spans="1:13">
      <c r="A3360" s="13">
        <f t="shared" si="52"/>
        <v>44</v>
      </c>
      <c r="B3360">
        <v>3006176</v>
      </c>
      <c r="C3360">
        <v>1380</v>
      </c>
      <c r="D3360">
        <v>1500</v>
      </c>
      <c r="E3360"/>
      <c r="F3360" t="s">
        <v>253</v>
      </c>
      <c r="G3360">
        <v>44</v>
      </c>
      <c r="H3360">
        <v>0</v>
      </c>
      <c r="I3360">
        <v>0</v>
      </c>
      <c r="J3360">
        <v>0</v>
      </c>
      <c r="K3360">
        <v>0</v>
      </c>
      <c r="L3360">
        <v>0</v>
      </c>
      <c r="M3360" t="s">
        <v>2355</v>
      </c>
    </row>
    <row r="3361" spans="1:13">
      <c r="A3361" s="13">
        <f t="shared" si="52"/>
        <v>43</v>
      </c>
      <c r="B3361">
        <v>3006177</v>
      </c>
      <c r="C3361">
        <v>1380</v>
      </c>
      <c r="D3361">
        <v>1500</v>
      </c>
      <c r="E3361"/>
      <c r="F3361" t="s">
        <v>253</v>
      </c>
      <c r="G3361">
        <v>43</v>
      </c>
      <c r="H3361">
        <v>0</v>
      </c>
      <c r="I3361">
        <v>0</v>
      </c>
      <c r="J3361">
        <v>0</v>
      </c>
      <c r="K3361">
        <v>0</v>
      </c>
      <c r="L3361">
        <v>0</v>
      </c>
      <c r="M3361" t="s">
        <v>2356</v>
      </c>
    </row>
    <row r="3362" spans="1:13">
      <c r="A3362" s="13">
        <f t="shared" si="52"/>
        <v>34</v>
      </c>
      <c r="B3362">
        <v>3006178</v>
      </c>
      <c r="C3362">
        <v>1380</v>
      </c>
      <c r="D3362">
        <v>1500</v>
      </c>
      <c r="E3362"/>
      <c r="F3362" t="s">
        <v>253</v>
      </c>
      <c r="G3362">
        <v>34</v>
      </c>
      <c r="H3362">
        <v>0</v>
      </c>
      <c r="I3362">
        <v>0</v>
      </c>
      <c r="J3362">
        <v>0</v>
      </c>
      <c r="K3362">
        <v>0</v>
      </c>
      <c r="L3362">
        <v>0</v>
      </c>
      <c r="M3362" t="s">
        <v>2357</v>
      </c>
    </row>
    <row r="3363" spans="1:13">
      <c r="A3363" s="13">
        <f t="shared" si="52"/>
        <v>63</v>
      </c>
      <c r="B3363">
        <v>3006179</v>
      </c>
      <c r="C3363">
        <v>1380</v>
      </c>
      <c r="D3363">
        <v>1500</v>
      </c>
      <c r="E3363"/>
      <c r="F3363" t="s">
        <v>253</v>
      </c>
      <c r="G3363">
        <v>63</v>
      </c>
      <c r="H3363">
        <v>0</v>
      </c>
      <c r="I3363">
        <v>0</v>
      </c>
      <c r="J3363">
        <v>0</v>
      </c>
      <c r="K3363">
        <v>0</v>
      </c>
      <c r="L3363">
        <v>0</v>
      </c>
      <c r="M3363" t="s">
        <v>2358</v>
      </c>
    </row>
    <row r="3364" spans="1:13">
      <c r="A3364" s="13">
        <f t="shared" si="52"/>
        <v>37</v>
      </c>
      <c r="B3364">
        <v>3006180</v>
      </c>
      <c r="C3364">
        <v>1380</v>
      </c>
      <c r="D3364">
        <v>1500</v>
      </c>
      <c r="E3364"/>
      <c r="F3364" t="s">
        <v>253</v>
      </c>
      <c r="G3364">
        <v>37</v>
      </c>
      <c r="H3364">
        <v>0</v>
      </c>
      <c r="I3364">
        <v>0</v>
      </c>
      <c r="J3364">
        <v>0</v>
      </c>
      <c r="K3364">
        <v>0</v>
      </c>
      <c r="L3364">
        <v>0</v>
      </c>
      <c r="M3364" t="s">
        <v>2359</v>
      </c>
    </row>
    <row r="3365" spans="1:13">
      <c r="A3365" s="13">
        <f t="shared" si="52"/>
        <v>43</v>
      </c>
      <c r="B3365">
        <v>3006181</v>
      </c>
      <c r="C3365">
        <v>1380</v>
      </c>
      <c r="D3365">
        <v>1500</v>
      </c>
      <c r="E3365"/>
      <c r="F3365" t="s">
        <v>253</v>
      </c>
      <c r="G3365">
        <v>43</v>
      </c>
      <c r="H3365">
        <v>0</v>
      </c>
      <c r="I3365">
        <v>0</v>
      </c>
      <c r="J3365">
        <v>0</v>
      </c>
      <c r="K3365">
        <v>0</v>
      </c>
      <c r="L3365">
        <v>0</v>
      </c>
      <c r="M3365" t="s">
        <v>2360</v>
      </c>
    </row>
    <row r="3366" spans="1:13">
      <c r="A3366" s="13">
        <f t="shared" si="52"/>
        <v>29</v>
      </c>
      <c r="B3366">
        <v>3006182</v>
      </c>
      <c r="C3366">
        <v>1380</v>
      </c>
      <c r="D3366">
        <v>1500</v>
      </c>
      <c r="E3366"/>
      <c r="F3366" t="s">
        <v>253</v>
      </c>
      <c r="G3366">
        <v>29</v>
      </c>
      <c r="H3366">
        <v>0</v>
      </c>
      <c r="I3366">
        <v>0</v>
      </c>
      <c r="J3366">
        <v>0</v>
      </c>
      <c r="K3366">
        <v>0</v>
      </c>
      <c r="L3366">
        <v>0</v>
      </c>
      <c r="M3366" t="s">
        <v>2361</v>
      </c>
    </row>
    <row r="3367" spans="1:13">
      <c r="A3367" s="13">
        <f t="shared" si="52"/>
        <v>37</v>
      </c>
      <c r="B3367">
        <v>3006183</v>
      </c>
      <c r="C3367">
        <v>1380</v>
      </c>
      <c r="D3367">
        <v>1500</v>
      </c>
      <c r="E3367"/>
      <c r="F3367" t="s">
        <v>253</v>
      </c>
      <c r="G3367">
        <v>37</v>
      </c>
      <c r="H3367">
        <v>0</v>
      </c>
      <c r="I3367">
        <v>0</v>
      </c>
      <c r="J3367">
        <v>0</v>
      </c>
      <c r="K3367">
        <v>0</v>
      </c>
      <c r="L3367">
        <v>0</v>
      </c>
      <c r="M3367" t="s">
        <v>2362</v>
      </c>
    </row>
    <row r="3368" spans="1:13">
      <c r="A3368" s="13">
        <f t="shared" si="52"/>
        <v>116</v>
      </c>
      <c r="B3368">
        <v>3006184</v>
      </c>
      <c r="C3368">
        <v>1380</v>
      </c>
      <c r="D3368">
        <v>1500</v>
      </c>
      <c r="E3368"/>
      <c r="F3368" t="s">
        <v>253</v>
      </c>
      <c r="G3368">
        <v>116</v>
      </c>
      <c r="H3368">
        <v>0</v>
      </c>
      <c r="I3368">
        <v>0</v>
      </c>
      <c r="J3368">
        <v>0</v>
      </c>
      <c r="K3368">
        <v>0</v>
      </c>
      <c r="L3368">
        <v>0</v>
      </c>
      <c r="M3368" t="s">
        <v>2363</v>
      </c>
    </row>
    <row r="3369" spans="1:13">
      <c r="A3369" s="13">
        <f t="shared" si="52"/>
        <v>70</v>
      </c>
      <c r="B3369">
        <v>3006186</v>
      </c>
      <c r="C3369">
        <v>1380</v>
      </c>
      <c r="D3369">
        <v>1500</v>
      </c>
      <c r="E3369"/>
      <c r="F3369" t="s">
        <v>253</v>
      </c>
      <c r="G3369">
        <v>70</v>
      </c>
      <c r="H3369">
        <v>0</v>
      </c>
      <c r="I3369">
        <v>0</v>
      </c>
      <c r="J3369">
        <v>0</v>
      </c>
      <c r="K3369">
        <v>0</v>
      </c>
      <c r="L3369">
        <v>0</v>
      </c>
      <c r="M3369" t="s">
        <v>2364</v>
      </c>
    </row>
    <row r="3370" spans="1:13">
      <c r="A3370" s="13">
        <f t="shared" si="52"/>
        <v>227</v>
      </c>
      <c r="B3370">
        <v>3006187</v>
      </c>
      <c r="C3370">
        <v>1380</v>
      </c>
      <c r="D3370">
        <v>1500</v>
      </c>
      <c r="E3370"/>
      <c r="F3370" t="s">
        <v>253</v>
      </c>
      <c r="G3370">
        <v>227</v>
      </c>
      <c r="H3370">
        <v>0</v>
      </c>
      <c r="I3370">
        <v>0</v>
      </c>
      <c r="J3370">
        <v>0</v>
      </c>
      <c r="K3370">
        <v>0</v>
      </c>
      <c r="L3370">
        <v>0</v>
      </c>
      <c r="M3370" t="s">
        <v>2365</v>
      </c>
    </row>
    <row r="3371" spans="1:13">
      <c r="A3371" s="13">
        <f t="shared" si="52"/>
        <v>58</v>
      </c>
      <c r="B3371">
        <v>3006189</v>
      </c>
      <c r="C3371">
        <v>1380</v>
      </c>
      <c r="D3371">
        <v>1500</v>
      </c>
      <c r="E3371"/>
      <c r="F3371" t="s">
        <v>289</v>
      </c>
      <c r="G3371">
        <v>58</v>
      </c>
      <c r="H3371">
        <v>0</v>
      </c>
      <c r="I3371">
        <v>0</v>
      </c>
      <c r="J3371">
        <v>0</v>
      </c>
      <c r="K3371">
        <v>0</v>
      </c>
      <c r="L3371">
        <v>0</v>
      </c>
      <c r="M3371" t="s">
        <v>2366</v>
      </c>
    </row>
    <row r="3372" spans="1:13">
      <c r="A3372" s="13">
        <f t="shared" si="52"/>
        <v>41</v>
      </c>
      <c r="B3372">
        <v>3006190</v>
      </c>
      <c r="C3372">
        <v>1380</v>
      </c>
      <c r="D3372">
        <v>1500</v>
      </c>
      <c r="E3372"/>
      <c r="F3372" t="s">
        <v>289</v>
      </c>
      <c r="G3372">
        <v>41</v>
      </c>
      <c r="H3372">
        <v>0</v>
      </c>
      <c r="I3372">
        <v>0</v>
      </c>
      <c r="J3372">
        <v>0</v>
      </c>
      <c r="K3372">
        <v>0</v>
      </c>
      <c r="L3372">
        <v>0</v>
      </c>
      <c r="M3372" t="s">
        <v>7781</v>
      </c>
    </row>
    <row r="3373" spans="1:13">
      <c r="A3373" s="13">
        <f t="shared" si="52"/>
        <v>42</v>
      </c>
      <c r="B3373">
        <v>3006191</v>
      </c>
      <c r="C3373">
        <v>1380</v>
      </c>
      <c r="D3373">
        <v>1500</v>
      </c>
      <c r="E3373"/>
      <c r="F3373" t="s">
        <v>289</v>
      </c>
      <c r="G3373">
        <v>42</v>
      </c>
      <c r="H3373">
        <v>0</v>
      </c>
      <c r="I3373">
        <v>0</v>
      </c>
      <c r="J3373">
        <v>0</v>
      </c>
      <c r="K3373">
        <v>0</v>
      </c>
      <c r="L3373">
        <v>0</v>
      </c>
      <c r="M3373" t="s">
        <v>7810</v>
      </c>
    </row>
    <row r="3374" spans="1:13">
      <c r="A3374" s="13">
        <f t="shared" si="52"/>
        <v>24</v>
      </c>
      <c r="B3374">
        <v>3006192</v>
      </c>
      <c r="C3374">
        <v>1380</v>
      </c>
      <c r="D3374">
        <v>1500</v>
      </c>
      <c r="E3374"/>
      <c r="F3374" t="s">
        <v>289</v>
      </c>
      <c r="G3374">
        <v>24</v>
      </c>
      <c r="H3374">
        <v>0</v>
      </c>
      <c r="I3374">
        <v>0</v>
      </c>
      <c r="J3374">
        <v>0</v>
      </c>
      <c r="K3374">
        <v>0</v>
      </c>
      <c r="L3374">
        <v>0</v>
      </c>
      <c r="M3374" t="s">
        <v>2367</v>
      </c>
    </row>
    <row r="3375" spans="1:13">
      <c r="A3375" s="13">
        <f t="shared" si="52"/>
        <v>40</v>
      </c>
      <c r="B3375">
        <v>3006192</v>
      </c>
      <c r="C3375">
        <v>1400</v>
      </c>
      <c r="D3375">
        <v>1500</v>
      </c>
      <c r="E3375"/>
      <c r="F3375" t="s">
        <v>289</v>
      </c>
      <c r="G3375">
        <v>40</v>
      </c>
      <c r="H3375">
        <v>0</v>
      </c>
      <c r="I3375">
        <v>0</v>
      </c>
      <c r="J3375">
        <v>0</v>
      </c>
      <c r="K3375">
        <v>0</v>
      </c>
      <c r="L3375">
        <v>0</v>
      </c>
      <c r="M3375" t="s">
        <v>2367</v>
      </c>
    </row>
    <row r="3376" spans="1:13">
      <c r="A3376" s="13">
        <f t="shared" si="52"/>
        <v>7</v>
      </c>
      <c r="B3376">
        <v>3006193</v>
      </c>
      <c r="C3376">
        <v>1400</v>
      </c>
      <c r="D3376">
        <v>1500</v>
      </c>
      <c r="E3376"/>
      <c r="F3376" t="s">
        <v>289</v>
      </c>
      <c r="G3376">
        <v>7</v>
      </c>
      <c r="H3376">
        <v>0</v>
      </c>
      <c r="I3376">
        <v>0</v>
      </c>
      <c r="J3376">
        <v>0</v>
      </c>
      <c r="K3376">
        <v>0</v>
      </c>
      <c r="L3376">
        <v>0</v>
      </c>
      <c r="M3376" t="s">
        <v>2368</v>
      </c>
    </row>
    <row r="3377" spans="1:13">
      <c r="A3377" s="13">
        <f t="shared" si="52"/>
        <v>60</v>
      </c>
      <c r="B3377">
        <v>3006194</v>
      </c>
      <c r="C3377">
        <v>1380</v>
      </c>
      <c r="D3377">
        <v>1500</v>
      </c>
      <c r="E3377"/>
      <c r="F3377" t="s">
        <v>289</v>
      </c>
      <c r="G3377">
        <v>60</v>
      </c>
      <c r="H3377">
        <v>0</v>
      </c>
      <c r="I3377">
        <v>0</v>
      </c>
      <c r="J3377">
        <v>0</v>
      </c>
      <c r="K3377">
        <v>0</v>
      </c>
      <c r="L3377">
        <v>0</v>
      </c>
      <c r="M3377" t="s">
        <v>8255</v>
      </c>
    </row>
    <row r="3378" spans="1:13">
      <c r="A3378" s="13">
        <f t="shared" si="52"/>
        <v>2</v>
      </c>
      <c r="B3378">
        <v>3006195</v>
      </c>
      <c r="C3378">
        <v>1380</v>
      </c>
      <c r="D3378">
        <v>1500</v>
      </c>
      <c r="E3378"/>
      <c r="F3378" t="s">
        <v>253</v>
      </c>
      <c r="G3378">
        <v>2</v>
      </c>
      <c r="H3378">
        <v>0</v>
      </c>
      <c r="I3378">
        <v>0</v>
      </c>
      <c r="J3378">
        <v>0</v>
      </c>
      <c r="K3378">
        <v>0</v>
      </c>
      <c r="L3378">
        <v>0</v>
      </c>
      <c r="M3378" t="s">
        <v>2369</v>
      </c>
    </row>
    <row r="3379" spans="1:13">
      <c r="A3379" s="13">
        <f t="shared" si="52"/>
        <v>35</v>
      </c>
      <c r="B3379">
        <v>3006196</v>
      </c>
      <c r="C3379">
        <v>1380</v>
      </c>
      <c r="D3379">
        <v>1500</v>
      </c>
      <c r="E3379"/>
      <c r="F3379" t="s">
        <v>253</v>
      </c>
      <c r="G3379">
        <v>35</v>
      </c>
      <c r="H3379">
        <v>0</v>
      </c>
      <c r="I3379">
        <v>0</v>
      </c>
      <c r="J3379">
        <v>0</v>
      </c>
      <c r="K3379">
        <v>0</v>
      </c>
      <c r="L3379">
        <v>0</v>
      </c>
      <c r="M3379" t="s">
        <v>2370</v>
      </c>
    </row>
    <row r="3380" spans="1:13">
      <c r="A3380" s="13">
        <f t="shared" si="52"/>
        <v>44</v>
      </c>
      <c r="B3380">
        <v>3006197</v>
      </c>
      <c r="C3380">
        <v>1380</v>
      </c>
      <c r="D3380">
        <v>1500</v>
      </c>
      <c r="E3380"/>
      <c r="F3380" t="s">
        <v>253</v>
      </c>
      <c r="G3380">
        <v>44</v>
      </c>
      <c r="H3380">
        <v>0</v>
      </c>
      <c r="I3380">
        <v>0</v>
      </c>
      <c r="J3380">
        <v>0</v>
      </c>
      <c r="K3380">
        <v>0</v>
      </c>
      <c r="L3380">
        <v>0</v>
      </c>
      <c r="M3380" t="s">
        <v>2371</v>
      </c>
    </row>
    <row r="3381" spans="1:13">
      <c r="A3381" s="13">
        <f t="shared" si="52"/>
        <v>4</v>
      </c>
      <c r="B3381">
        <v>3006198</v>
      </c>
      <c r="C3381">
        <v>1380</v>
      </c>
      <c r="D3381">
        <v>1500</v>
      </c>
      <c r="E3381"/>
      <c r="F3381" t="s">
        <v>253</v>
      </c>
      <c r="G3381">
        <v>4</v>
      </c>
      <c r="H3381">
        <v>0</v>
      </c>
      <c r="I3381">
        <v>0</v>
      </c>
      <c r="J3381">
        <v>0</v>
      </c>
      <c r="K3381">
        <v>0</v>
      </c>
      <c r="L3381">
        <v>0</v>
      </c>
      <c r="M3381" t="s">
        <v>8182</v>
      </c>
    </row>
    <row r="3382" spans="1:13">
      <c r="A3382" s="13">
        <f t="shared" si="52"/>
        <v>5</v>
      </c>
      <c r="B3382">
        <v>3006200</v>
      </c>
      <c r="C3382">
        <v>1380</v>
      </c>
      <c r="D3382">
        <v>1500</v>
      </c>
      <c r="E3382"/>
      <c r="F3382" t="s">
        <v>253</v>
      </c>
      <c r="G3382">
        <v>5</v>
      </c>
      <c r="H3382">
        <v>0</v>
      </c>
      <c r="I3382">
        <v>0</v>
      </c>
      <c r="J3382">
        <v>0</v>
      </c>
      <c r="K3382">
        <v>0</v>
      </c>
      <c r="L3382">
        <v>0</v>
      </c>
      <c r="M3382" t="s">
        <v>8033</v>
      </c>
    </row>
    <row r="3383" spans="1:13">
      <c r="A3383" s="13">
        <f t="shared" si="52"/>
        <v>44</v>
      </c>
      <c r="B3383">
        <v>3006201</v>
      </c>
      <c r="C3383">
        <v>1380</v>
      </c>
      <c r="D3383">
        <v>1500</v>
      </c>
      <c r="E3383"/>
      <c r="F3383" t="s">
        <v>253</v>
      </c>
      <c r="G3383">
        <v>44</v>
      </c>
      <c r="H3383">
        <v>0</v>
      </c>
      <c r="I3383">
        <v>0</v>
      </c>
      <c r="J3383">
        <v>0</v>
      </c>
      <c r="K3383">
        <v>0</v>
      </c>
      <c r="L3383">
        <v>0</v>
      </c>
      <c r="M3383" t="s">
        <v>2372</v>
      </c>
    </row>
    <row r="3384" spans="1:13">
      <c r="A3384" s="13">
        <f t="shared" si="52"/>
        <v>15</v>
      </c>
      <c r="B3384">
        <v>3006202</v>
      </c>
      <c r="C3384">
        <v>1380</v>
      </c>
      <c r="D3384">
        <v>1500</v>
      </c>
      <c r="E3384"/>
      <c r="F3384" t="s">
        <v>253</v>
      </c>
      <c r="G3384">
        <v>15</v>
      </c>
      <c r="H3384">
        <v>0</v>
      </c>
      <c r="I3384">
        <v>0</v>
      </c>
      <c r="J3384">
        <v>0</v>
      </c>
      <c r="K3384">
        <v>0</v>
      </c>
      <c r="L3384">
        <v>0</v>
      </c>
      <c r="M3384" t="s">
        <v>2373</v>
      </c>
    </row>
    <row r="3385" spans="1:13">
      <c r="A3385" s="13">
        <f t="shared" si="52"/>
        <v>10</v>
      </c>
      <c r="B3385">
        <v>3006203</v>
      </c>
      <c r="C3385">
        <v>1380</v>
      </c>
      <c r="D3385">
        <v>1500</v>
      </c>
      <c r="E3385"/>
      <c r="F3385" t="s">
        <v>253</v>
      </c>
      <c r="G3385">
        <v>10</v>
      </c>
      <c r="H3385">
        <v>0</v>
      </c>
      <c r="I3385">
        <v>0</v>
      </c>
      <c r="J3385">
        <v>0</v>
      </c>
      <c r="K3385">
        <v>0</v>
      </c>
      <c r="L3385">
        <v>0</v>
      </c>
      <c r="M3385" t="s">
        <v>8422</v>
      </c>
    </row>
    <row r="3386" spans="1:13">
      <c r="A3386" s="13">
        <f t="shared" si="52"/>
        <v>2</v>
      </c>
      <c r="B3386">
        <v>3006204</v>
      </c>
      <c r="C3386">
        <v>1380</v>
      </c>
      <c r="D3386">
        <v>1500</v>
      </c>
      <c r="E3386"/>
      <c r="F3386" t="s">
        <v>253</v>
      </c>
      <c r="G3386">
        <v>2</v>
      </c>
      <c r="H3386">
        <v>0</v>
      </c>
      <c r="I3386">
        <v>0</v>
      </c>
      <c r="J3386">
        <v>0</v>
      </c>
      <c r="K3386">
        <v>0</v>
      </c>
      <c r="L3386">
        <v>0</v>
      </c>
      <c r="M3386" t="s">
        <v>2374</v>
      </c>
    </row>
    <row r="3387" spans="1:13">
      <c r="A3387" s="13">
        <f t="shared" si="52"/>
        <v>11</v>
      </c>
      <c r="B3387">
        <v>3006205</v>
      </c>
      <c r="C3387">
        <v>1380</v>
      </c>
      <c r="D3387">
        <v>1500</v>
      </c>
      <c r="E3387"/>
      <c r="F3387" t="s">
        <v>253</v>
      </c>
      <c r="G3387">
        <v>11</v>
      </c>
      <c r="H3387">
        <v>0</v>
      </c>
      <c r="I3387">
        <v>0</v>
      </c>
      <c r="J3387">
        <v>0</v>
      </c>
      <c r="K3387">
        <v>0</v>
      </c>
      <c r="L3387">
        <v>0</v>
      </c>
      <c r="M3387" t="s">
        <v>2375</v>
      </c>
    </row>
    <row r="3388" spans="1:13">
      <c r="A3388" s="13">
        <f t="shared" si="52"/>
        <v>3</v>
      </c>
      <c r="B3388">
        <v>3006206</v>
      </c>
      <c r="C3388">
        <v>1380</v>
      </c>
      <c r="D3388">
        <v>1500</v>
      </c>
      <c r="E3388"/>
      <c r="F3388" t="s">
        <v>253</v>
      </c>
      <c r="G3388">
        <v>3</v>
      </c>
      <c r="H3388">
        <v>0</v>
      </c>
      <c r="I3388">
        <v>0</v>
      </c>
      <c r="J3388">
        <v>0</v>
      </c>
      <c r="K3388">
        <v>0</v>
      </c>
      <c r="L3388">
        <v>0</v>
      </c>
      <c r="M3388" t="s">
        <v>2376</v>
      </c>
    </row>
    <row r="3389" spans="1:13">
      <c r="A3389" s="13">
        <f t="shared" si="52"/>
        <v>20</v>
      </c>
      <c r="B3389">
        <v>3006207</v>
      </c>
      <c r="C3389">
        <v>1380</v>
      </c>
      <c r="D3389">
        <v>1500</v>
      </c>
      <c r="E3389"/>
      <c r="F3389" t="s">
        <v>253</v>
      </c>
      <c r="G3389">
        <v>20</v>
      </c>
      <c r="H3389">
        <v>0</v>
      </c>
      <c r="I3389">
        <v>0</v>
      </c>
      <c r="J3389">
        <v>0</v>
      </c>
      <c r="K3389">
        <v>0</v>
      </c>
      <c r="L3389">
        <v>0</v>
      </c>
      <c r="M3389" t="s">
        <v>2377</v>
      </c>
    </row>
    <row r="3390" spans="1:13">
      <c r="A3390" s="13">
        <f t="shared" si="52"/>
        <v>1</v>
      </c>
      <c r="B3390">
        <v>3006208</v>
      </c>
      <c r="C3390">
        <v>1380</v>
      </c>
      <c r="D3390">
        <v>1500</v>
      </c>
      <c r="E3390"/>
      <c r="F3390" t="s">
        <v>253</v>
      </c>
      <c r="G3390">
        <v>1</v>
      </c>
      <c r="H3390">
        <v>0</v>
      </c>
      <c r="I3390">
        <v>0</v>
      </c>
      <c r="J3390">
        <v>0</v>
      </c>
      <c r="K3390">
        <v>0</v>
      </c>
      <c r="L3390">
        <v>0</v>
      </c>
      <c r="M3390" t="s">
        <v>7865</v>
      </c>
    </row>
    <row r="3391" spans="1:13">
      <c r="A3391" s="13">
        <f t="shared" si="52"/>
        <v>3</v>
      </c>
      <c r="B3391">
        <v>3006209</v>
      </c>
      <c r="C3391">
        <v>1380</v>
      </c>
      <c r="D3391">
        <v>1500</v>
      </c>
      <c r="E3391"/>
      <c r="F3391" t="s">
        <v>253</v>
      </c>
      <c r="G3391">
        <v>3</v>
      </c>
      <c r="H3391">
        <v>0</v>
      </c>
      <c r="I3391">
        <v>0</v>
      </c>
      <c r="J3391">
        <v>0</v>
      </c>
      <c r="K3391">
        <v>0</v>
      </c>
      <c r="L3391">
        <v>0</v>
      </c>
      <c r="M3391" t="s">
        <v>2378</v>
      </c>
    </row>
    <row r="3392" spans="1:13">
      <c r="A3392" s="13">
        <f t="shared" si="52"/>
        <v>11</v>
      </c>
      <c r="B3392">
        <v>3006210</v>
      </c>
      <c r="C3392">
        <v>1380</v>
      </c>
      <c r="D3392">
        <v>1500</v>
      </c>
      <c r="E3392"/>
      <c r="F3392" t="s">
        <v>253</v>
      </c>
      <c r="G3392">
        <v>11</v>
      </c>
      <c r="H3392">
        <v>0</v>
      </c>
      <c r="I3392">
        <v>0</v>
      </c>
      <c r="J3392">
        <v>0</v>
      </c>
      <c r="K3392">
        <v>0</v>
      </c>
      <c r="L3392">
        <v>0</v>
      </c>
      <c r="M3392" t="s">
        <v>7782</v>
      </c>
    </row>
    <row r="3393" spans="1:13">
      <c r="A3393" s="13">
        <f t="shared" si="52"/>
        <v>5</v>
      </c>
      <c r="B3393">
        <v>3006211</v>
      </c>
      <c r="C3393">
        <v>1380</v>
      </c>
      <c r="D3393">
        <v>1500</v>
      </c>
      <c r="E3393"/>
      <c r="F3393" t="s">
        <v>253</v>
      </c>
      <c r="G3393">
        <v>5</v>
      </c>
      <c r="H3393">
        <v>0</v>
      </c>
      <c r="I3393">
        <v>0</v>
      </c>
      <c r="J3393">
        <v>0</v>
      </c>
      <c r="K3393">
        <v>0</v>
      </c>
      <c r="L3393">
        <v>0</v>
      </c>
      <c r="M3393" t="s">
        <v>9034</v>
      </c>
    </row>
    <row r="3394" spans="1:13">
      <c r="A3394" s="13">
        <f t="shared" si="52"/>
        <v>16</v>
      </c>
      <c r="B3394">
        <v>3006212</v>
      </c>
      <c r="C3394">
        <v>1380</v>
      </c>
      <c r="D3394">
        <v>1500</v>
      </c>
      <c r="E3394"/>
      <c r="F3394" t="s">
        <v>253</v>
      </c>
      <c r="G3394">
        <v>16</v>
      </c>
      <c r="H3394">
        <v>0</v>
      </c>
      <c r="I3394">
        <v>0</v>
      </c>
      <c r="J3394">
        <v>0</v>
      </c>
      <c r="K3394">
        <v>0</v>
      </c>
      <c r="L3394">
        <v>0</v>
      </c>
      <c r="M3394" t="s">
        <v>2379</v>
      </c>
    </row>
    <row r="3395" spans="1:13">
      <c r="A3395" s="13">
        <f t="shared" ref="A3395:A3458" si="53">G3395+H3395+I3395</f>
        <v>7</v>
      </c>
      <c r="B3395">
        <v>3006213</v>
      </c>
      <c r="C3395">
        <v>1380</v>
      </c>
      <c r="D3395">
        <v>1500</v>
      </c>
      <c r="E3395"/>
      <c r="F3395" t="s">
        <v>253</v>
      </c>
      <c r="G3395">
        <v>7</v>
      </c>
      <c r="H3395">
        <v>0</v>
      </c>
      <c r="I3395">
        <v>0</v>
      </c>
      <c r="J3395">
        <v>0</v>
      </c>
      <c r="K3395">
        <v>0</v>
      </c>
      <c r="L3395">
        <v>0</v>
      </c>
      <c r="M3395" t="s">
        <v>2380</v>
      </c>
    </row>
    <row r="3396" spans="1:13">
      <c r="A3396" s="13">
        <f t="shared" si="53"/>
        <v>6</v>
      </c>
      <c r="B3396">
        <v>3006214</v>
      </c>
      <c r="C3396">
        <v>1380</v>
      </c>
      <c r="D3396">
        <v>1500</v>
      </c>
      <c r="E3396"/>
      <c r="F3396" t="s">
        <v>253</v>
      </c>
      <c r="G3396">
        <v>6</v>
      </c>
      <c r="H3396">
        <v>0</v>
      </c>
      <c r="I3396">
        <v>0</v>
      </c>
      <c r="J3396">
        <v>0</v>
      </c>
      <c r="K3396">
        <v>0</v>
      </c>
      <c r="L3396">
        <v>0</v>
      </c>
      <c r="M3396" t="s">
        <v>7732</v>
      </c>
    </row>
    <row r="3397" spans="1:13">
      <c r="A3397" s="13">
        <f t="shared" si="53"/>
        <v>6</v>
      </c>
      <c r="B3397">
        <v>3006215</v>
      </c>
      <c r="C3397">
        <v>1380</v>
      </c>
      <c r="D3397">
        <v>1500</v>
      </c>
      <c r="E3397"/>
      <c r="F3397" t="s">
        <v>253</v>
      </c>
      <c r="G3397">
        <v>6</v>
      </c>
      <c r="H3397">
        <v>0</v>
      </c>
      <c r="I3397">
        <v>0</v>
      </c>
      <c r="J3397">
        <v>0</v>
      </c>
      <c r="K3397">
        <v>0</v>
      </c>
      <c r="L3397">
        <v>0</v>
      </c>
      <c r="M3397" t="s">
        <v>7733</v>
      </c>
    </row>
    <row r="3398" spans="1:13">
      <c r="A3398" s="13">
        <f t="shared" si="53"/>
        <v>2</v>
      </c>
      <c r="B3398">
        <v>3006216</v>
      </c>
      <c r="C3398">
        <v>1380</v>
      </c>
      <c r="D3398">
        <v>1500</v>
      </c>
      <c r="E3398"/>
      <c r="F3398" t="s">
        <v>253</v>
      </c>
      <c r="G3398">
        <v>2</v>
      </c>
      <c r="H3398">
        <v>0</v>
      </c>
      <c r="I3398">
        <v>0</v>
      </c>
      <c r="J3398">
        <v>0</v>
      </c>
      <c r="K3398">
        <v>0</v>
      </c>
      <c r="L3398">
        <v>0</v>
      </c>
      <c r="M3398" t="s">
        <v>2381</v>
      </c>
    </row>
    <row r="3399" spans="1:13">
      <c r="A3399" s="13">
        <f t="shared" si="53"/>
        <v>12</v>
      </c>
      <c r="B3399">
        <v>3006217</v>
      </c>
      <c r="C3399">
        <v>1380</v>
      </c>
      <c r="D3399">
        <v>1500</v>
      </c>
      <c r="E3399"/>
      <c r="F3399" t="s">
        <v>253</v>
      </c>
      <c r="G3399">
        <v>12</v>
      </c>
      <c r="H3399">
        <v>0</v>
      </c>
      <c r="I3399">
        <v>0</v>
      </c>
      <c r="J3399">
        <v>0</v>
      </c>
      <c r="K3399">
        <v>0</v>
      </c>
      <c r="L3399">
        <v>0</v>
      </c>
      <c r="M3399" t="s">
        <v>7811</v>
      </c>
    </row>
    <row r="3400" spans="1:13">
      <c r="A3400" s="13">
        <f t="shared" si="53"/>
        <v>10</v>
      </c>
      <c r="B3400">
        <v>3006218</v>
      </c>
      <c r="C3400">
        <v>1380</v>
      </c>
      <c r="D3400">
        <v>1500</v>
      </c>
      <c r="E3400"/>
      <c r="F3400" t="s">
        <v>253</v>
      </c>
      <c r="G3400">
        <v>10</v>
      </c>
      <c r="H3400">
        <v>0</v>
      </c>
      <c r="I3400">
        <v>0</v>
      </c>
      <c r="J3400">
        <v>0</v>
      </c>
      <c r="K3400">
        <v>0</v>
      </c>
      <c r="L3400">
        <v>0</v>
      </c>
      <c r="M3400" t="s">
        <v>8256</v>
      </c>
    </row>
    <row r="3401" spans="1:13">
      <c r="A3401" s="13">
        <f t="shared" si="53"/>
        <v>3</v>
      </c>
      <c r="B3401">
        <v>3006220</v>
      </c>
      <c r="C3401">
        <v>1380</v>
      </c>
      <c r="D3401">
        <v>1500</v>
      </c>
      <c r="E3401"/>
      <c r="F3401" t="s">
        <v>253</v>
      </c>
      <c r="G3401">
        <v>3</v>
      </c>
      <c r="H3401">
        <v>0</v>
      </c>
      <c r="I3401">
        <v>0</v>
      </c>
      <c r="J3401">
        <v>0</v>
      </c>
      <c r="K3401">
        <v>0</v>
      </c>
      <c r="L3401">
        <v>0</v>
      </c>
      <c r="M3401" t="s">
        <v>8660</v>
      </c>
    </row>
    <row r="3402" spans="1:13">
      <c r="A3402" s="13">
        <f t="shared" si="53"/>
        <v>18</v>
      </c>
      <c r="B3402">
        <v>3006222</v>
      </c>
      <c r="C3402">
        <v>1380</v>
      </c>
      <c r="D3402">
        <v>1500</v>
      </c>
      <c r="E3402"/>
      <c r="F3402" t="s">
        <v>253</v>
      </c>
      <c r="G3402">
        <v>18</v>
      </c>
      <c r="H3402">
        <v>0</v>
      </c>
      <c r="I3402">
        <v>0</v>
      </c>
      <c r="J3402">
        <v>0</v>
      </c>
      <c r="K3402">
        <v>0</v>
      </c>
      <c r="L3402">
        <v>0</v>
      </c>
      <c r="M3402" t="s">
        <v>2382</v>
      </c>
    </row>
    <row r="3403" spans="1:13">
      <c r="A3403" s="13">
        <f t="shared" si="53"/>
        <v>22</v>
      </c>
      <c r="B3403">
        <v>3006223</v>
      </c>
      <c r="C3403">
        <v>1380</v>
      </c>
      <c r="D3403">
        <v>1500</v>
      </c>
      <c r="E3403"/>
      <c r="F3403" t="s">
        <v>253</v>
      </c>
      <c r="G3403">
        <v>22</v>
      </c>
      <c r="H3403">
        <v>0</v>
      </c>
      <c r="I3403">
        <v>0</v>
      </c>
      <c r="J3403">
        <v>0</v>
      </c>
      <c r="K3403">
        <v>0</v>
      </c>
      <c r="L3403">
        <v>0</v>
      </c>
      <c r="M3403" t="s">
        <v>2383</v>
      </c>
    </row>
    <row r="3404" spans="1:13">
      <c r="A3404" s="13">
        <f t="shared" si="53"/>
        <v>9</v>
      </c>
      <c r="B3404">
        <v>3006224</v>
      </c>
      <c r="C3404">
        <v>1380</v>
      </c>
      <c r="D3404">
        <v>1500</v>
      </c>
      <c r="E3404"/>
      <c r="F3404" t="s">
        <v>253</v>
      </c>
      <c r="G3404">
        <v>9</v>
      </c>
      <c r="H3404">
        <v>0</v>
      </c>
      <c r="I3404">
        <v>0</v>
      </c>
      <c r="J3404">
        <v>0</v>
      </c>
      <c r="K3404">
        <v>0</v>
      </c>
      <c r="L3404">
        <v>0</v>
      </c>
      <c r="M3404" t="s">
        <v>2384</v>
      </c>
    </row>
    <row r="3405" spans="1:13">
      <c r="A3405" s="13">
        <f t="shared" si="53"/>
        <v>6</v>
      </c>
      <c r="B3405">
        <v>3006225</v>
      </c>
      <c r="C3405">
        <v>1380</v>
      </c>
      <c r="D3405">
        <v>1500</v>
      </c>
      <c r="E3405"/>
      <c r="F3405" t="s">
        <v>253</v>
      </c>
      <c r="G3405">
        <v>6</v>
      </c>
      <c r="H3405">
        <v>0</v>
      </c>
      <c r="I3405">
        <v>0</v>
      </c>
      <c r="J3405">
        <v>0</v>
      </c>
      <c r="K3405">
        <v>0</v>
      </c>
      <c r="L3405">
        <v>0</v>
      </c>
      <c r="M3405" t="s">
        <v>2385</v>
      </c>
    </row>
    <row r="3406" spans="1:13">
      <c r="A3406" s="13">
        <f t="shared" si="53"/>
        <v>17</v>
      </c>
      <c r="B3406">
        <v>3006226</v>
      </c>
      <c r="C3406">
        <v>1380</v>
      </c>
      <c r="D3406">
        <v>1500</v>
      </c>
      <c r="E3406"/>
      <c r="F3406" t="s">
        <v>253</v>
      </c>
      <c r="G3406">
        <v>17</v>
      </c>
      <c r="H3406">
        <v>0</v>
      </c>
      <c r="I3406">
        <v>0</v>
      </c>
      <c r="J3406">
        <v>0</v>
      </c>
      <c r="K3406">
        <v>0</v>
      </c>
      <c r="L3406">
        <v>0</v>
      </c>
      <c r="M3406" t="s">
        <v>8172</v>
      </c>
    </row>
    <row r="3407" spans="1:13">
      <c r="A3407" s="13">
        <f t="shared" si="53"/>
        <v>9</v>
      </c>
      <c r="B3407">
        <v>3006227</v>
      </c>
      <c r="C3407">
        <v>1380</v>
      </c>
      <c r="D3407">
        <v>1500</v>
      </c>
      <c r="E3407"/>
      <c r="F3407" t="s">
        <v>253</v>
      </c>
      <c r="G3407">
        <v>9</v>
      </c>
      <c r="H3407">
        <v>0</v>
      </c>
      <c r="I3407">
        <v>0</v>
      </c>
      <c r="J3407">
        <v>0</v>
      </c>
      <c r="K3407">
        <v>0</v>
      </c>
      <c r="L3407">
        <v>0</v>
      </c>
      <c r="M3407" t="s">
        <v>2386</v>
      </c>
    </row>
    <row r="3408" spans="1:13">
      <c r="A3408" s="13">
        <f t="shared" si="53"/>
        <v>17</v>
      </c>
      <c r="B3408">
        <v>3006228</v>
      </c>
      <c r="C3408">
        <v>1380</v>
      </c>
      <c r="D3408">
        <v>1500</v>
      </c>
      <c r="E3408"/>
      <c r="F3408" t="s">
        <v>253</v>
      </c>
      <c r="G3408">
        <v>17</v>
      </c>
      <c r="H3408">
        <v>0</v>
      </c>
      <c r="I3408">
        <v>0</v>
      </c>
      <c r="J3408">
        <v>0</v>
      </c>
      <c r="K3408">
        <v>0</v>
      </c>
      <c r="L3408">
        <v>0</v>
      </c>
      <c r="M3408" t="s">
        <v>2387</v>
      </c>
    </row>
    <row r="3409" spans="1:13">
      <c r="A3409" s="13">
        <f t="shared" si="53"/>
        <v>10</v>
      </c>
      <c r="B3409">
        <v>3006229</v>
      </c>
      <c r="C3409">
        <v>1380</v>
      </c>
      <c r="D3409">
        <v>1500</v>
      </c>
      <c r="E3409"/>
      <c r="F3409" t="s">
        <v>253</v>
      </c>
      <c r="G3409">
        <v>10</v>
      </c>
      <c r="H3409">
        <v>0</v>
      </c>
      <c r="I3409">
        <v>0</v>
      </c>
      <c r="J3409">
        <v>0</v>
      </c>
      <c r="K3409">
        <v>0</v>
      </c>
      <c r="L3409">
        <v>0</v>
      </c>
      <c r="M3409" t="s">
        <v>8257</v>
      </c>
    </row>
    <row r="3410" spans="1:13">
      <c r="A3410" s="13">
        <f t="shared" si="53"/>
        <v>2</v>
      </c>
      <c r="B3410">
        <v>3006230</v>
      </c>
      <c r="C3410">
        <v>1380</v>
      </c>
      <c r="D3410">
        <v>1500</v>
      </c>
      <c r="E3410"/>
      <c r="F3410" t="s">
        <v>253</v>
      </c>
      <c r="G3410">
        <v>2</v>
      </c>
      <c r="H3410">
        <v>0</v>
      </c>
      <c r="I3410">
        <v>0</v>
      </c>
      <c r="J3410">
        <v>0</v>
      </c>
      <c r="K3410">
        <v>0</v>
      </c>
      <c r="L3410">
        <v>0</v>
      </c>
      <c r="M3410" t="s">
        <v>2388</v>
      </c>
    </row>
    <row r="3411" spans="1:13">
      <c r="A3411" s="13">
        <f t="shared" si="53"/>
        <v>14</v>
      </c>
      <c r="B3411">
        <v>3006231</v>
      </c>
      <c r="C3411">
        <v>1380</v>
      </c>
      <c r="D3411">
        <v>1500</v>
      </c>
      <c r="E3411"/>
      <c r="F3411" t="s">
        <v>253</v>
      </c>
      <c r="G3411">
        <v>14</v>
      </c>
      <c r="H3411">
        <v>0</v>
      </c>
      <c r="I3411">
        <v>0</v>
      </c>
      <c r="J3411">
        <v>0</v>
      </c>
      <c r="K3411">
        <v>0</v>
      </c>
      <c r="L3411">
        <v>0</v>
      </c>
      <c r="M3411" t="s">
        <v>8661</v>
      </c>
    </row>
    <row r="3412" spans="1:13">
      <c r="A3412" s="13">
        <f t="shared" si="53"/>
        <v>13</v>
      </c>
      <c r="B3412">
        <v>3006231</v>
      </c>
      <c r="C3412">
        <v>1400</v>
      </c>
      <c r="D3412">
        <v>1500</v>
      </c>
      <c r="E3412"/>
      <c r="F3412" t="s">
        <v>253</v>
      </c>
      <c r="G3412">
        <v>13</v>
      </c>
      <c r="H3412">
        <v>0</v>
      </c>
      <c r="I3412">
        <v>0</v>
      </c>
      <c r="J3412">
        <v>0</v>
      </c>
      <c r="K3412">
        <v>0</v>
      </c>
      <c r="L3412">
        <v>0</v>
      </c>
      <c r="M3412" t="s">
        <v>8661</v>
      </c>
    </row>
    <row r="3413" spans="1:13">
      <c r="A3413" s="13">
        <f t="shared" si="53"/>
        <v>4</v>
      </c>
      <c r="B3413">
        <v>3006232</v>
      </c>
      <c r="C3413">
        <v>1380</v>
      </c>
      <c r="D3413">
        <v>1500</v>
      </c>
      <c r="E3413"/>
      <c r="F3413" t="s">
        <v>253</v>
      </c>
      <c r="G3413">
        <v>4</v>
      </c>
      <c r="H3413">
        <v>0</v>
      </c>
      <c r="I3413">
        <v>0</v>
      </c>
      <c r="J3413">
        <v>0</v>
      </c>
      <c r="K3413">
        <v>0</v>
      </c>
      <c r="L3413">
        <v>0</v>
      </c>
      <c r="M3413" t="s">
        <v>2389</v>
      </c>
    </row>
    <row r="3414" spans="1:13">
      <c r="A3414" s="13">
        <f t="shared" si="53"/>
        <v>3</v>
      </c>
      <c r="B3414">
        <v>3006233</v>
      </c>
      <c r="C3414">
        <v>1380</v>
      </c>
      <c r="D3414">
        <v>1500</v>
      </c>
      <c r="E3414"/>
      <c r="F3414" t="s">
        <v>253</v>
      </c>
      <c r="G3414">
        <v>3</v>
      </c>
      <c r="H3414">
        <v>0</v>
      </c>
      <c r="I3414">
        <v>0</v>
      </c>
      <c r="J3414">
        <v>0</v>
      </c>
      <c r="K3414">
        <v>0</v>
      </c>
      <c r="L3414">
        <v>0</v>
      </c>
      <c r="M3414" t="s">
        <v>2390</v>
      </c>
    </row>
    <row r="3415" spans="1:13">
      <c r="A3415" s="13">
        <f t="shared" si="53"/>
        <v>10</v>
      </c>
      <c r="B3415">
        <v>3006234</v>
      </c>
      <c r="C3415">
        <v>1380</v>
      </c>
      <c r="D3415">
        <v>1500</v>
      </c>
      <c r="E3415"/>
      <c r="F3415" t="s">
        <v>253</v>
      </c>
      <c r="G3415">
        <v>10</v>
      </c>
      <c r="H3415">
        <v>0</v>
      </c>
      <c r="I3415">
        <v>0</v>
      </c>
      <c r="J3415">
        <v>0</v>
      </c>
      <c r="K3415">
        <v>0</v>
      </c>
      <c r="L3415">
        <v>0</v>
      </c>
      <c r="M3415" t="s">
        <v>9395</v>
      </c>
    </row>
    <row r="3416" spans="1:13">
      <c r="A3416" s="13">
        <f t="shared" si="53"/>
        <v>20</v>
      </c>
      <c r="B3416">
        <v>3006235</v>
      </c>
      <c r="C3416">
        <v>1380</v>
      </c>
      <c r="D3416">
        <v>1500</v>
      </c>
      <c r="E3416"/>
      <c r="F3416" t="s">
        <v>253</v>
      </c>
      <c r="G3416">
        <v>20</v>
      </c>
      <c r="H3416">
        <v>0</v>
      </c>
      <c r="I3416">
        <v>0</v>
      </c>
      <c r="J3416">
        <v>0</v>
      </c>
      <c r="K3416">
        <v>0</v>
      </c>
      <c r="L3416">
        <v>0</v>
      </c>
      <c r="M3416" t="s">
        <v>8978</v>
      </c>
    </row>
    <row r="3417" spans="1:13">
      <c r="A3417" s="13">
        <f t="shared" si="53"/>
        <v>9</v>
      </c>
      <c r="B3417">
        <v>3006236</v>
      </c>
      <c r="C3417">
        <v>1380</v>
      </c>
      <c r="D3417">
        <v>1500</v>
      </c>
      <c r="E3417"/>
      <c r="F3417" t="s">
        <v>253</v>
      </c>
      <c r="G3417">
        <v>9</v>
      </c>
      <c r="H3417">
        <v>0</v>
      </c>
      <c r="I3417">
        <v>0</v>
      </c>
      <c r="J3417">
        <v>0</v>
      </c>
      <c r="K3417">
        <v>0</v>
      </c>
      <c r="L3417">
        <v>0</v>
      </c>
      <c r="M3417" t="s">
        <v>8902</v>
      </c>
    </row>
    <row r="3418" spans="1:13">
      <c r="A3418" s="13">
        <f t="shared" si="53"/>
        <v>4</v>
      </c>
      <c r="B3418">
        <v>3006237</v>
      </c>
      <c r="C3418">
        <v>1380</v>
      </c>
      <c r="D3418">
        <v>1500</v>
      </c>
      <c r="E3418"/>
      <c r="F3418" t="s">
        <v>253</v>
      </c>
      <c r="G3418">
        <v>4</v>
      </c>
      <c r="H3418">
        <v>0</v>
      </c>
      <c r="I3418">
        <v>0</v>
      </c>
      <c r="J3418">
        <v>0</v>
      </c>
      <c r="K3418">
        <v>0</v>
      </c>
      <c r="L3418">
        <v>0</v>
      </c>
      <c r="M3418" t="s">
        <v>2391</v>
      </c>
    </row>
    <row r="3419" spans="1:13">
      <c r="A3419" s="13">
        <f t="shared" si="53"/>
        <v>12</v>
      </c>
      <c r="B3419">
        <v>3006238</v>
      </c>
      <c r="C3419">
        <v>1380</v>
      </c>
      <c r="D3419">
        <v>1500</v>
      </c>
      <c r="E3419"/>
      <c r="F3419" t="s">
        <v>253</v>
      </c>
      <c r="G3419">
        <v>12</v>
      </c>
      <c r="H3419">
        <v>0</v>
      </c>
      <c r="I3419">
        <v>0</v>
      </c>
      <c r="J3419">
        <v>0</v>
      </c>
      <c r="K3419">
        <v>0</v>
      </c>
      <c r="L3419">
        <v>0</v>
      </c>
      <c r="M3419" t="s">
        <v>2392</v>
      </c>
    </row>
    <row r="3420" spans="1:13">
      <c r="A3420" s="13">
        <f t="shared" si="53"/>
        <v>7</v>
      </c>
      <c r="B3420">
        <v>3006239</v>
      </c>
      <c r="C3420">
        <v>1380</v>
      </c>
      <c r="D3420">
        <v>1500</v>
      </c>
      <c r="E3420"/>
      <c r="F3420" t="s">
        <v>253</v>
      </c>
      <c r="G3420">
        <v>7</v>
      </c>
      <c r="H3420">
        <v>0</v>
      </c>
      <c r="I3420">
        <v>0</v>
      </c>
      <c r="J3420">
        <v>0</v>
      </c>
      <c r="K3420">
        <v>0</v>
      </c>
      <c r="L3420">
        <v>0</v>
      </c>
      <c r="M3420" t="s">
        <v>2393</v>
      </c>
    </row>
    <row r="3421" spans="1:13">
      <c r="A3421" s="13">
        <f t="shared" si="53"/>
        <v>6</v>
      </c>
      <c r="B3421">
        <v>3006240</v>
      </c>
      <c r="C3421">
        <v>1380</v>
      </c>
      <c r="D3421">
        <v>1500</v>
      </c>
      <c r="E3421"/>
      <c r="F3421" t="s">
        <v>253</v>
      </c>
      <c r="G3421">
        <v>6</v>
      </c>
      <c r="H3421">
        <v>0</v>
      </c>
      <c r="I3421">
        <v>0</v>
      </c>
      <c r="J3421">
        <v>0</v>
      </c>
      <c r="K3421">
        <v>0</v>
      </c>
      <c r="L3421">
        <v>0</v>
      </c>
      <c r="M3421" t="s">
        <v>2394</v>
      </c>
    </row>
    <row r="3422" spans="1:13">
      <c r="A3422" s="13">
        <f t="shared" si="53"/>
        <v>2</v>
      </c>
      <c r="B3422">
        <v>3006241</v>
      </c>
      <c r="C3422">
        <v>1380</v>
      </c>
      <c r="D3422">
        <v>1501</v>
      </c>
      <c r="E3422"/>
      <c r="F3422" t="s">
        <v>253</v>
      </c>
      <c r="G3422">
        <v>2</v>
      </c>
      <c r="H3422">
        <v>0</v>
      </c>
      <c r="I3422">
        <v>0</v>
      </c>
      <c r="J3422">
        <v>0</v>
      </c>
      <c r="K3422">
        <v>0</v>
      </c>
      <c r="L3422">
        <v>0</v>
      </c>
      <c r="M3422" t="s">
        <v>2395</v>
      </c>
    </row>
    <row r="3423" spans="1:13">
      <c r="A3423" s="13">
        <f t="shared" si="53"/>
        <v>4</v>
      </c>
      <c r="B3423">
        <v>3006242</v>
      </c>
      <c r="C3423">
        <v>1380</v>
      </c>
      <c r="D3423">
        <v>1500</v>
      </c>
      <c r="E3423"/>
      <c r="F3423" t="s">
        <v>253</v>
      </c>
      <c r="G3423">
        <v>4</v>
      </c>
      <c r="H3423">
        <v>0</v>
      </c>
      <c r="I3423">
        <v>0</v>
      </c>
      <c r="J3423">
        <v>0</v>
      </c>
      <c r="K3423">
        <v>0</v>
      </c>
      <c r="L3423">
        <v>0</v>
      </c>
      <c r="M3423" t="s">
        <v>2396</v>
      </c>
    </row>
    <row r="3424" spans="1:13">
      <c r="A3424" s="13">
        <f t="shared" si="53"/>
        <v>12</v>
      </c>
      <c r="B3424">
        <v>3006244</v>
      </c>
      <c r="C3424">
        <v>1380</v>
      </c>
      <c r="D3424">
        <v>1500</v>
      </c>
      <c r="E3424"/>
      <c r="F3424" t="s">
        <v>253</v>
      </c>
      <c r="G3424">
        <v>12</v>
      </c>
      <c r="H3424">
        <v>0</v>
      </c>
      <c r="I3424">
        <v>0</v>
      </c>
      <c r="J3424">
        <v>0</v>
      </c>
      <c r="K3424">
        <v>0</v>
      </c>
      <c r="L3424">
        <v>0</v>
      </c>
      <c r="M3424" t="s">
        <v>2397</v>
      </c>
    </row>
    <row r="3425" spans="1:13">
      <c r="A3425" s="13">
        <f t="shared" si="53"/>
        <v>4</v>
      </c>
      <c r="B3425">
        <v>3006246</v>
      </c>
      <c r="C3425">
        <v>1380</v>
      </c>
      <c r="D3425">
        <v>1500</v>
      </c>
      <c r="E3425"/>
      <c r="F3425" t="s">
        <v>253</v>
      </c>
      <c r="G3425">
        <v>4</v>
      </c>
      <c r="H3425">
        <v>0</v>
      </c>
      <c r="I3425">
        <v>0</v>
      </c>
      <c r="J3425">
        <v>0</v>
      </c>
      <c r="K3425">
        <v>0</v>
      </c>
      <c r="L3425">
        <v>0</v>
      </c>
      <c r="M3425" t="s">
        <v>7821</v>
      </c>
    </row>
    <row r="3426" spans="1:13">
      <c r="A3426" s="13">
        <f t="shared" si="53"/>
        <v>17</v>
      </c>
      <c r="B3426">
        <v>3006247</v>
      </c>
      <c r="C3426">
        <v>1380</v>
      </c>
      <c r="D3426">
        <v>1500</v>
      </c>
      <c r="E3426"/>
      <c r="F3426" t="s">
        <v>289</v>
      </c>
      <c r="G3426">
        <v>17</v>
      </c>
      <c r="H3426">
        <v>0</v>
      </c>
      <c r="I3426">
        <v>0</v>
      </c>
      <c r="J3426">
        <v>0</v>
      </c>
      <c r="K3426">
        <v>0</v>
      </c>
      <c r="L3426">
        <v>0</v>
      </c>
      <c r="M3426" t="s">
        <v>2398</v>
      </c>
    </row>
    <row r="3427" spans="1:13">
      <c r="A3427" s="13">
        <f t="shared" si="53"/>
        <v>32</v>
      </c>
      <c r="B3427">
        <v>3006248</v>
      </c>
      <c r="C3427">
        <v>1380</v>
      </c>
      <c r="D3427">
        <v>1500</v>
      </c>
      <c r="E3427"/>
      <c r="F3427" t="s">
        <v>289</v>
      </c>
      <c r="G3427">
        <v>32</v>
      </c>
      <c r="H3427">
        <v>0</v>
      </c>
      <c r="I3427">
        <v>0</v>
      </c>
      <c r="J3427">
        <v>0</v>
      </c>
      <c r="K3427">
        <v>0</v>
      </c>
      <c r="L3427">
        <v>0</v>
      </c>
      <c r="M3427" t="s">
        <v>2399</v>
      </c>
    </row>
    <row r="3428" spans="1:13">
      <c r="A3428" s="13">
        <f t="shared" si="53"/>
        <v>16</v>
      </c>
      <c r="B3428">
        <v>3006249</v>
      </c>
      <c r="C3428">
        <v>1380</v>
      </c>
      <c r="D3428">
        <v>1501</v>
      </c>
      <c r="E3428"/>
      <c r="F3428" t="s">
        <v>253</v>
      </c>
      <c r="G3428">
        <v>16</v>
      </c>
      <c r="H3428">
        <v>0</v>
      </c>
      <c r="I3428">
        <v>0</v>
      </c>
      <c r="J3428">
        <v>0</v>
      </c>
      <c r="K3428">
        <v>0</v>
      </c>
      <c r="L3428">
        <v>0</v>
      </c>
      <c r="M3428" t="s">
        <v>2400</v>
      </c>
    </row>
    <row r="3429" spans="1:13">
      <c r="A3429" s="13">
        <f t="shared" si="53"/>
        <v>1</v>
      </c>
      <c r="B3429">
        <v>3006250</v>
      </c>
      <c r="C3429">
        <v>1380</v>
      </c>
      <c r="D3429">
        <v>1500</v>
      </c>
      <c r="E3429"/>
      <c r="F3429" t="s">
        <v>253</v>
      </c>
      <c r="G3429">
        <v>1</v>
      </c>
      <c r="H3429">
        <v>0</v>
      </c>
      <c r="I3429">
        <v>0</v>
      </c>
      <c r="J3429">
        <v>0</v>
      </c>
      <c r="K3429">
        <v>0</v>
      </c>
      <c r="L3429">
        <v>0</v>
      </c>
      <c r="M3429" t="s">
        <v>2401</v>
      </c>
    </row>
    <row r="3430" spans="1:13">
      <c r="A3430" s="13">
        <f t="shared" si="53"/>
        <v>5</v>
      </c>
      <c r="B3430">
        <v>3006251</v>
      </c>
      <c r="C3430">
        <v>1380</v>
      </c>
      <c r="D3430">
        <v>1501</v>
      </c>
      <c r="E3430"/>
      <c r="F3430" t="s">
        <v>253</v>
      </c>
      <c r="G3430">
        <v>5</v>
      </c>
      <c r="H3430">
        <v>0</v>
      </c>
      <c r="I3430">
        <v>0</v>
      </c>
      <c r="J3430">
        <v>0</v>
      </c>
      <c r="K3430">
        <v>0</v>
      </c>
      <c r="L3430">
        <v>0</v>
      </c>
      <c r="M3430" t="s">
        <v>2402</v>
      </c>
    </row>
    <row r="3431" spans="1:13">
      <c r="A3431" s="13">
        <f t="shared" si="53"/>
        <v>31</v>
      </c>
      <c r="B3431">
        <v>3006252</v>
      </c>
      <c r="C3431">
        <v>1380</v>
      </c>
      <c r="D3431">
        <v>1500</v>
      </c>
      <c r="E3431"/>
      <c r="F3431" t="s">
        <v>253</v>
      </c>
      <c r="G3431">
        <v>31</v>
      </c>
      <c r="H3431">
        <v>0</v>
      </c>
      <c r="I3431">
        <v>0</v>
      </c>
      <c r="J3431">
        <v>0</v>
      </c>
      <c r="K3431">
        <v>0</v>
      </c>
      <c r="L3431">
        <v>0</v>
      </c>
      <c r="M3431" t="s">
        <v>2403</v>
      </c>
    </row>
    <row r="3432" spans="1:13">
      <c r="A3432" s="13">
        <f t="shared" si="53"/>
        <v>1</v>
      </c>
      <c r="B3432">
        <v>3006253</v>
      </c>
      <c r="C3432">
        <v>1380</v>
      </c>
      <c r="D3432">
        <v>1501</v>
      </c>
      <c r="E3432"/>
      <c r="F3432" t="s">
        <v>253</v>
      </c>
      <c r="G3432">
        <v>1</v>
      </c>
      <c r="H3432">
        <v>0</v>
      </c>
      <c r="I3432">
        <v>0</v>
      </c>
      <c r="J3432">
        <v>0</v>
      </c>
      <c r="K3432">
        <v>0</v>
      </c>
      <c r="L3432">
        <v>0</v>
      </c>
      <c r="M3432" t="s">
        <v>2404</v>
      </c>
    </row>
    <row r="3433" spans="1:13">
      <c r="A3433" s="13">
        <f t="shared" si="53"/>
        <v>7</v>
      </c>
      <c r="B3433">
        <v>3006254</v>
      </c>
      <c r="C3433">
        <v>1380</v>
      </c>
      <c r="D3433">
        <v>1501</v>
      </c>
      <c r="E3433"/>
      <c r="F3433" t="s">
        <v>253</v>
      </c>
      <c r="G3433">
        <v>7</v>
      </c>
      <c r="H3433">
        <v>0</v>
      </c>
      <c r="I3433">
        <v>0</v>
      </c>
      <c r="J3433">
        <v>0</v>
      </c>
      <c r="K3433">
        <v>0</v>
      </c>
      <c r="L3433">
        <v>0</v>
      </c>
      <c r="M3433" t="s">
        <v>2405</v>
      </c>
    </row>
    <row r="3434" spans="1:13">
      <c r="A3434" s="13">
        <f t="shared" si="53"/>
        <v>2</v>
      </c>
      <c r="B3434">
        <v>3006255</v>
      </c>
      <c r="C3434">
        <v>1380</v>
      </c>
      <c r="D3434">
        <v>1501</v>
      </c>
      <c r="E3434"/>
      <c r="F3434" t="s">
        <v>253</v>
      </c>
      <c r="G3434">
        <v>2</v>
      </c>
      <c r="H3434">
        <v>0</v>
      </c>
      <c r="I3434">
        <v>0</v>
      </c>
      <c r="J3434">
        <v>0</v>
      </c>
      <c r="K3434">
        <v>0</v>
      </c>
      <c r="L3434">
        <v>0</v>
      </c>
      <c r="M3434" t="s">
        <v>2406</v>
      </c>
    </row>
    <row r="3435" spans="1:13">
      <c r="A3435" s="13">
        <f t="shared" si="53"/>
        <v>3</v>
      </c>
      <c r="B3435">
        <v>3006256</v>
      </c>
      <c r="C3435">
        <v>1380</v>
      </c>
      <c r="D3435">
        <v>1501</v>
      </c>
      <c r="E3435"/>
      <c r="F3435" t="s">
        <v>253</v>
      </c>
      <c r="G3435">
        <v>3</v>
      </c>
      <c r="H3435">
        <v>0</v>
      </c>
      <c r="I3435">
        <v>0</v>
      </c>
      <c r="J3435">
        <v>0</v>
      </c>
      <c r="K3435">
        <v>0</v>
      </c>
      <c r="L3435">
        <v>0</v>
      </c>
      <c r="M3435" t="s">
        <v>2407</v>
      </c>
    </row>
    <row r="3436" spans="1:13">
      <c r="A3436" s="13">
        <f t="shared" si="53"/>
        <v>1</v>
      </c>
      <c r="B3436">
        <v>3006257</v>
      </c>
      <c r="C3436">
        <v>1380</v>
      </c>
      <c r="D3436">
        <v>1501</v>
      </c>
      <c r="E3436"/>
      <c r="F3436" t="s">
        <v>253</v>
      </c>
      <c r="G3436">
        <v>1</v>
      </c>
      <c r="H3436">
        <v>0</v>
      </c>
      <c r="I3436">
        <v>0</v>
      </c>
      <c r="J3436">
        <v>0</v>
      </c>
      <c r="K3436">
        <v>0</v>
      </c>
      <c r="L3436">
        <v>0</v>
      </c>
      <c r="M3436" t="s">
        <v>2408</v>
      </c>
    </row>
    <row r="3437" spans="1:13">
      <c r="A3437" s="13">
        <f t="shared" si="53"/>
        <v>3</v>
      </c>
      <c r="B3437">
        <v>3006258</v>
      </c>
      <c r="C3437">
        <v>1380</v>
      </c>
      <c r="D3437">
        <v>1501</v>
      </c>
      <c r="E3437"/>
      <c r="F3437" t="s">
        <v>253</v>
      </c>
      <c r="G3437">
        <v>3</v>
      </c>
      <c r="H3437">
        <v>0</v>
      </c>
      <c r="I3437">
        <v>0</v>
      </c>
      <c r="J3437">
        <v>0</v>
      </c>
      <c r="K3437">
        <v>0</v>
      </c>
      <c r="L3437">
        <v>0</v>
      </c>
      <c r="M3437" t="s">
        <v>2409</v>
      </c>
    </row>
    <row r="3438" spans="1:13">
      <c r="A3438" s="13">
        <f t="shared" si="53"/>
        <v>1</v>
      </c>
      <c r="B3438">
        <v>3006259</v>
      </c>
      <c r="C3438">
        <v>1380</v>
      </c>
      <c r="D3438">
        <v>1501</v>
      </c>
      <c r="E3438"/>
      <c r="F3438" t="s">
        <v>253</v>
      </c>
      <c r="G3438">
        <v>1</v>
      </c>
      <c r="H3438">
        <v>0</v>
      </c>
      <c r="I3438">
        <v>0</v>
      </c>
      <c r="J3438">
        <v>0</v>
      </c>
      <c r="K3438">
        <v>0</v>
      </c>
      <c r="L3438">
        <v>0</v>
      </c>
      <c r="M3438" t="s">
        <v>2410</v>
      </c>
    </row>
    <row r="3439" spans="1:13">
      <c r="A3439" s="13">
        <f t="shared" si="53"/>
        <v>1</v>
      </c>
      <c r="B3439">
        <v>3006260</v>
      </c>
      <c r="C3439">
        <v>1380</v>
      </c>
      <c r="D3439">
        <v>1501</v>
      </c>
      <c r="E3439"/>
      <c r="F3439" t="s">
        <v>253</v>
      </c>
      <c r="G3439">
        <v>1</v>
      </c>
      <c r="H3439">
        <v>0</v>
      </c>
      <c r="I3439">
        <v>0</v>
      </c>
      <c r="J3439">
        <v>0</v>
      </c>
      <c r="K3439">
        <v>0</v>
      </c>
      <c r="L3439">
        <v>0</v>
      </c>
      <c r="M3439" t="s">
        <v>2411</v>
      </c>
    </row>
    <row r="3440" spans="1:13">
      <c r="A3440" s="13">
        <f t="shared" si="53"/>
        <v>3</v>
      </c>
      <c r="B3440">
        <v>3006261</v>
      </c>
      <c r="C3440">
        <v>1380</v>
      </c>
      <c r="D3440">
        <v>1501</v>
      </c>
      <c r="E3440"/>
      <c r="F3440" t="s">
        <v>253</v>
      </c>
      <c r="G3440">
        <v>3</v>
      </c>
      <c r="H3440">
        <v>0</v>
      </c>
      <c r="I3440">
        <v>0</v>
      </c>
      <c r="J3440">
        <v>0</v>
      </c>
      <c r="K3440">
        <v>0</v>
      </c>
      <c r="L3440">
        <v>0</v>
      </c>
      <c r="M3440" t="s">
        <v>2412</v>
      </c>
    </row>
    <row r="3441" spans="1:13">
      <c r="A3441" s="13">
        <f t="shared" si="53"/>
        <v>4</v>
      </c>
      <c r="B3441">
        <v>3006262</v>
      </c>
      <c r="C3441">
        <v>1380</v>
      </c>
      <c r="D3441">
        <v>1501</v>
      </c>
      <c r="E3441"/>
      <c r="F3441" t="s">
        <v>253</v>
      </c>
      <c r="G3441">
        <v>4</v>
      </c>
      <c r="H3441">
        <v>0</v>
      </c>
      <c r="I3441">
        <v>0</v>
      </c>
      <c r="J3441">
        <v>0</v>
      </c>
      <c r="K3441">
        <v>0</v>
      </c>
      <c r="L3441">
        <v>0</v>
      </c>
      <c r="M3441" t="s">
        <v>2412</v>
      </c>
    </row>
    <row r="3442" spans="1:13">
      <c r="A3442" s="13">
        <f t="shared" si="53"/>
        <v>5</v>
      </c>
      <c r="B3442">
        <v>3006263</v>
      </c>
      <c r="C3442">
        <v>1380</v>
      </c>
      <c r="D3442">
        <v>1501</v>
      </c>
      <c r="E3442"/>
      <c r="F3442" t="s">
        <v>253</v>
      </c>
      <c r="G3442">
        <v>5</v>
      </c>
      <c r="H3442">
        <v>0</v>
      </c>
      <c r="I3442">
        <v>0</v>
      </c>
      <c r="J3442">
        <v>0</v>
      </c>
      <c r="K3442">
        <v>0</v>
      </c>
      <c r="L3442">
        <v>0</v>
      </c>
      <c r="M3442" t="s">
        <v>2413</v>
      </c>
    </row>
    <row r="3443" spans="1:13">
      <c r="A3443" s="13">
        <f t="shared" si="53"/>
        <v>4</v>
      </c>
      <c r="B3443">
        <v>3006264</v>
      </c>
      <c r="C3443">
        <v>1380</v>
      </c>
      <c r="D3443">
        <v>1501</v>
      </c>
      <c r="E3443"/>
      <c r="F3443" t="s">
        <v>253</v>
      </c>
      <c r="G3443">
        <v>4</v>
      </c>
      <c r="H3443">
        <v>0</v>
      </c>
      <c r="I3443">
        <v>0</v>
      </c>
      <c r="J3443">
        <v>0</v>
      </c>
      <c r="K3443">
        <v>0</v>
      </c>
      <c r="L3443">
        <v>0</v>
      </c>
      <c r="M3443" t="s">
        <v>2414</v>
      </c>
    </row>
    <row r="3444" spans="1:13">
      <c r="A3444" s="13">
        <f t="shared" si="53"/>
        <v>4</v>
      </c>
      <c r="B3444">
        <v>3006265</v>
      </c>
      <c r="C3444">
        <v>1380</v>
      </c>
      <c r="D3444">
        <v>1501</v>
      </c>
      <c r="E3444"/>
      <c r="F3444" t="s">
        <v>253</v>
      </c>
      <c r="G3444">
        <v>4</v>
      </c>
      <c r="H3444">
        <v>0</v>
      </c>
      <c r="I3444">
        <v>0</v>
      </c>
      <c r="J3444">
        <v>0</v>
      </c>
      <c r="K3444">
        <v>0</v>
      </c>
      <c r="L3444">
        <v>0</v>
      </c>
      <c r="M3444" t="s">
        <v>2415</v>
      </c>
    </row>
    <row r="3445" spans="1:13">
      <c r="A3445" s="13">
        <f t="shared" si="53"/>
        <v>2</v>
      </c>
      <c r="B3445">
        <v>3006266</v>
      </c>
      <c r="C3445">
        <v>1380</v>
      </c>
      <c r="D3445">
        <v>1501</v>
      </c>
      <c r="E3445"/>
      <c r="F3445" t="s">
        <v>253</v>
      </c>
      <c r="G3445">
        <v>2</v>
      </c>
      <c r="H3445">
        <v>0</v>
      </c>
      <c r="I3445">
        <v>0</v>
      </c>
      <c r="J3445">
        <v>0</v>
      </c>
      <c r="K3445">
        <v>0</v>
      </c>
      <c r="L3445">
        <v>0</v>
      </c>
      <c r="M3445" t="s">
        <v>2416</v>
      </c>
    </row>
    <row r="3446" spans="1:13">
      <c r="A3446" s="13">
        <f t="shared" si="53"/>
        <v>2</v>
      </c>
      <c r="B3446">
        <v>3006267</v>
      </c>
      <c r="C3446">
        <v>1380</v>
      </c>
      <c r="D3446">
        <v>1501</v>
      </c>
      <c r="E3446"/>
      <c r="F3446" t="s">
        <v>253</v>
      </c>
      <c r="G3446">
        <v>2</v>
      </c>
      <c r="H3446">
        <v>0</v>
      </c>
      <c r="I3446">
        <v>0</v>
      </c>
      <c r="J3446">
        <v>0</v>
      </c>
      <c r="K3446">
        <v>0</v>
      </c>
      <c r="L3446">
        <v>0</v>
      </c>
      <c r="M3446" t="s">
        <v>2417</v>
      </c>
    </row>
    <row r="3447" spans="1:13">
      <c r="A3447" s="13">
        <f t="shared" si="53"/>
        <v>2</v>
      </c>
      <c r="B3447">
        <v>3006268</v>
      </c>
      <c r="C3447">
        <v>1380</v>
      </c>
      <c r="D3447">
        <v>1500</v>
      </c>
      <c r="E3447"/>
      <c r="F3447" t="s">
        <v>253</v>
      </c>
      <c r="G3447">
        <v>2</v>
      </c>
      <c r="H3447">
        <v>0</v>
      </c>
      <c r="I3447">
        <v>0</v>
      </c>
      <c r="J3447">
        <v>0</v>
      </c>
      <c r="K3447">
        <v>0</v>
      </c>
      <c r="L3447">
        <v>0</v>
      </c>
      <c r="M3447" t="s">
        <v>2418</v>
      </c>
    </row>
    <row r="3448" spans="1:13">
      <c r="A3448" s="13">
        <f t="shared" si="53"/>
        <v>7</v>
      </c>
      <c r="B3448">
        <v>3006269</v>
      </c>
      <c r="C3448">
        <v>1380</v>
      </c>
      <c r="D3448">
        <v>1501</v>
      </c>
      <c r="E3448"/>
      <c r="F3448" t="s">
        <v>253</v>
      </c>
      <c r="G3448">
        <v>7</v>
      </c>
      <c r="H3448">
        <v>0</v>
      </c>
      <c r="I3448">
        <v>0</v>
      </c>
      <c r="J3448">
        <v>0</v>
      </c>
      <c r="K3448">
        <v>0</v>
      </c>
      <c r="L3448">
        <v>0</v>
      </c>
      <c r="M3448" t="s">
        <v>2419</v>
      </c>
    </row>
    <row r="3449" spans="1:13">
      <c r="A3449" s="13">
        <f t="shared" si="53"/>
        <v>99</v>
      </c>
      <c r="B3449">
        <v>3006270</v>
      </c>
      <c r="C3449">
        <v>1380</v>
      </c>
      <c r="D3449">
        <v>1500</v>
      </c>
      <c r="E3449"/>
      <c r="F3449" t="s">
        <v>253</v>
      </c>
      <c r="G3449">
        <v>99</v>
      </c>
      <c r="H3449">
        <v>0</v>
      </c>
      <c r="I3449">
        <v>0</v>
      </c>
      <c r="J3449">
        <v>0</v>
      </c>
      <c r="K3449">
        <v>0</v>
      </c>
      <c r="L3449">
        <v>0</v>
      </c>
      <c r="M3449" t="s">
        <v>2420</v>
      </c>
    </row>
    <row r="3450" spans="1:13">
      <c r="A3450" s="13">
        <f t="shared" si="53"/>
        <v>1</v>
      </c>
      <c r="B3450">
        <v>3006271</v>
      </c>
      <c r="C3450">
        <v>1380</v>
      </c>
      <c r="D3450">
        <v>1500</v>
      </c>
      <c r="E3450"/>
      <c r="F3450" t="s">
        <v>253</v>
      </c>
      <c r="G3450">
        <v>1</v>
      </c>
      <c r="H3450">
        <v>0</v>
      </c>
      <c r="I3450">
        <v>0</v>
      </c>
      <c r="J3450">
        <v>0</v>
      </c>
      <c r="K3450">
        <v>0</v>
      </c>
      <c r="L3450">
        <v>0</v>
      </c>
      <c r="M3450" t="s">
        <v>8385</v>
      </c>
    </row>
    <row r="3451" spans="1:13">
      <c r="A3451" s="13">
        <f t="shared" si="53"/>
        <v>2</v>
      </c>
      <c r="B3451">
        <v>3006272</v>
      </c>
      <c r="C3451">
        <v>1380</v>
      </c>
      <c r="D3451">
        <v>1500</v>
      </c>
      <c r="E3451"/>
      <c r="F3451" t="s">
        <v>253</v>
      </c>
      <c r="G3451">
        <v>2</v>
      </c>
      <c r="H3451">
        <v>0</v>
      </c>
      <c r="I3451">
        <v>0</v>
      </c>
      <c r="J3451">
        <v>0</v>
      </c>
      <c r="K3451">
        <v>0</v>
      </c>
      <c r="L3451">
        <v>0</v>
      </c>
      <c r="M3451" t="s">
        <v>2421</v>
      </c>
    </row>
    <row r="3452" spans="1:13">
      <c r="A3452" s="13">
        <f t="shared" si="53"/>
        <v>1</v>
      </c>
      <c r="B3452">
        <v>3006273</v>
      </c>
      <c r="C3452">
        <v>1380</v>
      </c>
      <c r="D3452">
        <v>1500</v>
      </c>
      <c r="E3452"/>
      <c r="F3452" t="s">
        <v>253</v>
      </c>
      <c r="G3452">
        <v>1</v>
      </c>
      <c r="H3452">
        <v>0</v>
      </c>
      <c r="I3452">
        <v>0</v>
      </c>
      <c r="J3452">
        <v>0</v>
      </c>
      <c r="K3452">
        <v>0</v>
      </c>
      <c r="L3452">
        <v>0</v>
      </c>
      <c r="M3452" t="s">
        <v>7713</v>
      </c>
    </row>
    <row r="3453" spans="1:13">
      <c r="A3453" s="13">
        <f t="shared" si="53"/>
        <v>8</v>
      </c>
      <c r="B3453">
        <v>3006274</v>
      </c>
      <c r="C3453">
        <v>1380</v>
      </c>
      <c r="D3453">
        <v>1500</v>
      </c>
      <c r="E3453"/>
      <c r="F3453" t="s">
        <v>253</v>
      </c>
      <c r="G3453">
        <v>8</v>
      </c>
      <c r="H3453">
        <v>0</v>
      </c>
      <c r="I3453">
        <v>0</v>
      </c>
      <c r="J3453">
        <v>0</v>
      </c>
      <c r="K3453">
        <v>0</v>
      </c>
      <c r="L3453">
        <v>0</v>
      </c>
      <c r="M3453" t="s">
        <v>2422</v>
      </c>
    </row>
    <row r="3454" spans="1:13">
      <c r="A3454" s="13">
        <f t="shared" si="53"/>
        <v>6</v>
      </c>
      <c r="B3454">
        <v>3006276</v>
      </c>
      <c r="C3454">
        <v>1380</v>
      </c>
      <c r="D3454">
        <v>1500</v>
      </c>
      <c r="E3454"/>
      <c r="F3454" t="s">
        <v>253</v>
      </c>
      <c r="G3454">
        <v>6</v>
      </c>
      <c r="H3454">
        <v>0</v>
      </c>
      <c r="I3454">
        <v>0</v>
      </c>
      <c r="J3454">
        <v>0</v>
      </c>
      <c r="K3454">
        <v>0</v>
      </c>
      <c r="L3454">
        <v>0</v>
      </c>
      <c r="M3454" t="s">
        <v>2423</v>
      </c>
    </row>
    <row r="3455" spans="1:13">
      <c r="A3455" s="13">
        <f t="shared" si="53"/>
        <v>2</v>
      </c>
      <c r="B3455">
        <v>3006278</v>
      </c>
      <c r="C3455">
        <v>1380</v>
      </c>
      <c r="D3455">
        <v>1500</v>
      </c>
      <c r="E3455"/>
      <c r="F3455" t="s">
        <v>253</v>
      </c>
      <c r="G3455">
        <v>2</v>
      </c>
      <c r="H3455">
        <v>0</v>
      </c>
      <c r="I3455">
        <v>0</v>
      </c>
      <c r="J3455">
        <v>0</v>
      </c>
      <c r="K3455">
        <v>0</v>
      </c>
      <c r="L3455">
        <v>0</v>
      </c>
      <c r="M3455" t="s">
        <v>7942</v>
      </c>
    </row>
    <row r="3456" spans="1:13">
      <c r="A3456" s="13">
        <f t="shared" si="53"/>
        <v>3</v>
      </c>
      <c r="B3456">
        <v>3006279</v>
      </c>
      <c r="C3456">
        <v>1380</v>
      </c>
      <c r="D3456">
        <v>1500</v>
      </c>
      <c r="E3456"/>
      <c r="F3456" t="s">
        <v>253</v>
      </c>
      <c r="G3456">
        <v>3</v>
      </c>
      <c r="H3456">
        <v>0</v>
      </c>
      <c r="I3456">
        <v>0</v>
      </c>
      <c r="J3456">
        <v>0</v>
      </c>
      <c r="K3456">
        <v>0</v>
      </c>
      <c r="L3456">
        <v>0</v>
      </c>
      <c r="M3456" t="s">
        <v>8119</v>
      </c>
    </row>
    <row r="3457" spans="1:13">
      <c r="A3457" s="13">
        <f t="shared" si="53"/>
        <v>5</v>
      </c>
      <c r="B3457">
        <v>3006280</v>
      </c>
      <c r="C3457">
        <v>1380</v>
      </c>
      <c r="D3457">
        <v>1501</v>
      </c>
      <c r="E3457"/>
      <c r="F3457" t="s">
        <v>253</v>
      </c>
      <c r="G3457">
        <v>5</v>
      </c>
      <c r="H3457">
        <v>0</v>
      </c>
      <c r="I3457">
        <v>0</v>
      </c>
      <c r="J3457">
        <v>0</v>
      </c>
      <c r="K3457">
        <v>0</v>
      </c>
      <c r="L3457">
        <v>0</v>
      </c>
      <c r="M3457" t="s">
        <v>2424</v>
      </c>
    </row>
    <row r="3458" spans="1:13">
      <c r="A3458" s="13">
        <f t="shared" si="53"/>
        <v>2</v>
      </c>
      <c r="B3458">
        <v>3006281</v>
      </c>
      <c r="C3458">
        <v>1380</v>
      </c>
      <c r="D3458">
        <v>1501</v>
      </c>
      <c r="E3458"/>
      <c r="F3458" t="s">
        <v>253</v>
      </c>
      <c r="G3458">
        <v>2</v>
      </c>
      <c r="H3458">
        <v>0</v>
      </c>
      <c r="I3458">
        <v>0</v>
      </c>
      <c r="J3458">
        <v>0</v>
      </c>
      <c r="K3458">
        <v>0</v>
      </c>
      <c r="L3458">
        <v>0</v>
      </c>
      <c r="M3458" t="s">
        <v>2425</v>
      </c>
    </row>
    <row r="3459" spans="1:13">
      <c r="A3459" s="13">
        <f t="shared" ref="A3459:A3522" si="54">G3459+H3459+I3459</f>
        <v>5</v>
      </c>
      <c r="B3459">
        <v>3006282</v>
      </c>
      <c r="C3459">
        <v>1380</v>
      </c>
      <c r="D3459">
        <v>1501</v>
      </c>
      <c r="E3459"/>
      <c r="F3459" t="s">
        <v>253</v>
      </c>
      <c r="G3459">
        <v>5</v>
      </c>
      <c r="H3459">
        <v>0</v>
      </c>
      <c r="I3459">
        <v>0</v>
      </c>
      <c r="J3459">
        <v>0</v>
      </c>
      <c r="K3459">
        <v>0</v>
      </c>
      <c r="L3459">
        <v>0</v>
      </c>
      <c r="M3459" t="s">
        <v>2426</v>
      </c>
    </row>
    <row r="3460" spans="1:13">
      <c r="A3460" s="13">
        <f t="shared" si="54"/>
        <v>4</v>
      </c>
      <c r="B3460">
        <v>3006285</v>
      </c>
      <c r="C3460">
        <v>1380</v>
      </c>
      <c r="D3460">
        <v>1501</v>
      </c>
      <c r="E3460"/>
      <c r="F3460" t="s">
        <v>253</v>
      </c>
      <c r="G3460">
        <v>4</v>
      </c>
      <c r="H3460">
        <v>0</v>
      </c>
      <c r="I3460">
        <v>0</v>
      </c>
      <c r="J3460">
        <v>0</v>
      </c>
      <c r="K3460">
        <v>0</v>
      </c>
      <c r="L3460">
        <v>0</v>
      </c>
      <c r="M3460" t="s">
        <v>2427</v>
      </c>
    </row>
    <row r="3461" spans="1:13">
      <c r="A3461" s="13">
        <f t="shared" si="54"/>
        <v>12</v>
      </c>
      <c r="B3461">
        <v>3006288</v>
      </c>
      <c r="C3461">
        <v>1380</v>
      </c>
      <c r="D3461">
        <v>1501</v>
      </c>
      <c r="E3461"/>
      <c r="F3461" t="s">
        <v>253</v>
      </c>
      <c r="G3461">
        <v>12</v>
      </c>
      <c r="H3461">
        <v>0</v>
      </c>
      <c r="I3461">
        <v>0</v>
      </c>
      <c r="J3461">
        <v>0</v>
      </c>
      <c r="K3461">
        <v>0</v>
      </c>
      <c r="L3461">
        <v>0</v>
      </c>
      <c r="M3461" t="s">
        <v>2428</v>
      </c>
    </row>
    <row r="3462" spans="1:13">
      <c r="A3462" s="13">
        <f t="shared" si="54"/>
        <v>1</v>
      </c>
      <c r="B3462">
        <v>3006289</v>
      </c>
      <c r="C3462">
        <v>1380</v>
      </c>
      <c r="D3462">
        <v>1500</v>
      </c>
      <c r="E3462"/>
      <c r="F3462" t="s">
        <v>253</v>
      </c>
      <c r="G3462">
        <v>1</v>
      </c>
      <c r="H3462">
        <v>0</v>
      </c>
      <c r="I3462">
        <v>0</v>
      </c>
      <c r="J3462">
        <v>0</v>
      </c>
      <c r="K3462">
        <v>0</v>
      </c>
      <c r="L3462">
        <v>0</v>
      </c>
      <c r="M3462" t="s">
        <v>8386</v>
      </c>
    </row>
    <row r="3463" spans="1:13">
      <c r="A3463" s="13">
        <f t="shared" si="54"/>
        <v>26</v>
      </c>
      <c r="B3463">
        <v>3006290</v>
      </c>
      <c r="C3463">
        <v>1380</v>
      </c>
      <c r="D3463">
        <v>1500</v>
      </c>
      <c r="E3463"/>
      <c r="F3463" t="s">
        <v>253</v>
      </c>
      <c r="G3463">
        <v>26</v>
      </c>
      <c r="H3463">
        <v>0</v>
      </c>
      <c r="I3463">
        <v>0</v>
      </c>
      <c r="J3463">
        <v>0</v>
      </c>
      <c r="K3463">
        <v>0</v>
      </c>
      <c r="L3463">
        <v>0</v>
      </c>
      <c r="M3463" t="s">
        <v>8712</v>
      </c>
    </row>
    <row r="3464" spans="1:13">
      <c r="A3464" s="13">
        <f t="shared" si="54"/>
        <v>1</v>
      </c>
      <c r="B3464">
        <v>3006291</v>
      </c>
      <c r="C3464">
        <v>1380</v>
      </c>
      <c r="D3464">
        <v>1501</v>
      </c>
      <c r="E3464"/>
      <c r="F3464" t="s">
        <v>253</v>
      </c>
      <c r="G3464">
        <v>1</v>
      </c>
      <c r="H3464">
        <v>0</v>
      </c>
      <c r="I3464">
        <v>0</v>
      </c>
      <c r="J3464">
        <v>0</v>
      </c>
      <c r="K3464">
        <v>0</v>
      </c>
      <c r="L3464">
        <v>0</v>
      </c>
      <c r="M3464" t="s">
        <v>2429</v>
      </c>
    </row>
    <row r="3465" spans="1:13">
      <c r="A3465" s="13">
        <f t="shared" si="54"/>
        <v>2</v>
      </c>
      <c r="B3465">
        <v>3006292</v>
      </c>
      <c r="C3465">
        <v>1380</v>
      </c>
      <c r="D3465">
        <v>1500</v>
      </c>
      <c r="E3465"/>
      <c r="F3465" t="s">
        <v>253</v>
      </c>
      <c r="G3465">
        <v>2</v>
      </c>
      <c r="H3465">
        <v>0</v>
      </c>
      <c r="I3465">
        <v>0</v>
      </c>
      <c r="J3465">
        <v>0</v>
      </c>
      <c r="K3465">
        <v>0</v>
      </c>
      <c r="L3465">
        <v>0</v>
      </c>
      <c r="M3465" t="s">
        <v>2430</v>
      </c>
    </row>
    <row r="3466" spans="1:13">
      <c r="A3466" s="13">
        <f t="shared" si="54"/>
        <v>5</v>
      </c>
      <c r="B3466">
        <v>3006295</v>
      </c>
      <c r="C3466">
        <v>1380</v>
      </c>
      <c r="D3466">
        <v>1500</v>
      </c>
      <c r="E3466"/>
      <c r="F3466" t="s">
        <v>1443</v>
      </c>
      <c r="G3466">
        <v>5</v>
      </c>
      <c r="H3466">
        <v>0</v>
      </c>
      <c r="I3466">
        <v>0</v>
      </c>
      <c r="J3466">
        <v>0</v>
      </c>
      <c r="K3466">
        <v>0</v>
      </c>
      <c r="L3466">
        <v>0</v>
      </c>
      <c r="M3466" t="s">
        <v>2431</v>
      </c>
    </row>
    <row r="3467" spans="1:13">
      <c r="A3467" s="13">
        <f t="shared" si="54"/>
        <v>11</v>
      </c>
      <c r="B3467">
        <v>3006298</v>
      </c>
      <c r="C3467">
        <v>1380</v>
      </c>
      <c r="D3467">
        <v>1501</v>
      </c>
      <c r="E3467"/>
      <c r="F3467" t="s">
        <v>253</v>
      </c>
      <c r="G3467">
        <v>11</v>
      </c>
      <c r="H3467">
        <v>0</v>
      </c>
      <c r="I3467">
        <v>0</v>
      </c>
      <c r="J3467">
        <v>0</v>
      </c>
      <c r="K3467">
        <v>0</v>
      </c>
      <c r="L3467">
        <v>0</v>
      </c>
      <c r="M3467" t="s">
        <v>2432</v>
      </c>
    </row>
    <row r="3468" spans="1:13">
      <c r="A3468" s="13">
        <f t="shared" si="54"/>
        <v>10</v>
      </c>
      <c r="B3468">
        <v>3006299</v>
      </c>
      <c r="C3468">
        <v>1380</v>
      </c>
      <c r="D3468">
        <v>1500</v>
      </c>
      <c r="E3468"/>
      <c r="F3468" t="s">
        <v>253</v>
      </c>
      <c r="G3468">
        <v>10</v>
      </c>
      <c r="H3468">
        <v>0</v>
      </c>
      <c r="I3468">
        <v>0</v>
      </c>
      <c r="J3468">
        <v>0</v>
      </c>
      <c r="K3468">
        <v>0</v>
      </c>
      <c r="L3468">
        <v>0</v>
      </c>
      <c r="M3468" t="s">
        <v>2433</v>
      </c>
    </row>
    <row r="3469" spans="1:13">
      <c r="A3469" s="13">
        <f t="shared" si="54"/>
        <v>5</v>
      </c>
      <c r="B3469">
        <v>3006300</v>
      </c>
      <c r="C3469">
        <v>1380</v>
      </c>
      <c r="D3469">
        <v>1501</v>
      </c>
      <c r="E3469"/>
      <c r="F3469" t="s">
        <v>253</v>
      </c>
      <c r="G3469">
        <v>5</v>
      </c>
      <c r="H3469">
        <v>0</v>
      </c>
      <c r="I3469">
        <v>0</v>
      </c>
      <c r="J3469">
        <v>0</v>
      </c>
      <c r="K3469">
        <v>0</v>
      </c>
      <c r="L3469">
        <v>0</v>
      </c>
      <c r="M3469" t="s">
        <v>2434</v>
      </c>
    </row>
    <row r="3470" spans="1:13">
      <c r="A3470" s="13">
        <f t="shared" si="54"/>
        <v>5</v>
      </c>
      <c r="B3470">
        <v>3006301</v>
      </c>
      <c r="C3470">
        <v>1380</v>
      </c>
      <c r="D3470">
        <v>1501</v>
      </c>
      <c r="E3470"/>
      <c r="F3470" t="s">
        <v>253</v>
      </c>
      <c r="G3470">
        <v>5</v>
      </c>
      <c r="H3470">
        <v>0</v>
      </c>
      <c r="I3470">
        <v>0</v>
      </c>
      <c r="J3470">
        <v>0</v>
      </c>
      <c r="K3470">
        <v>0</v>
      </c>
      <c r="L3470">
        <v>0</v>
      </c>
      <c r="M3470" t="s">
        <v>2435</v>
      </c>
    </row>
    <row r="3471" spans="1:13">
      <c r="A3471" s="13">
        <f t="shared" si="54"/>
        <v>4</v>
      </c>
      <c r="B3471">
        <v>3006303</v>
      </c>
      <c r="C3471">
        <v>1380</v>
      </c>
      <c r="D3471">
        <v>1501</v>
      </c>
      <c r="E3471"/>
      <c r="F3471" t="s">
        <v>253</v>
      </c>
      <c r="G3471">
        <v>4</v>
      </c>
      <c r="H3471">
        <v>0</v>
      </c>
      <c r="I3471">
        <v>0</v>
      </c>
      <c r="J3471">
        <v>0</v>
      </c>
      <c r="K3471">
        <v>0</v>
      </c>
      <c r="L3471">
        <v>0</v>
      </c>
      <c r="M3471" t="s">
        <v>2436</v>
      </c>
    </row>
    <row r="3472" spans="1:13">
      <c r="A3472" s="13">
        <f t="shared" si="54"/>
        <v>7</v>
      </c>
      <c r="B3472">
        <v>3006304</v>
      </c>
      <c r="C3472">
        <v>1380</v>
      </c>
      <c r="D3472">
        <v>1501</v>
      </c>
      <c r="E3472"/>
      <c r="F3472" t="s">
        <v>253</v>
      </c>
      <c r="G3472">
        <v>7</v>
      </c>
      <c r="H3472">
        <v>0</v>
      </c>
      <c r="I3472">
        <v>0</v>
      </c>
      <c r="J3472">
        <v>0</v>
      </c>
      <c r="K3472">
        <v>0</v>
      </c>
      <c r="L3472">
        <v>0</v>
      </c>
      <c r="M3472" t="s">
        <v>2437</v>
      </c>
    </row>
    <row r="3473" spans="1:13">
      <c r="A3473" s="13">
        <f t="shared" si="54"/>
        <v>8</v>
      </c>
      <c r="B3473">
        <v>3006305</v>
      </c>
      <c r="C3473">
        <v>1380</v>
      </c>
      <c r="D3473">
        <v>1501</v>
      </c>
      <c r="E3473"/>
      <c r="F3473" t="s">
        <v>253</v>
      </c>
      <c r="G3473">
        <v>8</v>
      </c>
      <c r="H3473">
        <v>0</v>
      </c>
      <c r="I3473">
        <v>0</v>
      </c>
      <c r="J3473">
        <v>0</v>
      </c>
      <c r="K3473">
        <v>0</v>
      </c>
      <c r="L3473">
        <v>0</v>
      </c>
      <c r="M3473" t="s">
        <v>2438</v>
      </c>
    </row>
    <row r="3474" spans="1:13">
      <c r="A3474" s="13">
        <f t="shared" si="54"/>
        <v>2</v>
      </c>
      <c r="B3474">
        <v>3006306</v>
      </c>
      <c r="C3474">
        <v>1380</v>
      </c>
      <c r="D3474">
        <v>1501</v>
      </c>
      <c r="E3474"/>
      <c r="F3474" t="s">
        <v>253</v>
      </c>
      <c r="G3474">
        <v>2</v>
      </c>
      <c r="H3474">
        <v>0</v>
      </c>
      <c r="I3474">
        <v>0</v>
      </c>
      <c r="J3474">
        <v>0</v>
      </c>
      <c r="K3474">
        <v>0</v>
      </c>
      <c r="L3474">
        <v>0</v>
      </c>
      <c r="M3474" t="s">
        <v>2439</v>
      </c>
    </row>
    <row r="3475" spans="1:13">
      <c r="A3475" s="13">
        <f t="shared" si="54"/>
        <v>4</v>
      </c>
      <c r="B3475">
        <v>3006307</v>
      </c>
      <c r="C3475">
        <v>1380</v>
      </c>
      <c r="D3475">
        <v>1500</v>
      </c>
      <c r="E3475"/>
      <c r="F3475" t="s">
        <v>253</v>
      </c>
      <c r="G3475">
        <v>4</v>
      </c>
      <c r="H3475">
        <v>0</v>
      </c>
      <c r="I3475">
        <v>0</v>
      </c>
      <c r="J3475">
        <v>0</v>
      </c>
      <c r="K3475">
        <v>0</v>
      </c>
      <c r="L3475">
        <v>0</v>
      </c>
      <c r="M3475" t="s">
        <v>2440</v>
      </c>
    </row>
    <row r="3476" spans="1:13">
      <c r="A3476" s="13">
        <f t="shared" si="54"/>
        <v>3</v>
      </c>
      <c r="B3476">
        <v>3006308</v>
      </c>
      <c r="C3476">
        <v>1380</v>
      </c>
      <c r="D3476">
        <v>1501</v>
      </c>
      <c r="E3476"/>
      <c r="F3476" t="s">
        <v>253</v>
      </c>
      <c r="G3476">
        <v>3</v>
      </c>
      <c r="H3476">
        <v>0</v>
      </c>
      <c r="I3476">
        <v>0</v>
      </c>
      <c r="J3476">
        <v>0</v>
      </c>
      <c r="K3476">
        <v>0</v>
      </c>
      <c r="L3476">
        <v>0</v>
      </c>
      <c r="M3476" t="s">
        <v>2441</v>
      </c>
    </row>
    <row r="3477" spans="1:13">
      <c r="A3477" s="13">
        <f t="shared" si="54"/>
        <v>2</v>
      </c>
      <c r="B3477">
        <v>3006309</v>
      </c>
      <c r="C3477">
        <v>1380</v>
      </c>
      <c r="D3477">
        <v>1501</v>
      </c>
      <c r="E3477"/>
      <c r="F3477" t="s">
        <v>253</v>
      </c>
      <c r="G3477">
        <v>2</v>
      </c>
      <c r="H3477">
        <v>0</v>
      </c>
      <c r="I3477">
        <v>0</v>
      </c>
      <c r="J3477">
        <v>0</v>
      </c>
      <c r="K3477">
        <v>0</v>
      </c>
      <c r="L3477">
        <v>0</v>
      </c>
      <c r="M3477" t="s">
        <v>2442</v>
      </c>
    </row>
    <row r="3478" spans="1:13">
      <c r="A3478" s="13">
        <f t="shared" si="54"/>
        <v>8</v>
      </c>
      <c r="B3478">
        <v>3006310</v>
      </c>
      <c r="C3478">
        <v>1380</v>
      </c>
      <c r="D3478">
        <v>1501</v>
      </c>
      <c r="E3478"/>
      <c r="F3478" t="s">
        <v>253</v>
      </c>
      <c r="G3478">
        <v>8</v>
      </c>
      <c r="H3478">
        <v>0</v>
      </c>
      <c r="I3478">
        <v>0</v>
      </c>
      <c r="J3478">
        <v>0</v>
      </c>
      <c r="K3478">
        <v>0</v>
      </c>
      <c r="L3478">
        <v>0</v>
      </c>
      <c r="M3478" t="s">
        <v>2443</v>
      </c>
    </row>
    <row r="3479" spans="1:13">
      <c r="A3479" s="13">
        <f t="shared" si="54"/>
        <v>7</v>
      </c>
      <c r="B3479">
        <v>3006312</v>
      </c>
      <c r="C3479">
        <v>1380</v>
      </c>
      <c r="D3479">
        <v>1501</v>
      </c>
      <c r="E3479"/>
      <c r="F3479" t="s">
        <v>253</v>
      </c>
      <c r="G3479">
        <v>7</v>
      </c>
      <c r="H3479">
        <v>0</v>
      </c>
      <c r="I3479">
        <v>0</v>
      </c>
      <c r="J3479">
        <v>0</v>
      </c>
      <c r="K3479">
        <v>0</v>
      </c>
      <c r="L3479">
        <v>0</v>
      </c>
      <c r="M3479" t="s">
        <v>2444</v>
      </c>
    </row>
    <row r="3480" spans="1:13">
      <c r="A3480" s="13">
        <f t="shared" si="54"/>
        <v>13</v>
      </c>
      <c r="B3480">
        <v>3006313</v>
      </c>
      <c r="C3480">
        <v>1380</v>
      </c>
      <c r="D3480">
        <v>1501</v>
      </c>
      <c r="E3480"/>
      <c r="F3480" t="s">
        <v>253</v>
      </c>
      <c r="G3480">
        <v>13</v>
      </c>
      <c r="H3480">
        <v>0</v>
      </c>
      <c r="I3480">
        <v>0</v>
      </c>
      <c r="J3480">
        <v>0</v>
      </c>
      <c r="K3480">
        <v>0</v>
      </c>
      <c r="L3480">
        <v>0</v>
      </c>
      <c r="M3480" t="s">
        <v>2445</v>
      </c>
    </row>
    <row r="3481" spans="1:13">
      <c r="A3481" s="13">
        <f t="shared" si="54"/>
        <v>2</v>
      </c>
      <c r="B3481">
        <v>3006314</v>
      </c>
      <c r="C3481">
        <v>1380</v>
      </c>
      <c r="D3481">
        <v>1501</v>
      </c>
      <c r="E3481"/>
      <c r="F3481" t="s">
        <v>253</v>
      </c>
      <c r="G3481">
        <v>2</v>
      </c>
      <c r="H3481">
        <v>0</v>
      </c>
      <c r="I3481">
        <v>0</v>
      </c>
      <c r="J3481">
        <v>0</v>
      </c>
      <c r="K3481">
        <v>0</v>
      </c>
      <c r="L3481">
        <v>0</v>
      </c>
      <c r="M3481" t="s">
        <v>2446</v>
      </c>
    </row>
    <row r="3482" spans="1:13">
      <c r="A3482" s="13">
        <f t="shared" si="54"/>
        <v>5</v>
      </c>
      <c r="B3482">
        <v>3006315</v>
      </c>
      <c r="C3482">
        <v>1380</v>
      </c>
      <c r="D3482">
        <v>1501</v>
      </c>
      <c r="E3482"/>
      <c r="F3482" t="s">
        <v>253</v>
      </c>
      <c r="G3482">
        <v>5</v>
      </c>
      <c r="H3482">
        <v>0</v>
      </c>
      <c r="I3482">
        <v>0</v>
      </c>
      <c r="J3482">
        <v>0</v>
      </c>
      <c r="K3482">
        <v>0</v>
      </c>
      <c r="L3482">
        <v>0</v>
      </c>
      <c r="M3482" t="s">
        <v>2447</v>
      </c>
    </row>
    <row r="3483" spans="1:13">
      <c r="A3483" s="13">
        <f t="shared" si="54"/>
        <v>40</v>
      </c>
      <c r="B3483">
        <v>3006316</v>
      </c>
      <c r="C3483">
        <v>1380</v>
      </c>
      <c r="D3483">
        <v>1500</v>
      </c>
      <c r="E3483"/>
      <c r="F3483" t="s">
        <v>253</v>
      </c>
      <c r="G3483">
        <v>40</v>
      </c>
      <c r="H3483">
        <v>0</v>
      </c>
      <c r="I3483">
        <v>0</v>
      </c>
      <c r="J3483">
        <v>0</v>
      </c>
      <c r="K3483">
        <v>0</v>
      </c>
      <c r="L3483">
        <v>0</v>
      </c>
      <c r="M3483" t="s">
        <v>2448</v>
      </c>
    </row>
    <row r="3484" spans="1:13">
      <c r="A3484" s="13">
        <f t="shared" si="54"/>
        <v>1</v>
      </c>
      <c r="B3484">
        <v>3006317</v>
      </c>
      <c r="C3484">
        <v>1380</v>
      </c>
      <c r="D3484">
        <v>1501</v>
      </c>
      <c r="E3484"/>
      <c r="F3484" t="s">
        <v>253</v>
      </c>
      <c r="G3484">
        <v>1</v>
      </c>
      <c r="H3484">
        <v>0</v>
      </c>
      <c r="I3484">
        <v>0</v>
      </c>
      <c r="J3484">
        <v>0</v>
      </c>
      <c r="K3484">
        <v>0</v>
      </c>
      <c r="L3484">
        <v>0</v>
      </c>
      <c r="M3484" t="s">
        <v>2449</v>
      </c>
    </row>
    <row r="3485" spans="1:13">
      <c r="A3485" s="13">
        <f t="shared" si="54"/>
        <v>1</v>
      </c>
      <c r="B3485">
        <v>3006318</v>
      </c>
      <c r="C3485">
        <v>1380</v>
      </c>
      <c r="D3485">
        <v>1500</v>
      </c>
      <c r="E3485"/>
      <c r="F3485" t="s">
        <v>253</v>
      </c>
      <c r="G3485">
        <v>1</v>
      </c>
      <c r="H3485">
        <v>0</v>
      </c>
      <c r="I3485">
        <v>0</v>
      </c>
      <c r="J3485">
        <v>0</v>
      </c>
      <c r="K3485">
        <v>0</v>
      </c>
      <c r="L3485">
        <v>0</v>
      </c>
      <c r="M3485" t="s">
        <v>2450</v>
      </c>
    </row>
    <row r="3486" spans="1:13">
      <c r="A3486" s="13">
        <f t="shared" si="54"/>
        <v>278</v>
      </c>
      <c r="B3486">
        <v>3006319</v>
      </c>
      <c r="C3486">
        <v>1380</v>
      </c>
      <c r="D3486">
        <v>1500</v>
      </c>
      <c r="E3486"/>
      <c r="F3486" t="s">
        <v>253</v>
      </c>
      <c r="G3486">
        <v>278</v>
      </c>
      <c r="H3486">
        <v>0</v>
      </c>
      <c r="I3486">
        <v>0</v>
      </c>
      <c r="J3486">
        <v>0</v>
      </c>
      <c r="K3486">
        <v>0</v>
      </c>
      <c r="L3486">
        <v>0</v>
      </c>
      <c r="M3486" t="s">
        <v>2451</v>
      </c>
    </row>
    <row r="3487" spans="1:13">
      <c r="A3487" s="13">
        <f t="shared" si="54"/>
        <v>1</v>
      </c>
      <c r="B3487">
        <v>3006321</v>
      </c>
      <c r="C3487">
        <v>1380</v>
      </c>
      <c r="D3487">
        <v>1500</v>
      </c>
      <c r="E3487"/>
      <c r="F3487" t="s">
        <v>253</v>
      </c>
      <c r="G3487">
        <v>1</v>
      </c>
      <c r="H3487">
        <v>0</v>
      </c>
      <c r="I3487">
        <v>0</v>
      </c>
      <c r="J3487">
        <v>0</v>
      </c>
      <c r="K3487">
        <v>0</v>
      </c>
      <c r="L3487">
        <v>0</v>
      </c>
      <c r="M3487" t="s">
        <v>2452</v>
      </c>
    </row>
    <row r="3488" spans="1:13">
      <c r="A3488" s="13">
        <f t="shared" si="54"/>
        <v>1</v>
      </c>
      <c r="B3488">
        <v>3006322</v>
      </c>
      <c r="C3488">
        <v>1380</v>
      </c>
      <c r="D3488">
        <v>1500</v>
      </c>
      <c r="E3488"/>
      <c r="F3488" t="s">
        <v>253</v>
      </c>
      <c r="G3488">
        <v>1</v>
      </c>
      <c r="H3488">
        <v>0</v>
      </c>
      <c r="I3488">
        <v>0</v>
      </c>
      <c r="J3488">
        <v>0</v>
      </c>
      <c r="K3488">
        <v>0</v>
      </c>
      <c r="L3488">
        <v>0</v>
      </c>
      <c r="M3488" t="s">
        <v>2453</v>
      </c>
    </row>
    <row r="3489" spans="1:13">
      <c r="A3489" s="13">
        <f t="shared" si="54"/>
        <v>1</v>
      </c>
      <c r="B3489">
        <v>3006323</v>
      </c>
      <c r="C3489">
        <v>1380</v>
      </c>
      <c r="D3489">
        <v>1501</v>
      </c>
      <c r="E3489"/>
      <c r="F3489" t="s">
        <v>253</v>
      </c>
      <c r="G3489">
        <v>1</v>
      </c>
      <c r="H3489">
        <v>0</v>
      </c>
      <c r="I3489">
        <v>0</v>
      </c>
      <c r="J3489">
        <v>0</v>
      </c>
      <c r="K3489">
        <v>0</v>
      </c>
      <c r="L3489">
        <v>0</v>
      </c>
      <c r="M3489" t="s">
        <v>2454</v>
      </c>
    </row>
    <row r="3490" spans="1:13">
      <c r="A3490" s="13">
        <f t="shared" si="54"/>
        <v>2</v>
      </c>
      <c r="B3490">
        <v>3006324</v>
      </c>
      <c r="C3490">
        <v>1380</v>
      </c>
      <c r="D3490">
        <v>1501</v>
      </c>
      <c r="E3490"/>
      <c r="F3490" t="s">
        <v>253</v>
      </c>
      <c r="G3490">
        <v>2</v>
      </c>
      <c r="H3490">
        <v>0</v>
      </c>
      <c r="I3490">
        <v>0</v>
      </c>
      <c r="J3490">
        <v>0</v>
      </c>
      <c r="K3490">
        <v>0</v>
      </c>
      <c r="L3490">
        <v>0</v>
      </c>
      <c r="M3490" t="s">
        <v>2455</v>
      </c>
    </row>
    <row r="3491" spans="1:13">
      <c r="A3491" s="13">
        <f t="shared" si="54"/>
        <v>1</v>
      </c>
      <c r="B3491">
        <v>3006325</v>
      </c>
      <c r="C3491">
        <v>1380</v>
      </c>
      <c r="D3491">
        <v>1500</v>
      </c>
      <c r="E3491"/>
      <c r="F3491" t="s">
        <v>253</v>
      </c>
      <c r="G3491">
        <v>1</v>
      </c>
      <c r="H3491">
        <v>0</v>
      </c>
      <c r="I3491">
        <v>0</v>
      </c>
      <c r="J3491">
        <v>0</v>
      </c>
      <c r="K3491">
        <v>0</v>
      </c>
      <c r="L3491">
        <v>0</v>
      </c>
      <c r="M3491" t="s">
        <v>8258</v>
      </c>
    </row>
    <row r="3492" spans="1:13">
      <c r="A3492" s="13">
        <f t="shared" si="54"/>
        <v>1</v>
      </c>
      <c r="B3492">
        <v>3006326</v>
      </c>
      <c r="C3492">
        <v>1380</v>
      </c>
      <c r="D3492">
        <v>1501</v>
      </c>
      <c r="E3492"/>
      <c r="F3492" t="s">
        <v>253</v>
      </c>
      <c r="G3492">
        <v>1</v>
      </c>
      <c r="H3492">
        <v>0</v>
      </c>
      <c r="I3492">
        <v>0</v>
      </c>
      <c r="J3492">
        <v>0</v>
      </c>
      <c r="K3492">
        <v>0</v>
      </c>
      <c r="L3492">
        <v>0</v>
      </c>
      <c r="M3492" t="s">
        <v>2456</v>
      </c>
    </row>
    <row r="3493" spans="1:13">
      <c r="A3493" s="13">
        <f t="shared" si="54"/>
        <v>1</v>
      </c>
      <c r="B3493">
        <v>3006327</v>
      </c>
      <c r="C3493">
        <v>1380</v>
      </c>
      <c r="D3493">
        <v>1501</v>
      </c>
      <c r="E3493"/>
      <c r="F3493" t="s">
        <v>253</v>
      </c>
      <c r="G3493">
        <v>1</v>
      </c>
      <c r="H3493">
        <v>0</v>
      </c>
      <c r="I3493">
        <v>0</v>
      </c>
      <c r="J3493">
        <v>0</v>
      </c>
      <c r="K3493">
        <v>0</v>
      </c>
      <c r="L3493">
        <v>0</v>
      </c>
      <c r="M3493" t="s">
        <v>2457</v>
      </c>
    </row>
    <row r="3494" spans="1:13">
      <c r="A3494" s="13">
        <f t="shared" si="54"/>
        <v>1</v>
      </c>
      <c r="B3494">
        <v>3006328</v>
      </c>
      <c r="C3494">
        <v>1380</v>
      </c>
      <c r="D3494">
        <v>1501</v>
      </c>
      <c r="E3494"/>
      <c r="F3494" t="s">
        <v>253</v>
      </c>
      <c r="G3494">
        <v>1</v>
      </c>
      <c r="H3494">
        <v>0</v>
      </c>
      <c r="I3494">
        <v>0</v>
      </c>
      <c r="J3494">
        <v>0</v>
      </c>
      <c r="K3494">
        <v>0</v>
      </c>
      <c r="L3494">
        <v>0</v>
      </c>
      <c r="M3494" t="s">
        <v>2458</v>
      </c>
    </row>
    <row r="3495" spans="1:13">
      <c r="A3495" s="13">
        <f t="shared" si="54"/>
        <v>3</v>
      </c>
      <c r="B3495">
        <v>3006329</v>
      </c>
      <c r="C3495">
        <v>1380</v>
      </c>
      <c r="D3495">
        <v>1501</v>
      </c>
      <c r="E3495"/>
      <c r="F3495" t="s">
        <v>253</v>
      </c>
      <c r="G3495">
        <v>3</v>
      </c>
      <c r="H3495">
        <v>0</v>
      </c>
      <c r="I3495">
        <v>0</v>
      </c>
      <c r="J3495">
        <v>0</v>
      </c>
      <c r="K3495">
        <v>0</v>
      </c>
      <c r="L3495">
        <v>0</v>
      </c>
      <c r="M3495" t="s">
        <v>2459</v>
      </c>
    </row>
    <row r="3496" spans="1:13">
      <c r="A3496" s="13">
        <f t="shared" si="54"/>
        <v>4</v>
      </c>
      <c r="B3496">
        <v>3006331</v>
      </c>
      <c r="C3496">
        <v>1380</v>
      </c>
      <c r="D3496">
        <v>1501</v>
      </c>
      <c r="E3496"/>
      <c r="F3496" t="s">
        <v>253</v>
      </c>
      <c r="G3496">
        <v>4</v>
      </c>
      <c r="H3496">
        <v>0</v>
      </c>
      <c r="I3496">
        <v>0</v>
      </c>
      <c r="J3496">
        <v>0</v>
      </c>
      <c r="K3496">
        <v>0</v>
      </c>
      <c r="L3496">
        <v>0</v>
      </c>
      <c r="M3496" t="s">
        <v>2460</v>
      </c>
    </row>
    <row r="3497" spans="1:13">
      <c r="A3497" s="13">
        <f t="shared" si="54"/>
        <v>2</v>
      </c>
      <c r="B3497">
        <v>3006332</v>
      </c>
      <c r="C3497">
        <v>1380</v>
      </c>
      <c r="D3497">
        <v>1500</v>
      </c>
      <c r="E3497"/>
      <c r="F3497" t="s">
        <v>253</v>
      </c>
      <c r="G3497">
        <v>2</v>
      </c>
      <c r="H3497">
        <v>0</v>
      </c>
      <c r="I3497">
        <v>0</v>
      </c>
      <c r="J3497">
        <v>0</v>
      </c>
      <c r="K3497">
        <v>0</v>
      </c>
      <c r="L3497">
        <v>0</v>
      </c>
      <c r="M3497" t="s">
        <v>8535</v>
      </c>
    </row>
    <row r="3498" spans="1:13">
      <c r="A3498" s="13">
        <f t="shared" si="54"/>
        <v>59</v>
      </c>
      <c r="B3498">
        <v>3006333</v>
      </c>
      <c r="C3498">
        <v>1380</v>
      </c>
      <c r="D3498">
        <v>1500</v>
      </c>
      <c r="E3498"/>
      <c r="F3498" t="s">
        <v>253</v>
      </c>
      <c r="G3498">
        <v>59</v>
      </c>
      <c r="H3498">
        <v>0</v>
      </c>
      <c r="I3498">
        <v>0</v>
      </c>
      <c r="J3498">
        <v>0</v>
      </c>
      <c r="K3498">
        <v>0</v>
      </c>
      <c r="L3498">
        <v>0</v>
      </c>
      <c r="M3498" t="s">
        <v>2461</v>
      </c>
    </row>
    <row r="3499" spans="1:13">
      <c r="A3499" s="13">
        <f t="shared" si="54"/>
        <v>1</v>
      </c>
      <c r="B3499">
        <v>3006334</v>
      </c>
      <c r="C3499">
        <v>1380</v>
      </c>
      <c r="D3499">
        <v>1500</v>
      </c>
      <c r="E3499"/>
      <c r="F3499" t="s">
        <v>253</v>
      </c>
      <c r="G3499">
        <v>1</v>
      </c>
      <c r="H3499">
        <v>0</v>
      </c>
      <c r="I3499">
        <v>0</v>
      </c>
      <c r="J3499">
        <v>0</v>
      </c>
      <c r="K3499">
        <v>0</v>
      </c>
      <c r="L3499">
        <v>0</v>
      </c>
      <c r="M3499" t="s">
        <v>7666</v>
      </c>
    </row>
    <row r="3500" spans="1:13">
      <c r="A3500" s="13">
        <f t="shared" si="54"/>
        <v>2</v>
      </c>
      <c r="B3500">
        <v>3006335</v>
      </c>
      <c r="C3500">
        <v>1380</v>
      </c>
      <c r="D3500">
        <v>1500</v>
      </c>
      <c r="E3500"/>
      <c r="F3500" t="s">
        <v>253</v>
      </c>
      <c r="G3500">
        <v>2</v>
      </c>
      <c r="H3500">
        <v>0</v>
      </c>
      <c r="I3500">
        <v>0</v>
      </c>
      <c r="J3500">
        <v>0</v>
      </c>
      <c r="K3500">
        <v>0</v>
      </c>
      <c r="L3500">
        <v>0</v>
      </c>
      <c r="M3500" t="s">
        <v>2462</v>
      </c>
    </row>
    <row r="3501" spans="1:13">
      <c r="A3501" s="13">
        <f t="shared" si="54"/>
        <v>1</v>
      </c>
      <c r="B3501">
        <v>3006336</v>
      </c>
      <c r="C3501">
        <v>1380</v>
      </c>
      <c r="D3501">
        <v>1500</v>
      </c>
      <c r="E3501"/>
      <c r="F3501" t="s">
        <v>253</v>
      </c>
      <c r="G3501">
        <v>1</v>
      </c>
      <c r="H3501">
        <v>0</v>
      </c>
      <c r="I3501">
        <v>0</v>
      </c>
      <c r="J3501">
        <v>0</v>
      </c>
      <c r="K3501">
        <v>0</v>
      </c>
      <c r="L3501">
        <v>0</v>
      </c>
      <c r="M3501" t="s">
        <v>9092</v>
      </c>
    </row>
    <row r="3502" spans="1:13">
      <c r="A3502" s="13">
        <f t="shared" si="54"/>
        <v>1</v>
      </c>
      <c r="B3502">
        <v>3006337</v>
      </c>
      <c r="C3502">
        <v>1380</v>
      </c>
      <c r="D3502">
        <v>1500</v>
      </c>
      <c r="E3502"/>
      <c r="F3502" t="s">
        <v>253</v>
      </c>
      <c r="G3502">
        <v>1</v>
      </c>
      <c r="H3502">
        <v>0</v>
      </c>
      <c r="I3502">
        <v>0</v>
      </c>
      <c r="J3502">
        <v>0</v>
      </c>
      <c r="K3502">
        <v>0</v>
      </c>
      <c r="L3502">
        <v>0</v>
      </c>
      <c r="M3502" t="s">
        <v>8306</v>
      </c>
    </row>
    <row r="3503" spans="1:13">
      <c r="A3503" s="13">
        <f t="shared" si="54"/>
        <v>1</v>
      </c>
      <c r="B3503">
        <v>3006339</v>
      </c>
      <c r="C3503">
        <v>1380</v>
      </c>
      <c r="D3503">
        <v>1501</v>
      </c>
      <c r="E3503"/>
      <c r="F3503" t="s">
        <v>253</v>
      </c>
      <c r="G3503">
        <v>1</v>
      </c>
      <c r="H3503">
        <v>0</v>
      </c>
      <c r="I3503">
        <v>0</v>
      </c>
      <c r="J3503">
        <v>0</v>
      </c>
      <c r="K3503">
        <v>0</v>
      </c>
      <c r="L3503">
        <v>0</v>
      </c>
      <c r="M3503" t="s">
        <v>2463</v>
      </c>
    </row>
    <row r="3504" spans="1:13">
      <c r="A3504" s="13">
        <f t="shared" si="54"/>
        <v>1</v>
      </c>
      <c r="B3504">
        <v>3006340</v>
      </c>
      <c r="C3504">
        <v>1380</v>
      </c>
      <c r="D3504">
        <v>1501</v>
      </c>
      <c r="E3504"/>
      <c r="F3504" t="s">
        <v>253</v>
      </c>
      <c r="G3504">
        <v>1</v>
      </c>
      <c r="H3504">
        <v>0</v>
      </c>
      <c r="I3504">
        <v>0</v>
      </c>
      <c r="J3504">
        <v>0</v>
      </c>
      <c r="K3504">
        <v>0</v>
      </c>
      <c r="L3504">
        <v>0</v>
      </c>
      <c r="M3504" t="s">
        <v>2464</v>
      </c>
    </row>
    <row r="3505" spans="1:13">
      <c r="A3505" s="13">
        <f t="shared" si="54"/>
        <v>59</v>
      </c>
      <c r="B3505">
        <v>3006341</v>
      </c>
      <c r="C3505">
        <v>1380</v>
      </c>
      <c r="D3505">
        <v>1500</v>
      </c>
      <c r="E3505"/>
      <c r="F3505" t="s">
        <v>253</v>
      </c>
      <c r="G3505">
        <v>59</v>
      </c>
      <c r="H3505">
        <v>0</v>
      </c>
      <c r="I3505">
        <v>0</v>
      </c>
      <c r="J3505">
        <v>0</v>
      </c>
      <c r="K3505">
        <v>0</v>
      </c>
      <c r="L3505">
        <v>0</v>
      </c>
      <c r="M3505" t="s">
        <v>7560</v>
      </c>
    </row>
    <row r="3506" spans="1:13">
      <c r="A3506" s="13">
        <f t="shared" si="54"/>
        <v>1</v>
      </c>
      <c r="B3506">
        <v>3006342</v>
      </c>
      <c r="C3506">
        <v>1380</v>
      </c>
      <c r="D3506">
        <v>1501</v>
      </c>
      <c r="E3506"/>
      <c r="F3506" t="s">
        <v>253</v>
      </c>
      <c r="G3506">
        <v>1</v>
      </c>
      <c r="H3506">
        <v>0</v>
      </c>
      <c r="I3506">
        <v>0</v>
      </c>
      <c r="J3506">
        <v>0</v>
      </c>
      <c r="K3506">
        <v>0</v>
      </c>
      <c r="L3506">
        <v>0</v>
      </c>
      <c r="M3506" t="s">
        <v>2465</v>
      </c>
    </row>
    <row r="3507" spans="1:13">
      <c r="A3507" s="13">
        <f t="shared" si="54"/>
        <v>1</v>
      </c>
      <c r="B3507">
        <v>3006343</v>
      </c>
      <c r="C3507">
        <v>1380</v>
      </c>
      <c r="D3507">
        <v>1500</v>
      </c>
      <c r="E3507"/>
      <c r="F3507" t="s">
        <v>253</v>
      </c>
      <c r="G3507">
        <v>1</v>
      </c>
      <c r="H3507">
        <v>0</v>
      </c>
      <c r="I3507">
        <v>0</v>
      </c>
      <c r="J3507">
        <v>0</v>
      </c>
      <c r="K3507">
        <v>0</v>
      </c>
      <c r="L3507">
        <v>0</v>
      </c>
      <c r="M3507" t="s">
        <v>2466</v>
      </c>
    </row>
    <row r="3508" spans="1:13">
      <c r="A3508" s="13">
        <f t="shared" si="54"/>
        <v>1</v>
      </c>
      <c r="B3508">
        <v>3006344</v>
      </c>
      <c r="C3508">
        <v>1380</v>
      </c>
      <c r="D3508">
        <v>1501</v>
      </c>
      <c r="E3508"/>
      <c r="F3508" t="s">
        <v>253</v>
      </c>
      <c r="G3508">
        <v>1</v>
      </c>
      <c r="H3508">
        <v>0</v>
      </c>
      <c r="I3508">
        <v>0</v>
      </c>
      <c r="J3508">
        <v>0</v>
      </c>
      <c r="K3508">
        <v>0</v>
      </c>
      <c r="L3508">
        <v>0</v>
      </c>
      <c r="M3508" t="s">
        <v>2467</v>
      </c>
    </row>
    <row r="3509" spans="1:13">
      <c r="A3509" s="13">
        <f t="shared" si="54"/>
        <v>1</v>
      </c>
      <c r="B3509">
        <v>3006345</v>
      </c>
      <c r="C3509">
        <v>1380</v>
      </c>
      <c r="D3509">
        <v>1501</v>
      </c>
      <c r="E3509"/>
      <c r="F3509" t="s">
        <v>253</v>
      </c>
      <c r="G3509">
        <v>1</v>
      </c>
      <c r="H3509">
        <v>0</v>
      </c>
      <c r="I3509">
        <v>0</v>
      </c>
      <c r="J3509">
        <v>0</v>
      </c>
      <c r="K3509">
        <v>0</v>
      </c>
      <c r="L3509">
        <v>0</v>
      </c>
      <c r="M3509" t="s">
        <v>2468</v>
      </c>
    </row>
    <row r="3510" spans="1:13">
      <c r="A3510" s="13">
        <f t="shared" si="54"/>
        <v>1</v>
      </c>
      <c r="B3510">
        <v>3006349</v>
      </c>
      <c r="C3510">
        <v>1380</v>
      </c>
      <c r="D3510">
        <v>1500</v>
      </c>
      <c r="E3510"/>
      <c r="F3510" t="s">
        <v>253</v>
      </c>
      <c r="G3510">
        <v>1</v>
      </c>
      <c r="H3510">
        <v>0</v>
      </c>
      <c r="I3510">
        <v>0</v>
      </c>
      <c r="J3510">
        <v>0</v>
      </c>
      <c r="K3510">
        <v>0</v>
      </c>
      <c r="L3510">
        <v>0</v>
      </c>
      <c r="M3510" t="s">
        <v>2469</v>
      </c>
    </row>
    <row r="3511" spans="1:13">
      <c r="A3511" s="13">
        <f t="shared" si="54"/>
        <v>8</v>
      </c>
      <c r="B3511">
        <v>3006350</v>
      </c>
      <c r="C3511">
        <v>1380</v>
      </c>
      <c r="D3511">
        <v>1500</v>
      </c>
      <c r="E3511"/>
      <c r="F3511" t="s">
        <v>253</v>
      </c>
      <c r="G3511">
        <v>8</v>
      </c>
      <c r="H3511">
        <v>0</v>
      </c>
      <c r="I3511">
        <v>0</v>
      </c>
      <c r="J3511">
        <v>0</v>
      </c>
      <c r="K3511">
        <v>0</v>
      </c>
      <c r="L3511">
        <v>0</v>
      </c>
      <c r="M3511" t="s">
        <v>8240</v>
      </c>
    </row>
    <row r="3512" spans="1:13">
      <c r="A3512" s="13">
        <f t="shared" si="54"/>
        <v>2</v>
      </c>
      <c r="B3512">
        <v>3006351</v>
      </c>
      <c r="C3512">
        <v>1380</v>
      </c>
      <c r="D3512">
        <v>1501</v>
      </c>
      <c r="E3512"/>
      <c r="F3512" t="s">
        <v>253</v>
      </c>
      <c r="G3512">
        <v>2</v>
      </c>
      <c r="H3512">
        <v>0</v>
      </c>
      <c r="I3512">
        <v>0</v>
      </c>
      <c r="J3512">
        <v>0</v>
      </c>
      <c r="K3512">
        <v>0</v>
      </c>
      <c r="L3512">
        <v>0</v>
      </c>
      <c r="M3512" t="s">
        <v>2470</v>
      </c>
    </row>
    <row r="3513" spans="1:13">
      <c r="A3513" s="13">
        <f t="shared" si="54"/>
        <v>99</v>
      </c>
      <c r="B3513">
        <v>3006352</v>
      </c>
      <c r="C3513">
        <v>1380</v>
      </c>
      <c r="D3513">
        <v>1500</v>
      </c>
      <c r="E3513"/>
      <c r="F3513" t="s">
        <v>253</v>
      </c>
      <c r="G3513">
        <v>99</v>
      </c>
      <c r="H3513">
        <v>0</v>
      </c>
      <c r="I3513">
        <v>0</v>
      </c>
      <c r="J3513">
        <v>0</v>
      </c>
      <c r="K3513">
        <v>0</v>
      </c>
      <c r="L3513">
        <v>0</v>
      </c>
      <c r="M3513" t="s">
        <v>2471</v>
      </c>
    </row>
    <row r="3514" spans="1:13">
      <c r="A3514" s="13">
        <f t="shared" si="54"/>
        <v>1</v>
      </c>
      <c r="B3514">
        <v>3006353</v>
      </c>
      <c r="C3514">
        <v>1380</v>
      </c>
      <c r="D3514">
        <v>1501</v>
      </c>
      <c r="E3514"/>
      <c r="F3514" t="s">
        <v>253</v>
      </c>
      <c r="G3514">
        <v>1</v>
      </c>
      <c r="H3514">
        <v>0</v>
      </c>
      <c r="I3514">
        <v>0</v>
      </c>
      <c r="J3514">
        <v>0</v>
      </c>
      <c r="K3514">
        <v>0</v>
      </c>
      <c r="L3514">
        <v>0</v>
      </c>
      <c r="M3514" t="s">
        <v>2472</v>
      </c>
    </row>
    <row r="3515" spans="1:13">
      <c r="A3515" s="13">
        <f t="shared" si="54"/>
        <v>3</v>
      </c>
      <c r="B3515">
        <v>3006354</v>
      </c>
      <c r="C3515">
        <v>1380</v>
      </c>
      <c r="D3515">
        <v>1500</v>
      </c>
      <c r="E3515"/>
      <c r="F3515" t="s">
        <v>253</v>
      </c>
      <c r="G3515">
        <v>3</v>
      </c>
      <c r="H3515">
        <v>0</v>
      </c>
      <c r="I3515">
        <v>0</v>
      </c>
      <c r="J3515">
        <v>0</v>
      </c>
      <c r="K3515">
        <v>0</v>
      </c>
      <c r="L3515">
        <v>0</v>
      </c>
      <c r="M3515" t="s">
        <v>2473</v>
      </c>
    </row>
    <row r="3516" spans="1:13">
      <c r="A3516" s="13">
        <f t="shared" si="54"/>
        <v>1</v>
      </c>
      <c r="B3516">
        <v>3006355</v>
      </c>
      <c r="C3516">
        <v>1380</v>
      </c>
      <c r="D3516">
        <v>1501</v>
      </c>
      <c r="E3516"/>
      <c r="F3516" t="s">
        <v>253</v>
      </c>
      <c r="G3516">
        <v>1</v>
      </c>
      <c r="H3516">
        <v>0</v>
      </c>
      <c r="I3516">
        <v>0</v>
      </c>
      <c r="J3516">
        <v>0</v>
      </c>
      <c r="K3516">
        <v>0</v>
      </c>
      <c r="L3516">
        <v>0</v>
      </c>
      <c r="M3516" t="s">
        <v>2474</v>
      </c>
    </row>
    <row r="3517" spans="1:13">
      <c r="A3517" s="13">
        <f t="shared" si="54"/>
        <v>1</v>
      </c>
      <c r="B3517">
        <v>3006357</v>
      </c>
      <c r="C3517">
        <v>1380</v>
      </c>
      <c r="D3517">
        <v>1501</v>
      </c>
      <c r="E3517"/>
      <c r="F3517" t="s">
        <v>253</v>
      </c>
      <c r="G3517">
        <v>1</v>
      </c>
      <c r="H3517">
        <v>0</v>
      </c>
      <c r="I3517">
        <v>0</v>
      </c>
      <c r="J3517">
        <v>0</v>
      </c>
      <c r="K3517">
        <v>0</v>
      </c>
      <c r="L3517">
        <v>0</v>
      </c>
      <c r="M3517" t="s">
        <v>2475</v>
      </c>
    </row>
    <row r="3518" spans="1:13">
      <c r="A3518" s="13">
        <f t="shared" si="54"/>
        <v>3</v>
      </c>
      <c r="B3518">
        <v>3006358</v>
      </c>
      <c r="C3518">
        <v>1380</v>
      </c>
      <c r="D3518">
        <v>1501</v>
      </c>
      <c r="E3518"/>
      <c r="F3518" t="s">
        <v>253</v>
      </c>
      <c r="G3518">
        <v>3</v>
      </c>
      <c r="H3518">
        <v>0</v>
      </c>
      <c r="I3518">
        <v>0</v>
      </c>
      <c r="J3518">
        <v>0</v>
      </c>
      <c r="K3518">
        <v>0</v>
      </c>
      <c r="L3518">
        <v>0</v>
      </c>
      <c r="M3518" t="s">
        <v>2476</v>
      </c>
    </row>
    <row r="3519" spans="1:13">
      <c r="A3519" s="13">
        <f t="shared" si="54"/>
        <v>1</v>
      </c>
      <c r="B3519">
        <v>3006359</v>
      </c>
      <c r="C3519">
        <v>1380</v>
      </c>
      <c r="D3519">
        <v>1501</v>
      </c>
      <c r="E3519"/>
      <c r="F3519" t="s">
        <v>253</v>
      </c>
      <c r="G3519">
        <v>1</v>
      </c>
      <c r="H3519">
        <v>0</v>
      </c>
      <c r="I3519">
        <v>0</v>
      </c>
      <c r="J3519">
        <v>0</v>
      </c>
      <c r="K3519">
        <v>0</v>
      </c>
      <c r="L3519">
        <v>0</v>
      </c>
      <c r="M3519" t="s">
        <v>2477</v>
      </c>
    </row>
    <row r="3520" spans="1:13">
      <c r="A3520" s="13">
        <f t="shared" si="54"/>
        <v>1</v>
      </c>
      <c r="B3520">
        <v>3006360</v>
      </c>
      <c r="C3520">
        <v>1380</v>
      </c>
      <c r="D3520">
        <v>1501</v>
      </c>
      <c r="E3520"/>
      <c r="F3520" t="s">
        <v>253</v>
      </c>
      <c r="G3520">
        <v>1</v>
      </c>
      <c r="H3520">
        <v>0</v>
      </c>
      <c r="I3520">
        <v>0</v>
      </c>
      <c r="J3520">
        <v>0</v>
      </c>
      <c r="K3520">
        <v>0</v>
      </c>
      <c r="L3520">
        <v>0</v>
      </c>
      <c r="M3520" t="s">
        <v>2478</v>
      </c>
    </row>
    <row r="3521" spans="1:13">
      <c r="A3521" s="13">
        <f t="shared" si="54"/>
        <v>3</v>
      </c>
      <c r="B3521">
        <v>3006362</v>
      </c>
      <c r="C3521">
        <v>1380</v>
      </c>
      <c r="D3521">
        <v>1501</v>
      </c>
      <c r="E3521"/>
      <c r="F3521" t="s">
        <v>253</v>
      </c>
      <c r="G3521">
        <v>3</v>
      </c>
      <c r="H3521">
        <v>0</v>
      </c>
      <c r="I3521">
        <v>0</v>
      </c>
      <c r="J3521">
        <v>0</v>
      </c>
      <c r="K3521">
        <v>0</v>
      </c>
      <c r="L3521">
        <v>0</v>
      </c>
      <c r="M3521" t="s">
        <v>2479</v>
      </c>
    </row>
    <row r="3522" spans="1:13">
      <c r="A3522" s="13">
        <f t="shared" si="54"/>
        <v>1</v>
      </c>
      <c r="B3522">
        <v>3006363</v>
      </c>
      <c r="C3522">
        <v>1380</v>
      </c>
      <c r="D3522">
        <v>1500</v>
      </c>
      <c r="E3522"/>
      <c r="F3522" t="s">
        <v>253</v>
      </c>
      <c r="G3522">
        <v>1</v>
      </c>
      <c r="H3522">
        <v>0</v>
      </c>
      <c r="I3522">
        <v>0</v>
      </c>
      <c r="J3522">
        <v>0</v>
      </c>
      <c r="K3522">
        <v>0</v>
      </c>
      <c r="L3522">
        <v>0</v>
      </c>
      <c r="M3522" t="s">
        <v>9093</v>
      </c>
    </row>
    <row r="3523" spans="1:13">
      <c r="A3523" s="13">
        <f t="shared" ref="A3523:A3586" si="55">G3523+H3523+I3523</f>
        <v>1</v>
      </c>
      <c r="B3523">
        <v>3006364</v>
      </c>
      <c r="C3523">
        <v>1380</v>
      </c>
      <c r="D3523">
        <v>1500</v>
      </c>
      <c r="E3523"/>
      <c r="F3523" t="s">
        <v>253</v>
      </c>
      <c r="G3523">
        <v>1</v>
      </c>
      <c r="H3523">
        <v>0</v>
      </c>
      <c r="I3523">
        <v>0</v>
      </c>
      <c r="J3523">
        <v>0</v>
      </c>
      <c r="K3523">
        <v>0</v>
      </c>
      <c r="L3523">
        <v>0</v>
      </c>
      <c r="M3523" t="s">
        <v>2480</v>
      </c>
    </row>
    <row r="3524" spans="1:13">
      <c r="A3524" s="13">
        <f t="shared" si="55"/>
        <v>3</v>
      </c>
      <c r="B3524">
        <v>3006365</v>
      </c>
      <c r="C3524">
        <v>1380</v>
      </c>
      <c r="D3524">
        <v>1501</v>
      </c>
      <c r="E3524"/>
      <c r="F3524" t="s">
        <v>253</v>
      </c>
      <c r="G3524">
        <v>3</v>
      </c>
      <c r="H3524">
        <v>0</v>
      </c>
      <c r="I3524">
        <v>0</v>
      </c>
      <c r="J3524">
        <v>0</v>
      </c>
      <c r="K3524">
        <v>0</v>
      </c>
      <c r="L3524">
        <v>0</v>
      </c>
      <c r="M3524" t="s">
        <v>2481</v>
      </c>
    </row>
    <row r="3525" spans="1:13">
      <c r="A3525" s="13">
        <f t="shared" si="55"/>
        <v>14</v>
      </c>
      <c r="B3525">
        <v>3006366</v>
      </c>
      <c r="C3525">
        <v>1380</v>
      </c>
      <c r="D3525">
        <v>1500</v>
      </c>
      <c r="E3525"/>
      <c r="F3525" t="s">
        <v>253</v>
      </c>
      <c r="G3525">
        <v>14</v>
      </c>
      <c r="H3525">
        <v>0</v>
      </c>
      <c r="I3525">
        <v>0</v>
      </c>
      <c r="J3525">
        <v>0</v>
      </c>
      <c r="K3525">
        <v>0</v>
      </c>
      <c r="L3525">
        <v>0</v>
      </c>
      <c r="M3525" t="s">
        <v>2482</v>
      </c>
    </row>
    <row r="3526" spans="1:13">
      <c r="A3526" s="13">
        <f t="shared" si="55"/>
        <v>3</v>
      </c>
      <c r="B3526">
        <v>3006367</v>
      </c>
      <c r="C3526">
        <v>1380</v>
      </c>
      <c r="D3526">
        <v>1501</v>
      </c>
      <c r="E3526"/>
      <c r="F3526" t="s">
        <v>253</v>
      </c>
      <c r="G3526">
        <v>3</v>
      </c>
      <c r="H3526">
        <v>0</v>
      </c>
      <c r="I3526">
        <v>0</v>
      </c>
      <c r="J3526">
        <v>0</v>
      </c>
      <c r="K3526">
        <v>0</v>
      </c>
      <c r="L3526">
        <v>0</v>
      </c>
      <c r="M3526" t="s">
        <v>2483</v>
      </c>
    </row>
    <row r="3527" spans="1:13">
      <c r="A3527" s="13">
        <f t="shared" si="55"/>
        <v>5</v>
      </c>
      <c r="B3527">
        <v>3006368</v>
      </c>
      <c r="C3527">
        <v>1380</v>
      </c>
      <c r="D3527">
        <v>1501</v>
      </c>
      <c r="E3527"/>
      <c r="F3527" t="s">
        <v>253</v>
      </c>
      <c r="G3527">
        <v>5</v>
      </c>
      <c r="H3527">
        <v>0</v>
      </c>
      <c r="I3527">
        <v>0</v>
      </c>
      <c r="J3527">
        <v>0</v>
      </c>
      <c r="K3527">
        <v>0</v>
      </c>
      <c r="L3527">
        <v>0</v>
      </c>
      <c r="M3527" t="s">
        <v>2484</v>
      </c>
    </row>
    <row r="3528" spans="1:13">
      <c r="A3528" s="13">
        <f t="shared" si="55"/>
        <v>11</v>
      </c>
      <c r="B3528">
        <v>3006369</v>
      </c>
      <c r="C3528">
        <v>1380</v>
      </c>
      <c r="D3528">
        <v>1500</v>
      </c>
      <c r="E3528"/>
      <c r="F3528" t="s">
        <v>253</v>
      </c>
      <c r="G3528">
        <v>11</v>
      </c>
      <c r="H3528">
        <v>0</v>
      </c>
      <c r="I3528">
        <v>0</v>
      </c>
      <c r="J3528">
        <v>0</v>
      </c>
      <c r="K3528">
        <v>0</v>
      </c>
      <c r="L3528">
        <v>0</v>
      </c>
      <c r="M3528" t="s">
        <v>2485</v>
      </c>
    </row>
    <row r="3529" spans="1:13">
      <c r="A3529" s="13">
        <f t="shared" si="55"/>
        <v>2</v>
      </c>
      <c r="B3529">
        <v>3006372</v>
      </c>
      <c r="C3529">
        <v>1380</v>
      </c>
      <c r="D3529">
        <v>1501</v>
      </c>
      <c r="E3529"/>
      <c r="F3529" t="s">
        <v>253</v>
      </c>
      <c r="G3529">
        <v>2</v>
      </c>
      <c r="H3529">
        <v>0</v>
      </c>
      <c r="I3529">
        <v>0</v>
      </c>
      <c r="J3529">
        <v>0</v>
      </c>
      <c r="K3529">
        <v>0</v>
      </c>
      <c r="L3529">
        <v>0</v>
      </c>
      <c r="M3529" t="s">
        <v>2486</v>
      </c>
    </row>
    <row r="3530" spans="1:13">
      <c r="A3530" s="13">
        <f t="shared" si="55"/>
        <v>1</v>
      </c>
      <c r="B3530">
        <v>3006373</v>
      </c>
      <c r="C3530">
        <v>1380</v>
      </c>
      <c r="D3530">
        <v>1500</v>
      </c>
      <c r="E3530"/>
      <c r="F3530" t="s">
        <v>253</v>
      </c>
      <c r="G3530">
        <v>1</v>
      </c>
      <c r="H3530">
        <v>0</v>
      </c>
      <c r="I3530">
        <v>0</v>
      </c>
      <c r="J3530">
        <v>0</v>
      </c>
      <c r="K3530">
        <v>0</v>
      </c>
      <c r="L3530">
        <v>0</v>
      </c>
      <c r="M3530" t="s">
        <v>2487</v>
      </c>
    </row>
    <row r="3531" spans="1:13">
      <c r="A3531" s="13">
        <f t="shared" si="55"/>
        <v>4</v>
      </c>
      <c r="B3531">
        <v>3006374</v>
      </c>
      <c r="C3531">
        <v>1380</v>
      </c>
      <c r="D3531">
        <v>1501</v>
      </c>
      <c r="E3531"/>
      <c r="F3531" t="s">
        <v>253</v>
      </c>
      <c r="G3531">
        <v>4</v>
      </c>
      <c r="H3531">
        <v>0</v>
      </c>
      <c r="I3531">
        <v>0</v>
      </c>
      <c r="J3531">
        <v>0</v>
      </c>
      <c r="K3531">
        <v>0</v>
      </c>
      <c r="L3531">
        <v>0</v>
      </c>
      <c r="M3531" t="s">
        <v>2488</v>
      </c>
    </row>
    <row r="3532" spans="1:13">
      <c r="A3532" s="13">
        <f t="shared" si="55"/>
        <v>3</v>
      </c>
      <c r="B3532">
        <v>3006375</v>
      </c>
      <c r="C3532">
        <v>1380</v>
      </c>
      <c r="D3532">
        <v>1500</v>
      </c>
      <c r="E3532"/>
      <c r="F3532" t="s">
        <v>253</v>
      </c>
      <c r="G3532">
        <v>3</v>
      </c>
      <c r="H3532">
        <v>0</v>
      </c>
      <c r="I3532">
        <v>0</v>
      </c>
      <c r="J3532">
        <v>0</v>
      </c>
      <c r="K3532">
        <v>0</v>
      </c>
      <c r="L3532">
        <v>0</v>
      </c>
      <c r="M3532" t="s">
        <v>2489</v>
      </c>
    </row>
    <row r="3533" spans="1:13">
      <c r="A3533" s="13">
        <f t="shared" si="55"/>
        <v>2</v>
      </c>
      <c r="B3533">
        <v>3006376</v>
      </c>
      <c r="C3533">
        <v>1380</v>
      </c>
      <c r="D3533">
        <v>1501</v>
      </c>
      <c r="E3533"/>
      <c r="F3533" t="s">
        <v>253</v>
      </c>
      <c r="G3533">
        <v>2</v>
      </c>
      <c r="H3533">
        <v>0</v>
      </c>
      <c r="I3533">
        <v>0</v>
      </c>
      <c r="J3533">
        <v>0</v>
      </c>
      <c r="K3533">
        <v>0</v>
      </c>
      <c r="L3533">
        <v>0</v>
      </c>
      <c r="M3533" t="s">
        <v>2490</v>
      </c>
    </row>
    <row r="3534" spans="1:13">
      <c r="A3534" s="13">
        <f t="shared" si="55"/>
        <v>1</v>
      </c>
      <c r="B3534">
        <v>3006377</v>
      </c>
      <c r="C3534">
        <v>1380</v>
      </c>
      <c r="D3534">
        <v>1500</v>
      </c>
      <c r="E3534"/>
      <c r="F3534" t="s">
        <v>253</v>
      </c>
      <c r="G3534">
        <v>1</v>
      </c>
      <c r="H3534">
        <v>0</v>
      </c>
      <c r="I3534">
        <v>0</v>
      </c>
      <c r="J3534">
        <v>0</v>
      </c>
      <c r="K3534">
        <v>0</v>
      </c>
      <c r="L3534">
        <v>0</v>
      </c>
      <c r="M3534" t="s">
        <v>7965</v>
      </c>
    </row>
    <row r="3535" spans="1:13">
      <c r="A3535" s="13">
        <f t="shared" si="55"/>
        <v>1</v>
      </c>
      <c r="B3535">
        <v>3006379</v>
      </c>
      <c r="C3535">
        <v>1380</v>
      </c>
      <c r="D3535">
        <v>1500</v>
      </c>
      <c r="E3535"/>
      <c r="F3535" t="s">
        <v>253</v>
      </c>
      <c r="G3535">
        <v>1</v>
      </c>
      <c r="H3535">
        <v>0</v>
      </c>
      <c r="I3535">
        <v>0</v>
      </c>
      <c r="J3535">
        <v>0</v>
      </c>
      <c r="K3535">
        <v>0</v>
      </c>
      <c r="L3535">
        <v>0</v>
      </c>
      <c r="M3535" t="s">
        <v>9153</v>
      </c>
    </row>
    <row r="3536" spans="1:13">
      <c r="A3536" s="13">
        <f t="shared" si="55"/>
        <v>20</v>
      </c>
      <c r="B3536">
        <v>3006380</v>
      </c>
      <c r="C3536">
        <v>1380</v>
      </c>
      <c r="D3536">
        <v>1500</v>
      </c>
      <c r="E3536"/>
      <c r="F3536" t="s">
        <v>253</v>
      </c>
      <c r="G3536">
        <v>20</v>
      </c>
      <c r="H3536">
        <v>0</v>
      </c>
      <c r="I3536">
        <v>0</v>
      </c>
      <c r="J3536">
        <v>0</v>
      </c>
      <c r="K3536">
        <v>0</v>
      </c>
      <c r="L3536">
        <v>0</v>
      </c>
      <c r="M3536" t="s">
        <v>2491</v>
      </c>
    </row>
    <row r="3537" spans="1:13">
      <c r="A3537" s="13">
        <f t="shared" si="55"/>
        <v>3</v>
      </c>
      <c r="B3537">
        <v>3006381</v>
      </c>
      <c r="C3537">
        <v>1380</v>
      </c>
      <c r="D3537">
        <v>1501</v>
      </c>
      <c r="E3537"/>
      <c r="F3537" t="s">
        <v>253</v>
      </c>
      <c r="G3537">
        <v>3</v>
      </c>
      <c r="H3537">
        <v>0</v>
      </c>
      <c r="I3537">
        <v>0</v>
      </c>
      <c r="J3537">
        <v>0</v>
      </c>
      <c r="K3537">
        <v>0</v>
      </c>
      <c r="L3537">
        <v>0</v>
      </c>
      <c r="M3537" t="s">
        <v>2492</v>
      </c>
    </row>
    <row r="3538" spans="1:13">
      <c r="A3538" s="13">
        <f t="shared" si="55"/>
        <v>57</v>
      </c>
      <c r="B3538">
        <v>3006383</v>
      </c>
      <c r="C3538">
        <v>1380</v>
      </c>
      <c r="D3538">
        <v>1500</v>
      </c>
      <c r="E3538"/>
      <c r="F3538" t="s">
        <v>555</v>
      </c>
      <c r="G3538">
        <v>57</v>
      </c>
      <c r="H3538">
        <v>0</v>
      </c>
      <c r="I3538">
        <v>0</v>
      </c>
      <c r="J3538">
        <v>0</v>
      </c>
      <c r="K3538">
        <v>0</v>
      </c>
      <c r="L3538">
        <v>0</v>
      </c>
      <c r="M3538" t="s">
        <v>2493</v>
      </c>
    </row>
    <row r="3539" spans="1:13">
      <c r="A3539" s="13">
        <f t="shared" si="55"/>
        <v>152</v>
      </c>
      <c r="B3539">
        <v>3006383</v>
      </c>
      <c r="C3539">
        <v>1400</v>
      </c>
      <c r="D3539">
        <v>1500</v>
      </c>
      <c r="E3539"/>
      <c r="F3539" t="s">
        <v>555</v>
      </c>
      <c r="G3539">
        <v>152</v>
      </c>
      <c r="H3539">
        <v>0</v>
      </c>
      <c r="I3539">
        <v>0</v>
      </c>
      <c r="J3539">
        <v>0</v>
      </c>
      <c r="K3539">
        <v>0</v>
      </c>
      <c r="L3539">
        <v>0</v>
      </c>
      <c r="M3539" t="s">
        <v>2493</v>
      </c>
    </row>
    <row r="3540" spans="1:13">
      <c r="A3540" s="13">
        <f t="shared" si="55"/>
        <v>5</v>
      </c>
      <c r="B3540">
        <v>3006385</v>
      </c>
      <c r="C3540">
        <v>1380</v>
      </c>
      <c r="D3540">
        <v>1500</v>
      </c>
      <c r="E3540"/>
      <c r="F3540" t="s">
        <v>253</v>
      </c>
      <c r="G3540">
        <v>5</v>
      </c>
      <c r="H3540">
        <v>0</v>
      </c>
      <c r="I3540">
        <v>0</v>
      </c>
      <c r="J3540">
        <v>0</v>
      </c>
      <c r="K3540">
        <v>0</v>
      </c>
      <c r="L3540">
        <v>0</v>
      </c>
      <c r="M3540" t="s">
        <v>8979</v>
      </c>
    </row>
    <row r="3541" spans="1:13">
      <c r="A3541" s="13">
        <f t="shared" si="55"/>
        <v>1</v>
      </c>
      <c r="B3541">
        <v>3006386</v>
      </c>
      <c r="C3541">
        <v>1380</v>
      </c>
      <c r="D3541">
        <v>1500</v>
      </c>
      <c r="E3541"/>
      <c r="F3541" t="s">
        <v>253</v>
      </c>
      <c r="G3541">
        <v>1</v>
      </c>
      <c r="H3541">
        <v>0</v>
      </c>
      <c r="I3541">
        <v>0</v>
      </c>
      <c r="J3541">
        <v>0</v>
      </c>
      <c r="K3541">
        <v>0</v>
      </c>
      <c r="L3541">
        <v>0</v>
      </c>
      <c r="M3541" t="s">
        <v>8713</v>
      </c>
    </row>
    <row r="3542" spans="1:13">
      <c r="A3542" s="13">
        <f t="shared" si="55"/>
        <v>3</v>
      </c>
      <c r="B3542">
        <v>3006387</v>
      </c>
      <c r="C3542">
        <v>1380</v>
      </c>
      <c r="D3542">
        <v>1500</v>
      </c>
      <c r="E3542"/>
      <c r="F3542" t="s">
        <v>253</v>
      </c>
      <c r="G3542">
        <v>3</v>
      </c>
      <c r="H3542">
        <v>0</v>
      </c>
      <c r="I3542">
        <v>0</v>
      </c>
      <c r="J3542">
        <v>0</v>
      </c>
      <c r="K3542">
        <v>0</v>
      </c>
      <c r="L3542">
        <v>0</v>
      </c>
      <c r="M3542" t="s">
        <v>2494</v>
      </c>
    </row>
    <row r="3543" spans="1:13">
      <c r="A3543" s="13">
        <f t="shared" si="55"/>
        <v>27</v>
      </c>
      <c r="B3543">
        <v>3006388</v>
      </c>
      <c r="C3543">
        <v>1380</v>
      </c>
      <c r="D3543">
        <v>1500</v>
      </c>
      <c r="E3543"/>
      <c r="F3543" t="s">
        <v>253</v>
      </c>
      <c r="G3543">
        <v>27</v>
      </c>
      <c r="H3543">
        <v>0</v>
      </c>
      <c r="I3543">
        <v>0</v>
      </c>
      <c r="J3543">
        <v>0</v>
      </c>
      <c r="K3543">
        <v>0</v>
      </c>
      <c r="L3543">
        <v>0</v>
      </c>
      <c r="M3543" t="s">
        <v>7751</v>
      </c>
    </row>
    <row r="3544" spans="1:13">
      <c r="A3544" s="13">
        <f t="shared" si="55"/>
        <v>118</v>
      </c>
      <c r="B3544">
        <v>3006389</v>
      </c>
      <c r="C3544">
        <v>1380</v>
      </c>
      <c r="D3544">
        <v>1500</v>
      </c>
      <c r="E3544"/>
      <c r="F3544" t="s">
        <v>289</v>
      </c>
      <c r="G3544">
        <v>118</v>
      </c>
      <c r="H3544">
        <v>0</v>
      </c>
      <c r="I3544">
        <v>0</v>
      </c>
      <c r="J3544">
        <v>0</v>
      </c>
      <c r="K3544">
        <v>0</v>
      </c>
      <c r="L3544">
        <v>0</v>
      </c>
      <c r="M3544" t="s">
        <v>2495</v>
      </c>
    </row>
    <row r="3545" spans="1:13">
      <c r="A3545" s="13">
        <f t="shared" si="55"/>
        <v>100</v>
      </c>
      <c r="B3545">
        <v>3006389</v>
      </c>
      <c r="C3545">
        <v>1400</v>
      </c>
      <c r="D3545">
        <v>1500</v>
      </c>
      <c r="E3545"/>
      <c r="F3545" t="s">
        <v>289</v>
      </c>
      <c r="G3545">
        <v>100</v>
      </c>
      <c r="H3545">
        <v>0</v>
      </c>
      <c r="I3545">
        <v>0</v>
      </c>
      <c r="J3545">
        <v>0</v>
      </c>
      <c r="K3545">
        <v>0</v>
      </c>
      <c r="L3545">
        <v>0</v>
      </c>
      <c r="M3545" t="s">
        <v>2495</v>
      </c>
    </row>
    <row r="3546" spans="1:13">
      <c r="A3546" s="13">
        <f t="shared" si="55"/>
        <v>3</v>
      </c>
      <c r="B3546">
        <v>3006391</v>
      </c>
      <c r="C3546">
        <v>1380</v>
      </c>
      <c r="D3546">
        <v>1501</v>
      </c>
      <c r="E3546"/>
      <c r="F3546" t="s">
        <v>253</v>
      </c>
      <c r="G3546">
        <v>3</v>
      </c>
      <c r="H3546">
        <v>0</v>
      </c>
      <c r="I3546">
        <v>0</v>
      </c>
      <c r="J3546">
        <v>0</v>
      </c>
      <c r="K3546">
        <v>0</v>
      </c>
      <c r="L3546">
        <v>0</v>
      </c>
      <c r="M3546" t="s">
        <v>2496</v>
      </c>
    </row>
    <row r="3547" spans="1:13">
      <c r="A3547" s="13">
        <f t="shared" si="55"/>
        <v>33</v>
      </c>
      <c r="B3547">
        <v>3006392</v>
      </c>
      <c r="C3547">
        <v>1380</v>
      </c>
      <c r="D3547">
        <v>1500</v>
      </c>
      <c r="E3547"/>
      <c r="F3547" t="s">
        <v>253</v>
      </c>
      <c r="G3547">
        <v>33</v>
      </c>
      <c r="H3547">
        <v>0</v>
      </c>
      <c r="I3547">
        <v>0</v>
      </c>
      <c r="J3547">
        <v>0</v>
      </c>
      <c r="K3547">
        <v>0</v>
      </c>
      <c r="L3547">
        <v>0</v>
      </c>
      <c r="M3547" t="s">
        <v>8009</v>
      </c>
    </row>
    <row r="3548" spans="1:13">
      <c r="A3548" s="13">
        <f t="shared" si="55"/>
        <v>10</v>
      </c>
      <c r="B3548">
        <v>3006393</v>
      </c>
      <c r="C3548">
        <v>1380</v>
      </c>
      <c r="D3548">
        <v>1500</v>
      </c>
      <c r="E3548"/>
      <c r="F3548" t="s">
        <v>253</v>
      </c>
      <c r="G3548">
        <v>10</v>
      </c>
      <c r="H3548">
        <v>0</v>
      </c>
      <c r="I3548">
        <v>0</v>
      </c>
      <c r="J3548">
        <v>0</v>
      </c>
      <c r="K3548">
        <v>0</v>
      </c>
      <c r="L3548">
        <v>0</v>
      </c>
      <c r="M3548" t="s">
        <v>2497</v>
      </c>
    </row>
    <row r="3549" spans="1:13">
      <c r="A3549" s="13">
        <f t="shared" si="55"/>
        <v>3</v>
      </c>
      <c r="B3549">
        <v>3006394</v>
      </c>
      <c r="C3549">
        <v>1380</v>
      </c>
      <c r="D3549">
        <v>1500</v>
      </c>
      <c r="E3549"/>
      <c r="F3549" t="s">
        <v>253</v>
      </c>
      <c r="G3549">
        <v>3</v>
      </c>
      <c r="H3549">
        <v>0</v>
      </c>
      <c r="I3549">
        <v>0</v>
      </c>
      <c r="J3549">
        <v>0</v>
      </c>
      <c r="K3549">
        <v>0</v>
      </c>
      <c r="L3549">
        <v>0</v>
      </c>
      <c r="M3549" t="s">
        <v>2498</v>
      </c>
    </row>
    <row r="3550" spans="1:13">
      <c r="A3550" s="13">
        <f t="shared" si="55"/>
        <v>2</v>
      </c>
      <c r="B3550">
        <v>3006395</v>
      </c>
      <c r="C3550">
        <v>1380</v>
      </c>
      <c r="D3550">
        <v>1501</v>
      </c>
      <c r="E3550"/>
      <c r="F3550" t="s">
        <v>253</v>
      </c>
      <c r="G3550">
        <v>2</v>
      </c>
      <c r="H3550">
        <v>0</v>
      </c>
      <c r="I3550">
        <v>0</v>
      </c>
      <c r="J3550">
        <v>0</v>
      </c>
      <c r="K3550">
        <v>0</v>
      </c>
      <c r="L3550">
        <v>0</v>
      </c>
      <c r="M3550" t="s">
        <v>2499</v>
      </c>
    </row>
    <row r="3551" spans="1:13">
      <c r="A3551" s="13">
        <f t="shared" si="55"/>
        <v>1</v>
      </c>
      <c r="B3551">
        <v>3006396</v>
      </c>
      <c r="C3551">
        <v>1380</v>
      </c>
      <c r="D3551">
        <v>1501</v>
      </c>
      <c r="E3551"/>
      <c r="F3551" t="s">
        <v>253</v>
      </c>
      <c r="G3551">
        <v>1</v>
      </c>
      <c r="H3551">
        <v>0</v>
      </c>
      <c r="I3551">
        <v>0</v>
      </c>
      <c r="J3551">
        <v>0</v>
      </c>
      <c r="K3551">
        <v>0</v>
      </c>
      <c r="L3551">
        <v>0</v>
      </c>
      <c r="M3551" t="s">
        <v>2500</v>
      </c>
    </row>
    <row r="3552" spans="1:13">
      <c r="A3552" s="13">
        <f t="shared" si="55"/>
        <v>5</v>
      </c>
      <c r="B3552">
        <v>3006398</v>
      </c>
      <c r="C3552">
        <v>1380</v>
      </c>
      <c r="D3552">
        <v>1501</v>
      </c>
      <c r="E3552"/>
      <c r="F3552" t="s">
        <v>253</v>
      </c>
      <c r="G3552">
        <v>5</v>
      </c>
      <c r="H3552">
        <v>0</v>
      </c>
      <c r="I3552">
        <v>0</v>
      </c>
      <c r="J3552">
        <v>0</v>
      </c>
      <c r="K3552">
        <v>0</v>
      </c>
      <c r="L3552">
        <v>0</v>
      </c>
      <c r="M3552" t="s">
        <v>2501</v>
      </c>
    </row>
    <row r="3553" spans="1:13">
      <c r="A3553" s="13">
        <f t="shared" si="55"/>
        <v>78</v>
      </c>
      <c r="B3553">
        <v>3006399</v>
      </c>
      <c r="C3553">
        <v>1380</v>
      </c>
      <c r="D3553">
        <v>1500</v>
      </c>
      <c r="E3553"/>
      <c r="F3553" t="s">
        <v>253</v>
      </c>
      <c r="G3553">
        <v>78</v>
      </c>
      <c r="H3553">
        <v>0</v>
      </c>
      <c r="I3553">
        <v>0</v>
      </c>
      <c r="J3553">
        <v>0</v>
      </c>
      <c r="K3553">
        <v>0</v>
      </c>
      <c r="L3553">
        <v>0</v>
      </c>
      <c r="M3553" t="s">
        <v>2502</v>
      </c>
    </row>
    <row r="3554" spans="1:13">
      <c r="A3554" s="13">
        <f t="shared" si="55"/>
        <v>77</v>
      </c>
      <c r="B3554">
        <v>3006399</v>
      </c>
      <c r="C3554">
        <v>1400</v>
      </c>
      <c r="D3554">
        <v>1500</v>
      </c>
      <c r="E3554"/>
      <c r="F3554" t="s">
        <v>253</v>
      </c>
      <c r="G3554">
        <v>77</v>
      </c>
      <c r="H3554">
        <v>0</v>
      </c>
      <c r="I3554">
        <v>0</v>
      </c>
      <c r="J3554">
        <v>0</v>
      </c>
      <c r="K3554">
        <v>0</v>
      </c>
      <c r="L3554">
        <v>0</v>
      </c>
      <c r="M3554" t="s">
        <v>2502</v>
      </c>
    </row>
    <row r="3555" spans="1:13">
      <c r="A3555" s="13">
        <f t="shared" si="55"/>
        <v>8</v>
      </c>
      <c r="B3555">
        <v>3006400</v>
      </c>
      <c r="C3555">
        <v>1380</v>
      </c>
      <c r="D3555">
        <v>1500</v>
      </c>
      <c r="E3555"/>
      <c r="F3555" t="s">
        <v>253</v>
      </c>
      <c r="G3555">
        <v>8</v>
      </c>
      <c r="H3555">
        <v>0</v>
      </c>
      <c r="I3555">
        <v>0</v>
      </c>
      <c r="J3555">
        <v>0</v>
      </c>
      <c r="K3555">
        <v>0</v>
      </c>
      <c r="L3555">
        <v>0</v>
      </c>
      <c r="M3555" t="s">
        <v>7454</v>
      </c>
    </row>
    <row r="3556" spans="1:13">
      <c r="A3556" s="13">
        <f t="shared" si="55"/>
        <v>13</v>
      </c>
      <c r="B3556">
        <v>3006401</v>
      </c>
      <c r="C3556">
        <v>1380</v>
      </c>
      <c r="D3556">
        <v>1500</v>
      </c>
      <c r="E3556"/>
      <c r="F3556" t="s">
        <v>253</v>
      </c>
      <c r="G3556">
        <v>13</v>
      </c>
      <c r="H3556">
        <v>0</v>
      </c>
      <c r="I3556">
        <v>0</v>
      </c>
      <c r="J3556">
        <v>0</v>
      </c>
      <c r="K3556">
        <v>0</v>
      </c>
      <c r="L3556">
        <v>0</v>
      </c>
      <c r="M3556" t="s">
        <v>2503</v>
      </c>
    </row>
    <row r="3557" spans="1:13">
      <c r="A3557" s="13">
        <f t="shared" si="55"/>
        <v>6</v>
      </c>
      <c r="B3557">
        <v>3006402</v>
      </c>
      <c r="C3557">
        <v>1380</v>
      </c>
      <c r="D3557">
        <v>1500</v>
      </c>
      <c r="E3557"/>
      <c r="F3557" t="s">
        <v>253</v>
      </c>
      <c r="G3557">
        <v>6</v>
      </c>
      <c r="H3557">
        <v>0</v>
      </c>
      <c r="I3557">
        <v>0</v>
      </c>
      <c r="J3557">
        <v>0</v>
      </c>
      <c r="K3557">
        <v>0</v>
      </c>
      <c r="L3557">
        <v>0</v>
      </c>
      <c r="M3557" t="s">
        <v>2504</v>
      </c>
    </row>
    <row r="3558" spans="1:13">
      <c r="A3558" s="13">
        <f t="shared" si="55"/>
        <v>8</v>
      </c>
      <c r="B3558">
        <v>3006403</v>
      </c>
      <c r="C3558">
        <v>1380</v>
      </c>
      <c r="D3558">
        <v>1500</v>
      </c>
      <c r="E3558"/>
      <c r="F3558" t="s">
        <v>253</v>
      </c>
      <c r="G3558">
        <v>8</v>
      </c>
      <c r="H3558">
        <v>0</v>
      </c>
      <c r="I3558">
        <v>0</v>
      </c>
      <c r="J3558">
        <v>0</v>
      </c>
      <c r="K3558">
        <v>0</v>
      </c>
      <c r="L3558">
        <v>0</v>
      </c>
      <c r="M3558" t="s">
        <v>7455</v>
      </c>
    </row>
    <row r="3559" spans="1:13">
      <c r="A3559" s="13">
        <f t="shared" si="55"/>
        <v>7</v>
      </c>
      <c r="B3559">
        <v>3006404</v>
      </c>
      <c r="C3559">
        <v>1380</v>
      </c>
      <c r="D3559">
        <v>1500</v>
      </c>
      <c r="E3559"/>
      <c r="F3559" t="s">
        <v>253</v>
      </c>
      <c r="G3559">
        <v>7</v>
      </c>
      <c r="H3559">
        <v>0</v>
      </c>
      <c r="I3559">
        <v>0</v>
      </c>
      <c r="J3559">
        <v>0</v>
      </c>
      <c r="K3559">
        <v>0</v>
      </c>
      <c r="L3559">
        <v>0</v>
      </c>
      <c r="M3559" t="s">
        <v>2505</v>
      </c>
    </row>
    <row r="3560" spans="1:13">
      <c r="A3560" s="13">
        <f t="shared" si="55"/>
        <v>2</v>
      </c>
      <c r="B3560">
        <v>3006407</v>
      </c>
      <c r="C3560">
        <v>1380</v>
      </c>
      <c r="D3560">
        <v>1501</v>
      </c>
      <c r="E3560"/>
      <c r="F3560" t="s">
        <v>253</v>
      </c>
      <c r="G3560">
        <v>2</v>
      </c>
      <c r="H3560">
        <v>0</v>
      </c>
      <c r="I3560">
        <v>0</v>
      </c>
      <c r="J3560">
        <v>0</v>
      </c>
      <c r="K3560">
        <v>0</v>
      </c>
      <c r="L3560">
        <v>0</v>
      </c>
      <c r="M3560" t="s">
        <v>2506</v>
      </c>
    </row>
    <row r="3561" spans="1:13">
      <c r="A3561" s="13">
        <f t="shared" si="55"/>
        <v>5</v>
      </c>
      <c r="B3561">
        <v>3006408</v>
      </c>
      <c r="C3561">
        <v>1380</v>
      </c>
      <c r="D3561">
        <v>1500</v>
      </c>
      <c r="E3561"/>
      <c r="F3561" t="s">
        <v>253</v>
      </c>
      <c r="G3561">
        <v>5</v>
      </c>
      <c r="H3561">
        <v>0</v>
      </c>
      <c r="I3561">
        <v>0</v>
      </c>
      <c r="J3561">
        <v>0</v>
      </c>
      <c r="K3561">
        <v>0</v>
      </c>
      <c r="L3561">
        <v>0</v>
      </c>
      <c r="M3561" t="s">
        <v>2507</v>
      </c>
    </row>
    <row r="3562" spans="1:13">
      <c r="A3562" s="13">
        <f t="shared" si="55"/>
        <v>3</v>
      </c>
      <c r="B3562">
        <v>3006409</v>
      </c>
      <c r="C3562">
        <v>1380</v>
      </c>
      <c r="D3562">
        <v>1501</v>
      </c>
      <c r="E3562"/>
      <c r="F3562" t="s">
        <v>253</v>
      </c>
      <c r="G3562">
        <v>3</v>
      </c>
      <c r="H3562">
        <v>0</v>
      </c>
      <c r="I3562">
        <v>0</v>
      </c>
      <c r="J3562">
        <v>0</v>
      </c>
      <c r="K3562">
        <v>0</v>
      </c>
      <c r="L3562">
        <v>0</v>
      </c>
      <c r="M3562" t="s">
        <v>2508</v>
      </c>
    </row>
    <row r="3563" spans="1:13">
      <c r="A3563" s="13">
        <f t="shared" si="55"/>
        <v>28</v>
      </c>
      <c r="B3563">
        <v>3006410</v>
      </c>
      <c r="C3563">
        <v>1380</v>
      </c>
      <c r="D3563">
        <v>1501</v>
      </c>
      <c r="E3563"/>
      <c r="F3563" t="s">
        <v>253</v>
      </c>
      <c r="G3563">
        <v>28</v>
      </c>
      <c r="H3563">
        <v>0</v>
      </c>
      <c r="I3563">
        <v>0</v>
      </c>
      <c r="J3563">
        <v>0</v>
      </c>
      <c r="K3563">
        <v>0</v>
      </c>
      <c r="L3563">
        <v>0</v>
      </c>
      <c r="M3563" t="s">
        <v>2509</v>
      </c>
    </row>
    <row r="3564" spans="1:13">
      <c r="A3564" s="13">
        <f t="shared" si="55"/>
        <v>3</v>
      </c>
      <c r="B3564">
        <v>3006411</v>
      </c>
      <c r="C3564">
        <v>1380</v>
      </c>
      <c r="D3564">
        <v>1501</v>
      </c>
      <c r="E3564"/>
      <c r="F3564" t="s">
        <v>253</v>
      </c>
      <c r="G3564">
        <v>3</v>
      </c>
      <c r="H3564">
        <v>0</v>
      </c>
      <c r="I3564">
        <v>0</v>
      </c>
      <c r="J3564">
        <v>0</v>
      </c>
      <c r="K3564">
        <v>0</v>
      </c>
      <c r="L3564">
        <v>0</v>
      </c>
      <c r="M3564" t="s">
        <v>2510</v>
      </c>
    </row>
    <row r="3565" spans="1:13">
      <c r="A3565" s="13">
        <f t="shared" si="55"/>
        <v>1</v>
      </c>
      <c r="B3565">
        <v>3006412</v>
      </c>
      <c r="C3565">
        <v>1380</v>
      </c>
      <c r="D3565">
        <v>1500</v>
      </c>
      <c r="E3565"/>
      <c r="F3565" t="s">
        <v>253</v>
      </c>
      <c r="G3565">
        <v>1</v>
      </c>
      <c r="H3565">
        <v>0</v>
      </c>
      <c r="I3565">
        <v>0</v>
      </c>
      <c r="J3565">
        <v>0</v>
      </c>
      <c r="K3565">
        <v>0</v>
      </c>
      <c r="L3565">
        <v>0</v>
      </c>
      <c r="M3565" t="s">
        <v>2511</v>
      </c>
    </row>
    <row r="3566" spans="1:13">
      <c r="A3566" s="13">
        <f t="shared" si="55"/>
        <v>2</v>
      </c>
      <c r="B3566">
        <v>3006416</v>
      </c>
      <c r="C3566">
        <v>1380</v>
      </c>
      <c r="D3566">
        <v>1500</v>
      </c>
      <c r="E3566"/>
      <c r="F3566" t="s">
        <v>253</v>
      </c>
      <c r="G3566">
        <v>2</v>
      </c>
      <c r="H3566">
        <v>0</v>
      </c>
      <c r="I3566">
        <v>0</v>
      </c>
      <c r="J3566">
        <v>0</v>
      </c>
      <c r="K3566">
        <v>0</v>
      </c>
      <c r="L3566">
        <v>0</v>
      </c>
      <c r="M3566" t="s">
        <v>2512</v>
      </c>
    </row>
    <row r="3567" spans="1:13">
      <c r="A3567" s="13">
        <f t="shared" si="55"/>
        <v>1</v>
      </c>
      <c r="B3567">
        <v>3006417</v>
      </c>
      <c r="C3567">
        <v>1380</v>
      </c>
      <c r="D3567">
        <v>1500</v>
      </c>
      <c r="E3567"/>
      <c r="F3567" t="s">
        <v>253</v>
      </c>
      <c r="G3567">
        <v>1</v>
      </c>
      <c r="H3567">
        <v>0</v>
      </c>
      <c r="I3567">
        <v>0</v>
      </c>
      <c r="J3567">
        <v>0</v>
      </c>
      <c r="K3567">
        <v>0</v>
      </c>
      <c r="L3567">
        <v>0</v>
      </c>
      <c r="M3567" t="s">
        <v>2513</v>
      </c>
    </row>
    <row r="3568" spans="1:13">
      <c r="A3568" s="13">
        <f t="shared" si="55"/>
        <v>12</v>
      </c>
      <c r="B3568">
        <v>3006419</v>
      </c>
      <c r="C3568">
        <v>1380</v>
      </c>
      <c r="D3568">
        <v>1501</v>
      </c>
      <c r="E3568"/>
      <c r="F3568" t="s">
        <v>253</v>
      </c>
      <c r="G3568">
        <v>12</v>
      </c>
      <c r="H3568">
        <v>0</v>
      </c>
      <c r="I3568">
        <v>0</v>
      </c>
      <c r="J3568">
        <v>0</v>
      </c>
      <c r="K3568">
        <v>0</v>
      </c>
      <c r="L3568">
        <v>0</v>
      </c>
      <c r="M3568" t="s">
        <v>2514</v>
      </c>
    </row>
    <row r="3569" spans="1:13">
      <c r="A3569" s="13">
        <f t="shared" si="55"/>
        <v>12</v>
      </c>
      <c r="B3569">
        <v>3006421</v>
      </c>
      <c r="C3569">
        <v>1380</v>
      </c>
      <c r="D3569">
        <v>1500</v>
      </c>
      <c r="E3569"/>
      <c r="F3569" t="s">
        <v>253</v>
      </c>
      <c r="G3569">
        <v>12</v>
      </c>
      <c r="H3569">
        <v>0</v>
      </c>
      <c r="I3569">
        <v>0</v>
      </c>
      <c r="J3569">
        <v>0</v>
      </c>
      <c r="K3569">
        <v>0</v>
      </c>
      <c r="L3569">
        <v>0</v>
      </c>
      <c r="M3569" t="s">
        <v>2515</v>
      </c>
    </row>
    <row r="3570" spans="1:13">
      <c r="A3570" s="13">
        <f t="shared" si="55"/>
        <v>7</v>
      </c>
      <c r="B3570">
        <v>3006422</v>
      </c>
      <c r="C3570">
        <v>1380</v>
      </c>
      <c r="D3570">
        <v>1501</v>
      </c>
      <c r="E3570"/>
      <c r="F3570" t="s">
        <v>253</v>
      </c>
      <c r="G3570">
        <v>7</v>
      </c>
      <c r="H3570">
        <v>0</v>
      </c>
      <c r="I3570">
        <v>0</v>
      </c>
      <c r="J3570">
        <v>0</v>
      </c>
      <c r="K3570">
        <v>0</v>
      </c>
      <c r="L3570">
        <v>0</v>
      </c>
      <c r="M3570" t="s">
        <v>2516</v>
      </c>
    </row>
    <row r="3571" spans="1:13">
      <c r="A3571" s="13">
        <f t="shared" si="55"/>
        <v>35</v>
      </c>
      <c r="B3571">
        <v>3006423</v>
      </c>
      <c r="C3571">
        <v>1380</v>
      </c>
      <c r="D3571">
        <v>1501</v>
      </c>
      <c r="E3571"/>
      <c r="F3571" t="s">
        <v>253</v>
      </c>
      <c r="G3571">
        <v>35</v>
      </c>
      <c r="H3571">
        <v>0</v>
      </c>
      <c r="I3571">
        <v>0</v>
      </c>
      <c r="J3571">
        <v>0</v>
      </c>
      <c r="K3571">
        <v>0</v>
      </c>
      <c r="L3571">
        <v>0</v>
      </c>
      <c r="M3571" t="s">
        <v>2517</v>
      </c>
    </row>
    <row r="3572" spans="1:13">
      <c r="A3572" s="13">
        <f t="shared" si="55"/>
        <v>1</v>
      </c>
      <c r="B3572">
        <v>3006424</v>
      </c>
      <c r="C3572">
        <v>1380</v>
      </c>
      <c r="D3572">
        <v>1500</v>
      </c>
      <c r="E3572"/>
      <c r="F3572" t="s">
        <v>253</v>
      </c>
      <c r="G3572">
        <v>1</v>
      </c>
      <c r="H3572">
        <v>0</v>
      </c>
      <c r="I3572">
        <v>0</v>
      </c>
      <c r="J3572">
        <v>0</v>
      </c>
      <c r="K3572">
        <v>0</v>
      </c>
      <c r="L3572">
        <v>0</v>
      </c>
      <c r="M3572" t="s">
        <v>8515</v>
      </c>
    </row>
    <row r="3573" spans="1:13">
      <c r="A3573" s="13">
        <f t="shared" si="55"/>
        <v>6</v>
      </c>
      <c r="B3573">
        <v>3006425</v>
      </c>
      <c r="C3573">
        <v>1380</v>
      </c>
      <c r="D3573">
        <v>1500</v>
      </c>
      <c r="E3573"/>
      <c r="F3573" t="s">
        <v>253</v>
      </c>
      <c r="G3573">
        <v>6</v>
      </c>
      <c r="H3573">
        <v>0</v>
      </c>
      <c r="I3573">
        <v>0</v>
      </c>
      <c r="J3573">
        <v>0</v>
      </c>
      <c r="K3573">
        <v>0</v>
      </c>
      <c r="L3573">
        <v>0</v>
      </c>
      <c r="M3573" t="s">
        <v>7500</v>
      </c>
    </row>
    <row r="3574" spans="1:13">
      <c r="A3574" s="13">
        <f t="shared" si="55"/>
        <v>1</v>
      </c>
      <c r="B3574">
        <v>3006426</v>
      </c>
      <c r="C3574">
        <v>1380</v>
      </c>
      <c r="D3574">
        <v>1500</v>
      </c>
      <c r="E3574"/>
      <c r="F3574" t="s">
        <v>253</v>
      </c>
      <c r="G3574">
        <v>1</v>
      </c>
      <c r="H3574">
        <v>0</v>
      </c>
      <c r="I3574">
        <v>0</v>
      </c>
      <c r="J3574">
        <v>0</v>
      </c>
      <c r="K3574">
        <v>0</v>
      </c>
      <c r="L3574">
        <v>0</v>
      </c>
      <c r="M3574" t="s">
        <v>9201</v>
      </c>
    </row>
    <row r="3575" spans="1:13">
      <c r="A3575" s="13">
        <f t="shared" si="55"/>
        <v>2</v>
      </c>
      <c r="B3575">
        <v>3006427</v>
      </c>
      <c r="C3575">
        <v>1380</v>
      </c>
      <c r="D3575">
        <v>1500</v>
      </c>
      <c r="E3575"/>
      <c r="F3575" t="s">
        <v>253</v>
      </c>
      <c r="G3575">
        <v>2</v>
      </c>
      <c r="H3575">
        <v>0</v>
      </c>
      <c r="I3575">
        <v>0</v>
      </c>
      <c r="J3575">
        <v>0</v>
      </c>
      <c r="K3575">
        <v>0</v>
      </c>
      <c r="L3575">
        <v>0</v>
      </c>
      <c r="M3575" t="s">
        <v>2518</v>
      </c>
    </row>
    <row r="3576" spans="1:13">
      <c r="A3576" s="13">
        <f t="shared" si="55"/>
        <v>30</v>
      </c>
      <c r="B3576">
        <v>3006428</v>
      </c>
      <c r="C3576">
        <v>1380</v>
      </c>
      <c r="D3576">
        <v>1500</v>
      </c>
      <c r="E3576"/>
      <c r="F3576" t="s">
        <v>289</v>
      </c>
      <c r="G3576">
        <v>30</v>
      </c>
      <c r="H3576">
        <v>0</v>
      </c>
      <c r="I3576">
        <v>0</v>
      </c>
      <c r="J3576">
        <v>0</v>
      </c>
      <c r="K3576">
        <v>0</v>
      </c>
      <c r="L3576">
        <v>0</v>
      </c>
      <c r="M3576" t="s">
        <v>8010</v>
      </c>
    </row>
    <row r="3577" spans="1:13">
      <c r="A3577" s="13">
        <f t="shared" si="55"/>
        <v>7</v>
      </c>
      <c r="B3577">
        <v>3006430</v>
      </c>
      <c r="C3577">
        <v>1380</v>
      </c>
      <c r="D3577">
        <v>1500</v>
      </c>
      <c r="E3577"/>
      <c r="F3577" t="s">
        <v>253</v>
      </c>
      <c r="G3577">
        <v>7</v>
      </c>
      <c r="H3577">
        <v>0</v>
      </c>
      <c r="I3577">
        <v>0</v>
      </c>
      <c r="J3577">
        <v>0</v>
      </c>
      <c r="K3577">
        <v>0</v>
      </c>
      <c r="L3577">
        <v>0</v>
      </c>
      <c r="M3577" t="s">
        <v>2519</v>
      </c>
    </row>
    <row r="3578" spans="1:13">
      <c r="A3578" s="13">
        <f t="shared" si="55"/>
        <v>4</v>
      </c>
      <c r="B3578">
        <v>3006431</v>
      </c>
      <c r="C3578">
        <v>1380</v>
      </c>
      <c r="D3578">
        <v>1500</v>
      </c>
      <c r="E3578"/>
      <c r="F3578" t="s">
        <v>253</v>
      </c>
      <c r="G3578">
        <v>4</v>
      </c>
      <c r="H3578">
        <v>0</v>
      </c>
      <c r="I3578">
        <v>0</v>
      </c>
      <c r="J3578">
        <v>0</v>
      </c>
      <c r="K3578">
        <v>0</v>
      </c>
      <c r="L3578">
        <v>0</v>
      </c>
      <c r="M3578" t="s">
        <v>2520</v>
      </c>
    </row>
    <row r="3579" spans="1:13">
      <c r="A3579" s="13">
        <f t="shared" si="55"/>
        <v>4</v>
      </c>
      <c r="B3579">
        <v>3006432</v>
      </c>
      <c r="C3579">
        <v>1380</v>
      </c>
      <c r="D3579">
        <v>1501</v>
      </c>
      <c r="E3579"/>
      <c r="F3579" t="s">
        <v>253</v>
      </c>
      <c r="G3579">
        <v>4</v>
      </c>
      <c r="H3579">
        <v>0</v>
      </c>
      <c r="I3579">
        <v>0</v>
      </c>
      <c r="J3579">
        <v>0</v>
      </c>
      <c r="K3579">
        <v>0</v>
      </c>
      <c r="L3579">
        <v>0</v>
      </c>
      <c r="M3579" t="s">
        <v>2521</v>
      </c>
    </row>
    <row r="3580" spans="1:13">
      <c r="A3580" s="13">
        <f t="shared" si="55"/>
        <v>3</v>
      </c>
      <c r="B3580">
        <v>3006433</v>
      </c>
      <c r="C3580">
        <v>1400</v>
      </c>
      <c r="D3580">
        <v>1500</v>
      </c>
      <c r="E3580"/>
      <c r="F3580" t="s">
        <v>253</v>
      </c>
      <c r="G3580">
        <v>3</v>
      </c>
      <c r="H3580">
        <v>0</v>
      </c>
      <c r="I3580">
        <v>0</v>
      </c>
      <c r="J3580">
        <v>0</v>
      </c>
      <c r="K3580">
        <v>0</v>
      </c>
      <c r="L3580">
        <v>0</v>
      </c>
      <c r="M3580" t="s">
        <v>2522</v>
      </c>
    </row>
    <row r="3581" spans="1:13">
      <c r="A3581" s="13">
        <f t="shared" si="55"/>
        <v>6</v>
      </c>
      <c r="B3581">
        <v>3006434</v>
      </c>
      <c r="C3581">
        <v>1380</v>
      </c>
      <c r="D3581">
        <v>1501</v>
      </c>
      <c r="E3581"/>
      <c r="F3581" t="s">
        <v>253</v>
      </c>
      <c r="G3581">
        <v>6</v>
      </c>
      <c r="H3581">
        <v>0</v>
      </c>
      <c r="I3581">
        <v>0</v>
      </c>
      <c r="J3581">
        <v>0</v>
      </c>
      <c r="K3581">
        <v>0</v>
      </c>
      <c r="L3581">
        <v>0</v>
      </c>
      <c r="M3581" t="s">
        <v>2523</v>
      </c>
    </row>
    <row r="3582" spans="1:13">
      <c r="A3582" s="13">
        <f t="shared" si="55"/>
        <v>22</v>
      </c>
      <c r="B3582">
        <v>3006435</v>
      </c>
      <c r="C3582">
        <v>1380</v>
      </c>
      <c r="D3582">
        <v>1501</v>
      </c>
      <c r="E3582"/>
      <c r="F3582" t="s">
        <v>253</v>
      </c>
      <c r="G3582">
        <v>22</v>
      </c>
      <c r="H3582">
        <v>0</v>
      </c>
      <c r="I3582">
        <v>0</v>
      </c>
      <c r="J3582">
        <v>0</v>
      </c>
      <c r="K3582">
        <v>0</v>
      </c>
      <c r="L3582">
        <v>0</v>
      </c>
      <c r="M3582" t="s">
        <v>2524</v>
      </c>
    </row>
    <row r="3583" spans="1:13">
      <c r="A3583" s="13">
        <f t="shared" si="55"/>
        <v>12</v>
      </c>
      <c r="B3583">
        <v>3006436</v>
      </c>
      <c r="C3583">
        <v>1380</v>
      </c>
      <c r="D3583">
        <v>1501</v>
      </c>
      <c r="E3583"/>
      <c r="F3583" t="s">
        <v>253</v>
      </c>
      <c r="G3583">
        <v>12</v>
      </c>
      <c r="H3583">
        <v>0</v>
      </c>
      <c r="I3583">
        <v>0</v>
      </c>
      <c r="J3583">
        <v>0</v>
      </c>
      <c r="K3583">
        <v>0</v>
      </c>
      <c r="L3583">
        <v>0</v>
      </c>
      <c r="M3583" t="s">
        <v>2525</v>
      </c>
    </row>
    <row r="3584" spans="1:13">
      <c r="A3584" s="13">
        <f t="shared" si="55"/>
        <v>1</v>
      </c>
      <c r="B3584">
        <v>3006437</v>
      </c>
      <c r="C3584">
        <v>1380</v>
      </c>
      <c r="D3584">
        <v>1500</v>
      </c>
      <c r="E3584"/>
      <c r="F3584" t="s">
        <v>253</v>
      </c>
      <c r="G3584">
        <v>1</v>
      </c>
      <c r="H3584">
        <v>0</v>
      </c>
      <c r="I3584">
        <v>0</v>
      </c>
      <c r="J3584">
        <v>0</v>
      </c>
      <c r="K3584">
        <v>0</v>
      </c>
      <c r="L3584">
        <v>0</v>
      </c>
      <c r="M3584" t="s">
        <v>2526</v>
      </c>
    </row>
    <row r="3585" spans="1:13">
      <c r="A3585" s="13">
        <f t="shared" si="55"/>
        <v>2</v>
      </c>
      <c r="B3585">
        <v>3006438</v>
      </c>
      <c r="C3585">
        <v>1380</v>
      </c>
      <c r="D3585">
        <v>1501</v>
      </c>
      <c r="E3585"/>
      <c r="F3585" t="s">
        <v>253</v>
      </c>
      <c r="G3585">
        <v>2</v>
      </c>
      <c r="H3585">
        <v>0</v>
      </c>
      <c r="I3585">
        <v>0</v>
      </c>
      <c r="J3585">
        <v>0</v>
      </c>
      <c r="K3585">
        <v>0</v>
      </c>
      <c r="L3585">
        <v>0</v>
      </c>
      <c r="M3585" t="s">
        <v>2527</v>
      </c>
    </row>
    <row r="3586" spans="1:13">
      <c r="A3586" s="13">
        <f t="shared" si="55"/>
        <v>3</v>
      </c>
      <c r="B3586">
        <v>3006439</v>
      </c>
      <c r="C3586">
        <v>1380</v>
      </c>
      <c r="D3586">
        <v>1501</v>
      </c>
      <c r="E3586"/>
      <c r="F3586" t="s">
        <v>253</v>
      </c>
      <c r="G3586">
        <v>3</v>
      </c>
      <c r="H3586">
        <v>0</v>
      </c>
      <c r="I3586">
        <v>0</v>
      </c>
      <c r="J3586">
        <v>0</v>
      </c>
      <c r="K3586">
        <v>0</v>
      </c>
      <c r="L3586">
        <v>0</v>
      </c>
      <c r="M3586" t="s">
        <v>2528</v>
      </c>
    </row>
    <row r="3587" spans="1:13">
      <c r="A3587" s="13">
        <f t="shared" ref="A3587:A3650" si="56">G3587+H3587+I3587</f>
        <v>30</v>
      </c>
      <c r="B3587">
        <v>3006440</v>
      </c>
      <c r="C3587">
        <v>1380</v>
      </c>
      <c r="D3587">
        <v>1500</v>
      </c>
      <c r="E3587"/>
      <c r="F3587" t="s">
        <v>253</v>
      </c>
      <c r="G3587">
        <v>30</v>
      </c>
      <c r="H3587">
        <v>0</v>
      </c>
      <c r="I3587">
        <v>0</v>
      </c>
      <c r="J3587">
        <v>0</v>
      </c>
      <c r="K3587">
        <v>0</v>
      </c>
      <c r="L3587">
        <v>0</v>
      </c>
      <c r="M3587" t="s">
        <v>2529</v>
      </c>
    </row>
    <row r="3588" spans="1:13">
      <c r="A3588" s="13">
        <f t="shared" si="56"/>
        <v>20</v>
      </c>
      <c r="B3588">
        <v>3006441</v>
      </c>
      <c r="C3588">
        <v>1380</v>
      </c>
      <c r="D3588">
        <v>1501</v>
      </c>
      <c r="E3588"/>
      <c r="F3588" t="s">
        <v>253</v>
      </c>
      <c r="G3588">
        <v>20</v>
      </c>
      <c r="H3588">
        <v>0</v>
      </c>
      <c r="I3588">
        <v>0</v>
      </c>
      <c r="J3588">
        <v>0</v>
      </c>
      <c r="K3588">
        <v>0</v>
      </c>
      <c r="L3588">
        <v>0</v>
      </c>
      <c r="M3588" t="s">
        <v>2530</v>
      </c>
    </row>
    <row r="3589" spans="1:13">
      <c r="A3589" s="13">
        <f t="shared" si="56"/>
        <v>2</v>
      </c>
      <c r="B3589">
        <v>3006442</v>
      </c>
      <c r="C3589">
        <v>1380</v>
      </c>
      <c r="D3589">
        <v>1501</v>
      </c>
      <c r="E3589"/>
      <c r="F3589" t="s">
        <v>253</v>
      </c>
      <c r="G3589">
        <v>2</v>
      </c>
      <c r="H3589">
        <v>0</v>
      </c>
      <c r="I3589">
        <v>0</v>
      </c>
      <c r="J3589">
        <v>0</v>
      </c>
      <c r="K3589">
        <v>0</v>
      </c>
      <c r="L3589">
        <v>0</v>
      </c>
      <c r="M3589" t="s">
        <v>2531</v>
      </c>
    </row>
    <row r="3590" spans="1:13">
      <c r="A3590" s="13">
        <f t="shared" si="56"/>
        <v>1</v>
      </c>
      <c r="B3590">
        <v>3006445</v>
      </c>
      <c r="C3590">
        <v>1380</v>
      </c>
      <c r="D3590">
        <v>1501</v>
      </c>
      <c r="E3590"/>
      <c r="F3590" t="s">
        <v>253</v>
      </c>
      <c r="G3590">
        <v>1</v>
      </c>
      <c r="H3590">
        <v>0</v>
      </c>
      <c r="I3590">
        <v>0</v>
      </c>
      <c r="J3590">
        <v>0</v>
      </c>
      <c r="K3590">
        <v>0</v>
      </c>
      <c r="L3590">
        <v>0</v>
      </c>
      <c r="M3590" t="s">
        <v>2532</v>
      </c>
    </row>
    <row r="3591" spans="1:13">
      <c r="A3591" s="13">
        <f t="shared" si="56"/>
        <v>1</v>
      </c>
      <c r="B3591">
        <v>3006446</v>
      </c>
      <c r="C3591">
        <v>1380</v>
      </c>
      <c r="D3591">
        <v>1500</v>
      </c>
      <c r="E3591"/>
      <c r="F3591" t="s">
        <v>253</v>
      </c>
      <c r="G3591">
        <v>1</v>
      </c>
      <c r="H3591">
        <v>0</v>
      </c>
      <c r="I3591">
        <v>0</v>
      </c>
      <c r="J3591">
        <v>0</v>
      </c>
      <c r="K3591">
        <v>0</v>
      </c>
      <c r="L3591">
        <v>0</v>
      </c>
      <c r="M3591" t="s">
        <v>2533</v>
      </c>
    </row>
    <row r="3592" spans="1:13">
      <c r="A3592" s="13">
        <f t="shared" si="56"/>
        <v>1</v>
      </c>
      <c r="B3592">
        <v>3006446</v>
      </c>
      <c r="C3592">
        <v>1400</v>
      </c>
      <c r="D3592">
        <v>1500</v>
      </c>
      <c r="E3592"/>
      <c r="F3592" t="s">
        <v>253</v>
      </c>
      <c r="G3592">
        <v>1</v>
      </c>
      <c r="H3592">
        <v>0</v>
      </c>
      <c r="I3592">
        <v>0</v>
      </c>
      <c r="J3592">
        <v>0</v>
      </c>
      <c r="K3592">
        <v>0</v>
      </c>
      <c r="L3592">
        <v>0</v>
      </c>
      <c r="M3592" t="s">
        <v>2533</v>
      </c>
    </row>
    <row r="3593" spans="1:13">
      <c r="A3593" s="13">
        <f t="shared" si="56"/>
        <v>1</v>
      </c>
      <c r="B3593">
        <v>3006448</v>
      </c>
      <c r="C3593">
        <v>1380</v>
      </c>
      <c r="D3593">
        <v>1501</v>
      </c>
      <c r="E3593"/>
      <c r="F3593" t="s">
        <v>253</v>
      </c>
      <c r="G3593">
        <v>1</v>
      </c>
      <c r="H3593">
        <v>0</v>
      </c>
      <c r="I3593">
        <v>0</v>
      </c>
      <c r="J3593">
        <v>0</v>
      </c>
      <c r="K3593">
        <v>0</v>
      </c>
      <c r="L3593">
        <v>0</v>
      </c>
      <c r="M3593" t="s">
        <v>2534</v>
      </c>
    </row>
    <row r="3594" spans="1:13">
      <c r="A3594" s="13">
        <f t="shared" si="56"/>
        <v>1</v>
      </c>
      <c r="B3594">
        <v>3006449</v>
      </c>
      <c r="C3594">
        <v>1380</v>
      </c>
      <c r="D3594">
        <v>1501</v>
      </c>
      <c r="E3594"/>
      <c r="F3594" t="s">
        <v>253</v>
      </c>
      <c r="G3594">
        <v>1</v>
      </c>
      <c r="H3594">
        <v>0</v>
      </c>
      <c r="I3594">
        <v>0</v>
      </c>
      <c r="J3594">
        <v>0</v>
      </c>
      <c r="K3594">
        <v>0</v>
      </c>
      <c r="L3594">
        <v>0</v>
      </c>
      <c r="M3594" t="s">
        <v>2535</v>
      </c>
    </row>
    <row r="3595" spans="1:13">
      <c r="A3595" s="13">
        <f t="shared" si="56"/>
        <v>1</v>
      </c>
      <c r="B3595">
        <v>3006450</v>
      </c>
      <c r="C3595">
        <v>1380</v>
      </c>
      <c r="D3595">
        <v>1501</v>
      </c>
      <c r="E3595"/>
      <c r="F3595" t="s">
        <v>253</v>
      </c>
      <c r="G3595">
        <v>1</v>
      </c>
      <c r="H3595">
        <v>0</v>
      </c>
      <c r="I3595">
        <v>0</v>
      </c>
      <c r="J3595">
        <v>0</v>
      </c>
      <c r="K3595">
        <v>0</v>
      </c>
      <c r="L3595">
        <v>0</v>
      </c>
      <c r="M3595" t="s">
        <v>2535</v>
      </c>
    </row>
    <row r="3596" spans="1:13">
      <c r="A3596" s="13">
        <f t="shared" si="56"/>
        <v>1</v>
      </c>
      <c r="B3596">
        <v>3006451</v>
      </c>
      <c r="C3596">
        <v>1380</v>
      </c>
      <c r="D3596">
        <v>1501</v>
      </c>
      <c r="E3596"/>
      <c r="F3596" t="s">
        <v>253</v>
      </c>
      <c r="G3596">
        <v>1</v>
      </c>
      <c r="H3596">
        <v>0</v>
      </c>
      <c r="I3596">
        <v>0</v>
      </c>
      <c r="J3596">
        <v>0</v>
      </c>
      <c r="K3596">
        <v>0</v>
      </c>
      <c r="L3596">
        <v>0</v>
      </c>
      <c r="M3596" t="s">
        <v>2536</v>
      </c>
    </row>
    <row r="3597" spans="1:13">
      <c r="A3597" s="13">
        <f t="shared" si="56"/>
        <v>20</v>
      </c>
      <c r="B3597">
        <v>3006452</v>
      </c>
      <c r="C3597">
        <v>1380</v>
      </c>
      <c r="D3597">
        <v>1500</v>
      </c>
      <c r="E3597"/>
      <c r="F3597" t="s">
        <v>253</v>
      </c>
      <c r="G3597">
        <v>20</v>
      </c>
      <c r="H3597">
        <v>0</v>
      </c>
      <c r="I3597">
        <v>0</v>
      </c>
      <c r="J3597">
        <v>0</v>
      </c>
      <c r="K3597">
        <v>0</v>
      </c>
      <c r="L3597">
        <v>0</v>
      </c>
      <c r="M3597" t="s">
        <v>7561</v>
      </c>
    </row>
    <row r="3598" spans="1:13">
      <c r="A3598" s="13">
        <f t="shared" si="56"/>
        <v>1</v>
      </c>
      <c r="B3598">
        <v>3006453</v>
      </c>
      <c r="C3598">
        <v>1380</v>
      </c>
      <c r="D3598">
        <v>1501</v>
      </c>
      <c r="E3598"/>
      <c r="F3598" t="s">
        <v>253</v>
      </c>
      <c r="G3598">
        <v>1</v>
      </c>
      <c r="H3598">
        <v>0</v>
      </c>
      <c r="I3598">
        <v>0</v>
      </c>
      <c r="J3598">
        <v>0</v>
      </c>
      <c r="K3598">
        <v>0</v>
      </c>
      <c r="L3598">
        <v>0</v>
      </c>
      <c r="M3598" t="s">
        <v>2537</v>
      </c>
    </row>
    <row r="3599" spans="1:13">
      <c r="A3599" s="13">
        <f t="shared" si="56"/>
        <v>2</v>
      </c>
      <c r="B3599">
        <v>3006454</v>
      </c>
      <c r="C3599">
        <v>1380</v>
      </c>
      <c r="D3599">
        <v>1501</v>
      </c>
      <c r="E3599"/>
      <c r="F3599" t="s">
        <v>253</v>
      </c>
      <c r="G3599">
        <v>2</v>
      </c>
      <c r="H3599">
        <v>0</v>
      </c>
      <c r="I3599">
        <v>0</v>
      </c>
      <c r="J3599">
        <v>0</v>
      </c>
      <c r="K3599">
        <v>0</v>
      </c>
      <c r="L3599">
        <v>0</v>
      </c>
      <c r="M3599" t="s">
        <v>2538</v>
      </c>
    </row>
    <row r="3600" spans="1:13">
      <c r="A3600" s="13">
        <f t="shared" si="56"/>
        <v>4</v>
      </c>
      <c r="B3600">
        <v>3006455</v>
      </c>
      <c r="C3600">
        <v>1380</v>
      </c>
      <c r="D3600">
        <v>1501</v>
      </c>
      <c r="E3600"/>
      <c r="F3600" t="s">
        <v>253</v>
      </c>
      <c r="G3600">
        <v>4</v>
      </c>
      <c r="H3600">
        <v>0</v>
      </c>
      <c r="I3600">
        <v>0</v>
      </c>
      <c r="J3600">
        <v>0</v>
      </c>
      <c r="K3600">
        <v>0</v>
      </c>
      <c r="L3600">
        <v>0</v>
      </c>
      <c r="M3600" t="s">
        <v>2539</v>
      </c>
    </row>
    <row r="3601" spans="1:13">
      <c r="A3601" s="13">
        <f t="shared" si="56"/>
        <v>4</v>
      </c>
      <c r="B3601">
        <v>3006456</v>
      </c>
      <c r="C3601">
        <v>1380</v>
      </c>
      <c r="D3601">
        <v>1501</v>
      </c>
      <c r="E3601"/>
      <c r="F3601" t="s">
        <v>253</v>
      </c>
      <c r="G3601">
        <v>4</v>
      </c>
      <c r="H3601">
        <v>0</v>
      </c>
      <c r="I3601">
        <v>0</v>
      </c>
      <c r="J3601">
        <v>0</v>
      </c>
      <c r="K3601">
        <v>0</v>
      </c>
      <c r="L3601">
        <v>0</v>
      </c>
      <c r="M3601" t="s">
        <v>2540</v>
      </c>
    </row>
    <row r="3602" spans="1:13">
      <c r="A3602" s="13">
        <f t="shared" si="56"/>
        <v>11</v>
      </c>
      <c r="B3602">
        <v>3006457</v>
      </c>
      <c r="C3602">
        <v>1380</v>
      </c>
      <c r="D3602">
        <v>1501</v>
      </c>
      <c r="E3602"/>
      <c r="F3602" t="s">
        <v>253</v>
      </c>
      <c r="G3602">
        <v>11</v>
      </c>
      <c r="H3602">
        <v>0</v>
      </c>
      <c r="I3602">
        <v>0</v>
      </c>
      <c r="J3602">
        <v>0</v>
      </c>
      <c r="K3602">
        <v>0</v>
      </c>
      <c r="L3602">
        <v>0</v>
      </c>
      <c r="M3602" t="s">
        <v>2541</v>
      </c>
    </row>
    <row r="3603" spans="1:13">
      <c r="A3603" s="13">
        <f t="shared" si="56"/>
        <v>4</v>
      </c>
      <c r="B3603">
        <v>3006458</v>
      </c>
      <c r="C3603">
        <v>1380</v>
      </c>
      <c r="D3603">
        <v>1501</v>
      </c>
      <c r="E3603"/>
      <c r="F3603" t="s">
        <v>253</v>
      </c>
      <c r="G3603">
        <v>4</v>
      </c>
      <c r="H3603">
        <v>0</v>
      </c>
      <c r="I3603">
        <v>0</v>
      </c>
      <c r="J3603">
        <v>0</v>
      </c>
      <c r="K3603">
        <v>0</v>
      </c>
      <c r="L3603">
        <v>0</v>
      </c>
      <c r="M3603" t="s">
        <v>2542</v>
      </c>
    </row>
    <row r="3604" spans="1:13">
      <c r="A3604" s="13">
        <f t="shared" si="56"/>
        <v>1</v>
      </c>
      <c r="B3604">
        <v>3006459</v>
      </c>
      <c r="C3604">
        <v>1380</v>
      </c>
      <c r="D3604">
        <v>1501</v>
      </c>
      <c r="E3604"/>
      <c r="F3604" t="s">
        <v>253</v>
      </c>
      <c r="G3604">
        <v>1</v>
      </c>
      <c r="H3604">
        <v>0</v>
      </c>
      <c r="I3604">
        <v>0</v>
      </c>
      <c r="J3604">
        <v>0</v>
      </c>
      <c r="K3604">
        <v>0</v>
      </c>
      <c r="L3604">
        <v>0</v>
      </c>
      <c r="M3604" t="s">
        <v>2543</v>
      </c>
    </row>
    <row r="3605" spans="1:13">
      <c r="A3605" s="13">
        <f t="shared" si="56"/>
        <v>2</v>
      </c>
      <c r="B3605">
        <v>3006463</v>
      </c>
      <c r="C3605">
        <v>1380</v>
      </c>
      <c r="D3605">
        <v>1501</v>
      </c>
      <c r="E3605"/>
      <c r="F3605" t="s">
        <v>253</v>
      </c>
      <c r="G3605">
        <v>2</v>
      </c>
      <c r="H3605">
        <v>0</v>
      </c>
      <c r="I3605">
        <v>0</v>
      </c>
      <c r="J3605">
        <v>0</v>
      </c>
      <c r="K3605">
        <v>0</v>
      </c>
      <c r="L3605">
        <v>0</v>
      </c>
      <c r="M3605" t="s">
        <v>2544</v>
      </c>
    </row>
    <row r="3606" spans="1:13">
      <c r="A3606" s="13">
        <f t="shared" si="56"/>
        <v>1</v>
      </c>
      <c r="B3606">
        <v>3006464</v>
      </c>
      <c r="C3606">
        <v>1380</v>
      </c>
      <c r="D3606">
        <v>1501</v>
      </c>
      <c r="E3606"/>
      <c r="F3606" t="s">
        <v>253</v>
      </c>
      <c r="G3606">
        <v>1</v>
      </c>
      <c r="H3606">
        <v>0</v>
      </c>
      <c r="I3606">
        <v>0</v>
      </c>
      <c r="J3606">
        <v>0</v>
      </c>
      <c r="K3606">
        <v>0</v>
      </c>
      <c r="L3606">
        <v>0</v>
      </c>
      <c r="M3606" t="s">
        <v>2545</v>
      </c>
    </row>
    <row r="3607" spans="1:13">
      <c r="A3607" s="13">
        <f t="shared" si="56"/>
        <v>2</v>
      </c>
      <c r="B3607">
        <v>3006466</v>
      </c>
      <c r="C3607">
        <v>1380</v>
      </c>
      <c r="D3607">
        <v>1501</v>
      </c>
      <c r="E3607"/>
      <c r="F3607" t="s">
        <v>253</v>
      </c>
      <c r="G3607">
        <v>2</v>
      </c>
      <c r="H3607">
        <v>0</v>
      </c>
      <c r="I3607">
        <v>0</v>
      </c>
      <c r="J3607">
        <v>0</v>
      </c>
      <c r="K3607">
        <v>0</v>
      </c>
      <c r="L3607">
        <v>0</v>
      </c>
      <c r="M3607" t="s">
        <v>2546</v>
      </c>
    </row>
    <row r="3608" spans="1:13">
      <c r="A3608" s="13">
        <f t="shared" si="56"/>
        <v>1</v>
      </c>
      <c r="B3608">
        <v>3006467</v>
      </c>
      <c r="C3608">
        <v>1380</v>
      </c>
      <c r="D3608">
        <v>1500</v>
      </c>
      <c r="E3608"/>
      <c r="F3608" t="s">
        <v>253</v>
      </c>
      <c r="G3608">
        <v>1</v>
      </c>
      <c r="H3608">
        <v>0</v>
      </c>
      <c r="I3608">
        <v>0</v>
      </c>
      <c r="J3608">
        <v>0</v>
      </c>
      <c r="K3608">
        <v>0</v>
      </c>
      <c r="L3608">
        <v>0</v>
      </c>
      <c r="M3608" t="s">
        <v>2547</v>
      </c>
    </row>
    <row r="3609" spans="1:13">
      <c r="A3609" s="13">
        <f t="shared" si="56"/>
        <v>5</v>
      </c>
      <c r="B3609">
        <v>3006468</v>
      </c>
      <c r="C3609">
        <v>1380</v>
      </c>
      <c r="D3609">
        <v>1501</v>
      </c>
      <c r="E3609"/>
      <c r="F3609" t="s">
        <v>253</v>
      </c>
      <c r="G3609">
        <v>5</v>
      </c>
      <c r="H3609">
        <v>0</v>
      </c>
      <c r="I3609">
        <v>0</v>
      </c>
      <c r="J3609">
        <v>0</v>
      </c>
      <c r="K3609">
        <v>0</v>
      </c>
      <c r="L3609">
        <v>0</v>
      </c>
      <c r="M3609" t="s">
        <v>2548</v>
      </c>
    </row>
    <row r="3610" spans="1:13">
      <c r="A3610" s="13">
        <f t="shared" si="56"/>
        <v>1</v>
      </c>
      <c r="B3610">
        <v>3006471</v>
      </c>
      <c r="C3610">
        <v>1380</v>
      </c>
      <c r="D3610">
        <v>1500</v>
      </c>
      <c r="E3610"/>
      <c r="F3610" t="s">
        <v>253</v>
      </c>
      <c r="G3610">
        <v>1</v>
      </c>
      <c r="H3610">
        <v>0</v>
      </c>
      <c r="I3610">
        <v>0</v>
      </c>
      <c r="J3610">
        <v>0</v>
      </c>
      <c r="K3610">
        <v>0</v>
      </c>
      <c r="L3610">
        <v>0</v>
      </c>
      <c r="M3610" t="s">
        <v>7833</v>
      </c>
    </row>
    <row r="3611" spans="1:13">
      <c r="A3611" s="13">
        <f t="shared" si="56"/>
        <v>5</v>
      </c>
      <c r="B3611">
        <v>3006472</v>
      </c>
      <c r="C3611">
        <v>1380</v>
      </c>
      <c r="D3611">
        <v>1500</v>
      </c>
      <c r="E3611"/>
      <c r="F3611" t="s">
        <v>253</v>
      </c>
      <c r="G3611">
        <v>5</v>
      </c>
      <c r="H3611">
        <v>0</v>
      </c>
      <c r="I3611">
        <v>0</v>
      </c>
      <c r="J3611">
        <v>0</v>
      </c>
      <c r="K3611">
        <v>0</v>
      </c>
      <c r="L3611">
        <v>0</v>
      </c>
      <c r="M3611" t="s">
        <v>2549</v>
      </c>
    </row>
    <row r="3612" spans="1:13">
      <c r="A3612" s="13">
        <f t="shared" si="56"/>
        <v>3</v>
      </c>
      <c r="B3612">
        <v>3006474</v>
      </c>
      <c r="C3612">
        <v>1380</v>
      </c>
      <c r="D3612">
        <v>1501</v>
      </c>
      <c r="E3612"/>
      <c r="F3612" t="s">
        <v>253</v>
      </c>
      <c r="G3612">
        <v>3</v>
      </c>
      <c r="H3612">
        <v>0</v>
      </c>
      <c r="I3612">
        <v>0</v>
      </c>
      <c r="J3612">
        <v>0</v>
      </c>
      <c r="K3612">
        <v>0</v>
      </c>
      <c r="L3612">
        <v>0</v>
      </c>
      <c r="M3612" t="s">
        <v>2550</v>
      </c>
    </row>
    <row r="3613" spans="1:13">
      <c r="A3613" s="13">
        <f t="shared" si="56"/>
        <v>1</v>
      </c>
      <c r="B3613">
        <v>3006475</v>
      </c>
      <c r="C3613">
        <v>1380</v>
      </c>
      <c r="D3613">
        <v>1501</v>
      </c>
      <c r="E3613"/>
      <c r="F3613" t="s">
        <v>253</v>
      </c>
      <c r="G3613">
        <v>1</v>
      </c>
      <c r="H3613">
        <v>0</v>
      </c>
      <c r="I3613">
        <v>0</v>
      </c>
      <c r="J3613">
        <v>0</v>
      </c>
      <c r="K3613">
        <v>0</v>
      </c>
      <c r="L3613">
        <v>0</v>
      </c>
      <c r="M3613" t="s">
        <v>2551</v>
      </c>
    </row>
    <row r="3614" spans="1:13">
      <c r="A3614" s="13">
        <f t="shared" si="56"/>
        <v>1</v>
      </c>
      <c r="B3614">
        <v>3006476</v>
      </c>
      <c r="C3614">
        <v>1380</v>
      </c>
      <c r="D3614">
        <v>1500</v>
      </c>
      <c r="E3614"/>
      <c r="F3614" t="s">
        <v>253</v>
      </c>
      <c r="G3614">
        <v>1</v>
      </c>
      <c r="H3614">
        <v>0</v>
      </c>
      <c r="I3614">
        <v>0</v>
      </c>
      <c r="J3614">
        <v>0</v>
      </c>
      <c r="K3614">
        <v>0</v>
      </c>
      <c r="L3614">
        <v>0</v>
      </c>
      <c r="M3614" t="s">
        <v>2552</v>
      </c>
    </row>
    <row r="3615" spans="1:13">
      <c r="A3615" s="13">
        <f t="shared" si="56"/>
        <v>1</v>
      </c>
      <c r="B3615">
        <v>3006477</v>
      </c>
      <c r="C3615">
        <v>1380</v>
      </c>
      <c r="D3615">
        <v>1500</v>
      </c>
      <c r="E3615"/>
      <c r="F3615" t="s">
        <v>253</v>
      </c>
      <c r="G3615">
        <v>1</v>
      </c>
      <c r="H3615">
        <v>0</v>
      </c>
      <c r="I3615">
        <v>0</v>
      </c>
      <c r="J3615">
        <v>0</v>
      </c>
      <c r="K3615">
        <v>0</v>
      </c>
      <c r="L3615">
        <v>0</v>
      </c>
      <c r="M3615" t="s">
        <v>2553</v>
      </c>
    </row>
    <row r="3616" spans="1:13">
      <c r="A3616" s="13">
        <f t="shared" si="56"/>
        <v>1</v>
      </c>
      <c r="B3616">
        <v>3006478</v>
      </c>
      <c r="C3616">
        <v>1380</v>
      </c>
      <c r="D3616">
        <v>1501</v>
      </c>
      <c r="E3616"/>
      <c r="F3616" t="s">
        <v>253</v>
      </c>
      <c r="G3616">
        <v>1</v>
      </c>
      <c r="H3616">
        <v>0</v>
      </c>
      <c r="I3616">
        <v>0</v>
      </c>
      <c r="J3616">
        <v>0</v>
      </c>
      <c r="K3616">
        <v>0</v>
      </c>
      <c r="L3616">
        <v>0</v>
      </c>
      <c r="M3616" t="s">
        <v>2554</v>
      </c>
    </row>
    <row r="3617" spans="1:13">
      <c r="A3617" s="13">
        <f t="shared" si="56"/>
        <v>3</v>
      </c>
      <c r="B3617">
        <v>3006482</v>
      </c>
      <c r="C3617">
        <v>1380</v>
      </c>
      <c r="D3617">
        <v>1501</v>
      </c>
      <c r="E3617"/>
      <c r="F3617" t="s">
        <v>253</v>
      </c>
      <c r="G3617">
        <v>3</v>
      </c>
      <c r="H3617">
        <v>0</v>
      </c>
      <c r="I3617">
        <v>0</v>
      </c>
      <c r="J3617">
        <v>0</v>
      </c>
      <c r="K3617">
        <v>0</v>
      </c>
      <c r="L3617">
        <v>0</v>
      </c>
      <c r="M3617" t="s">
        <v>2555</v>
      </c>
    </row>
    <row r="3618" spans="1:13">
      <c r="A3618" s="13">
        <f t="shared" si="56"/>
        <v>3</v>
      </c>
      <c r="B3618">
        <v>3006489</v>
      </c>
      <c r="C3618">
        <v>1380</v>
      </c>
      <c r="D3618">
        <v>1501</v>
      </c>
      <c r="E3618"/>
      <c r="F3618" t="s">
        <v>253</v>
      </c>
      <c r="G3618">
        <v>3</v>
      </c>
      <c r="H3618">
        <v>0</v>
      </c>
      <c r="I3618">
        <v>0</v>
      </c>
      <c r="J3618">
        <v>0</v>
      </c>
      <c r="K3618">
        <v>0</v>
      </c>
      <c r="L3618">
        <v>0</v>
      </c>
      <c r="M3618" t="s">
        <v>2556</v>
      </c>
    </row>
    <row r="3619" spans="1:13">
      <c r="A3619" s="13">
        <f t="shared" si="56"/>
        <v>6</v>
      </c>
      <c r="B3619">
        <v>3006490</v>
      </c>
      <c r="C3619">
        <v>1380</v>
      </c>
      <c r="D3619">
        <v>1501</v>
      </c>
      <c r="E3619"/>
      <c r="F3619" t="s">
        <v>253</v>
      </c>
      <c r="G3619">
        <v>6</v>
      </c>
      <c r="H3619">
        <v>0</v>
      </c>
      <c r="I3619">
        <v>0</v>
      </c>
      <c r="J3619">
        <v>0</v>
      </c>
      <c r="K3619">
        <v>0</v>
      </c>
      <c r="L3619">
        <v>0</v>
      </c>
      <c r="M3619" t="s">
        <v>2557</v>
      </c>
    </row>
    <row r="3620" spans="1:13">
      <c r="A3620" s="13">
        <f t="shared" si="56"/>
        <v>1</v>
      </c>
      <c r="B3620">
        <v>3006492</v>
      </c>
      <c r="C3620">
        <v>1380</v>
      </c>
      <c r="D3620">
        <v>1500</v>
      </c>
      <c r="E3620"/>
      <c r="F3620" t="s">
        <v>253</v>
      </c>
      <c r="G3620">
        <v>1</v>
      </c>
      <c r="H3620">
        <v>0</v>
      </c>
      <c r="I3620">
        <v>0</v>
      </c>
      <c r="J3620">
        <v>0</v>
      </c>
      <c r="K3620">
        <v>0</v>
      </c>
      <c r="L3620">
        <v>0</v>
      </c>
      <c r="M3620" t="s">
        <v>2558</v>
      </c>
    </row>
    <row r="3621" spans="1:13">
      <c r="A3621" s="13">
        <f t="shared" si="56"/>
        <v>3</v>
      </c>
      <c r="B3621">
        <v>3006494</v>
      </c>
      <c r="C3621">
        <v>1380</v>
      </c>
      <c r="D3621">
        <v>1501</v>
      </c>
      <c r="E3621"/>
      <c r="F3621" t="s">
        <v>253</v>
      </c>
      <c r="G3621">
        <v>3</v>
      </c>
      <c r="H3621">
        <v>0</v>
      </c>
      <c r="I3621">
        <v>0</v>
      </c>
      <c r="J3621">
        <v>0</v>
      </c>
      <c r="K3621">
        <v>0</v>
      </c>
      <c r="L3621">
        <v>0</v>
      </c>
      <c r="M3621" t="s">
        <v>2559</v>
      </c>
    </row>
    <row r="3622" spans="1:13">
      <c r="A3622" s="13">
        <f t="shared" si="56"/>
        <v>3</v>
      </c>
      <c r="B3622">
        <v>3006495</v>
      </c>
      <c r="C3622">
        <v>1380</v>
      </c>
      <c r="D3622">
        <v>1501</v>
      </c>
      <c r="E3622"/>
      <c r="F3622" t="s">
        <v>253</v>
      </c>
      <c r="G3622">
        <v>3</v>
      </c>
      <c r="H3622">
        <v>0</v>
      </c>
      <c r="I3622">
        <v>0</v>
      </c>
      <c r="J3622">
        <v>0</v>
      </c>
      <c r="K3622">
        <v>0</v>
      </c>
      <c r="L3622">
        <v>0</v>
      </c>
      <c r="M3622" t="s">
        <v>2560</v>
      </c>
    </row>
    <row r="3623" spans="1:13">
      <c r="A3623" s="13">
        <f t="shared" si="56"/>
        <v>2</v>
      </c>
      <c r="B3623">
        <v>3006496</v>
      </c>
      <c r="C3623">
        <v>1380</v>
      </c>
      <c r="D3623">
        <v>1501</v>
      </c>
      <c r="E3623"/>
      <c r="F3623" t="s">
        <v>253</v>
      </c>
      <c r="G3623">
        <v>2</v>
      </c>
      <c r="H3623">
        <v>0</v>
      </c>
      <c r="I3623">
        <v>0</v>
      </c>
      <c r="J3623">
        <v>0</v>
      </c>
      <c r="K3623">
        <v>0</v>
      </c>
      <c r="L3623">
        <v>0</v>
      </c>
      <c r="M3623" t="s">
        <v>2561</v>
      </c>
    </row>
    <row r="3624" spans="1:13">
      <c r="A3624" s="13">
        <f t="shared" si="56"/>
        <v>1</v>
      </c>
      <c r="B3624">
        <v>3006498</v>
      </c>
      <c r="C3624">
        <v>1380</v>
      </c>
      <c r="D3624">
        <v>1501</v>
      </c>
      <c r="E3624"/>
      <c r="F3624" t="s">
        <v>253</v>
      </c>
      <c r="G3624">
        <v>1</v>
      </c>
      <c r="H3624">
        <v>0</v>
      </c>
      <c r="I3624">
        <v>0</v>
      </c>
      <c r="J3624">
        <v>0</v>
      </c>
      <c r="K3624">
        <v>0</v>
      </c>
      <c r="L3624">
        <v>0</v>
      </c>
      <c r="M3624" t="s">
        <v>2562</v>
      </c>
    </row>
    <row r="3625" spans="1:13">
      <c r="A3625" s="13">
        <f t="shared" si="56"/>
        <v>3</v>
      </c>
      <c r="B3625">
        <v>3006500</v>
      </c>
      <c r="C3625">
        <v>1380</v>
      </c>
      <c r="D3625">
        <v>1501</v>
      </c>
      <c r="E3625"/>
      <c r="F3625" t="s">
        <v>253</v>
      </c>
      <c r="G3625">
        <v>3</v>
      </c>
      <c r="H3625">
        <v>0</v>
      </c>
      <c r="I3625">
        <v>0</v>
      </c>
      <c r="J3625">
        <v>0</v>
      </c>
      <c r="K3625">
        <v>0</v>
      </c>
      <c r="L3625">
        <v>0</v>
      </c>
      <c r="M3625" t="s">
        <v>2563</v>
      </c>
    </row>
    <row r="3626" spans="1:13">
      <c r="A3626" s="13">
        <f t="shared" si="56"/>
        <v>2</v>
      </c>
      <c r="B3626">
        <v>3006501</v>
      </c>
      <c r="C3626">
        <v>1380</v>
      </c>
      <c r="D3626">
        <v>1501</v>
      </c>
      <c r="E3626"/>
      <c r="F3626" t="s">
        <v>253</v>
      </c>
      <c r="G3626">
        <v>2</v>
      </c>
      <c r="H3626">
        <v>0</v>
      </c>
      <c r="I3626">
        <v>0</v>
      </c>
      <c r="J3626">
        <v>0</v>
      </c>
      <c r="K3626">
        <v>0</v>
      </c>
      <c r="L3626">
        <v>0</v>
      </c>
      <c r="M3626" t="s">
        <v>2564</v>
      </c>
    </row>
    <row r="3627" spans="1:13">
      <c r="A3627" s="13">
        <f t="shared" si="56"/>
        <v>1</v>
      </c>
      <c r="B3627">
        <v>3006502</v>
      </c>
      <c r="C3627">
        <v>1380</v>
      </c>
      <c r="D3627">
        <v>1501</v>
      </c>
      <c r="E3627"/>
      <c r="F3627" t="s">
        <v>253</v>
      </c>
      <c r="G3627">
        <v>1</v>
      </c>
      <c r="H3627">
        <v>0</v>
      </c>
      <c r="I3627">
        <v>0</v>
      </c>
      <c r="J3627">
        <v>0</v>
      </c>
      <c r="K3627">
        <v>0</v>
      </c>
      <c r="L3627">
        <v>0</v>
      </c>
      <c r="M3627" t="s">
        <v>2565</v>
      </c>
    </row>
    <row r="3628" spans="1:13">
      <c r="A3628" s="13">
        <f t="shared" si="56"/>
        <v>2</v>
      </c>
      <c r="B3628">
        <v>3006503</v>
      </c>
      <c r="C3628">
        <v>1380</v>
      </c>
      <c r="D3628">
        <v>1501</v>
      </c>
      <c r="E3628"/>
      <c r="F3628" t="s">
        <v>253</v>
      </c>
      <c r="G3628">
        <v>2</v>
      </c>
      <c r="H3628">
        <v>0</v>
      </c>
      <c r="I3628">
        <v>0</v>
      </c>
      <c r="J3628">
        <v>0</v>
      </c>
      <c r="K3628">
        <v>0</v>
      </c>
      <c r="L3628">
        <v>0</v>
      </c>
      <c r="M3628" t="s">
        <v>2566</v>
      </c>
    </row>
    <row r="3629" spans="1:13">
      <c r="A3629" s="13">
        <f t="shared" si="56"/>
        <v>2</v>
      </c>
      <c r="B3629">
        <v>3006504</v>
      </c>
      <c r="C3629">
        <v>1380</v>
      </c>
      <c r="D3629">
        <v>1501</v>
      </c>
      <c r="E3629"/>
      <c r="F3629" t="s">
        <v>253</v>
      </c>
      <c r="G3629">
        <v>2</v>
      </c>
      <c r="H3629">
        <v>0</v>
      </c>
      <c r="I3629">
        <v>0</v>
      </c>
      <c r="J3629">
        <v>0</v>
      </c>
      <c r="K3629">
        <v>0</v>
      </c>
      <c r="L3629">
        <v>0</v>
      </c>
      <c r="M3629" t="s">
        <v>2567</v>
      </c>
    </row>
    <row r="3630" spans="1:13">
      <c r="A3630" s="13">
        <f t="shared" si="56"/>
        <v>2</v>
      </c>
      <c r="B3630">
        <v>3006505</v>
      </c>
      <c r="C3630">
        <v>1380</v>
      </c>
      <c r="D3630">
        <v>1501</v>
      </c>
      <c r="E3630"/>
      <c r="F3630" t="s">
        <v>253</v>
      </c>
      <c r="G3630">
        <v>2</v>
      </c>
      <c r="H3630">
        <v>0</v>
      </c>
      <c r="I3630">
        <v>0</v>
      </c>
      <c r="J3630">
        <v>0</v>
      </c>
      <c r="K3630">
        <v>0</v>
      </c>
      <c r="L3630">
        <v>0</v>
      </c>
      <c r="M3630" t="s">
        <v>2568</v>
      </c>
    </row>
    <row r="3631" spans="1:13">
      <c r="A3631" s="13">
        <f t="shared" si="56"/>
        <v>4</v>
      </c>
      <c r="B3631">
        <v>3006506</v>
      </c>
      <c r="C3631">
        <v>1380</v>
      </c>
      <c r="D3631">
        <v>1501</v>
      </c>
      <c r="E3631"/>
      <c r="F3631" t="s">
        <v>253</v>
      </c>
      <c r="G3631">
        <v>4</v>
      </c>
      <c r="H3631">
        <v>0</v>
      </c>
      <c r="I3631">
        <v>0</v>
      </c>
      <c r="J3631">
        <v>0</v>
      </c>
      <c r="K3631">
        <v>0</v>
      </c>
      <c r="L3631">
        <v>0</v>
      </c>
      <c r="M3631" t="s">
        <v>2569</v>
      </c>
    </row>
    <row r="3632" spans="1:13">
      <c r="A3632" s="13">
        <f t="shared" si="56"/>
        <v>36</v>
      </c>
      <c r="B3632">
        <v>3006508</v>
      </c>
      <c r="C3632">
        <v>1380</v>
      </c>
      <c r="D3632">
        <v>1501</v>
      </c>
      <c r="E3632"/>
      <c r="F3632" t="s">
        <v>253</v>
      </c>
      <c r="G3632">
        <v>36</v>
      </c>
      <c r="H3632">
        <v>0</v>
      </c>
      <c r="I3632">
        <v>0</v>
      </c>
      <c r="J3632">
        <v>0</v>
      </c>
      <c r="K3632">
        <v>0</v>
      </c>
      <c r="L3632">
        <v>0</v>
      </c>
      <c r="M3632" t="s">
        <v>2570</v>
      </c>
    </row>
    <row r="3633" spans="1:13">
      <c r="A3633" s="13">
        <f t="shared" si="56"/>
        <v>2</v>
      </c>
      <c r="B3633">
        <v>3006509</v>
      </c>
      <c r="C3633">
        <v>1380</v>
      </c>
      <c r="D3633">
        <v>1501</v>
      </c>
      <c r="E3633"/>
      <c r="F3633" t="s">
        <v>253</v>
      </c>
      <c r="G3633">
        <v>2</v>
      </c>
      <c r="H3633">
        <v>0</v>
      </c>
      <c r="I3633">
        <v>0</v>
      </c>
      <c r="J3633">
        <v>0</v>
      </c>
      <c r="K3633">
        <v>0</v>
      </c>
      <c r="L3633">
        <v>0</v>
      </c>
      <c r="M3633" t="s">
        <v>2571</v>
      </c>
    </row>
    <row r="3634" spans="1:13">
      <c r="A3634" s="13">
        <f t="shared" si="56"/>
        <v>1</v>
      </c>
      <c r="B3634">
        <v>3006512</v>
      </c>
      <c r="C3634">
        <v>1380</v>
      </c>
      <c r="D3634">
        <v>1501</v>
      </c>
      <c r="E3634"/>
      <c r="F3634" t="s">
        <v>253</v>
      </c>
      <c r="G3634">
        <v>1</v>
      </c>
      <c r="H3634">
        <v>0</v>
      </c>
      <c r="I3634">
        <v>0</v>
      </c>
      <c r="J3634">
        <v>0</v>
      </c>
      <c r="K3634">
        <v>0</v>
      </c>
      <c r="L3634">
        <v>0</v>
      </c>
      <c r="M3634" t="s">
        <v>2572</v>
      </c>
    </row>
    <row r="3635" spans="1:13">
      <c r="A3635" s="13">
        <f t="shared" si="56"/>
        <v>2</v>
      </c>
      <c r="B3635">
        <v>3006513</v>
      </c>
      <c r="C3635">
        <v>1380</v>
      </c>
      <c r="D3635">
        <v>1501</v>
      </c>
      <c r="E3635"/>
      <c r="F3635" t="s">
        <v>253</v>
      </c>
      <c r="G3635">
        <v>2</v>
      </c>
      <c r="H3635">
        <v>0</v>
      </c>
      <c r="I3635">
        <v>0</v>
      </c>
      <c r="J3635">
        <v>0</v>
      </c>
      <c r="K3635">
        <v>0</v>
      </c>
      <c r="L3635">
        <v>0</v>
      </c>
      <c r="M3635" t="s">
        <v>2573</v>
      </c>
    </row>
    <row r="3636" spans="1:13">
      <c r="A3636" s="13">
        <f t="shared" si="56"/>
        <v>5</v>
      </c>
      <c r="B3636">
        <v>3006514</v>
      </c>
      <c r="C3636">
        <v>1380</v>
      </c>
      <c r="D3636">
        <v>1501</v>
      </c>
      <c r="E3636"/>
      <c r="F3636" t="s">
        <v>253</v>
      </c>
      <c r="G3636">
        <v>5</v>
      </c>
      <c r="H3636">
        <v>0</v>
      </c>
      <c r="I3636">
        <v>0</v>
      </c>
      <c r="J3636">
        <v>0</v>
      </c>
      <c r="K3636">
        <v>0</v>
      </c>
      <c r="L3636">
        <v>0</v>
      </c>
      <c r="M3636" t="s">
        <v>2574</v>
      </c>
    </row>
    <row r="3637" spans="1:13">
      <c r="A3637" s="13">
        <f t="shared" si="56"/>
        <v>2</v>
      </c>
      <c r="B3637">
        <v>3006515</v>
      </c>
      <c r="C3637">
        <v>1380</v>
      </c>
      <c r="D3637">
        <v>1500</v>
      </c>
      <c r="E3637"/>
      <c r="F3637" t="s">
        <v>253</v>
      </c>
      <c r="G3637">
        <v>2</v>
      </c>
      <c r="H3637">
        <v>0</v>
      </c>
      <c r="I3637">
        <v>0</v>
      </c>
      <c r="J3637">
        <v>0</v>
      </c>
      <c r="K3637">
        <v>0</v>
      </c>
      <c r="L3637">
        <v>0</v>
      </c>
      <c r="M3637" t="s">
        <v>9291</v>
      </c>
    </row>
    <row r="3638" spans="1:13">
      <c r="A3638" s="13">
        <f t="shared" si="56"/>
        <v>1</v>
      </c>
      <c r="B3638">
        <v>3006516</v>
      </c>
      <c r="C3638">
        <v>1380</v>
      </c>
      <c r="D3638">
        <v>1500</v>
      </c>
      <c r="E3638"/>
      <c r="F3638" t="s">
        <v>253</v>
      </c>
      <c r="G3638">
        <v>1</v>
      </c>
      <c r="H3638">
        <v>0</v>
      </c>
      <c r="I3638">
        <v>0</v>
      </c>
      <c r="J3638">
        <v>0</v>
      </c>
      <c r="K3638">
        <v>0</v>
      </c>
      <c r="L3638">
        <v>0</v>
      </c>
      <c r="M3638" t="s">
        <v>2575</v>
      </c>
    </row>
    <row r="3639" spans="1:13">
      <c r="A3639" s="13">
        <f t="shared" si="56"/>
        <v>2</v>
      </c>
      <c r="B3639">
        <v>3006517</v>
      </c>
      <c r="C3639">
        <v>1380</v>
      </c>
      <c r="D3639">
        <v>1501</v>
      </c>
      <c r="E3639"/>
      <c r="F3639" t="s">
        <v>253</v>
      </c>
      <c r="G3639">
        <v>2</v>
      </c>
      <c r="H3639">
        <v>0</v>
      </c>
      <c r="I3639">
        <v>0</v>
      </c>
      <c r="J3639">
        <v>0</v>
      </c>
      <c r="K3639">
        <v>0</v>
      </c>
      <c r="L3639">
        <v>0</v>
      </c>
      <c r="M3639" t="s">
        <v>2576</v>
      </c>
    </row>
    <row r="3640" spans="1:13">
      <c r="A3640" s="13">
        <f t="shared" si="56"/>
        <v>1</v>
      </c>
      <c r="B3640">
        <v>3006518</v>
      </c>
      <c r="C3640">
        <v>1380</v>
      </c>
      <c r="D3640">
        <v>1501</v>
      </c>
      <c r="E3640"/>
      <c r="F3640" t="s">
        <v>253</v>
      </c>
      <c r="G3640">
        <v>1</v>
      </c>
      <c r="H3640">
        <v>0</v>
      </c>
      <c r="I3640">
        <v>0</v>
      </c>
      <c r="J3640">
        <v>0</v>
      </c>
      <c r="K3640">
        <v>0</v>
      </c>
      <c r="L3640">
        <v>0</v>
      </c>
      <c r="M3640" t="s">
        <v>2577</v>
      </c>
    </row>
    <row r="3641" spans="1:13">
      <c r="A3641" s="13">
        <f t="shared" si="56"/>
        <v>7</v>
      </c>
      <c r="B3641">
        <v>3006519</v>
      </c>
      <c r="C3641">
        <v>1380</v>
      </c>
      <c r="D3641">
        <v>1501</v>
      </c>
      <c r="E3641"/>
      <c r="F3641" t="s">
        <v>253</v>
      </c>
      <c r="G3641">
        <v>7</v>
      </c>
      <c r="H3641">
        <v>0</v>
      </c>
      <c r="I3641">
        <v>0</v>
      </c>
      <c r="J3641">
        <v>0</v>
      </c>
      <c r="K3641">
        <v>0</v>
      </c>
      <c r="L3641">
        <v>0</v>
      </c>
      <c r="M3641" t="s">
        <v>2578</v>
      </c>
    </row>
    <row r="3642" spans="1:13">
      <c r="A3642" s="13">
        <f t="shared" si="56"/>
        <v>3</v>
      </c>
      <c r="B3642">
        <v>3006520</v>
      </c>
      <c r="C3642">
        <v>1380</v>
      </c>
      <c r="D3642">
        <v>1501</v>
      </c>
      <c r="E3642"/>
      <c r="F3642" t="s">
        <v>253</v>
      </c>
      <c r="G3642">
        <v>3</v>
      </c>
      <c r="H3642">
        <v>0</v>
      </c>
      <c r="I3642">
        <v>0</v>
      </c>
      <c r="J3642">
        <v>0</v>
      </c>
      <c r="K3642">
        <v>0</v>
      </c>
      <c r="L3642">
        <v>0</v>
      </c>
      <c r="M3642" t="s">
        <v>2579</v>
      </c>
    </row>
    <row r="3643" spans="1:13">
      <c r="A3643" s="13">
        <f t="shared" si="56"/>
        <v>3</v>
      </c>
      <c r="B3643">
        <v>3006521</v>
      </c>
      <c r="C3643">
        <v>1380</v>
      </c>
      <c r="D3643">
        <v>1500</v>
      </c>
      <c r="E3643"/>
      <c r="F3643" t="s">
        <v>253</v>
      </c>
      <c r="G3643">
        <v>3</v>
      </c>
      <c r="H3643">
        <v>0</v>
      </c>
      <c r="I3643">
        <v>0</v>
      </c>
      <c r="J3643">
        <v>0</v>
      </c>
      <c r="K3643">
        <v>0</v>
      </c>
      <c r="L3643">
        <v>0</v>
      </c>
      <c r="M3643" t="s">
        <v>2580</v>
      </c>
    </row>
    <row r="3644" spans="1:13">
      <c r="A3644" s="13">
        <f t="shared" si="56"/>
        <v>3</v>
      </c>
      <c r="B3644">
        <v>3006522</v>
      </c>
      <c r="C3644">
        <v>1380</v>
      </c>
      <c r="D3644">
        <v>1501</v>
      </c>
      <c r="E3644"/>
      <c r="F3644" t="s">
        <v>253</v>
      </c>
      <c r="G3644">
        <v>3</v>
      </c>
      <c r="H3644">
        <v>0</v>
      </c>
      <c r="I3644">
        <v>0</v>
      </c>
      <c r="J3644">
        <v>0</v>
      </c>
      <c r="K3644">
        <v>0</v>
      </c>
      <c r="L3644">
        <v>0</v>
      </c>
      <c r="M3644" t="s">
        <v>2581</v>
      </c>
    </row>
    <row r="3645" spans="1:13">
      <c r="A3645" s="13">
        <f t="shared" si="56"/>
        <v>2</v>
      </c>
      <c r="B3645">
        <v>3006523</v>
      </c>
      <c r="C3645">
        <v>1380</v>
      </c>
      <c r="D3645">
        <v>1500</v>
      </c>
      <c r="E3645"/>
      <c r="F3645" t="s">
        <v>253</v>
      </c>
      <c r="G3645">
        <v>2</v>
      </c>
      <c r="H3645">
        <v>0</v>
      </c>
      <c r="I3645">
        <v>0</v>
      </c>
      <c r="J3645">
        <v>0</v>
      </c>
      <c r="K3645">
        <v>0</v>
      </c>
      <c r="L3645">
        <v>0</v>
      </c>
      <c r="M3645" t="s">
        <v>2582</v>
      </c>
    </row>
    <row r="3646" spans="1:13">
      <c r="A3646" s="13">
        <f t="shared" si="56"/>
        <v>4</v>
      </c>
      <c r="B3646">
        <v>3006524</v>
      </c>
      <c r="C3646">
        <v>1380</v>
      </c>
      <c r="D3646">
        <v>1501</v>
      </c>
      <c r="E3646"/>
      <c r="F3646" t="s">
        <v>253</v>
      </c>
      <c r="G3646">
        <v>4</v>
      </c>
      <c r="H3646">
        <v>0</v>
      </c>
      <c r="I3646">
        <v>0</v>
      </c>
      <c r="J3646">
        <v>0</v>
      </c>
      <c r="K3646">
        <v>0</v>
      </c>
      <c r="L3646">
        <v>0</v>
      </c>
      <c r="M3646" t="s">
        <v>2583</v>
      </c>
    </row>
    <row r="3647" spans="1:13">
      <c r="A3647" s="13">
        <f t="shared" si="56"/>
        <v>3</v>
      </c>
      <c r="B3647">
        <v>3006525</v>
      </c>
      <c r="C3647">
        <v>1380</v>
      </c>
      <c r="D3647">
        <v>1501</v>
      </c>
      <c r="E3647"/>
      <c r="F3647" t="s">
        <v>253</v>
      </c>
      <c r="G3647">
        <v>3</v>
      </c>
      <c r="H3647">
        <v>0</v>
      </c>
      <c r="I3647">
        <v>0</v>
      </c>
      <c r="J3647">
        <v>0</v>
      </c>
      <c r="K3647">
        <v>0</v>
      </c>
      <c r="L3647">
        <v>0</v>
      </c>
      <c r="M3647" t="s">
        <v>2584</v>
      </c>
    </row>
    <row r="3648" spans="1:13">
      <c r="A3648" s="13">
        <f t="shared" si="56"/>
        <v>2</v>
      </c>
      <c r="B3648">
        <v>3006526</v>
      </c>
      <c r="C3648">
        <v>1380</v>
      </c>
      <c r="D3648">
        <v>1501</v>
      </c>
      <c r="E3648"/>
      <c r="F3648" t="s">
        <v>253</v>
      </c>
      <c r="G3648">
        <v>2</v>
      </c>
      <c r="H3648">
        <v>0</v>
      </c>
      <c r="I3648">
        <v>0</v>
      </c>
      <c r="J3648">
        <v>0</v>
      </c>
      <c r="K3648">
        <v>0</v>
      </c>
      <c r="L3648">
        <v>0</v>
      </c>
      <c r="M3648" t="s">
        <v>2585</v>
      </c>
    </row>
    <row r="3649" spans="1:13">
      <c r="A3649" s="13">
        <f t="shared" si="56"/>
        <v>1</v>
      </c>
      <c r="B3649">
        <v>3006527</v>
      </c>
      <c r="C3649">
        <v>1380</v>
      </c>
      <c r="D3649">
        <v>1500</v>
      </c>
      <c r="E3649"/>
      <c r="F3649" t="s">
        <v>253</v>
      </c>
      <c r="G3649">
        <v>1</v>
      </c>
      <c r="H3649">
        <v>0</v>
      </c>
      <c r="I3649">
        <v>0</v>
      </c>
      <c r="J3649">
        <v>0</v>
      </c>
      <c r="K3649">
        <v>0</v>
      </c>
      <c r="L3649">
        <v>0</v>
      </c>
      <c r="M3649" t="s">
        <v>2586</v>
      </c>
    </row>
    <row r="3650" spans="1:13">
      <c r="A3650" s="13">
        <f t="shared" si="56"/>
        <v>2</v>
      </c>
      <c r="B3650">
        <v>3006528</v>
      </c>
      <c r="C3650">
        <v>1380</v>
      </c>
      <c r="D3650">
        <v>1500</v>
      </c>
      <c r="E3650"/>
      <c r="F3650" t="s">
        <v>253</v>
      </c>
      <c r="G3650">
        <v>2</v>
      </c>
      <c r="H3650">
        <v>0</v>
      </c>
      <c r="I3650">
        <v>0</v>
      </c>
      <c r="J3650">
        <v>0</v>
      </c>
      <c r="K3650">
        <v>0</v>
      </c>
      <c r="L3650">
        <v>0</v>
      </c>
      <c r="M3650" t="s">
        <v>8307</v>
      </c>
    </row>
    <row r="3651" spans="1:13">
      <c r="A3651" s="13">
        <f t="shared" ref="A3651:A3714" si="57">G3651+H3651+I3651</f>
        <v>3</v>
      </c>
      <c r="B3651">
        <v>3006529</v>
      </c>
      <c r="C3651">
        <v>1380</v>
      </c>
      <c r="D3651">
        <v>1501</v>
      </c>
      <c r="E3651"/>
      <c r="F3651" t="s">
        <v>253</v>
      </c>
      <c r="G3651">
        <v>3</v>
      </c>
      <c r="H3651">
        <v>0</v>
      </c>
      <c r="I3651">
        <v>0</v>
      </c>
      <c r="J3651">
        <v>0</v>
      </c>
      <c r="K3651">
        <v>0</v>
      </c>
      <c r="L3651">
        <v>0</v>
      </c>
      <c r="M3651" t="s">
        <v>2587</v>
      </c>
    </row>
    <row r="3652" spans="1:13">
      <c r="A3652" s="13">
        <f t="shared" si="57"/>
        <v>2</v>
      </c>
      <c r="B3652">
        <v>3006530</v>
      </c>
      <c r="C3652">
        <v>1380</v>
      </c>
      <c r="D3652">
        <v>1501</v>
      </c>
      <c r="E3652"/>
      <c r="F3652" t="s">
        <v>253</v>
      </c>
      <c r="G3652">
        <v>2</v>
      </c>
      <c r="H3652">
        <v>0</v>
      </c>
      <c r="I3652">
        <v>0</v>
      </c>
      <c r="J3652">
        <v>0</v>
      </c>
      <c r="K3652">
        <v>0</v>
      </c>
      <c r="L3652">
        <v>0</v>
      </c>
      <c r="M3652" t="s">
        <v>2588</v>
      </c>
    </row>
    <row r="3653" spans="1:13">
      <c r="A3653" s="13">
        <f t="shared" si="57"/>
        <v>2</v>
      </c>
      <c r="B3653">
        <v>3006531</v>
      </c>
      <c r="C3653">
        <v>1380</v>
      </c>
      <c r="D3653">
        <v>1500</v>
      </c>
      <c r="E3653"/>
      <c r="F3653" t="s">
        <v>253</v>
      </c>
      <c r="G3653">
        <v>2</v>
      </c>
      <c r="H3653">
        <v>0</v>
      </c>
      <c r="I3653">
        <v>0</v>
      </c>
      <c r="J3653">
        <v>0</v>
      </c>
      <c r="K3653">
        <v>0</v>
      </c>
      <c r="L3653">
        <v>0</v>
      </c>
      <c r="M3653" t="s">
        <v>7706</v>
      </c>
    </row>
    <row r="3654" spans="1:13">
      <c r="A3654" s="13">
        <f t="shared" si="57"/>
        <v>4</v>
      </c>
      <c r="B3654">
        <v>3006532</v>
      </c>
      <c r="C3654">
        <v>1380</v>
      </c>
      <c r="D3654">
        <v>1501</v>
      </c>
      <c r="E3654"/>
      <c r="F3654" t="s">
        <v>253</v>
      </c>
      <c r="G3654">
        <v>4</v>
      </c>
      <c r="H3654">
        <v>0</v>
      </c>
      <c r="I3654">
        <v>0</v>
      </c>
      <c r="J3654">
        <v>0</v>
      </c>
      <c r="K3654">
        <v>0</v>
      </c>
      <c r="L3654">
        <v>0</v>
      </c>
      <c r="M3654" t="s">
        <v>2589</v>
      </c>
    </row>
    <row r="3655" spans="1:13">
      <c r="A3655" s="13">
        <f t="shared" si="57"/>
        <v>3</v>
      </c>
      <c r="B3655">
        <v>3006533</v>
      </c>
      <c r="C3655">
        <v>1380</v>
      </c>
      <c r="D3655">
        <v>1500</v>
      </c>
      <c r="E3655"/>
      <c r="F3655" t="s">
        <v>253</v>
      </c>
      <c r="G3655">
        <v>3</v>
      </c>
      <c r="H3655">
        <v>0</v>
      </c>
      <c r="I3655">
        <v>0</v>
      </c>
      <c r="J3655">
        <v>0</v>
      </c>
      <c r="K3655">
        <v>0</v>
      </c>
      <c r="L3655">
        <v>0</v>
      </c>
      <c r="M3655" t="s">
        <v>2590</v>
      </c>
    </row>
    <row r="3656" spans="1:13">
      <c r="A3656" s="13">
        <f t="shared" si="57"/>
        <v>5</v>
      </c>
      <c r="B3656">
        <v>3006534</v>
      </c>
      <c r="C3656">
        <v>1380</v>
      </c>
      <c r="D3656">
        <v>1501</v>
      </c>
      <c r="E3656"/>
      <c r="F3656" t="s">
        <v>253</v>
      </c>
      <c r="G3656">
        <v>5</v>
      </c>
      <c r="H3656">
        <v>0</v>
      </c>
      <c r="I3656">
        <v>0</v>
      </c>
      <c r="J3656">
        <v>0</v>
      </c>
      <c r="K3656">
        <v>0</v>
      </c>
      <c r="L3656">
        <v>0</v>
      </c>
      <c r="M3656" t="s">
        <v>2591</v>
      </c>
    </row>
    <row r="3657" spans="1:13">
      <c r="A3657" s="13">
        <f t="shared" si="57"/>
        <v>2</v>
      </c>
      <c r="B3657">
        <v>3006535</v>
      </c>
      <c r="C3657">
        <v>1380</v>
      </c>
      <c r="D3657">
        <v>1500</v>
      </c>
      <c r="E3657"/>
      <c r="F3657" t="s">
        <v>253</v>
      </c>
      <c r="G3657">
        <v>2</v>
      </c>
      <c r="H3657">
        <v>0</v>
      </c>
      <c r="I3657">
        <v>0</v>
      </c>
      <c r="J3657">
        <v>0</v>
      </c>
      <c r="K3657">
        <v>0</v>
      </c>
      <c r="L3657">
        <v>0</v>
      </c>
      <c r="M3657" t="s">
        <v>2592</v>
      </c>
    </row>
    <row r="3658" spans="1:13">
      <c r="A3658" s="13">
        <f t="shared" si="57"/>
        <v>2</v>
      </c>
      <c r="B3658">
        <v>3006536</v>
      </c>
      <c r="C3658">
        <v>1380</v>
      </c>
      <c r="D3658">
        <v>1501</v>
      </c>
      <c r="E3658"/>
      <c r="F3658" t="s">
        <v>253</v>
      </c>
      <c r="G3658">
        <v>2</v>
      </c>
      <c r="H3658">
        <v>0</v>
      </c>
      <c r="I3658">
        <v>0</v>
      </c>
      <c r="J3658">
        <v>0</v>
      </c>
      <c r="K3658">
        <v>0</v>
      </c>
      <c r="L3658">
        <v>0</v>
      </c>
      <c r="M3658" t="s">
        <v>2593</v>
      </c>
    </row>
    <row r="3659" spans="1:13">
      <c r="A3659" s="13">
        <f t="shared" si="57"/>
        <v>1</v>
      </c>
      <c r="B3659">
        <v>3006537</v>
      </c>
      <c r="C3659">
        <v>1380</v>
      </c>
      <c r="D3659">
        <v>1500</v>
      </c>
      <c r="E3659"/>
      <c r="F3659" t="s">
        <v>253</v>
      </c>
      <c r="G3659">
        <v>1</v>
      </c>
      <c r="H3659">
        <v>0</v>
      </c>
      <c r="I3659">
        <v>0</v>
      </c>
      <c r="J3659">
        <v>0</v>
      </c>
      <c r="K3659">
        <v>0</v>
      </c>
      <c r="L3659">
        <v>0</v>
      </c>
      <c r="M3659" t="s">
        <v>2594</v>
      </c>
    </row>
    <row r="3660" spans="1:13">
      <c r="A3660" s="13">
        <f t="shared" si="57"/>
        <v>2</v>
      </c>
      <c r="B3660">
        <v>3006538</v>
      </c>
      <c r="C3660">
        <v>1380</v>
      </c>
      <c r="D3660">
        <v>1500</v>
      </c>
      <c r="E3660"/>
      <c r="F3660" t="s">
        <v>253</v>
      </c>
      <c r="G3660">
        <v>2</v>
      </c>
      <c r="H3660">
        <v>0</v>
      </c>
      <c r="I3660">
        <v>0</v>
      </c>
      <c r="J3660">
        <v>0</v>
      </c>
      <c r="K3660">
        <v>0</v>
      </c>
      <c r="L3660">
        <v>0</v>
      </c>
      <c r="M3660" t="s">
        <v>7721</v>
      </c>
    </row>
    <row r="3661" spans="1:13">
      <c r="A3661" s="13">
        <f t="shared" si="57"/>
        <v>12</v>
      </c>
      <c r="B3661">
        <v>3006539</v>
      </c>
      <c r="C3661">
        <v>1380</v>
      </c>
      <c r="D3661">
        <v>1500</v>
      </c>
      <c r="E3661"/>
      <c r="F3661" t="s">
        <v>253</v>
      </c>
      <c r="G3661">
        <v>12</v>
      </c>
      <c r="H3661">
        <v>0</v>
      </c>
      <c r="I3661">
        <v>0</v>
      </c>
      <c r="J3661">
        <v>0</v>
      </c>
      <c r="K3661">
        <v>0</v>
      </c>
      <c r="L3661">
        <v>0</v>
      </c>
      <c r="M3661" t="s">
        <v>2595</v>
      </c>
    </row>
    <row r="3662" spans="1:13">
      <c r="A3662" s="13">
        <f t="shared" si="57"/>
        <v>2</v>
      </c>
      <c r="B3662">
        <v>3006540</v>
      </c>
      <c r="C3662">
        <v>1380</v>
      </c>
      <c r="D3662">
        <v>1500</v>
      </c>
      <c r="E3662"/>
      <c r="F3662" t="s">
        <v>253</v>
      </c>
      <c r="G3662">
        <v>2</v>
      </c>
      <c r="H3662">
        <v>0</v>
      </c>
      <c r="I3662">
        <v>0</v>
      </c>
      <c r="J3662">
        <v>0</v>
      </c>
      <c r="K3662">
        <v>0</v>
      </c>
      <c r="L3662">
        <v>0</v>
      </c>
      <c r="M3662" t="s">
        <v>2596</v>
      </c>
    </row>
    <row r="3663" spans="1:13">
      <c r="A3663" s="13">
        <f t="shared" si="57"/>
        <v>2</v>
      </c>
      <c r="B3663">
        <v>3006540</v>
      </c>
      <c r="C3663">
        <v>1400</v>
      </c>
      <c r="D3663">
        <v>1500</v>
      </c>
      <c r="E3663"/>
      <c r="F3663" t="s">
        <v>253</v>
      </c>
      <c r="G3663">
        <v>2</v>
      </c>
      <c r="H3663">
        <v>0</v>
      </c>
      <c r="I3663">
        <v>0</v>
      </c>
      <c r="J3663">
        <v>0</v>
      </c>
      <c r="K3663">
        <v>0</v>
      </c>
      <c r="L3663">
        <v>0</v>
      </c>
      <c r="M3663" t="s">
        <v>2596</v>
      </c>
    </row>
    <row r="3664" spans="1:13">
      <c r="A3664" s="13">
        <f t="shared" si="57"/>
        <v>12</v>
      </c>
      <c r="B3664">
        <v>3006541</v>
      </c>
      <c r="C3664">
        <v>1380</v>
      </c>
      <c r="D3664">
        <v>1500</v>
      </c>
      <c r="E3664"/>
      <c r="F3664" t="s">
        <v>253</v>
      </c>
      <c r="G3664">
        <v>12</v>
      </c>
      <c r="H3664">
        <v>0</v>
      </c>
      <c r="I3664">
        <v>0</v>
      </c>
      <c r="J3664">
        <v>0</v>
      </c>
      <c r="K3664">
        <v>0</v>
      </c>
      <c r="L3664">
        <v>0</v>
      </c>
      <c r="M3664" t="s">
        <v>9321</v>
      </c>
    </row>
    <row r="3665" spans="1:13">
      <c r="A3665" s="13">
        <f t="shared" si="57"/>
        <v>2</v>
      </c>
      <c r="B3665">
        <v>3006542</v>
      </c>
      <c r="C3665">
        <v>1380</v>
      </c>
      <c r="D3665">
        <v>1501</v>
      </c>
      <c r="E3665"/>
      <c r="F3665" t="s">
        <v>253</v>
      </c>
      <c r="G3665">
        <v>2</v>
      </c>
      <c r="H3665">
        <v>0</v>
      </c>
      <c r="I3665">
        <v>0</v>
      </c>
      <c r="J3665">
        <v>0</v>
      </c>
      <c r="K3665">
        <v>0</v>
      </c>
      <c r="L3665">
        <v>0</v>
      </c>
      <c r="M3665" t="s">
        <v>2597</v>
      </c>
    </row>
    <row r="3666" spans="1:13">
      <c r="A3666" s="13">
        <f t="shared" si="57"/>
        <v>2</v>
      </c>
      <c r="B3666">
        <v>3006543</v>
      </c>
      <c r="C3666">
        <v>1380</v>
      </c>
      <c r="D3666">
        <v>1501</v>
      </c>
      <c r="E3666"/>
      <c r="F3666" t="s">
        <v>253</v>
      </c>
      <c r="G3666">
        <v>2</v>
      </c>
      <c r="H3666">
        <v>0</v>
      </c>
      <c r="I3666">
        <v>0</v>
      </c>
      <c r="J3666">
        <v>0</v>
      </c>
      <c r="K3666">
        <v>0</v>
      </c>
      <c r="L3666">
        <v>0</v>
      </c>
      <c r="M3666" t="s">
        <v>2598</v>
      </c>
    </row>
    <row r="3667" spans="1:13">
      <c r="A3667" s="13">
        <f t="shared" si="57"/>
        <v>6</v>
      </c>
      <c r="B3667">
        <v>3006544</v>
      </c>
      <c r="C3667">
        <v>1380</v>
      </c>
      <c r="D3667">
        <v>1500</v>
      </c>
      <c r="E3667"/>
      <c r="F3667" t="s">
        <v>253</v>
      </c>
      <c r="G3667">
        <v>6</v>
      </c>
      <c r="H3667">
        <v>0</v>
      </c>
      <c r="I3667">
        <v>0</v>
      </c>
      <c r="J3667">
        <v>0</v>
      </c>
      <c r="K3667">
        <v>0</v>
      </c>
      <c r="L3667">
        <v>0</v>
      </c>
      <c r="M3667" t="s">
        <v>2599</v>
      </c>
    </row>
    <row r="3668" spans="1:13">
      <c r="A3668" s="13">
        <f t="shared" si="57"/>
        <v>3</v>
      </c>
      <c r="B3668">
        <v>3006545</v>
      </c>
      <c r="C3668">
        <v>1380</v>
      </c>
      <c r="D3668">
        <v>1501</v>
      </c>
      <c r="E3668"/>
      <c r="F3668" t="s">
        <v>253</v>
      </c>
      <c r="G3668">
        <v>3</v>
      </c>
      <c r="H3668">
        <v>0</v>
      </c>
      <c r="I3668">
        <v>0</v>
      </c>
      <c r="J3668">
        <v>0</v>
      </c>
      <c r="K3668">
        <v>0</v>
      </c>
      <c r="L3668">
        <v>0</v>
      </c>
      <c r="M3668" t="s">
        <v>2600</v>
      </c>
    </row>
    <row r="3669" spans="1:13">
      <c r="A3669" s="13">
        <f t="shared" si="57"/>
        <v>14</v>
      </c>
      <c r="B3669">
        <v>3006546</v>
      </c>
      <c r="C3669">
        <v>1380</v>
      </c>
      <c r="D3669">
        <v>1500</v>
      </c>
      <c r="E3669"/>
      <c r="F3669" t="s">
        <v>253</v>
      </c>
      <c r="G3669">
        <v>14</v>
      </c>
      <c r="H3669">
        <v>0</v>
      </c>
      <c r="I3669">
        <v>0</v>
      </c>
      <c r="J3669">
        <v>0</v>
      </c>
      <c r="K3669">
        <v>0</v>
      </c>
      <c r="L3669">
        <v>0</v>
      </c>
      <c r="M3669" t="s">
        <v>2601</v>
      </c>
    </row>
    <row r="3670" spans="1:13">
      <c r="A3670" s="13">
        <f t="shared" si="57"/>
        <v>1</v>
      </c>
      <c r="B3670">
        <v>3006547</v>
      </c>
      <c r="C3670">
        <v>1380</v>
      </c>
      <c r="D3670">
        <v>1500</v>
      </c>
      <c r="E3670"/>
      <c r="F3670" t="s">
        <v>253</v>
      </c>
      <c r="G3670">
        <v>1</v>
      </c>
      <c r="H3670">
        <v>0</v>
      </c>
      <c r="I3670">
        <v>0</v>
      </c>
      <c r="J3670">
        <v>0</v>
      </c>
      <c r="K3670">
        <v>0</v>
      </c>
      <c r="L3670">
        <v>0</v>
      </c>
      <c r="M3670" t="s">
        <v>2602</v>
      </c>
    </row>
    <row r="3671" spans="1:13">
      <c r="A3671" s="13">
        <f t="shared" si="57"/>
        <v>2</v>
      </c>
      <c r="B3671">
        <v>3006548</v>
      </c>
      <c r="C3671">
        <v>1380</v>
      </c>
      <c r="D3671">
        <v>1500</v>
      </c>
      <c r="E3671"/>
      <c r="F3671" t="s">
        <v>253</v>
      </c>
      <c r="G3671">
        <v>2</v>
      </c>
      <c r="H3671">
        <v>0</v>
      </c>
      <c r="I3671">
        <v>0</v>
      </c>
      <c r="J3671">
        <v>0</v>
      </c>
      <c r="K3671">
        <v>0</v>
      </c>
      <c r="L3671">
        <v>0</v>
      </c>
      <c r="M3671" t="s">
        <v>9322</v>
      </c>
    </row>
    <row r="3672" spans="1:13">
      <c r="A3672" s="13">
        <f t="shared" si="57"/>
        <v>2</v>
      </c>
      <c r="B3672">
        <v>3006549</v>
      </c>
      <c r="C3672">
        <v>1380</v>
      </c>
      <c r="D3672">
        <v>1501</v>
      </c>
      <c r="E3672"/>
      <c r="F3672" t="s">
        <v>253</v>
      </c>
      <c r="G3672">
        <v>2</v>
      </c>
      <c r="H3672">
        <v>0</v>
      </c>
      <c r="I3672">
        <v>0</v>
      </c>
      <c r="J3672">
        <v>0</v>
      </c>
      <c r="K3672">
        <v>0</v>
      </c>
      <c r="L3672">
        <v>0</v>
      </c>
      <c r="M3672" t="s">
        <v>2603</v>
      </c>
    </row>
    <row r="3673" spans="1:13">
      <c r="A3673" s="13">
        <f t="shared" si="57"/>
        <v>2</v>
      </c>
      <c r="B3673">
        <v>3006550</v>
      </c>
      <c r="C3673">
        <v>1380</v>
      </c>
      <c r="D3673">
        <v>1501</v>
      </c>
      <c r="E3673"/>
      <c r="F3673" t="s">
        <v>253</v>
      </c>
      <c r="G3673">
        <v>2</v>
      </c>
      <c r="H3673">
        <v>0</v>
      </c>
      <c r="I3673">
        <v>0</v>
      </c>
      <c r="J3673">
        <v>0</v>
      </c>
      <c r="K3673">
        <v>0</v>
      </c>
      <c r="L3673">
        <v>0</v>
      </c>
      <c r="M3673" t="s">
        <v>2604</v>
      </c>
    </row>
    <row r="3674" spans="1:13">
      <c r="A3674" s="13">
        <f t="shared" si="57"/>
        <v>18</v>
      </c>
      <c r="B3674">
        <v>3006551</v>
      </c>
      <c r="C3674">
        <v>1380</v>
      </c>
      <c r="D3674">
        <v>1500</v>
      </c>
      <c r="E3674"/>
      <c r="F3674" t="s">
        <v>253</v>
      </c>
      <c r="G3674">
        <v>18</v>
      </c>
      <c r="H3674">
        <v>0</v>
      </c>
      <c r="I3674">
        <v>0</v>
      </c>
      <c r="J3674">
        <v>0</v>
      </c>
      <c r="K3674">
        <v>0</v>
      </c>
      <c r="L3674">
        <v>0</v>
      </c>
      <c r="M3674" t="s">
        <v>2605</v>
      </c>
    </row>
    <row r="3675" spans="1:13">
      <c r="A3675" s="13">
        <f t="shared" si="57"/>
        <v>2</v>
      </c>
      <c r="B3675">
        <v>3006552</v>
      </c>
      <c r="C3675">
        <v>1380</v>
      </c>
      <c r="D3675">
        <v>1501</v>
      </c>
      <c r="E3675"/>
      <c r="F3675" t="s">
        <v>253</v>
      </c>
      <c r="G3675">
        <v>2</v>
      </c>
      <c r="H3675">
        <v>0</v>
      </c>
      <c r="I3675">
        <v>0</v>
      </c>
      <c r="J3675">
        <v>0</v>
      </c>
      <c r="K3675">
        <v>0</v>
      </c>
      <c r="L3675">
        <v>0</v>
      </c>
      <c r="M3675" t="s">
        <v>2606</v>
      </c>
    </row>
    <row r="3676" spans="1:13">
      <c r="A3676" s="13">
        <f t="shared" si="57"/>
        <v>1</v>
      </c>
      <c r="B3676">
        <v>3006553</v>
      </c>
      <c r="C3676">
        <v>1380</v>
      </c>
      <c r="D3676">
        <v>1500</v>
      </c>
      <c r="E3676"/>
      <c r="F3676" t="s">
        <v>253</v>
      </c>
      <c r="G3676">
        <v>1</v>
      </c>
      <c r="H3676">
        <v>0</v>
      </c>
      <c r="I3676">
        <v>0</v>
      </c>
      <c r="J3676">
        <v>0</v>
      </c>
      <c r="K3676">
        <v>0</v>
      </c>
      <c r="L3676">
        <v>0</v>
      </c>
      <c r="M3676" t="s">
        <v>8144</v>
      </c>
    </row>
    <row r="3677" spans="1:13">
      <c r="A3677" s="13">
        <f t="shared" si="57"/>
        <v>7</v>
      </c>
      <c r="B3677">
        <v>3006554</v>
      </c>
      <c r="C3677">
        <v>1380</v>
      </c>
      <c r="D3677">
        <v>1500</v>
      </c>
      <c r="E3677"/>
      <c r="F3677" t="s">
        <v>253</v>
      </c>
      <c r="G3677">
        <v>7</v>
      </c>
      <c r="H3677">
        <v>0</v>
      </c>
      <c r="I3677">
        <v>0</v>
      </c>
      <c r="J3677">
        <v>0</v>
      </c>
      <c r="K3677">
        <v>0</v>
      </c>
      <c r="L3677">
        <v>0</v>
      </c>
      <c r="M3677" t="s">
        <v>7456</v>
      </c>
    </row>
    <row r="3678" spans="1:13">
      <c r="A3678" s="13">
        <f t="shared" si="57"/>
        <v>2</v>
      </c>
      <c r="B3678">
        <v>3006555</v>
      </c>
      <c r="C3678">
        <v>1380</v>
      </c>
      <c r="D3678">
        <v>1500</v>
      </c>
      <c r="E3678"/>
      <c r="F3678" t="s">
        <v>253</v>
      </c>
      <c r="G3678">
        <v>2</v>
      </c>
      <c r="H3678">
        <v>0</v>
      </c>
      <c r="I3678">
        <v>0</v>
      </c>
      <c r="J3678">
        <v>0</v>
      </c>
      <c r="K3678">
        <v>0</v>
      </c>
      <c r="L3678">
        <v>0</v>
      </c>
      <c r="M3678" t="s">
        <v>2607</v>
      </c>
    </row>
    <row r="3679" spans="1:13">
      <c r="A3679" s="13">
        <f t="shared" si="57"/>
        <v>8</v>
      </c>
      <c r="B3679">
        <v>3006556</v>
      </c>
      <c r="C3679">
        <v>1380</v>
      </c>
      <c r="D3679">
        <v>1500</v>
      </c>
      <c r="E3679"/>
      <c r="F3679" t="s">
        <v>253</v>
      </c>
      <c r="G3679">
        <v>8</v>
      </c>
      <c r="H3679">
        <v>0</v>
      </c>
      <c r="I3679">
        <v>0</v>
      </c>
      <c r="J3679">
        <v>0</v>
      </c>
      <c r="K3679">
        <v>0</v>
      </c>
      <c r="L3679">
        <v>0</v>
      </c>
      <c r="M3679" t="s">
        <v>2608</v>
      </c>
    </row>
    <row r="3680" spans="1:13">
      <c r="A3680" s="13">
        <f t="shared" si="57"/>
        <v>2</v>
      </c>
      <c r="B3680">
        <v>3006557</v>
      </c>
      <c r="C3680">
        <v>1380</v>
      </c>
      <c r="D3680">
        <v>1500</v>
      </c>
      <c r="E3680"/>
      <c r="F3680" t="s">
        <v>253</v>
      </c>
      <c r="G3680">
        <v>2</v>
      </c>
      <c r="H3680">
        <v>0</v>
      </c>
      <c r="I3680">
        <v>0</v>
      </c>
      <c r="J3680">
        <v>0</v>
      </c>
      <c r="K3680">
        <v>0</v>
      </c>
      <c r="L3680">
        <v>0</v>
      </c>
      <c r="M3680" t="s">
        <v>2609</v>
      </c>
    </row>
    <row r="3681" spans="1:13">
      <c r="A3681" s="13">
        <f t="shared" si="57"/>
        <v>1</v>
      </c>
      <c r="B3681">
        <v>3006559</v>
      </c>
      <c r="C3681">
        <v>1380</v>
      </c>
      <c r="D3681">
        <v>1500</v>
      </c>
      <c r="E3681"/>
      <c r="F3681" t="s">
        <v>253</v>
      </c>
      <c r="G3681">
        <v>1</v>
      </c>
      <c r="H3681">
        <v>0</v>
      </c>
      <c r="I3681">
        <v>0</v>
      </c>
      <c r="J3681">
        <v>0</v>
      </c>
      <c r="K3681">
        <v>0</v>
      </c>
      <c r="L3681">
        <v>0</v>
      </c>
      <c r="M3681" t="s">
        <v>2610</v>
      </c>
    </row>
    <row r="3682" spans="1:13">
      <c r="A3682" s="13">
        <f t="shared" si="57"/>
        <v>1</v>
      </c>
      <c r="B3682">
        <v>3006559</v>
      </c>
      <c r="C3682">
        <v>1400</v>
      </c>
      <c r="D3682">
        <v>1500</v>
      </c>
      <c r="E3682"/>
      <c r="F3682" t="s">
        <v>253</v>
      </c>
      <c r="G3682">
        <v>1</v>
      </c>
      <c r="H3682">
        <v>0</v>
      </c>
      <c r="I3682">
        <v>0</v>
      </c>
      <c r="J3682">
        <v>0</v>
      </c>
      <c r="K3682">
        <v>0</v>
      </c>
      <c r="L3682">
        <v>0</v>
      </c>
      <c r="M3682" t="s">
        <v>2610</v>
      </c>
    </row>
    <row r="3683" spans="1:13">
      <c r="A3683" s="13">
        <f t="shared" si="57"/>
        <v>1</v>
      </c>
      <c r="B3683">
        <v>3006560</v>
      </c>
      <c r="C3683">
        <v>1380</v>
      </c>
      <c r="D3683">
        <v>1500</v>
      </c>
      <c r="E3683"/>
      <c r="F3683" t="s">
        <v>253</v>
      </c>
      <c r="G3683">
        <v>1</v>
      </c>
      <c r="H3683">
        <v>0</v>
      </c>
      <c r="I3683">
        <v>0</v>
      </c>
      <c r="J3683">
        <v>0</v>
      </c>
      <c r="K3683">
        <v>0</v>
      </c>
      <c r="L3683">
        <v>0</v>
      </c>
      <c r="M3683" t="s">
        <v>7966</v>
      </c>
    </row>
    <row r="3684" spans="1:13">
      <c r="A3684" s="13">
        <f t="shared" si="57"/>
        <v>51</v>
      </c>
      <c r="B3684">
        <v>3006561</v>
      </c>
      <c r="C3684">
        <v>1380</v>
      </c>
      <c r="D3684">
        <v>1500</v>
      </c>
      <c r="E3684"/>
      <c r="F3684" t="s">
        <v>253</v>
      </c>
      <c r="G3684">
        <v>51</v>
      </c>
      <c r="H3684">
        <v>0</v>
      </c>
      <c r="I3684">
        <v>0</v>
      </c>
      <c r="J3684">
        <v>0</v>
      </c>
      <c r="K3684">
        <v>0</v>
      </c>
      <c r="L3684">
        <v>0</v>
      </c>
      <c r="M3684" t="s">
        <v>2611</v>
      </c>
    </row>
    <row r="3685" spans="1:13">
      <c r="A3685" s="13">
        <f t="shared" si="57"/>
        <v>132</v>
      </c>
      <c r="B3685">
        <v>3006562</v>
      </c>
      <c r="C3685">
        <v>1380</v>
      </c>
      <c r="D3685">
        <v>1500</v>
      </c>
      <c r="E3685"/>
      <c r="F3685" t="s">
        <v>253</v>
      </c>
      <c r="G3685">
        <v>132</v>
      </c>
      <c r="H3685">
        <v>0</v>
      </c>
      <c r="I3685">
        <v>0</v>
      </c>
      <c r="J3685">
        <v>0</v>
      </c>
      <c r="K3685">
        <v>0</v>
      </c>
      <c r="L3685">
        <v>0</v>
      </c>
      <c r="M3685" t="s">
        <v>2612</v>
      </c>
    </row>
    <row r="3686" spans="1:13">
      <c r="A3686" s="13">
        <f t="shared" si="57"/>
        <v>7</v>
      </c>
      <c r="B3686">
        <v>3006563</v>
      </c>
      <c r="C3686">
        <v>1380</v>
      </c>
      <c r="D3686">
        <v>1501</v>
      </c>
      <c r="E3686"/>
      <c r="F3686" t="s">
        <v>253</v>
      </c>
      <c r="G3686">
        <v>7</v>
      </c>
      <c r="H3686">
        <v>0</v>
      </c>
      <c r="I3686">
        <v>0</v>
      </c>
      <c r="J3686">
        <v>0</v>
      </c>
      <c r="K3686">
        <v>0</v>
      </c>
      <c r="L3686">
        <v>0</v>
      </c>
      <c r="M3686" t="s">
        <v>2613</v>
      </c>
    </row>
    <row r="3687" spans="1:13">
      <c r="A3687" s="13">
        <f t="shared" si="57"/>
        <v>84</v>
      </c>
      <c r="B3687">
        <v>3006564</v>
      </c>
      <c r="C3687">
        <v>1380</v>
      </c>
      <c r="D3687">
        <v>1500</v>
      </c>
      <c r="E3687"/>
      <c r="F3687" t="s">
        <v>253</v>
      </c>
      <c r="G3687">
        <v>84</v>
      </c>
      <c r="H3687">
        <v>0</v>
      </c>
      <c r="I3687">
        <v>0</v>
      </c>
      <c r="J3687">
        <v>0</v>
      </c>
      <c r="K3687">
        <v>0</v>
      </c>
      <c r="L3687">
        <v>0</v>
      </c>
      <c r="M3687" t="s">
        <v>2614</v>
      </c>
    </row>
    <row r="3688" spans="1:13">
      <c r="A3688" s="13">
        <f t="shared" si="57"/>
        <v>119</v>
      </c>
      <c r="B3688">
        <v>3006565</v>
      </c>
      <c r="C3688">
        <v>1380</v>
      </c>
      <c r="D3688">
        <v>1500</v>
      </c>
      <c r="E3688"/>
      <c r="F3688" t="s">
        <v>253</v>
      </c>
      <c r="G3688">
        <v>119</v>
      </c>
      <c r="H3688">
        <v>0</v>
      </c>
      <c r="I3688">
        <v>0</v>
      </c>
      <c r="J3688">
        <v>0</v>
      </c>
      <c r="K3688">
        <v>0</v>
      </c>
      <c r="L3688">
        <v>0</v>
      </c>
      <c r="M3688" t="s">
        <v>2615</v>
      </c>
    </row>
    <row r="3689" spans="1:13">
      <c r="A3689" s="13">
        <f t="shared" si="57"/>
        <v>90</v>
      </c>
      <c r="B3689">
        <v>3006566</v>
      </c>
      <c r="C3689">
        <v>1380</v>
      </c>
      <c r="D3689">
        <v>1500</v>
      </c>
      <c r="E3689"/>
      <c r="F3689" t="s">
        <v>289</v>
      </c>
      <c r="G3689">
        <v>90</v>
      </c>
      <c r="H3689">
        <v>0</v>
      </c>
      <c r="I3689">
        <v>0</v>
      </c>
      <c r="J3689">
        <v>0</v>
      </c>
      <c r="K3689">
        <v>0</v>
      </c>
      <c r="L3689">
        <v>0</v>
      </c>
      <c r="M3689" t="s">
        <v>8843</v>
      </c>
    </row>
    <row r="3690" spans="1:13">
      <c r="A3690" s="13">
        <f t="shared" si="57"/>
        <v>2</v>
      </c>
      <c r="B3690">
        <v>3006567</v>
      </c>
      <c r="C3690">
        <v>1380</v>
      </c>
      <c r="D3690">
        <v>1501</v>
      </c>
      <c r="E3690"/>
      <c r="F3690" t="s">
        <v>253</v>
      </c>
      <c r="G3690">
        <v>2</v>
      </c>
      <c r="H3690">
        <v>0</v>
      </c>
      <c r="I3690">
        <v>0</v>
      </c>
      <c r="J3690">
        <v>0</v>
      </c>
      <c r="K3690">
        <v>0</v>
      </c>
      <c r="L3690">
        <v>0</v>
      </c>
      <c r="M3690" t="s">
        <v>2616</v>
      </c>
    </row>
    <row r="3691" spans="1:13">
      <c r="A3691" s="13">
        <f t="shared" si="57"/>
        <v>1</v>
      </c>
      <c r="B3691">
        <v>3006568</v>
      </c>
      <c r="C3691">
        <v>1380</v>
      </c>
      <c r="D3691">
        <v>1501</v>
      </c>
      <c r="E3691"/>
      <c r="F3691" t="s">
        <v>253</v>
      </c>
      <c r="G3691">
        <v>1</v>
      </c>
      <c r="H3691">
        <v>0</v>
      </c>
      <c r="I3691">
        <v>0</v>
      </c>
      <c r="J3691">
        <v>0</v>
      </c>
      <c r="K3691">
        <v>0</v>
      </c>
      <c r="L3691">
        <v>0</v>
      </c>
      <c r="M3691" t="s">
        <v>2617</v>
      </c>
    </row>
    <row r="3692" spans="1:13">
      <c r="A3692" s="13">
        <f t="shared" si="57"/>
        <v>2</v>
      </c>
      <c r="B3692">
        <v>3006569</v>
      </c>
      <c r="C3692">
        <v>1380</v>
      </c>
      <c r="D3692">
        <v>1501</v>
      </c>
      <c r="E3692"/>
      <c r="F3692" t="s">
        <v>253</v>
      </c>
      <c r="G3692">
        <v>2</v>
      </c>
      <c r="H3692">
        <v>0</v>
      </c>
      <c r="I3692">
        <v>0</v>
      </c>
      <c r="J3692">
        <v>0</v>
      </c>
      <c r="K3692">
        <v>0</v>
      </c>
      <c r="L3692">
        <v>0</v>
      </c>
      <c r="M3692" t="s">
        <v>2618</v>
      </c>
    </row>
    <row r="3693" spans="1:13">
      <c r="A3693" s="13">
        <f t="shared" si="57"/>
        <v>1</v>
      </c>
      <c r="B3693">
        <v>3006571</v>
      </c>
      <c r="C3693">
        <v>1380</v>
      </c>
      <c r="D3693">
        <v>1500</v>
      </c>
      <c r="E3693"/>
      <c r="F3693" t="s">
        <v>253</v>
      </c>
      <c r="G3693">
        <v>1</v>
      </c>
      <c r="H3693">
        <v>0</v>
      </c>
      <c r="I3693">
        <v>0</v>
      </c>
      <c r="J3693">
        <v>0</v>
      </c>
      <c r="K3693">
        <v>0</v>
      </c>
      <c r="L3693">
        <v>0</v>
      </c>
      <c r="M3693" t="s">
        <v>2619</v>
      </c>
    </row>
    <row r="3694" spans="1:13">
      <c r="A3694" s="13">
        <f t="shared" si="57"/>
        <v>5</v>
      </c>
      <c r="B3694">
        <v>3006574</v>
      </c>
      <c r="C3694">
        <v>1380</v>
      </c>
      <c r="D3694">
        <v>1501</v>
      </c>
      <c r="E3694"/>
      <c r="F3694" t="s">
        <v>253</v>
      </c>
      <c r="G3694">
        <v>5</v>
      </c>
      <c r="H3694">
        <v>0</v>
      </c>
      <c r="I3694">
        <v>0</v>
      </c>
      <c r="J3694">
        <v>0</v>
      </c>
      <c r="K3694">
        <v>0</v>
      </c>
      <c r="L3694">
        <v>0</v>
      </c>
      <c r="M3694" t="s">
        <v>2620</v>
      </c>
    </row>
    <row r="3695" spans="1:13">
      <c r="A3695" s="13">
        <f t="shared" si="57"/>
        <v>1</v>
      </c>
      <c r="B3695">
        <v>3006575</v>
      </c>
      <c r="C3695">
        <v>1380</v>
      </c>
      <c r="D3695">
        <v>1500</v>
      </c>
      <c r="E3695"/>
      <c r="F3695" t="s">
        <v>253</v>
      </c>
      <c r="G3695">
        <v>1</v>
      </c>
      <c r="H3695">
        <v>0</v>
      </c>
      <c r="I3695">
        <v>0</v>
      </c>
      <c r="J3695">
        <v>0</v>
      </c>
      <c r="K3695">
        <v>0</v>
      </c>
      <c r="L3695">
        <v>0</v>
      </c>
      <c r="M3695" t="s">
        <v>8844</v>
      </c>
    </row>
    <row r="3696" spans="1:13">
      <c r="A3696" s="13">
        <f t="shared" si="57"/>
        <v>1</v>
      </c>
      <c r="B3696">
        <v>3006576</v>
      </c>
      <c r="C3696">
        <v>1380</v>
      </c>
      <c r="D3696">
        <v>1501</v>
      </c>
      <c r="E3696"/>
      <c r="F3696" t="s">
        <v>253</v>
      </c>
      <c r="G3696">
        <v>1</v>
      </c>
      <c r="H3696">
        <v>0</v>
      </c>
      <c r="I3696">
        <v>0</v>
      </c>
      <c r="J3696">
        <v>0</v>
      </c>
      <c r="K3696">
        <v>0</v>
      </c>
      <c r="L3696">
        <v>0</v>
      </c>
      <c r="M3696" t="s">
        <v>9094</v>
      </c>
    </row>
    <row r="3697" spans="1:13">
      <c r="A3697" s="13">
        <f t="shared" si="57"/>
        <v>3</v>
      </c>
      <c r="B3697">
        <v>3006577</v>
      </c>
      <c r="C3697">
        <v>1380</v>
      </c>
      <c r="D3697">
        <v>1500</v>
      </c>
      <c r="E3697"/>
      <c r="F3697" t="s">
        <v>253</v>
      </c>
      <c r="G3697">
        <v>3</v>
      </c>
      <c r="H3697">
        <v>0</v>
      </c>
      <c r="I3697">
        <v>0</v>
      </c>
      <c r="J3697">
        <v>0</v>
      </c>
      <c r="K3697">
        <v>0</v>
      </c>
      <c r="L3697">
        <v>0</v>
      </c>
      <c r="M3697" t="s">
        <v>2621</v>
      </c>
    </row>
    <row r="3698" spans="1:13">
      <c r="A3698" s="13">
        <f t="shared" si="57"/>
        <v>10</v>
      </c>
      <c r="B3698">
        <v>3006578</v>
      </c>
      <c r="C3698">
        <v>1380</v>
      </c>
      <c r="D3698">
        <v>1500</v>
      </c>
      <c r="E3698"/>
      <c r="F3698" t="s">
        <v>253</v>
      </c>
      <c r="G3698">
        <v>10</v>
      </c>
      <c r="H3698">
        <v>0</v>
      </c>
      <c r="I3698">
        <v>0</v>
      </c>
      <c r="J3698">
        <v>0</v>
      </c>
      <c r="K3698">
        <v>0</v>
      </c>
      <c r="L3698">
        <v>0</v>
      </c>
      <c r="M3698" t="s">
        <v>2622</v>
      </c>
    </row>
    <row r="3699" spans="1:13">
      <c r="A3699" s="13">
        <f t="shared" si="57"/>
        <v>1</v>
      </c>
      <c r="B3699">
        <v>3006579</v>
      </c>
      <c r="C3699">
        <v>1380</v>
      </c>
      <c r="D3699">
        <v>1501</v>
      </c>
      <c r="E3699"/>
      <c r="F3699" t="s">
        <v>253</v>
      </c>
      <c r="G3699">
        <v>1</v>
      </c>
      <c r="H3699">
        <v>0</v>
      </c>
      <c r="I3699">
        <v>0</v>
      </c>
      <c r="J3699">
        <v>0</v>
      </c>
      <c r="K3699">
        <v>0</v>
      </c>
      <c r="L3699">
        <v>0</v>
      </c>
      <c r="M3699" t="s">
        <v>2623</v>
      </c>
    </row>
    <row r="3700" spans="1:13">
      <c r="A3700" s="13">
        <f t="shared" si="57"/>
        <v>1</v>
      </c>
      <c r="B3700">
        <v>3006580</v>
      </c>
      <c r="C3700">
        <v>1380</v>
      </c>
      <c r="D3700">
        <v>1501</v>
      </c>
      <c r="E3700"/>
      <c r="F3700" t="s">
        <v>253</v>
      </c>
      <c r="G3700">
        <v>1</v>
      </c>
      <c r="H3700">
        <v>0</v>
      </c>
      <c r="I3700">
        <v>0</v>
      </c>
      <c r="J3700">
        <v>0</v>
      </c>
      <c r="K3700">
        <v>0</v>
      </c>
      <c r="L3700">
        <v>0</v>
      </c>
      <c r="M3700" t="s">
        <v>2624</v>
      </c>
    </row>
    <row r="3701" spans="1:13">
      <c r="A3701" s="13">
        <f t="shared" si="57"/>
        <v>1</v>
      </c>
      <c r="B3701">
        <v>3006581</v>
      </c>
      <c r="C3701">
        <v>1380</v>
      </c>
      <c r="D3701">
        <v>1501</v>
      </c>
      <c r="E3701"/>
      <c r="F3701" t="s">
        <v>253</v>
      </c>
      <c r="G3701">
        <v>1</v>
      </c>
      <c r="H3701">
        <v>0</v>
      </c>
      <c r="I3701">
        <v>0</v>
      </c>
      <c r="J3701">
        <v>0</v>
      </c>
      <c r="K3701">
        <v>0</v>
      </c>
      <c r="L3701">
        <v>0</v>
      </c>
      <c r="M3701" t="s">
        <v>2625</v>
      </c>
    </row>
    <row r="3702" spans="1:13">
      <c r="A3702" s="13">
        <f t="shared" si="57"/>
        <v>4</v>
      </c>
      <c r="B3702">
        <v>3006582</v>
      </c>
      <c r="C3702">
        <v>1380</v>
      </c>
      <c r="D3702">
        <v>1501</v>
      </c>
      <c r="E3702"/>
      <c r="F3702" t="s">
        <v>253</v>
      </c>
      <c r="G3702">
        <v>4</v>
      </c>
      <c r="H3702">
        <v>0</v>
      </c>
      <c r="I3702">
        <v>0</v>
      </c>
      <c r="J3702">
        <v>0</v>
      </c>
      <c r="K3702">
        <v>0</v>
      </c>
      <c r="L3702">
        <v>0</v>
      </c>
      <c r="M3702" t="s">
        <v>2626</v>
      </c>
    </row>
    <row r="3703" spans="1:13">
      <c r="A3703" s="13">
        <f t="shared" si="57"/>
        <v>1</v>
      </c>
      <c r="B3703">
        <v>3006583</v>
      </c>
      <c r="C3703">
        <v>1380</v>
      </c>
      <c r="D3703">
        <v>1500</v>
      </c>
      <c r="E3703"/>
      <c r="F3703" t="s">
        <v>253</v>
      </c>
      <c r="G3703">
        <v>1</v>
      </c>
      <c r="H3703">
        <v>0</v>
      </c>
      <c r="I3703">
        <v>0</v>
      </c>
      <c r="J3703">
        <v>0</v>
      </c>
      <c r="K3703">
        <v>0</v>
      </c>
      <c r="L3703">
        <v>0</v>
      </c>
      <c r="M3703" t="s">
        <v>2627</v>
      </c>
    </row>
    <row r="3704" spans="1:13">
      <c r="A3704" s="13">
        <f t="shared" si="57"/>
        <v>1</v>
      </c>
      <c r="B3704">
        <v>3006584</v>
      </c>
      <c r="C3704">
        <v>1380</v>
      </c>
      <c r="D3704">
        <v>1500</v>
      </c>
      <c r="E3704"/>
      <c r="F3704" t="s">
        <v>253</v>
      </c>
      <c r="G3704">
        <v>1</v>
      </c>
      <c r="H3704">
        <v>0</v>
      </c>
      <c r="I3704">
        <v>0</v>
      </c>
      <c r="J3704">
        <v>0</v>
      </c>
      <c r="K3704">
        <v>0</v>
      </c>
      <c r="L3704">
        <v>0</v>
      </c>
      <c r="M3704" t="s">
        <v>2628</v>
      </c>
    </row>
    <row r="3705" spans="1:13">
      <c r="A3705" s="13">
        <f t="shared" si="57"/>
        <v>10</v>
      </c>
      <c r="B3705">
        <v>3006585</v>
      </c>
      <c r="C3705">
        <v>1380</v>
      </c>
      <c r="D3705">
        <v>1500</v>
      </c>
      <c r="E3705"/>
      <c r="F3705" t="s">
        <v>253</v>
      </c>
      <c r="G3705">
        <v>10</v>
      </c>
      <c r="H3705">
        <v>0</v>
      </c>
      <c r="I3705">
        <v>0</v>
      </c>
      <c r="J3705">
        <v>0</v>
      </c>
      <c r="K3705">
        <v>0</v>
      </c>
      <c r="L3705">
        <v>0</v>
      </c>
      <c r="M3705" t="s">
        <v>2629</v>
      </c>
    </row>
    <row r="3706" spans="1:13">
      <c r="A3706" s="13">
        <f t="shared" si="57"/>
        <v>1</v>
      </c>
      <c r="B3706">
        <v>3006586</v>
      </c>
      <c r="C3706">
        <v>1380</v>
      </c>
      <c r="D3706">
        <v>1500</v>
      </c>
      <c r="E3706"/>
      <c r="F3706" t="s">
        <v>253</v>
      </c>
      <c r="G3706">
        <v>1</v>
      </c>
      <c r="H3706">
        <v>0</v>
      </c>
      <c r="I3706">
        <v>0</v>
      </c>
      <c r="J3706">
        <v>0</v>
      </c>
      <c r="K3706">
        <v>0</v>
      </c>
      <c r="L3706">
        <v>0</v>
      </c>
      <c r="M3706" t="s">
        <v>2630</v>
      </c>
    </row>
    <row r="3707" spans="1:13">
      <c r="A3707" s="13">
        <f t="shared" si="57"/>
        <v>2</v>
      </c>
      <c r="B3707">
        <v>3006587</v>
      </c>
      <c r="C3707">
        <v>1380</v>
      </c>
      <c r="D3707">
        <v>1501</v>
      </c>
      <c r="E3707"/>
      <c r="F3707" t="s">
        <v>253</v>
      </c>
      <c r="G3707">
        <v>2</v>
      </c>
      <c r="H3707">
        <v>0</v>
      </c>
      <c r="I3707">
        <v>0</v>
      </c>
      <c r="J3707">
        <v>0</v>
      </c>
      <c r="K3707">
        <v>0</v>
      </c>
      <c r="L3707">
        <v>0</v>
      </c>
      <c r="M3707" t="s">
        <v>2631</v>
      </c>
    </row>
    <row r="3708" spans="1:13">
      <c r="A3708" s="13">
        <f t="shared" si="57"/>
        <v>1</v>
      </c>
      <c r="B3708">
        <v>3006588</v>
      </c>
      <c r="C3708">
        <v>1380</v>
      </c>
      <c r="D3708">
        <v>1501</v>
      </c>
      <c r="E3708"/>
      <c r="F3708" t="s">
        <v>253</v>
      </c>
      <c r="G3708">
        <v>1</v>
      </c>
      <c r="H3708">
        <v>0</v>
      </c>
      <c r="I3708">
        <v>0</v>
      </c>
      <c r="J3708">
        <v>0</v>
      </c>
      <c r="K3708">
        <v>0</v>
      </c>
      <c r="L3708">
        <v>0</v>
      </c>
      <c r="M3708" t="s">
        <v>2632</v>
      </c>
    </row>
    <row r="3709" spans="1:13">
      <c r="A3709" s="13">
        <f t="shared" si="57"/>
        <v>1</v>
      </c>
      <c r="B3709">
        <v>3006589</v>
      </c>
      <c r="C3709">
        <v>1380</v>
      </c>
      <c r="D3709">
        <v>1500</v>
      </c>
      <c r="E3709"/>
      <c r="F3709" t="s">
        <v>253</v>
      </c>
      <c r="G3709">
        <v>1</v>
      </c>
      <c r="H3709">
        <v>0</v>
      </c>
      <c r="I3709">
        <v>0</v>
      </c>
      <c r="J3709">
        <v>0</v>
      </c>
      <c r="K3709">
        <v>0</v>
      </c>
      <c r="L3709">
        <v>0</v>
      </c>
      <c r="M3709" t="s">
        <v>2633</v>
      </c>
    </row>
    <row r="3710" spans="1:13">
      <c r="A3710" s="13">
        <f t="shared" si="57"/>
        <v>2</v>
      </c>
      <c r="B3710">
        <v>3006590</v>
      </c>
      <c r="C3710">
        <v>1380</v>
      </c>
      <c r="D3710">
        <v>1501</v>
      </c>
      <c r="E3710"/>
      <c r="F3710" t="s">
        <v>253</v>
      </c>
      <c r="G3710">
        <v>2</v>
      </c>
      <c r="H3710">
        <v>0</v>
      </c>
      <c r="I3710">
        <v>0</v>
      </c>
      <c r="J3710">
        <v>0</v>
      </c>
      <c r="K3710">
        <v>0</v>
      </c>
      <c r="L3710">
        <v>0</v>
      </c>
      <c r="M3710" t="s">
        <v>2634</v>
      </c>
    </row>
    <row r="3711" spans="1:13">
      <c r="A3711" s="13">
        <f t="shared" si="57"/>
        <v>106</v>
      </c>
      <c r="B3711">
        <v>3006591</v>
      </c>
      <c r="C3711">
        <v>1380</v>
      </c>
      <c r="D3711">
        <v>1500</v>
      </c>
      <c r="E3711"/>
      <c r="F3711" t="s">
        <v>253</v>
      </c>
      <c r="G3711">
        <v>106</v>
      </c>
      <c r="H3711">
        <v>0</v>
      </c>
      <c r="I3711">
        <v>0</v>
      </c>
      <c r="J3711">
        <v>0</v>
      </c>
      <c r="K3711">
        <v>0</v>
      </c>
      <c r="L3711">
        <v>0</v>
      </c>
      <c r="M3711" t="s">
        <v>2635</v>
      </c>
    </row>
    <row r="3712" spans="1:13">
      <c r="A3712" s="13">
        <f t="shared" si="57"/>
        <v>4</v>
      </c>
      <c r="B3712">
        <v>3006592</v>
      </c>
      <c r="C3712">
        <v>1380</v>
      </c>
      <c r="D3712">
        <v>1500</v>
      </c>
      <c r="E3712"/>
      <c r="F3712" t="s">
        <v>253</v>
      </c>
      <c r="G3712">
        <v>4</v>
      </c>
      <c r="H3712">
        <v>0</v>
      </c>
      <c r="I3712">
        <v>0</v>
      </c>
      <c r="J3712">
        <v>0</v>
      </c>
      <c r="K3712">
        <v>0</v>
      </c>
      <c r="L3712">
        <v>0</v>
      </c>
      <c r="M3712" t="s">
        <v>2636</v>
      </c>
    </row>
    <row r="3713" spans="1:13">
      <c r="A3713" s="13">
        <f t="shared" si="57"/>
        <v>4</v>
      </c>
      <c r="B3713">
        <v>3006593</v>
      </c>
      <c r="C3713">
        <v>1380</v>
      </c>
      <c r="D3713">
        <v>1500</v>
      </c>
      <c r="E3713"/>
      <c r="F3713" t="s">
        <v>253</v>
      </c>
      <c r="G3713">
        <v>4</v>
      </c>
      <c r="H3713">
        <v>0</v>
      </c>
      <c r="I3713">
        <v>0</v>
      </c>
      <c r="J3713">
        <v>0</v>
      </c>
      <c r="K3713">
        <v>0</v>
      </c>
      <c r="L3713">
        <v>0</v>
      </c>
      <c r="M3713" t="s">
        <v>2637</v>
      </c>
    </row>
    <row r="3714" spans="1:13">
      <c r="A3714" s="13">
        <f t="shared" si="57"/>
        <v>8</v>
      </c>
      <c r="B3714">
        <v>3006594</v>
      </c>
      <c r="C3714">
        <v>1380</v>
      </c>
      <c r="D3714">
        <v>1500</v>
      </c>
      <c r="E3714"/>
      <c r="F3714" t="s">
        <v>253</v>
      </c>
      <c r="G3714">
        <v>8</v>
      </c>
      <c r="H3714">
        <v>0</v>
      </c>
      <c r="I3714">
        <v>0</v>
      </c>
      <c r="J3714">
        <v>0</v>
      </c>
      <c r="K3714">
        <v>4</v>
      </c>
      <c r="L3714">
        <v>0</v>
      </c>
      <c r="M3714" t="s">
        <v>2638</v>
      </c>
    </row>
    <row r="3715" spans="1:13">
      <c r="A3715" s="13">
        <f t="shared" ref="A3715:A3778" si="58">G3715+H3715+I3715</f>
        <v>5</v>
      </c>
      <c r="B3715">
        <v>3006595</v>
      </c>
      <c r="C3715">
        <v>1380</v>
      </c>
      <c r="D3715">
        <v>1500</v>
      </c>
      <c r="E3715"/>
      <c r="F3715" t="s">
        <v>253</v>
      </c>
      <c r="G3715">
        <v>5</v>
      </c>
      <c r="H3715">
        <v>0</v>
      </c>
      <c r="I3715">
        <v>0</v>
      </c>
      <c r="J3715">
        <v>0</v>
      </c>
      <c r="K3715">
        <v>0</v>
      </c>
      <c r="L3715">
        <v>0</v>
      </c>
      <c r="M3715" t="s">
        <v>2639</v>
      </c>
    </row>
    <row r="3716" spans="1:13">
      <c r="A3716" s="13">
        <f t="shared" si="58"/>
        <v>10</v>
      </c>
      <c r="B3716">
        <v>3006596</v>
      </c>
      <c r="C3716">
        <v>1380</v>
      </c>
      <c r="D3716">
        <v>1501</v>
      </c>
      <c r="E3716"/>
      <c r="F3716" t="s">
        <v>253</v>
      </c>
      <c r="G3716">
        <v>10</v>
      </c>
      <c r="H3716">
        <v>0</v>
      </c>
      <c r="I3716">
        <v>0</v>
      </c>
      <c r="J3716">
        <v>0</v>
      </c>
      <c r="K3716">
        <v>0</v>
      </c>
      <c r="L3716">
        <v>0</v>
      </c>
      <c r="M3716" t="s">
        <v>2640</v>
      </c>
    </row>
    <row r="3717" spans="1:13">
      <c r="A3717" s="13">
        <f t="shared" si="58"/>
        <v>4</v>
      </c>
      <c r="B3717">
        <v>3006597</v>
      </c>
      <c r="C3717">
        <v>1380</v>
      </c>
      <c r="D3717">
        <v>1500</v>
      </c>
      <c r="E3717"/>
      <c r="F3717" t="s">
        <v>253</v>
      </c>
      <c r="G3717">
        <v>4</v>
      </c>
      <c r="H3717">
        <v>0</v>
      </c>
      <c r="I3717">
        <v>0</v>
      </c>
      <c r="J3717">
        <v>0</v>
      </c>
      <c r="K3717">
        <v>0</v>
      </c>
      <c r="L3717">
        <v>0</v>
      </c>
      <c r="M3717" t="s">
        <v>2641</v>
      </c>
    </row>
    <row r="3718" spans="1:13">
      <c r="A3718" s="13">
        <f t="shared" si="58"/>
        <v>6</v>
      </c>
      <c r="B3718">
        <v>3006598</v>
      </c>
      <c r="C3718">
        <v>1380</v>
      </c>
      <c r="D3718">
        <v>1500</v>
      </c>
      <c r="E3718"/>
      <c r="F3718" t="s">
        <v>253</v>
      </c>
      <c r="G3718">
        <v>6</v>
      </c>
      <c r="H3718">
        <v>0</v>
      </c>
      <c r="I3718">
        <v>0</v>
      </c>
      <c r="J3718">
        <v>0</v>
      </c>
      <c r="K3718">
        <v>0</v>
      </c>
      <c r="L3718">
        <v>0</v>
      </c>
      <c r="M3718" t="s">
        <v>2642</v>
      </c>
    </row>
    <row r="3719" spans="1:13">
      <c r="A3719" s="13">
        <f t="shared" si="58"/>
        <v>3</v>
      </c>
      <c r="B3719">
        <v>3006599</v>
      </c>
      <c r="C3719">
        <v>1380</v>
      </c>
      <c r="D3719">
        <v>1500</v>
      </c>
      <c r="E3719"/>
      <c r="F3719" t="s">
        <v>253</v>
      </c>
      <c r="G3719">
        <v>3</v>
      </c>
      <c r="H3719">
        <v>0</v>
      </c>
      <c r="I3719">
        <v>0</v>
      </c>
      <c r="J3719">
        <v>0</v>
      </c>
      <c r="K3719">
        <v>0</v>
      </c>
      <c r="L3719">
        <v>0</v>
      </c>
      <c r="M3719" t="s">
        <v>7457</v>
      </c>
    </row>
    <row r="3720" spans="1:13">
      <c r="A3720" s="13">
        <f t="shared" si="58"/>
        <v>4</v>
      </c>
      <c r="B3720">
        <v>3006600</v>
      </c>
      <c r="C3720">
        <v>1380</v>
      </c>
      <c r="D3720">
        <v>1500</v>
      </c>
      <c r="E3720"/>
      <c r="F3720" t="s">
        <v>253</v>
      </c>
      <c r="G3720">
        <v>4</v>
      </c>
      <c r="H3720">
        <v>0</v>
      </c>
      <c r="I3720">
        <v>0</v>
      </c>
      <c r="J3720">
        <v>0</v>
      </c>
      <c r="K3720">
        <v>0</v>
      </c>
      <c r="L3720">
        <v>0</v>
      </c>
      <c r="M3720" t="s">
        <v>2643</v>
      </c>
    </row>
    <row r="3721" spans="1:13">
      <c r="A3721" s="13">
        <f t="shared" si="58"/>
        <v>5</v>
      </c>
      <c r="B3721">
        <v>3006601</v>
      </c>
      <c r="C3721">
        <v>1380</v>
      </c>
      <c r="D3721">
        <v>1500</v>
      </c>
      <c r="E3721"/>
      <c r="F3721" t="s">
        <v>253</v>
      </c>
      <c r="G3721">
        <v>5</v>
      </c>
      <c r="H3721">
        <v>0</v>
      </c>
      <c r="I3721">
        <v>0</v>
      </c>
      <c r="J3721">
        <v>0</v>
      </c>
      <c r="K3721">
        <v>0</v>
      </c>
      <c r="L3721">
        <v>0</v>
      </c>
      <c r="M3721" t="s">
        <v>2644</v>
      </c>
    </row>
    <row r="3722" spans="1:13">
      <c r="A3722" s="13">
        <f t="shared" si="58"/>
        <v>10</v>
      </c>
      <c r="B3722">
        <v>3006603</v>
      </c>
      <c r="C3722">
        <v>1380</v>
      </c>
      <c r="D3722">
        <v>1500</v>
      </c>
      <c r="E3722"/>
      <c r="F3722" t="s">
        <v>253</v>
      </c>
      <c r="G3722">
        <v>10</v>
      </c>
      <c r="H3722">
        <v>0</v>
      </c>
      <c r="I3722">
        <v>0</v>
      </c>
      <c r="J3722">
        <v>0</v>
      </c>
      <c r="K3722">
        <v>0</v>
      </c>
      <c r="L3722">
        <v>0</v>
      </c>
      <c r="M3722" t="s">
        <v>2645</v>
      </c>
    </row>
    <row r="3723" spans="1:13">
      <c r="A3723" s="13">
        <f t="shared" si="58"/>
        <v>10</v>
      </c>
      <c r="B3723">
        <v>3006605</v>
      </c>
      <c r="C3723">
        <v>1380</v>
      </c>
      <c r="D3723">
        <v>1500</v>
      </c>
      <c r="E3723"/>
      <c r="F3723" t="s">
        <v>253</v>
      </c>
      <c r="G3723">
        <v>10</v>
      </c>
      <c r="H3723">
        <v>0</v>
      </c>
      <c r="I3723">
        <v>0</v>
      </c>
      <c r="J3723">
        <v>0</v>
      </c>
      <c r="K3723">
        <v>0</v>
      </c>
      <c r="L3723">
        <v>0</v>
      </c>
      <c r="M3723" t="s">
        <v>2646</v>
      </c>
    </row>
    <row r="3724" spans="1:13">
      <c r="A3724" s="13">
        <f t="shared" si="58"/>
        <v>1</v>
      </c>
      <c r="B3724">
        <v>3006606</v>
      </c>
      <c r="C3724">
        <v>1380</v>
      </c>
      <c r="D3724">
        <v>1501</v>
      </c>
      <c r="E3724"/>
      <c r="F3724" t="s">
        <v>253</v>
      </c>
      <c r="G3724">
        <v>1</v>
      </c>
      <c r="H3724">
        <v>0</v>
      </c>
      <c r="I3724">
        <v>0</v>
      </c>
      <c r="J3724">
        <v>0</v>
      </c>
      <c r="K3724">
        <v>0</v>
      </c>
      <c r="L3724">
        <v>0</v>
      </c>
      <c r="M3724" t="s">
        <v>2647</v>
      </c>
    </row>
    <row r="3725" spans="1:13">
      <c r="A3725" s="13">
        <f t="shared" si="58"/>
        <v>1</v>
      </c>
      <c r="B3725">
        <v>3006607</v>
      </c>
      <c r="C3725">
        <v>1380</v>
      </c>
      <c r="D3725">
        <v>1501</v>
      </c>
      <c r="E3725"/>
      <c r="F3725" t="s">
        <v>253</v>
      </c>
      <c r="G3725">
        <v>1</v>
      </c>
      <c r="H3725">
        <v>0</v>
      </c>
      <c r="I3725">
        <v>0</v>
      </c>
      <c r="J3725">
        <v>0</v>
      </c>
      <c r="K3725">
        <v>0</v>
      </c>
      <c r="L3725">
        <v>0</v>
      </c>
      <c r="M3725" t="s">
        <v>2648</v>
      </c>
    </row>
    <row r="3726" spans="1:13">
      <c r="A3726" s="13">
        <f t="shared" si="58"/>
        <v>1</v>
      </c>
      <c r="B3726">
        <v>3006608</v>
      </c>
      <c r="C3726">
        <v>1380</v>
      </c>
      <c r="D3726">
        <v>1501</v>
      </c>
      <c r="E3726"/>
      <c r="F3726" t="s">
        <v>253</v>
      </c>
      <c r="G3726">
        <v>1</v>
      </c>
      <c r="H3726">
        <v>0</v>
      </c>
      <c r="I3726">
        <v>0</v>
      </c>
      <c r="J3726">
        <v>0</v>
      </c>
      <c r="K3726">
        <v>0</v>
      </c>
      <c r="L3726">
        <v>0</v>
      </c>
      <c r="M3726" t="s">
        <v>2649</v>
      </c>
    </row>
    <row r="3727" spans="1:13">
      <c r="A3727" s="13">
        <f t="shared" si="58"/>
        <v>2</v>
      </c>
      <c r="B3727">
        <v>3006609</v>
      </c>
      <c r="C3727">
        <v>1380</v>
      </c>
      <c r="D3727">
        <v>1501</v>
      </c>
      <c r="E3727"/>
      <c r="F3727" t="s">
        <v>253</v>
      </c>
      <c r="G3727">
        <v>2</v>
      </c>
      <c r="H3727">
        <v>0</v>
      </c>
      <c r="I3727">
        <v>0</v>
      </c>
      <c r="J3727">
        <v>0</v>
      </c>
      <c r="K3727">
        <v>0</v>
      </c>
      <c r="L3727">
        <v>0</v>
      </c>
      <c r="M3727" t="s">
        <v>2650</v>
      </c>
    </row>
    <row r="3728" spans="1:13">
      <c r="A3728" s="13">
        <f t="shared" si="58"/>
        <v>2</v>
      </c>
      <c r="B3728">
        <v>3006611</v>
      </c>
      <c r="C3728">
        <v>1380</v>
      </c>
      <c r="D3728">
        <v>1500</v>
      </c>
      <c r="E3728"/>
      <c r="F3728" t="s">
        <v>253</v>
      </c>
      <c r="G3728">
        <v>2</v>
      </c>
      <c r="H3728">
        <v>0</v>
      </c>
      <c r="I3728">
        <v>0</v>
      </c>
      <c r="J3728">
        <v>0</v>
      </c>
      <c r="K3728">
        <v>0</v>
      </c>
      <c r="L3728">
        <v>0</v>
      </c>
      <c r="M3728" t="s">
        <v>2651</v>
      </c>
    </row>
    <row r="3729" spans="1:13">
      <c r="A3729" s="13">
        <f t="shared" si="58"/>
        <v>28</v>
      </c>
      <c r="B3729">
        <v>3006612</v>
      </c>
      <c r="C3729">
        <v>1380</v>
      </c>
      <c r="D3729">
        <v>1500</v>
      </c>
      <c r="E3729"/>
      <c r="F3729" t="s">
        <v>253</v>
      </c>
      <c r="G3729">
        <v>28</v>
      </c>
      <c r="H3729">
        <v>0</v>
      </c>
      <c r="I3729">
        <v>0</v>
      </c>
      <c r="J3729">
        <v>0</v>
      </c>
      <c r="K3729">
        <v>0</v>
      </c>
      <c r="L3729">
        <v>0</v>
      </c>
      <c r="M3729" t="s">
        <v>2652</v>
      </c>
    </row>
    <row r="3730" spans="1:13">
      <c r="A3730" s="13">
        <f t="shared" si="58"/>
        <v>6</v>
      </c>
      <c r="B3730">
        <v>3006613</v>
      </c>
      <c r="C3730">
        <v>1380</v>
      </c>
      <c r="D3730">
        <v>1501</v>
      </c>
      <c r="E3730"/>
      <c r="F3730" t="s">
        <v>253</v>
      </c>
      <c r="G3730">
        <v>6</v>
      </c>
      <c r="H3730">
        <v>0</v>
      </c>
      <c r="I3730">
        <v>0</v>
      </c>
      <c r="J3730">
        <v>0</v>
      </c>
      <c r="K3730">
        <v>0</v>
      </c>
      <c r="L3730">
        <v>0</v>
      </c>
      <c r="M3730" t="s">
        <v>2653</v>
      </c>
    </row>
    <row r="3731" spans="1:13">
      <c r="A3731" s="13">
        <f t="shared" si="58"/>
        <v>2</v>
      </c>
      <c r="B3731">
        <v>3006618</v>
      </c>
      <c r="C3731">
        <v>1380</v>
      </c>
      <c r="D3731">
        <v>1500</v>
      </c>
      <c r="E3731"/>
      <c r="F3731" t="s">
        <v>253</v>
      </c>
      <c r="G3731">
        <v>2</v>
      </c>
      <c r="H3731">
        <v>0</v>
      </c>
      <c r="I3731">
        <v>0</v>
      </c>
      <c r="J3731">
        <v>0</v>
      </c>
      <c r="K3731">
        <v>0</v>
      </c>
      <c r="L3731">
        <v>0</v>
      </c>
      <c r="M3731" t="s">
        <v>7562</v>
      </c>
    </row>
    <row r="3732" spans="1:13">
      <c r="A3732" s="13">
        <f t="shared" si="58"/>
        <v>7</v>
      </c>
      <c r="B3732">
        <v>3006619</v>
      </c>
      <c r="C3732">
        <v>1380</v>
      </c>
      <c r="D3732">
        <v>1501</v>
      </c>
      <c r="E3732"/>
      <c r="F3732" t="s">
        <v>253</v>
      </c>
      <c r="G3732">
        <v>7</v>
      </c>
      <c r="H3732">
        <v>0</v>
      </c>
      <c r="I3732">
        <v>0</v>
      </c>
      <c r="J3732">
        <v>0</v>
      </c>
      <c r="K3732">
        <v>0</v>
      </c>
      <c r="L3732">
        <v>0</v>
      </c>
      <c r="M3732" t="s">
        <v>2654</v>
      </c>
    </row>
    <row r="3733" spans="1:13">
      <c r="A3733" s="13">
        <f t="shared" si="58"/>
        <v>5</v>
      </c>
      <c r="B3733">
        <v>3006620</v>
      </c>
      <c r="C3733">
        <v>1380</v>
      </c>
      <c r="D3733">
        <v>1500</v>
      </c>
      <c r="E3733"/>
      <c r="F3733" t="s">
        <v>253</v>
      </c>
      <c r="G3733">
        <v>5</v>
      </c>
      <c r="H3733">
        <v>0</v>
      </c>
      <c r="I3733">
        <v>0</v>
      </c>
      <c r="J3733">
        <v>0</v>
      </c>
      <c r="K3733">
        <v>0</v>
      </c>
      <c r="L3733">
        <v>0</v>
      </c>
      <c r="M3733" t="s">
        <v>2655</v>
      </c>
    </row>
    <row r="3734" spans="1:13">
      <c r="A3734" s="13">
        <f t="shared" si="58"/>
        <v>4</v>
      </c>
      <c r="B3734">
        <v>3006621</v>
      </c>
      <c r="C3734">
        <v>1380</v>
      </c>
      <c r="D3734">
        <v>1501</v>
      </c>
      <c r="E3734"/>
      <c r="F3734" t="s">
        <v>253</v>
      </c>
      <c r="G3734">
        <v>4</v>
      </c>
      <c r="H3734">
        <v>0</v>
      </c>
      <c r="I3734">
        <v>0</v>
      </c>
      <c r="J3734">
        <v>0</v>
      </c>
      <c r="K3734">
        <v>0</v>
      </c>
      <c r="L3734">
        <v>0</v>
      </c>
      <c r="M3734" t="s">
        <v>2656</v>
      </c>
    </row>
    <row r="3735" spans="1:13">
      <c r="A3735" s="13">
        <f t="shared" si="58"/>
        <v>2</v>
      </c>
      <c r="B3735">
        <v>3006623</v>
      </c>
      <c r="C3735">
        <v>1380</v>
      </c>
      <c r="D3735">
        <v>1501</v>
      </c>
      <c r="E3735"/>
      <c r="F3735" t="s">
        <v>253</v>
      </c>
      <c r="G3735">
        <v>2</v>
      </c>
      <c r="H3735">
        <v>0</v>
      </c>
      <c r="I3735">
        <v>0</v>
      </c>
      <c r="J3735">
        <v>0</v>
      </c>
      <c r="K3735">
        <v>0</v>
      </c>
      <c r="L3735">
        <v>0</v>
      </c>
      <c r="M3735" t="s">
        <v>2657</v>
      </c>
    </row>
    <row r="3736" spans="1:13">
      <c r="A3736" s="13">
        <f t="shared" si="58"/>
        <v>2</v>
      </c>
      <c r="B3736">
        <v>3006624</v>
      </c>
      <c r="C3736">
        <v>1380</v>
      </c>
      <c r="D3736">
        <v>1501</v>
      </c>
      <c r="E3736"/>
      <c r="F3736" t="s">
        <v>253</v>
      </c>
      <c r="G3736">
        <v>2</v>
      </c>
      <c r="H3736">
        <v>0</v>
      </c>
      <c r="I3736">
        <v>0</v>
      </c>
      <c r="J3736">
        <v>0</v>
      </c>
      <c r="K3736">
        <v>0</v>
      </c>
      <c r="L3736">
        <v>0</v>
      </c>
      <c r="M3736" t="s">
        <v>2658</v>
      </c>
    </row>
    <row r="3737" spans="1:13">
      <c r="A3737" s="13">
        <f t="shared" si="58"/>
        <v>3</v>
      </c>
      <c r="B3737">
        <v>3006625</v>
      </c>
      <c r="C3737">
        <v>1380</v>
      </c>
      <c r="D3737">
        <v>1501</v>
      </c>
      <c r="E3737"/>
      <c r="F3737" t="s">
        <v>253</v>
      </c>
      <c r="G3737">
        <v>3</v>
      </c>
      <c r="H3737">
        <v>0</v>
      </c>
      <c r="I3737">
        <v>0</v>
      </c>
      <c r="J3737">
        <v>0</v>
      </c>
      <c r="K3737">
        <v>0</v>
      </c>
      <c r="L3737">
        <v>0</v>
      </c>
      <c r="M3737" t="s">
        <v>2659</v>
      </c>
    </row>
    <row r="3738" spans="1:13">
      <c r="A3738" s="13">
        <f t="shared" si="58"/>
        <v>5</v>
      </c>
      <c r="B3738">
        <v>3006626</v>
      </c>
      <c r="C3738">
        <v>1380</v>
      </c>
      <c r="D3738">
        <v>1501</v>
      </c>
      <c r="E3738"/>
      <c r="F3738" t="s">
        <v>253</v>
      </c>
      <c r="G3738">
        <v>5</v>
      </c>
      <c r="H3738">
        <v>0</v>
      </c>
      <c r="I3738">
        <v>0</v>
      </c>
      <c r="J3738">
        <v>0</v>
      </c>
      <c r="K3738">
        <v>0</v>
      </c>
      <c r="L3738">
        <v>0</v>
      </c>
      <c r="M3738" t="s">
        <v>2660</v>
      </c>
    </row>
    <row r="3739" spans="1:13">
      <c r="A3739" s="13">
        <f t="shared" si="58"/>
        <v>1</v>
      </c>
      <c r="B3739">
        <v>3006628</v>
      </c>
      <c r="C3739">
        <v>1380</v>
      </c>
      <c r="D3739">
        <v>1500</v>
      </c>
      <c r="E3739"/>
      <c r="F3739" t="s">
        <v>253</v>
      </c>
      <c r="G3739">
        <v>1</v>
      </c>
      <c r="H3739">
        <v>0</v>
      </c>
      <c r="I3739">
        <v>0</v>
      </c>
      <c r="J3739">
        <v>0</v>
      </c>
      <c r="K3739">
        <v>0</v>
      </c>
      <c r="L3739">
        <v>0</v>
      </c>
      <c r="M3739" t="s">
        <v>8155</v>
      </c>
    </row>
    <row r="3740" spans="1:13">
      <c r="A3740" s="13">
        <f t="shared" si="58"/>
        <v>1</v>
      </c>
      <c r="B3740">
        <v>3006628</v>
      </c>
      <c r="C3740">
        <v>1400</v>
      </c>
      <c r="D3740">
        <v>1500</v>
      </c>
      <c r="E3740"/>
      <c r="F3740" t="s">
        <v>253</v>
      </c>
      <c r="G3740">
        <v>1</v>
      </c>
      <c r="H3740">
        <v>0</v>
      </c>
      <c r="I3740">
        <v>0</v>
      </c>
      <c r="J3740">
        <v>0</v>
      </c>
      <c r="K3740">
        <v>0</v>
      </c>
      <c r="L3740">
        <v>0</v>
      </c>
      <c r="M3740" t="s">
        <v>8155</v>
      </c>
    </row>
    <row r="3741" spans="1:13">
      <c r="A3741" s="13">
        <f t="shared" si="58"/>
        <v>3</v>
      </c>
      <c r="B3741">
        <v>3006629</v>
      </c>
      <c r="C3741">
        <v>1380</v>
      </c>
      <c r="D3741">
        <v>1501</v>
      </c>
      <c r="E3741"/>
      <c r="F3741" t="s">
        <v>253</v>
      </c>
      <c r="G3741">
        <v>3</v>
      </c>
      <c r="H3741">
        <v>0</v>
      </c>
      <c r="I3741">
        <v>0</v>
      </c>
      <c r="J3741">
        <v>0</v>
      </c>
      <c r="K3741">
        <v>0</v>
      </c>
      <c r="L3741">
        <v>0</v>
      </c>
      <c r="M3741" t="s">
        <v>2661</v>
      </c>
    </row>
    <row r="3742" spans="1:13">
      <c r="A3742" s="13">
        <f t="shared" si="58"/>
        <v>1</v>
      </c>
      <c r="B3742">
        <v>3006630</v>
      </c>
      <c r="C3742">
        <v>1380</v>
      </c>
      <c r="D3742">
        <v>1500</v>
      </c>
      <c r="E3742"/>
      <c r="F3742" t="s">
        <v>253</v>
      </c>
      <c r="G3742">
        <v>1</v>
      </c>
      <c r="H3742">
        <v>0</v>
      </c>
      <c r="I3742">
        <v>0</v>
      </c>
      <c r="J3742">
        <v>0</v>
      </c>
      <c r="K3742">
        <v>0</v>
      </c>
      <c r="L3742">
        <v>0</v>
      </c>
      <c r="M3742" t="s">
        <v>2662</v>
      </c>
    </row>
    <row r="3743" spans="1:13">
      <c r="A3743" s="13">
        <f t="shared" si="58"/>
        <v>2</v>
      </c>
      <c r="B3743">
        <v>3006631</v>
      </c>
      <c r="C3743">
        <v>1380</v>
      </c>
      <c r="D3743">
        <v>1501</v>
      </c>
      <c r="E3743"/>
      <c r="F3743" t="s">
        <v>253</v>
      </c>
      <c r="G3743">
        <v>2</v>
      </c>
      <c r="H3743">
        <v>0</v>
      </c>
      <c r="I3743">
        <v>0</v>
      </c>
      <c r="J3743">
        <v>0</v>
      </c>
      <c r="K3743">
        <v>0</v>
      </c>
      <c r="L3743">
        <v>0</v>
      </c>
      <c r="M3743" t="s">
        <v>2663</v>
      </c>
    </row>
    <row r="3744" spans="1:13">
      <c r="A3744" s="13">
        <f t="shared" si="58"/>
        <v>4</v>
      </c>
      <c r="B3744">
        <v>3006632</v>
      </c>
      <c r="C3744">
        <v>1380</v>
      </c>
      <c r="D3744">
        <v>1500</v>
      </c>
      <c r="E3744"/>
      <c r="F3744" t="s">
        <v>253</v>
      </c>
      <c r="G3744">
        <v>4</v>
      </c>
      <c r="H3744">
        <v>0</v>
      </c>
      <c r="I3744">
        <v>0</v>
      </c>
      <c r="J3744">
        <v>0</v>
      </c>
      <c r="K3744">
        <v>0</v>
      </c>
      <c r="L3744">
        <v>0</v>
      </c>
      <c r="M3744" t="s">
        <v>2664</v>
      </c>
    </row>
    <row r="3745" spans="1:13">
      <c r="A3745" s="13">
        <f t="shared" si="58"/>
        <v>42</v>
      </c>
      <c r="B3745">
        <v>3006633</v>
      </c>
      <c r="C3745">
        <v>1380</v>
      </c>
      <c r="D3745">
        <v>1500</v>
      </c>
      <c r="E3745"/>
      <c r="F3745" t="s">
        <v>253</v>
      </c>
      <c r="G3745">
        <v>42</v>
      </c>
      <c r="H3745">
        <v>0</v>
      </c>
      <c r="I3745">
        <v>0</v>
      </c>
      <c r="J3745">
        <v>0</v>
      </c>
      <c r="K3745">
        <v>0</v>
      </c>
      <c r="L3745">
        <v>0</v>
      </c>
      <c r="M3745" t="s">
        <v>2665</v>
      </c>
    </row>
    <row r="3746" spans="1:13">
      <c r="A3746" s="13">
        <f t="shared" si="58"/>
        <v>9</v>
      </c>
      <c r="B3746">
        <v>3006636</v>
      </c>
      <c r="C3746">
        <v>1380</v>
      </c>
      <c r="D3746">
        <v>1500</v>
      </c>
      <c r="E3746"/>
      <c r="F3746" t="s">
        <v>253</v>
      </c>
      <c r="G3746">
        <v>9</v>
      </c>
      <c r="H3746">
        <v>0</v>
      </c>
      <c r="I3746">
        <v>0</v>
      </c>
      <c r="J3746">
        <v>0</v>
      </c>
      <c r="K3746">
        <v>0</v>
      </c>
      <c r="L3746">
        <v>0</v>
      </c>
      <c r="M3746" t="s">
        <v>2666</v>
      </c>
    </row>
    <row r="3747" spans="1:13">
      <c r="A3747" s="13">
        <f t="shared" si="58"/>
        <v>42</v>
      </c>
      <c r="B3747">
        <v>3006637</v>
      </c>
      <c r="C3747">
        <v>1380</v>
      </c>
      <c r="D3747">
        <v>1500</v>
      </c>
      <c r="E3747"/>
      <c r="F3747" t="s">
        <v>253</v>
      </c>
      <c r="G3747">
        <v>42</v>
      </c>
      <c r="H3747">
        <v>0</v>
      </c>
      <c r="I3747">
        <v>0</v>
      </c>
      <c r="J3747">
        <v>0</v>
      </c>
      <c r="K3747">
        <v>0</v>
      </c>
      <c r="L3747">
        <v>0</v>
      </c>
      <c r="M3747" t="s">
        <v>2667</v>
      </c>
    </row>
    <row r="3748" spans="1:13">
      <c r="A3748" s="13">
        <f t="shared" si="58"/>
        <v>2</v>
      </c>
      <c r="B3748">
        <v>3006640</v>
      </c>
      <c r="C3748">
        <v>1380</v>
      </c>
      <c r="D3748">
        <v>1501</v>
      </c>
      <c r="E3748"/>
      <c r="F3748" t="s">
        <v>253</v>
      </c>
      <c r="G3748">
        <v>2</v>
      </c>
      <c r="H3748">
        <v>0</v>
      </c>
      <c r="I3748">
        <v>0</v>
      </c>
      <c r="J3748">
        <v>0</v>
      </c>
      <c r="K3748">
        <v>0</v>
      </c>
      <c r="L3748">
        <v>0</v>
      </c>
      <c r="M3748" t="s">
        <v>2668</v>
      </c>
    </row>
    <row r="3749" spans="1:13">
      <c r="A3749" s="13">
        <f t="shared" si="58"/>
        <v>6</v>
      </c>
      <c r="B3749">
        <v>3006641</v>
      </c>
      <c r="C3749">
        <v>1380</v>
      </c>
      <c r="D3749">
        <v>1500</v>
      </c>
      <c r="E3749"/>
      <c r="F3749" t="s">
        <v>253</v>
      </c>
      <c r="G3749">
        <v>6</v>
      </c>
      <c r="H3749">
        <v>0</v>
      </c>
      <c r="I3749">
        <v>0</v>
      </c>
      <c r="J3749">
        <v>0</v>
      </c>
      <c r="K3749">
        <v>0</v>
      </c>
      <c r="L3749">
        <v>0</v>
      </c>
      <c r="M3749" t="s">
        <v>7563</v>
      </c>
    </row>
    <row r="3750" spans="1:13">
      <c r="A3750" s="13">
        <f t="shared" si="58"/>
        <v>3</v>
      </c>
      <c r="B3750">
        <v>3006642</v>
      </c>
      <c r="C3750">
        <v>1380</v>
      </c>
      <c r="D3750">
        <v>1501</v>
      </c>
      <c r="E3750"/>
      <c r="F3750" t="s">
        <v>253</v>
      </c>
      <c r="G3750">
        <v>3</v>
      </c>
      <c r="H3750">
        <v>0</v>
      </c>
      <c r="I3750">
        <v>0</v>
      </c>
      <c r="J3750">
        <v>0</v>
      </c>
      <c r="K3750">
        <v>0</v>
      </c>
      <c r="L3750">
        <v>0</v>
      </c>
      <c r="M3750" t="s">
        <v>2669</v>
      </c>
    </row>
    <row r="3751" spans="1:13">
      <c r="A3751" s="13">
        <f t="shared" si="58"/>
        <v>2</v>
      </c>
      <c r="B3751">
        <v>3006643</v>
      </c>
      <c r="C3751">
        <v>1380</v>
      </c>
      <c r="D3751">
        <v>1501</v>
      </c>
      <c r="E3751"/>
      <c r="F3751" t="s">
        <v>253</v>
      </c>
      <c r="G3751">
        <v>2</v>
      </c>
      <c r="H3751">
        <v>0</v>
      </c>
      <c r="I3751">
        <v>0</v>
      </c>
      <c r="J3751">
        <v>0</v>
      </c>
      <c r="K3751">
        <v>0</v>
      </c>
      <c r="L3751">
        <v>0</v>
      </c>
      <c r="M3751" t="s">
        <v>2670</v>
      </c>
    </row>
    <row r="3752" spans="1:13">
      <c r="A3752" s="13">
        <f t="shared" si="58"/>
        <v>2</v>
      </c>
      <c r="B3752">
        <v>3006644</v>
      </c>
      <c r="C3752">
        <v>1380</v>
      </c>
      <c r="D3752">
        <v>1501</v>
      </c>
      <c r="E3752"/>
      <c r="F3752" t="s">
        <v>253</v>
      </c>
      <c r="G3752">
        <v>2</v>
      </c>
      <c r="H3752">
        <v>0</v>
      </c>
      <c r="I3752">
        <v>0</v>
      </c>
      <c r="J3752">
        <v>0</v>
      </c>
      <c r="K3752">
        <v>0</v>
      </c>
      <c r="L3752">
        <v>0</v>
      </c>
      <c r="M3752" t="s">
        <v>2671</v>
      </c>
    </row>
    <row r="3753" spans="1:13">
      <c r="A3753" s="13">
        <f t="shared" si="58"/>
        <v>5</v>
      </c>
      <c r="B3753">
        <v>3006645</v>
      </c>
      <c r="C3753">
        <v>1380</v>
      </c>
      <c r="D3753">
        <v>1501</v>
      </c>
      <c r="E3753"/>
      <c r="F3753" t="s">
        <v>253</v>
      </c>
      <c r="G3753">
        <v>5</v>
      </c>
      <c r="H3753">
        <v>0</v>
      </c>
      <c r="I3753">
        <v>0</v>
      </c>
      <c r="J3753">
        <v>0</v>
      </c>
      <c r="K3753">
        <v>0</v>
      </c>
      <c r="L3753">
        <v>0</v>
      </c>
      <c r="M3753" t="s">
        <v>2672</v>
      </c>
    </row>
    <row r="3754" spans="1:13">
      <c r="A3754" s="13">
        <f t="shared" si="58"/>
        <v>21</v>
      </c>
      <c r="B3754">
        <v>3006646</v>
      </c>
      <c r="C3754">
        <v>1380</v>
      </c>
      <c r="D3754">
        <v>1501</v>
      </c>
      <c r="E3754"/>
      <c r="F3754" t="s">
        <v>253</v>
      </c>
      <c r="G3754">
        <v>21</v>
      </c>
      <c r="H3754">
        <v>0</v>
      </c>
      <c r="I3754">
        <v>0</v>
      </c>
      <c r="J3754">
        <v>0</v>
      </c>
      <c r="K3754">
        <v>0</v>
      </c>
      <c r="L3754">
        <v>0</v>
      </c>
      <c r="M3754" t="s">
        <v>2673</v>
      </c>
    </row>
    <row r="3755" spans="1:13">
      <c r="A3755" s="13">
        <f t="shared" si="58"/>
        <v>108</v>
      </c>
      <c r="B3755">
        <v>3006648</v>
      </c>
      <c r="C3755">
        <v>1380</v>
      </c>
      <c r="D3755">
        <v>1500</v>
      </c>
      <c r="E3755"/>
      <c r="F3755" t="s">
        <v>253</v>
      </c>
      <c r="G3755">
        <v>108</v>
      </c>
      <c r="H3755">
        <v>0</v>
      </c>
      <c r="I3755">
        <v>0</v>
      </c>
      <c r="J3755">
        <v>0</v>
      </c>
      <c r="K3755">
        <v>0</v>
      </c>
      <c r="L3755">
        <v>0</v>
      </c>
      <c r="M3755" t="s">
        <v>2674</v>
      </c>
    </row>
    <row r="3756" spans="1:13">
      <c r="A3756" s="13">
        <f t="shared" si="58"/>
        <v>3</v>
      </c>
      <c r="B3756">
        <v>3006649</v>
      </c>
      <c r="C3756">
        <v>1380</v>
      </c>
      <c r="D3756">
        <v>1501</v>
      </c>
      <c r="E3756"/>
      <c r="F3756" t="s">
        <v>253</v>
      </c>
      <c r="G3756">
        <v>3</v>
      </c>
      <c r="H3756">
        <v>0</v>
      </c>
      <c r="I3756">
        <v>0</v>
      </c>
      <c r="J3756">
        <v>0</v>
      </c>
      <c r="K3756">
        <v>0</v>
      </c>
      <c r="L3756">
        <v>0</v>
      </c>
      <c r="M3756" t="s">
        <v>2675</v>
      </c>
    </row>
    <row r="3757" spans="1:13">
      <c r="A3757" s="13">
        <f t="shared" si="58"/>
        <v>5</v>
      </c>
      <c r="B3757">
        <v>3006650</v>
      </c>
      <c r="C3757">
        <v>1380</v>
      </c>
      <c r="D3757">
        <v>1501</v>
      </c>
      <c r="E3757"/>
      <c r="F3757" t="s">
        <v>253</v>
      </c>
      <c r="G3757">
        <v>5</v>
      </c>
      <c r="H3757">
        <v>0</v>
      </c>
      <c r="I3757">
        <v>0</v>
      </c>
      <c r="J3757">
        <v>0</v>
      </c>
      <c r="K3757">
        <v>0</v>
      </c>
      <c r="L3757">
        <v>0</v>
      </c>
      <c r="M3757" t="s">
        <v>2676</v>
      </c>
    </row>
    <row r="3758" spans="1:13">
      <c r="A3758" s="13">
        <f t="shared" si="58"/>
        <v>7</v>
      </c>
      <c r="B3758">
        <v>3006651</v>
      </c>
      <c r="C3758">
        <v>1380</v>
      </c>
      <c r="D3758">
        <v>1500</v>
      </c>
      <c r="E3758"/>
      <c r="F3758" t="s">
        <v>253</v>
      </c>
      <c r="G3758">
        <v>7</v>
      </c>
      <c r="H3758">
        <v>0</v>
      </c>
      <c r="I3758">
        <v>0</v>
      </c>
      <c r="J3758">
        <v>0</v>
      </c>
      <c r="K3758">
        <v>0</v>
      </c>
      <c r="L3758">
        <v>0</v>
      </c>
      <c r="M3758" t="s">
        <v>2677</v>
      </c>
    </row>
    <row r="3759" spans="1:13">
      <c r="A3759" s="13">
        <f t="shared" si="58"/>
        <v>11</v>
      </c>
      <c r="B3759">
        <v>3006653</v>
      </c>
      <c r="C3759">
        <v>1380</v>
      </c>
      <c r="D3759">
        <v>1500</v>
      </c>
      <c r="E3759"/>
      <c r="F3759" t="s">
        <v>253</v>
      </c>
      <c r="G3759">
        <v>11</v>
      </c>
      <c r="H3759">
        <v>0</v>
      </c>
      <c r="I3759">
        <v>0</v>
      </c>
      <c r="J3759">
        <v>0</v>
      </c>
      <c r="K3759">
        <v>0</v>
      </c>
      <c r="L3759">
        <v>0</v>
      </c>
      <c r="M3759" t="s">
        <v>2678</v>
      </c>
    </row>
    <row r="3760" spans="1:13">
      <c r="A3760" s="13">
        <f t="shared" si="58"/>
        <v>3</v>
      </c>
      <c r="B3760">
        <v>3006654</v>
      </c>
      <c r="C3760">
        <v>1380</v>
      </c>
      <c r="D3760">
        <v>1500</v>
      </c>
      <c r="E3760"/>
      <c r="F3760" t="s">
        <v>253</v>
      </c>
      <c r="G3760">
        <v>3</v>
      </c>
      <c r="H3760">
        <v>0</v>
      </c>
      <c r="I3760">
        <v>0</v>
      </c>
      <c r="J3760">
        <v>0</v>
      </c>
      <c r="K3760">
        <v>0</v>
      </c>
      <c r="L3760">
        <v>0</v>
      </c>
      <c r="M3760" t="s">
        <v>2679</v>
      </c>
    </row>
    <row r="3761" spans="1:13">
      <c r="A3761" s="13">
        <f t="shared" si="58"/>
        <v>31</v>
      </c>
      <c r="B3761">
        <v>3006655</v>
      </c>
      <c r="C3761">
        <v>1380</v>
      </c>
      <c r="D3761">
        <v>1501</v>
      </c>
      <c r="E3761"/>
      <c r="F3761" t="s">
        <v>253</v>
      </c>
      <c r="G3761">
        <v>31</v>
      </c>
      <c r="H3761">
        <v>0</v>
      </c>
      <c r="I3761">
        <v>0</v>
      </c>
      <c r="J3761">
        <v>0</v>
      </c>
      <c r="K3761">
        <v>0</v>
      </c>
      <c r="L3761">
        <v>0</v>
      </c>
      <c r="M3761" t="s">
        <v>2680</v>
      </c>
    </row>
    <row r="3762" spans="1:13">
      <c r="A3762" s="13">
        <f t="shared" si="58"/>
        <v>1</v>
      </c>
      <c r="B3762">
        <v>3006656</v>
      </c>
      <c r="C3762">
        <v>1380</v>
      </c>
      <c r="D3762">
        <v>1500</v>
      </c>
      <c r="E3762"/>
      <c r="F3762" t="s">
        <v>253</v>
      </c>
      <c r="G3762">
        <v>1</v>
      </c>
      <c r="H3762">
        <v>0</v>
      </c>
      <c r="I3762">
        <v>0</v>
      </c>
      <c r="J3762">
        <v>0</v>
      </c>
      <c r="K3762">
        <v>0</v>
      </c>
      <c r="L3762">
        <v>0</v>
      </c>
      <c r="M3762" t="s">
        <v>9154</v>
      </c>
    </row>
    <row r="3763" spans="1:13">
      <c r="A3763" s="13">
        <f t="shared" si="58"/>
        <v>1</v>
      </c>
      <c r="B3763">
        <v>3006658</v>
      </c>
      <c r="C3763">
        <v>1380</v>
      </c>
      <c r="D3763">
        <v>1500</v>
      </c>
      <c r="E3763"/>
      <c r="F3763" t="s">
        <v>253</v>
      </c>
      <c r="G3763">
        <v>1</v>
      </c>
      <c r="H3763">
        <v>0</v>
      </c>
      <c r="I3763">
        <v>0</v>
      </c>
      <c r="J3763">
        <v>0</v>
      </c>
      <c r="K3763">
        <v>0</v>
      </c>
      <c r="L3763">
        <v>0</v>
      </c>
      <c r="M3763" t="s">
        <v>2681</v>
      </c>
    </row>
    <row r="3764" spans="1:13">
      <c r="A3764" s="13">
        <f t="shared" si="58"/>
        <v>36</v>
      </c>
      <c r="B3764">
        <v>3006659</v>
      </c>
      <c r="C3764">
        <v>1380</v>
      </c>
      <c r="D3764">
        <v>1500</v>
      </c>
      <c r="E3764"/>
      <c r="F3764" t="s">
        <v>289</v>
      </c>
      <c r="G3764">
        <v>36</v>
      </c>
      <c r="H3764">
        <v>0</v>
      </c>
      <c r="I3764">
        <v>0</v>
      </c>
      <c r="J3764">
        <v>0</v>
      </c>
      <c r="K3764">
        <v>0</v>
      </c>
      <c r="L3764">
        <v>0</v>
      </c>
      <c r="M3764" t="s">
        <v>2682</v>
      </c>
    </row>
    <row r="3765" spans="1:13">
      <c r="A3765" s="13">
        <f t="shared" si="58"/>
        <v>7</v>
      </c>
      <c r="B3765">
        <v>3006660</v>
      </c>
      <c r="C3765">
        <v>1380</v>
      </c>
      <c r="D3765">
        <v>1500</v>
      </c>
      <c r="E3765"/>
      <c r="F3765" t="s">
        <v>253</v>
      </c>
      <c r="G3765">
        <v>7</v>
      </c>
      <c r="H3765">
        <v>0</v>
      </c>
      <c r="I3765">
        <v>0</v>
      </c>
      <c r="J3765">
        <v>0</v>
      </c>
      <c r="K3765">
        <v>0</v>
      </c>
      <c r="L3765">
        <v>0</v>
      </c>
      <c r="M3765" t="s">
        <v>2683</v>
      </c>
    </row>
    <row r="3766" spans="1:13">
      <c r="A3766" s="13">
        <f t="shared" si="58"/>
        <v>6</v>
      </c>
      <c r="B3766">
        <v>3006660</v>
      </c>
      <c r="C3766">
        <v>1400</v>
      </c>
      <c r="D3766">
        <v>1500</v>
      </c>
      <c r="E3766"/>
      <c r="F3766" t="s">
        <v>253</v>
      </c>
      <c r="G3766">
        <v>6</v>
      </c>
      <c r="H3766">
        <v>0</v>
      </c>
      <c r="I3766">
        <v>0</v>
      </c>
      <c r="J3766">
        <v>0</v>
      </c>
      <c r="K3766">
        <v>0</v>
      </c>
      <c r="L3766">
        <v>0</v>
      </c>
      <c r="M3766" t="s">
        <v>2683</v>
      </c>
    </row>
    <row r="3767" spans="1:13">
      <c r="A3767" s="13">
        <f t="shared" si="58"/>
        <v>3</v>
      </c>
      <c r="B3767">
        <v>3006661</v>
      </c>
      <c r="C3767">
        <v>1380</v>
      </c>
      <c r="D3767">
        <v>1500</v>
      </c>
      <c r="E3767"/>
      <c r="F3767" t="s">
        <v>253</v>
      </c>
      <c r="G3767">
        <v>3</v>
      </c>
      <c r="H3767">
        <v>0</v>
      </c>
      <c r="I3767">
        <v>0</v>
      </c>
      <c r="J3767">
        <v>0</v>
      </c>
      <c r="K3767">
        <v>0</v>
      </c>
      <c r="L3767">
        <v>0</v>
      </c>
      <c r="M3767" t="s">
        <v>2684</v>
      </c>
    </row>
    <row r="3768" spans="1:13">
      <c r="A3768" s="13">
        <f t="shared" si="58"/>
        <v>3</v>
      </c>
      <c r="B3768">
        <v>3006662</v>
      </c>
      <c r="C3768">
        <v>1380</v>
      </c>
      <c r="D3768">
        <v>1501</v>
      </c>
      <c r="E3768"/>
      <c r="F3768" t="s">
        <v>253</v>
      </c>
      <c r="G3768">
        <v>3</v>
      </c>
      <c r="H3768">
        <v>0</v>
      </c>
      <c r="I3768">
        <v>0</v>
      </c>
      <c r="J3768">
        <v>0</v>
      </c>
      <c r="K3768">
        <v>0</v>
      </c>
      <c r="L3768">
        <v>0</v>
      </c>
      <c r="M3768" t="s">
        <v>2685</v>
      </c>
    </row>
    <row r="3769" spans="1:13">
      <c r="A3769" s="13">
        <f t="shared" si="58"/>
        <v>2</v>
      </c>
      <c r="B3769">
        <v>3006663</v>
      </c>
      <c r="C3769">
        <v>1380</v>
      </c>
      <c r="D3769">
        <v>1500</v>
      </c>
      <c r="E3769"/>
      <c r="F3769" t="s">
        <v>253</v>
      </c>
      <c r="G3769">
        <v>2</v>
      </c>
      <c r="H3769">
        <v>0</v>
      </c>
      <c r="I3769">
        <v>0</v>
      </c>
      <c r="J3769">
        <v>0</v>
      </c>
      <c r="K3769">
        <v>0</v>
      </c>
      <c r="L3769">
        <v>0</v>
      </c>
      <c r="M3769" t="s">
        <v>2686</v>
      </c>
    </row>
    <row r="3770" spans="1:13">
      <c r="A3770" s="13">
        <f t="shared" si="58"/>
        <v>5</v>
      </c>
      <c r="B3770">
        <v>3006664</v>
      </c>
      <c r="C3770">
        <v>1380</v>
      </c>
      <c r="D3770">
        <v>1500</v>
      </c>
      <c r="E3770"/>
      <c r="F3770" t="s">
        <v>253</v>
      </c>
      <c r="G3770">
        <v>5</v>
      </c>
      <c r="H3770">
        <v>0</v>
      </c>
      <c r="I3770">
        <v>0</v>
      </c>
      <c r="J3770">
        <v>0</v>
      </c>
      <c r="K3770">
        <v>0</v>
      </c>
      <c r="L3770">
        <v>0</v>
      </c>
      <c r="M3770" t="s">
        <v>2687</v>
      </c>
    </row>
    <row r="3771" spans="1:13">
      <c r="A3771" s="13">
        <f t="shared" si="58"/>
        <v>3</v>
      </c>
      <c r="B3771">
        <v>3006665</v>
      </c>
      <c r="C3771">
        <v>1380</v>
      </c>
      <c r="D3771">
        <v>1500</v>
      </c>
      <c r="E3771"/>
      <c r="F3771" t="s">
        <v>253</v>
      </c>
      <c r="G3771">
        <v>3</v>
      </c>
      <c r="H3771">
        <v>0</v>
      </c>
      <c r="I3771">
        <v>0</v>
      </c>
      <c r="J3771">
        <v>0</v>
      </c>
      <c r="K3771">
        <v>0</v>
      </c>
      <c r="L3771">
        <v>0</v>
      </c>
      <c r="M3771" t="s">
        <v>2688</v>
      </c>
    </row>
    <row r="3772" spans="1:13">
      <c r="A3772" s="13">
        <f t="shared" si="58"/>
        <v>12</v>
      </c>
      <c r="B3772">
        <v>3006666</v>
      </c>
      <c r="C3772">
        <v>1380</v>
      </c>
      <c r="D3772">
        <v>1500</v>
      </c>
      <c r="E3772"/>
      <c r="F3772" t="s">
        <v>253</v>
      </c>
      <c r="G3772">
        <v>12</v>
      </c>
      <c r="H3772">
        <v>0</v>
      </c>
      <c r="I3772">
        <v>0</v>
      </c>
      <c r="J3772">
        <v>0</v>
      </c>
      <c r="K3772">
        <v>0</v>
      </c>
      <c r="L3772">
        <v>0</v>
      </c>
      <c r="M3772" t="s">
        <v>2689</v>
      </c>
    </row>
    <row r="3773" spans="1:13">
      <c r="A3773" s="13">
        <f t="shared" si="58"/>
        <v>15</v>
      </c>
      <c r="B3773">
        <v>3006670</v>
      </c>
      <c r="C3773">
        <v>1380</v>
      </c>
      <c r="D3773">
        <v>1501</v>
      </c>
      <c r="E3773"/>
      <c r="F3773" t="s">
        <v>253</v>
      </c>
      <c r="G3773">
        <v>15</v>
      </c>
      <c r="H3773">
        <v>0</v>
      </c>
      <c r="I3773">
        <v>0</v>
      </c>
      <c r="J3773">
        <v>0</v>
      </c>
      <c r="K3773">
        <v>0</v>
      </c>
      <c r="L3773">
        <v>0</v>
      </c>
      <c r="M3773" t="s">
        <v>2690</v>
      </c>
    </row>
    <row r="3774" spans="1:13">
      <c r="A3774" s="13">
        <f t="shared" si="58"/>
        <v>4</v>
      </c>
      <c r="B3774">
        <v>3006671</v>
      </c>
      <c r="C3774">
        <v>1380</v>
      </c>
      <c r="D3774">
        <v>1501</v>
      </c>
      <c r="E3774"/>
      <c r="F3774" t="s">
        <v>253</v>
      </c>
      <c r="G3774">
        <v>4</v>
      </c>
      <c r="H3774">
        <v>0</v>
      </c>
      <c r="I3774">
        <v>0</v>
      </c>
      <c r="J3774">
        <v>0</v>
      </c>
      <c r="K3774">
        <v>0</v>
      </c>
      <c r="L3774">
        <v>0</v>
      </c>
      <c r="M3774" t="s">
        <v>2691</v>
      </c>
    </row>
    <row r="3775" spans="1:13">
      <c r="A3775" s="13">
        <f t="shared" si="58"/>
        <v>161</v>
      </c>
      <c r="B3775">
        <v>3006672</v>
      </c>
      <c r="C3775">
        <v>1400</v>
      </c>
      <c r="D3775">
        <v>1500</v>
      </c>
      <c r="E3775"/>
      <c r="F3775" t="s">
        <v>289</v>
      </c>
      <c r="G3775">
        <v>161</v>
      </c>
      <c r="H3775">
        <v>0</v>
      </c>
      <c r="I3775">
        <v>0</v>
      </c>
      <c r="J3775">
        <v>0</v>
      </c>
      <c r="K3775">
        <v>0</v>
      </c>
      <c r="L3775">
        <v>0</v>
      </c>
      <c r="M3775" t="s">
        <v>2692</v>
      </c>
    </row>
    <row r="3776" spans="1:13">
      <c r="A3776" s="13">
        <f t="shared" si="58"/>
        <v>10</v>
      </c>
      <c r="B3776">
        <v>3006673</v>
      </c>
      <c r="C3776">
        <v>1380</v>
      </c>
      <c r="D3776">
        <v>1501</v>
      </c>
      <c r="E3776"/>
      <c r="F3776" t="s">
        <v>253</v>
      </c>
      <c r="G3776">
        <v>10</v>
      </c>
      <c r="H3776">
        <v>0</v>
      </c>
      <c r="I3776">
        <v>0</v>
      </c>
      <c r="J3776">
        <v>0</v>
      </c>
      <c r="K3776">
        <v>0</v>
      </c>
      <c r="L3776">
        <v>0</v>
      </c>
      <c r="M3776" t="s">
        <v>2693</v>
      </c>
    </row>
    <row r="3777" spans="1:13">
      <c r="A3777" s="13">
        <f t="shared" si="58"/>
        <v>17</v>
      </c>
      <c r="B3777">
        <v>3006674</v>
      </c>
      <c r="C3777">
        <v>1380</v>
      </c>
      <c r="D3777">
        <v>1500</v>
      </c>
      <c r="E3777"/>
      <c r="F3777" t="s">
        <v>253</v>
      </c>
      <c r="G3777">
        <v>17</v>
      </c>
      <c r="H3777">
        <v>0</v>
      </c>
      <c r="I3777">
        <v>0</v>
      </c>
      <c r="J3777">
        <v>0</v>
      </c>
      <c r="K3777">
        <v>0</v>
      </c>
      <c r="L3777">
        <v>0</v>
      </c>
      <c r="M3777" t="s">
        <v>2694</v>
      </c>
    </row>
    <row r="3778" spans="1:13">
      <c r="A3778" s="13">
        <f t="shared" si="58"/>
        <v>3</v>
      </c>
      <c r="B3778">
        <v>3006675</v>
      </c>
      <c r="C3778">
        <v>1380</v>
      </c>
      <c r="D3778">
        <v>1500</v>
      </c>
      <c r="E3778"/>
      <c r="F3778" t="s">
        <v>253</v>
      </c>
      <c r="G3778">
        <v>3</v>
      </c>
      <c r="H3778">
        <v>0</v>
      </c>
      <c r="I3778">
        <v>0</v>
      </c>
      <c r="J3778">
        <v>0</v>
      </c>
      <c r="K3778">
        <v>0</v>
      </c>
      <c r="L3778">
        <v>0</v>
      </c>
      <c r="M3778" t="s">
        <v>2695</v>
      </c>
    </row>
    <row r="3779" spans="1:13">
      <c r="A3779" s="13">
        <f t="shared" ref="A3779:A3842" si="59">G3779+H3779+I3779</f>
        <v>1</v>
      </c>
      <c r="B3779">
        <v>3006676</v>
      </c>
      <c r="C3779">
        <v>1380</v>
      </c>
      <c r="D3779">
        <v>1501</v>
      </c>
      <c r="E3779"/>
      <c r="F3779" t="s">
        <v>253</v>
      </c>
      <c r="G3779">
        <v>1</v>
      </c>
      <c r="H3779">
        <v>0</v>
      </c>
      <c r="I3779">
        <v>0</v>
      </c>
      <c r="J3779">
        <v>0</v>
      </c>
      <c r="K3779">
        <v>0</v>
      </c>
      <c r="L3779">
        <v>0</v>
      </c>
      <c r="M3779" t="s">
        <v>2696</v>
      </c>
    </row>
    <row r="3780" spans="1:13">
      <c r="A3780" s="13">
        <f t="shared" si="59"/>
        <v>3</v>
      </c>
      <c r="B3780">
        <v>3006677</v>
      </c>
      <c r="C3780">
        <v>1380</v>
      </c>
      <c r="D3780">
        <v>1500</v>
      </c>
      <c r="E3780"/>
      <c r="F3780" t="s">
        <v>253</v>
      </c>
      <c r="G3780">
        <v>3</v>
      </c>
      <c r="H3780">
        <v>0</v>
      </c>
      <c r="I3780">
        <v>0</v>
      </c>
      <c r="J3780">
        <v>0</v>
      </c>
      <c r="K3780">
        <v>0</v>
      </c>
      <c r="L3780">
        <v>0</v>
      </c>
      <c r="M3780" t="s">
        <v>2697</v>
      </c>
    </row>
    <row r="3781" spans="1:13">
      <c r="A3781" s="13">
        <f t="shared" si="59"/>
        <v>1</v>
      </c>
      <c r="B3781">
        <v>3006678</v>
      </c>
      <c r="C3781">
        <v>1380</v>
      </c>
      <c r="D3781">
        <v>1501</v>
      </c>
      <c r="E3781"/>
      <c r="F3781" t="s">
        <v>253</v>
      </c>
      <c r="G3781">
        <v>1</v>
      </c>
      <c r="H3781">
        <v>0</v>
      </c>
      <c r="I3781">
        <v>0</v>
      </c>
      <c r="J3781">
        <v>0</v>
      </c>
      <c r="K3781">
        <v>0</v>
      </c>
      <c r="L3781">
        <v>0</v>
      </c>
      <c r="M3781" t="s">
        <v>2698</v>
      </c>
    </row>
    <row r="3782" spans="1:13">
      <c r="A3782" s="13">
        <f t="shared" si="59"/>
        <v>1</v>
      </c>
      <c r="B3782">
        <v>3006679</v>
      </c>
      <c r="C3782">
        <v>1380</v>
      </c>
      <c r="D3782">
        <v>1501</v>
      </c>
      <c r="E3782"/>
      <c r="F3782" t="s">
        <v>253</v>
      </c>
      <c r="G3782">
        <v>1</v>
      </c>
      <c r="H3782">
        <v>0</v>
      </c>
      <c r="I3782">
        <v>0</v>
      </c>
      <c r="J3782">
        <v>0</v>
      </c>
      <c r="K3782">
        <v>0</v>
      </c>
      <c r="L3782">
        <v>0</v>
      </c>
      <c r="M3782" t="s">
        <v>2699</v>
      </c>
    </row>
    <row r="3783" spans="1:13">
      <c r="A3783" s="13">
        <f t="shared" si="59"/>
        <v>1</v>
      </c>
      <c r="B3783">
        <v>3006680</v>
      </c>
      <c r="C3783">
        <v>1380</v>
      </c>
      <c r="D3783">
        <v>1501</v>
      </c>
      <c r="E3783"/>
      <c r="F3783" t="s">
        <v>253</v>
      </c>
      <c r="G3783">
        <v>1</v>
      </c>
      <c r="H3783">
        <v>0</v>
      </c>
      <c r="I3783">
        <v>0</v>
      </c>
      <c r="J3783">
        <v>0</v>
      </c>
      <c r="K3783">
        <v>0</v>
      </c>
      <c r="L3783">
        <v>0</v>
      </c>
      <c r="M3783" t="s">
        <v>2700</v>
      </c>
    </row>
    <row r="3784" spans="1:13">
      <c r="A3784" s="13">
        <f t="shared" si="59"/>
        <v>2</v>
      </c>
      <c r="B3784">
        <v>3006681</v>
      </c>
      <c r="C3784">
        <v>1380</v>
      </c>
      <c r="D3784">
        <v>1501</v>
      </c>
      <c r="E3784"/>
      <c r="F3784" t="s">
        <v>253</v>
      </c>
      <c r="G3784">
        <v>2</v>
      </c>
      <c r="H3784">
        <v>0</v>
      </c>
      <c r="I3784">
        <v>0</v>
      </c>
      <c r="J3784">
        <v>0</v>
      </c>
      <c r="K3784">
        <v>0</v>
      </c>
      <c r="L3784">
        <v>0</v>
      </c>
      <c r="M3784" t="s">
        <v>2701</v>
      </c>
    </row>
    <row r="3785" spans="1:13">
      <c r="A3785" s="13">
        <f t="shared" si="59"/>
        <v>1</v>
      </c>
      <c r="B3785">
        <v>3006682</v>
      </c>
      <c r="C3785">
        <v>1380</v>
      </c>
      <c r="D3785">
        <v>1501</v>
      </c>
      <c r="E3785"/>
      <c r="F3785" t="s">
        <v>253</v>
      </c>
      <c r="G3785">
        <v>1</v>
      </c>
      <c r="H3785">
        <v>0</v>
      </c>
      <c r="I3785">
        <v>0</v>
      </c>
      <c r="J3785">
        <v>0</v>
      </c>
      <c r="K3785">
        <v>0</v>
      </c>
      <c r="L3785">
        <v>0</v>
      </c>
      <c r="M3785" t="s">
        <v>2702</v>
      </c>
    </row>
    <row r="3786" spans="1:13">
      <c r="A3786" s="13">
        <f t="shared" si="59"/>
        <v>201</v>
      </c>
      <c r="B3786">
        <v>3006684</v>
      </c>
      <c r="C3786">
        <v>1380</v>
      </c>
      <c r="D3786">
        <v>1501</v>
      </c>
      <c r="E3786"/>
      <c r="F3786" t="s">
        <v>253</v>
      </c>
      <c r="G3786">
        <v>201</v>
      </c>
      <c r="H3786">
        <v>0</v>
      </c>
      <c r="I3786">
        <v>0</v>
      </c>
      <c r="J3786">
        <v>0</v>
      </c>
      <c r="K3786">
        <v>0</v>
      </c>
      <c r="L3786">
        <v>0</v>
      </c>
      <c r="M3786" t="s">
        <v>2703</v>
      </c>
    </row>
    <row r="3787" spans="1:13">
      <c r="A3787" s="13">
        <f t="shared" si="59"/>
        <v>21</v>
      </c>
      <c r="B3787">
        <v>3006685</v>
      </c>
      <c r="C3787">
        <v>1380</v>
      </c>
      <c r="D3787">
        <v>1500</v>
      </c>
      <c r="E3787"/>
      <c r="F3787" t="s">
        <v>253</v>
      </c>
      <c r="G3787">
        <v>21</v>
      </c>
      <c r="H3787">
        <v>0</v>
      </c>
      <c r="I3787">
        <v>0</v>
      </c>
      <c r="J3787">
        <v>0</v>
      </c>
      <c r="K3787">
        <v>0</v>
      </c>
      <c r="L3787">
        <v>0</v>
      </c>
      <c r="M3787" t="s">
        <v>7564</v>
      </c>
    </row>
    <row r="3788" spans="1:13">
      <c r="A3788" s="13">
        <f t="shared" si="59"/>
        <v>712</v>
      </c>
      <c r="B3788">
        <v>3006686</v>
      </c>
      <c r="C3788">
        <v>1380</v>
      </c>
      <c r="D3788">
        <v>1500</v>
      </c>
      <c r="E3788"/>
      <c r="F3788" t="s">
        <v>253</v>
      </c>
      <c r="G3788">
        <v>712</v>
      </c>
      <c r="H3788">
        <v>0</v>
      </c>
      <c r="I3788">
        <v>0</v>
      </c>
      <c r="J3788">
        <v>0</v>
      </c>
      <c r="K3788">
        <v>0</v>
      </c>
      <c r="L3788">
        <v>0</v>
      </c>
      <c r="M3788" t="s">
        <v>2704</v>
      </c>
    </row>
    <row r="3789" spans="1:13">
      <c r="A3789" s="13">
        <f t="shared" si="59"/>
        <v>1096</v>
      </c>
      <c r="B3789">
        <v>3006687</v>
      </c>
      <c r="C3789">
        <v>1380</v>
      </c>
      <c r="D3789">
        <v>1500</v>
      </c>
      <c r="E3789"/>
      <c r="F3789" t="s">
        <v>253</v>
      </c>
      <c r="G3789" s="177">
        <v>1096</v>
      </c>
      <c r="H3789">
        <v>0</v>
      </c>
      <c r="I3789">
        <v>0</v>
      </c>
      <c r="J3789">
        <v>0</v>
      </c>
      <c r="K3789">
        <v>0</v>
      </c>
      <c r="L3789">
        <v>0</v>
      </c>
      <c r="M3789" t="s">
        <v>2705</v>
      </c>
    </row>
    <row r="3790" spans="1:13">
      <c r="A3790" s="13">
        <f t="shared" si="59"/>
        <v>54</v>
      </c>
      <c r="B3790">
        <v>3006688</v>
      </c>
      <c r="C3790">
        <v>1380</v>
      </c>
      <c r="D3790">
        <v>1501</v>
      </c>
      <c r="E3790"/>
      <c r="F3790" t="s">
        <v>253</v>
      </c>
      <c r="G3790">
        <v>54</v>
      </c>
      <c r="H3790">
        <v>0</v>
      </c>
      <c r="I3790">
        <v>0</v>
      </c>
      <c r="J3790">
        <v>0</v>
      </c>
      <c r="K3790">
        <v>0</v>
      </c>
      <c r="L3790">
        <v>0</v>
      </c>
      <c r="M3790" t="s">
        <v>2706</v>
      </c>
    </row>
    <row r="3791" spans="1:13">
      <c r="A3791" s="13">
        <f t="shared" si="59"/>
        <v>1</v>
      </c>
      <c r="B3791">
        <v>3006690</v>
      </c>
      <c r="C3791">
        <v>1380</v>
      </c>
      <c r="D3791">
        <v>1500</v>
      </c>
      <c r="E3791"/>
      <c r="F3791" t="s">
        <v>253</v>
      </c>
      <c r="G3791">
        <v>1</v>
      </c>
      <c r="H3791">
        <v>0</v>
      </c>
      <c r="I3791">
        <v>0</v>
      </c>
      <c r="J3791">
        <v>0</v>
      </c>
      <c r="K3791">
        <v>0</v>
      </c>
      <c r="L3791">
        <v>0</v>
      </c>
      <c r="M3791" t="s">
        <v>7886</v>
      </c>
    </row>
    <row r="3792" spans="1:13">
      <c r="A3792" s="13">
        <f t="shared" si="59"/>
        <v>4</v>
      </c>
      <c r="B3792">
        <v>3006691</v>
      </c>
      <c r="C3792">
        <v>1380</v>
      </c>
      <c r="D3792">
        <v>1500</v>
      </c>
      <c r="E3792"/>
      <c r="F3792" t="s">
        <v>253</v>
      </c>
      <c r="G3792">
        <v>4</v>
      </c>
      <c r="H3792">
        <v>0</v>
      </c>
      <c r="I3792">
        <v>0</v>
      </c>
      <c r="J3792">
        <v>0</v>
      </c>
      <c r="K3792">
        <v>0</v>
      </c>
      <c r="L3792">
        <v>0</v>
      </c>
      <c r="M3792" t="s">
        <v>8714</v>
      </c>
    </row>
    <row r="3793" spans="1:13">
      <c r="A3793" s="13">
        <f t="shared" si="59"/>
        <v>20</v>
      </c>
      <c r="B3793">
        <v>3006693</v>
      </c>
      <c r="C3793">
        <v>1380</v>
      </c>
      <c r="D3793">
        <v>1500</v>
      </c>
      <c r="E3793"/>
      <c r="F3793" t="s">
        <v>253</v>
      </c>
      <c r="G3793">
        <v>20</v>
      </c>
      <c r="H3793">
        <v>0</v>
      </c>
      <c r="I3793">
        <v>0</v>
      </c>
      <c r="J3793">
        <v>0</v>
      </c>
      <c r="K3793">
        <v>0</v>
      </c>
      <c r="L3793">
        <v>0</v>
      </c>
      <c r="M3793" t="s">
        <v>2707</v>
      </c>
    </row>
    <row r="3794" spans="1:13">
      <c r="A3794" s="13">
        <f t="shared" si="59"/>
        <v>396</v>
      </c>
      <c r="B3794">
        <v>3006694</v>
      </c>
      <c r="C3794">
        <v>1380</v>
      </c>
      <c r="D3794">
        <v>1500</v>
      </c>
      <c r="E3794"/>
      <c r="F3794" t="s">
        <v>253</v>
      </c>
      <c r="G3794">
        <v>396</v>
      </c>
      <c r="H3794">
        <v>0</v>
      </c>
      <c r="I3794">
        <v>0</v>
      </c>
      <c r="J3794">
        <v>0</v>
      </c>
      <c r="K3794">
        <v>0</v>
      </c>
      <c r="L3794">
        <v>0</v>
      </c>
      <c r="M3794" t="s">
        <v>2708</v>
      </c>
    </row>
    <row r="3795" spans="1:13">
      <c r="A3795" s="13">
        <f t="shared" si="59"/>
        <v>3</v>
      </c>
      <c r="B3795">
        <v>3006695</v>
      </c>
      <c r="C3795">
        <v>1380</v>
      </c>
      <c r="D3795">
        <v>1501</v>
      </c>
      <c r="E3795"/>
      <c r="F3795" t="s">
        <v>253</v>
      </c>
      <c r="G3795">
        <v>3</v>
      </c>
      <c r="H3795">
        <v>0</v>
      </c>
      <c r="I3795">
        <v>0</v>
      </c>
      <c r="J3795">
        <v>0</v>
      </c>
      <c r="K3795">
        <v>0</v>
      </c>
      <c r="L3795">
        <v>0</v>
      </c>
      <c r="M3795" t="s">
        <v>2709</v>
      </c>
    </row>
    <row r="3796" spans="1:13">
      <c r="A3796" s="13">
        <f t="shared" si="59"/>
        <v>46</v>
      </c>
      <c r="B3796">
        <v>3006696</v>
      </c>
      <c r="C3796">
        <v>1380</v>
      </c>
      <c r="D3796">
        <v>1500</v>
      </c>
      <c r="E3796"/>
      <c r="F3796" t="s">
        <v>253</v>
      </c>
      <c r="G3796">
        <v>46</v>
      </c>
      <c r="H3796">
        <v>0</v>
      </c>
      <c r="I3796">
        <v>0</v>
      </c>
      <c r="J3796">
        <v>0</v>
      </c>
      <c r="K3796">
        <v>0</v>
      </c>
      <c r="L3796">
        <v>0</v>
      </c>
      <c r="M3796" t="s">
        <v>7667</v>
      </c>
    </row>
    <row r="3797" spans="1:13">
      <c r="A3797" s="13">
        <f t="shared" si="59"/>
        <v>4</v>
      </c>
      <c r="B3797">
        <v>3006697</v>
      </c>
      <c r="C3797">
        <v>1380</v>
      </c>
      <c r="D3797">
        <v>1501</v>
      </c>
      <c r="E3797"/>
      <c r="F3797" t="s">
        <v>253</v>
      </c>
      <c r="G3797">
        <v>4</v>
      </c>
      <c r="H3797">
        <v>0</v>
      </c>
      <c r="I3797">
        <v>0</v>
      </c>
      <c r="J3797">
        <v>0</v>
      </c>
      <c r="K3797">
        <v>0</v>
      </c>
      <c r="L3797">
        <v>0</v>
      </c>
      <c r="M3797" t="s">
        <v>2710</v>
      </c>
    </row>
    <row r="3798" spans="1:13">
      <c r="A3798" s="13">
        <f t="shared" si="59"/>
        <v>1</v>
      </c>
      <c r="B3798">
        <v>3006698</v>
      </c>
      <c r="C3798">
        <v>1380</v>
      </c>
      <c r="D3798">
        <v>1501</v>
      </c>
      <c r="E3798"/>
      <c r="F3798" t="s">
        <v>253</v>
      </c>
      <c r="G3798">
        <v>1</v>
      </c>
      <c r="H3798">
        <v>0</v>
      </c>
      <c r="I3798">
        <v>0</v>
      </c>
      <c r="J3798">
        <v>0</v>
      </c>
      <c r="K3798">
        <v>0</v>
      </c>
      <c r="L3798">
        <v>0</v>
      </c>
      <c r="M3798" t="s">
        <v>2711</v>
      </c>
    </row>
    <row r="3799" spans="1:13">
      <c r="A3799" s="13">
        <f t="shared" si="59"/>
        <v>1</v>
      </c>
      <c r="B3799">
        <v>3006699</v>
      </c>
      <c r="C3799">
        <v>1380</v>
      </c>
      <c r="D3799">
        <v>1500</v>
      </c>
      <c r="E3799"/>
      <c r="F3799" t="s">
        <v>253</v>
      </c>
      <c r="G3799">
        <v>1</v>
      </c>
      <c r="H3799">
        <v>0</v>
      </c>
      <c r="I3799">
        <v>0</v>
      </c>
      <c r="J3799">
        <v>0</v>
      </c>
      <c r="K3799">
        <v>0</v>
      </c>
      <c r="L3799">
        <v>0</v>
      </c>
      <c r="M3799" t="s">
        <v>2712</v>
      </c>
    </row>
    <row r="3800" spans="1:13">
      <c r="A3800" s="13">
        <f t="shared" si="59"/>
        <v>3</v>
      </c>
      <c r="B3800">
        <v>3006701</v>
      </c>
      <c r="C3800">
        <v>1380</v>
      </c>
      <c r="D3800">
        <v>1501</v>
      </c>
      <c r="E3800"/>
      <c r="F3800" t="s">
        <v>253</v>
      </c>
      <c r="G3800">
        <v>3</v>
      </c>
      <c r="H3800">
        <v>0</v>
      </c>
      <c r="I3800">
        <v>0</v>
      </c>
      <c r="J3800">
        <v>0</v>
      </c>
      <c r="K3800">
        <v>0</v>
      </c>
      <c r="L3800">
        <v>0</v>
      </c>
      <c r="M3800" t="s">
        <v>2713</v>
      </c>
    </row>
    <row r="3801" spans="1:13">
      <c r="A3801" s="13">
        <f t="shared" si="59"/>
        <v>1</v>
      </c>
      <c r="B3801">
        <v>3006702</v>
      </c>
      <c r="C3801">
        <v>1380</v>
      </c>
      <c r="D3801">
        <v>1500</v>
      </c>
      <c r="E3801"/>
      <c r="F3801" t="s">
        <v>253</v>
      </c>
      <c r="G3801">
        <v>1</v>
      </c>
      <c r="H3801">
        <v>0</v>
      </c>
      <c r="I3801">
        <v>0</v>
      </c>
      <c r="J3801">
        <v>0</v>
      </c>
      <c r="K3801">
        <v>0</v>
      </c>
      <c r="L3801">
        <v>0</v>
      </c>
      <c r="M3801" t="s">
        <v>2714</v>
      </c>
    </row>
    <row r="3802" spans="1:13">
      <c r="A3802" s="13">
        <f t="shared" si="59"/>
        <v>2</v>
      </c>
      <c r="B3802">
        <v>3006703</v>
      </c>
      <c r="C3802">
        <v>1380</v>
      </c>
      <c r="D3802">
        <v>1501</v>
      </c>
      <c r="E3802"/>
      <c r="F3802" t="s">
        <v>253</v>
      </c>
      <c r="G3802">
        <v>2</v>
      </c>
      <c r="H3802">
        <v>0</v>
      </c>
      <c r="I3802">
        <v>0</v>
      </c>
      <c r="J3802">
        <v>0</v>
      </c>
      <c r="K3802">
        <v>0</v>
      </c>
      <c r="L3802">
        <v>0</v>
      </c>
      <c r="M3802" t="s">
        <v>2715</v>
      </c>
    </row>
    <row r="3803" spans="1:13">
      <c r="A3803" s="13">
        <f t="shared" si="59"/>
        <v>1</v>
      </c>
      <c r="B3803">
        <v>3006704</v>
      </c>
      <c r="C3803">
        <v>1380</v>
      </c>
      <c r="D3803">
        <v>1501</v>
      </c>
      <c r="E3803"/>
      <c r="F3803" t="s">
        <v>253</v>
      </c>
      <c r="G3803">
        <v>1</v>
      </c>
      <c r="H3803">
        <v>0</v>
      </c>
      <c r="I3803">
        <v>0</v>
      </c>
      <c r="J3803">
        <v>0</v>
      </c>
      <c r="K3803">
        <v>0</v>
      </c>
      <c r="L3803">
        <v>0</v>
      </c>
      <c r="M3803" t="s">
        <v>2716</v>
      </c>
    </row>
    <row r="3804" spans="1:13">
      <c r="A3804" s="13">
        <f t="shared" si="59"/>
        <v>2</v>
      </c>
      <c r="B3804">
        <v>3006705</v>
      </c>
      <c r="C3804">
        <v>1380</v>
      </c>
      <c r="D3804">
        <v>1501</v>
      </c>
      <c r="E3804"/>
      <c r="F3804" t="s">
        <v>253</v>
      </c>
      <c r="G3804">
        <v>2</v>
      </c>
      <c r="H3804">
        <v>0</v>
      </c>
      <c r="I3804">
        <v>0</v>
      </c>
      <c r="J3804">
        <v>0</v>
      </c>
      <c r="K3804">
        <v>0</v>
      </c>
      <c r="L3804">
        <v>0</v>
      </c>
      <c r="M3804" t="s">
        <v>2717</v>
      </c>
    </row>
    <row r="3805" spans="1:13">
      <c r="A3805" s="13">
        <f t="shared" si="59"/>
        <v>2</v>
      </c>
      <c r="B3805">
        <v>3006706</v>
      </c>
      <c r="C3805">
        <v>1380</v>
      </c>
      <c r="D3805">
        <v>1501</v>
      </c>
      <c r="E3805"/>
      <c r="F3805" t="s">
        <v>253</v>
      </c>
      <c r="G3805">
        <v>2</v>
      </c>
      <c r="H3805">
        <v>0</v>
      </c>
      <c r="I3805">
        <v>0</v>
      </c>
      <c r="J3805">
        <v>0</v>
      </c>
      <c r="K3805">
        <v>0</v>
      </c>
      <c r="L3805">
        <v>0</v>
      </c>
      <c r="M3805" t="s">
        <v>2718</v>
      </c>
    </row>
    <row r="3806" spans="1:13">
      <c r="A3806" s="13">
        <f t="shared" si="59"/>
        <v>2</v>
      </c>
      <c r="B3806">
        <v>3006707</v>
      </c>
      <c r="C3806">
        <v>1380</v>
      </c>
      <c r="D3806">
        <v>1500</v>
      </c>
      <c r="E3806"/>
      <c r="F3806" t="s">
        <v>253</v>
      </c>
      <c r="G3806">
        <v>2</v>
      </c>
      <c r="H3806">
        <v>0</v>
      </c>
      <c r="I3806">
        <v>0</v>
      </c>
      <c r="J3806">
        <v>0</v>
      </c>
      <c r="K3806">
        <v>0</v>
      </c>
      <c r="L3806">
        <v>0</v>
      </c>
      <c r="M3806" t="s">
        <v>7898</v>
      </c>
    </row>
    <row r="3807" spans="1:13">
      <c r="A3807" s="13">
        <f t="shared" si="59"/>
        <v>1</v>
      </c>
      <c r="B3807">
        <v>3006708</v>
      </c>
      <c r="C3807">
        <v>1380</v>
      </c>
      <c r="D3807">
        <v>1501</v>
      </c>
      <c r="E3807"/>
      <c r="F3807" t="s">
        <v>253</v>
      </c>
      <c r="G3807">
        <v>1</v>
      </c>
      <c r="H3807">
        <v>0</v>
      </c>
      <c r="I3807">
        <v>0</v>
      </c>
      <c r="J3807">
        <v>0</v>
      </c>
      <c r="K3807">
        <v>0</v>
      </c>
      <c r="L3807">
        <v>0</v>
      </c>
      <c r="M3807" t="s">
        <v>2719</v>
      </c>
    </row>
    <row r="3808" spans="1:13">
      <c r="A3808" s="13">
        <f t="shared" si="59"/>
        <v>1</v>
      </c>
      <c r="B3808">
        <v>3006709</v>
      </c>
      <c r="C3808">
        <v>1380</v>
      </c>
      <c r="D3808">
        <v>1501</v>
      </c>
      <c r="E3808"/>
      <c r="F3808" t="s">
        <v>253</v>
      </c>
      <c r="G3808">
        <v>1</v>
      </c>
      <c r="H3808">
        <v>0</v>
      </c>
      <c r="I3808">
        <v>0</v>
      </c>
      <c r="J3808">
        <v>0</v>
      </c>
      <c r="K3808">
        <v>0</v>
      </c>
      <c r="L3808">
        <v>0</v>
      </c>
      <c r="M3808" t="s">
        <v>2720</v>
      </c>
    </row>
    <row r="3809" spans="1:13">
      <c r="A3809" s="13">
        <f t="shared" si="59"/>
        <v>3</v>
      </c>
      <c r="B3809">
        <v>3006710</v>
      </c>
      <c r="C3809">
        <v>1380</v>
      </c>
      <c r="D3809">
        <v>1501</v>
      </c>
      <c r="E3809"/>
      <c r="F3809" t="s">
        <v>253</v>
      </c>
      <c r="G3809">
        <v>3</v>
      </c>
      <c r="H3809">
        <v>0</v>
      </c>
      <c r="I3809">
        <v>0</v>
      </c>
      <c r="J3809">
        <v>0</v>
      </c>
      <c r="K3809">
        <v>0</v>
      </c>
      <c r="L3809">
        <v>0</v>
      </c>
      <c r="M3809" t="s">
        <v>2721</v>
      </c>
    </row>
    <row r="3810" spans="1:13">
      <c r="A3810" s="13">
        <f t="shared" si="59"/>
        <v>1</v>
      </c>
      <c r="B3810">
        <v>3006711</v>
      </c>
      <c r="C3810">
        <v>1380</v>
      </c>
      <c r="D3810">
        <v>1500</v>
      </c>
      <c r="E3810"/>
      <c r="F3810" t="s">
        <v>253</v>
      </c>
      <c r="G3810">
        <v>1</v>
      </c>
      <c r="H3810">
        <v>0</v>
      </c>
      <c r="I3810">
        <v>0</v>
      </c>
      <c r="J3810">
        <v>0</v>
      </c>
      <c r="K3810">
        <v>0</v>
      </c>
      <c r="L3810">
        <v>0</v>
      </c>
      <c r="M3810" t="s">
        <v>2722</v>
      </c>
    </row>
    <row r="3811" spans="1:13">
      <c r="A3811" s="13">
        <f t="shared" si="59"/>
        <v>1</v>
      </c>
      <c r="B3811">
        <v>3006712</v>
      </c>
      <c r="C3811">
        <v>1380</v>
      </c>
      <c r="D3811">
        <v>1501</v>
      </c>
      <c r="E3811"/>
      <c r="F3811" t="s">
        <v>253</v>
      </c>
      <c r="G3811">
        <v>1</v>
      </c>
      <c r="H3811">
        <v>0</v>
      </c>
      <c r="I3811">
        <v>0</v>
      </c>
      <c r="J3811">
        <v>0</v>
      </c>
      <c r="K3811">
        <v>0</v>
      </c>
      <c r="L3811">
        <v>0</v>
      </c>
      <c r="M3811" t="s">
        <v>2723</v>
      </c>
    </row>
    <row r="3812" spans="1:13">
      <c r="A3812" s="13">
        <f t="shared" si="59"/>
        <v>8</v>
      </c>
      <c r="B3812">
        <v>3006713</v>
      </c>
      <c r="C3812">
        <v>1380</v>
      </c>
      <c r="D3812">
        <v>1501</v>
      </c>
      <c r="E3812"/>
      <c r="F3812" t="s">
        <v>253</v>
      </c>
      <c r="G3812">
        <v>8</v>
      </c>
      <c r="H3812">
        <v>0</v>
      </c>
      <c r="I3812">
        <v>0</v>
      </c>
      <c r="J3812">
        <v>0</v>
      </c>
      <c r="K3812">
        <v>0</v>
      </c>
      <c r="L3812">
        <v>0</v>
      </c>
      <c r="M3812" t="s">
        <v>2724</v>
      </c>
    </row>
    <row r="3813" spans="1:13">
      <c r="A3813" s="13">
        <f t="shared" si="59"/>
        <v>2</v>
      </c>
      <c r="B3813">
        <v>3006714</v>
      </c>
      <c r="C3813">
        <v>1380</v>
      </c>
      <c r="D3813">
        <v>1500</v>
      </c>
      <c r="E3813"/>
      <c r="F3813" t="s">
        <v>253</v>
      </c>
      <c r="G3813">
        <v>2</v>
      </c>
      <c r="H3813">
        <v>0</v>
      </c>
      <c r="I3813">
        <v>0</v>
      </c>
      <c r="J3813">
        <v>0</v>
      </c>
      <c r="K3813">
        <v>0</v>
      </c>
      <c r="L3813">
        <v>0</v>
      </c>
      <c r="M3813" t="s">
        <v>8259</v>
      </c>
    </row>
    <row r="3814" spans="1:13">
      <c r="A3814" s="13">
        <f t="shared" si="59"/>
        <v>2</v>
      </c>
      <c r="B3814">
        <v>3006715</v>
      </c>
      <c r="C3814">
        <v>1380</v>
      </c>
      <c r="D3814">
        <v>1500</v>
      </c>
      <c r="E3814"/>
      <c r="F3814" t="s">
        <v>253</v>
      </c>
      <c r="G3814">
        <v>2</v>
      </c>
      <c r="H3814">
        <v>0</v>
      </c>
      <c r="I3814">
        <v>0</v>
      </c>
      <c r="J3814">
        <v>0</v>
      </c>
      <c r="K3814">
        <v>0</v>
      </c>
      <c r="L3814">
        <v>0</v>
      </c>
      <c r="M3814" t="s">
        <v>8318</v>
      </c>
    </row>
    <row r="3815" spans="1:13">
      <c r="A3815" s="13">
        <f t="shared" si="59"/>
        <v>1</v>
      </c>
      <c r="B3815">
        <v>3006716</v>
      </c>
      <c r="C3815">
        <v>1380</v>
      </c>
      <c r="D3815">
        <v>1500</v>
      </c>
      <c r="E3815"/>
      <c r="F3815" t="s">
        <v>253</v>
      </c>
      <c r="G3815">
        <v>1</v>
      </c>
      <c r="H3815">
        <v>0</v>
      </c>
      <c r="I3815">
        <v>0</v>
      </c>
      <c r="J3815">
        <v>0</v>
      </c>
      <c r="K3815">
        <v>0</v>
      </c>
      <c r="L3815">
        <v>0</v>
      </c>
      <c r="M3815" t="s">
        <v>8588</v>
      </c>
    </row>
    <row r="3816" spans="1:13">
      <c r="A3816" s="13">
        <f t="shared" si="59"/>
        <v>1</v>
      </c>
      <c r="B3816">
        <v>3006717</v>
      </c>
      <c r="C3816">
        <v>1380</v>
      </c>
      <c r="D3816">
        <v>1500</v>
      </c>
      <c r="E3816"/>
      <c r="F3816" t="s">
        <v>1284</v>
      </c>
      <c r="G3816">
        <v>1</v>
      </c>
      <c r="H3816">
        <v>0</v>
      </c>
      <c r="I3816">
        <v>0</v>
      </c>
      <c r="J3816">
        <v>0</v>
      </c>
      <c r="K3816">
        <v>0</v>
      </c>
      <c r="L3816">
        <v>0</v>
      </c>
      <c r="M3816" t="s">
        <v>2725</v>
      </c>
    </row>
    <row r="3817" spans="1:13">
      <c r="A3817" s="13">
        <f t="shared" si="59"/>
        <v>7</v>
      </c>
      <c r="B3817">
        <v>3006717</v>
      </c>
      <c r="C3817">
        <v>1400</v>
      </c>
      <c r="D3817">
        <v>1500</v>
      </c>
      <c r="E3817"/>
      <c r="F3817" t="s">
        <v>1284</v>
      </c>
      <c r="G3817">
        <v>7</v>
      </c>
      <c r="H3817">
        <v>0</v>
      </c>
      <c r="I3817">
        <v>0</v>
      </c>
      <c r="J3817">
        <v>0</v>
      </c>
      <c r="K3817">
        <v>0</v>
      </c>
      <c r="L3817">
        <v>0</v>
      </c>
      <c r="M3817" t="s">
        <v>2725</v>
      </c>
    </row>
    <row r="3818" spans="1:13">
      <c r="A3818" s="13">
        <f t="shared" si="59"/>
        <v>10</v>
      </c>
      <c r="B3818">
        <v>3006718</v>
      </c>
      <c r="C3818">
        <v>1380</v>
      </c>
      <c r="D3818">
        <v>1500</v>
      </c>
      <c r="E3818"/>
      <c r="F3818" t="s">
        <v>253</v>
      </c>
      <c r="G3818">
        <v>10</v>
      </c>
      <c r="H3818">
        <v>0</v>
      </c>
      <c r="I3818">
        <v>0</v>
      </c>
      <c r="J3818">
        <v>0</v>
      </c>
      <c r="K3818">
        <v>0</v>
      </c>
      <c r="L3818">
        <v>0</v>
      </c>
      <c r="M3818" t="s">
        <v>9035</v>
      </c>
    </row>
    <row r="3819" spans="1:13">
      <c r="A3819" s="13">
        <f t="shared" si="59"/>
        <v>54.9</v>
      </c>
      <c r="B3819">
        <v>3006719</v>
      </c>
      <c r="C3819">
        <v>1380</v>
      </c>
      <c r="D3819">
        <v>1501</v>
      </c>
      <c r="E3819"/>
      <c r="F3819" t="s">
        <v>289</v>
      </c>
      <c r="G3819">
        <v>54.9</v>
      </c>
      <c r="H3819">
        <v>0</v>
      </c>
      <c r="I3819">
        <v>0</v>
      </c>
      <c r="J3819">
        <v>0</v>
      </c>
      <c r="K3819">
        <v>0</v>
      </c>
      <c r="L3819">
        <v>0</v>
      </c>
      <c r="M3819" t="s">
        <v>2726</v>
      </c>
    </row>
    <row r="3820" spans="1:13">
      <c r="A3820" s="13">
        <f t="shared" si="59"/>
        <v>2</v>
      </c>
      <c r="B3820">
        <v>3006720</v>
      </c>
      <c r="C3820">
        <v>1380</v>
      </c>
      <c r="D3820">
        <v>1501</v>
      </c>
      <c r="E3820"/>
      <c r="F3820" t="s">
        <v>253</v>
      </c>
      <c r="G3820">
        <v>2</v>
      </c>
      <c r="H3820">
        <v>0</v>
      </c>
      <c r="I3820">
        <v>0</v>
      </c>
      <c r="J3820">
        <v>0</v>
      </c>
      <c r="K3820">
        <v>0</v>
      </c>
      <c r="L3820">
        <v>0</v>
      </c>
      <c r="M3820" t="s">
        <v>2727</v>
      </c>
    </row>
    <row r="3821" spans="1:13">
      <c r="A3821" s="13">
        <f t="shared" si="59"/>
        <v>8</v>
      </c>
      <c r="B3821">
        <v>3006721</v>
      </c>
      <c r="C3821">
        <v>1380</v>
      </c>
      <c r="D3821">
        <v>1500</v>
      </c>
      <c r="E3821"/>
      <c r="F3821" t="s">
        <v>253</v>
      </c>
      <c r="G3821">
        <v>8</v>
      </c>
      <c r="H3821">
        <v>0</v>
      </c>
      <c r="I3821">
        <v>0</v>
      </c>
      <c r="J3821">
        <v>0</v>
      </c>
      <c r="K3821">
        <v>0</v>
      </c>
      <c r="L3821">
        <v>0</v>
      </c>
      <c r="M3821" t="s">
        <v>2728</v>
      </c>
    </row>
    <row r="3822" spans="1:13">
      <c r="A3822" s="13">
        <f t="shared" si="59"/>
        <v>5</v>
      </c>
      <c r="B3822">
        <v>3006722</v>
      </c>
      <c r="C3822">
        <v>1380</v>
      </c>
      <c r="D3822">
        <v>1501</v>
      </c>
      <c r="E3822"/>
      <c r="F3822" t="s">
        <v>253</v>
      </c>
      <c r="G3822">
        <v>5</v>
      </c>
      <c r="H3822">
        <v>0</v>
      </c>
      <c r="I3822">
        <v>0</v>
      </c>
      <c r="J3822">
        <v>0</v>
      </c>
      <c r="K3822">
        <v>0</v>
      </c>
      <c r="L3822">
        <v>0</v>
      </c>
      <c r="M3822" t="s">
        <v>2729</v>
      </c>
    </row>
    <row r="3823" spans="1:13">
      <c r="A3823" s="13">
        <f t="shared" si="59"/>
        <v>4</v>
      </c>
      <c r="B3823">
        <v>3006723</v>
      </c>
      <c r="C3823">
        <v>1380</v>
      </c>
      <c r="D3823">
        <v>1501</v>
      </c>
      <c r="E3823"/>
      <c r="F3823" t="s">
        <v>253</v>
      </c>
      <c r="G3823">
        <v>4</v>
      </c>
      <c r="H3823">
        <v>0</v>
      </c>
      <c r="I3823">
        <v>0</v>
      </c>
      <c r="J3823">
        <v>0</v>
      </c>
      <c r="K3823">
        <v>0</v>
      </c>
      <c r="L3823">
        <v>0</v>
      </c>
      <c r="M3823" t="s">
        <v>2730</v>
      </c>
    </row>
    <row r="3824" spans="1:13">
      <c r="A3824" s="13">
        <f t="shared" si="59"/>
        <v>45</v>
      </c>
      <c r="B3824">
        <v>3006724</v>
      </c>
      <c r="C3824">
        <v>1380</v>
      </c>
      <c r="D3824">
        <v>1501</v>
      </c>
      <c r="E3824"/>
      <c r="F3824" t="s">
        <v>253</v>
      </c>
      <c r="G3824">
        <v>45</v>
      </c>
      <c r="H3824">
        <v>0</v>
      </c>
      <c r="I3824">
        <v>0</v>
      </c>
      <c r="J3824">
        <v>0</v>
      </c>
      <c r="K3824">
        <v>0</v>
      </c>
      <c r="L3824">
        <v>0</v>
      </c>
      <c r="M3824" t="s">
        <v>2731</v>
      </c>
    </row>
    <row r="3825" spans="1:13">
      <c r="A3825" s="13">
        <f t="shared" si="59"/>
        <v>1</v>
      </c>
      <c r="B3825">
        <v>3006725</v>
      </c>
      <c r="C3825">
        <v>1380</v>
      </c>
      <c r="D3825">
        <v>1500</v>
      </c>
      <c r="E3825"/>
      <c r="F3825" t="s">
        <v>253</v>
      </c>
      <c r="G3825">
        <v>1</v>
      </c>
      <c r="H3825">
        <v>0</v>
      </c>
      <c r="I3825">
        <v>0</v>
      </c>
      <c r="J3825">
        <v>0</v>
      </c>
      <c r="K3825">
        <v>0</v>
      </c>
      <c r="L3825">
        <v>0</v>
      </c>
      <c r="M3825" t="s">
        <v>2732</v>
      </c>
    </row>
    <row r="3826" spans="1:13">
      <c r="A3826" s="13">
        <f t="shared" si="59"/>
        <v>13</v>
      </c>
      <c r="B3826">
        <v>3006726</v>
      </c>
      <c r="C3826">
        <v>1380</v>
      </c>
      <c r="D3826">
        <v>1501</v>
      </c>
      <c r="E3826"/>
      <c r="F3826" t="s">
        <v>253</v>
      </c>
      <c r="G3826">
        <v>13</v>
      </c>
      <c r="H3826">
        <v>0</v>
      </c>
      <c r="I3826">
        <v>0</v>
      </c>
      <c r="J3826">
        <v>0</v>
      </c>
      <c r="K3826">
        <v>0</v>
      </c>
      <c r="L3826">
        <v>0</v>
      </c>
      <c r="M3826" t="s">
        <v>2733</v>
      </c>
    </row>
    <row r="3827" spans="1:13">
      <c r="A3827" s="13">
        <f t="shared" si="59"/>
        <v>14</v>
      </c>
      <c r="B3827">
        <v>3006727</v>
      </c>
      <c r="C3827">
        <v>1380</v>
      </c>
      <c r="D3827">
        <v>1500</v>
      </c>
      <c r="E3827"/>
      <c r="F3827" t="s">
        <v>253</v>
      </c>
      <c r="G3827">
        <v>14</v>
      </c>
      <c r="H3827">
        <v>0</v>
      </c>
      <c r="I3827">
        <v>0</v>
      </c>
      <c r="J3827">
        <v>0</v>
      </c>
      <c r="K3827">
        <v>0</v>
      </c>
      <c r="L3827">
        <v>0</v>
      </c>
      <c r="M3827" t="s">
        <v>2734</v>
      </c>
    </row>
    <row r="3828" spans="1:13">
      <c r="A3828" s="13">
        <f t="shared" si="59"/>
        <v>4</v>
      </c>
      <c r="B3828">
        <v>3006728</v>
      </c>
      <c r="C3828">
        <v>1380</v>
      </c>
      <c r="D3828">
        <v>1500</v>
      </c>
      <c r="E3828"/>
      <c r="F3828" t="s">
        <v>253</v>
      </c>
      <c r="G3828">
        <v>4</v>
      </c>
      <c r="H3828">
        <v>0</v>
      </c>
      <c r="I3828">
        <v>0</v>
      </c>
      <c r="J3828">
        <v>0</v>
      </c>
      <c r="K3828">
        <v>0</v>
      </c>
      <c r="L3828">
        <v>0</v>
      </c>
      <c r="M3828" t="s">
        <v>2735</v>
      </c>
    </row>
    <row r="3829" spans="1:13">
      <c r="A3829" s="13">
        <f t="shared" si="59"/>
        <v>4</v>
      </c>
      <c r="B3829">
        <v>3006729</v>
      </c>
      <c r="C3829">
        <v>1380</v>
      </c>
      <c r="D3829">
        <v>1500</v>
      </c>
      <c r="E3829"/>
      <c r="F3829" t="s">
        <v>253</v>
      </c>
      <c r="G3829">
        <v>4</v>
      </c>
      <c r="H3829">
        <v>0</v>
      </c>
      <c r="I3829">
        <v>0</v>
      </c>
      <c r="J3829">
        <v>0</v>
      </c>
      <c r="K3829">
        <v>0</v>
      </c>
      <c r="L3829">
        <v>0</v>
      </c>
      <c r="M3829" t="s">
        <v>8536</v>
      </c>
    </row>
    <row r="3830" spans="1:13">
      <c r="A3830" s="13">
        <f t="shared" si="59"/>
        <v>2</v>
      </c>
      <c r="B3830">
        <v>3006730</v>
      </c>
      <c r="C3830">
        <v>1380</v>
      </c>
      <c r="D3830">
        <v>1501</v>
      </c>
      <c r="E3830"/>
      <c r="F3830" t="s">
        <v>253</v>
      </c>
      <c r="G3830">
        <v>2</v>
      </c>
      <c r="H3830">
        <v>0</v>
      </c>
      <c r="I3830">
        <v>0</v>
      </c>
      <c r="J3830">
        <v>0</v>
      </c>
      <c r="K3830">
        <v>0</v>
      </c>
      <c r="L3830">
        <v>0</v>
      </c>
      <c r="M3830" t="s">
        <v>2736</v>
      </c>
    </row>
    <row r="3831" spans="1:13">
      <c r="A3831" s="13">
        <f t="shared" si="59"/>
        <v>5</v>
      </c>
      <c r="B3831">
        <v>3006731</v>
      </c>
      <c r="C3831">
        <v>1380</v>
      </c>
      <c r="D3831">
        <v>1501</v>
      </c>
      <c r="E3831"/>
      <c r="F3831" t="s">
        <v>253</v>
      </c>
      <c r="G3831">
        <v>5</v>
      </c>
      <c r="H3831">
        <v>0</v>
      </c>
      <c r="I3831">
        <v>0</v>
      </c>
      <c r="J3831">
        <v>0</v>
      </c>
      <c r="K3831">
        <v>0</v>
      </c>
      <c r="L3831">
        <v>0</v>
      </c>
      <c r="M3831" t="s">
        <v>2737</v>
      </c>
    </row>
    <row r="3832" spans="1:13">
      <c r="A3832" s="13">
        <f t="shared" si="59"/>
        <v>180</v>
      </c>
      <c r="B3832">
        <v>3006732</v>
      </c>
      <c r="C3832">
        <v>1380</v>
      </c>
      <c r="D3832">
        <v>1500</v>
      </c>
      <c r="E3832"/>
      <c r="F3832" t="s">
        <v>555</v>
      </c>
      <c r="G3832">
        <v>180</v>
      </c>
      <c r="H3832">
        <v>0</v>
      </c>
      <c r="I3832">
        <v>0</v>
      </c>
      <c r="J3832">
        <v>0</v>
      </c>
      <c r="K3832">
        <v>0</v>
      </c>
      <c r="L3832">
        <v>0</v>
      </c>
      <c r="M3832" t="s">
        <v>9292</v>
      </c>
    </row>
    <row r="3833" spans="1:13">
      <c r="A3833" s="13">
        <f t="shared" si="59"/>
        <v>4</v>
      </c>
      <c r="B3833">
        <v>3006733</v>
      </c>
      <c r="C3833">
        <v>1380</v>
      </c>
      <c r="D3833">
        <v>1501</v>
      </c>
      <c r="E3833"/>
      <c r="F3833" t="s">
        <v>253</v>
      </c>
      <c r="G3833">
        <v>4</v>
      </c>
      <c r="H3833">
        <v>0</v>
      </c>
      <c r="I3833">
        <v>0</v>
      </c>
      <c r="J3833">
        <v>0</v>
      </c>
      <c r="K3833">
        <v>0</v>
      </c>
      <c r="L3833">
        <v>0</v>
      </c>
      <c r="M3833" t="s">
        <v>2738</v>
      </c>
    </row>
    <row r="3834" spans="1:13">
      <c r="A3834" s="13">
        <f t="shared" si="59"/>
        <v>1</v>
      </c>
      <c r="B3834">
        <v>3006734</v>
      </c>
      <c r="C3834">
        <v>1380</v>
      </c>
      <c r="D3834">
        <v>1500</v>
      </c>
      <c r="E3834"/>
      <c r="F3834" t="s">
        <v>253</v>
      </c>
      <c r="G3834">
        <v>1</v>
      </c>
      <c r="H3834">
        <v>0</v>
      </c>
      <c r="I3834">
        <v>0</v>
      </c>
      <c r="J3834">
        <v>0</v>
      </c>
      <c r="K3834">
        <v>0</v>
      </c>
      <c r="L3834">
        <v>0</v>
      </c>
      <c r="M3834" t="s">
        <v>2739</v>
      </c>
    </row>
    <row r="3835" spans="1:13">
      <c r="A3835" s="13">
        <f t="shared" si="59"/>
        <v>6</v>
      </c>
      <c r="B3835">
        <v>3006735</v>
      </c>
      <c r="C3835">
        <v>1380</v>
      </c>
      <c r="D3835">
        <v>1501</v>
      </c>
      <c r="E3835"/>
      <c r="F3835" t="s">
        <v>253</v>
      </c>
      <c r="G3835">
        <v>6</v>
      </c>
      <c r="H3835">
        <v>0</v>
      </c>
      <c r="I3835">
        <v>0</v>
      </c>
      <c r="J3835">
        <v>0</v>
      </c>
      <c r="K3835">
        <v>0</v>
      </c>
      <c r="L3835">
        <v>0</v>
      </c>
      <c r="M3835" t="s">
        <v>2740</v>
      </c>
    </row>
    <row r="3836" spans="1:13">
      <c r="A3836" s="13">
        <f t="shared" si="59"/>
        <v>77</v>
      </c>
      <c r="B3836">
        <v>3006737</v>
      </c>
      <c r="C3836">
        <v>1380</v>
      </c>
      <c r="D3836">
        <v>1501</v>
      </c>
      <c r="E3836"/>
      <c r="F3836" t="s">
        <v>253</v>
      </c>
      <c r="G3836">
        <v>77</v>
      </c>
      <c r="H3836">
        <v>0</v>
      </c>
      <c r="I3836">
        <v>0</v>
      </c>
      <c r="J3836">
        <v>0</v>
      </c>
      <c r="K3836">
        <v>0</v>
      </c>
      <c r="L3836">
        <v>0</v>
      </c>
      <c r="M3836" t="s">
        <v>2741</v>
      </c>
    </row>
    <row r="3837" spans="1:13">
      <c r="A3837" s="13">
        <f t="shared" si="59"/>
        <v>1</v>
      </c>
      <c r="B3837">
        <v>3006738</v>
      </c>
      <c r="C3837">
        <v>1380</v>
      </c>
      <c r="D3837">
        <v>1500</v>
      </c>
      <c r="E3837"/>
      <c r="F3837" t="s">
        <v>253</v>
      </c>
      <c r="G3837">
        <v>1</v>
      </c>
      <c r="H3837">
        <v>0</v>
      </c>
      <c r="I3837">
        <v>0</v>
      </c>
      <c r="J3837">
        <v>0</v>
      </c>
      <c r="K3837">
        <v>0</v>
      </c>
      <c r="L3837">
        <v>0</v>
      </c>
      <c r="M3837" t="s">
        <v>7783</v>
      </c>
    </row>
    <row r="3838" spans="1:13">
      <c r="A3838" s="13">
        <f t="shared" si="59"/>
        <v>6</v>
      </c>
      <c r="B3838">
        <v>3006739</v>
      </c>
      <c r="C3838">
        <v>1380</v>
      </c>
      <c r="D3838">
        <v>1501</v>
      </c>
      <c r="E3838"/>
      <c r="F3838" t="s">
        <v>253</v>
      </c>
      <c r="G3838">
        <v>6</v>
      </c>
      <c r="H3838">
        <v>0</v>
      </c>
      <c r="I3838">
        <v>0</v>
      </c>
      <c r="J3838">
        <v>0</v>
      </c>
      <c r="K3838">
        <v>0</v>
      </c>
      <c r="L3838">
        <v>0</v>
      </c>
      <c r="M3838" t="s">
        <v>2742</v>
      </c>
    </row>
    <row r="3839" spans="1:13">
      <c r="A3839" s="13">
        <f t="shared" si="59"/>
        <v>31</v>
      </c>
      <c r="B3839">
        <v>3006740</v>
      </c>
      <c r="C3839">
        <v>1380</v>
      </c>
      <c r="D3839">
        <v>1500</v>
      </c>
      <c r="E3839"/>
      <c r="F3839" t="s">
        <v>253</v>
      </c>
      <c r="G3839">
        <v>31</v>
      </c>
      <c r="H3839">
        <v>0</v>
      </c>
      <c r="I3839">
        <v>0</v>
      </c>
      <c r="J3839">
        <v>0</v>
      </c>
      <c r="K3839">
        <v>0</v>
      </c>
      <c r="L3839">
        <v>0</v>
      </c>
      <c r="M3839" t="s">
        <v>2743</v>
      </c>
    </row>
    <row r="3840" spans="1:13">
      <c r="A3840" s="13">
        <f t="shared" si="59"/>
        <v>6</v>
      </c>
      <c r="B3840">
        <v>3006741</v>
      </c>
      <c r="C3840">
        <v>1380</v>
      </c>
      <c r="D3840">
        <v>1501</v>
      </c>
      <c r="E3840"/>
      <c r="F3840" t="s">
        <v>253</v>
      </c>
      <c r="G3840">
        <v>6</v>
      </c>
      <c r="H3840">
        <v>0</v>
      </c>
      <c r="I3840">
        <v>0</v>
      </c>
      <c r="J3840">
        <v>0</v>
      </c>
      <c r="K3840">
        <v>0</v>
      </c>
      <c r="L3840">
        <v>0</v>
      </c>
      <c r="M3840" t="s">
        <v>2744</v>
      </c>
    </row>
    <row r="3841" spans="1:13">
      <c r="A3841" s="13">
        <f t="shared" si="59"/>
        <v>3</v>
      </c>
      <c r="B3841">
        <v>3006742</v>
      </c>
      <c r="C3841">
        <v>1380</v>
      </c>
      <c r="D3841">
        <v>1500</v>
      </c>
      <c r="E3841"/>
      <c r="F3841" t="s">
        <v>253</v>
      </c>
      <c r="G3841">
        <v>3</v>
      </c>
      <c r="H3841">
        <v>0</v>
      </c>
      <c r="I3841">
        <v>0</v>
      </c>
      <c r="J3841">
        <v>0</v>
      </c>
      <c r="K3841">
        <v>0</v>
      </c>
      <c r="L3841">
        <v>0</v>
      </c>
      <c r="M3841" t="s">
        <v>2745</v>
      </c>
    </row>
    <row r="3842" spans="1:13">
      <c r="A3842" s="13">
        <f t="shared" si="59"/>
        <v>3</v>
      </c>
      <c r="B3842">
        <v>3006743</v>
      </c>
      <c r="C3842">
        <v>1380</v>
      </c>
      <c r="D3842">
        <v>1501</v>
      </c>
      <c r="E3842"/>
      <c r="F3842" t="s">
        <v>253</v>
      </c>
      <c r="G3842">
        <v>3</v>
      </c>
      <c r="H3842">
        <v>0</v>
      </c>
      <c r="I3842">
        <v>0</v>
      </c>
      <c r="J3842">
        <v>0</v>
      </c>
      <c r="K3842">
        <v>0</v>
      </c>
      <c r="L3842">
        <v>0</v>
      </c>
      <c r="M3842" t="s">
        <v>2746</v>
      </c>
    </row>
    <row r="3843" spans="1:13">
      <c r="A3843" s="13">
        <f t="shared" ref="A3843:A3906" si="60">G3843+H3843+I3843</f>
        <v>1</v>
      </c>
      <c r="B3843">
        <v>3006744</v>
      </c>
      <c r="C3843">
        <v>1380</v>
      </c>
      <c r="D3843">
        <v>1500</v>
      </c>
      <c r="E3843"/>
      <c r="F3843" t="s">
        <v>253</v>
      </c>
      <c r="G3843">
        <v>1</v>
      </c>
      <c r="H3843">
        <v>0</v>
      </c>
      <c r="I3843">
        <v>0</v>
      </c>
      <c r="J3843">
        <v>0</v>
      </c>
      <c r="K3843">
        <v>0</v>
      </c>
      <c r="L3843">
        <v>0</v>
      </c>
      <c r="M3843" t="s">
        <v>7693</v>
      </c>
    </row>
    <row r="3844" spans="1:13">
      <c r="A3844" s="13">
        <f t="shared" si="60"/>
        <v>2</v>
      </c>
      <c r="B3844">
        <v>3006747</v>
      </c>
      <c r="C3844">
        <v>1380</v>
      </c>
      <c r="D3844">
        <v>1501</v>
      </c>
      <c r="E3844"/>
      <c r="F3844" t="s">
        <v>253</v>
      </c>
      <c r="G3844">
        <v>2</v>
      </c>
      <c r="H3844">
        <v>0</v>
      </c>
      <c r="I3844">
        <v>0</v>
      </c>
      <c r="J3844">
        <v>0</v>
      </c>
      <c r="K3844">
        <v>0</v>
      </c>
      <c r="L3844">
        <v>0</v>
      </c>
      <c r="M3844" t="s">
        <v>2747</v>
      </c>
    </row>
    <row r="3845" spans="1:13">
      <c r="A3845" s="13">
        <f t="shared" si="60"/>
        <v>1</v>
      </c>
      <c r="B3845">
        <v>3006748</v>
      </c>
      <c r="C3845">
        <v>1380</v>
      </c>
      <c r="D3845">
        <v>1500</v>
      </c>
      <c r="E3845"/>
      <c r="F3845" t="s">
        <v>253</v>
      </c>
      <c r="G3845">
        <v>1</v>
      </c>
      <c r="H3845">
        <v>0</v>
      </c>
      <c r="I3845">
        <v>0</v>
      </c>
      <c r="J3845">
        <v>0</v>
      </c>
      <c r="K3845">
        <v>0</v>
      </c>
      <c r="L3845">
        <v>0</v>
      </c>
      <c r="M3845" t="s">
        <v>2748</v>
      </c>
    </row>
    <row r="3846" spans="1:13">
      <c r="A3846" s="13">
        <f t="shared" si="60"/>
        <v>7</v>
      </c>
      <c r="B3846">
        <v>3006750</v>
      </c>
      <c r="C3846">
        <v>1380</v>
      </c>
      <c r="D3846">
        <v>1500</v>
      </c>
      <c r="E3846"/>
      <c r="F3846" t="s">
        <v>253</v>
      </c>
      <c r="G3846">
        <v>7</v>
      </c>
      <c r="H3846">
        <v>0</v>
      </c>
      <c r="I3846">
        <v>0</v>
      </c>
      <c r="J3846">
        <v>0</v>
      </c>
      <c r="K3846">
        <v>0</v>
      </c>
      <c r="L3846">
        <v>0</v>
      </c>
      <c r="M3846" t="s">
        <v>2749</v>
      </c>
    </row>
    <row r="3847" spans="1:13">
      <c r="A3847" s="13">
        <f t="shared" si="60"/>
        <v>3</v>
      </c>
      <c r="B3847">
        <v>3006752</v>
      </c>
      <c r="C3847">
        <v>1380</v>
      </c>
      <c r="D3847">
        <v>1500</v>
      </c>
      <c r="E3847"/>
      <c r="F3847" t="s">
        <v>253</v>
      </c>
      <c r="G3847">
        <v>3</v>
      </c>
      <c r="H3847">
        <v>0</v>
      </c>
      <c r="I3847">
        <v>0</v>
      </c>
      <c r="J3847">
        <v>0</v>
      </c>
      <c r="K3847">
        <v>0</v>
      </c>
      <c r="L3847">
        <v>0</v>
      </c>
      <c r="M3847" t="s">
        <v>8081</v>
      </c>
    </row>
    <row r="3848" spans="1:13">
      <c r="A3848" s="13">
        <f t="shared" si="60"/>
        <v>23.5</v>
      </c>
      <c r="B3848">
        <v>3006753</v>
      </c>
      <c r="C3848">
        <v>1380</v>
      </c>
      <c r="D3848">
        <v>1501</v>
      </c>
      <c r="E3848"/>
      <c r="F3848" t="s">
        <v>253</v>
      </c>
      <c r="G3848">
        <v>23.5</v>
      </c>
      <c r="H3848">
        <v>0</v>
      </c>
      <c r="I3848">
        <v>0</v>
      </c>
      <c r="J3848">
        <v>0</v>
      </c>
      <c r="K3848">
        <v>0</v>
      </c>
      <c r="L3848">
        <v>0</v>
      </c>
      <c r="M3848" t="s">
        <v>2750</v>
      </c>
    </row>
    <row r="3849" spans="1:13">
      <c r="A3849" s="13">
        <f t="shared" si="60"/>
        <v>1</v>
      </c>
      <c r="B3849">
        <v>3006754</v>
      </c>
      <c r="C3849">
        <v>1380</v>
      </c>
      <c r="D3849">
        <v>1500</v>
      </c>
      <c r="E3849"/>
      <c r="F3849" t="s">
        <v>253</v>
      </c>
      <c r="G3849">
        <v>1</v>
      </c>
      <c r="H3849">
        <v>0</v>
      </c>
      <c r="I3849">
        <v>0</v>
      </c>
      <c r="J3849">
        <v>0</v>
      </c>
      <c r="K3849">
        <v>0</v>
      </c>
      <c r="L3849">
        <v>0</v>
      </c>
      <c r="M3849" t="s">
        <v>2751</v>
      </c>
    </row>
    <row r="3850" spans="1:13">
      <c r="A3850" s="13">
        <f t="shared" si="60"/>
        <v>5</v>
      </c>
      <c r="B3850">
        <v>3006755</v>
      </c>
      <c r="C3850">
        <v>1380</v>
      </c>
      <c r="D3850">
        <v>1500</v>
      </c>
      <c r="E3850"/>
      <c r="F3850" t="s">
        <v>253</v>
      </c>
      <c r="G3850">
        <v>5</v>
      </c>
      <c r="H3850">
        <v>0</v>
      </c>
      <c r="I3850">
        <v>0</v>
      </c>
      <c r="J3850">
        <v>0</v>
      </c>
      <c r="K3850">
        <v>0</v>
      </c>
      <c r="L3850">
        <v>0</v>
      </c>
      <c r="M3850" t="s">
        <v>2752</v>
      </c>
    </row>
    <row r="3851" spans="1:13">
      <c r="A3851" s="13">
        <f t="shared" si="60"/>
        <v>1</v>
      </c>
      <c r="B3851">
        <v>3006756</v>
      </c>
      <c r="C3851">
        <v>1380</v>
      </c>
      <c r="D3851">
        <v>1501</v>
      </c>
      <c r="E3851"/>
      <c r="F3851" t="s">
        <v>253</v>
      </c>
      <c r="G3851">
        <v>1</v>
      </c>
      <c r="H3851">
        <v>0</v>
      </c>
      <c r="I3851">
        <v>0</v>
      </c>
      <c r="J3851">
        <v>0</v>
      </c>
      <c r="K3851">
        <v>0</v>
      </c>
      <c r="L3851">
        <v>0</v>
      </c>
      <c r="M3851" t="s">
        <v>2753</v>
      </c>
    </row>
    <row r="3852" spans="1:13">
      <c r="A3852" s="13">
        <f t="shared" si="60"/>
        <v>2</v>
      </c>
      <c r="B3852">
        <v>3006757</v>
      </c>
      <c r="C3852">
        <v>1380</v>
      </c>
      <c r="D3852">
        <v>1500</v>
      </c>
      <c r="E3852"/>
      <c r="F3852" t="s">
        <v>253</v>
      </c>
      <c r="G3852">
        <v>2</v>
      </c>
      <c r="H3852">
        <v>0</v>
      </c>
      <c r="I3852">
        <v>0</v>
      </c>
      <c r="J3852">
        <v>0</v>
      </c>
      <c r="K3852">
        <v>0</v>
      </c>
      <c r="L3852">
        <v>0</v>
      </c>
      <c r="M3852" t="s">
        <v>8498</v>
      </c>
    </row>
    <row r="3853" spans="1:13">
      <c r="A3853" s="13">
        <f t="shared" si="60"/>
        <v>17</v>
      </c>
      <c r="B3853">
        <v>3006759</v>
      </c>
      <c r="C3853">
        <v>1380</v>
      </c>
      <c r="D3853">
        <v>1501</v>
      </c>
      <c r="E3853"/>
      <c r="F3853" t="s">
        <v>253</v>
      </c>
      <c r="G3853">
        <v>17</v>
      </c>
      <c r="H3853">
        <v>0</v>
      </c>
      <c r="I3853">
        <v>0</v>
      </c>
      <c r="J3853">
        <v>0</v>
      </c>
      <c r="K3853">
        <v>0</v>
      </c>
      <c r="L3853">
        <v>0</v>
      </c>
      <c r="M3853" t="s">
        <v>2754</v>
      </c>
    </row>
    <row r="3854" spans="1:13">
      <c r="A3854" s="13">
        <f t="shared" si="60"/>
        <v>14</v>
      </c>
      <c r="B3854">
        <v>3006760</v>
      </c>
      <c r="C3854">
        <v>1380</v>
      </c>
      <c r="D3854">
        <v>1501</v>
      </c>
      <c r="E3854"/>
      <c r="F3854" t="s">
        <v>253</v>
      </c>
      <c r="G3854">
        <v>14</v>
      </c>
      <c r="H3854">
        <v>0</v>
      </c>
      <c r="I3854">
        <v>0</v>
      </c>
      <c r="J3854">
        <v>0</v>
      </c>
      <c r="K3854">
        <v>0</v>
      </c>
      <c r="L3854">
        <v>0</v>
      </c>
      <c r="M3854" t="s">
        <v>2755</v>
      </c>
    </row>
    <row r="3855" spans="1:13">
      <c r="A3855" s="13">
        <f t="shared" si="60"/>
        <v>2</v>
      </c>
      <c r="B3855">
        <v>3006761</v>
      </c>
      <c r="C3855">
        <v>1380</v>
      </c>
      <c r="D3855">
        <v>1501</v>
      </c>
      <c r="E3855"/>
      <c r="F3855" t="s">
        <v>253</v>
      </c>
      <c r="G3855">
        <v>2</v>
      </c>
      <c r="H3855">
        <v>0</v>
      </c>
      <c r="I3855">
        <v>0</v>
      </c>
      <c r="J3855">
        <v>0</v>
      </c>
      <c r="K3855">
        <v>0</v>
      </c>
      <c r="L3855">
        <v>0</v>
      </c>
      <c r="M3855" t="s">
        <v>2756</v>
      </c>
    </row>
    <row r="3856" spans="1:13">
      <c r="A3856" s="13">
        <f t="shared" si="60"/>
        <v>3</v>
      </c>
      <c r="B3856">
        <v>3006762</v>
      </c>
      <c r="C3856">
        <v>1380</v>
      </c>
      <c r="D3856">
        <v>1501</v>
      </c>
      <c r="E3856"/>
      <c r="F3856" t="s">
        <v>253</v>
      </c>
      <c r="G3856">
        <v>3</v>
      </c>
      <c r="H3856">
        <v>0</v>
      </c>
      <c r="I3856">
        <v>0</v>
      </c>
      <c r="J3856">
        <v>0</v>
      </c>
      <c r="K3856">
        <v>0</v>
      </c>
      <c r="L3856">
        <v>0</v>
      </c>
      <c r="M3856" t="s">
        <v>2757</v>
      </c>
    </row>
    <row r="3857" spans="1:13">
      <c r="A3857" s="13">
        <f t="shared" si="60"/>
        <v>2515</v>
      </c>
      <c r="B3857">
        <v>3006771</v>
      </c>
      <c r="C3857">
        <v>1380</v>
      </c>
      <c r="D3857">
        <v>1500</v>
      </c>
      <c r="E3857"/>
      <c r="F3857" t="s">
        <v>253</v>
      </c>
      <c r="G3857" s="177">
        <v>2515</v>
      </c>
      <c r="H3857">
        <v>0</v>
      </c>
      <c r="I3857">
        <v>0</v>
      </c>
      <c r="J3857">
        <v>0</v>
      </c>
      <c r="K3857">
        <v>0</v>
      </c>
      <c r="L3857">
        <v>0</v>
      </c>
      <c r="M3857" t="s">
        <v>2758</v>
      </c>
    </row>
    <row r="3858" spans="1:13">
      <c r="A3858" s="13">
        <f t="shared" si="60"/>
        <v>2000</v>
      </c>
      <c r="B3858">
        <v>3006772</v>
      </c>
      <c r="C3858">
        <v>1380</v>
      </c>
      <c r="D3858">
        <v>1500</v>
      </c>
      <c r="E3858"/>
      <c r="F3858" t="s">
        <v>253</v>
      </c>
      <c r="G3858" s="177">
        <v>2000</v>
      </c>
      <c r="H3858">
        <v>0</v>
      </c>
      <c r="I3858">
        <v>0</v>
      </c>
      <c r="J3858">
        <v>0</v>
      </c>
      <c r="K3858">
        <v>0</v>
      </c>
      <c r="L3858">
        <v>0</v>
      </c>
      <c r="M3858" t="s">
        <v>7575</v>
      </c>
    </row>
    <row r="3859" spans="1:13">
      <c r="A3859" s="13">
        <f t="shared" si="60"/>
        <v>5</v>
      </c>
      <c r="B3859">
        <v>3006784</v>
      </c>
      <c r="C3859">
        <v>1380</v>
      </c>
      <c r="D3859">
        <v>1500</v>
      </c>
      <c r="E3859"/>
      <c r="F3859" t="s">
        <v>253</v>
      </c>
      <c r="G3859">
        <v>5</v>
      </c>
      <c r="H3859">
        <v>0</v>
      </c>
      <c r="I3859">
        <v>0</v>
      </c>
      <c r="J3859">
        <v>0</v>
      </c>
      <c r="K3859">
        <v>0</v>
      </c>
      <c r="L3859">
        <v>0</v>
      </c>
      <c r="M3859" t="s">
        <v>2759</v>
      </c>
    </row>
    <row r="3860" spans="1:13">
      <c r="A3860" s="13">
        <f t="shared" si="60"/>
        <v>5</v>
      </c>
      <c r="B3860">
        <v>3006785</v>
      </c>
      <c r="C3860">
        <v>1380</v>
      </c>
      <c r="D3860">
        <v>1500</v>
      </c>
      <c r="E3860"/>
      <c r="F3860" t="s">
        <v>253</v>
      </c>
      <c r="G3860">
        <v>5</v>
      </c>
      <c r="H3860">
        <v>0</v>
      </c>
      <c r="I3860">
        <v>0</v>
      </c>
      <c r="J3860">
        <v>0</v>
      </c>
      <c r="K3860">
        <v>0</v>
      </c>
      <c r="L3860">
        <v>0</v>
      </c>
      <c r="M3860" t="s">
        <v>2760</v>
      </c>
    </row>
    <row r="3861" spans="1:13">
      <c r="A3861" s="13">
        <f t="shared" si="60"/>
        <v>40</v>
      </c>
      <c r="B3861">
        <v>3006786</v>
      </c>
      <c r="C3861">
        <v>1380</v>
      </c>
      <c r="D3861">
        <v>1500</v>
      </c>
      <c r="E3861"/>
      <c r="F3861" t="s">
        <v>253</v>
      </c>
      <c r="G3861">
        <v>40</v>
      </c>
      <c r="H3861">
        <v>0</v>
      </c>
      <c r="I3861">
        <v>0</v>
      </c>
      <c r="J3861">
        <v>0</v>
      </c>
      <c r="K3861">
        <v>0</v>
      </c>
      <c r="L3861">
        <v>0</v>
      </c>
      <c r="M3861" t="s">
        <v>2761</v>
      </c>
    </row>
    <row r="3862" spans="1:13">
      <c r="A3862" s="13">
        <f t="shared" si="60"/>
        <v>49</v>
      </c>
      <c r="B3862">
        <v>3006787</v>
      </c>
      <c r="C3862">
        <v>1380</v>
      </c>
      <c r="D3862">
        <v>1500</v>
      </c>
      <c r="E3862"/>
      <c r="F3862" t="s">
        <v>253</v>
      </c>
      <c r="G3862">
        <v>49</v>
      </c>
      <c r="H3862">
        <v>0</v>
      </c>
      <c r="I3862">
        <v>0</v>
      </c>
      <c r="J3862">
        <v>0</v>
      </c>
      <c r="K3862">
        <v>0</v>
      </c>
      <c r="L3862">
        <v>0</v>
      </c>
      <c r="M3862" t="s">
        <v>2762</v>
      </c>
    </row>
    <row r="3863" spans="1:13">
      <c r="A3863" s="13">
        <f t="shared" si="60"/>
        <v>2</v>
      </c>
      <c r="B3863">
        <v>3006789</v>
      </c>
      <c r="C3863">
        <v>1380</v>
      </c>
      <c r="D3863">
        <v>1500</v>
      </c>
      <c r="E3863"/>
      <c r="F3863" t="s">
        <v>253</v>
      </c>
      <c r="G3863">
        <v>2</v>
      </c>
      <c r="H3863">
        <v>0</v>
      </c>
      <c r="I3863">
        <v>0</v>
      </c>
      <c r="J3863">
        <v>0</v>
      </c>
      <c r="K3863">
        <v>0</v>
      </c>
      <c r="L3863">
        <v>0</v>
      </c>
      <c r="M3863" t="s">
        <v>2763</v>
      </c>
    </row>
    <row r="3864" spans="1:13">
      <c r="A3864" s="13">
        <f t="shared" si="60"/>
        <v>2</v>
      </c>
      <c r="B3864">
        <v>3006789</v>
      </c>
      <c r="C3864">
        <v>1400</v>
      </c>
      <c r="D3864">
        <v>1500</v>
      </c>
      <c r="E3864"/>
      <c r="F3864" t="s">
        <v>253</v>
      </c>
      <c r="G3864">
        <v>2</v>
      </c>
      <c r="H3864">
        <v>0</v>
      </c>
      <c r="I3864">
        <v>0</v>
      </c>
      <c r="J3864">
        <v>0</v>
      </c>
      <c r="K3864">
        <v>0</v>
      </c>
      <c r="L3864">
        <v>0</v>
      </c>
      <c r="M3864" t="s">
        <v>2763</v>
      </c>
    </row>
    <row r="3865" spans="1:13">
      <c r="A3865" s="13">
        <f t="shared" si="60"/>
        <v>127</v>
      </c>
      <c r="B3865">
        <v>3006790</v>
      </c>
      <c r="C3865">
        <v>1380</v>
      </c>
      <c r="D3865">
        <v>1501</v>
      </c>
      <c r="E3865"/>
      <c r="F3865" t="s">
        <v>289</v>
      </c>
      <c r="G3865">
        <v>127</v>
      </c>
      <c r="H3865">
        <v>0</v>
      </c>
      <c r="I3865">
        <v>0</v>
      </c>
      <c r="J3865">
        <v>0</v>
      </c>
      <c r="K3865">
        <v>0</v>
      </c>
      <c r="L3865">
        <v>0</v>
      </c>
      <c r="M3865" t="s">
        <v>2764</v>
      </c>
    </row>
    <row r="3866" spans="1:13">
      <c r="A3866" s="13">
        <f t="shared" si="60"/>
        <v>5</v>
      </c>
      <c r="B3866">
        <v>3006791</v>
      </c>
      <c r="C3866">
        <v>1380</v>
      </c>
      <c r="D3866">
        <v>1500</v>
      </c>
      <c r="E3866"/>
      <c r="F3866" t="s">
        <v>253</v>
      </c>
      <c r="G3866">
        <v>5</v>
      </c>
      <c r="H3866">
        <v>0</v>
      </c>
      <c r="I3866">
        <v>0</v>
      </c>
      <c r="J3866">
        <v>0</v>
      </c>
      <c r="K3866">
        <v>0</v>
      </c>
      <c r="L3866">
        <v>0</v>
      </c>
      <c r="M3866" t="s">
        <v>2765</v>
      </c>
    </row>
    <row r="3867" spans="1:13">
      <c r="A3867" s="13">
        <f t="shared" si="60"/>
        <v>1</v>
      </c>
      <c r="B3867">
        <v>3006792</v>
      </c>
      <c r="C3867">
        <v>1380</v>
      </c>
      <c r="D3867">
        <v>1500</v>
      </c>
      <c r="E3867"/>
      <c r="F3867" t="s">
        <v>253</v>
      </c>
      <c r="G3867">
        <v>1</v>
      </c>
      <c r="H3867">
        <v>0</v>
      </c>
      <c r="I3867">
        <v>0</v>
      </c>
      <c r="J3867">
        <v>0</v>
      </c>
      <c r="K3867">
        <v>0</v>
      </c>
      <c r="L3867">
        <v>0</v>
      </c>
      <c r="M3867" t="s">
        <v>2766</v>
      </c>
    </row>
    <row r="3868" spans="1:13">
      <c r="A3868" s="13">
        <f t="shared" si="60"/>
        <v>1</v>
      </c>
      <c r="B3868">
        <v>3006793</v>
      </c>
      <c r="C3868">
        <v>1380</v>
      </c>
      <c r="D3868">
        <v>1500</v>
      </c>
      <c r="E3868"/>
      <c r="F3868" t="s">
        <v>253</v>
      </c>
      <c r="G3868">
        <v>1</v>
      </c>
      <c r="H3868">
        <v>0</v>
      </c>
      <c r="I3868">
        <v>0</v>
      </c>
      <c r="J3868">
        <v>0</v>
      </c>
      <c r="K3868">
        <v>0</v>
      </c>
      <c r="L3868">
        <v>0</v>
      </c>
      <c r="M3868" t="s">
        <v>9036</v>
      </c>
    </row>
    <row r="3869" spans="1:13">
      <c r="A3869" s="13">
        <f t="shared" si="60"/>
        <v>2</v>
      </c>
      <c r="B3869">
        <v>3006794</v>
      </c>
      <c r="C3869">
        <v>1380</v>
      </c>
      <c r="D3869">
        <v>1500</v>
      </c>
      <c r="E3869"/>
      <c r="F3869" t="s">
        <v>253</v>
      </c>
      <c r="G3869">
        <v>2</v>
      </c>
      <c r="H3869">
        <v>0</v>
      </c>
      <c r="I3869">
        <v>0</v>
      </c>
      <c r="J3869">
        <v>0</v>
      </c>
      <c r="K3869">
        <v>0</v>
      </c>
      <c r="L3869">
        <v>0</v>
      </c>
      <c r="M3869" t="s">
        <v>7803</v>
      </c>
    </row>
    <row r="3870" spans="1:13">
      <c r="A3870" s="13">
        <f t="shared" si="60"/>
        <v>4</v>
      </c>
      <c r="B3870">
        <v>3006796</v>
      </c>
      <c r="C3870">
        <v>1380</v>
      </c>
      <c r="D3870">
        <v>1500</v>
      </c>
      <c r="E3870"/>
      <c r="F3870" t="s">
        <v>253</v>
      </c>
      <c r="G3870">
        <v>4</v>
      </c>
      <c r="H3870">
        <v>0</v>
      </c>
      <c r="I3870">
        <v>0</v>
      </c>
      <c r="J3870">
        <v>0</v>
      </c>
      <c r="K3870">
        <v>0</v>
      </c>
      <c r="L3870">
        <v>0</v>
      </c>
      <c r="M3870" t="s">
        <v>7543</v>
      </c>
    </row>
    <row r="3871" spans="1:13">
      <c r="A3871" s="13">
        <f t="shared" si="60"/>
        <v>3</v>
      </c>
      <c r="B3871">
        <v>3006797</v>
      </c>
      <c r="C3871">
        <v>1380</v>
      </c>
      <c r="D3871">
        <v>1501</v>
      </c>
      <c r="E3871"/>
      <c r="F3871" t="s">
        <v>253</v>
      </c>
      <c r="G3871">
        <v>3</v>
      </c>
      <c r="H3871">
        <v>0</v>
      </c>
      <c r="I3871">
        <v>0</v>
      </c>
      <c r="J3871">
        <v>0</v>
      </c>
      <c r="K3871">
        <v>0</v>
      </c>
      <c r="L3871">
        <v>0</v>
      </c>
      <c r="M3871" t="s">
        <v>2767</v>
      </c>
    </row>
    <row r="3872" spans="1:13">
      <c r="A3872" s="13">
        <f t="shared" si="60"/>
        <v>1</v>
      </c>
      <c r="B3872">
        <v>3006798</v>
      </c>
      <c r="C3872">
        <v>1380</v>
      </c>
      <c r="D3872">
        <v>1500</v>
      </c>
      <c r="E3872"/>
      <c r="F3872" t="s">
        <v>253</v>
      </c>
      <c r="G3872">
        <v>1</v>
      </c>
      <c r="H3872">
        <v>0</v>
      </c>
      <c r="I3872">
        <v>0</v>
      </c>
      <c r="J3872">
        <v>0</v>
      </c>
      <c r="K3872">
        <v>0</v>
      </c>
      <c r="L3872">
        <v>0</v>
      </c>
      <c r="M3872" t="s">
        <v>2768</v>
      </c>
    </row>
    <row r="3873" spans="1:13">
      <c r="A3873" s="13">
        <f t="shared" si="60"/>
        <v>1</v>
      </c>
      <c r="B3873">
        <v>3006798</v>
      </c>
      <c r="C3873">
        <v>1400</v>
      </c>
      <c r="D3873">
        <v>1500</v>
      </c>
      <c r="E3873"/>
      <c r="F3873" t="s">
        <v>253</v>
      </c>
      <c r="G3873">
        <v>1</v>
      </c>
      <c r="H3873">
        <v>0</v>
      </c>
      <c r="I3873">
        <v>0</v>
      </c>
      <c r="J3873">
        <v>0</v>
      </c>
      <c r="K3873">
        <v>0</v>
      </c>
      <c r="L3873">
        <v>0</v>
      </c>
      <c r="M3873" t="s">
        <v>2768</v>
      </c>
    </row>
    <row r="3874" spans="1:13">
      <c r="A3874" s="13">
        <f t="shared" si="60"/>
        <v>1</v>
      </c>
      <c r="B3874">
        <v>3006799</v>
      </c>
      <c r="C3874">
        <v>1380</v>
      </c>
      <c r="D3874">
        <v>1500</v>
      </c>
      <c r="E3874"/>
      <c r="F3874" t="s">
        <v>253</v>
      </c>
      <c r="G3874">
        <v>1</v>
      </c>
      <c r="H3874">
        <v>0</v>
      </c>
      <c r="I3874">
        <v>0</v>
      </c>
      <c r="J3874">
        <v>0</v>
      </c>
      <c r="K3874">
        <v>0</v>
      </c>
      <c r="L3874">
        <v>0</v>
      </c>
      <c r="M3874" t="s">
        <v>2769</v>
      </c>
    </row>
    <row r="3875" spans="1:13">
      <c r="A3875" s="13">
        <f t="shared" si="60"/>
        <v>9</v>
      </c>
      <c r="B3875">
        <v>3006800</v>
      </c>
      <c r="C3875">
        <v>1380</v>
      </c>
      <c r="D3875">
        <v>1501</v>
      </c>
      <c r="E3875"/>
      <c r="F3875" t="s">
        <v>253</v>
      </c>
      <c r="G3875">
        <v>9</v>
      </c>
      <c r="H3875">
        <v>0</v>
      </c>
      <c r="I3875">
        <v>0</v>
      </c>
      <c r="J3875">
        <v>0</v>
      </c>
      <c r="K3875">
        <v>0</v>
      </c>
      <c r="L3875">
        <v>0</v>
      </c>
      <c r="M3875" t="s">
        <v>2770</v>
      </c>
    </row>
    <row r="3876" spans="1:13">
      <c r="A3876" s="13">
        <f t="shared" si="60"/>
        <v>43</v>
      </c>
      <c r="B3876">
        <v>3006801</v>
      </c>
      <c r="C3876">
        <v>1380</v>
      </c>
      <c r="D3876">
        <v>1500</v>
      </c>
      <c r="E3876"/>
      <c r="F3876" t="s">
        <v>289</v>
      </c>
      <c r="G3876">
        <v>43</v>
      </c>
      <c r="H3876">
        <v>0</v>
      </c>
      <c r="I3876">
        <v>0</v>
      </c>
      <c r="J3876">
        <v>0</v>
      </c>
      <c r="K3876">
        <v>0</v>
      </c>
      <c r="L3876">
        <v>0</v>
      </c>
      <c r="M3876" t="s">
        <v>2771</v>
      </c>
    </row>
    <row r="3877" spans="1:13">
      <c r="A3877" s="13">
        <f t="shared" si="60"/>
        <v>24</v>
      </c>
      <c r="B3877">
        <v>3006802</v>
      </c>
      <c r="C3877">
        <v>1380</v>
      </c>
      <c r="D3877">
        <v>1501</v>
      </c>
      <c r="E3877"/>
      <c r="F3877" t="s">
        <v>253</v>
      </c>
      <c r="G3877">
        <v>24</v>
      </c>
      <c r="H3877">
        <v>0</v>
      </c>
      <c r="I3877">
        <v>0</v>
      </c>
      <c r="J3877">
        <v>0</v>
      </c>
      <c r="K3877">
        <v>0</v>
      </c>
      <c r="L3877">
        <v>0</v>
      </c>
      <c r="M3877" t="s">
        <v>2772</v>
      </c>
    </row>
    <row r="3878" spans="1:13">
      <c r="A3878" s="13">
        <f t="shared" si="60"/>
        <v>19</v>
      </c>
      <c r="B3878">
        <v>3006803</v>
      </c>
      <c r="C3878">
        <v>1380</v>
      </c>
      <c r="D3878">
        <v>1500</v>
      </c>
      <c r="E3878"/>
      <c r="F3878" t="s">
        <v>253</v>
      </c>
      <c r="G3878">
        <v>19</v>
      </c>
      <c r="H3878">
        <v>0</v>
      </c>
      <c r="I3878">
        <v>0</v>
      </c>
      <c r="J3878">
        <v>0</v>
      </c>
      <c r="K3878">
        <v>0</v>
      </c>
      <c r="L3878">
        <v>0</v>
      </c>
      <c r="M3878" t="s">
        <v>2773</v>
      </c>
    </row>
    <row r="3879" spans="1:13">
      <c r="A3879" s="13">
        <f t="shared" si="60"/>
        <v>5</v>
      </c>
      <c r="B3879">
        <v>3006804</v>
      </c>
      <c r="C3879">
        <v>1380</v>
      </c>
      <c r="D3879">
        <v>1500</v>
      </c>
      <c r="E3879"/>
      <c r="F3879" t="s">
        <v>253</v>
      </c>
      <c r="G3879">
        <v>5</v>
      </c>
      <c r="H3879">
        <v>0</v>
      </c>
      <c r="I3879">
        <v>0</v>
      </c>
      <c r="J3879">
        <v>0</v>
      </c>
      <c r="K3879">
        <v>0</v>
      </c>
      <c r="L3879">
        <v>0</v>
      </c>
      <c r="M3879" t="s">
        <v>2774</v>
      </c>
    </row>
    <row r="3880" spans="1:13">
      <c r="A3880" s="13">
        <f t="shared" si="60"/>
        <v>5</v>
      </c>
      <c r="B3880">
        <v>3006805</v>
      </c>
      <c r="C3880">
        <v>1380</v>
      </c>
      <c r="D3880">
        <v>1500</v>
      </c>
      <c r="E3880"/>
      <c r="F3880" t="s">
        <v>253</v>
      </c>
      <c r="G3880">
        <v>5</v>
      </c>
      <c r="H3880">
        <v>0</v>
      </c>
      <c r="I3880">
        <v>0</v>
      </c>
      <c r="J3880">
        <v>0</v>
      </c>
      <c r="K3880">
        <v>0</v>
      </c>
      <c r="L3880">
        <v>0</v>
      </c>
      <c r="M3880" t="s">
        <v>2775</v>
      </c>
    </row>
    <row r="3881" spans="1:13">
      <c r="A3881" s="13">
        <f t="shared" si="60"/>
        <v>3</v>
      </c>
      <c r="B3881">
        <v>3006806</v>
      </c>
      <c r="C3881">
        <v>1380</v>
      </c>
      <c r="D3881">
        <v>1500</v>
      </c>
      <c r="E3881"/>
      <c r="F3881" t="s">
        <v>253</v>
      </c>
      <c r="G3881">
        <v>3</v>
      </c>
      <c r="H3881">
        <v>0</v>
      </c>
      <c r="I3881">
        <v>0</v>
      </c>
      <c r="J3881">
        <v>0</v>
      </c>
      <c r="K3881">
        <v>0</v>
      </c>
      <c r="L3881">
        <v>0</v>
      </c>
      <c r="M3881" t="s">
        <v>2776</v>
      </c>
    </row>
    <row r="3882" spans="1:13">
      <c r="A3882" s="13">
        <f t="shared" si="60"/>
        <v>4</v>
      </c>
      <c r="B3882">
        <v>3006807</v>
      </c>
      <c r="C3882">
        <v>1380</v>
      </c>
      <c r="D3882">
        <v>1500</v>
      </c>
      <c r="E3882"/>
      <c r="F3882" t="s">
        <v>253</v>
      </c>
      <c r="G3882">
        <v>4</v>
      </c>
      <c r="H3882">
        <v>0</v>
      </c>
      <c r="I3882">
        <v>0</v>
      </c>
      <c r="J3882">
        <v>0</v>
      </c>
      <c r="K3882">
        <v>0</v>
      </c>
      <c r="L3882">
        <v>0</v>
      </c>
      <c r="M3882" t="s">
        <v>2777</v>
      </c>
    </row>
    <row r="3883" spans="1:13">
      <c r="A3883" s="13">
        <f t="shared" si="60"/>
        <v>2</v>
      </c>
      <c r="B3883">
        <v>3006808</v>
      </c>
      <c r="C3883">
        <v>1380</v>
      </c>
      <c r="D3883">
        <v>1500</v>
      </c>
      <c r="E3883"/>
      <c r="F3883" t="s">
        <v>253</v>
      </c>
      <c r="G3883">
        <v>2</v>
      </c>
      <c r="H3883">
        <v>0</v>
      </c>
      <c r="I3883">
        <v>0</v>
      </c>
      <c r="J3883">
        <v>0</v>
      </c>
      <c r="K3883">
        <v>0</v>
      </c>
      <c r="L3883">
        <v>0</v>
      </c>
      <c r="M3883" t="s">
        <v>2778</v>
      </c>
    </row>
    <row r="3884" spans="1:13">
      <c r="A3884" s="13">
        <f t="shared" si="60"/>
        <v>9</v>
      </c>
      <c r="B3884">
        <v>3006809</v>
      </c>
      <c r="C3884">
        <v>1380</v>
      </c>
      <c r="D3884">
        <v>1500</v>
      </c>
      <c r="E3884"/>
      <c r="F3884" t="s">
        <v>253</v>
      </c>
      <c r="G3884">
        <v>9</v>
      </c>
      <c r="H3884">
        <v>0</v>
      </c>
      <c r="I3884">
        <v>0</v>
      </c>
      <c r="J3884">
        <v>0</v>
      </c>
      <c r="K3884">
        <v>0</v>
      </c>
      <c r="L3884">
        <v>0</v>
      </c>
      <c r="M3884" t="s">
        <v>2779</v>
      </c>
    </row>
    <row r="3885" spans="1:13">
      <c r="A3885" s="13">
        <f t="shared" si="60"/>
        <v>2</v>
      </c>
      <c r="B3885">
        <v>3006810</v>
      </c>
      <c r="C3885">
        <v>1380</v>
      </c>
      <c r="D3885">
        <v>1500</v>
      </c>
      <c r="E3885"/>
      <c r="F3885" t="s">
        <v>253</v>
      </c>
      <c r="G3885">
        <v>2</v>
      </c>
      <c r="H3885">
        <v>0</v>
      </c>
      <c r="I3885">
        <v>0</v>
      </c>
      <c r="J3885">
        <v>0</v>
      </c>
      <c r="K3885">
        <v>0</v>
      </c>
      <c r="L3885">
        <v>0</v>
      </c>
      <c r="M3885" t="s">
        <v>2780</v>
      </c>
    </row>
    <row r="3886" spans="1:13">
      <c r="A3886" s="13">
        <f t="shared" si="60"/>
        <v>23</v>
      </c>
      <c r="B3886">
        <v>3006812</v>
      </c>
      <c r="C3886">
        <v>1380</v>
      </c>
      <c r="D3886">
        <v>1501</v>
      </c>
      <c r="E3886"/>
      <c r="F3886" t="s">
        <v>253</v>
      </c>
      <c r="G3886">
        <v>23</v>
      </c>
      <c r="H3886">
        <v>0</v>
      </c>
      <c r="I3886">
        <v>0</v>
      </c>
      <c r="J3886">
        <v>0</v>
      </c>
      <c r="K3886">
        <v>0</v>
      </c>
      <c r="L3886">
        <v>0</v>
      </c>
      <c r="M3886" t="s">
        <v>2781</v>
      </c>
    </row>
    <row r="3887" spans="1:13">
      <c r="A3887" s="13">
        <f t="shared" si="60"/>
        <v>22</v>
      </c>
      <c r="B3887">
        <v>3006813</v>
      </c>
      <c r="C3887">
        <v>1380</v>
      </c>
      <c r="D3887">
        <v>1500</v>
      </c>
      <c r="E3887"/>
      <c r="F3887" t="s">
        <v>253</v>
      </c>
      <c r="G3887">
        <v>22</v>
      </c>
      <c r="H3887">
        <v>0</v>
      </c>
      <c r="I3887">
        <v>0</v>
      </c>
      <c r="J3887">
        <v>0</v>
      </c>
      <c r="K3887">
        <v>0</v>
      </c>
      <c r="L3887">
        <v>0</v>
      </c>
      <c r="M3887" t="s">
        <v>2782</v>
      </c>
    </row>
    <row r="3888" spans="1:13">
      <c r="A3888" s="13">
        <f t="shared" si="60"/>
        <v>18</v>
      </c>
      <c r="B3888">
        <v>3006813</v>
      </c>
      <c r="C3888">
        <v>1400</v>
      </c>
      <c r="D3888">
        <v>1500</v>
      </c>
      <c r="E3888"/>
      <c r="F3888" t="s">
        <v>253</v>
      </c>
      <c r="G3888">
        <v>18</v>
      </c>
      <c r="H3888">
        <v>0</v>
      </c>
      <c r="I3888">
        <v>0</v>
      </c>
      <c r="J3888">
        <v>0</v>
      </c>
      <c r="K3888">
        <v>0</v>
      </c>
      <c r="L3888">
        <v>0</v>
      </c>
      <c r="M3888" t="s">
        <v>2782</v>
      </c>
    </row>
    <row r="3889" spans="1:13">
      <c r="A3889" s="13">
        <f t="shared" si="60"/>
        <v>30</v>
      </c>
      <c r="B3889">
        <v>3006814</v>
      </c>
      <c r="C3889">
        <v>1380</v>
      </c>
      <c r="D3889">
        <v>1500</v>
      </c>
      <c r="E3889"/>
      <c r="F3889" t="s">
        <v>253</v>
      </c>
      <c r="G3889">
        <v>30</v>
      </c>
      <c r="H3889">
        <v>0</v>
      </c>
      <c r="I3889">
        <v>0</v>
      </c>
      <c r="J3889">
        <v>0</v>
      </c>
      <c r="K3889">
        <v>0</v>
      </c>
      <c r="L3889">
        <v>0</v>
      </c>
      <c r="M3889" t="s">
        <v>2783</v>
      </c>
    </row>
    <row r="3890" spans="1:13">
      <c r="A3890" s="13">
        <f t="shared" si="60"/>
        <v>27</v>
      </c>
      <c r="B3890">
        <v>3006814</v>
      </c>
      <c r="C3890">
        <v>1400</v>
      </c>
      <c r="D3890">
        <v>1500</v>
      </c>
      <c r="E3890"/>
      <c r="F3890" t="s">
        <v>253</v>
      </c>
      <c r="G3890">
        <v>27</v>
      </c>
      <c r="H3890">
        <v>0</v>
      </c>
      <c r="I3890">
        <v>0</v>
      </c>
      <c r="J3890">
        <v>0</v>
      </c>
      <c r="K3890">
        <v>0</v>
      </c>
      <c r="L3890">
        <v>0</v>
      </c>
      <c r="M3890" t="s">
        <v>2783</v>
      </c>
    </row>
    <row r="3891" spans="1:13">
      <c r="A3891" s="13">
        <f t="shared" si="60"/>
        <v>5</v>
      </c>
      <c r="B3891">
        <v>3006815</v>
      </c>
      <c r="C3891">
        <v>1380</v>
      </c>
      <c r="D3891">
        <v>1500</v>
      </c>
      <c r="E3891"/>
      <c r="F3891" t="s">
        <v>253</v>
      </c>
      <c r="G3891">
        <v>5</v>
      </c>
      <c r="H3891">
        <v>0</v>
      </c>
      <c r="I3891">
        <v>0</v>
      </c>
      <c r="J3891">
        <v>0</v>
      </c>
      <c r="K3891">
        <v>0</v>
      </c>
      <c r="L3891">
        <v>0</v>
      </c>
      <c r="M3891" t="s">
        <v>2784</v>
      </c>
    </row>
    <row r="3892" spans="1:13">
      <c r="A3892" s="13">
        <f t="shared" si="60"/>
        <v>1</v>
      </c>
      <c r="B3892">
        <v>3006815</v>
      </c>
      <c r="C3892">
        <v>1400</v>
      </c>
      <c r="D3892">
        <v>1500</v>
      </c>
      <c r="E3892"/>
      <c r="F3892" t="s">
        <v>253</v>
      </c>
      <c r="G3892">
        <v>1</v>
      </c>
      <c r="H3892">
        <v>0</v>
      </c>
      <c r="I3892">
        <v>0</v>
      </c>
      <c r="J3892">
        <v>0</v>
      </c>
      <c r="K3892">
        <v>0</v>
      </c>
      <c r="L3892">
        <v>0</v>
      </c>
      <c r="M3892" t="s">
        <v>2784</v>
      </c>
    </row>
    <row r="3893" spans="1:13">
      <c r="A3893" s="13">
        <f t="shared" si="60"/>
        <v>4</v>
      </c>
      <c r="B3893">
        <v>3006816</v>
      </c>
      <c r="C3893">
        <v>1380</v>
      </c>
      <c r="D3893">
        <v>1501</v>
      </c>
      <c r="E3893"/>
      <c r="F3893" t="s">
        <v>253</v>
      </c>
      <c r="G3893">
        <v>4</v>
      </c>
      <c r="H3893">
        <v>0</v>
      </c>
      <c r="I3893">
        <v>0</v>
      </c>
      <c r="J3893">
        <v>0</v>
      </c>
      <c r="K3893">
        <v>0</v>
      </c>
      <c r="L3893">
        <v>0</v>
      </c>
      <c r="M3893" t="s">
        <v>2785</v>
      </c>
    </row>
    <row r="3894" spans="1:13">
      <c r="A3894" s="13">
        <f t="shared" si="60"/>
        <v>1</v>
      </c>
      <c r="B3894">
        <v>3006817</v>
      </c>
      <c r="C3894">
        <v>1380</v>
      </c>
      <c r="D3894">
        <v>1500</v>
      </c>
      <c r="E3894"/>
      <c r="F3894" t="s">
        <v>253</v>
      </c>
      <c r="G3894">
        <v>1</v>
      </c>
      <c r="H3894">
        <v>0</v>
      </c>
      <c r="I3894">
        <v>0</v>
      </c>
      <c r="J3894">
        <v>0</v>
      </c>
      <c r="K3894">
        <v>0</v>
      </c>
      <c r="L3894">
        <v>0</v>
      </c>
      <c r="M3894" t="s">
        <v>2786</v>
      </c>
    </row>
    <row r="3895" spans="1:13">
      <c r="A3895" s="13">
        <f t="shared" si="60"/>
        <v>10</v>
      </c>
      <c r="B3895">
        <v>3006818</v>
      </c>
      <c r="C3895">
        <v>1380</v>
      </c>
      <c r="D3895">
        <v>1501</v>
      </c>
      <c r="E3895"/>
      <c r="F3895" t="s">
        <v>253</v>
      </c>
      <c r="G3895">
        <v>10</v>
      </c>
      <c r="H3895">
        <v>0</v>
      </c>
      <c r="I3895">
        <v>0</v>
      </c>
      <c r="J3895">
        <v>0</v>
      </c>
      <c r="K3895">
        <v>0</v>
      </c>
      <c r="L3895">
        <v>0</v>
      </c>
      <c r="M3895" t="s">
        <v>2787</v>
      </c>
    </row>
    <row r="3896" spans="1:13">
      <c r="A3896" s="13">
        <f t="shared" si="60"/>
        <v>27</v>
      </c>
      <c r="B3896">
        <v>3006819</v>
      </c>
      <c r="C3896">
        <v>1380</v>
      </c>
      <c r="D3896">
        <v>1500</v>
      </c>
      <c r="E3896"/>
      <c r="F3896" t="s">
        <v>253</v>
      </c>
      <c r="G3896">
        <v>27</v>
      </c>
      <c r="H3896">
        <v>0</v>
      </c>
      <c r="I3896">
        <v>0</v>
      </c>
      <c r="J3896">
        <v>0</v>
      </c>
      <c r="K3896">
        <v>0</v>
      </c>
      <c r="L3896">
        <v>0</v>
      </c>
      <c r="M3896" t="s">
        <v>2788</v>
      </c>
    </row>
    <row r="3897" spans="1:13">
      <c r="A3897" s="13">
        <f t="shared" si="60"/>
        <v>77</v>
      </c>
      <c r="B3897">
        <v>3006819</v>
      </c>
      <c r="C3897">
        <v>1400</v>
      </c>
      <c r="D3897">
        <v>1500</v>
      </c>
      <c r="E3897"/>
      <c r="F3897" t="s">
        <v>253</v>
      </c>
      <c r="G3897">
        <v>77</v>
      </c>
      <c r="H3897">
        <v>0</v>
      </c>
      <c r="I3897">
        <v>0</v>
      </c>
      <c r="J3897">
        <v>0</v>
      </c>
      <c r="K3897">
        <v>0</v>
      </c>
      <c r="L3897">
        <v>0</v>
      </c>
      <c r="M3897" t="s">
        <v>2788</v>
      </c>
    </row>
    <row r="3898" spans="1:13">
      <c r="A3898" s="13">
        <f t="shared" si="60"/>
        <v>44</v>
      </c>
      <c r="B3898">
        <v>3006820</v>
      </c>
      <c r="C3898">
        <v>1380</v>
      </c>
      <c r="D3898">
        <v>1500</v>
      </c>
      <c r="E3898"/>
      <c r="F3898" t="s">
        <v>253</v>
      </c>
      <c r="G3898">
        <v>44</v>
      </c>
      <c r="H3898">
        <v>0</v>
      </c>
      <c r="I3898">
        <v>0</v>
      </c>
      <c r="J3898">
        <v>0</v>
      </c>
      <c r="K3898">
        <v>0</v>
      </c>
      <c r="L3898">
        <v>0</v>
      </c>
      <c r="M3898" t="s">
        <v>2789</v>
      </c>
    </row>
    <row r="3899" spans="1:13">
      <c r="A3899" s="13">
        <f t="shared" si="60"/>
        <v>109</v>
      </c>
      <c r="B3899">
        <v>3006820</v>
      </c>
      <c r="C3899">
        <v>1400</v>
      </c>
      <c r="D3899">
        <v>1500</v>
      </c>
      <c r="E3899"/>
      <c r="F3899" t="s">
        <v>253</v>
      </c>
      <c r="G3899">
        <v>109</v>
      </c>
      <c r="H3899">
        <v>0</v>
      </c>
      <c r="I3899">
        <v>0</v>
      </c>
      <c r="J3899">
        <v>0</v>
      </c>
      <c r="K3899">
        <v>0</v>
      </c>
      <c r="L3899">
        <v>0</v>
      </c>
      <c r="M3899" t="s">
        <v>2789</v>
      </c>
    </row>
    <row r="3900" spans="1:13">
      <c r="A3900" s="13">
        <f t="shared" si="60"/>
        <v>20</v>
      </c>
      <c r="B3900">
        <v>3006821</v>
      </c>
      <c r="C3900">
        <v>1380</v>
      </c>
      <c r="D3900">
        <v>1500</v>
      </c>
      <c r="E3900"/>
      <c r="F3900" t="s">
        <v>253</v>
      </c>
      <c r="G3900">
        <v>20</v>
      </c>
      <c r="H3900">
        <v>0</v>
      </c>
      <c r="I3900">
        <v>0</v>
      </c>
      <c r="J3900">
        <v>0</v>
      </c>
      <c r="K3900">
        <v>0</v>
      </c>
      <c r="L3900">
        <v>0</v>
      </c>
      <c r="M3900" t="s">
        <v>2790</v>
      </c>
    </row>
    <row r="3901" spans="1:13">
      <c r="A3901" s="13">
        <f t="shared" si="60"/>
        <v>47</v>
      </c>
      <c r="B3901">
        <v>3006821</v>
      </c>
      <c r="C3901">
        <v>1400</v>
      </c>
      <c r="D3901">
        <v>1500</v>
      </c>
      <c r="E3901"/>
      <c r="F3901" t="s">
        <v>253</v>
      </c>
      <c r="G3901">
        <v>47</v>
      </c>
      <c r="H3901">
        <v>0</v>
      </c>
      <c r="I3901">
        <v>0</v>
      </c>
      <c r="J3901">
        <v>0</v>
      </c>
      <c r="K3901">
        <v>0</v>
      </c>
      <c r="L3901">
        <v>0</v>
      </c>
      <c r="M3901" t="s">
        <v>2790</v>
      </c>
    </row>
    <row r="3902" spans="1:13">
      <c r="A3902" s="13">
        <f t="shared" si="60"/>
        <v>1</v>
      </c>
      <c r="B3902">
        <v>3006822</v>
      </c>
      <c r="C3902">
        <v>1380</v>
      </c>
      <c r="D3902">
        <v>1500</v>
      </c>
      <c r="E3902"/>
      <c r="F3902" t="s">
        <v>253</v>
      </c>
      <c r="G3902">
        <v>1</v>
      </c>
      <c r="H3902">
        <v>0</v>
      </c>
      <c r="I3902">
        <v>0</v>
      </c>
      <c r="J3902">
        <v>0</v>
      </c>
      <c r="K3902">
        <v>0</v>
      </c>
      <c r="L3902">
        <v>0</v>
      </c>
      <c r="M3902" t="s">
        <v>8845</v>
      </c>
    </row>
    <row r="3903" spans="1:13">
      <c r="A3903" s="13">
        <f t="shared" si="60"/>
        <v>17</v>
      </c>
      <c r="B3903">
        <v>3006824</v>
      </c>
      <c r="C3903">
        <v>1380</v>
      </c>
      <c r="D3903">
        <v>1500</v>
      </c>
      <c r="E3903"/>
      <c r="F3903" t="s">
        <v>253</v>
      </c>
      <c r="G3903">
        <v>17</v>
      </c>
      <c r="H3903">
        <v>0</v>
      </c>
      <c r="I3903">
        <v>0</v>
      </c>
      <c r="J3903">
        <v>0</v>
      </c>
      <c r="K3903">
        <v>0</v>
      </c>
      <c r="L3903">
        <v>0</v>
      </c>
      <c r="M3903" t="s">
        <v>2791</v>
      </c>
    </row>
    <row r="3904" spans="1:13">
      <c r="A3904" s="13">
        <f t="shared" si="60"/>
        <v>1</v>
      </c>
      <c r="B3904">
        <v>3006825</v>
      </c>
      <c r="C3904">
        <v>1380</v>
      </c>
      <c r="D3904">
        <v>1500</v>
      </c>
      <c r="E3904"/>
      <c r="F3904" t="s">
        <v>253</v>
      </c>
      <c r="G3904">
        <v>1</v>
      </c>
      <c r="H3904">
        <v>0</v>
      </c>
      <c r="I3904">
        <v>0</v>
      </c>
      <c r="J3904">
        <v>0</v>
      </c>
      <c r="K3904">
        <v>0</v>
      </c>
      <c r="L3904">
        <v>0</v>
      </c>
      <c r="M3904" t="s">
        <v>2792</v>
      </c>
    </row>
    <row r="3905" spans="1:13">
      <c r="A3905" s="13">
        <f t="shared" si="60"/>
        <v>1</v>
      </c>
      <c r="B3905">
        <v>3006826</v>
      </c>
      <c r="C3905">
        <v>1380</v>
      </c>
      <c r="D3905">
        <v>1500</v>
      </c>
      <c r="E3905"/>
      <c r="F3905" t="s">
        <v>253</v>
      </c>
      <c r="G3905">
        <v>1</v>
      </c>
      <c r="H3905">
        <v>0</v>
      </c>
      <c r="I3905">
        <v>0</v>
      </c>
      <c r="J3905">
        <v>0</v>
      </c>
      <c r="K3905">
        <v>0</v>
      </c>
      <c r="L3905">
        <v>0</v>
      </c>
      <c r="M3905" t="s">
        <v>8445</v>
      </c>
    </row>
    <row r="3906" spans="1:13">
      <c r="A3906" s="13">
        <f t="shared" si="60"/>
        <v>13</v>
      </c>
      <c r="B3906">
        <v>3006827</v>
      </c>
      <c r="C3906">
        <v>1380</v>
      </c>
      <c r="D3906">
        <v>1500</v>
      </c>
      <c r="E3906"/>
      <c r="F3906" t="s">
        <v>253</v>
      </c>
      <c r="G3906">
        <v>13</v>
      </c>
      <c r="H3906">
        <v>0</v>
      </c>
      <c r="I3906">
        <v>0</v>
      </c>
      <c r="J3906">
        <v>0</v>
      </c>
      <c r="K3906">
        <v>0</v>
      </c>
      <c r="L3906">
        <v>0</v>
      </c>
      <c r="M3906" t="s">
        <v>2793</v>
      </c>
    </row>
    <row r="3907" spans="1:13">
      <c r="A3907" s="13">
        <f t="shared" ref="A3907:A3970" si="61">G3907+H3907+I3907</f>
        <v>9</v>
      </c>
      <c r="B3907">
        <v>3006827</v>
      </c>
      <c r="C3907">
        <v>1400</v>
      </c>
      <c r="D3907">
        <v>1500</v>
      </c>
      <c r="E3907"/>
      <c r="F3907" t="s">
        <v>253</v>
      </c>
      <c r="G3907">
        <v>9</v>
      </c>
      <c r="H3907">
        <v>0</v>
      </c>
      <c r="I3907">
        <v>0</v>
      </c>
      <c r="J3907">
        <v>0</v>
      </c>
      <c r="K3907">
        <v>0</v>
      </c>
      <c r="L3907">
        <v>0</v>
      </c>
      <c r="M3907" t="s">
        <v>2793</v>
      </c>
    </row>
    <row r="3908" spans="1:13">
      <c r="A3908" s="13">
        <f t="shared" si="61"/>
        <v>28</v>
      </c>
      <c r="B3908">
        <v>3006828</v>
      </c>
      <c r="C3908">
        <v>1380</v>
      </c>
      <c r="D3908">
        <v>1500</v>
      </c>
      <c r="E3908"/>
      <c r="F3908" t="s">
        <v>253</v>
      </c>
      <c r="G3908">
        <v>28</v>
      </c>
      <c r="H3908">
        <v>0</v>
      </c>
      <c r="I3908">
        <v>0</v>
      </c>
      <c r="J3908">
        <v>0</v>
      </c>
      <c r="K3908">
        <v>0</v>
      </c>
      <c r="L3908">
        <v>0</v>
      </c>
      <c r="M3908" t="s">
        <v>2794</v>
      </c>
    </row>
    <row r="3909" spans="1:13">
      <c r="A3909" s="13">
        <f t="shared" si="61"/>
        <v>14</v>
      </c>
      <c r="B3909">
        <v>3006828</v>
      </c>
      <c r="C3909">
        <v>1400</v>
      </c>
      <c r="D3909">
        <v>1500</v>
      </c>
      <c r="E3909"/>
      <c r="F3909" t="s">
        <v>253</v>
      </c>
      <c r="G3909">
        <v>14</v>
      </c>
      <c r="H3909">
        <v>0</v>
      </c>
      <c r="I3909">
        <v>0</v>
      </c>
      <c r="J3909">
        <v>0</v>
      </c>
      <c r="K3909">
        <v>0</v>
      </c>
      <c r="L3909">
        <v>0</v>
      </c>
      <c r="M3909" t="s">
        <v>2794</v>
      </c>
    </row>
    <row r="3910" spans="1:13">
      <c r="A3910" s="13">
        <f t="shared" si="61"/>
        <v>1</v>
      </c>
      <c r="B3910">
        <v>3006829</v>
      </c>
      <c r="C3910">
        <v>1380</v>
      </c>
      <c r="D3910">
        <v>1501</v>
      </c>
      <c r="E3910"/>
      <c r="F3910" t="s">
        <v>253</v>
      </c>
      <c r="G3910">
        <v>1</v>
      </c>
      <c r="H3910">
        <v>0</v>
      </c>
      <c r="I3910">
        <v>0</v>
      </c>
      <c r="J3910">
        <v>0</v>
      </c>
      <c r="K3910">
        <v>0</v>
      </c>
      <c r="L3910">
        <v>0</v>
      </c>
      <c r="M3910" t="s">
        <v>2795</v>
      </c>
    </row>
    <row r="3911" spans="1:13">
      <c r="A3911" s="13">
        <f t="shared" si="61"/>
        <v>6</v>
      </c>
      <c r="B3911">
        <v>3006830</v>
      </c>
      <c r="C3911">
        <v>1380</v>
      </c>
      <c r="D3911">
        <v>1500</v>
      </c>
      <c r="E3911"/>
      <c r="F3911" t="s">
        <v>253</v>
      </c>
      <c r="G3911">
        <v>6</v>
      </c>
      <c r="H3911">
        <v>0</v>
      </c>
      <c r="I3911">
        <v>0</v>
      </c>
      <c r="J3911">
        <v>0</v>
      </c>
      <c r="K3911">
        <v>0</v>
      </c>
      <c r="L3911">
        <v>0</v>
      </c>
      <c r="M3911" t="s">
        <v>7734</v>
      </c>
    </row>
    <row r="3912" spans="1:13">
      <c r="A3912" s="13">
        <f t="shared" si="61"/>
        <v>1</v>
      </c>
      <c r="B3912">
        <v>3006830</v>
      </c>
      <c r="C3912">
        <v>1400</v>
      </c>
      <c r="D3912">
        <v>1500</v>
      </c>
      <c r="E3912"/>
      <c r="F3912" t="s">
        <v>253</v>
      </c>
      <c r="G3912">
        <v>1</v>
      </c>
      <c r="H3912">
        <v>0</v>
      </c>
      <c r="I3912">
        <v>0</v>
      </c>
      <c r="J3912">
        <v>0</v>
      </c>
      <c r="K3912">
        <v>0</v>
      </c>
      <c r="L3912">
        <v>0</v>
      </c>
      <c r="M3912" t="s">
        <v>7734</v>
      </c>
    </row>
    <row r="3913" spans="1:13">
      <c r="A3913" s="13">
        <f t="shared" si="61"/>
        <v>3</v>
      </c>
      <c r="B3913">
        <v>3006831</v>
      </c>
      <c r="C3913">
        <v>1380</v>
      </c>
      <c r="D3913">
        <v>1501</v>
      </c>
      <c r="E3913"/>
      <c r="F3913" t="s">
        <v>253</v>
      </c>
      <c r="G3913">
        <v>3</v>
      </c>
      <c r="H3913">
        <v>0</v>
      </c>
      <c r="I3913">
        <v>0</v>
      </c>
      <c r="J3913">
        <v>0</v>
      </c>
      <c r="K3913">
        <v>0</v>
      </c>
      <c r="L3913">
        <v>0</v>
      </c>
      <c r="M3913" t="s">
        <v>2796</v>
      </c>
    </row>
    <row r="3914" spans="1:13">
      <c r="A3914" s="13">
        <f t="shared" si="61"/>
        <v>22</v>
      </c>
      <c r="B3914">
        <v>3006832</v>
      </c>
      <c r="C3914">
        <v>1380</v>
      </c>
      <c r="D3914">
        <v>1500</v>
      </c>
      <c r="E3914"/>
      <c r="F3914" t="s">
        <v>253</v>
      </c>
      <c r="G3914">
        <v>22</v>
      </c>
      <c r="H3914">
        <v>0</v>
      </c>
      <c r="I3914">
        <v>0</v>
      </c>
      <c r="J3914">
        <v>0</v>
      </c>
      <c r="K3914">
        <v>0</v>
      </c>
      <c r="L3914">
        <v>0</v>
      </c>
      <c r="M3914" t="s">
        <v>2797</v>
      </c>
    </row>
    <row r="3915" spans="1:13">
      <c r="A3915" s="13">
        <f t="shared" si="61"/>
        <v>9</v>
      </c>
      <c r="B3915">
        <v>3006833</v>
      </c>
      <c r="C3915">
        <v>1400</v>
      </c>
      <c r="D3915">
        <v>1500</v>
      </c>
      <c r="E3915"/>
      <c r="F3915" t="s">
        <v>253</v>
      </c>
      <c r="G3915">
        <v>9</v>
      </c>
      <c r="H3915">
        <v>0</v>
      </c>
      <c r="I3915">
        <v>0</v>
      </c>
      <c r="J3915">
        <v>0</v>
      </c>
      <c r="K3915">
        <v>0</v>
      </c>
      <c r="L3915">
        <v>0</v>
      </c>
      <c r="M3915" t="s">
        <v>2798</v>
      </c>
    </row>
    <row r="3916" spans="1:13">
      <c r="A3916" s="13">
        <f t="shared" si="61"/>
        <v>14</v>
      </c>
      <c r="B3916">
        <v>3006834</v>
      </c>
      <c r="C3916">
        <v>1380</v>
      </c>
      <c r="D3916">
        <v>1500</v>
      </c>
      <c r="E3916"/>
      <c r="F3916" t="s">
        <v>253</v>
      </c>
      <c r="G3916">
        <v>14</v>
      </c>
      <c r="H3916">
        <v>0</v>
      </c>
      <c r="I3916">
        <v>0</v>
      </c>
      <c r="J3916">
        <v>0</v>
      </c>
      <c r="K3916">
        <v>0</v>
      </c>
      <c r="L3916">
        <v>0</v>
      </c>
      <c r="M3916" t="s">
        <v>2799</v>
      </c>
    </row>
    <row r="3917" spans="1:13">
      <c r="A3917" s="13">
        <f t="shared" si="61"/>
        <v>11</v>
      </c>
      <c r="B3917">
        <v>3006834</v>
      </c>
      <c r="C3917">
        <v>1400</v>
      </c>
      <c r="D3917">
        <v>1500</v>
      </c>
      <c r="E3917"/>
      <c r="F3917" t="s">
        <v>253</v>
      </c>
      <c r="G3917">
        <v>11</v>
      </c>
      <c r="H3917">
        <v>0</v>
      </c>
      <c r="I3917">
        <v>0</v>
      </c>
      <c r="J3917">
        <v>0</v>
      </c>
      <c r="K3917">
        <v>0</v>
      </c>
      <c r="L3917">
        <v>0</v>
      </c>
      <c r="M3917" t="s">
        <v>2799</v>
      </c>
    </row>
    <row r="3918" spans="1:13">
      <c r="A3918" s="13">
        <f t="shared" si="61"/>
        <v>4</v>
      </c>
      <c r="B3918">
        <v>3006835</v>
      </c>
      <c r="C3918">
        <v>1380</v>
      </c>
      <c r="D3918">
        <v>1500</v>
      </c>
      <c r="E3918"/>
      <c r="F3918" t="s">
        <v>253</v>
      </c>
      <c r="G3918">
        <v>4</v>
      </c>
      <c r="H3918">
        <v>0</v>
      </c>
      <c r="I3918">
        <v>0</v>
      </c>
      <c r="J3918">
        <v>0</v>
      </c>
      <c r="K3918">
        <v>0</v>
      </c>
      <c r="L3918">
        <v>0</v>
      </c>
      <c r="M3918" t="s">
        <v>2800</v>
      </c>
    </row>
    <row r="3919" spans="1:13">
      <c r="A3919" s="13">
        <f t="shared" si="61"/>
        <v>29</v>
      </c>
      <c r="B3919">
        <v>3006835</v>
      </c>
      <c r="C3919">
        <v>1400</v>
      </c>
      <c r="D3919">
        <v>1500</v>
      </c>
      <c r="E3919"/>
      <c r="F3919" t="s">
        <v>253</v>
      </c>
      <c r="G3919">
        <v>29</v>
      </c>
      <c r="H3919">
        <v>0</v>
      </c>
      <c r="I3919">
        <v>0</v>
      </c>
      <c r="J3919">
        <v>0</v>
      </c>
      <c r="K3919">
        <v>0</v>
      </c>
      <c r="L3919">
        <v>0</v>
      </c>
      <c r="M3919" t="s">
        <v>2800</v>
      </c>
    </row>
    <row r="3920" spans="1:13">
      <c r="A3920" s="13">
        <f t="shared" si="61"/>
        <v>197</v>
      </c>
      <c r="B3920">
        <v>3006836</v>
      </c>
      <c r="C3920">
        <v>1380</v>
      </c>
      <c r="D3920">
        <v>1500</v>
      </c>
      <c r="E3920"/>
      <c r="F3920" t="s">
        <v>289</v>
      </c>
      <c r="G3920">
        <v>197</v>
      </c>
      <c r="H3920">
        <v>0</v>
      </c>
      <c r="I3920">
        <v>0</v>
      </c>
      <c r="J3920">
        <v>0</v>
      </c>
      <c r="K3920">
        <v>0</v>
      </c>
      <c r="L3920">
        <v>0</v>
      </c>
      <c r="M3920" t="s">
        <v>2801</v>
      </c>
    </row>
    <row r="3921" spans="1:13">
      <c r="A3921" s="13">
        <f t="shared" si="61"/>
        <v>4</v>
      </c>
      <c r="B3921">
        <v>3006840</v>
      </c>
      <c r="C3921">
        <v>1380</v>
      </c>
      <c r="D3921">
        <v>1500</v>
      </c>
      <c r="E3921"/>
      <c r="F3921" t="s">
        <v>253</v>
      </c>
      <c r="G3921">
        <v>4</v>
      </c>
      <c r="H3921">
        <v>0</v>
      </c>
      <c r="I3921">
        <v>0</v>
      </c>
      <c r="J3921">
        <v>0</v>
      </c>
      <c r="K3921">
        <v>0</v>
      </c>
      <c r="L3921">
        <v>0</v>
      </c>
      <c r="M3921" t="s">
        <v>2802</v>
      </c>
    </row>
    <row r="3922" spans="1:13">
      <c r="A3922" s="13">
        <f t="shared" si="61"/>
        <v>2</v>
      </c>
      <c r="B3922">
        <v>3006841</v>
      </c>
      <c r="C3922">
        <v>1380</v>
      </c>
      <c r="D3922">
        <v>1501</v>
      </c>
      <c r="E3922"/>
      <c r="F3922" t="s">
        <v>253</v>
      </c>
      <c r="G3922">
        <v>2</v>
      </c>
      <c r="H3922">
        <v>0</v>
      </c>
      <c r="I3922">
        <v>0</v>
      </c>
      <c r="J3922">
        <v>0</v>
      </c>
      <c r="K3922">
        <v>0</v>
      </c>
      <c r="L3922">
        <v>0</v>
      </c>
      <c r="M3922" t="s">
        <v>2803</v>
      </c>
    </row>
    <row r="3923" spans="1:13">
      <c r="A3923" s="13">
        <f t="shared" si="61"/>
        <v>21</v>
      </c>
      <c r="B3923">
        <v>3006842</v>
      </c>
      <c r="C3923">
        <v>1380</v>
      </c>
      <c r="D3923">
        <v>1501</v>
      </c>
      <c r="E3923"/>
      <c r="F3923" t="s">
        <v>253</v>
      </c>
      <c r="G3923">
        <v>21</v>
      </c>
      <c r="H3923">
        <v>0</v>
      </c>
      <c r="I3923">
        <v>0</v>
      </c>
      <c r="J3923">
        <v>0</v>
      </c>
      <c r="K3923">
        <v>0</v>
      </c>
      <c r="L3923">
        <v>0</v>
      </c>
      <c r="M3923" t="s">
        <v>2804</v>
      </c>
    </row>
    <row r="3924" spans="1:13">
      <c r="A3924" s="13">
        <f t="shared" si="61"/>
        <v>30</v>
      </c>
      <c r="B3924">
        <v>3006843</v>
      </c>
      <c r="C3924">
        <v>1380</v>
      </c>
      <c r="D3924">
        <v>1501</v>
      </c>
      <c r="E3924"/>
      <c r="F3924" t="s">
        <v>289</v>
      </c>
      <c r="G3924">
        <v>30</v>
      </c>
      <c r="H3924">
        <v>0</v>
      </c>
      <c r="I3924">
        <v>0</v>
      </c>
      <c r="J3924">
        <v>0</v>
      </c>
      <c r="K3924">
        <v>0</v>
      </c>
      <c r="L3924">
        <v>0</v>
      </c>
      <c r="M3924" t="s">
        <v>2805</v>
      </c>
    </row>
    <row r="3925" spans="1:13">
      <c r="A3925" s="13">
        <f t="shared" si="61"/>
        <v>1</v>
      </c>
      <c r="B3925">
        <v>3006845</v>
      </c>
      <c r="C3925">
        <v>1380</v>
      </c>
      <c r="D3925">
        <v>1500</v>
      </c>
      <c r="E3925"/>
      <c r="F3925" t="s">
        <v>253</v>
      </c>
      <c r="G3925">
        <v>1</v>
      </c>
      <c r="H3925">
        <v>0</v>
      </c>
      <c r="I3925">
        <v>0</v>
      </c>
      <c r="J3925">
        <v>0</v>
      </c>
      <c r="K3925">
        <v>0</v>
      </c>
      <c r="L3925">
        <v>0</v>
      </c>
      <c r="M3925" t="s">
        <v>8569</v>
      </c>
    </row>
    <row r="3926" spans="1:13">
      <c r="A3926" s="13">
        <f t="shared" si="61"/>
        <v>15</v>
      </c>
      <c r="B3926">
        <v>3006846</v>
      </c>
      <c r="C3926">
        <v>1380</v>
      </c>
      <c r="D3926">
        <v>1500</v>
      </c>
      <c r="E3926"/>
      <c r="F3926" t="s">
        <v>253</v>
      </c>
      <c r="G3926">
        <v>15</v>
      </c>
      <c r="H3926">
        <v>0</v>
      </c>
      <c r="I3926">
        <v>0</v>
      </c>
      <c r="J3926">
        <v>0</v>
      </c>
      <c r="K3926">
        <v>0</v>
      </c>
      <c r="L3926">
        <v>0</v>
      </c>
      <c r="M3926" t="s">
        <v>2806</v>
      </c>
    </row>
    <row r="3927" spans="1:13">
      <c r="A3927" s="13">
        <f t="shared" si="61"/>
        <v>1</v>
      </c>
      <c r="B3927">
        <v>3006847</v>
      </c>
      <c r="C3927">
        <v>1380</v>
      </c>
      <c r="D3927">
        <v>1500</v>
      </c>
      <c r="E3927"/>
      <c r="F3927" t="s">
        <v>253</v>
      </c>
      <c r="G3927">
        <v>1</v>
      </c>
      <c r="H3927">
        <v>0</v>
      </c>
      <c r="I3927">
        <v>0</v>
      </c>
      <c r="J3927">
        <v>0</v>
      </c>
      <c r="K3927">
        <v>0</v>
      </c>
      <c r="L3927">
        <v>0</v>
      </c>
      <c r="M3927" t="s">
        <v>7770</v>
      </c>
    </row>
    <row r="3928" spans="1:13">
      <c r="A3928" s="13">
        <f t="shared" si="61"/>
        <v>2</v>
      </c>
      <c r="B3928">
        <v>3006848</v>
      </c>
      <c r="C3928">
        <v>1380</v>
      </c>
      <c r="D3928">
        <v>1500</v>
      </c>
      <c r="E3928"/>
      <c r="F3928" t="s">
        <v>253</v>
      </c>
      <c r="G3928">
        <v>2</v>
      </c>
      <c r="H3928">
        <v>0</v>
      </c>
      <c r="I3928">
        <v>0</v>
      </c>
      <c r="J3928">
        <v>0</v>
      </c>
      <c r="K3928">
        <v>0</v>
      </c>
      <c r="L3928">
        <v>0</v>
      </c>
      <c r="M3928" t="s">
        <v>2807</v>
      </c>
    </row>
    <row r="3929" spans="1:13">
      <c r="A3929" s="13">
        <f t="shared" si="61"/>
        <v>5</v>
      </c>
      <c r="B3929">
        <v>3006848</v>
      </c>
      <c r="C3929">
        <v>1400</v>
      </c>
      <c r="D3929">
        <v>1500</v>
      </c>
      <c r="E3929"/>
      <c r="F3929" t="s">
        <v>253</v>
      </c>
      <c r="G3929">
        <v>5</v>
      </c>
      <c r="H3929">
        <v>0</v>
      </c>
      <c r="I3929">
        <v>0</v>
      </c>
      <c r="J3929">
        <v>0</v>
      </c>
      <c r="K3929">
        <v>0</v>
      </c>
      <c r="L3929">
        <v>0</v>
      </c>
      <c r="M3929" t="s">
        <v>2807</v>
      </c>
    </row>
    <row r="3930" spans="1:13">
      <c r="A3930" s="13">
        <f t="shared" si="61"/>
        <v>16</v>
      </c>
      <c r="B3930">
        <v>3006849</v>
      </c>
      <c r="C3930">
        <v>1380</v>
      </c>
      <c r="D3930">
        <v>1500</v>
      </c>
      <c r="E3930"/>
      <c r="F3930" t="s">
        <v>253</v>
      </c>
      <c r="G3930">
        <v>16</v>
      </c>
      <c r="H3930">
        <v>0</v>
      </c>
      <c r="I3930">
        <v>0</v>
      </c>
      <c r="J3930">
        <v>0</v>
      </c>
      <c r="K3930">
        <v>0</v>
      </c>
      <c r="L3930">
        <v>0</v>
      </c>
      <c r="M3930" t="s">
        <v>2808</v>
      </c>
    </row>
    <row r="3931" spans="1:13">
      <c r="A3931" s="13">
        <f t="shared" si="61"/>
        <v>9</v>
      </c>
      <c r="B3931">
        <v>3006849</v>
      </c>
      <c r="C3931">
        <v>1400</v>
      </c>
      <c r="D3931">
        <v>1500</v>
      </c>
      <c r="E3931"/>
      <c r="F3931" t="s">
        <v>253</v>
      </c>
      <c r="G3931">
        <v>9</v>
      </c>
      <c r="H3931">
        <v>0</v>
      </c>
      <c r="I3931">
        <v>0</v>
      </c>
      <c r="J3931">
        <v>0</v>
      </c>
      <c r="K3931">
        <v>0</v>
      </c>
      <c r="L3931">
        <v>0</v>
      </c>
      <c r="M3931" t="s">
        <v>2808</v>
      </c>
    </row>
    <row r="3932" spans="1:13">
      <c r="A3932" s="13">
        <f t="shared" si="61"/>
        <v>11</v>
      </c>
      <c r="B3932">
        <v>3006850</v>
      </c>
      <c r="C3932">
        <v>1380</v>
      </c>
      <c r="D3932">
        <v>1500</v>
      </c>
      <c r="E3932"/>
      <c r="F3932" t="s">
        <v>253</v>
      </c>
      <c r="G3932">
        <v>11</v>
      </c>
      <c r="H3932">
        <v>0</v>
      </c>
      <c r="I3932">
        <v>0</v>
      </c>
      <c r="J3932">
        <v>0</v>
      </c>
      <c r="K3932">
        <v>0</v>
      </c>
      <c r="L3932">
        <v>0</v>
      </c>
      <c r="M3932" t="s">
        <v>2809</v>
      </c>
    </row>
    <row r="3933" spans="1:13">
      <c r="A3933" s="13">
        <f t="shared" si="61"/>
        <v>7</v>
      </c>
      <c r="B3933">
        <v>3006850</v>
      </c>
      <c r="C3933">
        <v>1400</v>
      </c>
      <c r="D3933">
        <v>1500</v>
      </c>
      <c r="E3933"/>
      <c r="F3933" t="s">
        <v>253</v>
      </c>
      <c r="G3933">
        <v>7</v>
      </c>
      <c r="H3933">
        <v>0</v>
      </c>
      <c r="I3933">
        <v>0</v>
      </c>
      <c r="J3933">
        <v>0</v>
      </c>
      <c r="K3933">
        <v>0</v>
      </c>
      <c r="L3933">
        <v>0</v>
      </c>
      <c r="M3933" t="s">
        <v>2809</v>
      </c>
    </row>
    <row r="3934" spans="1:13">
      <c r="A3934" s="13">
        <f t="shared" si="61"/>
        <v>2</v>
      </c>
      <c r="B3934">
        <v>3006851</v>
      </c>
      <c r="C3934">
        <v>1380</v>
      </c>
      <c r="D3934">
        <v>1500</v>
      </c>
      <c r="E3934"/>
      <c r="F3934" t="s">
        <v>253</v>
      </c>
      <c r="G3934">
        <v>2</v>
      </c>
      <c r="H3934">
        <v>0</v>
      </c>
      <c r="I3934">
        <v>0</v>
      </c>
      <c r="J3934">
        <v>0</v>
      </c>
      <c r="K3934">
        <v>0</v>
      </c>
      <c r="L3934">
        <v>0</v>
      </c>
      <c r="M3934" t="s">
        <v>2810</v>
      </c>
    </row>
    <row r="3935" spans="1:13">
      <c r="A3935" s="13">
        <f t="shared" si="61"/>
        <v>8</v>
      </c>
      <c r="B3935">
        <v>3006852</v>
      </c>
      <c r="C3935">
        <v>1380</v>
      </c>
      <c r="D3935">
        <v>1500</v>
      </c>
      <c r="E3935"/>
      <c r="F3935" t="s">
        <v>253</v>
      </c>
      <c r="G3935">
        <v>8</v>
      </c>
      <c r="H3935">
        <v>0</v>
      </c>
      <c r="I3935">
        <v>0</v>
      </c>
      <c r="J3935">
        <v>0</v>
      </c>
      <c r="K3935">
        <v>0</v>
      </c>
      <c r="L3935">
        <v>0</v>
      </c>
      <c r="M3935" t="s">
        <v>2811</v>
      </c>
    </row>
    <row r="3936" spans="1:13">
      <c r="A3936" s="13">
        <f t="shared" si="61"/>
        <v>2</v>
      </c>
      <c r="B3936">
        <v>3006853</v>
      </c>
      <c r="C3936">
        <v>1380</v>
      </c>
      <c r="D3936">
        <v>1500</v>
      </c>
      <c r="E3936"/>
      <c r="F3936" t="s">
        <v>253</v>
      </c>
      <c r="G3936">
        <v>2</v>
      </c>
      <c r="H3936">
        <v>0</v>
      </c>
      <c r="I3936">
        <v>0</v>
      </c>
      <c r="J3936">
        <v>0</v>
      </c>
      <c r="K3936">
        <v>0</v>
      </c>
      <c r="L3936">
        <v>0</v>
      </c>
      <c r="M3936" t="s">
        <v>2812</v>
      </c>
    </row>
    <row r="3937" spans="1:13">
      <c r="A3937" s="13">
        <f t="shared" si="61"/>
        <v>16</v>
      </c>
      <c r="B3937">
        <v>3006854</v>
      </c>
      <c r="C3937">
        <v>1380</v>
      </c>
      <c r="D3937">
        <v>1500</v>
      </c>
      <c r="E3937"/>
      <c r="F3937" t="s">
        <v>253</v>
      </c>
      <c r="G3937">
        <v>16</v>
      </c>
      <c r="H3937">
        <v>0</v>
      </c>
      <c r="I3937">
        <v>0</v>
      </c>
      <c r="J3937">
        <v>0</v>
      </c>
      <c r="K3937">
        <v>0</v>
      </c>
      <c r="L3937">
        <v>0</v>
      </c>
      <c r="M3937" t="s">
        <v>8589</v>
      </c>
    </row>
    <row r="3938" spans="1:13">
      <c r="A3938" s="13">
        <f t="shared" si="61"/>
        <v>3</v>
      </c>
      <c r="B3938">
        <v>3006856</v>
      </c>
      <c r="C3938">
        <v>1380</v>
      </c>
      <c r="D3938">
        <v>1500</v>
      </c>
      <c r="E3938"/>
      <c r="F3938" t="s">
        <v>253</v>
      </c>
      <c r="G3938">
        <v>3</v>
      </c>
      <c r="H3938">
        <v>0</v>
      </c>
      <c r="I3938">
        <v>0</v>
      </c>
      <c r="J3938">
        <v>0</v>
      </c>
      <c r="K3938">
        <v>0</v>
      </c>
      <c r="L3938">
        <v>0</v>
      </c>
      <c r="M3938" t="s">
        <v>2813</v>
      </c>
    </row>
    <row r="3939" spans="1:13">
      <c r="A3939" s="13">
        <f t="shared" si="61"/>
        <v>3</v>
      </c>
      <c r="B3939">
        <v>3006857</v>
      </c>
      <c r="C3939">
        <v>1380</v>
      </c>
      <c r="D3939">
        <v>1500</v>
      </c>
      <c r="E3939"/>
      <c r="F3939" t="s">
        <v>1443</v>
      </c>
      <c r="G3939">
        <v>3</v>
      </c>
      <c r="H3939">
        <v>0</v>
      </c>
      <c r="I3939">
        <v>0</v>
      </c>
      <c r="J3939">
        <v>0</v>
      </c>
      <c r="K3939">
        <v>0</v>
      </c>
      <c r="L3939">
        <v>0</v>
      </c>
      <c r="M3939" t="s">
        <v>2814</v>
      </c>
    </row>
    <row r="3940" spans="1:13">
      <c r="A3940" s="13">
        <f t="shared" si="61"/>
        <v>1</v>
      </c>
      <c r="B3940">
        <v>3006857</v>
      </c>
      <c r="C3940">
        <v>1400</v>
      </c>
      <c r="D3940">
        <v>1500</v>
      </c>
      <c r="E3940"/>
      <c r="F3940" t="s">
        <v>1443</v>
      </c>
      <c r="G3940">
        <v>1</v>
      </c>
      <c r="H3940">
        <v>0</v>
      </c>
      <c r="I3940">
        <v>0</v>
      </c>
      <c r="J3940">
        <v>0</v>
      </c>
      <c r="K3940">
        <v>0</v>
      </c>
      <c r="L3940">
        <v>0</v>
      </c>
      <c r="M3940" t="s">
        <v>2814</v>
      </c>
    </row>
    <row r="3941" spans="1:13">
      <c r="A3941" s="13">
        <f t="shared" si="61"/>
        <v>16</v>
      </c>
      <c r="B3941">
        <v>3006858</v>
      </c>
      <c r="C3941">
        <v>1380</v>
      </c>
      <c r="D3941">
        <v>1500</v>
      </c>
      <c r="E3941"/>
      <c r="F3941" t="s">
        <v>253</v>
      </c>
      <c r="G3941">
        <v>16</v>
      </c>
      <c r="H3941">
        <v>0</v>
      </c>
      <c r="I3941">
        <v>0</v>
      </c>
      <c r="J3941">
        <v>0</v>
      </c>
      <c r="K3941">
        <v>0</v>
      </c>
      <c r="L3941">
        <v>0</v>
      </c>
      <c r="M3941" t="s">
        <v>2815</v>
      </c>
    </row>
    <row r="3942" spans="1:13">
      <c r="A3942" s="13">
        <f t="shared" si="61"/>
        <v>9</v>
      </c>
      <c r="B3942">
        <v>3006859</v>
      </c>
      <c r="C3942">
        <v>1380</v>
      </c>
      <c r="D3942">
        <v>1500</v>
      </c>
      <c r="E3942"/>
      <c r="F3942" t="s">
        <v>253</v>
      </c>
      <c r="G3942">
        <v>9</v>
      </c>
      <c r="H3942">
        <v>0</v>
      </c>
      <c r="I3942">
        <v>0</v>
      </c>
      <c r="J3942">
        <v>0</v>
      </c>
      <c r="K3942">
        <v>0</v>
      </c>
      <c r="L3942">
        <v>0</v>
      </c>
      <c r="M3942" t="s">
        <v>8610</v>
      </c>
    </row>
    <row r="3943" spans="1:13">
      <c r="A3943" s="13">
        <f t="shared" si="61"/>
        <v>3</v>
      </c>
      <c r="B3943">
        <v>3006860</v>
      </c>
      <c r="C3943">
        <v>1380</v>
      </c>
      <c r="D3943">
        <v>1500</v>
      </c>
      <c r="E3943"/>
      <c r="F3943" t="s">
        <v>253</v>
      </c>
      <c r="G3943">
        <v>3</v>
      </c>
      <c r="H3943">
        <v>0</v>
      </c>
      <c r="I3943">
        <v>0</v>
      </c>
      <c r="J3943">
        <v>0</v>
      </c>
      <c r="K3943">
        <v>0</v>
      </c>
      <c r="L3943">
        <v>0</v>
      </c>
      <c r="M3943" t="s">
        <v>2816</v>
      </c>
    </row>
    <row r="3944" spans="1:13">
      <c r="A3944" s="13">
        <f t="shared" si="61"/>
        <v>5</v>
      </c>
      <c r="B3944">
        <v>3006861</v>
      </c>
      <c r="C3944">
        <v>1380</v>
      </c>
      <c r="D3944">
        <v>1500</v>
      </c>
      <c r="E3944"/>
      <c r="F3944" t="s">
        <v>253</v>
      </c>
      <c r="G3944">
        <v>5</v>
      </c>
      <c r="H3944">
        <v>0</v>
      </c>
      <c r="I3944">
        <v>0</v>
      </c>
      <c r="J3944">
        <v>0</v>
      </c>
      <c r="K3944">
        <v>0</v>
      </c>
      <c r="L3944">
        <v>0</v>
      </c>
      <c r="M3944" t="s">
        <v>2817</v>
      </c>
    </row>
    <row r="3945" spans="1:13">
      <c r="A3945" s="13">
        <f t="shared" si="61"/>
        <v>3</v>
      </c>
      <c r="B3945">
        <v>3006862</v>
      </c>
      <c r="C3945">
        <v>1380</v>
      </c>
      <c r="D3945">
        <v>1500</v>
      </c>
      <c r="E3945"/>
      <c r="F3945" t="s">
        <v>253</v>
      </c>
      <c r="G3945">
        <v>3</v>
      </c>
      <c r="H3945">
        <v>0</v>
      </c>
      <c r="I3945">
        <v>0</v>
      </c>
      <c r="J3945">
        <v>0</v>
      </c>
      <c r="K3945">
        <v>0</v>
      </c>
      <c r="L3945">
        <v>0</v>
      </c>
      <c r="M3945" t="s">
        <v>2818</v>
      </c>
    </row>
    <row r="3946" spans="1:13">
      <c r="A3946" s="13">
        <f t="shared" si="61"/>
        <v>3</v>
      </c>
      <c r="B3946">
        <v>3006863</v>
      </c>
      <c r="C3946">
        <v>1380</v>
      </c>
      <c r="D3946">
        <v>1501</v>
      </c>
      <c r="E3946"/>
      <c r="F3946" t="s">
        <v>253</v>
      </c>
      <c r="G3946">
        <v>3</v>
      </c>
      <c r="H3946">
        <v>0</v>
      </c>
      <c r="I3946">
        <v>0</v>
      </c>
      <c r="J3946">
        <v>0</v>
      </c>
      <c r="K3946">
        <v>0</v>
      </c>
      <c r="L3946">
        <v>0</v>
      </c>
      <c r="M3946" t="s">
        <v>2819</v>
      </c>
    </row>
    <row r="3947" spans="1:13">
      <c r="A3947" s="13">
        <f t="shared" si="61"/>
        <v>3</v>
      </c>
      <c r="B3947">
        <v>3006864</v>
      </c>
      <c r="C3947">
        <v>1380</v>
      </c>
      <c r="D3947">
        <v>1500</v>
      </c>
      <c r="E3947"/>
      <c r="F3947" t="s">
        <v>253</v>
      </c>
      <c r="G3947">
        <v>3</v>
      </c>
      <c r="H3947">
        <v>0</v>
      </c>
      <c r="I3947">
        <v>0</v>
      </c>
      <c r="J3947">
        <v>0</v>
      </c>
      <c r="K3947">
        <v>0</v>
      </c>
      <c r="L3947">
        <v>0</v>
      </c>
      <c r="M3947" t="s">
        <v>2820</v>
      </c>
    </row>
    <row r="3948" spans="1:13">
      <c r="A3948" s="13">
        <f t="shared" si="61"/>
        <v>10</v>
      </c>
      <c r="B3948">
        <v>3006865</v>
      </c>
      <c r="C3948">
        <v>1380</v>
      </c>
      <c r="D3948">
        <v>1500</v>
      </c>
      <c r="E3948"/>
      <c r="F3948" t="s">
        <v>253</v>
      </c>
      <c r="G3948">
        <v>10</v>
      </c>
      <c r="H3948">
        <v>0</v>
      </c>
      <c r="I3948">
        <v>0</v>
      </c>
      <c r="J3948">
        <v>0</v>
      </c>
      <c r="K3948">
        <v>0</v>
      </c>
      <c r="L3948">
        <v>0</v>
      </c>
      <c r="M3948" t="s">
        <v>7595</v>
      </c>
    </row>
    <row r="3949" spans="1:13">
      <c r="A3949" s="13">
        <f t="shared" si="61"/>
        <v>9</v>
      </c>
      <c r="B3949">
        <v>3006866</v>
      </c>
      <c r="C3949">
        <v>1380</v>
      </c>
      <c r="D3949">
        <v>1500</v>
      </c>
      <c r="E3949"/>
      <c r="F3949" t="s">
        <v>253</v>
      </c>
      <c r="G3949">
        <v>9</v>
      </c>
      <c r="H3949">
        <v>0</v>
      </c>
      <c r="I3949">
        <v>0</v>
      </c>
      <c r="J3949">
        <v>0</v>
      </c>
      <c r="K3949">
        <v>0</v>
      </c>
      <c r="L3949">
        <v>0</v>
      </c>
      <c r="M3949" t="s">
        <v>9396</v>
      </c>
    </row>
    <row r="3950" spans="1:13">
      <c r="A3950" s="13">
        <f t="shared" si="61"/>
        <v>3</v>
      </c>
      <c r="B3950">
        <v>3006867</v>
      </c>
      <c r="C3950">
        <v>1380</v>
      </c>
      <c r="D3950">
        <v>1500</v>
      </c>
      <c r="E3950"/>
      <c r="F3950" t="s">
        <v>253</v>
      </c>
      <c r="G3950">
        <v>3</v>
      </c>
      <c r="H3950">
        <v>0</v>
      </c>
      <c r="I3950">
        <v>0</v>
      </c>
      <c r="J3950">
        <v>0</v>
      </c>
      <c r="K3950">
        <v>0</v>
      </c>
      <c r="L3950">
        <v>0</v>
      </c>
      <c r="M3950" t="s">
        <v>2821</v>
      </c>
    </row>
    <row r="3951" spans="1:13">
      <c r="A3951" s="13">
        <f t="shared" si="61"/>
        <v>4</v>
      </c>
      <c r="B3951">
        <v>3006868</v>
      </c>
      <c r="C3951">
        <v>1380</v>
      </c>
      <c r="D3951">
        <v>1501</v>
      </c>
      <c r="E3951"/>
      <c r="F3951" t="s">
        <v>253</v>
      </c>
      <c r="G3951">
        <v>4</v>
      </c>
      <c r="H3951">
        <v>0</v>
      </c>
      <c r="I3951">
        <v>0</v>
      </c>
      <c r="J3951">
        <v>0</v>
      </c>
      <c r="K3951">
        <v>0</v>
      </c>
      <c r="L3951">
        <v>0</v>
      </c>
      <c r="M3951" t="s">
        <v>2822</v>
      </c>
    </row>
    <row r="3952" spans="1:13">
      <c r="A3952" s="13">
        <f t="shared" si="61"/>
        <v>4</v>
      </c>
      <c r="B3952">
        <v>3006869</v>
      </c>
      <c r="C3952">
        <v>1380</v>
      </c>
      <c r="D3952">
        <v>1500</v>
      </c>
      <c r="E3952"/>
      <c r="F3952" t="s">
        <v>253</v>
      </c>
      <c r="G3952">
        <v>4</v>
      </c>
      <c r="H3952">
        <v>0</v>
      </c>
      <c r="I3952">
        <v>0</v>
      </c>
      <c r="J3952">
        <v>0</v>
      </c>
      <c r="K3952">
        <v>0</v>
      </c>
      <c r="L3952">
        <v>0</v>
      </c>
      <c r="M3952" t="s">
        <v>7741</v>
      </c>
    </row>
    <row r="3953" spans="1:13">
      <c r="A3953" s="13">
        <f t="shared" si="61"/>
        <v>1</v>
      </c>
      <c r="B3953">
        <v>3006870</v>
      </c>
      <c r="C3953">
        <v>1380</v>
      </c>
      <c r="D3953">
        <v>1501</v>
      </c>
      <c r="E3953"/>
      <c r="F3953" t="s">
        <v>253</v>
      </c>
      <c r="G3953">
        <v>1</v>
      </c>
      <c r="H3953">
        <v>0</v>
      </c>
      <c r="I3953">
        <v>0</v>
      </c>
      <c r="J3953">
        <v>0</v>
      </c>
      <c r="K3953">
        <v>0</v>
      </c>
      <c r="L3953">
        <v>0</v>
      </c>
      <c r="M3953" t="s">
        <v>2823</v>
      </c>
    </row>
    <row r="3954" spans="1:13">
      <c r="A3954" s="13">
        <f t="shared" si="61"/>
        <v>44</v>
      </c>
      <c r="B3954">
        <v>3006872</v>
      </c>
      <c r="C3954">
        <v>1380</v>
      </c>
      <c r="D3954">
        <v>1500</v>
      </c>
      <c r="E3954"/>
      <c r="F3954" t="s">
        <v>253</v>
      </c>
      <c r="G3954">
        <v>44</v>
      </c>
      <c r="H3954">
        <v>0</v>
      </c>
      <c r="I3954">
        <v>0</v>
      </c>
      <c r="J3954">
        <v>0</v>
      </c>
      <c r="K3954">
        <v>0</v>
      </c>
      <c r="L3954">
        <v>0</v>
      </c>
      <c r="M3954" t="s">
        <v>2824</v>
      </c>
    </row>
    <row r="3955" spans="1:13">
      <c r="A3955" s="13">
        <f t="shared" si="61"/>
        <v>3</v>
      </c>
      <c r="B3955">
        <v>3006873</v>
      </c>
      <c r="C3955">
        <v>1380</v>
      </c>
      <c r="D3955">
        <v>1501</v>
      </c>
      <c r="E3955"/>
      <c r="F3955" t="s">
        <v>253</v>
      </c>
      <c r="G3955">
        <v>3</v>
      </c>
      <c r="H3955">
        <v>0</v>
      </c>
      <c r="I3955">
        <v>0</v>
      </c>
      <c r="J3955">
        <v>0</v>
      </c>
      <c r="K3955">
        <v>0</v>
      </c>
      <c r="L3955">
        <v>0</v>
      </c>
      <c r="M3955" t="s">
        <v>2825</v>
      </c>
    </row>
    <row r="3956" spans="1:13">
      <c r="A3956" s="13">
        <f t="shared" si="61"/>
        <v>4</v>
      </c>
      <c r="B3956">
        <v>3006874</v>
      </c>
      <c r="C3956">
        <v>1380</v>
      </c>
      <c r="D3956">
        <v>1501</v>
      </c>
      <c r="E3956"/>
      <c r="F3956" t="s">
        <v>253</v>
      </c>
      <c r="G3956">
        <v>4</v>
      </c>
      <c r="H3956">
        <v>0</v>
      </c>
      <c r="I3956">
        <v>0</v>
      </c>
      <c r="J3956">
        <v>0</v>
      </c>
      <c r="K3956">
        <v>0</v>
      </c>
      <c r="L3956">
        <v>0</v>
      </c>
      <c r="M3956" t="s">
        <v>2826</v>
      </c>
    </row>
    <row r="3957" spans="1:13">
      <c r="A3957" s="13">
        <f t="shared" si="61"/>
        <v>11</v>
      </c>
      <c r="B3957">
        <v>3006875</v>
      </c>
      <c r="C3957">
        <v>1380</v>
      </c>
      <c r="D3957">
        <v>1500</v>
      </c>
      <c r="E3957"/>
      <c r="F3957" t="s">
        <v>253</v>
      </c>
      <c r="G3957">
        <v>11</v>
      </c>
      <c r="H3957">
        <v>0</v>
      </c>
      <c r="I3957">
        <v>0</v>
      </c>
      <c r="J3957">
        <v>0</v>
      </c>
      <c r="K3957">
        <v>0</v>
      </c>
      <c r="L3957">
        <v>0</v>
      </c>
      <c r="M3957" t="s">
        <v>2827</v>
      </c>
    </row>
    <row r="3958" spans="1:13">
      <c r="A3958" s="13">
        <f t="shared" si="61"/>
        <v>9</v>
      </c>
      <c r="B3958">
        <v>3006877</v>
      </c>
      <c r="C3958">
        <v>1380</v>
      </c>
      <c r="D3958">
        <v>1500</v>
      </c>
      <c r="E3958"/>
      <c r="F3958" t="s">
        <v>253</v>
      </c>
      <c r="G3958">
        <v>9</v>
      </c>
      <c r="H3958">
        <v>0</v>
      </c>
      <c r="I3958">
        <v>0</v>
      </c>
      <c r="J3958">
        <v>0</v>
      </c>
      <c r="K3958">
        <v>0</v>
      </c>
      <c r="L3958">
        <v>0</v>
      </c>
      <c r="M3958" t="s">
        <v>2828</v>
      </c>
    </row>
    <row r="3959" spans="1:13">
      <c r="A3959" s="13">
        <f t="shared" si="61"/>
        <v>12</v>
      </c>
      <c r="B3959">
        <v>3006878</v>
      </c>
      <c r="C3959">
        <v>1380</v>
      </c>
      <c r="D3959">
        <v>1501</v>
      </c>
      <c r="E3959"/>
      <c r="F3959" t="s">
        <v>253</v>
      </c>
      <c r="G3959">
        <v>12</v>
      </c>
      <c r="H3959">
        <v>0</v>
      </c>
      <c r="I3959">
        <v>0</v>
      </c>
      <c r="J3959">
        <v>0</v>
      </c>
      <c r="K3959">
        <v>0</v>
      </c>
      <c r="L3959">
        <v>0</v>
      </c>
      <c r="M3959" t="s">
        <v>2829</v>
      </c>
    </row>
    <row r="3960" spans="1:13">
      <c r="A3960" s="13">
        <f t="shared" si="61"/>
        <v>2</v>
      </c>
      <c r="B3960">
        <v>3006879</v>
      </c>
      <c r="C3960">
        <v>1380</v>
      </c>
      <c r="D3960">
        <v>1501</v>
      </c>
      <c r="E3960"/>
      <c r="F3960" t="s">
        <v>253</v>
      </c>
      <c r="G3960">
        <v>2</v>
      </c>
      <c r="H3960">
        <v>0</v>
      </c>
      <c r="I3960">
        <v>0</v>
      </c>
      <c r="J3960">
        <v>0</v>
      </c>
      <c r="K3960">
        <v>0</v>
      </c>
      <c r="L3960">
        <v>0</v>
      </c>
      <c r="M3960" t="s">
        <v>2830</v>
      </c>
    </row>
    <row r="3961" spans="1:13">
      <c r="A3961" s="13">
        <f t="shared" si="61"/>
        <v>38</v>
      </c>
      <c r="B3961">
        <v>3006880</v>
      </c>
      <c r="C3961">
        <v>1380</v>
      </c>
      <c r="D3961">
        <v>1500</v>
      </c>
      <c r="E3961"/>
      <c r="F3961" t="s">
        <v>253</v>
      </c>
      <c r="G3961">
        <v>38</v>
      </c>
      <c r="H3961">
        <v>0</v>
      </c>
      <c r="I3961">
        <v>0</v>
      </c>
      <c r="J3961">
        <v>0</v>
      </c>
      <c r="K3961">
        <v>0</v>
      </c>
      <c r="L3961">
        <v>0</v>
      </c>
      <c r="M3961" t="s">
        <v>2831</v>
      </c>
    </row>
    <row r="3962" spans="1:13">
      <c r="A3962" s="13">
        <f t="shared" si="61"/>
        <v>81</v>
      </c>
      <c r="B3962">
        <v>3006881</v>
      </c>
      <c r="C3962">
        <v>1380</v>
      </c>
      <c r="D3962">
        <v>1500</v>
      </c>
      <c r="E3962"/>
      <c r="F3962" t="s">
        <v>253</v>
      </c>
      <c r="G3962">
        <v>81</v>
      </c>
      <c r="H3962">
        <v>0</v>
      </c>
      <c r="I3962">
        <v>0</v>
      </c>
      <c r="J3962">
        <v>0</v>
      </c>
      <c r="K3962">
        <v>0</v>
      </c>
      <c r="L3962">
        <v>0</v>
      </c>
      <c r="M3962" t="s">
        <v>2832</v>
      </c>
    </row>
    <row r="3963" spans="1:13">
      <c r="A3963" s="13">
        <f t="shared" si="61"/>
        <v>22</v>
      </c>
      <c r="B3963">
        <v>3006882</v>
      </c>
      <c r="C3963">
        <v>1380</v>
      </c>
      <c r="D3963">
        <v>1500</v>
      </c>
      <c r="E3963"/>
      <c r="F3963" t="s">
        <v>253</v>
      </c>
      <c r="G3963">
        <v>22</v>
      </c>
      <c r="H3963">
        <v>0</v>
      </c>
      <c r="I3963">
        <v>0</v>
      </c>
      <c r="J3963">
        <v>0</v>
      </c>
      <c r="K3963">
        <v>0</v>
      </c>
      <c r="L3963">
        <v>0</v>
      </c>
      <c r="M3963" t="s">
        <v>2833</v>
      </c>
    </row>
    <row r="3964" spans="1:13">
      <c r="A3964" s="13">
        <f t="shared" si="61"/>
        <v>5</v>
      </c>
      <c r="B3964">
        <v>3006882</v>
      </c>
      <c r="C3964">
        <v>1400</v>
      </c>
      <c r="D3964">
        <v>1500</v>
      </c>
      <c r="E3964"/>
      <c r="F3964" t="s">
        <v>253</v>
      </c>
      <c r="G3964">
        <v>5</v>
      </c>
      <c r="H3964">
        <v>0</v>
      </c>
      <c r="I3964">
        <v>0</v>
      </c>
      <c r="J3964">
        <v>0</v>
      </c>
      <c r="K3964">
        <v>0</v>
      </c>
      <c r="L3964">
        <v>0</v>
      </c>
      <c r="M3964" t="s">
        <v>2833</v>
      </c>
    </row>
    <row r="3965" spans="1:13">
      <c r="A3965" s="13">
        <f t="shared" si="61"/>
        <v>11</v>
      </c>
      <c r="B3965">
        <v>3006883</v>
      </c>
      <c r="C3965">
        <v>1380</v>
      </c>
      <c r="D3965">
        <v>1500</v>
      </c>
      <c r="E3965"/>
      <c r="F3965" t="s">
        <v>253</v>
      </c>
      <c r="G3965">
        <v>11</v>
      </c>
      <c r="H3965">
        <v>0</v>
      </c>
      <c r="I3965">
        <v>0</v>
      </c>
      <c r="J3965">
        <v>0</v>
      </c>
      <c r="K3965">
        <v>0</v>
      </c>
      <c r="L3965">
        <v>0</v>
      </c>
      <c r="M3965" t="s">
        <v>2834</v>
      </c>
    </row>
    <row r="3966" spans="1:13">
      <c r="A3966" s="13">
        <f t="shared" si="61"/>
        <v>3</v>
      </c>
      <c r="B3966">
        <v>3006883</v>
      </c>
      <c r="C3966">
        <v>1400</v>
      </c>
      <c r="D3966">
        <v>1500</v>
      </c>
      <c r="E3966"/>
      <c r="F3966" t="s">
        <v>253</v>
      </c>
      <c r="G3966">
        <v>3</v>
      </c>
      <c r="H3966">
        <v>0</v>
      </c>
      <c r="I3966">
        <v>0</v>
      </c>
      <c r="J3966">
        <v>0</v>
      </c>
      <c r="K3966">
        <v>0</v>
      </c>
      <c r="L3966">
        <v>0</v>
      </c>
      <c r="M3966" t="s">
        <v>2834</v>
      </c>
    </row>
    <row r="3967" spans="1:13">
      <c r="A3967" s="13">
        <f t="shared" si="61"/>
        <v>5</v>
      </c>
      <c r="B3967">
        <v>3006885</v>
      </c>
      <c r="C3967">
        <v>1380</v>
      </c>
      <c r="D3967">
        <v>1500</v>
      </c>
      <c r="E3967"/>
      <c r="F3967" t="s">
        <v>1443</v>
      </c>
      <c r="G3967">
        <v>5</v>
      </c>
      <c r="H3967">
        <v>0</v>
      </c>
      <c r="I3967">
        <v>0</v>
      </c>
      <c r="J3967">
        <v>0</v>
      </c>
      <c r="K3967">
        <v>0</v>
      </c>
      <c r="L3967">
        <v>0</v>
      </c>
      <c r="M3967" t="s">
        <v>2835</v>
      </c>
    </row>
    <row r="3968" spans="1:13">
      <c r="A3968" s="13">
        <f t="shared" si="61"/>
        <v>2</v>
      </c>
      <c r="B3968">
        <v>3006888</v>
      </c>
      <c r="C3968">
        <v>1380</v>
      </c>
      <c r="D3968">
        <v>1500</v>
      </c>
      <c r="E3968"/>
      <c r="F3968" t="s">
        <v>253</v>
      </c>
      <c r="G3968">
        <v>2</v>
      </c>
      <c r="H3968">
        <v>0</v>
      </c>
      <c r="I3968">
        <v>0</v>
      </c>
      <c r="J3968">
        <v>0</v>
      </c>
      <c r="K3968">
        <v>0</v>
      </c>
      <c r="L3968">
        <v>0</v>
      </c>
      <c r="M3968" t="s">
        <v>2836</v>
      </c>
    </row>
    <row r="3969" spans="1:13">
      <c r="A3969" s="13">
        <f t="shared" si="61"/>
        <v>57</v>
      </c>
      <c r="B3969">
        <v>3006889</v>
      </c>
      <c r="C3969">
        <v>1380</v>
      </c>
      <c r="D3969">
        <v>1500</v>
      </c>
      <c r="E3969"/>
      <c r="F3969" t="s">
        <v>555</v>
      </c>
      <c r="G3969">
        <v>57</v>
      </c>
      <c r="H3969">
        <v>0</v>
      </c>
      <c r="I3969">
        <v>0</v>
      </c>
      <c r="J3969">
        <v>0</v>
      </c>
      <c r="K3969">
        <v>0</v>
      </c>
      <c r="L3969">
        <v>0</v>
      </c>
      <c r="M3969" t="s">
        <v>2837</v>
      </c>
    </row>
    <row r="3970" spans="1:13">
      <c r="A3970" s="13">
        <f t="shared" si="61"/>
        <v>95</v>
      </c>
      <c r="B3970">
        <v>3006889</v>
      </c>
      <c r="C3970">
        <v>1400</v>
      </c>
      <c r="D3970">
        <v>1500</v>
      </c>
      <c r="E3970"/>
      <c r="F3970" t="s">
        <v>555</v>
      </c>
      <c r="G3970">
        <v>95</v>
      </c>
      <c r="H3970">
        <v>0</v>
      </c>
      <c r="I3970">
        <v>0</v>
      </c>
      <c r="J3970">
        <v>0</v>
      </c>
      <c r="K3970">
        <v>0</v>
      </c>
      <c r="L3970">
        <v>0</v>
      </c>
      <c r="M3970" t="s">
        <v>2837</v>
      </c>
    </row>
    <row r="3971" spans="1:13">
      <c r="A3971" s="13">
        <f t="shared" ref="A3971:A4034" si="62">G3971+H3971+I3971</f>
        <v>17</v>
      </c>
      <c r="B3971">
        <v>3006890</v>
      </c>
      <c r="C3971">
        <v>1380</v>
      </c>
      <c r="D3971">
        <v>1500</v>
      </c>
      <c r="E3971"/>
      <c r="F3971" t="s">
        <v>555</v>
      </c>
      <c r="G3971">
        <v>17</v>
      </c>
      <c r="H3971">
        <v>0</v>
      </c>
      <c r="I3971">
        <v>0</v>
      </c>
      <c r="J3971">
        <v>0</v>
      </c>
      <c r="K3971">
        <v>0</v>
      </c>
      <c r="L3971">
        <v>0</v>
      </c>
      <c r="M3971" t="s">
        <v>2838</v>
      </c>
    </row>
    <row r="3972" spans="1:13">
      <c r="A3972" s="13">
        <f t="shared" si="62"/>
        <v>7</v>
      </c>
      <c r="B3972">
        <v>3006891</v>
      </c>
      <c r="C3972">
        <v>1380</v>
      </c>
      <c r="D3972">
        <v>1500</v>
      </c>
      <c r="E3972"/>
      <c r="F3972" t="s">
        <v>253</v>
      </c>
      <c r="G3972">
        <v>7</v>
      </c>
      <c r="H3972">
        <v>0</v>
      </c>
      <c r="I3972">
        <v>0</v>
      </c>
      <c r="J3972">
        <v>0</v>
      </c>
      <c r="K3972">
        <v>0</v>
      </c>
      <c r="L3972">
        <v>0</v>
      </c>
      <c r="M3972" t="s">
        <v>8846</v>
      </c>
    </row>
    <row r="3973" spans="1:13">
      <c r="A3973" s="13">
        <f t="shared" si="62"/>
        <v>9</v>
      </c>
      <c r="B3973">
        <v>3006892</v>
      </c>
      <c r="C3973">
        <v>1380</v>
      </c>
      <c r="D3973">
        <v>1500</v>
      </c>
      <c r="E3973"/>
      <c r="F3973" t="s">
        <v>253</v>
      </c>
      <c r="G3973">
        <v>9</v>
      </c>
      <c r="H3973">
        <v>0</v>
      </c>
      <c r="I3973">
        <v>0</v>
      </c>
      <c r="J3973">
        <v>0</v>
      </c>
      <c r="K3973">
        <v>0</v>
      </c>
      <c r="L3973">
        <v>0</v>
      </c>
      <c r="M3973" t="s">
        <v>2839</v>
      </c>
    </row>
    <row r="3974" spans="1:13">
      <c r="A3974" s="13">
        <f t="shared" si="62"/>
        <v>1</v>
      </c>
      <c r="B3974">
        <v>3006893</v>
      </c>
      <c r="C3974">
        <v>1380</v>
      </c>
      <c r="D3974">
        <v>1500</v>
      </c>
      <c r="E3974"/>
      <c r="F3974" t="s">
        <v>253</v>
      </c>
      <c r="G3974">
        <v>1</v>
      </c>
      <c r="H3974">
        <v>0</v>
      </c>
      <c r="I3974">
        <v>0</v>
      </c>
      <c r="J3974">
        <v>0</v>
      </c>
      <c r="K3974">
        <v>0</v>
      </c>
      <c r="L3974">
        <v>0</v>
      </c>
      <c r="M3974" t="s">
        <v>2840</v>
      </c>
    </row>
    <row r="3975" spans="1:13">
      <c r="A3975" s="13">
        <f t="shared" si="62"/>
        <v>9</v>
      </c>
      <c r="B3975">
        <v>3006894</v>
      </c>
      <c r="C3975">
        <v>1380</v>
      </c>
      <c r="D3975">
        <v>1500</v>
      </c>
      <c r="E3975"/>
      <c r="F3975" t="s">
        <v>289</v>
      </c>
      <c r="G3975">
        <v>9</v>
      </c>
      <c r="H3975">
        <v>0</v>
      </c>
      <c r="I3975">
        <v>0</v>
      </c>
      <c r="J3975">
        <v>0</v>
      </c>
      <c r="K3975">
        <v>0</v>
      </c>
      <c r="L3975">
        <v>0</v>
      </c>
      <c r="M3975" t="s">
        <v>8662</v>
      </c>
    </row>
    <row r="3976" spans="1:13">
      <c r="A3976" s="13">
        <f t="shared" si="62"/>
        <v>15</v>
      </c>
      <c r="B3976">
        <v>3006896</v>
      </c>
      <c r="C3976">
        <v>1380</v>
      </c>
      <c r="D3976">
        <v>1500</v>
      </c>
      <c r="E3976"/>
      <c r="F3976" t="s">
        <v>289</v>
      </c>
      <c r="G3976">
        <v>15</v>
      </c>
      <c r="H3976">
        <v>0</v>
      </c>
      <c r="I3976">
        <v>0</v>
      </c>
      <c r="J3976">
        <v>0</v>
      </c>
      <c r="K3976">
        <v>0</v>
      </c>
      <c r="L3976">
        <v>0</v>
      </c>
      <c r="M3976" t="s">
        <v>8715</v>
      </c>
    </row>
    <row r="3977" spans="1:13">
      <c r="A3977" s="13">
        <f t="shared" si="62"/>
        <v>6</v>
      </c>
      <c r="B3977">
        <v>3006897</v>
      </c>
      <c r="C3977">
        <v>1380</v>
      </c>
      <c r="D3977">
        <v>1500</v>
      </c>
      <c r="E3977"/>
      <c r="F3977" t="s">
        <v>253</v>
      </c>
      <c r="G3977">
        <v>6</v>
      </c>
      <c r="H3977">
        <v>0</v>
      </c>
      <c r="I3977">
        <v>0</v>
      </c>
      <c r="J3977">
        <v>0</v>
      </c>
      <c r="K3977">
        <v>0</v>
      </c>
      <c r="L3977">
        <v>0</v>
      </c>
      <c r="M3977" t="s">
        <v>2841</v>
      </c>
    </row>
    <row r="3978" spans="1:13">
      <c r="A3978" s="13">
        <f t="shared" si="62"/>
        <v>16</v>
      </c>
      <c r="B3978">
        <v>3006898</v>
      </c>
      <c r="C3978">
        <v>1380</v>
      </c>
      <c r="D3978">
        <v>1500</v>
      </c>
      <c r="E3978"/>
      <c r="F3978" t="s">
        <v>289</v>
      </c>
      <c r="G3978">
        <v>16</v>
      </c>
      <c r="H3978">
        <v>0</v>
      </c>
      <c r="I3978">
        <v>0</v>
      </c>
      <c r="J3978">
        <v>0</v>
      </c>
      <c r="K3978">
        <v>0</v>
      </c>
      <c r="L3978">
        <v>0</v>
      </c>
      <c r="M3978" t="s">
        <v>2842</v>
      </c>
    </row>
    <row r="3979" spans="1:13">
      <c r="A3979" s="13">
        <f t="shared" si="62"/>
        <v>1800</v>
      </c>
      <c r="B3979">
        <v>3006899</v>
      </c>
      <c r="C3979">
        <v>1380</v>
      </c>
      <c r="D3979">
        <v>1500</v>
      </c>
      <c r="E3979"/>
      <c r="F3979" t="s">
        <v>253</v>
      </c>
      <c r="G3979" s="177">
        <v>1800</v>
      </c>
      <c r="H3979">
        <v>0</v>
      </c>
      <c r="I3979">
        <v>0</v>
      </c>
      <c r="J3979">
        <v>0</v>
      </c>
      <c r="K3979">
        <v>0</v>
      </c>
      <c r="L3979">
        <v>0</v>
      </c>
      <c r="M3979" t="s">
        <v>7529</v>
      </c>
    </row>
    <row r="3980" spans="1:13">
      <c r="A3980" s="13">
        <f t="shared" si="62"/>
        <v>1400</v>
      </c>
      <c r="B3980">
        <v>3006899</v>
      </c>
      <c r="C3980">
        <v>1400</v>
      </c>
      <c r="D3980">
        <v>1500</v>
      </c>
      <c r="E3980"/>
      <c r="F3980" t="s">
        <v>253</v>
      </c>
      <c r="G3980" s="177">
        <v>1400</v>
      </c>
      <c r="H3980">
        <v>0</v>
      </c>
      <c r="I3980">
        <v>0</v>
      </c>
      <c r="J3980">
        <v>0</v>
      </c>
      <c r="K3980">
        <v>0</v>
      </c>
      <c r="L3980">
        <v>0</v>
      </c>
      <c r="M3980" t="s">
        <v>7529</v>
      </c>
    </row>
    <row r="3981" spans="1:13">
      <c r="A3981" s="13">
        <f t="shared" si="62"/>
        <v>6</v>
      </c>
      <c r="B3981">
        <v>3006900</v>
      </c>
      <c r="C3981">
        <v>1380</v>
      </c>
      <c r="D3981">
        <v>1500</v>
      </c>
      <c r="E3981"/>
      <c r="F3981" t="s">
        <v>253</v>
      </c>
      <c r="G3981">
        <v>6</v>
      </c>
      <c r="H3981">
        <v>0</v>
      </c>
      <c r="I3981">
        <v>0</v>
      </c>
      <c r="J3981">
        <v>0</v>
      </c>
      <c r="K3981">
        <v>0</v>
      </c>
      <c r="L3981">
        <v>0</v>
      </c>
      <c r="M3981" t="s">
        <v>8590</v>
      </c>
    </row>
    <row r="3982" spans="1:13">
      <c r="A3982" s="13">
        <f t="shared" si="62"/>
        <v>1</v>
      </c>
      <c r="B3982">
        <v>3006901</v>
      </c>
      <c r="C3982">
        <v>1400</v>
      </c>
      <c r="D3982">
        <v>1500</v>
      </c>
      <c r="E3982"/>
      <c r="F3982" t="s">
        <v>253</v>
      </c>
      <c r="G3982">
        <v>1</v>
      </c>
      <c r="H3982">
        <v>0</v>
      </c>
      <c r="I3982">
        <v>0</v>
      </c>
      <c r="J3982">
        <v>0</v>
      </c>
      <c r="K3982">
        <v>0</v>
      </c>
      <c r="L3982">
        <v>0</v>
      </c>
      <c r="M3982" t="s">
        <v>2843</v>
      </c>
    </row>
    <row r="3983" spans="1:13">
      <c r="A3983" s="13">
        <f t="shared" si="62"/>
        <v>5</v>
      </c>
      <c r="B3983">
        <v>3006902</v>
      </c>
      <c r="C3983">
        <v>1380</v>
      </c>
      <c r="D3983">
        <v>1500</v>
      </c>
      <c r="E3983"/>
      <c r="F3983" t="s">
        <v>253</v>
      </c>
      <c r="G3983">
        <v>5</v>
      </c>
      <c r="H3983">
        <v>0</v>
      </c>
      <c r="I3983">
        <v>0</v>
      </c>
      <c r="J3983">
        <v>0</v>
      </c>
      <c r="K3983">
        <v>0</v>
      </c>
      <c r="L3983">
        <v>0</v>
      </c>
      <c r="M3983" t="s">
        <v>2844</v>
      </c>
    </row>
    <row r="3984" spans="1:13">
      <c r="A3984" s="13">
        <f t="shared" si="62"/>
        <v>4</v>
      </c>
      <c r="B3984">
        <v>3006903</v>
      </c>
      <c r="C3984">
        <v>1380</v>
      </c>
      <c r="D3984">
        <v>1500</v>
      </c>
      <c r="E3984"/>
      <c r="F3984" t="s">
        <v>122</v>
      </c>
      <c r="G3984">
        <v>4</v>
      </c>
      <c r="H3984">
        <v>0</v>
      </c>
      <c r="I3984">
        <v>0</v>
      </c>
      <c r="J3984">
        <v>0</v>
      </c>
      <c r="K3984">
        <v>0</v>
      </c>
      <c r="L3984">
        <v>0</v>
      </c>
      <c r="M3984" t="s">
        <v>2845</v>
      </c>
    </row>
    <row r="3985" spans="1:13">
      <c r="A3985" s="13">
        <f t="shared" si="62"/>
        <v>5</v>
      </c>
      <c r="B3985">
        <v>3006903</v>
      </c>
      <c r="C3985">
        <v>1400</v>
      </c>
      <c r="D3985">
        <v>1500</v>
      </c>
      <c r="E3985"/>
      <c r="F3985" t="s">
        <v>122</v>
      </c>
      <c r="G3985">
        <v>5</v>
      </c>
      <c r="H3985">
        <v>0</v>
      </c>
      <c r="I3985">
        <v>0</v>
      </c>
      <c r="J3985">
        <v>0</v>
      </c>
      <c r="K3985">
        <v>0</v>
      </c>
      <c r="L3985">
        <v>0</v>
      </c>
      <c r="M3985" t="s">
        <v>2845</v>
      </c>
    </row>
    <row r="3986" spans="1:13">
      <c r="A3986" s="13">
        <f t="shared" si="62"/>
        <v>12</v>
      </c>
      <c r="B3986">
        <v>3006904</v>
      </c>
      <c r="C3986">
        <v>1380</v>
      </c>
      <c r="D3986">
        <v>1500</v>
      </c>
      <c r="E3986"/>
      <c r="F3986" t="s">
        <v>253</v>
      </c>
      <c r="G3986">
        <v>12</v>
      </c>
      <c r="H3986">
        <v>0</v>
      </c>
      <c r="I3986">
        <v>0</v>
      </c>
      <c r="J3986">
        <v>0</v>
      </c>
      <c r="K3986">
        <v>0</v>
      </c>
      <c r="L3986">
        <v>0</v>
      </c>
      <c r="M3986" t="s">
        <v>2846</v>
      </c>
    </row>
    <row r="3987" spans="1:13">
      <c r="A3987" s="13">
        <f t="shared" si="62"/>
        <v>44</v>
      </c>
      <c r="B3987">
        <v>3006905</v>
      </c>
      <c r="C3987">
        <v>1380</v>
      </c>
      <c r="D3987">
        <v>1500</v>
      </c>
      <c r="E3987"/>
      <c r="F3987" t="s">
        <v>253</v>
      </c>
      <c r="G3987">
        <v>44</v>
      </c>
      <c r="H3987">
        <v>0</v>
      </c>
      <c r="I3987">
        <v>0</v>
      </c>
      <c r="J3987">
        <v>0</v>
      </c>
      <c r="K3987">
        <v>0</v>
      </c>
      <c r="L3987">
        <v>0</v>
      </c>
      <c r="M3987" t="s">
        <v>2847</v>
      </c>
    </row>
    <row r="3988" spans="1:13">
      <c r="A3988" s="13">
        <f t="shared" si="62"/>
        <v>133</v>
      </c>
      <c r="B3988">
        <v>3006906</v>
      </c>
      <c r="C3988">
        <v>1380</v>
      </c>
      <c r="D3988">
        <v>1500</v>
      </c>
      <c r="E3988"/>
      <c r="F3988" t="s">
        <v>253</v>
      </c>
      <c r="G3988">
        <v>133</v>
      </c>
      <c r="H3988">
        <v>0</v>
      </c>
      <c r="I3988">
        <v>0</v>
      </c>
      <c r="J3988">
        <v>0</v>
      </c>
      <c r="K3988">
        <v>0</v>
      </c>
      <c r="L3988">
        <v>0</v>
      </c>
      <c r="M3988" t="s">
        <v>2848</v>
      </c>
    </row>
    <row r="3989" spans="1:13">
      <c r="A3989" s="13">
        <f t="shared" si="62"/>
        <v>182</v>
      </c>
      <c r="B3989">
        <v>3006907</v>
      </c>
      <c r="C3989">
        <v>1380</v>
      </c>
      <c r="D3989">
        <v>1500</v>
      </c>
      <c r="E3989"/>
      <c r="F3989" t="s">
        <v>253</v>
      </c>
      <c r="G3989">
        <v>182</v>
      </c>
      <c r="H3989">
        <v>0</v>
      </c>
      <c r="I3989">
        <v>0</v>
      </c>
      <c r="J3989">
        <v>0</v>
      </c>
      <c r="K3989">
        <v>0</v>
      </c>
      <c r="L3989">
        <v>0</v>
      </c>
      <c r="M3989" t="s">
        <v>2849</v>
      </c>
    </row>
    <row r="3990" spans="1:13">
      <c r="A3990" s="13">
        <f t="shared" si="62"/>
        <v>28</v>
      </c>
      <c r="B3990">
        <v>3006908</v>
      </c>
      <c r="C3990">
        <v>1380</v>
      </c>
      <c r="D3990">
        <v>1501</v>
      </c>
      <c r="E3990"/>
      <c r="F3990" t="s">
        <v>253</v>
      </c>
      <c r="G3990">
        <v>28</v>
      </c>
      <c r="H3990">
        <v>0</v>
      </c>
      <c r="I3990">
        <v>0</v>
      </c>
      <c r="J3990">
        <v>0</v>
      </c>
      <c r="K3990">
        <v>0</v>
      </c>
      <c r="L3990">
        <v>0</v>
      </c>
      <c r="M3990" t="s">
        <v>2850</v>
      </c>
    </row>
    <row r="3991" spans="1:13">
      <c r="A3991" s="13">
        <f t="shared" si="62"/>
        <v>64</v>
      </c>
      <c r="B3991">
        <v>3006909</v>
      </c>
      <c r="C3991">
        <v>1380</v>
      </c>
      <c r="D3991">
        <v>1500</v>
      </c>
      <c r="E3991"/>
      <c r="F3991" t="s">
        <v>253</v>
      </c>
      <c r="G3991">
        <v>64</v>
      </c>
      <c r="H3991">
        <v>0</v>
      </c>
      <c r="I3991">
        <v>0</v>
      </c>
      <c r="J3991">
        <v>0</v>
      </c>
      <c r="K3991">
        <v>0</v>
      </c>
      <c r="L3991">
        <v>0</v>
      </c>
      <c r="M3991" t="s">
        <v>2851</v>
      </c>
    </row>
    <row r="3992" spans="1:13">
      <c r="A3992" s="13">
        <f t="shared" si="62"/>
        <v>15</v>
      </c>
      <c r="B3992">
        <v>3006910</v>
      </c>
      <c r="C3992">
        <v>1380</v>
      </c>
      <c r="D3992">
        <v>1500</v>
      </c>
      <c r="E3992"/>
      <c r="F3992" t="s">
        <v>289</v>
      </c>
      <c r="G3992">
        <v>15</v>
      </c>
      <c r="H3992">
        <v>0</v>
      </c>
      <c r="I3992">
        <v>0</v>
      </c>
      <c r="J3992">
        <v>0</v>
      </c>
      <c r="K3992">
        <v>0</v>
      </c>
      <c r="L3992">
        <v>0</v>
      </c>
      <c r="M3992" t="s">
        <v>2852</v>
      </c>
    </row>
    <row r="3993" spans="1:13">
      <c r="A3993" s="13">
        <f t="shared" si="62"/>
        <v>2</v>
      </c>
      <c r="B3993">
        <v>3006911</v>
      </c>
      <c r="C3993">
        <v>1380</v>
      </c>
      <c r="D3993">
        <v>1501</v>
      </c>
      <c r="E3993"/>
      <c r="F3993" t="s">
        <v>253</v>
      </c>
      <c r="G3993">
        <v>2</v>
      </c>
      <c r="H3993">
        <v>0</v>
      </c>
      <c r="I3993">
        <v>0</v>
      </c>
      <c r="J3993">
        <v>0</v>
      </c>
      <c r="K3993">
        <v>0</v>
      </c>
      <c r="L3993">
        <v>0</v>
      </c>
      <c r="M3993" t="s">
        <v>2853</v>
      </c>
    </row>
    <row r="3994" spans="1:13">
      <c r="A3994" s="13">
        <f t="shared" si="62"/>
        <v>37</v>
      </c>
      <c r="B3994">
        <v>3006912</v>
      </c>
      <c r="C3994">
        <v>1380</v>
      </c>
      <c r="D3994">
        <v>1500</v>
      </c>
      <c r="E3994"/>
      <c r="F3994" t="s">
        <v>253</v>
      </c>
      <c r="G3994">
        <v>37</v>
      </c>
      <c r="H3994">
        <v>0</v>
      </c>
      <c r="I3994">
        <v>0</v>
      </c>
      <c r="J3994">
        <v>0</v>
      </c>
      <c r="K3994">
        <v>0</v>
      </c>
      <c r="L3994">
        <v>0</v>
      </c>
      <c r="M3994" t="s">
        <v>2854</v>
      </c>
    </row>
    <row r="3995" spans="1:13">
      <c r="A3995" s="13">
        <f t="shared" si="62"/>
        <v>22</v>
      </c>
      <c r="B3995">
        <v>3006912</v>
      </c>
      <c r="C3995">
        <v>1400</v>
      </c>
      <c r="D3995">
        <v>1500</v>
      </c>
      <c r="E3995"/>
      <c r="F3995" t="s">
        <v>253</v>
      </c>
      <c r="G3995">
        <v>22</v>
      </c>
      <c r="H3995">
        <v>0</v>
      </c>
      <c r="I3995">
        <v>0</v>
      </c>
      <c r="J3995">
        <v>0</v>
      </c>
      <c r="K3995">
        <v>0</v>
      </c>
      <c r="L3995">
        <v>0</v>
      </c>
      <c r="M3995" t="s">
        <v>2854</v>
      </c>
    </row>
    <row r="3996" spans="1:13">
      <c r="A3996" s="13">
        <f t="shared" si="62"/>
        <v>33</v>
      </c>
      <c r="B3996">
        <v>3006913</v>
      </c>
      <c r="C3996">
        <v>1380</v>
      </c>
      <c r="D3996">
        <v>1500</v>
      </c>
      <c r="E3996"/>
      <c r="F3996" t="s">
        <v>253</v>
      </c>
      <c r="G3996">
        <v>33</v>
      </c>
      <c r="H3996">
        <v>0</v>
      </c>
      <c r="I3996">
        <v>0</v>
      </c>
      <c r="J3996">
        <v>0</v>
      </c>
      <c r="K3996">
        <v>0</v>
      </c>
      <c r="L3996">
        <v>0</v>
      </c>
      <c r="M3996" t="s">
        <v>2855</v>
      </c>
    </row>
    <row r="3997" spans="1:13">
      <c r="A3997" s="13">
        <f t="shared" si="62"/>
        <v>37</v>
      </c>
      <c r="B3997">
        <v>3006913</v>
      </c>
      <c r="C3997">
        <v>1400</v>
      </c>
      <c r="D3997">
        <v>1500</v>
      </c>
      <c r="E3997"/>
      <c r="F3997" t="s">
        <v>253</v>
      </c>
      <c r="G3997">
        <v>37</v>
      </c>
      <c r="H3997">
        <v>0</v>
      </c>
      <c r="I3997">
        <v>0</v>
      </c>
      <c r="J3997">
        <v>0</v>
      </c>
      <c r="K3997">
        <v>0</v>
      </c>
      <c r="L3997">
        <v>0</v>
      </c>
      <c r="M3997" t="s">
        <v>2855</v>
      </c>
    </row>
    <row r="3998" spans="1:13">
      <c r="A3998" s="13">
        <f t="shared" si="62"/>
        <v>1</v>
      </c>
      <c r="B3998">
        <v>3006914</v>
      </c>
      <c r="C3998">
        <v>1380</v>
      </c>
      <c r="D3998">
        <v>1500</v>
      </c>
      <c r="E3998"/>
      <c r="F3998" t="s">
        <v>122</v>
      </c>
      <c r="G3998">
        <v>1</v>
      </c>
      <c r="H3998">
        <v>0</v>
      </c>
      <c r="I3998">
        <v>0</v>
      </c>
      <c r="J3998">
        <v>0</v>
      </c>
      <c r="K3998">
        <v>0</v>
      </c>
      <c r="L3998">
        <v>0</v>
      </c>
      <c r="M3998" t="s">
        <v>8065</v>
      </c>
    </row>
    <row r="3999" spans="1:13">
      <c r="A3999" s="13">
        <f t="shared" si="62"/>
        <v>76</v>
      </c>
      <c r="B3999">
        <v>3006915</v>
      </c>
      <c r="C3999">
        <v>1380</v>
      </c>
      <c r="D3999">
        <v>1500</v>
      </c>
      <c r="E3999"/>
      <c r="F3999" t="s">
        <v>253</v>
      </c>
      <c r="G3999">
        <v>76</v>
      </c>
      <c r="H3999">
        <v>0</v>
      </c>
      <c r="I3999">
        <v>0</v>
      </c>
      <c r="J3999">
        <v>0</v>
      </c>
      <c r="K3999">
        <v>0</v>
      </c>
      <c r="L3999">
        <v>0</v>
      </c>
      <c r="M3999" t="s">
        <v>7458</v>
      </c>
    </row>
    <row r="4000" spans="1:13">
      <c r="A4000" s="13">
        <f t="shared" si="62"/>
        <v>75</v>
      </c>
      <c r="B4000">
        <v>3006916</v>
      </c>
      <c r="C4000">
        <v>1380</v>
      </c>
      <c r="D4000">
        <v>1500</v>
      </c>
      <c r="E4000"/>
      <c r="F4000" t="s">
        <v>253</v>
      </c>
      <c r="G4000">
        <v>75</v>
      </c>
      <c r="H4000">
        <v>0</v>
      </c>
      <c r="I4000">
        <v>0</v>
      </c>
      <c r="J4000">
        <v>0</v>
      </c>
      <c r="K4000">
        <v>0</v>
      </c>
      <c r="L4000">
        <v>0</v>
      </c>
      <c r="M4000" t="s">
        <v>8953</v>
      </c>
    </row>
    <row r="4001" spans="1:13">
      <c r="A4001" s="13">
        <f t="shared" si="62"/>
        <v>13</v>
      </c>
      <c r="B4001">
        <v>3006917</v>
      </c>
      <c r="C4001">
        <v>1380</v>
      </c>
      <c r="D4001">
        <v>1500</v>
      </c>
      <c r="E4001"/>
      <c r="F4001" t="s">
        <v>253</v>
      </c>
      <c r="G4001">
        <v>13</v>
      </c>
      <c r="H4001">
        <v>0</v>
      </c>
      <c r="I4001">
        <v>0</v>
      </c>
      <c r="J4001">
        <v>0</v>
      </c>
      <c r="K4001">
        <v>0</v>
      </c>
      <c r="L4001">
        <v>0</v>
      </c>
      <c r="M4001" t="s">
        <v>2856</v>
      </c>
    </row>
    <row r="4002" spans="1:13">
      <c r="A4002" s="13">
        <f t="shared" si="62"/>
        <v>60</v>
      </c>
      <c r="B4002">
        <v>3006918</v>
      </c>
      <c r="C4002">
        <v>1380</v>
      </c>
      <c r="D4002">
        <v>1500</v>
      </c>
      <c r="E4002"/>
      <c r="F4002" t="s">
        <v>253</v>
      </c>
      <c r="G4002">
        <v>60</v>
      </c>
      <c r="H4002">
        <v>0</v>
      </c>
      <c r="I4002">
        <v>0</v>
      </c>
      <c r="J4002">
        <v>0</v>
      </c>
      <c r="K4002">
        <v>0</v>
      </c>
      <c r="L4002">
        <v>0</v>
      </c>
      <c r="M4002" t="s">
        <v>2857</v>
      </c>
    </row>
    <row r="4003" spans="1:13">
      <c r="A4003" s="13">
        <f t="shared" si="62"/>
        <v>3</v>
      </c>
      <c r="B4003">
        <v>3006919</v>
      </c>
      <c r="C4003">
        <v>1380</v>
      </c>
      <c r="D4003">
        <v>1501</v>
      </c>
      <c r="E4003"/>
      <c r="F4003" t="s">
        <v>253</v>
      </c>
      <c r="G4003">
        <v>3</v>
      </c>
      <c r="H4003">
        <v>0</v>
      </c>
      <c r="I4003">
        <v>0</v>
      </c>
      <c r="J4003">
        <v>0</v>
      </c>
      <c r="K4003">
        <v>0</v>
      </c>
      <c r="L4003">
        <v>0</v>
      </c>
      <c r="M4003" t="s">
        <v>2858</v>
      </c>
    </row>
    <row r="4004" spans="1:13">
      <c r="A4004" s="13">
        <f t="shared" si="62"/>
        <v>11</v>
      </c>
      <c r="B4004">
        <v>3006920</v>
      </c>
      <c r="C4004">
        <v>1380</v>
      </c>
      <c r="D4004">
        <v>1500</v>
      </c>
      <c r="E4004"/>
      <c r="F4004" t="s">
        <v>253</v>
      </c>
      <c r="G4004">
        <v>11</v>
      </c>
      <c r="H4004">
        <v>0</v>
      </c>
      <c r="I4004">
        <v>0</v>
      </c>
      <c r="J4004">
        <v>0</v>
      </c>
      <c r="K4004">
        <v>0</v>
      </c>
      <c r="L4004">
        <v>0</v>
      </c>
      <c r="M4004" t="s">
        <v>2859</v>
      </c>
    </row>
    <row r="4005" spans="1:13">
      <c r="A4005" s="13">
        <f t="shared" si="62"/>
        <v>80</v>
      </c>
      <c r="B4005">
        <v>3006921</v>
      </c>
      <c r="C4005">
        <v>1380</v>
      </c>
      <c r="D4005">
        <v>1500</v>
      </c>
      <c r="E4005"/>
      <c r="F4005" t="s">
        <v>253</v>
      </c>
      <c r="G4005">
        <v>80</v>
      </c>
      <c r="H4005">
        <v>0</v>
      </c>
      <c r="I4005">
        <v>0</v>
      </c>
      <c r="J4005">
        <v>0</v>
      </c>
      <c r="K4005">
        <v>0</v>
      </c>
      <c r="L4005">
        <v>0</v>
      </c>
      <c r="M4005" t="s">
        <v>2860</v>
      </c>
    </row>
    <row r="4006" spans="1:13">
      <c r="A4006" s="13">
        <f t="shared" si="62"/>
        <v>92</v>
      </c>
      <c r="B4006">
        <v>3006922</v>
      </c>
      <c r="C4006">
        <v>1380</v>
      </c>
      <c r="D4006">
        <v>1500</v>
      </c>
      <c r="E4006"/>
      <c r="F4006" t="s">
        <v>253</v>
      </c>
      <c r="G4006">
        <v>92</v>
      </c>
      <c r="H4006">
        <v>0</v>
      </c>
      <c r="I4006">
        <v>0</v>
      </c>
      <c r="J4006">
        <v>0</v>
      </c>
      <c r="K4006">
        <v>0</v>
      </c>
      <c r="L4006">
        <v>0</v>
      </c>
      <c r="M4006" t="s">
        <v>2861</v>
      </c>
    </row>
    <row r="4007" spans="1:13">
      <c r="A4007" s="13">
        <f t="shared" si="62"/>
        <v>75</v>
      </c>
      <c r="B4007">
        <v>3006923</v>
      </c>
      <c r="C4007">
        <v>1380</v>
      </c>
      <c r="D4007">
        <v>1500</v>
      </c>
      <c r="E4007"/>
      <c r="F4007" t="s">
        <v>253</v>
      </c>
      <c r="G4007">
        <v>75</v>
      </c>
      <c r="H4007">
        <v>0</v>
      </c>
      <c r="I4007">
        <v>0</v>
      </c>
      <c r="J4007">
        <v>0</v>
      </c>
      <c r="K4007">
        <v>0</v>
      </c>
      <c r="L4007">
        <v>0</v>
      </c>
      <c r="M4007" t="s">
        <v>2862</v>
      </c>
    </row>
    <row r="4008" spans="1:13">
      <c r="A4008" s="13">
        <f t="shared" si="62"/>
        <v>51</v>
      </c>
      <c r="B4008">
        <v>3006924</v>
      </c>
      <c r="C4008">
        <v>1380</v>
      </c>
      <c r="D4008">
        <v>1500</v>
      </c>
      <c r="E4008"/>
      <c r="F4008" t="s">
        <v>253</v>
      </c>
      <c r="G4008">
        <v>51</v>
      </c>
      <c r="H4008">
        <v>0</v>
      </c>
      <c r="I4008">
        <v>0</v>
      </c>
      <c r="J4008">
        <v>0</v>
      </c>
      <c r="K4008">
        <v>0</v>
      </c>
      <c r="L4008">
        <v>0</v>
      </c>
      <c r="M4008" t="s">
        <v>2863</v>
      </c>
    </row>
    <row r="4009" spans="1:13">
      <c r="A4009" s="13">
        <f t="shared" si="62"/>
        <v>71</v>
      </c>
      <c r="B4009">
        <v>3006925</v>
      </c>
      <c r="C4009">
        <v>1380</v>
      </c>
      <c r="D4009">
        <v>1500</v>
      </c>
      <c r="E4009"/>
      <c r="F4009" t="s">
        <v>253</v>
      </c>
      <c r="G4009">
        <v>71</v>
      </c>
      <c r="H4009">
        <v>0</v>
      </c>
      <c r="I4009">
        <v>0</v>
      </c>
      <c r="J4009">
        <v>0</v>
      </c>
      <c r="K4009">
        <v>0</v>
      </c>
      <c r="L4009">
        <v>0</v>
      </c>
      <c r="M4009" t="s">
        <v>2864</v>
      </c>
    </row>
    <row r="4010" spans="1:13">
      <c r="A4010" s="13">
        <f t="shared" si="62"/>
        <v>74</v>
      </c>
      <c r="B4010">
        <v>3006926</v>
      </c>
      <c r="C4010">
        <v>1380</v>
      </c>
      <c r="D4010">
        <v>1500</v>
      </c>
      <c r="E4010"/>
      <c r="F4010" t="s">
        <v>253</v>
      </c>
      <c r="G4010">
        <v>74</v>
      </c>
      <c r="H4010">
        <v>0</v>
      </c>
      <c r="I4010">
        <v>0</v>
      </c>
      <c r="J4010">
        <v>0</v>
      </c>
      <c r="K4010">
        <v>0</v>
      </c>
      <c r="L4010">
        <v>0</v>
      </c>
      <c r="M4010" t="s">
        <v>2865</v>
      </c>
    </row>
    <row r="4011" spans="1:13">
      <c r="A4011" s="13">
        <f t="shared" si="62"/>
        <v>48</v>
      </c>
      <c r="B4011">
        <v>3006927</v>
      </c>
      <c r="C4011">
        <v>1380</v>
      </c>
      <c r="D4011">
        <v>1500</v>
      </c>
      <c r="E4011"/>
      <c r="F4011" t="s">
        <v>253</v>
      </c>
      <c r="G4011">
        <v>48</v>
      </c>
      <c r="H4011">
        <v>0</v>
      </c>
      <c r="I4011">
        <v>0</v>
      </c>
      <c r="J4011">
        <v>0</v>
      </c>
      <c r="K4011">
        <v>0</v>
      </c>
      <c r="L4011">
        <v>0</v>
      </c>
      <c r="M4011" t="s">
        <v>2866</v>
      </c>
    </row>
    <row r="4012" spans="1:13">
      <c r="A4012" s="13">
        <f t="shared" si="62"/>
        <v>10</v>
      </c>
      <c r="B4012">
        <v>3006928</v>
      </c>
      <c r="C4012">
        <v>1380</v>
      </c>
      <c r="D4012">
        <v>1500</v>
      </c>
      <c r="E4012"/>
      <c r="F4012" t="s">
        <v>253</v>
      </c>
      <c r="G4012">
        <v>10</v>
      </c>
      <c r="H4012">
        <v>0</v>
      </c>
      <c r="I4012">
        <v>0</v>
      </c>
      <c r="J4012">
        <v>0</v>
      </c>
      <c r="K4012">
        <v>0</v>
      </c>
      <c r="L4012">
        <v>0</v>
      </c>
      <c r="M4012" t="s">
        <v>2867</v>
      </c>
    </row>
    <row r="4013" spans="1:13">
      <c r="A4013" s="13">
        <f t="shared" si="62"/>
        <v>17</v>
      </c>
      <c r="B4013">
        <v>3006928</v>
      </c>
      <c r="C4013">
        <v>1400</v>
      </c>
      <c r="D4013">
        <v>1500</v>
      </c>
      <c r="E4013"/>
      <c r="F4013" t="s">
        <v>253</v>
      </c>
      <c r="G4013">
        <v>17</v>
      </c>
      <c r="H4013">
        <v>0</v>
      </c>
      <c r="I4013">
        <v>0</v>
      </c>
      <c r="J4013">
        <v>0</v>
      </c>
      <c r="K4013">
        <v>0</v>
      </c>
      <c r="L4013">
        <v>0</v>
      </c>
      <c r="M4013" t="s">
        <v>2867</v>
      </c>
    </row>
    <row r="4014" spans="1:13">
      <c r="A4014" s="13">
        <f t="shared" si="62"/>
        <v>19</v>
      </c>
      <c r="B4014">
        <v>3006929</v>
      </c>
      <c r="C4014">
        <v>1380</v>
      </c>
      <c r="D4014">
        <v>1500</v>
      </c>
      <c r="E4014"/>
      <c r="F4014" t="s">
        <v>253</v>
      </c>
      <c r="G4014">
        <v>19</v>
      </c>
      <c r="H4014">
        <v>0</v>
      </c>
      <c r="I4014">
        <v>0</v>
      </c>
      <c r="J4014">
        <v>0</v>
      </c>
      <c r="K4014">
        <v>0</v>
      </c>
      <c r="L4014">
        <v>0</v>
      </c>
      <c r="M4014" t="s">
        <v>2868</v>
      </c>
    </row>
    <row r="4015" spans="1:13">
      <c r="A4015" s="13">
        <f t="shared" si="62"/>
        <v>5</v>
      </c>
      <c r="B4015">
        <v>3006929</v>
      </c>
      <c r="C4015">
        <v>1400</v>
      </c>
      <c r="D4015">
        <v>1500</v>
      </c>
      <c r="E4015"/>
      <c r="F4015" t="s">
        <v>253</v>
      </c>
      <c r="G4015">
        <v>5</v>
      </c>
      <c r="H4015">
        <v>0</v>
      </c>
      <c r="I4015">
        <v>0</v>
      </c>
      <c r="J4015">
        <v>0</v>
      </c>
      <c r="K4015">
        <v>0</v>
      </c>
      <c r="L4015">
        <v>0</v>
      </c>
      <c r="M4015" t="s">
        <v>2868</v>
      </c>
    </row>
    <row r="4016" spans="1:13">
      <c r="A4016" s="13">
        <f t="shared" si="62"/>
        <v>3</v>
      </c>
      <c r="B4016">
        <v>3006930</v>
      </c>
      <c r="C4016">
        <v>1380</v>
      </c>
      <c r="D4016">
        <v>1501</v>
      </c>
      <c r="E4016"/>
      <c r="F4016" t="s">
        <v>253</v>
      </c>
      <c r="G4016">
        <v>3</v>
      </c>
      <c r="H4016">
        <v>0</v>
      </c>
      <c r="I4016">
        <v>0</v>
      </c>
      <c r="J4016">
        <v>0</v>
      </c>
      <c r="K4016">
        <v>0</v>
      </c>
      <c r="L4016">
        <v>0</v>
      </c>
      <c r="M4016" t="s">
        <v>2869</v>
      </c>
    </row>
    <row r="4017" spans="1:13">
      <c r="A4017" s="13">
        <f t="shared" si="62"/>
        <v>30</v>
      </c>
      <c r="B4017">
        <v>3006931</v>
      </c>
      <c r="C4017">
        <v>1380</v>
      </c>
      <c r="D4017">
        <v>1500</v>
      </c>
      <c r="E4017"/>
      <c r="F4017" t="s">
        <v>253</v>
      </c>
      <c r="G4017">
        <v>30</v>
      </c>
      <c r="H4017">
        <v>0</v>
      </c>
      <c r="I4017">
        <v>0</v>
      </c>
      <c r="J4017">
        <v>0</v>
      </c>
      <c r="K4017">
        <v>0</v>
      </c>
      <c r="L4017">
        <v>0</v>
      </c>
      <c r="M4017" t="s">
        <v>2870</v>
      </c>
    </row>
    <row r="4018" spans="1:13">
      <c r="A4018" s="13">
        <f t="shared" si="62"/>
        <v>48</v>
      </c>
      <c r="B4018">
        <v>3006932</v>
      </c>
      <c r="C4018">
        <v>1380</v>
      </c>
      <c r="D4018">
        <v>1500</v>
      </c>
      <c r="E4018"/>
      <c r="F4018" t="s">
        <v>253</v>
      </c>
      <c r="G4018">
        <v>48</v>
      </c>
      <c r="H4018">
        <v>0</v>
      </c>
      <c r="I4018">
        <v>0</v>
      </c>
      <c r="J4018">
        <v>0</v>
      </c>
      <c r="K4018">
        <v>0</v>
      </c>
      <c r="L4018">
        <v>0</v>
      </c>
      <c r="M4018" t="s">
        <v>2871</v>
      </c>
    </row>
    <row r="4019" spans="1:13">
      <c r="A4019" s="13">
        <f t="shared" si="62"/>
        <v>22</v>
      </c>
      <c r="B4019">
        <v>3006933</v>
      </c>
      <c r="C4019">
        <v>1380</v>
      </c>
      <c r="D4019">
        <v>1500</v>
      </c>
      <c r="E4019"/>
      <c r="F4019" t="s">
        <v>253</v>
      </c>
      <c r="G4019">
        <v>22</v>
      </c>
      <c r="H4019">
        <v>0</v>
      </c>
      <c r="I4019">
        <v>0</v>
      </c>
      <c r="J4019">
        <v>0</v>
      </c>
      <c r="K4019">
        <v>0</v>
      </c>
      <c r="L4019">
        <v>0</v>
      </c>
      <c r="M4019" t="s">
        <v>2872</v>
      </c>
    </row>
    <row r="4020" spans="1:13">
      <c r="A4020" s="13">
        <f t="shared" si="62"/>
        <v>38</v>
      </c>
      <c r="B4020">
        <v>3006934</v>
      </c>
      <c r="C4020">
        <v>1380</v>
      </c>
      <c r="D4020">
        <v>1500</v>
      </c>
      <c r="E4020"/>
      <c r="F4020" t="s">
        <v>253</v>
      </c>
      <c r="G4020">
        <v>38</v>
      </c>
      <c r="H4020">
        <v>0</v>
      </c>
      <c r="I4020">
        <v>0</v>
      </c>
      <c r="J4020">
        <v>0</v>
      </c>
      <c r="K4020">
        <v>0</v>
      </c>
      <c r="L4020">
        <v>0</v>
      </c>
      <c r="M4020" t="s">
        <v>2873</v>
      </c>
    </row>
    <row r="4021" spans="1:13">
      <c r="A4021" s="13">
        <f t="shared" si="62"/>
        <v>56</v>
      </c>
      <c r="B4021">
        <v>3006935</v>
      </c>
      <c r="C4021">
        <v>1380</v>
      </c>
      <c r="D4021">
        <v>1500</v>
      </c>
      <c r="E4021"/>
      <c r="F4021" t="s">
        <v>253</v>
      </c>
      <c r="G4021">
        <v>56</v>
      </c>
      <c r="H4021">
        <v>0</v>
      </c>
      <c r="I4021">
        <v>0</v>
      </c>
      <c r="J4021">
        <v>0</v>
      </c>
      <c r="K4021">
        <v>0</v>
      </c>
      <c r="L4021">
        <v>0</v>
      </c>
      <c r="M4021" t="s">
        <v>2874</v>
      </c>
    </row>
    <row r="4022" spans="1:13">
      <c r="A4022" s="13">
        <f t="shared" si="62"/>
        <v>54</v>
      </c>
      <c r="B4022">
        <v>3006936</v>
      </c>
      <c r="C4022">
        <v>1380</v>
      </c>
      <c r="D4022">
        <v>1500</v>
      </c>
      <c r="E4022"/>
      <c r="F4022" t="s">
        <v>253</v>
      </c>
      <c r="G4022">
        <v>54</v>
      </c>
      <c r="H4022">
        <v>0</v>
      </c>
      <c r="I4022">
        <v>0</v>
      </c>
      <c r="J4022">
        <v>0</v>
      </c>
      <c r="K4022">
        <v>0</v>
      </c>
      <c r="L4022">
        <v>0</v>
      </c>
      <c r="M4022" t="s">
        <v>2875</v>
      </c>
    </row>
    <row r="4023" spans="1:13">
      <c r="A4023" s="13">
        <f t="shared" si="62"/>
        <v>3</v>
      </c>
      <c r="B4023">
        <v>3006937</v>
      </c>
      <c r="C4023">
        <v>1380</v>
      </c>
      <c r="D4023">
        <v>1500</v>
      </c>
      <c r="E4023"/>
      <c r="F4023" t="s">
        <v>253</v>
      </c>
      <c r="G4023">
        <v>3</v>
      </c>
      <c r="H4023">
        <v>0</v>
      </c>
      <c r="I4023">
        <v>0</v>
      </c>
      <c r="J4023">
        <v>0</v>
      </c>
      <c r="K4023">
        <v>0</v>
      </c>
      <c r="L4023">
        <v>0</v>
      </c>
      <c r="M4023" t="s">
        <v>2876</v>
      </c>
    </row>
    <row r="4024" spans="1:13">
      <c r="A4024" s="13">
        <f t="shared" si="62"/>
        <v>10</v>
      </c>
      <c r="B4024">
        <v>3006937</v>
      </c>
      <c r="C4024">
        <v>1400</v>
      </c>
      <c r="D4024">
        <v>1500</v>
      </c>
      <c r="E4024"/>
      <c r="F4024" t="s">
        <v>253</v>
      </c>
      <c r="G4024">
        <v>10</v>
      </c>
      <c r="H4024">
        <v>0</v>
      </c>
      <c r="I4024">
        <v>0</v>
      </c>
      <c r="J4024">
        <v>0</v>
      </c>
      <c r="K4024">
        <v>0</v>
      </c>
      <c r="L4024">
        <v>0</v>
      </c>
      <c r="M4024" t="s">
        <v>2876</v>
      </c>
    </row>
    <row r="4025" spans="1:13">
      <c r="A4025" s="13">
        <f t="shared" si="62"/>
        <v>3</v>
      </c>
      <c r="B4025">
        <v>3006938</v>
      </c>
      <c r="C4025">
        <v>1380</v>
      </c>
      <c r="D4025">
        <v>1500</v>
      </c>
      <c r="E4025"/>
      <c r="F4025" t="s">
        <v>555</v>
      </c>
      <c r="G4025">
        <v>3</v>
      </c>
      <c r="H4025">
        <v>0</v>
      </c>
      <c r="I4025">
        <v>0</v>
      </c>
      <c r="J4025">
        <v>0</v>
      </c>
      <c r="K4025">
        <v>0</v>
      </c>
      <c r="L4025">
        <v>0</v>
      </c>
      <c r="M4025" t="s">
        <v>2877</v>
      </c>
    </row>
    <row r="4026" spans="1:13">
      <c r="A4026" s="13">
        <f t="shared" si="62"/>
        <v>114</v>
      </c>
      <c r="B4026">
        <v>3006939</v>
      </c>
      <c r="C4026">
        <v>1380</v>
      </c>
      <c r="D4026">
        <v>1500</v>
      </c>
      <c r="E4026"/>
      <c r="F4026" t="s">
        <v>253</v>
      </c>
      <c r="G4026">
        <v>114</v>
      </c>
      <c r="H4026">
        <v>0</v>
      </c>
      <c r="I4026">
        <v>0</v>
      </c>
      <c r="J4026">
        <v>0</v>
      </c>
      <c r="K4026">
        <v>0</v>
      </c>
      <c r="L4026">
        <v>0</v>
      </c>
      <c r="M4026" t="s">
        <v>2878</v>
      </c>
    </row>
    <row r="4027" spans="1:13">
      <c r="A4027" s="13">
        <f t="shared" si="62"/>
        <v>84</v>
      </c>
      <c r="B4027">
        <v>3006940</v>
      </c>
      <c r="C4027">
        <v>1380</v>
      </c>
      <c r="D4027">
        <v>1500</v>
      </c>
      <c r="E4027"/>
      <c r="F4027" t="s">
        <v>253</v>
      </c>
      <c r="G4027">
        <v>84</v>
      </c>
      <c r="H4027">
        <v>0</v>
      </c>
      <c r="I4027">
        <v>0</v>
      </c>
      <c r="J4027">
        <v>0</v>
      </c>
      <c r="K4027">
        <v>0</v>
      </c>
      <c r="L4027">
        <v>0</v>
      </c>
      <c r="M4027" t="s">
        <v>2879</v>
      </c>
    </row>
    <row r="4028" spans="1:13">
      <c r="A4028" s="13">
        <f t="shared" si="62"/>
        <v>6</v>
      </c>
      <c r="B4028">
        <v>3006941</v>
      </c>
      <c r="C4028">
        <v>1380</v>
      </c>
      <c r="D4028">
        <v>1501</v>
      </c>
      <c r="E4028"/>
      <c r="F4028" t="s">
        <v>253</v>
      </c>
      <c r="G4028">
        <v>6</v>
      </c>
      <c r="H4028">
        <v>0</v>
      </c>
      <c r="I4028">
        <v>0</v>
      </c>
      <c r="J4028">
        <v>0</v>
      </c>
      <c r="K4028">
        <v>0</v>
      </c>
      <c r="L4028">
        <v>0</v>
      </c>
      <c r="M4028" t="s">
        <v>2880</v>
      </c>
    </row>
    <row r="4029" spans="1:13">
      <c r="A4029" s="13">
        <f t="shared" si="62"/>
        <v>13</v>
      </c>
      <c r="B4029">
        <v>3006942</v>
      </c>
      <c r="C4029">
        <v>1380</v>
      </c>
      <c r="D4029">
        <v>1500</v>
      </c>
      <c r="E4029"/>
      <c r="F4029" t="s">
        <v>253</v>
      </c>
      <c r="G4029">
        <v>13</v>
      </c>
      <c r="H4029">
        <v>0</v>
      </c>
      <c r="I4029">
        <v>0</v>
      </c>
      <c r="J4029">
        <v>0</v>
      </c>
      <c r="K4029">
        <v>0</v>
      </c>
      <c r="L4029">
        <v>0</v>
      </c>
      <c r="M4029" t="s">
        <v>2881</v>
      </c>
    </row>
    <row r="4030" spans="1:13">
      <c r="A4030" s="13">
        <f t="shared" si="62"/>
        <v>1</v>
      </c>
      <c r="B4030">
        <v>3006945</v>
      </c>
      <c r="C4030">
        <v>1380</v>
      </c>
      <c r="D4030">
        <v>1500</v>
      </c>
      <c r="E4030"/>
      <c r="F4030" t="s">
        <v>253</v>
      </c>
      <c r="G4030">
        <v>1</v>
      </c>
      <c r="H4030">
        <v>0</v>
      </c>
      <c r="I4030">
        <v>0</v>
      </c>
      <c r="J4030">
        <v>0</v>
      </c>
      <c r="K4030">
        <v>0</v>
      </c>
      <c r="L4030">
        <v>0</v>
      </c>
      <c r="M4030" t="s">
        <v>7887</v>
      </c>
    </row>
    <row r="4031" spans="1:13">
      <c r="A4031" s="13">
        <f t="shared" si="62"/>
        <v>2</v>
      </c>
      <c r="B4031">
        <v>3006946</v>
      </c>
      <c r="C4031">
        <v>1380</v>
      </c>
      <c r="D4031">
        <v>1500</v>
      </c>
      <c r="E4031"/>
      <c r="F4031" t="s">
        <v>253</v>
      </c>
      <c r="G4031">
        <v>2</v>
      </c>
      <c r="H4031">
        <v>0</v>
      </c>
      <c r="I4031">
        <v>0</v>
      </c>
      <c r="J4031">
        <v>0</v>
      </c>
      <c r="K4031">
        <v>0</v>
      </c>
      <c r="L4031">
        <v>0</v>
      </c>
      <c r="M4031" t="s">
        <v>2882</v>
      </c>
    </row>
    <row r="4032" spans="1:13">
      <c r="A4032" s="13">
        <f t="shared" si="62"/>
        <v>6</v>
      </c>
      <c r="B4032">
        <v>3006947</v>
      </c>
      <c r="C4032">
        <v>1380</v>
      </c>
      <c r="D4032">
        <v>1500</v>
      </c>
      <c r="E4032"/>
      <c r="F4032" t="s">
        <v>253</v>
      </c>
      <c r="G4032">
        <v>6</v>
      </c>
      <c r="H4032">
        <v>0</v>
      </c>
      <c r="I4032">
        <v>0</v>
      </c>
      <c r="J4032">
        <v>0</v>
      </c>
      <c r="K4032">
        <v>0</v>
      </c>
      <c r="L4032">
        <v>0</v>
      </c>
      <c r="M4032" t="s">
        <v>2883</v>
      </c>
    </row>
    <row r="4033" spans="1:13">
      <c r="A4033" s="13">
        <f t="shared" si="62"/>
        <v>17</v>
      </c>
      <c r="B4033">
        <v>3006947</v>
      </c>
      <c r="C4033">
        <v>1400</v>
      </c>
      <c r="D4033">
        <v>1500</v>
      </c>
      <c r="E4033"/>
      <c r="F4033" t="s">
        <v>253</v>
      </c>
      <c r="G4033">
        <v>17</v>
      </c>
      <c r="H4033">
        <v>0</v>
      </c>
      <c r="I4033">
        <v>0</v>
      </c>
      <c r="J4033">
        <v>0</v>
      </c>
      <c r="K4033">
        <v>0</v>
      </c>
      <c r="L4033">
        <v>0</v>
      </c>
      <c r="M4033" t="s">
        <v>2883</v>
      </c>
    </row>
    <row r="4034" spans="1:13">
      <c r="A4034" s="13">
        <f t="shared" si="62"/>
        <v>56</v>
      </c>
      <c r="B4034">
        <v>3006948</v>
      </c>
      <c r="C4034">
        <v>1380</v>
      </c>
      <c r="D4034">
        <v>1500</v>
      </c>
      <c r="E4034"/>
      <c r="F4034" t="s">
        <v>253</v>
      </c>
      <c r="G4034">
        <v>56</v>
      </c>
      <c r="H4034">
        <v>0</v>
      </c>
      <c r="I4034">
        <v>0</v>
      </c>
      <c r="J4034">
        <v>0</v>
      </c>
      <c r="K4034">
        <v>0</v>
      </c>
      <c r="L4034">
        <v>0</v>
      </c>
      <c r="M4034" t="s">
        <v>2884</v>
      </c>
    </row>
    <row r="4035" spans="1:13">
      <c r="A4035" s="13">
        <f t="shared" ref="A4035:A4098" si="63">G4035+H4035+I4035</f>
        <v>45</v>
      </c>
      <c r="B4035">
        <v>3006948</v>
      </c>
      <c r="C4035">
        <v>1400</v>
      </c>
      <c r="D4035">
        <v>1500</v>
      </c>
      <c r="E4035"/>
      <c r="F4035" t="s">
        <v>253</v>
      </c>
      <c r="G4035">
        <v>45</v>
      </c>
      <c r="H4035">
        <v>0</v>
      </c>
      <c r="I4035">
        <v>0</v>
      </c>
      <c r="J4035">
        <v>0</v>
      </c>
      <c r="K4035">
        <v>0</v>
      </c>
      <c r="L4035">
        <v>0</v>
      </c>
      <c r="M4035" t="s">
        <v>2884</v>
      </c>
    </row>
    <row r="4036" spans="1:13">
      <c r="A4036" s="13">
        <f t="shared" si="63"/>
        <v>12</v>
      </c>
      <c r="B4036">
        <v>3006949</v>
      </c>
      <c r="C4036">
        <v>1380</v>
      </c>
      <c r="D4036">
        <v>1500</v>
      </c>
      <c r="E4036"/>
      <c r="F4036" t="s">
        <v>253</v>
      </c>
      <c r="G4036">
        <v>12</v>
      </c>
      <c r="H4036">
        <v>0</v>
      </c>
      <c r="I4036">
        <v>0</v>
      </c>
      <c r="J4036">
        <v>0</v>
      </c>
      <c r="K4036">
        <v>0</v>
      </c>
      <c r="L4036">
        <v>0</v>
      </c>
      <c r="M4036" t="s">
        <v>2885</v>
      </c>
    </row>
    <row r="4037" spans="1:13">
      <c r="A4037" s="13">
        <f t="shared" si="63"/>
        <v>53</v>
      </c>
      <c r="B4037">
        <v>3006950</v>
      </c>
      <c r="C4037">
        <v>1380</v>
      </c>
      <c r="D4037">
        <v>1500</v>
      </c>
      <c r="E4037"/>
      <c r="F4037" t="s">
        <v>289</v>
      </c>
      <c r="G4037">
        <v>53</v>
      </c>
      <c r="H4037">
        <v>0</v>
      </c>
      <c r="I4037">
        <v>0</v>
      </c>
      <c r="J4037">
        <v>0</v>
      </c>
      <c r="K4037">
        <v>0</v>
      </c>
      <c r="L4037">
        <v>0</v>
      </c>
      <c r="M4037" t="s">
        <v>8847</v>
      </c>
    </row>
    <row r="4038" spans="1:13">
      <c r="A4038" s="13">
        <f t="shared" si="63"/>
        <v>16</v>
      </c>
      <c r="B4038">
        <v>3006951</v>
      </c>
      <c r="C4038">
        <v>1380</v>
      </c>
      <c r="D4038">
        <v>1500</v>
      </c>
      <c r="E4038"/>
      <c r="F4038" t="s">
        <v>289</v>
      </c>
      <c r="G4038">
        <v>16</v>
      </c>
      <c r="H4038">
        <v>0</v>
      </c>
      <c r="I4038">
        <v>0</v>
      </c>
      <c r="J4038">
        <v>0</v>
      </c>
      <c r="K4038">
        <v>0</v>
      </c>
      <c r="L4038">
        <v>0</v>
      </c>
      <c r="M4038" t="s">
        <v>2886</v>
      </c>
    </row>
    <row r="4039" spans="1:13">
      <c r="A4039" s="13">
        <f t="shared" si="63"/>
        <v>8</v>
      </c>
      <c r="B4039">
        <v>3006952</v>
      </c>
      <c r="C4039">
        <v>1380</v>
      </c>
      <c r="D4039">
        <v>1501</v>
      </c>
      <c r="E4039"/>
      <c r="F4039" t="s">
        <v>253</v>
      </c>
      <c r="G4039">
        <v>8</v>
      </c>
      <c r="H4039">
        <v>0</v>
      </c>
      <c r="I4039">
        <v>0</v>
      </c>
      <c r="J4039">
        <v>0</v>
      </c>
      <c r="K4039">
        <v>0</v>
      </c>
      <c r="L4039">
        <v>0</v>
      </c>
      <c r="M4039" t="s">
        <v>2887</v>
      </c>
    </row>
    <row r="4040" spans="1:13">
      <c r="A4040" s="13">
        <f t="shared" si="63"/>
        <v>12</v>
      </c>
      <c r="B4040">
        <v>3006953</v>
      </c>
      <c r="C4040">
        <v>1380</v>
      </c>
      <c r="D4040">
        <v>1500</v>
      </c>
      <c r="E4040"/>
      <c r="F4040" t="s">
        <v>253</v>
      </c>
      <c r="G4040">
        <v>12</v>
      </c>
      <c r="H4040">
        <v>0</v>
      </c>
      <c r="I4040">
        <v>0</v>
      </c>
      <c r="J4040">
        <v>0</v>
      </c>
      <c r="K4040">
        <v>0</v>
      </c>
      <c r="L4040">
        <v>0</v>
      </c>
      <c r="M4040" t="s">
        <v>9293</v>
      </c>
    </row>
    <row r="4041" spans="1:13">
      <c r="A4041" s="13">
        <f t="shared" si="63"/>
        <v>1</v>
      </c>
      <c r="B4041">
        <v>3006956</v>
      </c>
      <c r="C4041">
        <v>1380</v>
      </c>
      <c r="D4041">
        <v>1500</v>
      </c>
      <c r="E4041"/>
      <c r="F4041" t="s">
        <v>253</v>
      </c>
      <c r="G4041">
        <v>1</v>
      </c>
      <c r="H4041">
        <v>0</v>
      </c>
      <c r="I4041">
        <v>0</v>
      </c>
      <c r="J4041">
        <v>0</v>
      </c>
      <c r="K4041">
        <v>0</v>
      </c>
      <c r="L4041">
        <v>0</v>
      </c>
      <c r="M4041" t="s">
        <v>2888</v>
      </c>
    </row>
    <row r="4042" spans="1:13">
      <c r="A4042" s="13">
        <f t="shared" si="63"/>
        <v>8</v>
      </c>
      <c r="B4042">
        <v>3006957</v>
      </c>
      <c r="C4042">
        <v>1380</v>
      </c>
      <c r="D4042">
        <v>1501</v>
      </c>
      <c r="E4042"/>
      <c r="F4042" t="s">
        <v>253</v>
      </c>
      <c r="G4042">
        <v>8</v>
      </c>
      <c r="H4042">
        <v>0</v>
      </c>
      <c r="I4042">
        <v>0</v>
      </c>
      <c r="J4042">
        <v>0</v>
      </c>
      <c r="K4042">
        <v>0</v>
      </c>
      <c r="L4042">
        <v>0</v>
      </c>
      <c r="M4042" t="s">
        <v>2889</v>
      </c>
    </row>
    <row r="4043" spans="1:13">
      <c r="A4043" s="13">
        <f t="shared" si="63"/>
        <v>8</v>
      </c>
      <c r="B4043">
        <v>3006958</v>
      </c>
      <c r="C4043">
        <v>1380</v>
      </c>
      <c r="D4043">
        <v>1500</v>
      </c>
      <c r="E4043"/>
      <c r="F4043" t="s">
        <v>253</v>
      </c>
      <c r="G4043">
        <v>8</v>
      </c>
      <c r="H4043">
        <v>0</v>
      </c>
      <c r="I4043">
        <v>0</v>
      </c>
      <c r="J4043">
        <v>0</v>
      </c>
      <c r="K4043">
        <v>0</v>
      </c>
      <c r="L4043">
        <v>0</v>
      </c>
      <c r="M4043" t="s">
        <v>2890</v>
      </c>
    </row>
    <row r="4044" spans="1:13">
      <c r="A4044" s="13">
        <f t="shared" si="63"/>
        <v>2</v>
      </c>
      <c r="B4044">
        <v>3006959</v>
      </c>
      <c r="C4044">
        <v>1380</v>
      </c>
      <c r="D4044">
        <v>1500</v>
      </c>
      <c r="E4044"/>
      <c r="F4044" t="s">
        <v>253</v>
      </c>
      <c r="G4044">
        <v>2</v>
      </c>
      <c r="H4044">
        <v>0</v>
      </c>
      <c r="I4044">
        <v>0</v>
      </c>
      <c r="J4044">
        <v>0</v>
      </c>
      <c r="K4044">
        <v>0</v>
      </c>
      <c r="L4044">
        <v>0</v>
      </c>
      <c r="M4044" t="s">
        <v>8066</v>
      </c>
    </row>
    <row r="4045" spans="1:13">
      <c r="A4045" s="13">
        <f t="shared" si="63"/>
        <v>1</v>
      </c>
      <c r="B4045">
        <v>3006962</v>
      </c>
      <c r="C4045">
        <v>1380</v>
      </c>
      <c r="D4045">
        <v>1500</v>
      </c>
      <c r="E4045"/>
      <c r="F4045" t="s">
        <v>253</v>
      </c>
      <c r="G4045">
        <v>1</v>
      </c>
      <c r="H4045">
        <v>0</v>
      </c>
      <c r="I4045">
        <v>0</v>
      </c>
      <c r="J4045">
        <v>0</v>
      </c>
      <c r="K4045">
        <v>0</v>
      </c>
      <c r="L4045">
        <v>0</v>
      </c>
      <c r="M4045" t="s">
        <v>8663</v>
      </c>
    </row>
    <row r="4046" spans="1:13">
      <c r="A4046" s="13">
        <f t="shared" si="63"/>
        <v>9</v>
      </c>
      <c r="B4046">
        <v>3006963</v>
      </c>
      <c r="C4046">
        <v>1380</v>
      </c>
      <c r="D4046">
        <v>1500</v>
      </c>
      <c r="E4046"/>
      <c r="F4046" t="s">
        <v>253</v>
      </c>
      <c r="G4046">
        <v>9</v>
      </c>
      <c r="H4046">
        <v>0</v>
      </c>
      <c r="I4046">
        <v>0</v>
      </c>
      <c r="J4046">
        <v>0</v>
      </c>
      <c r="K4046">
        <v>0</v>
      </c>
      <c r="L4046">
        <v>0</v>
      </c>
      <c r="M4046" t="s">
        <v>2891</v>
      </c>
    </row>
    <row r="4047" spans="1:13">
      <c r="A4047" s="13">
        <f t="shared" si="63"/>
        <v>3</v>
      </c>
      <c r="B4047">
        <v>3006964</v>
      </c>
      <c r="C4047">
        <v>1380</v>
      </c>
      <c r="D4047">
        <v>1500</v>
      </c>
      <c r="E4047"/>
      <c r="F4047" t="s">
        <v>253</v>
      </c>
      <c r="G4047">
        <v>3</v>
      </c>
      <c r="H4047">
        <v>0</v>
      </c>
      <c r="I4047">
        <v>0</v>
      </c>
      <c r="J4047">
        <v>0</v>
      </c>
      <c r="K4047">
        <v>0</v>
      </c>
      <c r="L4047">
        <v>0</v>
      </c>
      <c r="M4047" t="s">
        <v>2892</v>
      </c>
    </row>
    <row r="4048" spans="1:13">
      <c r="A4048" s="13">
        <f t="shared" si="63"/>
        <v>22</v>
      </c>
      <c r="B4048">
        <v>3006965</v>
      </c>
      <c r="C4048">
        <v>1380</v>
      </c>
      <c r="D4048">
        <v>1500</v>
      </c>
      <c r="E4048"/>
      <c r="F4048" t="s">
        <v>253</v>
      </c>
      <c r="G4048">
        <v>22</v>
      </c>
      <c r="H4048">
        <v>0</v>
      </c>
      <c r="I4048">
        <v>0</v>
      </c>
      <c r="J4048">
        <v>0</v>
      </c>
      <c r="K4048">
        <v>0</v>
      </c>
      <c r="L4048">
        <v>0</v>
      </c>
      <c r="M4048" t="s">
        <v>2893</v>
      </c>
    </row>
    <row r="4049" spans="1:13">
      <c r="A4049" s="13">
        <f t="shared" si="63"/>
        <v>5</v>
      </c>
      <c r="B4049">
        <v>3006965</v>
      </c>
      <c r="C4049">
        <v>1400</v>
      </c>
      <c r="D4049">
        <v>1500</v>
      </c>
      <c r="E4049"/>
      <c r="F4049" t="s">
        <v>253</v>
      </c>
      <c r="G4049">
        <v>5</v>
      </c>
      <c r="H4049">
        <v>0</v>
      </c>
      <c r="I4049">
        <v>0</v>
      </c>
      <c r="J4049">
        <v>0</v>
      </c>
      <c r="K4049">
        <v>0</v>
      </c>
      <c r="L4049">
        <v>0</v>
      </c>
      <c r="M4049" t="s">
        <v>2893</v>
      </c>
    </row>
    <row r="4050" spans="1:13">
      <c r="A4050" s="13">
        <f t="shared" si="63"/>
        <v>135</v>
      </c>
      <c r="B4050">
        <v>3006966</v>
      </c>
      <c r="C4050">
        <v>1380</v>
      </c>
      <c r="D4050">
        <v>1500</v>
      </c>
      <c r="E4050"/>
      <c r="F4050" t="s">
        <v>253</v>
      </c>
      <c r="G4050">
        <v>135</v>
      </c>
      <c r="H4050">
        <v>0</v>
      </c>
      <c r="I4050">
        <v>0</v>
      </c>
      <c r="J4050">
        <v>0</v>
      </c>
      <c r="K4050">
        <v>0</v>
      </c>
      <c r="L4050">
        <v>0</v>
      </c>
      <c r="M4050" t="s">
        <v>2894</v>
      </c>
    </row>
    <row r="4051" spans="1:13">
      <c r="A4051" s="13">
        <f t="shared" si="63"/>
        <v>4</v>
      </c>
      <c r="B4051">
        <v>3006966</v>
      </c>
      <c r="C4051">
        <v>1400</v>
      </c>
      <c r="D4051">
        <v>1500</v>
      </c>
      <c r="E4051"/>
      <c r="F4051" t="s">
        <v>253</v>
      </c>
      <c r="G4051">
        <v>4</v>
      </c>
      <c r="H4051">
        <v>0</v>
      </c>
      <c r="I4051">
        <v>0</v>
      </c>
      <c r="J4051">
        <v>0</v>
      </c>
      <c r="K4051">
        <v>0</v>
      </c>
      <c r="L4051">
        <v>0</v>
      </c>
      <c r="M4051" t="s">
        <v>2894</v>
      </c>
    </row>
    <row r="4052" spans="1:13">
      <c r="A4052" s="13">
        <f t="shared" si="63"/>
        <v>107</v>
      </c>
      <c r="B4052">
        <v>3006967</v>
      </c>
      <c r="C4052">
        <v>1380</v>
      </c>
      <c r="D4052">
        <v>1500</v>
      </c>
      <c r="E4052"/>
      <c r="F4052" t="s">
        <v>253</v>
      </c>
      <c r="G4052">
        <v>107</v>
      </c>
      <c r="H4052">
        <v>0</v>
      </c>
      <c r="I4052">
        <v>0</v>
      </c>
      <c r="J4052">
        <v>0</v>
      </c>
      <c r="K4052">
        <v>0</v>
      </c>
      <c r="L4052">
        <v>0</v>
      </c>
      <c r="M4052" t="s">
        <v>2895</v>
      </c>
    </row>
    <row r="4053" spans="1:13">
      <c r="A4053" s="13">
        <f t="shared" si="63"/>
        <v>16</v>
      </c>
      <c r="B4053">
        <v>3006969</v>
      </c>
      <c r="C4053">
        <v>1380</v>
      </c>
      <c r="D4053">
        <v>1500</v>
      </c>
      <c r="E4053"/>
      <c r="F4053" t="s">
        <v>253</v>
      </c>
      <c r="G4053">
        <v>16</v>
      </c>
      <c r="H4053">
        <v>0</v>
      </c>
      <c r="I4053">
        <v>0</v>
      </c>
      <c r="J4053">
        <v>0</v>
      </c>
      <c r="K4053">
        <v>0</v>
      </c>
      <c r="L4053">
        <v>0</v>
      </c>
      <c r="M4053" t="s">
        <v>8554</v>
      </c>
    </row>
    <row r="4054" spans="1:13">
      <c r="A4054" s="13">
        <f t="shared" si="63"/>
        <v>15</v>
      </c>
      <c r="B4054">
        <v>3006970</v>
      </c>
      <c r="C4054">
        <v>1380</v>
      </c>
      <c r="D4054">
        <v>1500</v>
      </c>
      <c r="E4054"/>
      <c r="F4054" t="s">
        <v>253</v>
      </c>
      <c r="G4054">
        <v>15</v>
      </c>
      <c r="H4054">
        <v>0</v>
      </c>
      <c r="I4054">
        <v>0</v>
      </c>
      <c r="J4054">
        <v>0</v>
      </c>
      <c r="K4054">
        <v>0</v>
      </c>
      <c r="L4054">
        <v>0</v>
      </c>
      <c r="M4054" t="s">
        <v>2896</v>
      </c>
    </row>
    <row r="4055" spans="1:13">
      <c r="A4055" s="13">
        <f t="shared" si="63"/>
        <v>19</v>
      </c>
      <c r="B4055">
        <v>3006971</v>
      </c>
      <c r="C4055">
        <v>1380</v>
      </c>
      <c r="D4055">
        <v>1500</v>
      </c>
      <c r="E4055"/>
      <c r="F4055" t="s">
        <v>253</v>
      </c>
      <c r="G4055">
        <v>19</v>
      </c>
      <c r="H4055">
        <v>0</v>
      </c>
      <c r="I4055">
        <v>0</v>
      </c>
      <c r="J4055">
        <v>0</v>
      </c>
      <c r="K4055">
        <v>0</v>
      </c>
      <c r="L4055">
        <v>0</v>
      </c>
      <c r="M4055" t="s">
        <v>2897</v>
      </c>
    </row>
    <row r="4056" spans="1:13">
      <c r="A4056" s="13">
        <f t="shared" si="63"/>
        <v>9</v>
      </c>
      <c r="B4056">
        <v>3006971</v>
      </c>
      <c r="C4056">
        <v>1400</v>
      </c>
      <c r="D4056">
        <v>1500</v>
      </c>
      <c r="E4056"/>
      <c r="F4056" t="s">
        <v>253</v>
      </c>
      <c r="G4056">
        <v>9</v>
      </c>
      <c r="H4056">
        <v>0</v>
      </c>
      <c r="I4056">
        <v>0</v>
      </c>
      <c r="J4056">
        <v>0</v>
      </c>
      <c r="K4056">
        <v>0</v>
      </c>
      <c r="L4056">
        <v>0</v>
      </c>
      <c r="M4056" t="s">
        <v>2897</v>
      </c>
    </row>
    <row r="4057" spans="1:13">
      <c r="A4057" s="13">
        <f t="shared" si="63"/>
        <v>21</v>
      </c>
      <c r="B4057">
        <v>3006972</v>
      </c>
      <c r="C4057">
        <v>1380</v>
      </c>
      <c r="D4057">
        <v>1500</v>
      </c>
      <c r="E4057"/>
      <c r="F4057" t="s">
        <v>253</v>
      </c>
      <c r="G4057">
        <v>21</v>
      </c>
      <c r="H4057">
        <v>0</v>
      </c>
      <c r="I4057">
        <v>0</v>
      </c>
      <c r="J4057">
        <v>0</v>
      </c>
      <c r="K4057">
        <v>0</v>
      </c>
      <c r="L4057">
        <v>0</v>
      </c>
      <c r="M4057" t="s">
        <v>2898</v>
      </c>
    </row>
    <row r="4058" spans="1:13">
      <c r="A4058" s="13">
        <f t="shared" si="63"/>
        <v>2</v>
      </c>
      <c r="B4058">
        <v>3006973</v>
      </c>
      <c r="C4058">
        <v>1380</v>
      </c>
      <c r="D4058">
        <v>1500</v>
      </c>
      <c r="E4058"/>
      <c r="F4058" t="s">
        <v>253</v>
      </c>
      <c r="G4058">
        <v>2</v>
      </c>
      <c r="H4058">
        <v>0</v>
      </c>
      <c r="I4058">
        <v>0</v>
      </c>
      <c r="J4058">
        <v>0</v>
      </c>
      <c r="K4058">
        <v>0</v>
      </c>
      <c r="L4058">
        <v>0</v>
      </c>
      <c r="M4058" t="s">
        <v>2899</v>
      </c>
    </row>
    <row r="4059" spans="1:13">
      <c r="A4059" s="13">
        <f t="shared" si="63"/>
        <v>2</v>
      </c>
      <c r="B4059">
        <v>3006974</v>
      </c>
      <c r="C4059">
        <v>1380</v>
      </c>
      <c r="D4059">
        <v>1500</v>
      </c>
      <c r="E4059"/>
      <c r="F4059" t="s">
        <v>253</v>
      </c>
      <c r="G4059">
        <v>2</v>
      </c>
      <c r="H4059">
        <v>0</v>
      </c>
      <c r="I4059">
        <v>0</v>
      </c>
      <c r="J4059">
        <v>0</v>
      </c>
      <c r="K4059">
        <v>0</v>
      </c>
      <c r="L4059">
        <v>0</v>
      </c>
      <c r="M4059" t="s">
        <v>2900</v>
      </c>
    </row>
    <row r="4060" spans="1:13">
      <c r="A4060" s="13">
        <f t="shared" si="63"/>
        <v>2</v>
      </c>
      <c r="B4060">
        <v>3006975</v>
      </c>
      <c r="C4060">
        <v>1380</v>
      </c>
      <c r="D4060">
        <v>1500</v>
      </c>
      <c r="E4060"/>
      <c r="F4060" t="s">
        <v>253</v>
      </c>
      <c r="G4060">
        <v>2</v>
      </c>
      <c r="H4060">
        <v>0</v>
      </c>
      <c r="I4060">
        <v>0</v>
      </c>
      <c r="J4060">
        <v>0</v>
      </c>
      <c r="K4060">
        <v>0</v>
      </c>
      <c r="L4060">
        <v>0</v>
      </c>
      <c r="M4060" t="s">
        <v>2901</v>
      </c>
    </row>
    <row r="4061" spans="1:13">
      <c r="A4061" s="13">
        <f t="shared" si="63"/>
        <v>5</v>
      </c>
      <c r="B4061">
        <v>3006976</v>
      </c>
      <c r="C4061">
        <v>1380</v>
      </c>
      <c r="D4061">
        <v>1500</v>
      </c>
      <c r="E4061"/>
      <c r="F4061" t="s">
        <v>289</v>
      </c>
      <c r="G4061">
        <v>5</v>
      </c>
      <c r="H4061">
        <v>0</v>
      </c>
      <c r="I4061">
        <v>0</v>
      </c>
      <c r="J4061">
        <v>0</v>
      </c>
      <c r="K4061">
        <v>0</v>
      </c>
      <c r="L4061">
        <v>0</v>
      </c>
      <c r="M4061" t="s">
        <v>2902</v>
      </c>
    </row>
    <row r="4062" spans="1:13">
      <c r="A4062" s="13">
        <f t="shared" si="63"/>
        <v>1</v>
      </c>
      <c r="B4062">
        <v>3006977</v>
      </c>
      <c r="C4062">
        <v>1380</v>
      </c>
      <c r="D4062">
        <v>1500</v>
      </c>
      <c r="E4062"/>
      <c r="F4062" t="s">
        <v>253</v>
      </c>
      <c r="G4062">
        <v>1</v>
      </c>
      <c r="H4062">
        <v>0</v>
      </c>
      <c r="I4062">
        <v>0</v>
      </c>
      <c r="J4062">
        <v>0</v>
      </c>
      <c r="K4062">
        <v>0</v>
      </c>
      <c r="L4062">
        <v>0</v>
      </c>
      <c r="M4062" t="s">
        <v>2903</v>
      </c>
    </row>
    <row r="4063" spans="1:13">
      <c r="A4063" s="13">
        <f t="shared" si="63"/>
        <v>1</v>
      </c>
      <c r="B4063">
        <v>3006978</v>
      </c>
      <c r="C4063">
        <v>1380</v>
      </c>
      <c r="D4063">
        <v>1500</v>
      </c>
      <c r="E4063"/>
      <c r="F4063" t="s">
        <v>289</v>
      </c>
      <c r="G4063">
        <v>1</v>
      </c>
      <c r="H4063">
        <v>0</v>
      </c>
      <c r="I4063">
        <v>0</v>
      </c>
      <c r="J4063">
        <v>0</v>
      </c>
      <c r="K4063">
        <v>0</v>
      </c>
      <c r="L4063">
        <v>0</v>
      </c>
      <c r="M4063" t="s">
        <v>2904</v>
      </c>
    </row>
    <row r="4064" spans="1:13">
      <c r="A4064" s="13">
        <f t="shared" si="63"/>
        <v>16</v>
      </c>
      <c r="B4064">
        <v>3006981</v>
      </c>
      <c r="C4064">
        <v>1380</v>
      </c>
      <c r="D4064">
        <v>1500</v>
      </c>
      <c r="E4064"/>
      <c r="F4064" t="s">
        <v>122</v>
      </c>
      <c r="G4064">
        <v>16</v>
      </c>
      <c r="H4064">
        <v>0</v>
      </c>
      <c r="I4064">
        <v>0</v>
      </c>
      <c r="J4064">
        <v>0</v>
      </c>
      <c r="K4064">
        <v>0</v>
      </c>
      <c r="L4064">
        <v>0</v>
      </c>
      <c r="M4064" t="s">
        <v>2905</v>
      </c>
    </row>
    <row r="4065" spans="1:13">
      <c r="A4065" s="13">
        <f t="shared" si="63"/>
        <v>2</v>
      </c>
      <c r="B4065">
        <v>3006982</v>
      </c>
      <c r="C4065">
        <v>1380</v>
      </c>
      <c r="D4065">
        <v>1500</v>
      </c>
      <c r="E4065"/>
      <c r="F4065" t="s">
        <v>253</v>
      </c>
      <c r="G4065">
        <v>2</v>
      </c>
      <c r="H4065">
        <v>0</v>
      </c>
      <c r="I4065">
        <v>0</v>
      </c>
      <c r="J4065">
        <v>0</v>
      </c>
      <c r="K4065">
        <v>0</v>
      </c>
      <c r="L4065">
        <v>0</v>
      </c>
      <c r="M4065" t="s">
        <v>2906</v>
      </c>
    </row>
    <row r="4066" spans="1:13">
      <c r="A4066" s="13">
        <f t="shared" si="63"/>
        <v>1</v>
      </c>
      <c r="B4066">
        <v>3006984</v>
      </c>
      <c r="C4066">
        <v>1380</v>
      </c>
      <c r="D4066">
        <v>1500</v>
      </c>
      <c r="E4066"/>
      <c r="F4066" t="s">
        <v>253</v>
      </c>
      <c r="G4066">
        <v>1</v>
      </c>
      <c r="H4066">
        <v>0</v>
      </c>
      <c r="I4066">
        <v>0</v>
      </c>
      <c r="J4066">
        <v>0</v>
      </c>
      <c r="K4066">
        <v>0</v>
      </c>
      <c r="L4066">
        <v>0</v>
      </c>
      <c r="M4066" t="s">
        <v>2907</v>
      </c>
    </row>
    <row r="4067" spans="1:13">
      <c r="A4067" s="13">
        <f t="shared" si="63"/>
        <v>1</v>
      </c>
      <c r="B4067">
        <v>3006986</v>
      </c>
      <c r="C4067">
        <v>1380</v>
      </c>
      <c r="D4067">
        <v>1500</v>
      </c>
      <c r="E4067"/>
      <c r="F4067" t="s">
        <v>253</v>
      </c>
      <c r="G4067">
        <v>1</v>
      </c>
      <c r="H4067">
        <v>0</v>
      </c>
      <c r="I4067">
        <v>0</v>
      </c>
      <c r="J4067">
        <v>0</v>
      </c>
      <c r="K4067">
        <v>0</v>
      </c>
      <c r="L4067">
        <v>0</v>
      </c>
      <c r="M4067" t="s">
        <v>2908</v>
      </c>
    </row>
    <row r="4068" spans="1:13">
      <c r="A4068" s="13">
        <f t="shared" si="63"/>
        <v>1</v>
      </c>
      <c r="B4068">
        <v>3006987</v>
      </c>
      <c r="C4068">
        <v>1380</v>
      </c>
      <c r="D4068">
        <v>1500</v>
      </c>
      <c r="E4068"/>
      <c r="F4068" t="s">
        <v>253</v>
      </c>
      <c r="G4068">
        <v>1</v>
      </c>
      <c r="H4068">
        <v>0</v>
      </c>
      <c r="I4068">
        <v>0</v>
      </c>
      <c r="J4068">
        <v>0</v>
      </c>
      <c r="K4068">
        <v>0</v>
      </c>
      <c r="L4068">
        <v>0</v>
      </c>
      <c r="M4068" t="s">
        <v>2909</v>
      </c>
    </row>
    <row r="4069" spans="1:13">
      <c r="A4069" s="13">
        <f t="shared" si="63"/>
        <v>50</v>
      </c>
      <c r="B4069">
        <v>3006988</v>
      </c>
      <c r="C4069">
        <v>1380</v>
      </c>
      <c r="D4069">
        <v>1500</v>
      </c>
      <c r="E4069"/>
      <c r="F4069" t="s">
        <v>289</v>
      </c>
      <c r="G4069">
        <v>50</v>
      </c>
      <c r="H4069">
        <v>0</v>
      </c>
      <c r="I4069">
        <v>0</v>
      </c>
      <c r="J4069">
        <v>0</v>
      </c>
      <c r="K4069">
        <v>0</v>
      </c>
      <c r="L4069">
        <v>0</v>
      </c>
      <c r="M4069" t="s">
        <v>2910</v>
      </c>
    </row>
    <row r="4070" spans="1:13">
      <c r="A4070" s="13">
        <f t="shared" si="63"/>
        <v>125</v>
      </c>
      <c r="B4070">
        <v>3006988</v>
      </c>
      <c r="C4070">
        <v>1400</v>
      </c>
      <c r="D4070">
        <v>1500</v>
      </c>
      <c r="E4070"/>
      <c r="F4070" t="s">
        <v>289</v>
      </c>
      <c r="G4070">
        <v>125</v>
      </c>
      <c r="H4070">
        <v>0</v>
      </c>
      <c r="I4070">
        <v>0</v>
      </c>
      <c r="J4070">
        <v>0</v>
      </c>
      <c r="K4070">
        <v>0</v>
      </c>
      <c r="L4070">
        <v>0</v>
      </c>
      <c r="M4070" t="s">
        <v>2910</v>
      </c>
    </row>
    <row r="4071" spans="1:13">
      <c r="A4071" s="13">
        <f t="shared" si="63"/>
        <v>2</v>
      </c>
      <c r="B4071">
        <v>3006989</v>
      </c>
      <c r="C4071">
        <v>1380</v>
      </c>
      <c r="D4071">
        <v>1501</v>
      </c>
      <c r="E4071"/>
      <c r="F4071" t="s">
        <v>289</v>
      </c>
      <c r="G4071">
        <v>2</v>
      </c>
      <c r="H4071">
        <v>0</v>
      </c>
      <c r="I4071">
        <v>0</v>
      </c>
      <c r="J4071">
        <v>0</v>
      </c>
      <c r="K4071">
        <v>0</v>
      </c>
      <c r="L4071">
        <v>0</v>
      </c>
      <c r="M4071" t="s">
        <v>2911</v>
      </c>
    </row>
    <row r="4072" spans="1:13">
      <c r="A4072" s="13">
        <f t="shared" si="63"/>
        <v>20</v>
      </c>
      <c r="B4072">
        <v>3006990</v>
      </c>
      <c r="C4072">
        <v>1380</v>
      </c>
      <c r="D4072">
        <v>1500</v>
      </c>
      <c r="E4072"/>
      <c r="F4072" t="s">
        <v>253</v>
      </c>
      <c r="G4072">
        <v>20</v>
      </c>
      <c r="H4072">
        <v>0</v>
      </c>
      <c r="I4072">
        <v>0</v>
      </c>
      <c r="J4072">
        <v>0</v>
      </c>
      <c r="K4072">
        <v>0</v>
      </c>
      <c r="L4072">
        <v>0</v>
      </c>
      <c r="M4072" t="s">
        <v>8011</v>
      </c>
    </row>
    <row r="4073" spans="1:13">
      <c r="A4073" s="13">
        <f t="shared" si="63"/>
        <v>62</v>
      </c>
      <c r="B4073">
        <v>3006991</v>
      </c>
      <c r="C4073">
        <v>1380</v>
      </c>
      <c r="D4073">
        <v>1500</v>
      </c>
      <c r="E4073"/>
      <c r="F4073" t="s">
        <v>253</v>
      </c>
      <c r="G4073">
        <v>62</v>
      </c>
      <c r="H4073">
        <v>0</v>
      </c>
      <c r="I4073">
        <v>0</v>
      </c>
      <c r="J4073">
        <v>0</v>
      </c>
      <c r="K4073">
        <v>0</v>
      </c>
      <c r="L4073">
        <v>0</v>
      </c>
      <c r="M4073" t="s">
        <v>2912</v>
      </c>
    </row>
    <row r="4074" spans="1:13">
      <c r="A4074" s="13">
        <f t="shared" si="63"/>
        <v>47</v>
      </c>
      <c r="B4074">
        <v>3006992</v>
      </c>
      <c r="C4074">
        <v>1380</v>
      </c>
      <c r="D4074">
        <v>1500</v>
      </c>
      <c r="E4074"/>
      <c r="F4074" t="s">
        <v>253</v>
      </c>
      <c r="G4074">
        <v>47</v>
      </c>
      <c r="H4074">
        <v>0</v>
      </c>
      <c r="I4074">
        <v>0</v>
      </c>
      <c r="J4074">
        <v>0</v>
      </c>
      <c r="K4074">
        <v>0</v>
      </c>
      <c r="L4074">
        <v>0</v>
      </c>
      <c r="M4074" t="s">
        <v>8201</v>
      </c>
    </row>
    <row r="4075" spans="1:13">
      <c r="A4075" s="13">
        <f t="shared" si="63"/>
        <v>101</v>
      </c>
      <c r="B4075">
        <v>3006993</v>
      </c>
      <c r="C4075">
        <v>1380</v>
      </c>
      <c r="D4075">
        <v>1500</v>
      </c>
      <c r="E4075"/>
      <c r="F4075" t="s">
        <v>253</v>
      </c>
      <c r="G4075">
        <v>101</v>
      </c>
      <c r="H4075">
        <v>0</v>
      </c>
      <c r="I4075">
        <v>0</v>
      </c>
      <c r="J4075">
        <v>0</v>
      </c>
      <c r="K4075">
        <v>0</v>
      </c>
      <c r="L4075">
        <v>0</v>
      </c>
      <c r="M4075" t="s">
        <v>2913</v>
      </c>
    </row>
    <row r="4076" spans="1:13">
      <c r="A4076" s="13">
        <f t="shared" si="63"/>
        <v>165</v>
      </c>
      <c r="B4076">
        <v>3006994</v>
      </c>
      <c r="C4076">
        <v>1380</v>
      </c>
      <c r="D4076">
        <v>1500</v>
      </c>
      <c r="E4076"/>
      <c r="F4076" t="s">
        <v>253</v>
      </c>
      <c r="G4076">
        <v>165</v>
      </c>
      <c r="H4076">
        <v>0</v>
      </c>
      <c r="I4076">
        <v>0</v>
      </c>
      <c r="J4076">
        <v>0</v>
      </c>
      <c r="K4076">
        <v>0</v>
      </c>
      <c r="L4076">
        <v>0</v>
      </c>
      <c r="M4076" t="s">
        <v>8479</v>
      </c>
    </row>
    <row r="4077" spans="1:13">
      <c r="A4077" s="13">
        <f t="shared" si="63"/>
        <v>58</v>
      </c>
      <c r="B4077">
        <v>3006995</v>
      </c>
      <c r="C4077">
        <v>1380</v>
      </c>
      <c r="D4077">
        <v>1500</v>
      </c>
      <c r="E4077"/>
      <c r="F4077" t="s">
        <v>253</v>
      </c>
      <c r="G4077">
        <v>58</v>
      </c>
      <c r="H4077">
        <v>0</v>
      </c>
      <c r="I4077">
        <v>0</v>
      </c>
      <c r="J4077">
        <v>0</v>
      </c>
      <c r="K4077">
        <v>0</v>
      </c>
      <c r="L4077">
        <v>0</v>
      </c>
      <c r="M4077" t="s">
        <v>2914</v>
      </c>
    </row>
    <row r="4078" spans="1:13">
      <c r="A4078" s="13">
        <f t="shared" si="63"/>
        <v>62</v>
      </c>
      <c r="B4078">
        <v>3006996</v>
      </c>
      <c r="C4078">
        <v>1380</v>
      </c>
      <c r="D4078">
        <v>1500</v>
      </c>
      <c r="E4078"/>
      <c r="F4078" t="s">
        <v>253</v>
      </c>
      <c r="G4078">
        <v>62</v>
      </c>
      <c r="H4078">
        <v>0</v>
      </c>
      <c r="I4078">
        <v>0</v>
      </c>
      <c r="J4078">
        <v>0</v>
      </c>
      <c r="K4078">
        <v>0</v>
      </c>
      <c r="L4078">
        <v>0</v>
      </c>
      <c r="M4078" t="s">
        <v>2915</v>
      </c>
    </row>
    <row r="4079" spans="1:13">
      <c r="A4079" s="13">
        <f t="shared" si="63"/>
        <v>6</v>
      </c>
      <c r="B4079">
        <v>3006997</v>
      </c>
      <c r="C4079">
        <v>1380</v>
      </c>
      <c r="D4079">
        <v>1501</v>
      </c>
      <c r="E4079"/>
      <c r="F4079" t="s">
        <v>253</v>
      </c>
      <c r="G4079">
        <v>6</v>
      </c>
      <c r="H4079">
        <v>0</v>
      </c>
      <c r="I4079">
        <v>0</v>
      </c>
      <c r="J4079">
        <v>0</v>
      </c>
      <c r="K4079">
        <v>0</v>
      </c>
      <c r="L4079">
        <v>0</v>
      </c>
      <c r="M4079" t="s">
        <v>2916</v>
      </c>
    </row>
    <row r="4080" spans="1:13">
      <c r="A4080" s="13">
        <f t="shared" si="63"/>
        <v>46</v>
      </c>
      <c r="B4080">
        <v>3006998</v>
      </c>
      <c r="C4080">
        <v>1380</v>
      </c>
      <c r="D4080">
        <v>1500</v>
      </c>
      <c r="E4080"/>
      <c r="F4080" t="s">
        <v>253</v>
      </c>
      <c r="G4080">
        <v>46</v>
      </c>
      <c r="H4080">
        <v>0</v>
      </c>
      <c r="I4080">
        <v>0</v>
      </c>
      <c r="J4080">
        <v>0</v>
      </c>
      <c r="K4080">
        <v>0</v>
      </c>
      <c r="L4080">
        <v>0</v>
      </c>
      <c r="M4080" t="s">
        <v>2917</v>
      </c>
    </row>
    <row r="4081" spans="1:13">
      <c r="A4081" s="13">
        <f t="shared" si="63"/>
        <v>29</v>
      </c>
      <c r="B4081">
        <v>3006999</v>
      </c>
      <c r="C4081">
        <v>1380</v>
      </c>
      <c r="D4081">
        <v>1500</v>
      </c>
      <c r="E4081"/>
      <c r="F4081" t="s">
        <v>253</v>
      </c>
      <c r="G4081">
        <v>29</v>
      </c>
      <c r="H4081">
        <v>0</v>
      </c>
      <c r="I4081">
        <v>0</v>
      </c>
      <c r="J4081">
        <v>0</v>
      </c>
      <c r="K4081">
        <v>0</v>
      </c>
      <c r="L4081">
        <v>0</v>
      </c>
      <c r="M4081" t="s">
        <v>2918</v>
      </c>
    </row>
    <row r="4082" spans="1:13">
      <c r="A4082" s="13">
        <f t="shared" si="63"/>
        <v>9</v>
      </c>
      <c r="B4082">
        <v>3007000</v>
      </c>
      <c r="C4082">
        <v>1380</v>
      </c>
      <c r="D4082">
        <v>1500</v>
      </c>
      <c r="E4082"/>
      <c r="F4082" t="s">
        <v>253</v>
      </c>
      <c r="G4082">
        <v>9</v>
      </c>
      <c r="H4082">
        <v>0</v>
      </c>
      <c r="I4082">
        <v>0</v>
      </c>
      <c r="J4082">
        <v>0</v>
      </c>
      <c r="K4082">
        <v>0</v>
      </c>
      <c r="L4082">
        <v>0</v>
      </c>
      <c r="M4082" t="s">
        <v>2919</v>
      </c>
    </row>
    <row r="4083" spans="1:13">
      <c r="A4083" s="13">
        <f t="shared" si="63"/>
        <v>48</v>
      </c>
      <c r="B4083">
        <v>3007001</v>
      </c>
      <c r="C4083">
        <v>1380</v>
      </c>
      <c r="D4083">
        <v>1500</v>
      </c>
      <c r="E4083"/>
      <c r="F4083" t="s">
        <v>253</v>
      </c>
      <c r="G4083">
        <v>48</v>
      </c>
      <c r="H4083">
        <v>0</v>
      </c>
      <c r="I4083">
        <v>0</v>
      </c>
      <c r="J4083">
        <v>0</v>
      </c>
      <c r="K4083">
        <v>0</v>
      </c>
      <c r="L4083">
        <v>0</v>
      </c>
      <c r="M4083" t="s">
        <v>2920</v>
      </c>
    </row>
    <row r="4084" spans="1:13">
      <c r="A4084" s="13">
        <f t="shared" si="63"/>
        <v>76</v>
      </c>
      <c r="B4084">
        <v>3007002</v>
      </c>
      <c r="C4084">
        <v>1380</v>
      </c>
      <c r="D4084">
        <v>1500</v>
      </c>
      <c r="E4084"/>
      <c r="F4084" t="s">
        <v>253</v>
      </c>
      <c r="G4084">
        <v>76</v>
      </c>
      <c r="H4084">
        <v>0</v>
      </c>
      <c r="I4084">
        <v>0</v>
      </c>
      <c r="J4084">
        <v>0</v>
      </c>
      <c r="K4084">
        <v>0</v>
      </c>
      <c r="L4084">
        <v>0</v>
      </c>
      <c r="M4084" t="s">
        <v>2921</v>
      </c>
    </row>
    <row r="4085" spans="1:13">
      <c r="A4085" s="13">
        <f t="shared" si="63"/>
        <v>10</v>
      </c>
      <c r="B4085">
        <v>3007003</v>
      </c>
      <c r="C4085">
        <v>1380</v>
      </c>
      <c r="D4085">
        <v>1500</v>
      </c>
      <c r="E4085"/>
      <c r="F4085" t="s">
        <v>253</v>
      </c>
      <c r="G4085">
        <v>10</v>
      </c>
      <c r="H4085">
        <v>0</v>
      </c>
      <c r="I4085">
        <v>0</v>
      </c>
      <c r="J4085">
        <v>0</v>
      </c>
      <c r="K4085">
        <v>0</v>
      </c>
      <c r="L4085">
        <v>0</v>
      </c>
      <c r="M4085" t="s">
        <v>2922</v>
      </c>
    </row>
    <row r="4086" spans="1:13">
      <c r="A4086" s="13">
        <f t="shared" si="63"/>
        <v>65</v>
      </c>
      <c r="B4086">
        <v>3007004</v>
      </c>
      <c r="C4086">
        <v>1380</v>
      </c>
      <c r="D4086">
        <v>1500</v>
      </c>
      <c r="E4086"/>
      <c r="F4086" t="s">
        <v>253</v>
      </c>
      <c r="G4086">
        <v>65</v>
      </c>
      <c r="H4086">
        <v>0</v>
      </c>
      <c r="I4086">
        <v>0</v>
      </c>
      <c r="J4086">
        <v>0</v>
      </c>
      <c r="K4086">
        <v>0</v>
      </c>
      <c r="L4086">
        <v>0</v>
      </c>
      <c r="M4086" t="s">
        <v>2923</v>
      </c>
    </row>
    <row r="4087" spans="1:13">
      <c r="A4087" s="13">
        <f t="shared" si="63"/>
        <v>25</v>
      </c>
      <c r="B4087">
        <v>3007005</v>
      </c>
      <c r="C4087">
        <v>1380</v>
      </c>
      <c r="D4087">
        <v>1500</v>
      </c>
      <c r="E4087"/>
      <c r="F4087" t="s">
        <v>253</v>
      </c>
      <c r="G4087">
        <v>25</v>
      </c>
      <c r="H4087">
        <v>0</v>
      </c>
      <c r="I4087">
        <v>0</v>
      </c>
      <c r="J4087">
        <v>0</v>
      </c>
      <c r="K4087">
        <v>0</v>
      </c>
      <c r="L4087">
        <v>0</v>
      </c>
      <c r="M4087" t="s">
        <v>2924</v>
      </c>
    </row>
    <row r="4088" spans="1:13">
      <c r="A4088" s="13">
        <f t="shared" si="63"/>
        <v>50</v>
      </c>
      <c r="B4088">
        <v>3007006</v>
      </c>
      <c r="C4088">
        <v>1380</v>
      </c>
      <c r="D4088">
        <v>1500</v>
      </c>
      <c r="E4088"/>
      <c r="F4088" t="s">
        <v>253</v>
      </c>
      <c r="G4088">
        <v>50</v>
      </c>
      <c r="H4088">
        <v>0</v>
      </c>
      <c r="I4088">
        <v>0</v>
      </c>
      <c r="J4088">
        <v>0</v>
      </c>
      <c r="K4088">
        <v>0</v>
      </c>
      <c r="L4088">
        <v>0</v>
      </c>
      <c r="M4088" t="s">
        <v>8480</v>
      </c>
    </row>
    <row r="4089" spans="1:13">
      <c r="A4089" s="13">
        <f t="shared" si="63"/>
        <v>32</v>
      </c>
      <c r="B4089">
        <v>3007007</v>
      </c>
      <c r="C4089">
        <v>1380</v>
      </c>
      <c r="D4089">
        <v>1500</v>
      </c>
      <c r="E4089"/>
      <c r="F4089" t="s">
        <v>253</v>
      </c>
      <c r="G4089">
        <v>32</v>
      </c>
      <c r="H4089">
        <v>0</v>
      </c>
      <c r="I4089">
        <v>0</v>
      </c>
      <c r="J4089">
        <v>0</v>
      </c>
      <c r="K4089">
        <v>0</v>
      </c>
      <c r="L4089">
        <v>0</v>
      </c>
      <c r="M4089" t="s">
        <v>2925</v>
      </c>
    </row>
    <row r="4090" spans="1:13">
      <c r="A4090" s="13">
        <f t="shared" si="63"/>
        <v>75</v>
      </c>
      <c r="B4090">
        <v>3007009</v>
      </c>
      <c r="C4090">
        <v>1380</v>
      </c>
      <c r="D4090">
        <v>1500</v>
      </c>
      <c r="E4090"/>
      <c r="F4090" t="s">
        <v>253</v>
      </c>
      <c r="G4090">
        <v>75</v>
      </c>
      <c r="H4090">
        <v>0</v>
      </c>
      <c r="I4090">
        <v>0</v>
      </c>
      <c r="J4090">
        <v>0</v>
      </c>
      <c r="K4090">
        <v>0</v>
      </c>
      <c r="L4090">
        <v>0</v>
      </c>
      <c r="M4090" t="s">
        <v>2926</v>
      </c>
    </row>
    <row r="4091" spans="1:13">
      <c r="A4091" s="13">
        <f t="shared" si="63"/>
        <v>13</v>
      </c>
      <c r="B4091">
        <v>3007009</v>
      </c>
      <c r="C4091">
        <v>1400</v>
      </c>
      <c r="D4091">
        <v>1500</v>
      </c>
      <c r="E4091"/>
      <c r="F4091" t="s">
        <v>253</v>
      </c>
      <c r="G4091">
        <v>13</v>
      </c>
      <c r="H4091">
        <v>0</v>
      </c>
      <c r="I4091">
        <v>0</v>
      </c>
      <c r="J4091">
        <v>0</v>
      </c>
      <c r="K4091">
        <v>0</v>
      </c>
      <c r="L4091">
        <v>0</v>
      </c>
      <c r="M4091" t="s">
        <v>2926</v>
      </c>
    </row>
    <row r="4092" spans="1:13">
      <c r="A4092" s="13">
        <f t="shared" si="63"/>
        <v>45</v>
      </c>
      <c r="B4092">
        <v>3007010</v>
      </c>
      <c r="C4092">
        <v>1380</v>
      </c>
      <c r="D4092">
        <v>1500</v>
      </c>
      <c r="E4092"/>
      <c r="F4092" t="s">
        <v>253</v>
      </c>
      <c r="G4092">
        <v>45</v>
      </c>
      <c r="H4092">
        <v>0</v>
      </c>
      <c r="I4092">
        <v>0</v>
      </c>
      <c r="J4092">
        <v>0</v>
      </c>
      <c r="K4092">
        <v>0</v>
      </c>
      <c r="L4092">
        <v>0</v>
      </c>
      <c r="M4092" t="s">
        <v>2927</v>
      </c>
    </row>
    <row r="4093" spans="1:13">
      <c r="A4093" s="13">
        <f t="shared" si="63"/>
        <v>26</v>
      </c>
      <c r="B4093">
        <v>3007011</v>
      </c>
      <c r="C4093">
        <v>1380</v>
      </c>
      <c r="D4093">
        <v>1500</v>
      </c>
      <c r="E4093"/>
      <c r="F4093" t="s">
        <v>253</v>
      </c>
      <c r="G4093">
        <v>26</v>
      </c>
      <c r="H4093">
        <v>0</v>
      </c>
      <c r="I4093">
        <v>0</v>
      </c>
      <c r="J4093">
        <v>0</v>
      </c>
      <c r="K4093">
        <v>0</v>
      </c>
      <c r="L4093">
        <v>0</v>
      </c>
      <c r="M4093" t="s">
        <v>2928</v>
      </c>
    </row>
    <row r="4094" spans="1:13">
      <c r="A4094" s="13">
        <f t="shared" si="63"/>
        <v>37</v>
      </c>
      <c r="B4094">
        <v>3007012</v>
      </c>
      <c r="C4094">
        <v>1380</v>
      </c>
      <c r="D4094">
        <v>1500</v>
      </c>
      <c r="E4094"/>
      <c r="F4094" t="s">
        <v>253</v>
      </c>
      <c r="G4094">
        <v>37</v>
      </c>
      <c r="H4094">
        <v>0</v>
      </c>
      <c r="I4094">
        <v>0</v>
      </c>
      <c r="J4094">
        <v>0</v>
      </c>
      <c r="K4094">
        <v>0</v>
      </c>
      <c r="L4094">
        <v>0</v>
      </c>
      <c r="M4094" t="s">
        <v>2929</v>
      </c>
    </row>
    <row r="4095" spans="1:13">
      <c r="A4095" s="13">
        <f t="shared" si="63"/>
        <v>3</v>
      </c>
      <c r="B4095">
        <v>3007013</v>
      </c>
      <c r="C4095">
        <v>1380</v>
      </c>
      <c r="D4095">
        <v>1500</v>
      </c>
      <c r="E4095"/>
      <c r="F4095" t="s">
        <v>253</v>
      </c>
      <c r="G4095">
        <v>3</v>
      </c>
      <c r="H4095">
        <v>0</v>
      </c>
      <c r="I4095">
        <v>0</v>
      </c>
      <c r="J4095">
        <v>0</v>
      </c>
      <c r="K4095">
        <v>0</v>
      </c>
      <c r="L4095">
        <v>0</v>
      </c>
      <c r="M4095" t="s">
        <v>2930</v>
      </c>
    </row>
    <row r="4096" spans="1:13">
      <c r="A4096" s="13">
        <f t="shared" si="63"/>
        <v>6</v>
      </c>
      <c r="B4096">
        <v>3007013</v>
      </c>
      <c r="C4096">
        <v>1400</v>
      </c>
      <c r="D4096">
        <v>1500</v>
      </c>
      <c r="E4096"/>
      <c r="F4096" t="s">
        <v>253</v>
      </c>
      <c r="G4096">
        <v>6</v>
      </c>
      <c r="H4096">
        <v>0</v>
      </c>
      <c r="I4096">
        <v>0</v>
      </c>
      <c r="J4096">
        <v>0</v>
      </c>
      <c r="K4096">
        <v>0</v>
      </c>
      <c r="L4096">
        <v>0</v>
      </c>
      <c r="M4096" t="s">
        <v>2930</v>
      </c>
    </row>
    <row r="4097" spans="1:13">
      <c r="A4097" s="13">
        <f t="shared" si="63"/>
        <v>28</v>
      </c>
      <c r="B4097">
        <v>3007014</v>
      </c>
      <c r="C4097">
        <v>1400</v>
      </c>
      <c r="D4097">
        <v>1500</v>
      </c>
      <c r="E4097"/>
      <c r="F4097" t="s">
        <v>253</v>
      </c>
      <c r="G4097">
        <v>28</v>
      </c>
      <c r="H4097">
        <v>0</v>
      </c>
      <c r="I4097">
        <v>0</v>
      </c>
      <c r="J4097">
        <v>0</v>
      </c>
      <c r="K4097">
        <v>0</v>
      </c>
      <c r="L4097">
        <v>0</v>
      </c>
      <c r="M4097" t="s">
        <v>2931</v>
      </c>
    </row>
    <row r="4098" spans="1:13">
      <c r="A4098" s="13">
        <f t="shared" si="63"/>
        <v>17</v>
      </c>
      <c r="B4098">
        <v>3007015</v>
      </c>
      <c r="C4098">
        <v>1380</v>
      </c>
      <c r="D4098">
        <v>1500</v>
      </c>
      <c r="E4098"/>
      <c r="F4098" t="s">
        <v>253</v>
      </c>
      <c r="G4098">
        <v>17</v>
      </c>
      <c r="H4098">
        <v>0</v>
      </c>
      <c r="I4098">
        <v>0</v>
      </c>
      <c r="J4098">
        <v>0</v>
      </c>
      <c r="K4098">
        <v>0</v>
      </c>
      <c r="L4098">
        <v>0</v>
      </c>
      <c r="M4098" t="s">
        <v>2932</v>
      </c>
    </row>
    <row r="4099" spans="1:13">
      <c r="A4099" s="13">
        <f t="shared" ref="A4099:A4162" si="64">G4099+H4099+I4099</f>
        <v>5</v>
      </c>
      <c r="B4099">
        <v>3007015</v>
      </c>
      <c r="C4099">
        <v>1400</v>
      </c>
      <c r="D4099">
        <v>1500</v>
      </c>
      <c r="E4099"/>
      <c r="F4099" t="s">
        <v>253</v>
      </c>
      <c r="G4099">
        <v>5</v>
      </c>
      <c r="H4099">
        <v>0</v>
      </c>
      <c r="I4099">
        <v>0</v>
      </c>
      <c r="J4099">
        <v>0</v>
      </c>
      <c r="K4099">
        <v>0</v>
      </c>
      <c r="L4099">
        <v>0</v>
      </c>
      <c r="M4099" t="s">
        <v>2932</v>
      </c>
    </row>
    <row r="4100" spans="1:13">
      <c r="A4100" s="13">
        <f t="shared" si="64"/>
        <v>7</v>
      </c>
      <c r="B4100">
        <v>3007016</v>
      </c>
      <c r="C4100">
        <v>1380</v>
      </c>
      <c r="D4100">
        <v>1500</v>
      </c>
      <c r="E4100"/>
      <c r="F4100" t="s">
        <v>253</v>
      </c>
      <c r="G4100">
        <v>7</v>
      </c>
      <c r="H4100">
        <v>0</v>
      </c>
      <c r="I4100">
        <v>0</v>
      </c>
      <c r="J4100">
        <v>0</v>
      </c>
      <c r="K4100">
        <v>0</v>
      </c>
      <c r="L4100">
        <v>0</v>
      </c>
      <c r="M4100" t="s">
        <v>2933</v>
      </c>
    </row>
    <row r="4101" spans="1:13">
      <c r="A4101" s="13">
        <f t="shared" si="64"/>
        <v>3</v>
      </c>
      <c r="B4101">
        <v>3007016</v>
      </c>
      <c r="C4101">
        <v>1400</v>
      </c>
      <c r="D4101">
        <v>1500</v>
      </c>
      <c r="E4101"/>
      <c r="F4101" t="s">
        <v>253</v>
      </c>
      <c r="G4101">
        <v>3</v>
      </c>
      <c r="H4101">
        <v>0</v>
      </c>
      <c r="I4101">
        <v>0</v>
      </c>
      <c r="J4101">
        <v>0</v>
      </c>
      <c r="K4101">
        <v>0</v>
      </c>
      <c r="L4101">
        <v>0</v>
      </c>
      <c r="M4101" t="s">
        <v>2933</v>
      </c>
    </row>
    <row r="4102" spans="1:13">
      <c r="A4102" s="13">
        <f t="shared" si="64"/>
        <v>47</v>
      </c>
      <c r="B4102">
        <v>3007017</v>
      </c>
      <c r="C4102">
        <v>1380</v>
      </c>
      <c r="D4102">
        <v>1500</v>
      </c>
      <c r="E4102"/>
      <c r="F4102" t="s">
        <v>253</v>
      </c>
      <c r="G4102">
        <v>47</v>
      </c>
      <c r="H4102">
        <v>0</v>
      </c>
      <c r="I4102">
        <v>0</v>
      </c>
      <c r="J4102">
        <v>0</v>
      </c>
      <c r="K4102">
        <v>0</v>
      </c>
      <c r="L4102">
        <v>0</v>
      </c>
      <c r="M4102" t="s">
        <v>2934</v>
      </c>
    </row>
    <row r="4103" spans="1:13">
      <c r="A4103" s="13">
        <f t="shared" si="64"/>
        <v>4</v>
      </c>
      <c r="B4103">
        <v>3007018</v>
      </c>
      <c r="C4103">
        <v>1380</v>
      </c>
      <c r="D4103">
        <v>1500</v>
      </c>
      <c r="E4103"/>
      <c r="F4103" t="s">
        <v>253</v>
      </c>
      <c r="G4103">
        <v>4</v>
      </c>
      <c r="H4103">
        <v>0</v>
      </c>
      <c r="I4103">
        <v>0</v>
      </c>
      <c r="J4103">
        <v>0</v>
      </c>
      <c r="K4103">
        <v>0</v>
      </c>
      <c r="L4103">
        <v>0</v>
      </c>
      <c r="M4103" t="s">
        <v>2935</v>
      </c>
    </row>
    <row r="4104" spans="1:13">
      <c r="A4104" s="13">
        <f t="shared" si="64"/>
        <v>4</v>
      </c>
      <c r="B4104">
        <v>3007019</v>
      </c>
      <c r="C4104">
        <v>1380</v>
      </c>
      <c r="D4104">
        <v>1500</v>
      </c>
      <c r="E4104"/>
      <c r="F4104" t="s">
        <v>253</v>
      </c>
      <c r="G4104">
        <v>4</v>
      </c>
      <c r="H4104">
        <v>0</v>
      </c>
      <c r="I4104">
        <v>0</v>
      </c>
      <c r="J4104">
        <v>0</v>
      </c>
      <c r="K4104">
        <v>0</v>
      </c>
      <c r="L4104">
        <v>0</v>
      </c>
      <c r="M4104" t="s">
        <v>2936</v>
      </c>
    </row>
    <row r="4105" spans="1:13">
      <c r="A4105" s="13">
        <f t="shared" si="64"/>
        <v>157</v>
      </c>
      <c r="B4105">
        <v>3007020</v>
      </c>
      <c r="C4105">
        <v>1380</v>
      </c>
      <c r="D4105">
        <v>1500</v>
      </c>
      <c r="E4105"/>
      <c r="F4105" t="s">
        <v>253</v>
      </c>
      <c r="G4105">
        <v>157</v>
      </c>
      <c r="H4105">
        <v>0</v>
      </c>
      <c r="I4105">
        <v>0</v>
      </c>
      <c r="J4105">
        <v>0</v>
      </c>
      <c r="K4105">
        <v>0</v>
      </c>
      <c r="L4105">
        <v>0</v>
      </c>
      <c r="M4105" t="s">
        <v>7707</v>
      </c>
    </row>
    <row r="4106" spans="1:13">
      <c r="A4106" s="13">
        <f t="shared" si="64"/>
        <v>100</v>
      </c>
      <c r="B4106">
        <v>3007021</v>
      </c>
      <c r="C4106">
        <v>1380</v>
      </c>
      <c r="D4106">
        <v>1500</v>
      </c>
      <c r="E4106"/>
      <c r="F4106" t="s">
        <v>253</v>
      </c>
      <c r="G4106">
        <v>100</v>
      </c>
      <c r="H4106">
        <v>0</v>
      </c>
      <c r="I4106">
        <v>0</v>
      </c>
      <c r="J4106">
        <v>0</v>
      </c>
      <c r="K4106">
        <v>0</v>
      </c>
      <c r="L4106">
        <v>0</v>
      </c>
      <c r="M4106" t="s">
        <v>8423</v>
      </c>
    </row>
    <row r="4107" spans="1:13">
      <c r="A4107" s="13">
        <f t="shared" si="64"/>
        <v>2</v>
      </c>
      <c r="B4107">
        <v>3007023</v>
      </c>
      <c r="C4107">
        <v>1380</v>
      </c>
      <c r="D4107">
        <v>1501</v>
      </c>
      <c r="E4107"/>
      <c r="F4107" t="s">
        <v>253</v>
      </c>
      <c r="G4107">
        <v>2</v>
      </c>
      <c r="H4107">
        <v>0</v>
      </c>
      <c r="I4107">
        <v>0</v>
      </c>
      <c r="J4107">
        <v>0</v>
      </c>
      <c r="K4107">
        <v>0</v>
      </c>
      <c r="L4107">
        <v>0</v>
      </c>
      <c r="M4107" t="s">
        <v>2937</v>
      </c>
    </row>
    <row r="4108" spans="1:13">
      <c r="A4108" s="13">
        <f t="shared" si="64"/>
        <v>93</v>
      </c>
      <c r="B4108">
        <v>3007024</v>
      </c>
      <c r="C4108">
        <v>1380</v>
      </c>
      <c r="D4108">
        <v>1500</v>
      </c>
      <c r="E4108"/>
      <c r="F4108" t="s">
        <v>253</v>
      </c>
      <c r="G4108">
        <v>93</v>
      </c>
      <c r="H4108">
        <v>0</v>
      </c>
      <c r="I4108">
        <v>0</v>
      </c>
      <c r="J4108">
        <v>0</v>
      </c>
      <c r="K4108">
        <v>0</v>
      </c>
      <c r="L4108">
        <v>0</v>
      </c>
      <c r="M4108" t="s">
        <v>2938</v>
      </c>
    </row>
    <row r="4109" spans="1:13">
      <c r="A4109" s="13">
        <f t="shared" si="64"/>
        <v>6</v>
      </c>
      <c r="B4109">
        <v>3007025</v>
      </c>
      <c r="C4109">
        <v>1380</v>
      </c>
      <c r="D4109">
        <v>1500</v>
      </c>
      <c r="E4109"/>
      <c r="F4109" t="s">
        <v>253</v>
      </c>
      <c r="G4109">
        <v>6</v>
      </c>
      <c r="H4109">
        <v>0</v>
      </c>
      <c r="I4109">
        <v>0</v>
      </c>
      <c r="J4109">
        <v>0</v>
      </c>
      <c r="K4109">
        <v>0</v>
      </c>
      <c r="L4109">
        <v>0</v>
      </c>
      <c r="M4109" t="s">
        <v>2939</v>
      </c>
    </row>
    <row r="4110" spans="1:13">
      <c r="A4110" s="13">
        <f t="shared" si="64"/>
        <v>121</v>
      </c>
      <c r="B4110">
        <v>3007026</v>
      </c>
      <c r="C4110">
        <v>1380</v>
      </c>
      <c r="D4110">
        <v>1500</v>
      </c>
      <c r="E4110"/>
      <c r="F4110" t="s">
        <v>253</v>
      </c>
      <c r="G4110">
        <v>121</v>
      </c>
      <c r="H4110">
        <v>0</v>
      </c>
      <c r="I4110">
        <v>0</v>
      </c>
      <c r="J4110">
        <v>0</v>
      </c>
      <c r="K4110">
        <v>0</v>
      </c>
      <c r="L4110">
        <v>0</v>
      </c>
      <c r="M4110" t="s">
        <v>2940</v>
      </c>
    </row>
    <row r="4111" spans="1:13">
      <c r="A4111" s="13">
        <f t="shared" si="64"/>
        <v>59</v>
      </c>
      <c r="B4111">
        <v>3007027</v>
      </c>
      <c r="C4111">
        <v>1380</v>
      </c>
      <c r="D4111">
        <v>1500</v>
      </c>
      <c r="E4111"/>
      <c r="F4111" t="s">
        <v>253</v>
      </c>
      <c r="G4111">
        <v>59</v>
      </c>
      <c r="H4111">
        <v>0</v>
      </c>
      <c r="I4111">
        <v>0</v>
      </c>
      <c r="J4111">
        <v>0</v>
      </c>
      <c r="K4111">
        <v>0</v>
      </c>
      <c r="L4111">
        <v>0</v>
      </c>
      <c r="M4111" t="s">
        <v>2941</v>
      </c>
    </row>
    <row r="4112" spans="1:13">
      <c r="A4112" s="13">
        <f t="shared" si="64"/>
        <v>77</v>
      </c>
      <c r="B4112">
        <v>3007028</v>
      </c>
      <c r="C4112">
        <v>1380</v>
      </c>
      <c r="D4112">
        <v>1500</v>
      </c>
      <c r="E4112"/>
      <c r="F4112" t="s">
        <v>253</v>
      </c>
      <c r="G4112">
        <v>77</v>
      </c>
      <c r="H4112">
        <v>0</v>
      </c>
      <c r="I4112">
        <v>0</v>
      </c>
      <c r="J4112">
        <v>0</v>
      </c>
      <c r="K4112">
        <v>0</v>
      </c>
      <c r="L4112">
        <v>0</v>
      </c>
      <c r="M4112" t="s">
        <v>2942</v>
      </c>
    </row>
    <row r="4113" spans="1:13">
      <c r="A4113" s="13">
        <f t="shared" si="64"/>
        <v>92</v>
      </c>
      <c r="B4113">
        <v>3007029</v>
      </c>
      <c r="C4113">
        <v>1380</v>
      </c>
      <c r="D4113">
        <v>1500</v>
      </c>
      <c r="E4113"/>
      <c r="F4113" t="s">
        <v>253</v>
      </c>
      <c r="G4113">
        <v>92</v>
      </c>
      <c r="H4113">
        <v>0</v>
      </c>
      <c r="I4113">
        <v>0</v>
      </c>
      <c r="J4113">
        <v>0</v>
      </c>
      <c r="K4113">
        <v>0</v>
      </c>
      <c r="L4113">
        <v>0</v>
      </c>
      <c r="M4113" t="s">
        <v>2943</v>
      </c>
    </row>
    <row r="4114" spans="1:13">
      <c r="A4114" s="13">
        <f t="shared" si="64"/>
        <v>54</v>
      </c>
      <c r="B4114">
        <v>3007031</v>
      </c>
      <c r="C4114">
        <v>1380</v>
      </c>
      <c r="D4114">
        <v>1500</v>
      </c>
      <c r="E4114"/>
      <c r="F4114" t="s">
        <v>253</v>
      </c>
      <c r="G4114">
        <v>54</v>
      </c>
      <c r="H4114">
        <v>0</v>
      </c>
      <c r="I4114">
        <v>0</v>
      </c>
      <c r="J4114">
        <v>0</v>
      </c>
      <c r="K4114">
        <v>0</v>
      </c>
      <c r="L4114">
        <v>0</v>
      </c>
      <c r="M4114" t="s">
        <v>7708</v>
      </c>
    </row>
    <row r="4115" spans="1:13">
      <c r="A4115" s="13">
        <f t="shared" si="64"/>
        <v>11</v>
      </c>
      <c r="B4115">
        <v>3007032</v>
      </c>
      <c r="C4115">
        <v>1380</v>
      </c>
      <c r="D4115">
        <v>1500</v>
      </c>
      <c r="E4115"/>
      <c r="F4115" t="s">
        <v>253</v>
      </c>
      <c r="G4115">
        <v>11</v>
      </c>
      <c r="H4115">
        <v>0</v>
      </c>
      <c r="I4115">
        <v>0</v>
      </c>
      <c r="J4115">
        <v>0</v>
      </c>
      <c r="K4115">
        <v>0</v>
      </c>
      <c r="L4115">
        <v>0</v>
      </c>
      <c r="M4115" t="s">
        <v>2944</v>
      </c>
    </row>
    <row r="4116" spans="1:13">
      <c r="A4116" s="13">
        <f t="shared" si="64"/>
        <v>11</v>
      </c>
      <c r="B4116">
        <v>3007033</v>
      </c>
      <c r="C4116">
        <v>1380</v>
      </c>
      <c r="D4116">
        <v>1500</v>
      </c>
      <c r="E4116"/>
      <c r="F4116" t="s">
        <v>253</v>
      </c>
      <c r="G4116">
        <v>11</v>
      </c>
      <c r="H4116">
        <v>0</v>
      </c>
      <c r="I4116">
        <v>0</v>
      </c>
      <c r="J4116">
        <v>0</v>
      </c>
      <c r="K4116">
        <v>0</v>
      </c>
      <c r="L4116">
        <v>0</v>
      </c>
      <c r="M4116" t="s">
        <v>2945</v>
      </c>
    </row>
    <row r="4117" spans="1:13">
      <c r="A4117" s="13">
        <f t="shared" si="64"/>
        <v>126</v>
      </c>
      <c r="B4117">
        <v>3007034</v>
      </c>
      <c r="C4117">
        <v>1380</v>
      </c>
      <c r="D4117">
        <v>1500</v>
      </c>
      <c r="E4117"/>
      <c r="F4117" t="s">
        <v>253</v>
      </c>
      <c r="G4117">
        <v>126</v>
      </c>
      <c r="H4117">
        <v>0</v>
      </c>
      <c r="I4117">
        <v>0</v>
      </c>
      <c r="J4117">
        <v>0</v>
      </c>
      <c r="K4117">
        <v>0</v>
      </c>
      <c r="L4117">
        <v>0</v>
      </c>
      <c r="M4117" t="s">
        <v>7459</v>
      </c>
    </row>
    <row r="4118" spans="1:13">
      <c r="A4118" s="13">
        <f t="shared" si="64"/>
        <v>44</v>
      </c>
      <c r="B4118">
        <v>3007035</v>
      </c>
      <c r="C4118">
        <v>1380</v>
      </c>
      <c r="D4118">
        <v>1500</v>
      </c>
      <c r="E4118"/>
      <c r="F4118" t="s">
        <v>253</v>
      </c>
      <c r="G4118">
        <v>44</v>
      </c>
      <c r="H4118">
        <v>0</v>
      </c>
      <c r="I4118">
        <v>0</v>
      </c>
      <c r="J4118">
        <v>0</v>
      </c>
      <c r="K4118">
        <v>0</v>
      </c>
      <c r="L4118">
        <v>0</v>
      </c>
      <c r="M4118" t="s">
        <v>8611</v>
      </c>
    </row>
    <row r="4119" spans="1:13">
      <c r="A4119" s="13">
        <f t="shared" si="64"/>
        <v>99</v>
      </c>
      <c r="B4119">
        <v>3007036</v>
      </c>
      <c r="C4119">
        <v>1380</v>
      </c>
      <c r="D4119">
        <v>1500</v>
      </c>
      <c r="E4119"/>
      <c r="F4119" t="s">
        <v>253</v>
      </c>
      <c r="G4119">
        <v>99</v>
      </c>
      <c r="H4119">
        <v>0</v>
      </c>
      <c r="I4119">
        <v>0</v>
      </c>
      <c r="J4119">
        <v>0</v>
      </c>
      <c r="K4119">
        <v>0</v>
      </c>
      <c r="L4119">
        <v>0</v>
      </c>
      <c r="M4119" t="s">
        <v>2946</v>
      </c>
    </row>
    <row r="4120" spans="1:13">
      <c r="A4120" s="13">
        <f t="shared" si="64"/>
        <v>10</v>
      </c>
      <c r="B4120">
        <v>3007036</v>
      </c>
      <c r="C4120">
        <v>1400</v>
      </c>
      <c r="D4120">
        <v>1500</v>
      </c>
      <c r="E4120"/>
      <c r="F4120" t="s">
        <v>253</v>
      </c>
      <c r="G4120">
        <v>10</v>
      </c>
      <c r="H4120">
        <v>0</v>
      </c>
      <c r="I4120">
        <v>0</v>
      </c>
      <c r="J4120">
        <v>0</v>
      </c>
      <c r="K4120">
        <v>0</v>
      </c>
      <c r="L4120">
        <v>0</v>
      </c>
      <c r="M4120" t="s">
        <v>2946</v>
      </c>
    </row>
    <row r="4121" spans="1:13">
      <c r="A4121" s="13">
        <f t="shared" si="64"/>
        <v>132</v>
      </c>
      <c r="B4121">
        <v>3007037</v>
      </c>
      <c r="C4121">
        <v>1380</v>
      </c>
      <c r="D4121">
        <v>1500</v>
      </c>
      <c r="E4121"/>
      <c r="F4121" t="s">
        <v>253</v>
      </c>
      <c r="G4121">
        <v>132</v>
      </c>
      <c r="H4121">
        <v>0</v>
      </c>
      <c r="I4121">
        <v>0</v>
      </c>
      <c r="J4121">
        <v>0</v>
      </c>
      <c r="K4121">
        <v>0</v>
      </c>
      <c r="L4121">
        <v>0</v>
      </c>
      <c r="M4121" t="s">
        <v>8612</v>
      </c>
    </row>
    <row r="4122" spans="1:13">
      <c r="A4122" s="13">
        <f t="shared" si="64"/>
        <v>4</v>
      </c>
      <c r="B4122">
        <v>3007038</v>
      </c>
      <c r="C4122">
        <v>1380</v>
      </c>
      <c r="D4122">
        <v>1500</v>
      </c>
      <c r="E4122"/>
      <c r="F4122" t="s">
        <v>253</v>
      </c>
      <c r="G4122">
        <v>4</v>
      </c>
      <c r="H4122">
        <v>0</v>
      </c>
      <c r="I4122">
        <v>0</v>
      </c>
      <c r="J4122">
        <v>0</v>
      </c>
      <c r="K4122">
        <v>0</v>
      </c>
      <c r="L4122">
        <v>0</v>
      </c>
      <c r="M4122" t="s">
        <v>2947</v>
      </c>
    </row>
    <row r="4123" spans="1:13">
      <c r="A4123" s="13">
        <f t="shared" si="64"/>
        <v>1</v>
      </c>
      <c r="B4123">
        <v>3007039</v>
      </c>
      <c r="C4123">
        <v>1380</v>
      </c>
      <c r="D4123">
        <v>1500</v>
      </c>
      <c r="E4123"/>
      <c r="F4123" t="s">
        <v>253</v>
      </c>
      <c r="G4123">
        <v>1</v>
      </c>
      <c r="H4123">
        <v>0</v>
      </c>
      <c r="I4123">
        <v>0</v>
      </c>
      <c r="J4123">
        <v>0</v>
      </c>
      <c r="K4123">
        <v>0</v>
      </c>
      <c r="L4123">
        <v>0</v>
      </c>
      <c r="M4123" t="s">
        <v>2948</v>
      </c>
    </row>
    <row r="4124" spans="1:13">
      <c r="A4124" s="13">
        <f t="shared" si="64"/>
        <v>11</v>
      </c>
      <c r="B4124">
        <v>3007039</v>
      </c>
      <c r="C4124">
        <v>1400</v>
      </c>
      <c r="D4124">
        <v>1500</v>
      </c>
      <c r="E4124"/>
      <c r="F4124" t="s">
        <v>253</v>
      </c>
      <c r="G4124">
        <v>11</v>
      </c>
      <c r="H4124">
        <v>0</v>
      </c>
      <c r="I4124">
        <v>0</v>
      </c>
      <c r="J4124">
        <v>0</v>
      </c>
      <c r="K4124">
        <v>0</v>
      </c>
      <c r="L4124">
        <v>0</v>
      </c>
      <c r="M4124" t="s">
        <v>2948</v>
      </c>
    </row>
    <row r="4125" spans="1:13">
      <c r="A4125" s="13">
        <f t="shared" si="64"/>
        <v>14</v>
      </c>
      <c r="B4125">
        <v>3007040</v>
      </c>
      <c r="C4125">
        <v>1380</v>
      </c>
      <c r="D4125">
        <v>1501</v>
      </c>
      <c r="E4125"/>
      <c r="F4125" t="s">
        <v>253</v>
      </c>
      <c r="G4125">
        <v>14</v>
      </c>
      <c r="H4125">
        <v>0</v>
      </c>
      <c r="I4125">
        <v>0</v>
      </c>
      <c r="J4125">
        <v>0</v>
      </c>
      <c r="K4125">
        <v>0</v>
      </c>
      <c r="L4125">
        <v>0</v>
      </c>
      <c r="M4125" t="s">
        <v>2949</v>
      </c>
    </row>
    <row r="4126" spans="1:13">
      <c r="A4126" s="13">
        <f t="shared" si="64"/>
        <v>2</v>
      </c>
      <c r="B4126">
        <v>3007041</v>
      </c>
      <c r="C4126">
        <v>1380</v>
      </c>
      <c r="D4126">
        <v>1500</v>
      </c>
      <c r="E4126"/>
      <c r="F4126" t="s">
        <v>253</v>
      </c>
      <c r="G4126">
        <v>2</v>
      </c>
      <c r="H4126">
        <v>0</v>
      </c>
      <c r="I4126">
        <v>0</v>
      </c>
      <c r="J4126">
        <v>0</v>
      </c>
      <c r="K4126">
        <v>0</v>
      </c>
      <c r="L4126">
        <v>0</v>
      </c>
      <c r="M4126" t="s">
        <v>2950</v>
      </c>
    </row>
    <row r="4127" spans="1:13">
      <c r="A4127" s="13">
        <f t="shared" si="64"/>
        <v>15</v>
      </c>
      <c r="B4127">
        <v>3007042</v>
      </c>
      <c r="C4127">
        <v>1380</v>
      </c>
      <c r="D4127">
        <v>1501</v>
      </c>
      <c r="E4127"/>
      <c r="F4127" t="s">
        <v>253</v>
      </c>
      <c r="G4127">
        <v>15</v>
      </c>
      <c r="H4127">
        <v>0</v>
      </c>
      <c r="I4127">
        <v>0</v>
      </c>
      <c r="J4127">
        <v>0</v>
      </c>
      <c r="K4127">
        <v>0</v>
      </c>
      <c r="L4127">
        <v>0</v>
      </c>
      <c r="M4127" t="s">
        <v>2951</v>
      </c>
    </row>
    <row r="4128" spans="1:13">
      <c r="A4128" s="13">
        <f t="shared" si="64"/>
        <v>46</v>
      </c>
      <c r="B4128">
        <v>3007043</v>
      </c>
      <c r="C4128">
        <v>1380</v>
      </c>
      <c r="D4128">
        <v>1500</v>
      </c>
      <c r="E4128"/>
      <c r="F4128" t="s">
        <v>289</v>
      </c>
      <c r="G4128">
        <v>46</v>
      </c>
      <c r="H4128">
        <v>0</v>
      </c>
      <c r="I4128">
        <v>0</v>
      </c>
      <c r="J4128">
        <v>0</v>
      </c>
      <c r="K4128">
        <v>0</v>
      </c>
      <c r="L4128">
        <v>0</v>
      </c>
      <c r="M4128" t="s">
        <v>2952</v>
      </c>
    </row>
    <row r="4129" spans="1:13">
      <c r="A4129" s="13">
        <f t="shared" si="64"/>
        <v>1</v>
      </c>
      <c r="B4129">
        <v>3007044</v>
      </c>
      <c r="C4129">
        <v>1380</v>
      </c>
      <c r="D4129">
        <v>1500</v>
      </c>
      <c r="E4129"/>
      <c r="F4129" t="s">
        <v>253</v>
      </c>
      <c r="G4129">
        <v>1</v>
      </c>
      <c r="H4129">
        <v>0</v>
      </c>
      <c r="I4129">
        <v>0</v>
      </c>
      <c r="J4129">
        <v>0</v>
      </c>
      <c r="K4129">
        <v>0</v>
      </c>
      <c r="L4129">
        <v>0</v>
      </c>
      <c r="M4129" t="s">
        <v>2953</v>
      </c>
    </row>
    <row r="4130" spans="1:13">
      <c r="A4130" s="13">
        <f t="shared" si="64"/>
        <v>32</v>
      </c>
      <c r="B4130">
        <v>3007046</v>
      </c>
      <c r="C4130">
        <v>1380</v>
      </c>
      <c r="D4130">
        <v>1500</v>
      </c>
      <c r="E4130"/>
      <c r="F4130" t="s">
        <v>253</v>
      </c>
      <c r="G4130">
        <v>32</v>
      </c>
      <c r="H4130">
        <v>0</v>
      </c>
      <c r="I4130">
        <v>0</v>
      </c>
      <c r="J4130">
        <v>0</v>
      </c>
      <c r="K4130">
        <v>0</v>
      </c>
      <c r="L4130">
        <v>0</v>
      </c>
      <c r="M4130" t="s">
        <v>2954</v>
      </c>
    </row>
    <row r="4131" spans="1:13">
      <c r="A4131" s="13">
        <f t="shared" si="64"/>
        <v>1</v>
      </c>
      <c r="B4131">
        <v>3007047</v>
      </c>
      <c r="C4131">
        <v>1380</v>
      </c>
      <c r="D4131">
        <v>1500</v>
      </c>
      <c r="E4131"/>
      <c r="F4131" t="s">
        <v>253</v>
      </c>
      <c r="G4131">
        <v>1</v>
      </c>
      <c r="H4131">
        <v>0</v>
      </c>
      <c r="I4131">
        <v>0</v>
      </c>
      <c r="J4131">
        <v>0</v>
      </c>
      <c r="K4131">
        <v>0</v>
      </c>
      <c r="L4131">
        <v>0</v>
      </c>
      <c r="M4131" t="s">
        <v>9037</v>
      </c>
    </row>
    <row r="4132" spans="1:13">
      <c r="A4132" s="13">
        <f t="shared" si="64"/>
        <v>4</v>
      </c>
      <c r="B4132">
        <v>3007048</v>
      </c>
      <c r="C4132">
        <v>1380</v>
      </c>
      <c r="D4132">
        <v>1500</v>
      </c>
      <c r="E4132"/>
      <c r="F4132" t="s">
        <v>253</v>
      </c>
      <c r="G4132">
        <v>4</v>
      </c>
      <c r="H4132">
        <v>0</v>
      </c>
      <c r="I4132">
        <v>0</v>
      </c>
      <c r="J4132">
        <v>0</v>
      </c>
      <c r="K4132">
        <v>0</v>
      </c>
      <c r="L4132">
        <v>0</v>
      </c>
      <c r="M4132" t="s">
        <v>8903</v>
      </c>
    </row>
    <row r="4133" spans="1:13">
      <c r="A4133" s="13">
        <f t="shared" si="64"/>
        <v>1</v>
      </c>
      <c r="B4133">
        <v>3007050</v>
      </c>
      <c r="C4133">
        <v>1380</v>
      </c>
      <c r="D4133">
        <v>1500</v>
      </c>
      <c r="E4133"/>
      <c r="F4133" t="s">
        <v>253</v>
      </c>
      <c r="G4133">
        <v>1</v>
      </c>
      <c r="H4133">
        <v>0</v>
      </c>
      <c r="I4133">
        <v>0</v>
      </c>
      <c r="J4133">
        <v>0</v>
      </c>
      <c r="K4133">
        <v>0</v>
      </c>
      <c r="L4133">
        <v>0</v>
      </c>
      <c r="M4133" t="s">
        <v>2955</v>
      </c>
    </row>
    <row r="4134" spans="1:13">
      <c r="A4134" s="13">
        <f t="shared" si="64"/>
        <v>1</v>
      </c>
      <c r="B4134">
        <v>3007051</v>
      </c>
      <c r="C4134">
        <v>1380</v>
      </c>
      <c r="D4134">
        <v>1500</v>
      </c>
      <c r="E4134"/>
      <c r="F4134" t="s">
        <v>2956</v>
      </c>
      <c r="G4134">
        <v>1</v>
      </c>
      <c r="H4134">
        <v>0</v>
      </c>
      <c r="I4134">
        <v>0</v>
      </c>
      <c r="J4134">
        <v>0</v>
      </c>
      <c r="K4134">
        <v>0</v>
      </c>
      <c r="L4134">
        <v>0</v>
      </c>
      <c r="M4134" t="s">
        <v>8012</v>
      </c>
    </row>
    <row r="4135" spans="1:13">
      <c r="A4135" s="13">
        <f t="shared" si="64"/>
        <v>1</v>
      </c>
      <c r="B4135">
        <v>3007053</v>
      </c>
      <c r="C4135">
        <v>1380</v>
      </c>
      <c r="D4135">
        <v>1500</v>
      </c>
      <c r="E4135"/>
      <c r="F4135" t="s">
        <v>2956</v>
      </c>
      <c r="G4135">
        <v>1</v>
      </c>
      <c r="H4135">
        <v>0</v>
      </c>
      <c r="I4135">
        <v>0</v>
      </c>
      <c r="J4135">
        <v>0</v>
      </c>
      <c r="K4135">
        <v>0</v>
      </c>
      <c r="L4135">
        <v>0</v>
      </c>
      <c r="M4135" t="s">
        <v>7933</v>
      </c>
    </row>
    <row r="4136" spans="1:13">
      <c r="A4136" s="13">
        <f t="shared" si="64"/>
        <v>1</v>
      </c>
      <c r="B4136">
        <v>3007054</v>
      </c>
      <c r="C4136">
        <v>1380</v>
      </c>
      <c r="D4136">
        <v>1500</v>
      </c>
      <c r="E4136"/>
      <c r="F4136" t="s">
        <v>2956</v>
      </c>
      <c r="G4136">
        <v>1</v>
      </c>
      <c r="H4136">
        <v>0</v>
      </c>
      <c r="I4136">
        <v>0</v>
      </c>
      <c r="J4136">
        <v>0</v>
      </c>
      <c r="K4136">
        <v>0</v>
      </c>
      <c r="L4136">
        <v>0</v>
      </c>
      <c r="M4136" t="s">
        <v>2957</v>
      </c>
    </row>
    <row r="4137" spans="1:13">
      <c r="A4137" s="13">
        <f t="shared" si="64"/>
        <v>6</v>
      </c>
      <c r="B4137">
        <v>3007056</v>
      </c>
      <c r="C4137">
        <v>1380</v>
      </c>
      <c r="D4137">
        <v>1500</v>
      </c>
      <c r="E4137"/>
      <c r="F4137" t="s">
        <v>2956</v>
      </c>
      <c r="G4137">
        <v>6</v>
      </c>
      <c r="H4137">
        <v>0</v>
      </c>
      <c r="I4137">
        <v>0</v>
      </c>
      <c r="J4137">
        <v>0</v>
      </c>
      <c r="K4137">
        <v>0</v>
      </c>
      <c r="L4137">
        <v>0</v>
      </c>
      <c r="M4137" t="s">
        <v>2958</v>
      </c>
    </row>
    <row r="4138" spans="1:13">
      <c r="A4138" s="13">
        <f t="shared" si="64"/>
        <v>4</v>
      </c>
      <c r="B4138">
        <v>3007056</v>
      </c>
      <c r="C4138">
        <v>1400</v>
      </c>
      <c r="D4138">
        <v>1500</v>
      </c>
      <c r="E4138"/>
      <c r="F4138" t="s">
        <v>2956</v>
      </c>
      <c r="G4138">
        <v>4</v>
      </c>
      <c r="H4138">
        <v>0</v>
      </c>
      <c r="I4138">
        <v>0</v>
      </c>
      <c r="J4138">
        <v>0</v>
      </c>
      <c r="K4138">
        <v>0</v>
      </c>
      <c r="L4138">
        <v>0</v>
      </c>
      <c r="M4138" t="s">
        <v>2958</v>
      </c>
    </row>
    <row r="4139" spans="1:13">
      <c r="A4139" s="13">
        <f t="shared" si="64"/>
        <v>1</v>
      </c>
      <c r="B4139">
        <v>3007057</v>
      </c>
      <c r="C4139">
        <v>1380</v>
      </c>
      <c r="D4139">
        <v>1500</v>
      </c>
      <c r="E4139"/>
      <c r="F4139" t="s">
        <v>2956</v>
      </c>
      <c r="G4139">
        <v>1</v>
      </c>
      <c r="H4139">
        <v>0</v>
      </c>
      <c r="I4139">
        <v>0</v>
      </c>
      <c r="J4139">
        <v>0</v>
      </c>
      <c r="K4139">
        <v>0</v>
      </c>
      <c r="L4139">
        <v>0</v>
      </c>
      <c r="M4139" t="s">
        <v>2959</v>
      </c>
    </row>
    <row r="4140" spans="1:13">
      <c r="A4140" s="13">
        <f t="shared" si="64"/>
        <v>3</v>
      </c>
      <c r="B4140">
        <v>3007057</v>
      </c>
      <c r="C4140">
        <v>1400</v>
      </c>
      <c r="D4140">
        <v>1500</v>
      </c>
      <c r="E4140"/>
      <c r="F4140" t="s">
        <v>2956</v>
      </c>
      <c r="G4140">
        <v>3</v>
      </c>
      <c r="H4140">
        <v>0</v>
      </c>
      <c r="I4140">
        <v>0</v>
      </c>
      <c r="J4140">
        <v>0</v>
      </c>
      <c r="K4140">
        <v>0</v>
      </c>
      <c r="L4140">
        <v>0</v>
      </c>
      <c r="M4140" t="s">
        <v>2959</v>
      </c>
    </row>
    <row r="4141" spans="1:13">
      <c r="A4141" s="13">
        <f t="shared" si="64"/>
        <v>17</v>
      </c>
      <c r="B4141">
        <v>3007058</v>
      </c>
      <c r="C4141">
        <v>1380</v>
      </c>
      <c r="D4141">
        <v>1500</v>
      </c>
      <c r="E4141"/>
      <c r="F4141" t="s">
        <v>555</v>
      </c>
      <c r="G4141">
        <v>17</v>
      </c>
      <c r="H4141">
        <v>0</v>
      </c>
      <c r="I4141">
        <v>0</v>
      </c>
      <c r="J4141">
        <v>0</v>
      </c>
      <c r="K4141">
        <v>0</v>
      </c>
      <c r="L4141">
        <v>0</v>
      </c>
      <c r="M4141" t="s">
        <v>2960</v>
      </c>
    </row>
    <row r="4142" spans="1:13">
      <c r="A4142" s="13">
        <f t="shared" si="64"/>
        <v>35</v>
      </c>
      <c r="B4142">
        <v>3007059</v>
      </c>
      <c r="C4142">
        <v>1380</v>
      </c>
      <c r="D4142">
        <v>1501</v>
      </c>
      <c r="E4142"/>
      <c r="F4142" t="s">
        <v>253</v>
      </c>
      <c r="G4142">
        <v>35</v>
      </c>
      <c r="H4142">
        <v>0</v>
      </c>
      <c r="I4142">
        <v>0</v>
      </c>
      <c r="J4142">
        <v>0</v>
      </c>
      <c r="K4142">
        <v>0</v>
      </c>
      <c r="L4142">
        <v>0</v>
      </c>
      <c r="M4142" t="s">
        <v>2961</v>
      </c>
    </row>
    <row r="4143" spans="1:13">
      <c r="A4143" s="13">
        <f t="shared" si="64"/>
        <v>13</v>
      </c>
      <c r="B4143">
        <v>3007060</v>
      </c>
      <c r="C4143">
        <v>1380</v>
      </c>
      <c r="D4143">
        <v>1500</v>
      </c>
      <c r="E4143"/>
      <c r="F4143" t="s">
        <v>253</v>
      </c>
      <c r="G4143">
        <v>13</v>
      </c>
      <c r="H4143">
        <v>0</v>
      </c>
      <c r="I4143">
        <v>0</v>
      </c>
      <c r="J4143">
        <v>0</v>
      </c>
      <c r="K4143">
        <v>0</v>
      </c>
      <c r="L4143">
        <v>0</v>
      </c>
      <c r="M4143" t="s">
        <v>2962</v>
      </c>
    </row>
    <row r="4144" spans="1:13">
      <c r="A4144" s="13">
        <f t="shared" si="64"/>
        <v>2</v>
      </c>
      <c r="B4144">
        <v>3007061</v>
      </c>
      <c r="C4144">
        <v>1380</v>
      </c>
      <c r="D4144">
        <v>1500</v>
      </c>
      <c r="E4144"/>
      <c r="F4144" t="s">
        <v>253</v>
      </c>
      <c r="G4144">
        <v>2</v>
      </c>
      <c r="H4144">
        <v>0</v>
      </c>
      <c r="I4144">
        <v>0</v>
      </c>
      <c r="J4144">
        <v>0</v>
      </c>
      <c r="K4144">
        <v>0</v>
      </c>
      <c r="L4144">
        <v>0</v>
      </c>
      <c r="M4144" t="s">
        <v>2963</v>
      </c>
    </row>
    <row r="4145" spans="1:13">
      <c r="A4145" s="13">
        <f t="shared" si="64"/>
        <v>56</v>
      </c>
      <c r="B4145">
        <v>3007062</v>
      </c>
      <c r="C4145">
        <v>1380</v>
      </c>
      <c r="D4145">
        <v>1500</v>
      </c>
      <c r="E4145"/>
      <c r="F4145" t="s">
        <v>253</v>
      </c>
      <c r="G4145">
        <v>56</v>
      </c>
      <c r="H4145">
        <v>0</v>
      </c>
      <c r="I4145">
        <v>0</v>
      </c>
      <c r="J4145">
        <v>0</v>
      </c>
      <c r="K4145">
        <v>0</v>
      </c>
      <c r="L4145">
        <v>0</v>
      </c>
      <c r="M4145" t="s">
        <v>2964</v>
      </c>
    </row>
    <row r="4146" spans="1:13">
      <c r="A4146" s="13">
        <f t="shared" si="64"/>
        <v>39</v>
      </c>
      <c r="B4146">
        <v>3007063</v>
      </c>
      <c r="C4146">
        <v>1380</v>
      </c>
      <c r="D4146">
        <v>1500</v>
      </c>
      <c r="E4146"/>
      <c r="F4146" t="s">
        <v>253</v>
      </c>
      <c r="G4146">
        <v>39</v>
      </c>
      <c r="H4146">
        <v>0</v>
      </c>
      <c r="I4146">
        <v>0</v>
      </c>
      <c r="J4146">
        <v>0</v>
      </c>
      <c r="K4146">
        <v>0</v>
      </c>
      <c r="L4146">
        <v>0</v>
      </c>
      <c r="M4146" t="s">
        <v>8716</v>
      </c>
    </row>
    <row r="4147" spans="1:13">
      <c r="A4147" s="13">
        <f t="shared" si="64"/>
        <v>100</v>
      </c>
      <c r="B4147">
        <v>3007064</v>
      </c>
      <c r="C4147">
        <v>1380</v>
      </c>
      <c r="D4147">
        <v>1500</v>
      </c>
      <c r="E4147"/>
      <c r="F4147" t="s">
        <v>253</v>
      </c>
      <c r="G4147">
        <v>100</v>
      </c>
      <c r="H4147">
        <v>0</v>
      </c>
      <c r="I4147">
        <v>0</v>
      </c>
      <c r="J4147">
        <v>0</v>
      </c>
      <c r="K4147">
        <v>0</v>
      </c>
      <c r="L4147">
        <v>0</v>
      </c>
      <c r="M4147" t="s">
        <v>8202</v>
      </c>
    </row>
    <row r="4148" spans="1:13">
      <c r="A4148" s="13">
        <f t="shared" si="64"/>
        <v>123</v>
      </c>
      <c r="B4148">
        <v>3007065</v>
      </c>
      <c r="C4148">
        <v>1380</v>
      </c>
      <c r="D4148">
        <v>1500</v>
      </c>
      <c r="E4148"/>
      <c r="F4148" t="s">
        <v>253</v>
      </c>
      <c r="G4148">
        <v>123</v>
      </c>
      <c r="H4148">
        <v>0</v>
      </c>
      <c r="I4148">
        <v>0</v>
      </c>
      <c r="J4148">
        <v>0</v>
      </c>
      <c r="K4148">
        <v>0</v>
      </c>
      <c r="L4148">
        <v>0</v>
      </c>
      <c r="M4148" t="s">
        <v>2965</v>
      </c>
    </row>
    <row r="4149" spans="1:13">
      <c r="A4149" s="13">
        <f t="shared" si="64"/>
        <v>6</v>
      </c>
      <c r="B4149">
        <v>3007066</v>
      </c>
      <c r="C4149">
        <v>1380</v>
      </c>
      <c r="D4149">
        <v>1501</v>
      </c>
      <c r="E4149"/>
      <c r="F4149" t="s">
        <v>253</v>
      </c>
      <c r="G4149">
        <v>6</v>
      </c>
      <c r="H4149">
        <v>0</v>
      </c>
      <c r="I4149">
        <v>0</v>
      </c>
      <c r="J4149">
        <v>0</v>
      </c>
      <c r="K4149">
        <v>0</v>
      </c>
      <c r="L4149">
        <v>0</v>
      </c>
      <c r="M4149" t="s">
        <v>2966</v>
      </c>
    </row>
    <row r="4150" spans="1:13">
      <c r="A4150" s="13">
        <f t="shared" si="64"/>
        <v>7</v>
      </c>
      <c r="B4150">
        <v>3007067</v>
      </c>
      <c r="C4150">
        <v>1380</v>
      </c>
      <c r="D4150">
        <v>1500</v>
      </c>
      <c r="E4150"/>
      <c r="F4150" t="s">
        <v>253</v>
      </c>
      <c r="G4150">
        <v>7</v>
      </c>
      <c r="H4150">
        <v>0</v>
      </c>
      <c r="I4150">
        <v>0</v>
      </c>
      <c r="J4150">
        <v>0</v>
      </c>
      <c r="K4150">
        <v>0</v>
      </c>
      <c r="L4150">
        <v>0</v>
      </c>
      <c r="M4150" t="s">
        <v>9397</v>
      </c>
    </row>
    <row r="4151" spans="1:13">
      <c r="A4151" s="13">
        <f t="shared" si="64"/>
        <v>5</v>
      </c>
      <c r="B4151">
        <v>3007068</v>
      </c>
      <c r="C4151">
        <v>1380</v>
      </c>
      <c r="D4151">
        <v>1500</v>
      </c>
      <c r="E4151"/>
      <c r="F4151" t="s">
        <v>253</v>
      </c>
      <c r="G4151">
        <v>5</v>
      </c>
      <c r="H4151">
        <v>0</v>
      </c>
      <c r="I4151">
        <v>0</v>
      </c>
      <c r="J4151">
        <v>0</v>
      </c>
      <c r="K4151">
        <v>0</v>
      </c>
      <c r="L4151">
        <v>0</v>
      </c>
      <c r="M4151" t="s">
        <v>2967</v>
      </c>
    </row>
    <row r="4152" spans="1:13">
      <c r="A4152" s="13">
        <f t="shared" si="64"/>
        <v>2</v>
      </c>
      <c r="B4152">
        <v>3007069</v>
      </c>
      <c r="C4152">
        <v>1380</v>
      </c>
      <c r="D4152">
        <v>1500</v>
      </c>
      <c r="E4152"/>
      <c r="F4152" t="s">
        <v>253</v>
      </c>
      <c r="G4152">
        <v>2</v>
      </c>
      <c r="H4152">
        <v>0</v>
      </c>
      <c r="I4152">
        <v>0</v>
      </c>
      <c r="J4152">
        <v>0</v>
      </c>
      <c r="K4152">
        <v>0</v>
      </c>
      <c r="L4152">
        <v>0</v>
      </c>
      <c r="M4152" t="s">
        <v>2968</v>
      </c>
    </row>
    <row r="4153" spans="1:13">
      <c r="A4153" s="13">
        <f t="shared" si="64"/>
        <v>5</v>
      </c>
      <c r="B4153">
        <v>3007070</v>
      </c>
      <c r="C4153">
        <v>1380</v>
      </c>
      <c r="D4153">
        <v>1500</v>
      </c>
      <c r="E4153"/>
      <c r="F4153" t="s">
        <v>253</v>
      </c>
      <c r="G4153">
        <v>5</v>
      </c>
      <c r="H4153">
        <v>0</v>
      </c>
      <c r="I4153">
        <v>0</v>
      </c>
      <c r="J4153">
        <v>0</v>
      </c>
      <c r="K4153">
        <v>0</v>
      </c>
      <c r="L4153">
        <v>0</v>
      </c>
      <c r="M4153" t="s">
        <v>2969</v>
      </c>
    </row>
    <row r="4154" spans="1:13">
      <c r="A4154" s="13">
        <f t="shared" si="64"/>
        <v>3</v>
      </c>
      <c r="B4154">
        <v>3007071</v>
      </c>
      <c r="C4154">
        <v>1380</v>
      </c>
      <c r="D4154">
        <v>1500</v>
      </c>
      <c r="E4154"/>
      <c r="F4154" t="s">
        <v>253</v>
      </c>
      <c r="G4154">
        <v>3</v>
      </c>
      <c r="H4154">
        <v>0</v>
      </c>
      <c r="I4154">
        <v>0</v>
      </c>
      <c r="J4154">
        <v>0</v>
      </c>
      <c r="K4154">
        <v>0</v>
      </c>
      <c r="L4154">
        <v>0</v>
      </c>
      <c r="M4154" t="s">
        <v>9155</v>
      </c>
    </row>
    <row r="4155" spans="1:13">
      <c r="A4155" s="13">
        <f t="shared" si="64"/>
        <v>3</v>
      </c>
      <c r="B4155">
        <v>3007072</v>
      </c>
      <c r="C4155">
        <v>1380</v>
      </c>
      <c r="D4155">
        <v>1500</v>
      </c>
      <c r="E4155"/>
      <c r="F4155" t="s">
        <v>253</v>
      </c>
      <c r="G4155">
        <v>3</v>
      </c>
      <c r="H4155">
        <v>0</v>
      </c>
      <c r="I4155">
        <v>0</v>
      </c>
      <c r="J4155">
        <v>0</v>
      </c>
      <c r="K4155">
        <v>0</v>
      </c>
      <c r="L4155">
        <v>0</v>
      </c>
      <c r="M4155" t="s">
        <v>8424</v>
      </c>
    </row>
    <row r="4156" spans="1:13">
      <c r="A4156" s="13">
        <f t="shared" si="64"/>
        <v>121</v>
      </c>
      <c r="B4156">
        <v>3007073</v>
      </c>
      <c r="C4156">
        <v>1380</v>
      </c>
      <c r="D4156">
        <v>1500</v>
      </c>
      <c r="E4156"/>
      <c r="F4156" t="s">
        <v>253</v>
      </c>
      <c r="G4156">
        <v>121</v>
      </c>
      <c r="H4156">
        <v>0</v>
      </c>
      <c r="I4156">
        <v>0</v>
      </c>
      <c r="J4156">
        <v>0</v>
      </c>
      <c r="K4156">
        <v>0</v>
      </c>
      <c r="L4156">
        <v>0</v>
      </c>
      <c r="M4156" t="s">
        <v>2970</v>
      </c>
    </row>
    <row r="4157" spans="1:13">
      <c r="A4157" s="13">
        <f t="shared" si="64"/>
        <v>9</v>
      </c>
      <c r="B4157">
        <v>3007074</v>
      </c>
      <c r="C4157">
        <v>1380</v>
      </c>
      <c r="D4157">
        <v>1500</v>
      </c>
      <c r="E4157"/>
      <c r="F4157" t="s">
        <v>253</v>
      </c>
      <c r="G4157">
        <v>9</v>
      </c>
      <c r="H4157">
        <v>0</v>
      </c>
      <c r="I4157">
        <v>0</v>
      </c>
      <c r="J4157">
        <v>0</v>
      </c>
      <c r="K4157">
        <v>0</v>
      </c>
      <c r="L4157">
        <v>0</v>
      </c>
      <c r="M4157" t="s">
        <v>2971</v>
      </c>
    </row>
    <row r="4158" spans="1:13">
      <c r="A4158" s="13">
        <f t="shared" si="64"/>
        <v>1</v>
      </c>
      <c r="B4158">
        <v>3007075</v>
      </c>
      <c r="C4158">
        <v>1380</v>
      </c>
      <c r="D4158">
        <v>1500</v>
      </c>
      <c r="E4158"/>
      <c r="F4158" t="s">
        <v>253</v>
      </c>
      <c r="G4158">
        <v>1</v>
      </c>
      <c r="H4158">
        <v>0</v>
      </c>
      <c r="I4158">
        <v>0</v>
      </c>
      <c r="J4158">
        <v>0</v>
      </c>
      <c r="K4158">
        <v>0</v>
      </c>
      <c r="L4158">
        <v>0</v>
      </c>
      <c r="M4158" t="s">
        <v>7742</v>
      </c>
    </row>
    <row r="4159" spans="1:13">
      <c r="A4159" s="13">
        <f t="shared" si="64"/>
        <v>16</v>
      </c>
      <c r="B4159">
        <v>3007076</v>
      </c>
      <c r="C4159">
        <v>1380</v>
      </c>
      <c r="D4159">
        <v>1500</v>
      </c>
      <c r="E4159"/>
      <c r="F4159" t="s">
        <v>253</v>
      </c>
      <c r="G4159">
        <v>16</v>
      </c>
      <c r="H4159">
        <v>0</v>
      </c>
      <c r="I4159">
        <v>0</v>
      </c>
      <c r="J4159">
        <v>0</v>
      </c>
      <c r="K4159">
        <v>0</v>
      </c>
      <c r="L4159">
        <v>0</v>
      </c>
      <c r="M4159" t="s">
        <v>2972</v>
      </c>
    </row>
    <row r="4160" spans="1:13">
      <c r="A4160" s="13">
        <f t="shared" si="64"/>
        <v>15</v>
      </c>
      <c r="B4160">
        <v>3007076</v>
      </c>
      <c r="C4160">
        <v>1400</v>
      </c>
      <c r="D4160">
        <v>1500</v>
      </c>
      <c r="E4160"/>
      <c r="F4160" t="s">
        <v>253</v>
      </c>
      <c r="G4160">
        <v>15</v>
      </c>
      <c r="H4160">
        <v>0</v>
      </c>
      <c r="I4160">
        <v>0</v>
      </c>
      <c r="J4160">
        <v>0</v>
      </c>
      <c r="K4160">
        <v>0</v>
      </c>
      <c r="L4160">
        <v>0</v>
      </c>
      <c r="M4160" t="s">
        <v>2972</v>
      </c>
    </row>
    <row r="4161" spans="1:13">
      <c r="A4161" s="13">
        <f t="shared" si="64"/>
        <v>3</v>
      </c>
      <c r="B4161">
        <v>3007077</v>
      </c>
      <c r="C4161">
        <v>1380</v>
      </c>
      <c r="D4161">
        <v>1500</v>
      </c>
      <c r="E4161"/>
      <c r="F4161" t="s">
        <v>253</v>
      </c>
      <c r="G4161">
        <v>3</v>
      </c>
      <c r="H4161">
        <v>0</v>
      </c>
      <c r="I4161">
        <v>0</v>
      </c>
      <c r="J4161">
        <v>0</v>
      </c>
      <c r="K4161">
        <v>0</v>
      </c>
      <c r="L4161">
        <v>0</v>
      </c>
      <c r="M4161" t="s">
        <v>2973</v>
      </c>
    </row>
    <row r="4162" spans="1:13">
      <c r="A4162" s="13">
        <f t="shared" si="64"/>
        <v>3</v>
      </c>
      <c r="B4162">
        <v>3007078</v>
      </c>
      <c r="C4162">
        <v>1380</v>
      </c>
      <c r="D4162">
        <v>1500</v>
      </c>
      <c r="E4162"/>
      <c r="F4162" t="s">
        <v>253</v>
      </c>
      <c r="G4162">
        <v>3</v>
      </c>
      <c r="H4162">
        <v>0</v>
      </c>
      <c r="I4162">
        <v>0</v>
      </c>
      <c r="J4162">
        <v>0</v>
      </c>
      <c r="K4162">
        <v>0</v>
      </c>
      <c r="L4162">
        <v>0</v>
      </c>
      <c r="M4162" t="s">
        <v>2974</v>
      </c>
    </row>
    <row r="4163" spans="1:13">
      <c r="A4163" s="13">
        <f t="shared" ref="A4163:A4226" si="65">G4163+H4163+I4163</f>
        <v>2</v>
      </c>
      <c r="B4163">
        <v>3007078</v>
      </c>
      <c r="C4163">
        <v>1400</v>
      </c>
      <c r="D4163">
        <v>1500</v>
      </c>
      <c r="E4163"/>
      <c r="F4163" t="s">
        <v>253</v>
      </c>
      <c r="G4163">
        <v>2</v>
      </c>
      <c r="H4163">
        <v>0</v>
      </c>
      <c r="I4163">
        <v>0</v>
      </c>
      <c r="J4163">
        <v>0</v>
      </c>
      <c r="K4163">
        <v>0</v>
      </c>
      <c r="L4163">
        <v>0</v>
      </c>
      <c r="M4163" t="s">
        <v>2974</v>
      </c>
    </row>
    <row r="4164" spans="1:13">
      <c r="A4164" s="13">
        <f t="shared" si="65"/>
        <v>19</v>
      </c>
      <c r="B4164">
        <v>3007079</v>
      </c>
      <c r="C4164">
        <v>1380</v>
      </c>
      <c r="D4164">
        <v>1500</v>
      </c>
      <c r="E4164"/>
      <c r="F4164" t="s">
        <v>253</v>
      </c>
      <c r="G4164">
        <v>19</v>
      </c>
      <c r="H4164">
        <v>0</v>
      </c>
      <c r="I4164">
        <v>0</v>
      </c>
      <c r="J4164">
        <v>0</v>
      </c>
      <c r="K4164">
        <v>0</v>
      </c>
      <c r="L4164">
        <v>0</v>
      </c>
      <c r="M4164" t="s">
        <v>7834</v>
      </c>
    </row>
    <row r="4165" spans="1:13">
      <c r="A4165" s="13">
        <f t="shared" si="65"/>
        <v>43</v>
      </c>
      <c r="B4165">
        <v>3007080</v>
      </c>
      <c r="C4165">
        <v>1380</v>
      </c>
      <c r="D4165">
        <v>1500</v>
      </c>
      <c r="E4165"/>
      <c r="F4165" t="s">
        <v>253</v>
      </c>
      <c r="G4165">
        <v>43</v>
      </c>
      <c r="H4165">
        <v>0</v>
      </c>
      <c r="I4165">
        <v>0</v>
      </c>
      <c r="J4165">
        <v>0</v>
      </c>
      <c r="K4165">
        <v>0</v>
      </c>
      <c r="L4165">
        <v>0</v>
      </c>
      <c r="M4165" t="s">
        <v>2975</v>
      </c>
    </row>
    <row r="4166" spans="1:13">
      <c r="A4166" s="13">
        <f t="shared" si="65"/>
        <v>46</v>
      </c>
      <c r="B4166">
        <v>3007081</v>
      </c>
      <c r="C4166">
        <v>1380</v>
      </c>
      <c r="D4166">
        <v>1500</v>
      </c>
      <c r="E4166"/>
      <c r="F4166" t="s">
        <v>253</v>
      </c>
      <c r="G4166">
        <v>46</v>
      </c>
      <c r="H4166">
        <v>0</v>
      </c>
      <c r="I4166">
        <v>0</v>
      </c>
      <c r="J4166">
        <v>0</v>
      </c>
      <c r="K4166">
        <v>0</v>
      </c>
      <c r="L4166">
        <v>0</v>
      </c>
      <c r="M4166" t="s">
        <v>2976</v>
      </c>
    </row>
    <row r="4167" spans="1:13">
      <c r="A4167" s="13">
        <f t="shared" si="65"/>
        <v>46</v>
      </c>
      <c r="B4167">
        <v>3007082</v>
      </c>
      <c r="C4167">
        <v>1380</v>
      </c>
      <c r="D4167">
        <v>1500</v>
      </c>
      <c r="E4167"/>
      <c r="F4167" t="s">
        <v>253</v>
      </c>
      <c r="G4167">
        <v>46</v>
      </c>
      <c r="H4167">
        <v>0</v>
      </c>
      <c r="I4167">
        <v>0</v>
      </c>
      <c r="J4167">
        <v>0</v>
      </c>
      <c r="K4167">
        <v>0</v>
      </c>
      <c r="L4167">
        <v>0</v>
      </c>
      <c r="M4167" t="s">
        <v>2977</v>
      </c>
    </row>
    <row r="4168" spans="1:13">
      <c r="A4168" s="13">
        <f t="shared" si="65"/>
        <v>83</v>
      </c>
      <c r="B4168">
        <v>3007083</v>
      </c>
      <c r="C4168">
        <v>1380</v>
      </c>
      <c r="D4168">
        <v>1500</v>
      </c>
      <c r="E4168"/>
      <c r="F4168" t="s">
        <v>253</v>
      </c>
      <c r="G4168">
        <v>83</v>
      </c>
      <c r="H4168">
        <v>0</v>
      </c>
      <c r="I4168">
        <v>0</v>
      </c>
      <c r="J4168">
        <v>0</v>
      </c>
      <c r="K4168">
        <v>0</v>
      </c>
      <c r="L4168">
        <v>0</v>
      </c>
      <c r="M4168" t="s">
        <v>2978</v>
      </c>
    </row>
    <row r="4169" spans="1:13">
      <c r="A4169" s="13">
        <f t="shared" si="65"/>
        <v>1</v>
      </c>
      <c r="B4169">
        <v>3007085</v>
      </c>
      <c r="C4169">
        <v>1380</v>
      </c>
      <c r="D4169">
        <v>1500</v>
      </c>
      <c r="E4169"/>
      <c r="F4169" t="s">
        <v>253</v>
      </c>
      <c r="G4169">
        <v>1</v>
      </c>
      <c r="H4169">
        <v>0</v>
      </c>
      <c r="I4169">
        <v>0</v>
      </c>
      <c r="J4169">
        <v>0</v>
      </c>
      <c r="K4169">
        <v>0</v>
      </c>
      <c r="L4169">
        <v>0</v>
      </c>
      <c r="M4169" t="s">
        <v>8664</v>
      </c>
    </row>
    <row r="4170" spans="1:13">
      <c r="A4170" s="13">
        <f t="shared" si="65"/>
        <v>11</v>
      </c>
      <c r="B4170">
        <v>3007086</v>
      </c>
      <c r="C4170">
        <v>1380</v>
      </c>
      <c r="D4170">
        <v>1501</v>
      </c>
      <c r="E4170"/>
      <c r="F4170" t="s">
        <v>253</v>
      </c>
      <c r="G4170">
        <v>11</v>
      </c>
      <c r="H4170">
        <v>0</v>
      </c>
      <c r="I4170">
        <v>0</v>
      </c>
      <c r="J4170">
        <v>0</v>
      </c>
      <c r="K4170">
        <v>0</v>
      </c>
      <c r="L4170">
        <v>0</v>
      </c>
      <c r="M4170" t="s">
        <v>2979</v>
      </c>
    </row>
    <row r="4171" spans="1:13">
      <c r="A4171" s="13">
        <f t="shared" si="65"/>
        <v>3</v>
      </c>
      <c r="B4171">
        <v>3007087</v>
      </c>
      <c r="C4171">
        <v>1380</v>
      </c>
      <c r="D4171">
        <v>1500</v>
      </c>
      <c r="E4171"/>
      <c r="F4171" t="s">
        <v>253</v>
      </c>
      <c r="G4171">
        <v>3</v>
      </c>
      <c r="H4171">
        <v>0</v>
      </c>
      <c r="I4171">
        <v>0</v>
      </c>
      <c r="J4171">
        <v>0</v>
      </c>
      <c r="K4171">
        <v>0</v>
      </c>
      <c r="L4171">
        <v>0</v>
      </c>
      <c r="M4171" t="s">
        <v>8156</v>
      </c>
    </row>
    <row r="4172" spans="1:13">
      <c r="A4172" s="13">
        <f t="shared" si="65"/>
        <v>2</v>
      </c>
      <c r="B4172">
        <v>3007088</v>
      </c>
      <c r="C4172">
        <v>1380</v>
      </c>
      <c r="D4172">
        <v>1501</v>
      </c>
      <c r="E4172"/>
      <c r="F4172" t="s">
        <v>253</v>
      </c>
      <c r="G4172">
        <v>2</v>
      </c>
      <c r="H4172">
        <v>0</v>
      </c>
      <c r="I4172">
        <v>0</v>
      </c>
      <c r="J4172">
        <v>0</v>
      </c>
      <c r="K4172">
        <v>0</v>
      </c>
      <c r="L4172">
        <v>0</v>
      </c>
      <c r="M4172" t="s">
        <v>2980</v>
      </c>
    </row>
    <row r="4173" spans="1:13">
      <c r="A4173" s="13">
        <f t="shared" si="65"/>
        <v>3</v>
      </c>
      <c r="B4173">
        <v>3007089</v>
      </c>
      <c r="C4173">
        <v>1380</v>
      </c>
      <c r="D4173">
        <v>1500</v>
      </c>
      <c r="E4173"/>
      <c r="F4173" t="s">
        <v>253</v>
      </c>
      <c r="G4173">
        <v>3</v>
      </c>
      <c r="H4173">
        <v>0</v>
      </c>
      <c r="I4173">
        <v>0</v>
      </c>
      <c r="J4173">
        <v>0</v>
      </c>
      <c r="K4173">
        <v>0</v>
      </c>
      <c r="L4173">
        <v>0</v>
      </c>
      <c r="M4173" t="s">
        <v>2981</v>
      </c>
    </row>
    <row r="4174" spans="1:13">
      <c r="A4174" s="13">
        <f t="shared" si="65"/>
        <v>13</v>
      </c>
      <c r="B4174">
        <v>3007090</v>
      </c>
      <c r="C4174">
        <v>1380</v>
      </c>
      <c r="D4174">
        <v>1500</v>
      </c>
      <c r="E4174"/>
      <c r="F4174" t="s">
        <v>253</v>
      </c>
      <c r="G4174">
        <v>13</v>
      </c>
      <c r="H4174">
        <v>0</v>
      </c>
      <c r="I4174">
        <v>0</v>
      </c>
      <c r="J4174">
        <v>0</v>
      </c>
      <c r="K4174">
        <v>0</v>
      </c>
      <c r="L4174">
        <v>0</v>
      </c>
      <c r="M4174" t="s">
        <v>7494</v>
      </c>
    </row>
    <row r="4175" spans="1:13">
      <c r="A4175" s="13">
        <f t="shared" si="65"/>
        <v>9</v>
      </c>
      <c r="B4175">
        <v>3007091</v>
      </c>
      <c r="C4175">
        <v>1380</v>
      </c>
      <c r="D4175">
        <v>1500</v>
      </c>
      <c r="E4175"/>
      <c r="F4175" t="s">
        <v>253</v>
      </c>
      <c r="G4175">
        <v>9</v>
      </c>
      <c r="H4175">
        <v>0</v>
      </c>
      <c r="I4175">
        <v>0</v>
      </c>
      <c r="J4175">
        <v>0</v>
      </c>
      <c r="K4175">
        <v>0</v>
      </c>
      <c r="L4175">
        <v>0</v>
      </c>
      <c r="M4175" t="s">
        <v>2982</v>
      </c>
    </row>
    <row r="4176" spans="1:13">
      <c r="A4176" s="13">
        <f t="shared" si="65"/>
        <v>27</v>
      </c>
      <c r="B4176">
        <v>3007092</v>
      </c>
      <c r="C4176">
        <v>1380</v>
      </c>
      <c r="D4176">
        <v>1500</v>
      </c>
      <c r="E4176"/>
      <c r="F4176" t="s">
        <v>253</v>
      </c>
      <c r="G4176">
        <v>27</v>
      </c>
      <c r="H4176">
        <v>0</v>
      </c>
      <c r="I4176">
        <v>0</v>
      </c>
      <c r="J4176">
        <v>0</v>
      </c>
      <c r="K4176">
        <v>0</v>
      </c>
      <c r="L4176">
        <v>0</v>
      </c>
      <c r="M4176" t="s">
        <v>2983</v>
      </c>
    </row>
    <row r="4177" spans="1:13">
      <c r="A4177" s="13">
        <f t="shared" si="65"/>
        <v>21</v>
      </c>
      <c r="B4177">
        <v>3007094</v>
      </c>
      <c r="C4177">
        <v>1380</v>
      </c>
      <c r="D4177">
        <v>1501</v>
      </c>
      <c r="E4177"/>
      <c r="F4177" t="s">
        <v>253</v>
      </c>
      <c r="G4177">
        <v>21</v>
      </c>
      <c r="H4177">
        <v>0</v>
      </c>
      <c r="I4177">
        <v>0</v>
      </c>
      <c r="J4177">
        <v>0</v>
      </c>
      <c r="K4177">
        <v>0</v>
      </c>
      <c r="L4177">
        <v>0</v>
      </c>
      <c r="M4177" t="s">
        <v>2984</v>
      </c>
    </row>
    <row r="4178" spans="1:13">
      <c r="A4178" s="13">
        <f t="shared" si="65"/>
        <v>2</v>
      </c>
      <c r="B4178">
        <v>3007096</v>
      </c>
      <c r="C4178">
        <v>1380</v>
      </c>
      <c r="D4178">
        <v>1500</v>
      </c>
      <c r="E4178"/>
      <c r="F4178" t="s">
        <v>253</v>
      </c>
      <c r="G4178">
        <v>2</v>
      </c>
      <c r="H4178">
        <v>0</v>
      </c>
      <c r="I4178">
        <v>0</v>
      </c>
      <c r="J4178">
        <v>0</v>
      </c>
      <c r="K4178">
        <v>0</v>
      </c>
      <c r="L4178">
        <v>0</v>
      </c>
      <c r="M4178" t="s">
        <v>7762</v>
      </c>
    </row>
    <row r="4179" spans="1:13">
      <c r="A4179" s="13">
        <f t="shared" si="65"/>
        <v>20</v>
      </c>
      <c r="B4179">
        <v>3007097</v>
      </c>
      <c r="C4179">
        <v>1380</v>
      </c>
      <c r="D4179">
        <v>1501</v>
      </c>
      <c r="E4179"/>
      <c r="F4179" t="s">
        <v>289</v>
      </c>
      <c r="G4179">
        <v>20</v>
      </c>
      <c r="H4179">
        <v>0</v>
      </c>
      <c r="I4179">
        <v>0</v>
      </c>
      <c r="J4179">
        <v>0</v>
      </c>
      <c r="K4179">
        <v>0</v>
      </c>
      <c r="L4179">
        <v>0</v>
      </c>
      <c r="M4179" t="s">
        <v>2985</v>
      </c>
    </row>
    <row r="4180" spans="1:13">
      <c r="A4180" s="13">
        <f t="shared" si="65"/>
        <v>10</v>
      </c>
      <c r="B4180">
        <v>3007097</v>
      </c>
      <c r="C4180">
        <v>1400</v>
      </c>
      <c r="D4180">
        <v>1500</v>
      </c>
      <c r="E4180"/>
      <c r="F4180" t="s">
        <v>289</v>
      </c>
      <c r="G4180">
        <v>10</v>
      </c>
      <c r="H4180">
        <v>0</v>
      </c>
      <c r="I4180">
        <v>0</v>
      </c>
      <c r="J4180">
        <v>0</v>
      </c>
      <c r="K4180">
        <v>0</v>
      </c>
      <c r="L4180">
        <v>0</v>
      </c>
      <c r="M4180" t="s">
        <v>2985</v>
      </c>
    </row>
    <row r="4181" spans="1:13">
      <c r="A4181" s="13">
        <f t="shared" si="65"/>
        <v>8</v>
      </c>
      <c r="B4181">
        <v>3007098</v>
      </c>
      <c r="C4181">
        <v>1380</v>
      </c>
      <c r="D4181">
        <v>1500</v>
      </c>
      <c r="E4181"/>
      <c r="F4181" t="s">
        <v>253</v>
      </c>
      <c r="G4181">
        <v>8</v>
      </c>
      <c r="H4181">
        <v>0</v>
      </c>
      <c r="I4181">
        <v>0</v>
      </c>
      <c r="J4181">
        <v>0</v>
      </c>
      <c r="K4181">
        <v>0</v>
      </c>
      <c r="L4181">
        <v>0</v>
      </c>
      <c r="M4181" t="s">
        <v>2986</v>
      </c>
    </row>
    <row r="4182" spans="1:13">
      <c r="A4182" s="13">
        <f t="shared" si="65"/>
        <v>59</v>
      </c>
      <c r="B4182">
        <v>3007099</v>
      </c>
      <c r="C4182">
        <v>1380</v>
      </c>
      <c r="D4182">
        <v>1500</v>
      </c>
      <c r="E4182"/>
      <c r="F4182" t="s">
        <v>253</v>
      </c>
      <c r="G4182">
        <v>59</v>
      </c>
      <c r="H4182">
        <v>0</v>
      </c>
      <c r="I4182">
        <v>0</v>
      </c>
      <c r="J4182">
        <v>0</v>
      </c>
      <c r="K4182">
        <v>0</v>
      </c>
      <c r="L4182">
        <v>0</v>
      </c>
      <c r="M4182" t="s">
        <v>2987</v>
      </c>
    </row>
    <row r="4183" spans="1:13">
      <c r="A4183" s="13">
        <f t="shared" si="65"/>
        <v>5</v>
      </c>
      <c r="B4183">
        <v>3007100</v>
      </c>
      <c r="C4183">
        <v>1380</v>
      </c>
      <c r="D4183">
        <v>1500</v>
      </c>
      <c r="E4183"/>
      <c r="F4183" t="s">
        <v>253</v>
      </c>
      <c r="G4183">
        <v>5</v>
      </c>
      <c r="H4183">
        <v>0</v>
      </c>
      <c r="I4183">
        <v>0</v>
      </c>
      <c r="J4183">
        <v>0</v>
      </c>
      <c r="K4183">
        <v>0</v>
      </c>
      <c r="L4183">
        <v>0</v>
      </c>
      <c r="M4183" t="s">
        <v>2988</v>
      </c>
    </row>
    <row r="4184" spans="1:13">
      <c r="A4184" s="13">
        <f t="shared" si="65"/>
        <v>28</v>
      </c>
      <c r="B4184">
        <v>3007100</v>
      </c>
      <c r="C4184">
        <v>1400</v>
      </c>
      <c r="D4184">
        <v>1500</v>
      </c>
      <c r="E4184"/>
      <c r="F4184" t="s">
        <v>253</v>
      </c>
      <c r="G4184">
        <v>28</v>
      </c>
      <c r="H4184">
        <v>0</v>
      </c>
      <c r="I4184">
        <v>0</v>
      </c>
      <c r="J4184">
        <v>0</v>
      </c>
      <c r="K4184">
        <v>0</v>
      </c>
      <c r="L4184">
        <v>0</v>
      </c>
      <c r="M4184" t="s">
        <v>2988</v>
      </c>
    </row>
    <row r="4185" spans="1:13">
      <c r="A4185" s="13">
        <f t="shared" si="65"/>
        <v>24</v>
      </c>
      <c r="B4185">
        <v>3007101</v>
      </c>
      <c r="C4185">
        <v>1380</v>
      </c>
      <c r="D4185">
        <v>1500</v>
      </c>
      <c r="E4185"/>
      <c r="F4185" t="s">
        <v>253</v>
      </c>
      <c r="G4185">
        <v>24</v>
      </c>
      <c r="H4185">
        <v>0</v>
      </c>
      <c r="I4185">
        <v>0</v>
      </c>
      <c r="J4185">
        <v>0</v>
      </c>
      <c r="K4185">
        <v>0</v>
      </c>
      <c r="L4185">
        <v>0</v>
      </c>
      <c r="M4185" t="s">
        <v>2989</v>
      </c>
    </row>
    <row r="4186" spans="1:13">
      <c r="A4186" s="13">
        <f t="shared" si="65"/>
        <v>1</v>
      </c>
      <c r="B4186">
        <v>3007102</v>
      </c>
      <c r="C4186">
        <v>1380</v>
      </c>
      <c r="D4186">
        <v>1500</v>
      </c>
      <c r="E4186"/>
      <c r="F4186" t="s">
        <v>253</v>
      </c>
      <c r="G4186">
        <v>1</v>
      </c>
      <c r="H4186">
        <v>0</v>
      </c>
      <c r="I4186">
        <v>0</v>
      </c>
      <c r="J4186">
        <v>0</v>
      </c>
      <c r="K4186">
        <v>0</v>
      </c>
      <c r="L4186">
        <v>0</v>
      </c>
      <c r="M4186" t="s">
        <v>2990</v>
      </c>
    </row>
    <row r="4187" spans="1:13">
      <c r="A4187" s="13">
        <f t="shared" si="65"/>
        <v>26</v>
      </c>
      <c r="B4187">
        <v>3007103</v>
      </c>
      <c r="C4187">
        <v>1380</v>
      </c>
      <c r="D4187">
        <v>1500</v>
      </c>
      <c r="E4187"/>
      <c r="F4187" t="s">
        <v>253</v>
      </c>
      <c r="G4187">
        <v>26</v>
      </c>
      <c r="H4187">
        <v>0</v>
      </c>
      <c r="I4187">
        <v>0</v>
      </c>
      <c r="J4187">
        <v>0</v>
      </c>
      <c r="K4187">
        <v>0</v>
      </c>
      <c r="L4187">
        <v>0</v>
      </c>
      <c r="M4187" t="s">
        <v>2991</v>
      </c>
    </row>
    <row r="4188" spans="1:13">
      <c r="A4188" s="13">
        <f t="shared" si="65"/>
        <v>2</v>
      </c>
      <c r="B4188">
        <v>3007104</v>
      </c>
      <c r="C4188">
        <v>1380</v>
      </c>
      <c r="D4188">
        <v>1500</v>
      </c>
      <c r="E4188"/>
      <c r="F4188" t="s">
        <v>253</v>
      </c>
      <c r="G4188">
        <v>2</v>
      </c>
      <c r="H4188">
        <v>0</v>
      </c>
      <c r="I4188">
        <v>0</v>
      </c>
      <c r="J4188">
        <v>0</v>
      </c>
      <c r="K4188">
        <v>0</v>
      </c>
      <c r="L4188">
        <v>0</v>
      </c>
      <c r="M4188" t="s">
        <v>2992</v>
      </c>
    </row>
    <row r="4189" spans="1:13">
      <c r="A4189" s="13">
        <f t="shared" si="65"/>
        <v>209.94</v>
      </c>
      <c r="B4189">
        <v>3007105</v>
      </c>
      <c r="C4189">
        <v>1380</v>
      </c>
      <c r="D4189">
        <v>1500</v>
      </c>
      <c r="E4189"/>
      <c r="F4189" t="s">
        <v>122</v>
      </c>
      <c r="G4189">
        <v>9.94</v>
      </c>
      <c r="H4189">
        <v>0</v>
      </c>
      <c r="I4189">
        <v>200</v>
      </c>
      <c r="J4189">
        <v>0</v>
      </c>
      <c r="K4189">
        <v>0</v>
      </c>
      <c r="L4189">
        <v>0</v>
      </c>
      <c r="M4189" t="s">
        <v>8463</v>
      </c>
    </row>
    <row r="4190" spans="1:13">
      <c r="A4190" s="13">
        <f t="shared" si="65"/>
        <v>25</v>
      </c>
      <c r="B4190">
        <v>3007106</v>
      </c>
      <c r="C4190">
        <v>1380</v>
      </c>
      <c r="D4190">
        <v>1500</v>
      </c>
      <c r="E4190"/>
      <c r="F4190" t="s">
        <v>253</v>
      </c>
      <c r="G4190">
        <v>25</v>
      </c>
      <c r="H4190">
        <v>0</v>
      </c>
      <c r="I4190">
        <v>0</v>
      </c>
      <c r="J4190">
        <v>0</v>
      </c>
      <c r="K4190">
        <v>0</v>
      </c>
      <c r="L4190">
        <v>0</v>
      </c>
      <c r="M4190" t="s">
        <v>2993</v>
      </c>
    </row>
    <row r="4191" spans="1:13">
      <c r="A4191" s="13">
        <f t="shared" si="65"/>
        <v>5</v>
      </c>
      <c r="B4191">
        <v>3007106</v>
      </c>
      <c r="C4191">
        <v>1400</v>
      </c>
      <c r="D4191">
        <v>1500</v>
      </c>
      <c r="E4191"/>
      <c r="F4191" t="s">
        <v>253</v>
      </c>
      <c r="G4191">
        <v>5</v>
      </c>
      <c r="H4191">
        <v>0</v>
      </c>
      <c r="I4191">
        <v>0</v>
      </c>
      <c r="J4191">
        <v>0</v>
      </c>
      <c r="K4191">
        <v>0</v>
      </c>
      <c r="L4191">
        <v>0</v>
      </c>
      <c r="M4191" t="s">
        <v>2993</v>
      </c>
    </row>
    <row r="4192" spans="1:13">
      <c r="A4192" s="13">
        <f t="shared" si="65"/>
        <v>6</v>
      </c>
      <c r="B4192">
        <v>3007108</v>
      </c>
      <c r="C4192">
        <v>1380</v>
      </c>
      <c r="D4192">
        <v>1500</v>
      </c>
      <c r="E4192"/>
      <c r="F4192" t="s">
        <v>253</v>
      </c>
      <c r="G4192">
        <v>6</v>
      </c>
      <c r="H4192">
        <v>0</v>
      </c>
      <c r="I4192">
        <v>0</v>
      </c>
      <c r="J4192">
        <v>0</v>
      </c>
      <c r="K4192">
        <v>0</v>
      </c>
      <c r="L4192">
        <v>0</v>
      </c>
      <c r="M4192" t="s">
        <v>2994</v>
      </c>
    </row>
    <row r="4193" spans="1:13">
      <c r="A4193" s="13">
        <f t="shared" si="65"/>
        <v>25</v>
      </c>
      <c r="B4193">
        <v>3007109</v>
      </c>
      <c r="C4193">
        <v>1380</v>
      </c>
      <c r="D4193">
        <v>1500</v>
      </c>
      <c r="E4193"/>
      <c r="F4193" t="s">
        <v>253</v>
      </c>
      <c r="G4193">
        <v>25</v>
      </c>
      <c r="H4193">
        <v>0</v>
      </c>
      <c r="I4193">
        <v>0</v>
      </c>
      <c r="J4193">
        <v>0</v>
      </c>
      <c r="K4193">
        <v>0</v>
      </c>
      <c r="L4193">
        <v>0</v>
      </c>
      <c r="M4193" t="s">
        <v>2995</v>
      </c>
    </row>
    <row r="4194" spans="1:13">
      <c r="A4194" s="13">
        <f t="shared" si="65"/>
        <v>83</v>
      </c>
      <c r="B4194">
        <v>3007111</v>
      </c>
      <c r="C4194">
        <v>1380</v>
      </c>
      <c r="D4194">
        <v>1500</v>
      </c>
      <c r="E4194"/>
      <c r="F4194" t="s">
        <v>253</v>
      </c>
      <c r="G4194">
        <v>83</v>
      </c>
      <c r="H4194">
        <v>0</v>
      </c>
      <c r="I4194">
        <v>0</v>
      </c>
      <c r="J4194">
        <v>0</v>
      </c>
      <c r="K4194">
        <v>0</v>
      </c>
      <c r="L4194">
        <v>0</v>
      </c>
      <c r="M4194" t="s">
        <v>2996</v>
      </c>
    </row>
    <row r="4195" spans="1:13">
      <c r="A4195" s="13">
        <f t="shared" si="65"/>
        <v>29</v>
      </c>
      <c r="B4195">
        <v>3007112</v>
      </c>
      <c r="C4195">
        <v>1380</v>
      </c>
      <c r="D4195">
        <v>1500</v>
      </c>
      <c r="E4195"/>
      <c r="F4195" t="s">
        <v>253</v>
      </c>
      <c r="G4195">
        <v>29</v>
      </c>
      <c r="H4195">
        <v>0</v>
      </c>
      <c r="I4195">
        <v>0</v>
      </c>
      <c r="J4195">
        <v>0</v>
      </c>
      <c r="K4195">
        <v>0</v>
      </c>
      <c r="L4195">
        <v>0</v>
      </c>
      <c r="M4195" t="s">
        <v>2997</v>
      </c>
    </row>
    <row r="4196" spans="1:13">
      <c r="A4196" s="13">
        <f t="shared" si="65"/>
        <v>67</v>
      </c>
      <c r="B4196">
        <v>3007113</v>
      </c>
      <c r="C4196">
        <v>1380</v>
      </c>
      <c r="D4196">
        <v>1500</v>
      </c>
      <c r="E4196"/>
      <c r="F4196" t="s">
        <v>253</v>
      </c>
      <c r="G4196">
        <v>67</v>
      </c>
      <c r="H4196">
        <v>0</v>
      </c>
      <c r="I4196">
        <v>0</v>
      </c>
      <c r="J4196">
        <v>0</v>
      </c>
      <c r="K4196">
        <v>0</v>
      </c>
      <c r="L4196">
        <v>0</v>
      </c>
      <c r="M4196" t="s">
        <v>2998</v>
      </c>
    </row>
    <row r="4197" spans="1:13">
      <c r="A4197" s="13">
        <f t="shared" si="65"/>
        <v>3</v>
      </c>
      <c r="B4197">
        <v>3007114</v>
      </c>
      <c r="C4197">
        <v>1380</v>
      </c>
      <c r="D4197">
        <v>1500</v>
      </c>
      <c r="E4197"/>
      <c r="F4197" t="s">
        <v>253</v>
      </c>
      <c r="G4197">
        <v>3</v>
      </c>
      <c r="H4197">
        <v>0</v>
      </c>
      <c r="I4197">
        <v>0</v>
      </c>
      <c r="J4197">
        <v>0</v>
      </c>
      <c r="K4197">
        <v>0</v>
      </c>
      <c r="L4197">
        <v>0</v>
      </c>
      <c r="M4197" t="s">
        <v>2999</v>
      </c>
    </row>
    <row r="4198" spans="1:13">
      <c r="A4198" s="13">
        <f t="shared" si="65"/>
        <v>1</v>
      </c>
      <c r="B4198">
        <v>3007115</v>
      </c>
      <c r="C4198">
        <v>1380</v>
      </c>
      <c r="D4198">
        <v>1500</v>
      </c>
      <c r="E4198"/>
      <c r="F4198" t="s">
        <v>253</v>
      </c>
      <c r="G4198">
        <v>1</v>
      </c>
      <c r="H4198">
        <v>0</v>
      </c>
      <c r="I4198">
        <v>0</v>
      </c>
      <c r="J4198">
        <v>0</v>
      </c>
      <c r="K4198">
        <v>0</v>
      </c>
      <c r="L4198">
        <v>0</v>
      </c>
      <c r="M4198" t="s">
        <v>3000</v>
      </c>
    </row>
    <row r="4199" spans="1:13">
      <c r="A4199" s="13">
        <f t="shared" si="65"/>
        <v>2</v>
      </c>
      <c r="B4199">
        <v>3007116</v>
      </c>
      <c r="C4199">
        <v>1380</v>
      </c>
      <c r="D4199">
        <v>1500</v>
      </c>
      <c r="E4199"/>
      <c r="F4199" t="s">
        <v>253</v>
      </c>
      <c r="G4199">
        <v>2</v>
      </c>
      <c r="H4199">
        <v>0</v>
      </c>
      <c r="I4199">
        <v>0</v>
      </c>
      <c r="J4199">
        <v>0</v>
      </c>
      <c r="K4199">
        <v>0</v>
      </c>
      <c r="L4199">
        <v>0</v>
      </c>
      <c r="M4199" t="s">
        <v>9451</v>
      </c>
    </row>
    <row r="4200" spans="1:13">
      <c r="A4200" s="13">
        <f t="shared" si="65"/>
        <v>3</v>
      </c>
      <c r="B4200">
        <v>3007117</v>
      </c>
      <c r="C4200">
        <v>1380</v>
      </c>
      <c r="D4200">
        <v>1501</v>
      </c>
      <c r="E4200"/>
      <c r="F4200" t="s">
        <v>253</v>
      </c>
      <c r="G4200">
        <v>3</v>
      </c>
      <c r="H4200">
        <v>0</v>
      </c>
      <c r="I4200">
        <v>0</v>
      </c>
      <c r="J4200">
        <v>0</v>
      </c>
      <c r="K4200">
        <v>0</v>
      </c>
      <c r="L4200">
        <v>0</v>
      </c>
      <c r="M4200" t="s">
        <v>3001</v>
      </c>
    </row>
    <row r="4201" spans="1:13">
      <c r="A4201" s="13">
        <f t="shared" si="65"/>
        <v>2</v>
      </c>
      <c r="B4201">
        <v>3007118</v>
      </c>
      <c r="C4201">
        <v>1380</v>
      </c>
      <c r="D4201">
        <v>1501</v>
      </c>
      <c r="E4201"/>
      <c r="F4201" t="s">
        <v>253</v>
      </c>
      <c r="G4201">
        <v>2</v>
      </c>
      <c r="H4201">
        <v>0</v>
      </c>
      <c r="I4201">
        <v>0</v>
      </c>
      <c r="J4201">
        <v>0</v>
      </c>
      <c r="K4201">
        <v>0</v>
      </c>
      <c r="L4201">
        <v>0</v>
      </c>
      <c r="M4201" t="s">
        <v>3002</v>
      </c>
    </row>
    <row r="4202" spans="1:13">
      <c r="A4202" s="13">
        <f t="shared" si="65"/>
        <v>6</v>
      </c>
      <c r="B4202">
        <v>3007119</v>
      </c>
      <c r="C4202">
        <v>1380</v>
      </c>
      <c r="D4202">
        <v>1501</v>
      </c>
      <c r="E4202"/>
      <c r="F4202" t="s">
        <v>1443</v>
      </c>
      <c r="G4202">
        <v>6</v>
      </c>
      <c r="H4202">
        <v>0</v>
      </c>
      <c r="I4202">
        <v>0</v>
      </c>
      <c r="J4202">
        <v>0</v>
      </c>
      <c r="K4202">
        <v>0</v>
      </c>
      <c r="L4202">
        <v>0</v>
      </c>
      <c r="M4202" t="s">
        <v>3003</v>
      </c>
    </row>
    <row r="4203" spans="1:13">
      <c r="A4203" s="13">
        <f t="shared" si="65"/>
        <v>6</v>
      </c>
      <c r="B4203">
        <v>3007120</v>
      </c>
      <c r="C4203">
        <v>1380</v>
      </c>
      <c r="D4203">
        <v>1501</v>
      </c>
      <c r="E4203"/>
      <c r="F4203" t="s">
        <v>253</v>
      </c>
      <c r="G4203">
        <v>6</v>
      </c>
      <c r="H4203">
        <v>0</v>
      </c>
      <c r="I4203">
        <v>0</v>
      </c>
      <c r="J4203">
        <v>0</v>
      </c>
      <c r="K4203">
        <v>0</v>
      </c>
      <c r="L4203">
        <v>0</v>
      </c>
      <c r="M4203" t="s">
        <v>3004</v>
      </c>
    </row>
    <row r="4204" spans="1:13">
      <c r="A4204" s="13">
        <f t="shared" si="65"/>
        <v>1</v>
      </c>
      <c r="B4204">
        <v>3007121</v>
      </c>
      <c r="C4204">
        <v>1380</v>
      </c>
      <c r="D4204">
        <v>1500</v>
      </c>
      <c r="E4204"/>
      <c r="F4204" t="s">
        <v>253</v>
      </c>
      <c r="G4204">
        <v>1</v>
      </c>
      <c r="H4204">
        <v>0</v>
      </c>
      <c r="I4204">
        <v>0</v>
      </c>
      <c r="J4204">
        <v>0</v>
      </c>
      <c r="K4204">
        <v>0</v>
      </c>
      <c r="L4204">
        <v>0</v>
      </c>
      <c r="M4204" t="s">
        <v>8717</v>
      </c>
    </row>
    <row r="4205" spans="1:13">
      <c r="A4205" s="13">
        <f t="shared" si="65"/>
        <v>10</v>
      </c>
      <c r="B4205">
        <v>3007122</v>
      </c>
      <c r="C4205">
        <v>1380</v>
      </c>
      <c r="D4205">
        <v>1500</v>
      </c>
      <c r="E4205"/>
      <c r="F4205" t="s">
        <v>253</v>
      </c>
      <c r="G4205">
        <v>10</v>
      </c>
      <c r="H4205">
        <v>0</v>
      </c>
      <c r="I4205">
        <v>0</v>
      </c>
      <c r="J4205">
        <v>0</v>
      </c>
      <c r="K4205">
        <v>0</v>
      </c>
      <c r="L4205">
        <v>0</v>
      </c>
      <c r="M4205" t="s">
        <v>3005</v>
      </c>
    </row>
    <row r="4206" spans="1:13">
      <c r="A4206" s="13">
        <f t="shared" si="65"/>
        <v>2</v>
      </c>
      <c r="B4206">
        <v>3007122</v>
      </c>
      <c r="C4206">
        <v>1400</v>
      </c>
      <c r="D4206">
        <v>1500</v>
      </c>
      <c r="E4206"/>
      <c r="F4206" t="s">
        <v>253</v>
      </c>
      <c r="G4206">
        <v>2</v>
      </c>
      <c r="H4206">
        <v>0</v>
      </c>
      <c r="I4206">
        <v>0</v>
      </c>
      <c r="J4206">
        <v>0</v>
      </c>
      <c r="K4206">
        <v>0</v>
      </c>
      <c r="L4206">
        <v>0</v>
      </c>
      <c r="M4206" t="s">
        <v>3005</v>
      </c>
    </row>
    <row r="4207" spans="1:13">
      <c r="A4207" s="13">
        <f t="shared" si="65"/>
        <v>14</v>
      </c>
      <c r="B4207">
        <v>3007123</v>
      </c>
      <c r="C4207">
        <v>1380</v>
      </c>
      <c r="D4207">
        <v>1500</v>
      </c>
      <c r="E4207"/>
      <c r="F4207" t="s">
        <v>253</v>
      </c>
      <c r="G4207">
        <v>14</v>
      </c>
      <c r="H4207">
        <v>0</v>
      </c>
      <c r="I4207">
        <v>0</v>
      </c>
      <c r="J4207">
        <v>0</v>
      </c>
      <c r="K4207">
        <v>0</v>
      </c>
      <c r="L4207">
        <v>0</v>
      </c>
      <c r="M4207" t="s">
        <v>3006</v>
      </c>
    </row>
    <row r="4208" spans="1:13">
      <c r="A4208" s="13">
        <f t="shared" si="65"/>
        <v>2</v>
      </c>
      <c r="B4208">
        <v>3007124</v>
      </c>
      <c r="C4208">
        <v>1380</v>
      </c>
      <c r="D4208">
        <v>1500</v>
      </c>
      <c r="E4208"/>
      <c r="F4208" t="s">
        <v>253</v>
      </c>
      <c r="G4208">
        <v>2</v>
      </c>
      <c r="H4208">
        <v>0</v>
      </c>
      <c r="I4208">
        <v>0</v>
      </c>
      <c r="J4208">
        <v>0</v>
      </c>
      <c r="K4208">
        <v>0</v>
      </c>
      <c r="L4208">
        <v>0</v>
      </c>
      <c r="M4208" t="s">
        <v>3007</v>
      </c>
    </row>
    <row r="4209" spans="1:13">
      <c r="A4209" s="13">
        <f t="shared" si="65"/>
        <v>2</v>
      </c>
      <c r="B4209">
        <v>3007127</v>
      </c>
      <c r="C4209">
        <v>1380</v>
      </c>
      <c r="D4209">
        <v>1500</v>
      </c>
      <c r="E4209"/>
      <c r="F4209" t="s">
        <v>253</v>
      </c>
      <c r="G4209">
        <v>2</v>
      </c>
      <c r="H4209">
        <v>0</v>
      </c>
      <c r="I4209">
        <v>0</v>
      </c>
      <c r="J4209">
        <v>0</v>
      </c>
      <c r="K4209">
        <v>0</v>
      </c>
      <c r="L4209">
        <v>0</v>
      </c>
      <c r="M4209" t="s">
        <v>3008</v>
      </c>
    </row>
    <row r="4210" spans="1:13">
      <c r="A4210" s="13">
        <f t="shared" si="65"/>
        <v>2</v>
      </c>
      <c r="B4210">
        <v>3007128</v>
      </c>
      <c r="C4210">
        <v>1380</v>
      </c>
      <c r="D4210">
        <v>1500</v>
      </c>
      <c r="E4210"/>
      <c r="F4210" t="s">
        <v>253</v>
      </c>
      <c r="G4210">
        <v>2</v>
      </c>
      <c r="H4210">
        <v>0</v>
      </c>
      <c r="I4210">
        <v>0</v>
      </c>
      <c r="J4210">
        <v>0</v>
      </c>
      <c r="K4210">
        <v>0</v>
      </c>
      <c r="L4210">
        <v>0</v>
      </c>
      <c r="M4210" t="s">
        <v>8499</v>
      </c>
    </row>
    <row r="4211" spans="1:13">
      <c r="A4211" s="13">
        <f t="shared" si="65"/>
        <v>4</v>
      </c>
      <c r="B4211">
        <v>3007129</v>
      </c>
      <c r="C4211">
        <v>1380</v>
      </c>
      <c r="D4211">
        <v>1501</v>
      </c>
      <c r="E4211"/>
      <c r="F4211" t="s">
        <v>253</v>
      </c>
      <c r="G4211">
        <v>4</v>
      </c>
      <c r="H4211">
        <v>0</v>
      </c>
      <c r="I4211">
        <v>0</v>
      </c>
      <c r="J4211">
        <v>0</v>
      </c>
      <c r="K4211">
        <v>0</v>
      </c>
      <c r="L4211">
        <v>0</v>
      </c>
      <c r="M4211" t="s">
        <v>3009</v>
      </c>
    </row>
    <row r="4212" spans="1:13">
      <c r="A4212" s="13">
        <f t="shared" si="65"/>
        <v>23</v>
      </c>
      <c r="B4212">
        <v>3007130</v>
      </c>
      <c r="C4212">
        <v>1380</v>
      </c>
      <c r="D4212">
        <v>1500</v>
      </c>
      <c r="E4212"/>
      <c r="F4212" t="s">
        <v>253</v>
      </c>
      <c r="G4212">
        <v>23</v>
      </c>
      <c r="H4212">
        <v>0</v>
      </c>
      <c r="I4212">
        <v>0</v>
      </c>
      <c r="J4212">
        <v>0</v>
      </c>
      <c r="K4212">
        <v>0</v>
      </c>
      <c r="L4212">
        <v>0</v>
      </c>
      <c r="M4212" t="s">
        <v>3010</v>
      </c>
    </row>
    <row r="4213" spans="1:13">
      <c r="A4213" s="13">
        <f t="shared" si="65"/>
        <v>9</v>
      </c>
      <c r="B4213">
        <v>3007131</v>
      </c>
      <c r="C4213">
        <v>1380</v>
      </c>
      <c r="D4213">
        <v>1500</v>
      </c>
      <c r="E4213"/>
      <c r="F4213" t="s">
        <v>2956</v>
      </c>
      <c r="G4213">
        <v>9</v>
      </c>
      <c r="H4213">
        <v>0</v>
      </c>
      <c r="I4213">
        <v>0</v>
      </c>
      <c r="J4213">
        <v>0</v>
      </c>
      <c r="K4213">
        <v>0</v>
      </c>
      <c r="L4213">
        <v>0</v>
      </c>
      <c r="M4213" t="s">
        <v>3011</v>
      </c>
    </row>
    <row r="4214" spans="1:13">
      <c r="A4214" s="13">
        <f t="shared" si="65"/>
        <v>13</v>
      </c>
      <c r="B4214">
        <v>3007134</v>
      </c>
      <c r="C4214">
        <v>1380</v>
      </c>
      <c r="D4214">
        <v>1500</v>
      </c>
      <c r="E4214"/>
      <c r="F4214" t="s">
        <v>253</v>
      </c>
      <c r="G4214">
        <v>13</v>
      </c>
      <c r="H4214">
        <v>0</v>
      </c>
      <c r="I4214">
        <v>0</v>
      </c>
      <c r="J4214">
        <v>0</v>
      </c>
      <c r="K4214">
        <v>0</v>
      </c>
      <c r="L4214">
        <v>0</v>
      </c>
      <c r="M4214" t="s">
        <v>3012</v>
      </c>
    </row>
    <row r="4215" spans="1:13">
      <c r="A4215" s="13">
        <f t="shared" si="65"/>
        <v>130</v>
      </c>
      <c r="B4215">
        <v>3007135</v>
      </c>
      <c r="C4215">
        <v>1380</v>
      </c>
      <c r="D4215">
        <v>1500</v>
      </c>
      <c r="E4215"/>
      <c r="F4215" t="s">
        <v>253</v>
      </c>
      <c r="G4215">
        <v>130</v>
      </c>
      <c r="H4215">
        <v>0</v>
      </c>
      <c r="I4215">
        <v>0</v>
      </c>
      <c r="J4215">
        <v>0</v>
      </c>
      <c r="K4215">
        <v>0</v>
      </c>
      <c r="L4215">
        <v>0</v>
      </c>
      <c r="M4215" t="s">
        <v>3013</v>
      </c>
    </row>
    <row r="4216" spans="1:13">
      <c r="A4216" s="13">
        <f t="shared" si="65"/>
        <v>58</v>
      </c>
      <c r="B4216">
        <v>3007136</v>
      </c>
      <c r="C4216">
        <v>1380</v>
      </c>
      <c r="D4216">
        <v>1500</v>
      </c>
      <c r="E4216"/>
      <c r="F4216" t="s">
        <v>253</v>
      </c>
      <c r="G4216">
        <v>58</v>
      </c>
      <c r="H4216">
        <v>0</v>
      </c>
      <c r="I4216">
        <v>0</v>
      </c>
      <c r="J4216">
        <v>0</v>
      </c>
      <c r="K4216">
        <v>0</v>
      </c>
      <c r="L4216">
        <v>0</v>
      </c>
      <c r="M4216" t="s">
        <v>3014</v>
      </c>
    </row>
    <row r="4217" spans="1:13">
      <c r="A4217" s="13">
        <f t="shared" si="65"/>
        <v>105</v>
      </c>
      <c r="B4217">
        <v>3007137</v>
      </c>
      <c r="C4217">
        <v>1380</v>
      </c>
      <c r="D4217">
        <v>1500</v>
      </c>
      <c r="E4217"/>
      <c r="F4217" t="s">
        <v>253</v>
      </c>
      <c r="G4217">
        <v>105</v>
      </c>
      <c r="H4217">
        <v>0</v>
      </c>
      <c r="I4217">
        <v>0</v>
      </c>
      <c r="J4217">
        <v>0</v>
      </c>
      <c r="K4217">
        <v>0</v>
      </c>
      <c r="L4217">
        <v>0</v>
      </c>
      <c r="M4217" t="s">
        <v>3015</v>
      </c>
    </row>
    <row r="4218" spans="1:13">
      <c r="A4218" s="13">
        <f t="shared" si="65"/>
        <v>22</v>
      </c>
      <c r="B4218">
        <v>3007138</v>
      </c>
      <c r="C4218">
        <v>1380</v>
      </c>
      <c r="D4218">
        <v>1500</v>
      </c>
      <c r="E4218"/>
      <c r="F4218" t="s">
        <v>253</v>
      </c>
      <c r="G4218">
        <v>22</v>
      </c>
      <c r="H4218">
        <v>0</v>
      </c>
      <c r="I4218">
        <v>0</v>
      </c>
      <c r="J4218">
        <v>0</v>
      </c>
      <c r="K4218">
        <v>0</v>
      </c>
      <c r="L4218">
        <v>0</v>
      </c>
      <c r="M4218" t="s">
        <v>3016</v>
      </c>
    </row>
    <row r="4219" spans="1:13">
      <c r="A4219" s="13">
        <f t="shared" si="65"/>
        <v>3</v>
      </c>
      <c r="B4219">
        <v>3007140</v>
      </c>
      <c r="C4219">
        <v>1380</v>
      </c>
      <c r="D4219">
        <v>1500</v>
      </c>
      <c r="E4219"/>
      <c r="F4219" t="s">
        <v>253</v>
      </c>
      <c r="G4219">
        <v>3</v>
      </c>
      <c r="H4219">
        <v>0</v>
      </c>
      <c r="I4219">
        <v>0</v>
      </c>
      <c r="J4219">
        <v>0</v>
      </c>
      <c r="K4219">
        <v>0</v>
      </c>
      <c r="L4219">
        <v>0</v>
      </c>
      <c r="M4219" t="s">
        <v>3017</v>
      </c>
    </row>
    <row r="4220" spans="1:13">
      <c r="A4220" s="13">
        <f t="shared" si="65"/>
        <v>20</v>
      </c>
      <c r="B4220">
        <v>3007141</v>
      </c>
      <c r="C4220">
        <v>1380</v>
      </c>
      <c r="D4220">
        <v>1500</v>
      </c>
      <c r="E4220"/>
      <c r="F4220" t="s">
        <v>253</v>
      </c>
      <c r="G4220">
        <v>20</v>
      </c>
      <c r="H4220">
        <v>0</v>
      </c>
      <c r="I4220">
        <v>0</v>
      </c>
      <c r="J4220">
        <v>0</v>
      </c>
      <c r="K4220">
        <v>0</v>
      </c>
      <c r="L4220">
        <v>0</v>
      </c>
      <c r="M4220" t="s">
        <v>3018</v>
      </c>
    </row>
    <row r="4221" spans="1:13">
      <c r="A4221" s="13">
        <f t="shared" si="65"/>
        <v>21</v>
      </c>
      <c r="B4221">
        <v>3007142</v>
      </c>
      <c r="C4221">
        <v>1380</v>
      </c>
      <c r="D4221">
        <v>1500</v>
      </c>
      <c r="E4221"/>
      <c r="F4221" t="s">
        <v>253</v>
      </c>
      <c r="G4221">
        <v>21</v>
      </c>
      <c r="H4221">
        <v>0</v>
      </c>
      <c r="I4221">
        <v>0</v>
      </c>
      <c r="J4221">
        <v>0</v>
      </c>
      <c r="K4221">
        <v>0</v>
      </c>
      <c r="L4221">
        <v>0</v>
      </c>
      <c r="M4221" t="s">
        <v>3019</v>
      </c>
    </row>
    <row r="4222" spans="1:13">
      <c r="A4222" s="13">
        <f t="shared" si="65"/>
        <v>120</v>
      </c>
      <c r="B4222">
        <v>3007143</v>
      </c>
      <c r="C4222">
        <v>1380</v>
      </c>
      <c r="D4222">
        <v>1501</v>
      </c>
      <c r="E4222"/>
      <c r="F4222" t="s">
        <v>253</v>
      </c>
      <c r="G4222">
        <v>120</v>
      </c>
      <c r="H4222">
        <v>0</v>
      </c>
      <c r="I4222">
        <v>0</v>
      </c>
      <c r="J4222">
        <v>0</v>
      </c>
      <c r="K4222">
        <v>0</v>
      </c>
      <c r="L4222">
        <v>0</v>
      </c>
      <c r="M4222" t="s">
        <v>3020</v>
      </c>
    </row>
    <row r="4223" spans="1:13">
      <c r="A4223" s="13">
        <f t="shared" si="65"/>
        <v>2</v>
      </c>
      <c r="B4223">
        <v>3007144</v>
      </c>
      <c r="C4223">
        <v>1380</v>
      </c>
      <c r="D4223">
        <v>1500</v>
      </c>
      <c r="E4223"/>
      <c r="F4223" t="s">
        <v>253</v>
      </c>
      <c r="G4223">
        <v>2</v>
      </c>
      <c r="H4223">
        <v>0</v>
      </c>
      <c r="I4223">
        <v>0</v>
      </c>
      <c r="J4223">
        <v>0</v>
      </c>
      <c r="K4223">
        <v>0</v>
      </c>
      <c r="L4223">
        <v>0</v>
      </c>
      <c r="M4223" t="s">
        <v>3021</v>
      </c>
    </row>
    <row r="4224" spans="1:13">
      <c r="A4224" s="13">
        <f t="shared" si="65"/>
        <v>4</v>
      </c>
      <c r="B4224">
        <v>3007145</v>
      </c>
      <c r="C4224">
        <v>1380</v>
      </c>
      <c r="D4224">
        <v>1501</v>
      </c>
      <c r="E4224"/>
      <c r="F4224" t="s">
        <v>253</v>
      </c>
      <c r="G4224">
        <v>4</v>
      </c>
      <c r="H4224">
        <v>0</v>
      </c>
      <c r="I4224">
        <v>0</v>
      </c>
      <c r="J4224">
        <v>0</v>
      </c>
      <c r="K4224">
        <v>0</v>
      </c>
      <c r="L4224">
        <v>0</v>
      </c>
      <c r="M4224" t="s">
        <v>3022</v>
      </c>
    </row>
    <row r="4225" spans="1:13">
      <c r="A4225" s="13">
        <f t="shared" si="65"/>
        <v>2</v>
      </c>
      <c r="B4225">
        <v>3007146</v>
      </c>
      <c r="C4225">
        <v>1380</v>
      </c>
      <c r="D4225">
        <v>1500</v>
      </c>
      <c r="E4225"/>
      <c r="F4225" t="s">
        <v>253</v>
      </c>
      <c r="G4225">
        <v>2</v>
      </c>
      <c r="H4225">
        <v>0</v>
      </c>
      <c r="I4225">
        <v>0</v>
      </c>
      <c r="J4225">
        <v>0</v>
      </c>
      <c r="K4225">
        <v>0</v>
      </c>
      <c r="L4225">
        <v>0</v>
      </c>
      <c r="M4225" t="s">
        <v>3023</v>
      </c>
    </row>
    <row r="4226" spans="1:13">
      <c r="A4226" s="13">
        <f t="shared" si="65"/>
        <v>1</v>
      </c>
      <c r="B4226">
        <v>3007147</v>
      </c>
      <c r="C4226">
        <v>1380</v>
      </c>
      <c r="D4226">
        <v>1500</v>
      </c>
      <c r="E4226"/>
      <c r="F4226" t="s">
        <v>253</v>
      </c>
      <c r="G4226">
        <v>1</v>
      </c>
      <c r="H4226">
        <v>0</v>
      </c>
      <c r="I4226">
        <v>0</v>
      </c>
      <c r="J4226">
        <v>0</v>
      </c>
      <c r="K4226">
        <v>0</v>
      </c>
      <c r="L4226">
        <v>0</v>
      </c>
      <c r="M4226" t="s">
        <v>3024</v>
      </c>
    </row>
    <row r="4227" spans="1:13">
      <c r="A4227" s="13">
        <f t="shared" ref="A4227:A4290" si="66">G4227+H4227+I4227</f>
        <v>1</v>
      </c>
      <c r="B4227">
        <v>3007148</v>
      </c>
      <c r="C4227">
        <v>1380</v>
      </c>
      <c r="D4227">
        <v>1501</v>
      </c>
      <c r="E4227"/>
      <c r="F4227" t="s">
        <v>253</v>
      </c>
      <c r="G4227">
        <v>1</v>
      </c>
      <c r="H4227">
        <v>0</v>
      </c>
      <c r="I4227">
        <v>0</v>
      </c>
      <c r="J4227">
        <v>0</v>
      </c>
      <c r="K4227">
        <v>0</v>
      </c>
      <c r="L4227">
        <v>0</v>
      </c>
      <c r="M4227" t="s">
        <v>3025</v>
      </c>
    </row>
    <row r="4228" spans="1:13">
      <c r="A4228" s="13">
        <f t="shared" si="66"/>
        <v>1</v>
      </c>
      <c r="B4228">
        <v>3007149</v>
      </c>
      <c r="C4228">
        <v>1380</v>
      </c>
      <c r="D4228">
        <v>1501</v>
      </c>
      <c r="E4228"/>
      <c r="F4228" t="s">
        <v>253</v>
      </c>
      <c r="G4228">
        <v>1</v>
      </c>
      <c r="H4228">
        <v>0</v>
      </c>
      <c r="I4228">
        <v>0</v>
      </c>
      <c r="J4228">
        <v>0</v>
      </c>
      <c r="K4228">
        <v>0</v>
      </c>
      <c r="L4228">
        <v>0</v>
      </c>
      <c r="M4228" t="s">
        <v>3026</v>
      </c>
    </row>
    <row r="4229" spans="1:13">
      <c r="A4229" s="13">
        <f t="shared" si="66"/>
        <v>20</v>
      </c>
      <c r="B4229">
        <v>3007150</v>
      </c>
      <c r="C4229">
        <v>1380</v>
      </c>
      <c r="D4229">
        <v>1500</v>
      </c>
      <c r="E4229"/>
      <c r="F4229" t="s">
        <v>289</v>
      </c>
      <c r="G4229">
        <v>20</v>
      </c>
      <c r="H4229">
        <v>0</v>
      </c>
      <c r="I4229">
        <v>0</v>
      </c>
      <c r="J4229">
        <v>0</v>
      </c>
      <c r="K4229">
        <v>0</v>
      </c>
      <c r="L4229">
        <v>0</v>
      </c>
      <c r="M4229" t="s">
        <v>3027</v>
      </c>
    </row>
    <row r="4230" spans="1:13">
      <c r="A4230" s="13">
        <f t="shared" si="66"/>
        <v>95</v>
      </c>
      <c r="B4230">
        <v>3007151</v>
      </c>
      <c r="C4230">
        <v>1380</v>
      </c>
      <c r="D4230">
        <v>1500</v>
      </c>
      <c r="E4230"/>
      <c r="F4230" t="s">
        <v>289</v>
      </c>
      <c r="G4230">
        <v>95</v>
      </c>
      <c r="H4230">
        <v>0</v>
      </c>
      <c r="I4230">
        <v>0</v>
      </c>
      <c r="J4230">
        <v>0</v>
      </c>
      <c r="K4230">
        <v>0</v>
      </c>
      <c r="L4230">
        <v>0</v>
      </c>
      <c r="M4230" t="s">
        <v>3028</v>
      </c>
    </row>
    <row r="4231" spans="1:13">
      <c r="A4231" s="13">
        <f t="shared" si="66"/>
        <v>1</v>
      </c>
      <c r="B4231">
        <v>3007152</v>
      </c>
      <c r="C4231">
        <v>1380</v>
      </c>
      <c r="D4231">
        <v>1501</v>
      </c>
      <c r="E4231"/>
      <c r="F4231" t="s">
        <v>253</v>
      </c>
      <c r="G4231">
        <v>1</v>
      </c>
      <c r="H4231">
        <v>0</v>
      </c>
      <c r="I4231">
        <v>0</v>
      </c>
      <c r="J4231">
        <v>0</v>
      </c>
      <c r="K4231">
        <v>0</v>
      </c>
      <c r="L4231">
        <v>0</v>
      </c>
      <c r="M4231" t="s">
        <v>3029</v>
      </c>
    </row>
    <row r="4232" spans="1:13">
      <c r="A4232" s="13">
        <f t="shared" si="66"/>
        <v>3</v>
      </c>
      <c r="B4232">
        <v>3007153</v>
      </c>
      <c r="C4232">
        <v>1380</v>
      </c>
      <c r="D4232">
        <v>1500</v>
      </c>
      <c r="E4232"/>
      <c r="F4232" t="s">
        <v>253</v>
      </c>
      <c r="G4232">
        <v>3</v>
      </c>
      <c r="H4232">
        <v>0</v>
      </c>
      <c r="I4232">
        <v>0</v>
      </c>
      <c r="J4232">
        <v>0</v>
      </c>
      <c r="K4232">
        <v>0</v>
      </c>
      <c r="L4232">
        <v>0</v>
      </c>
      <c r="M4232" t="s">
        <v>8183</v>
      </c>
    </row>
    <row r="4233" spans="1:13">
      <c r="A4233" s="13">
        <f t="shared" si="66"/>
        <v>69</v>
      </c>
      <c r="B4233">
        <v>3007154</v>
      </c>
      <c r="C4233">
        <v>1380</v>
      </c>
      <c r="D4233">
        <v>1500</v>
      </c>
      <c r="E4233"/>
      <c r="F4233" t="s">
        <v>253</v>
      </c>
      <c r="G4233">
        <v>69</v>
      </c>
      <c r="H4233">
        <v>0</v>
      </c>
      <c r="I4233">
        <v>0</v>
      </c>
      <c r="J4233">
        <v>0</v>
      </c>
      <c r="K4233">
        <v>0</v>
      </c>
      <c r="L4233">
        <v>0</v>
      </c>
      <c r="M4233" t="s">
        <v>3030</v>
      </c>
    </row>
    <row r="4234" spans="1:13">
      <c r="A4234" s="13">
        <f t="shared" si="66"/>
        <v>18</v>
      </c>
      <c r="B4234">
        <v>3007155</v>
      </c>
      <c r="C4234">
        <v>1380</v>
      </c>
      <c r="D4234">
        <v>1500</v>
      </c>
      <c r="E4234"/>
      <c r="F4234" t="s">
        <v>253</v>
      </c>
      <c r="G4234">
        <v>18</v>
      </c>
      <c r="H4234">
        <v>0</v>
      </c>
      <c r="I4234">
        <v>0</v>
      </c>
      <c r="J4234">
        <v>0</v>
      </c>
      <c r="K4234">
        <v>0</v>
      </c>
      <c r="L4234">
        <v>0</v>
      </c>
      <c r="M4234" t="s">
        <v>3031</v>
      </c>
    </row>
    <row r="4235" spans="1:13">
      <c r="A4235" s="13">
        <f t="shared" si="66"/>
        <v>3</v>
      </c>
      <c r="B4235">
        <v>3007157</v>
      </c>
      <c r="C4235">
        <v>1380</v>
      </c>
      <c r="D4235">
        <v>1500</v>
      </c>
      <c r="E4235"/>
      <c r="F4235" t="s">
        <v>253</v>
      </c>
      <c r="G4235">
        <v>3</v>
      </c>
      <c r="H4235">
        <v>0</v>
      </c>
      <c r="I4235">
        <v>0</v>
      </c>
      <c r="J4235">
        <v>0</v>
      </c>
      <c r="K4235">
        <v>0</v>
      </c>
      <c r="L4235">
        <v>0</v>
      </c>
      <c r="M4235" t="s">
        <v>3032</v>
      </c>
    </row>
    <row r="4236" spans="1:13">
      <c r="A4236" s="13">
        <f t="shared" si="66"/>
        <v>1</v>
      </c>
      <c r="B4236">
        <v>3007157</v>
      </c>
      <c r="C4236">
        <v>1400</v>
      </c>
      <c r="D4236">
        <v>1500</v>
      </c>
      <c r="E4236"/>
      <c r="F4236" t="s">
        <v>253</v>
      </c>
      <c r="G4236">
        <v>1</v>
      </c>
      <c r="H4236">
        <v>0</v>
      </c>
      <c r="I4236">
        <v>0</v>
      </c>
      <c r="J4236">
        <v>0</v>
      </c>
      <c r="K4236">
        <v>0</v>
      </c>
      <c r="L4236">
        <v>0</v>
      </c>
      <c r="M4236" t="s">
        <v>3032</v>
      </c>
    </row>
    <row r="4237" spans="1:13">
      <c r="A4237" s="13">
        <f t="shared" si="66"/>
        <v>106</v>
      </c>
      <c r="B4237">
        <v>3007158</v>
      </c>
      <c r="C4237">
        <v>1380</v>
      </c>
      <c r="D4237">
        <v>1500</v>
      </c>
      <c r="E4237"/>
      <c r="F4237" t="s">
        <v>253</v>
      </c>
      <c r="G4237">
        <v>106</v>
      </c>
      <c r="H4237">
        <v>0</v>
      </c>
      <c r="I4237">
        <v>0</v>
      </c>
      <c r="J4237">
        <v>0</v>
      </c>
      <c r="K4237">
        <v>0</v>
      </c>
      <c r="L4237">
        <v>0</v>
      </c>
      <c r="M4237" t="s">
        <v>3033</v>
      </c>
    </row>
    <row r="4238" spans="1:13">
      <c r="A4238" s="13">
        <f t="shared" si="66"/>
        <v>42</v>
      </c>
      <c r="B4238">
        <v>3007159</v>
      </c>
      <c r="C4238">
        <v>1380</v>
      </c>
      <c r="D4238">
        <v>1500</v>
      </c>
      <c r="E4238"/>
      <c r="F4238" t="s">
        <v>253</v>
      </c>
      <c r="G4238">
        <v>42</v>
      </c>
      <c r="H4238">
        <v>0</v>
      </c>
      <c r="I4238">
        <v>0</v>
      </c>
      <c r="J4238">
        <v>0</v>
      </c>
      <c r="K4238">
        <v>0</v>
      </c>
      <c r="L4238">
        <v>0</v>
      </c>
      <c r="M4238" t="s">
        <v>3034</v>
      </c>
    </row>
    <row r="4239" spans="1:13">
      <c r="A4239" s="13">
        <f t="shared" si="66"/>
        <v>49</v>
      </c>
      <c r="B4239">
        <v>3007159</v>
      </c>
      <c r="C4239">
        <v>1400</v>
      </c>
      <c r="D4239">
        <v>1500</v>
      </c>
      <c r="E4239"/>
      <c r="F4239" t="s">
        <v>253</v>
      </c>
      <c r="G4239">
        <v>49</v>
      </c>
      <c r="H4239">
        <v>0</v>
      </c>
      <c r="I4239">
        <v>0</v>
      </c>
      <c r="J4239">
        <v>0</v>
      </c>
      <c r="K4239">
        <v>0</v>
      </c>
      <c r="L4239">
        <v>0</v>
      </c>
      <c r="M4239" t="s">
        <v>3034</v>
      </c>
    </row>
    <row r="4240" spans="1:13">
      <c r="A4240" s="13">
        <f t="shared" si="66"/>
        <v>32</v>
      </c>
      <c r="B4240">
        <v>3007160</v>
      </c>
      <c r="C4240">
        <v>1380</v>
      </c>
      <c r="D4240">
        <v>1500</v>
      </c>
      <c r="E4240"/>
      <c r="F4240" t="s">
        <v>253</v>
      </c>
      <c r="G4240">
        <v>32</v>
      </c>
      <c r="H4240">
        <v>0</v>
      </c>
      <c r="I4240">
        <v>0</v>
      </c>
      <c r="J4240">
        <v>0</v>
      </c>
      <c r="K4240">
        <v>0</v>
      </c>
      <c r="L4240">
        <v>0</v>
      </c>
      <c r="M4240" t="s">
        <v>7888</v>
      </c>
    </row>
    <row r="4241" spans="1:13">
      <c r="A4241" s="13">
        <f t="shared" si="66"/>
        <v>42</v>
      </c>
      <c r="B4241">
        <v>3007161</v>
      </c>
      <c r="C4241">
        <v>1380</v>
      </c>
      <c r="D4241">
        <v>1500</v>
      </c>
      <c r="E4241"/>
      <c r="F4241" t="s">
        <v>253</v>
      </c>
      <c r="G4241">
        <v>42</v>
      </c>
      <c r="H4241">
        <v>0</v>
      </c>
      <c r="I4241">
        <v>0</v>
      </c>
      <c r="J4241">
        <v>0</v>
      </c>
      <c r="K4241">
        <v>0</v>
      </c>
      <c r="L4241">
        <v>0</v>
      </c>
      <c r="M4241" t="s">
        <v>3035</v>
      </c>
    </row>
    <row r="4242" spans="1:13">
      <c r="A4242" s="13">
        <f t="shared" si="66"/>
        <v>34</v>
      </c>
      <c r="B4242">
        <v>3007162</v>
      </c>
      <c r="C4242">
        <v>1380</v>
      </c>
      <c r="D4242">
        <v>1500</v>
      </c>
      <c r="E4242"/>
      <c r="F4242" t="s">
        <v>253</v>
      </c>
      <c r="G4242">
        <v>34</v>
      </c>
      <c r="H4242">
        <v>0</v>
      </c>
      <c r="I4242">
        <v>0</v>
      </c>
      <c r="J4242">
        <v>0</v>
      </c>
      <c r="K4242">
        <v>0</v>
      </c>
      <c r="L4242">
        <v>0</v>
      </c>
      <c r="M4242" t="s">
        <v>3036</v>
      </c>
    </row>
    <row r="4243" spans="1:13">
      <c r="A4243" s="13">
        <f t="shared" si="66"/>
        <v>81</v>
      </c>
      <c r="B4243">
        <v>3007162</v>
      </c>
      <c r="C4243">
        <v>1400</v>
      </c>
      <c r="D4243">
        <v>1500</v>
      </c>
      <c r="E4243"/>
      <c r="F4243" t="s">
        <v>253</v>
      </c>
      <c r="G4243">
        <v>81</v>
      </c>
      <c r="H4243">
        <v>0</v>
      </c>
      <c r="I4243">
        <v>0</v>
      </c>
      <c r="J4243">
        <v>0</v>
      </c>
      <c r="K4243">
        <v>0</v>
      </c>
      <c r="L4243">
        <v>0</v>
      </c>
      <c r="M4243" t="s">
        <v>3036</v>
      </c>
    </row>
    <row r="4244" spans="1:13">
      <c r="A4244" s="13">
        <f t="shared" si="66"/>
        <v>156</v>
      </c>
      <c r="B4244">
        <v>3007164</v>
      </c>
      <c r="C4244">
        <v>1380</v>
      </c>
      <c r="D4244">
        <v>1500</v>
      </c>
      <c r="E4244"/>
      <c r="F4244" t="s">
        <v>253</v>
      </c>
      <c r="G4244">
        <v>156</v>
      </c>
      <c r="H4244">
        <v>0</v>
      </c>
      <c r="I4244">
        <v>0</v>
      </c>
      <c r="J4244">
        <v>0</v>
      </c>
      <c r="K4244">
        <v>0</v>
      </c>
      <c r="L4244">
        <v>0</v>
      </c>
      <c r="M4244" t="s">
        <v>8516</v>
      </c>
    </row>
    <row r="4245" spans="1:13">
      <c r="A4245" s="13">
        <f t="shared" si="66"/>
        <v>71</v>
      </c>
      <c r="B4245">
        <v>3007165</v>
      </c>
      <c r="C4245">
        <v>1380</v>
      </c>
      <c r="D4245">
        <v>1500</v>
      </c>
      <c r="E4245"/>
      <c r="F4245" t="s">
        <v>253</v>
      </c>
      <c r="G4245">
        <v>71</v>
      </c>
      <c r="H4245">
        <v>0</v>
      </c>
      <c r="I4245">
        <v>0</v>
      </c>
      <c r="J4245">
        <v>0</v>
      </c>
      <c r="K4245">
        <v>0</v>
      </c>
      <c r="L4245">
        <v>0</v>
      </c>
      <c r="M4245" t="s">
        <v>3037</v>
      </c>
    </row>
    <row r="4246" spans="1:13">
      <c r="A4246" s="13">
        <f t="shared" si="66"/>
        <v>40</v>
      </c>
      <c r="B4246">
        <v>3007166</v>
      </c>
      <c r="C4246">
        <v>1380</v>
      </c>
      <c r="D4246">
        <v>1500</v>
      </c>
      <c r="E4246"/>
      <c r="F4246" t="s">
        <v>253</v>
      </c>
      <c r="G4246">
        <v>40</v>
      </c>
      <c r="H4246">
        <v>0</v>
      </c>
      <c r="I4246">
        <v>0</v>
      </c>
      <c r="J4246">
        <v>0</v>
      </c>
      <c r="K4246">
        <v>0</v>
      </c>
      <c r="L4246">
        <v>0</v>
      </c>
      <c r="M4246" t="s">
        <v>3038</v>
      </c>
    </row>
    <row r="4247" spans="1:13">
      <c r="A4247" s="13">
        <f t="shared" si="66"/>
        <v>50</v>
      </c>
      <c r="B4247">
        <v>3007167</v>
      </c>
      <c r="C4247">
        <v>1380</v>
      </c>
      <c r="D4247">
        <v>1500</v>
      </c>
      <c r="E4247"/>
      <c r="F4247" t="s">
        <v>253</v>
      </c>
      <c r="G4247">
        <v>50</v>
      </c>
      <c r="H4247">
        <v>0</v>
      </c>
      <c r="I4247">
        <v>0</v>
      </c>
      <c r="J4247">
        <v>0</v>
      </c>
      <c r="K4247">
        <v>0</v>
      </c>
      <c r="L4247">
        <v>0</v>
      </c>
      <c r="M4247" t="s">
        <v>3039</v>
      </c>
    </row>
    <row r="4248" spans="1:13">
      <c r="A4248" s="13">
        <f t="shared" si="66"/>
        <v>4</v>
      </c>
      <c r="B4248">
        <v>3007169</v>
      </c>
      <c r="C4248">
        <v>1380</v>
      </c>
      <c r="D4248">
        <v>1500</v>
      </c>
      <c r="E4248"/>
      <c r="F4248" t="s">
        <v>253</v>
      </c>
      <c r="G4248">
        <v>4</v>
      </c>
      <c r="H4248">
        <v>0</v>
      </c>
      <c r="I4248">
        <v>0</v>
      </c>
      <c r="J4248">
        <v>0</v>
      </c>
      <c r="K4248">
        <v>0</v>
      </c>
      <c r="L4248">
        <v>0</v>
      </c>
      <c r="M4248" t="s">
        <v>3040</v>
      </c>
    </row>
    <row r="4249" spans="1:13">
      <c r="A4249" s="13">
        <f t="shared" si="66"/>
        <v>1</v>
      </c>
      <c r="B4249">
        <v>3007170</v>
      </c>
      <c r="C4249">
        <v>1380</v>
      </c>
      <c r="D4249">
        <v>1500</v>
      </c>
      <c r="E4249"/>
      <c r="F4249" t="s">
        <v>253</v>
      </c>
      <c r="G4249">
        <v>1</v>
      </c>
      <c r="H4249">
        <v>0</v>
      </c>
      <c r="I4249">
        <v>0</v>
      </c>
      <c r="J4249">
        <v>0</v>
      </c>
      <c r="K4249">
        <v>0</v>
      </c>
      <c r="L4249">
        <v>0</v>
      </c>
      <c r="M4249" t="s">
        <v>3041</v>
      </c>
    </row>
    <row r="4250" spans="1:13">
      <c r="A4250" s="13">
        <f t="shared" si="66"/>
        <v>32</v>
      </c>
      <c r="B4250">
        <v>3007171</v>
      </c>
      <c r="C4250">
        <v>1380</v>
      </c>
      <c r="D4250">
        <v>1501</v>
      </c>
      <c r="E4250"/>
      <c r="F4250" t="s">
        <v>253</v>
      </c>
      <c r="G4250">
        <v>32</v>
      </c>
      <c r="H4250">
        <v>0</v>
      </c>
      <c r="I4250">
        <v>0</v>
      </c>
      <c r="J4250">
        <v>0</v>
      </c>
      <c r="K4250">
        <v>0</v>
      </c>
      <c r="L4250">
        <v>0</v>
      </c>
      <c r="M4250" t="s">
        <v>3042</v>
      </c>
    </row>
    <row r="4251" spans="1:13">
      <c r="A4251" s="13">
        <f t="shared" si="66"/>
        <v>6</v>
      </c>
      <c r="B4251">
        <v>3007172</v>
      </c>
      <c r="C4251">
        <v>1380</v>
      </c>
      <c r="D4251">
        <v>1501</v>
      </c>
      <c r="E4251"/>
      <c r="F4251" t="s">
        <v>253</v>
      </c>
      <c r="G4251">
        <v>6</v>
      </c>
      <c r="H4251">
        <v>0</v>
      </c>
      <c r="I4251">
        <v>0</v>
      </c>
      <c r="J4251">
        <v>0</v>
      </c>
      <c r="K4251">
        <v>0</v>
      </c>
      <c r="L4251">
        <v>0</v>
      </c>
      <c r="M4251" t="s">
        <v>3043</v>
      </c>
    </row>
    <row r="4252" spans="1:13">
      <c r="A4252" s="13">
        <f t="shared" si="66"/>
        <v>14</v>
      </c>
      <c r="B4252">
        <v>3007173</v>
      </c>
      <c r="C4252">
        <v>1380</v>
      </c>
      <c r="D4252">
        <v>1500</v>
      </c>
      <c r="E4252"/>
      <c r="F4252" t="s">
        <v>253</v>
      </c>
      <c r="G4252">
        <v>14</v>
      </c>
      <c r="H4252">
        <v>0</v>
      </c>
      <c r="I4252">
        <v>0</v>
      </c>
      <c r="J4252">
        <v>0</v>
      </c>
      <c r="K4252">
        <v>0</v>
      </c>
      <c r="L4252">
        <v>0</v>
      </c>
      <c r="M4252" t="s">
        <v>3044</v>
      </c>
    </row>
    <row r="4253" spans="1:13">
      <c r="A4253" s="13">
        <f t="shared" si="66"/>
        <v>2</v>
      </c>
      <c r="B4253">
        <v>3007174</v>
      </c>
      <c r="C4253">
        <v>1380</v>
      </c>
      <c r="D4253">
        <v>1501</v>
      </c>
      <c r="E4253"/>
      <c r="F4253" t="s">
        <v>253</v>
      </c>
      <c r="G4253">
        <v>2</v>
      </c>
      <c r="H4253">
        <v>0</v>
      </c>
      <c r="I4253">
        <v>0</v>
      </c>
      <c r="J4253">
        <v>0</v>
      </c>
      <c r="K4253">
        <v>0</v>
      </c>
      <c r="L4253">
        <v>0</v>
      </c>
      <c r="M4253" t="s">
        <v>3045</v>
      </c>
    </row>
    <row r="4254" spans="1:13">
      <c r="A4254" s="13">
        <f t="shared" si="66"/>
        <v>7</v>
      </c>
      <c r="B4254">
        <v>3007175</v>
      </c>
      <c r="C4254">
        <v>1380</v>
      </c>
      <c r="D4254">
        <v>1500</v>
      </c>
      <c r="E4254"/>
      <c r="F4254" t="s">
        <v>253</v>
      </c>
      <c r="G4254">
        <v>7</v>
      </c>
      <c r="H4254">
        <v>0</v>
      </c>
      <c r="I4254">
        <v>0</v>
      </c>
      <c r="J4254">
        <v>0</v>
      </c>
      <c r="K4254">
        <v>0</v>
      </c>
      <c r="L4254">
        <v>0</v>
      </c>
      <c r="M4254" t="s">
        <v>3046</v>
      </c>
    </row>
    <row r="4255" spans="1:13">
      <c r="A4255" s="13">
        <f t="shared" si="66"/>
        <v>3</v>
      </c>
      <c r="B4255">
        <v>3007176</v>
      </c>
      <c r="C4255">
        <v>1380</v>
      </c>
      <c r="D4255">
        <v>1500</v>
      </c>
      <c r="E4255"/>
      <c r="F4255" t="s">
        <v>253</v>
      </c>
      <c r="G4255">
        <v>3</v>
      </c>
      <c r="H4255">
        <v>0</v>
      </c>
      <c r="I4255">
        <v>0</v>
      </c>
      <c r="J4255">
        <v>0</v>
      </c>
      <c r="K4255">
        <v>0</v>
      </c>
      <c r="L4255">
        <v>0</v>
      </c>
      <c r="M4255" t="s">
        <v>3047</v>
      </c>
    </row>
    <row r="4256" spans="1:13">
      <c r="A4256" s="13">
        <f t="shared" si="66"/>
        <v>5</v>
      </c>
      <c r="B4256">
        <v>3007178</v>
      </c>
      <c r="C4256">
        <v>1380</v>
      </c>
      <c r="D4256">
        <v>1500</v>
      </c>
      <c r="E4256"/>
      <c r="F4256" t="s">
        <v>289</v>
      </c>
      <c r="G4256">
        <v>5</v>
      </c>
      <c r="H4256">
        <v>0</v>
      </c>
      <c r="I4256">
        <v>0</v>
      </c>
      <c r="J4256">
        <v>0</v>
      </c>
      <c r="K4256">
        <v>0</v>
      </c>
      <c r="L4256">
        <v>0</v>
      </c>
      <c r="M4256" t="s">
        <v>3048</v>
      </c>
    </row>
    <row r="4257" spans="1:13">
      <c r="A4257" s="13">
        <f t="shared" si="66"/>
        <v>45</v>
      </c>
      <c r="B4257">
        <v>3007179</v>
      </c>
      <c r="C4257">
        <v>1380</v>
      </c>
      <c r="D4257">
        <v>1500</v>
      </c>
      <c r="E4257"/>
      <c r="F4257" t="s">
        <v>253</v>
      </c>
      <c r="G4257">
        <v>45</v>
      </c>
      <c r="H4257">
        <v>0</v>
      </c>
      <c r="I4257">
        <v>0</v>
      </c>
      <c r="J4257">
        <v>0</v>
      </c>
      <c r="K4257">
        <v>0</v>
      </c>
      <c r="L4257">
        <v>0</v>
      </c>
      <c r="M4257" t="s">
        <v>3049</v>
      </c>
    </row>
    <row r="4258" spans="1:13">
      <c r="A4258" s="13">
        <f t="shared" si="66"/>
        <v>82</v>
      </c>
      <c r="B4258">
        <v>3007180</v>
      </c>
      <c r="C4258">
        <v>1380</v>
      </c>
      <c r="D4258">
        <v>1500</v>
      </c>
      <c r="E4258"/>
      <c r="F4258" t="s">
        <v>253</v>
      </c>
      <c r="G4258">
        <v>82</v>
      </c>
      <c r="H4258">
        <v>0</v>
      </c>
      <c r="I4258">
        <v>0</v>
      </c>
      <c r="J4258">
        <v>0</v>
      </c>
      <c r="K4258">
        <v>0</v>
      </c>
      <c r="L4258">
        <v>0</v>
      </c>
      <c r="M4258" t="s">
        <v>3050</v>
      </c>
    </row>
    <row r="4259" spans="1:13">
      <c r="A4259" s="13">
        <f t="shared" si="66"/>
        <v>70</v>
      </c>
      <c r="B4259">
        <v>3007182</v>
      </c>
      <c r="C4259">
        <v>1380</v>
      </c>
      <c r="D4259">
        <v>1500</v>
      </c>
      <c r="E4259"/>
      <c r="F4259" t="s">
        <v>253</v>
      </c>
      <c r="G4259">
        <v>70</v>
      </c>
      <c r="H4259">
        <v>0</v>
      </c>
      <c r="I4259">
        <v>0</v>
      </c>
      <c r="J4259">
        <v>0</v>
      </c>
      <c r="K4259">
        <v>0</v>
      </c>
      <c r="L4259">
        <v>0</v>
      </c>
      <c r="M4259" t="s">
        <v>8425</v>
      </c>
    </row>
    <row r="4260" spans="1:13">
      <c r="A4260" s="13">
        <f t="shared" si="66"/>
        <v>42</v>
      </c>
      <c r="B4260">
        <v>3007183</v>
      </c>
      <c r="C4260">
        <v>1380</v>
      </c>
      <c r="D4260">
        <v>1500</v>
      </c>
      <c r="E4260"/>
      <c r="F4260" t="s">
        <v>253</v>
      </c>
      <c r="G4260">
        <v>42</v>
      </c>
      <c r="H4260">
        <v>0</v>
      </c>
      <c r="I4260">
        <v>0</v>
      </c>
      <c r="J4260">
        <v>0</v>
      </c>
      <c r="K4260">
        <v>0</v>
      </c>
      <c r="L4260">
        <v>0</v>
      </c>
      <c r="M4260" t="s">
        <v>3051</v>
      </c>
    </row>
    <row r="4261" spans="1:13">
      <c r="A4261" s="13">
        <f t="shared" si="66"/>
        <v>45</v>
      </c>
      <c r="B4261">
        <v>3007184</v>
      </c>
      <c r="C4261">
        <v>1380</v>
      </c>
      <c r="D4261">
        <v>1500</v>
      </c>
      <c r="E4261"/>
      <c r="F4261" t="s">
        <v>253</v>
      </c>
      <c r="G4261">
        <v>45</v>
      </c>
      <c r="H4261">
        <v>0</v>
      </c>
      <c r="I4261">
        <v>0</v>
      </c>
      <c r="J4261">
        <v>0</v>
      </c>
      <c r="K4261">
        <v>0</v>
      </c>
      <c r="L4261">
        <v>0</v>
      </c>
      <c r="M4261" t="s">
        <v>3052</v>
      </c>
    </row>
    <row r="4262" spans="1:13">
      <c r="A4262" s="13">
        <f t="shared" si="66"/>
        <v>68</v>
      </c>
      <c r="B4262">
        <v>3007186</v>
      </c>
      <c r="C4262">
        <v>1380</v>
      </c>
      <c r="D4262">
        <v>1500</v>
      </c>
      <c r="E4262"/>
      <c r="F4262" t="s">
        <v>253</v>
      </c>
      <c r="G4262">
        <v>68</v>
      </c>
      <c r="H4262">
        <v>0</v>
      </c>
      <c r="I4262">
        <v>0</v>
      </c>
      <c r="J4262">
        <v>0</v>
      </c>
      <c r="K4262">
        <v>0</v>
      </c>
      <c r="L4262">
        <v>0</v>
      </c>
      <c r="M4262" t="s">
        <v>3053</v>
      </c>
    </row>
    <row r="4263" spans="1:13">
      <c r="A4263" s="13">
        <f t="shared" si="66"/>
        <v>21</v>
      </c>
      <c r="B4263">
        <v>3007187</v>
      </c>
      <c r="C4263">
        <v>1380</v>
      </c>
      <c r="D4263">
        <v>1500</v>
      </c>
      <c r="E4263"/>
      <c r="F4263" t="s">
        <v>253</v>
      </c>
      <c r="G4263">
        <v>21</v>
      </c>
      <c r="H4263">
        <v>0</v>
      </c>
      <c r="I4263">
        <v>0</v>
      </c>
      <c r="J4263">
        <v>0</v>
      </c>
      <c r="K4263">
        <v>0</v>
      </c>
      <c r="L4263">
        <v>0</v>
      </c>
      <c r="M4263" t="s">
        <v>3054</v>
      </c>
    </row>
    <row r="4264" spans="1:13">
      <c r="A4264" s="13">
        <f t="shared" si="66"/>
        <v>84</v>
      </c>
      <c r="B4264">
        <v>3007188</v>
      </c>
      <c r="C4264">
        <v>1380</v>
      </c>
      <c r="D4264">
        <v>1501</v>
      </c>
      <c r="E4264"/>
      <c r="F4264" t="s">
        <v>253</v>
      </c>
      <c r="G4264">
        <v>84</v>
      </c>
      <c r="H4264">
        <v>0</v>
      </c>
      <c r="I4264">
        <v>0</v>
      </c>
      <c r="J4264">
        <v>0</v>
      </c>
      <c r="K4264">
        <v>0</v>
      </c>
      <c r="L4264">
        <v>0</v>
      </c>
      <c r="M4264" t="s">
        <v>3055</v>
      </c>
    </row>
    <row r="4265" spans="1:13">
      <c r="A4265" s="13">
        <f t="shared" si="66"/>
        <v>2</v>
      </c>
      <c r="B4265">
        <v>3007189</v>
      </c>
      <c r="C4265">
        <v>1380</v>
      </c>
      <c r="D4265">
        <v>1501</v>
      </c>
      <c r="E4265"/>
      <c r="F4265" t="s">
        <v>253</v>
      </c>
      <c r="G4265">
        <v>2</v>
      </c>
      <c r="H4265">
        <v>0</v>
      </c>
      <c r="I4265">
        <v>0</v>
      </c>
      <c r="J4265">
        <v>0</v>
      </c>
      <c r="K4265">
        <v>0</v>
      </c>
      <c r="L4265">
        <v>0</v>
      </c>
      <c r="M4265" t="s">
        <v>3056</v>
      </c>
    </row>
    <row r="4266" spans="1:13">
      <c r="A4266" s="13">
        <f t="shared" si="66"/>
        <v>4</v>
      </c>
      <c r="B4266">
        <v>3007190</v>
      </c>
      <c r="C4266">
        <v>1380</v>
      </c>
      <c r="D4266">
        <v>1501</v>
      </c>
      <c r="E4266"/>
      <c r="F4266" t="s">
        <v>253</v>
      </c>
      <c r="G4266">
        <v>4</v>
      </c>
      <c r="H4266">
        <v>0</v>
      </c>
      <c r="I4266">
        <v>0</v>
      </c>
      <c r="J4266">
        <v>0</v>
      </c>
      <c r="K4266">
        <v>0</v>
      </c>
      <c r="L4266">
        <v>0</v>
      </c>
      <c r="M4266" t="s">
        <v>3057</v>
      </c>
    </row>
    <row r="4267" spans="1:13">
      <c r="A4267" s="13">
        <f t="shared" si="66"/>
        <v>1</v>
      </c>
      <c r="B4267">
        <v>3007193</v>
      </c>
      <c r="C4267">
        <v>1380</v>
      </c>
      <c r="D4267">
        <v>1500</v>
      </c>
      <c r="E4267"/>
      <c r="F4267" t="s">
        <v>289</v>
      </c>
      <c r="G4267">
        <v>1</v>
      </c>
      <c r="H4267">
        <v>0</v>
      </c>
      <c r="I4267">
        <v>0</v>
      </c>
      <c r="J4267">
        <v>0</v>
      </c>
      <c r="K4267">
        <v>0</v>
      </c>
      <c r="L4267">
        <v>0</v>
      </c>
      <c r="M4267" t="s">
        <v>3058</v>
      </c>
    </row>
    <row r="4268" spans="1:13">
      <c r="A4268" s="13">
        <f t="shared" si="66"/>
        <v>2</v>
      </c>
      <c r="B4268">
        <v>3007194</v>
      </c>
      <c r="C4268">
        <v>1380</v>
      </c>
      <c r="D4268">
        <v>1500</v>
      </c>
      <c r="E4268"/>
      <c r="F4268" t="s">
        <v>289</v>
      </c>
      <c r="G4268">
        <v>2</v>
      </c>
      <c r="H4268">
        <v>0</v>
      </c>
      <c r="I4268">
        <v>0</v>
      </c>
      <c r="J4268">
        <v>0</v>
      </c>
      <c r="K4268">
        <v>0</v>
      </c>
      <c r="L4268">
        <v>0</v>
      </c>
      <c r="M4268" t="s">
        <v>7513</v>
      </c>
    </row>
    <row r="4269" spans="1:13">
      <c r="A4269" s="13">
        <f t="shared" si="66"/>
        <v>1</v>
      </c>
      <c r="B4269">
        <v>3007195</v>
      </c>
      <c r="C4269">
        <v>1380</v>
      </c>
      <c r="D4269">
        <v>1500</v>
      </c>
      <c r="E4269"/>
      <c r="F4269" t="s">
        <v>289</v>
      </c>
      <c r="G4269">
        <v>1</v>
      </c>
      <c r="H4269">
        <v>0</v>
      </c>
      <c r="I4269">
        <v>0</v>
      </c>
      <c r="J4269">
        <v>0</v>
      </c>
      <c r="K4269">
        <v>0</v>
      </c>
      <c r="L4269">
        <v>0</v>
      </c>
      <c r="M4269" t="s">
        <v>8954</v>
      </c>
    </row>
    <row r="4270" spans="1:13">
      <c r="A4270" s="13">
        <f t="shared" si="66"/>
        <v>1</v>
      </c>
      <c r="B4270">
        <v>3007196</v>
      </c>
      <c r="C4270">
        <v>1380</v>
      </c>
      <c r="D4270">
        <v>1500</v>
      </c>
      <c r="E4270"/>
      <c r="F4270" t="s">
        <v>253</v>
      </c>
      <c r="G4270">
        <v>1</v>
      </c>
      <c r="H4270">
        <v>0</v>
      </c>
      <c r="I4270">
        <v>0</v>
      </c>
      <c r="J4270">
        <v>0</v>
      </c>
      <c r="K4270">
        <v>0</v>
      </c>
      <c r="L4270">
        <v>0</v>
      </c>
      <c r="M4270" t="s">
        <v>3059</v>
      </c>
    </row>
    <row r="4271" spans="1:13">
      <c r="A4271" s="13">
        <f t="shared" si="66"/>
        <v>1</v>
      </c>
      <c r="B4271">
        <v>3007198</v>
      </c>
      <c r="C4271">
        <v>1380</v>
      </c>
      <c r="D4271">
        <v>1500</v>
      </c>
      <c r="E4271"/>
      <c r="F4271" t="s">
        <v>289</v>
      </c>
      <c r="G4271">
        <v>1</v>
      </c>
      <c r="H4271">
        <v>0</v>
      </c>
      <c r="I4271">
        <v>0</v>
      </c>
      <c r="J4271">
        <v>0</v>
      </c>
      <c r="K4271">
        <v>0</v>
      </c>
      <c r="L4271">
        <v>0</v>
      </c>
      <c r="M4271" t="s">
        <v>8203</v>
      </c>
    </row>
    <row r="4272" spans="1:13">
      <c r="A4272" s="13">
        <f t="shared" si="66"/>
        <v>2</v>
      </c>
      <c r="B4272">
        <v>3007199</v>
      </c>
      <c r="C4272">
        <v>1380</v>
      </c>
      <c r="D4272">
        <v>1500</v>
      </c>
      <c r="E4272"/>
      <c r="F4272" t="s">
        <v>253</v>
      </c>
      <c r="G4272">
        <v>2</v>
      </c>
      <c r="H4272">
        <v>0</v>
      </c>
      <c r="I4272">
        <v>0</v>
      </c>
      <c r="J4272">
        <v>0</v>
      </c>
      <c r="K4272">
        <v>0</v>
      </c>
      <c r="L4272">
        <v>0</v>
      </c>
      <c r="M4272" t="s">
        <v>3060</v>
      </c>
    </row>
    <row r="4273" spans="1:13">
      <c r="A4273" s="13">
        <f t="shared" si="66"/>
        <v>25</v>
      </c>
      <c r="B4273">
        <v>3007201</v>
      </c>
      <c r="C4273">
        <v>1380</v>
      </c>
      <c r="D4273">
        <v>1500</v>
      </c>
      <c r="E4273"/>
      <c r="F4273" t="s">
        <v>122</v>
      </c>
      <c r="G4273">
        <v>25</v>
      </c>
      <c r="H4273">
        <v>0</v>
      </c>
      <c r="I4273">
        <v>0</v>
      </c>
      <c r="J4273">
        <v>0</v>
      </c>
      <c r="K4273">
        <v>0</v>
      </c>
      <c r="L4273">
        <v>0</v>
      </c>
      <c r="M4273" t="s">
        <v>3061</v>
      </c>
    </row>
    <row r="4274" spans="1:13">
      <c r="A4274" s="13">
        <f t="shared" si="66"/>
        <v>150</v>
      </c>
      <c r="B4274">
        <v>3007201</v>
      </c>
      <c r="C4274">
        <v>1400</v>
      </c>
      <c r="D4274">
        <v>1500</v>
      </c>
      <c r="E4274"/>
      <c r="F4274" t="s">
        <v>122</v>
      </c>
      <c r="G4274">
        <v>150</v>
      </c>
      <c r="H4274">
        <v>0</v>
      </c>
      <c r="I4274">
        <v>0</v>
      </c>
      <c r="J4274">
        <v>0</v>
      </c>
      <c r="K4274">
        <v>0</v>
      </c>
      <c r="L4274">
        <v>0</v>
      </c>
      <c r="M4274" t="s">
        <v>3061</v>
      </c>
    </row>
    <row r="4275" spans="1:13">
      <c r="A4275" s="13">
        <f t="shared" si="66"/>
        <v>2</v>
      </c>
      <c r="B4275">
        <v>3007203</v>
      </c>
      <c r="C4275">
        <v>1380</v>
      </c>
      <c r="D4275">
        <v>1501</v>
      </c>
      <c r="E4275"/>
      <c r="F4275" t="s">
        <v>253</v>
      </c>
      <c r="G4275">
        <v>2</v>
      </c>
      <c r="H4275">
        <v>0</v>
      </c>
      <c r="I4275">
        <v>0</v>
      </c>
      <c r="J4275">
        <v>0</v>
      </c>
      <c r="K4275">
        <v>0</v>
      </c>
      <c r="L4275">
        <v>0</v>
      </c>
      <c r="M4275" t="s">
        <v>3062</v>
      </c>
    </row>
    <row r="4276" spans="1:13">
      <c r="A4276" s="13">
        <f t="shared" si="66"/>
        <v>1</v>
      </c>
      <c r="B4276">
        <v>3007204</v>
      </c>
      <c r="C4276">
        <v>1380</v>
      </c>
      <c r="D4276">
        <v>1501</v>
      </c>
      <c r="E4276"/>
      <c r="F4276" t="s">
        <v>253</v>
      </c>
      <c r="G4276">
        <v>1</v>
      </c>
      <c r="H4276">
        <v>0</v>
      </c>
      <c r="I4276">
        <v>0</v>
      </c>
      <c r="J4276">
        <v>0</v>
      </c>
      <c r="K4276">
        <v>0</v>
      </c>
      <c r="L4276">
        <v>0</v>
      </c>
      <c r="M4276" t="s">
        <v>3063</v>
      </c>
    </row>
    <row r="4277" spans="1:13">
      <c r="A4277" s="13">
        <f t="shared" si="66"/>
        <v>5</v>
      </c>
      <c r="B4277">
        <v>3007205</v>
      </c>
      <c r="C4277">
        <v>1380</v>
      </c>
      <c r="D4277">
        <v>1500</v>
      </c>
      <c r="E4277"/>
      <c r="F4277" t="s">
        <v>253</v>
      </c>
      <c r="G4277">
        <v>5</v>
      </c>
      <c r="H4277">
        <v>0</v>
      </c>
      <c r="I4277">
        <v>0</v>
      </c>
      <c r="J4277">
        <v>0</v>
      </c>
      <c r="K4277">
        <v>0</v>
      </c>
      <c r="L4277">
        <v>0</v>
      </c>
      <c r="M4277" t="s">
        <v>9128</v>
      </c>
    </row>
    <row r="4278" spans="1:13">
      <c r="A4278" s="13">
        <f t="shared" si="66"/>
        <v>2</v>
      </c>
      <c r="B4278">
        <v>3007206</v>
      </c>
      <c r="C4278">
        <v>1380</v>
      </c>
      <c r="D4278">
        <v>1501</v>
      </c>
      <c r="E4278"/>
      <c r="F4278" t="s">
        <v>253</v>
      </c>
      <c r="G4278">
        <v>2</v>
      </c>
      <c r="H4278">
        <v>0</v>
      </c>
      <c r="I4278">
        <v>0</v>
      </c>
      <c r="J4278">
        <v>0</v>
      </c>
      <c r="K4278">
        <v>0</v>
      </c>
      <c r="L4278">
        <v>0</v>
      </c>
      <c r="M4278" t="s">
        <v>3064</v>
      </c>
    </row>
    <row r="4279" spans="1:13">
      <c r="A4279" s="13">
        <f t="shared" si="66"/>
        <v>3</v>
      </c>
      <c r="B4279">
        <v>3007208</v>
      </c>
      <c r="C4279">
        <v>1380</v>
      </c>
      <c r="D4279">
        <v>1501</v>
      </c>
      <c r="E4279"/>
      <c r="F4279" t="s">
        <v>253</v>
      </c>
      <c r="G4279">
        <v>3</v>
      </c>
      <c r="H4279">
        <v>0</v>
      </c>
      <c r="I4279">
        <v>0</v>
      </c>
      <c r="J4279">
        <v>0</v>
      </c>
      <c r="K4279">
        <v>0</v>
      </c>
      <c r="L4279">
        <v>0</v>
      </c>
      <c r="M4279" t="s">
        <v>3065</v>
      </c>
    </row>
    <row r="4280" spans="1:13">
      <c r="A4280" s="13">
        <f t="shared" si="66"/>
        <v>1</v>
      </c>
      <c r="B4280">
        <v>3007209</v>
      </c>
      <c r="C4280">
        <v>1380</v>
      </c>
      <c r="D4280">
        <v>1500</v>
      </c>
      <c r="E4280"/>
      <c r="F4280" t="s">
        <v>253</v>
      </c>
      <c r="G4280">
        <v>1</v>
      </c>
      <c r="H4280">
        <v>0</v>
      </c>
      <c r="I4280">
        <v>0</v>
      </c>
      <c r="J4280">
        <v>0</v>
      </c>
      <c r="K4280">
        <v>0</v>
      </c>
      <c r="L4280">
        <v>0</v>
      </c>
      <c r="M4280" t="s">
        <v>3066</v>
      </c>
    </row>
    <row r="4281" spans="1:13">
      <c r="A4281" s="13">
        <f t="shared" si="66"/>
        <v>3</v>
      </c>
      <c r="B4281">
        <v>3007210</v>
      </c>
      <c r="C4281">
        <v>1380</v>
      </c>
      <c r="D4281">
        <v>1500</v>
      </c>
      <c r="E4281"/>
      <c r="F4281" t="s">
        <v>253</v>
      </c>
      <c r="G4281">
        <v>3</v>
      </c>
      <c r="H4281">
        <v>0</v>
      </c>
      <c r="I4281">
        <v>0</v>
      </c>
      <c r="J4281">
        <v>0</v>
      </c>
      <c r="K4281">
        <v>0</v>
      </c>
      <c r="L4281">
        <v>0</v>
      </c>
      <c r="M4281" t="s">
        <v>3067</v>
      </c>
    </row>
    <row r="4282" spans="1:13">
      <c r="A4282" s="13">
        <f t="shared" si="66"/>
        <v>10</v>
      </c>
      <c r="B4282">
        <v>3007211</v>
      </c>
      <c r="C4282">
        <v>1380</v>
      </c>
      <c r="D4282">
        <v>1500</v>
      </c>
      <c r="E4282"/>
      <c r="F4282" t="s">
        <v>253</v>
      </c>
      <c r="G4282">
        <v>10</v>
      </c>
      <c r="H4282">
        <v>0</v>
      </c>
      <c r="I4282">
        <v>0</v>
      </c>
      <c r="J4282">
        <v>0</v>
      </c>
      <c r="K4282">
        <v>0</v>
      </c>
      <c r="L4282">
        <v>0</v>
      </c>
      <c r="M4282" t="s">
        <v>3068</v>
      </c>
    </row>
    <row r="4283" spans="1:13">
      <c r="A4283" s="13">
        <f t="shared" si="66"/>
        <v>6</v>
      </c>
      <c r="B4283">
        <v>3007212</v>
      </c>
      <c r="C4283">
        <v>1380</v>
      </c>
      <c r="D4283">
        <v>1500</v>
      </c>
      <c r="E4283"/>
      <c r="F4283" t="s">
        <v>253</v>
      </c>
      <c r="G4283">
        <v>6</v>
      </c>
      <c r="H4283">
        <v>0</v>
      </c>
      <c r="I4283">
        <v>0</v>
      </c>
      <c r="J4283">
        <v>0</v>
      </c>
      <c r="K4283">
        <v>0</v>
      </c>
      <c r="L4283">
        <v>0</v>
      </c>
      <c r="M4283" t="s">
        <v>3069</v>
      </c>
    </row>
    <row r="4284" spans="1:13">
      <c r="A4284" s="13">
        <f t="shared" si="66"/>
        <v>11</v>
      </c>
      <c r="B4284">
        <v>3007213</v>
      </c>
      <c r="C4284">
        <v>1380</v>
      </c>
      <c r="D4284">
        <v>1500</v>
      </c>
      <c r="E4284"/>
      <c r="F4284" t="s">
        <v>253</v>
      </c>
      <c r="G4284">
        <v>11</v>
      </c>
      <c r="H4284">
        <v>0</v>
      </c>
      <c r="I4284">
        <v>0</v>
      </c>
      <c r="J4284">
        <v>0</v>
      </c>
      <c r="K4284">
        <v>0</v>
      </c>
      <c r="L4284">
        <v>0</v>
      </c>
      <c r="M4284" t="s">
        <v>3070</v>
      </c>
    </row>
    <row r="4285" spans="1:13">
      <c r="A4285" s="13">
        <f t="shared" si="66"/>
        <v>3</v>
      </c>
      <c r="B4285">
        <v>3007214</v>
      </c>
      <c r="C4285">
        <v>1380</v>
      </c>
      <c r="D4285">
        <v>1501</v>
      </c>
      <c r="E4285"/>
      <c r="F4285" t="s">
        <v>253</v>
      </c>
      <c r="G4285">
        <v>3</v>
      </c>
      <c r="H4285">
        <v>0</v>
      </c>
      <c r="I4285">
        <v>0</v>
      </c>
      <c r="J4285">
        <v>0</v>
      </c>
      <c r="K4285">
        <v>0</v>
      </c>
      <c r="L4285">
        <v>0</v>
      </c>
      <c r="M4285" t="s">
        <v>3071</v>
      </c>
    </row>
    <row r="4286" spans="1:13">
      <c r="A4286" s="13">
        <f t="shared" si="66"/>
        <v>89</v>
      </c>
      <c r="B4286">
        <v>3007215</v>
      </c>
      <c r="C4286">
        <v>1380</v>
      </c>
      <c r="D4286">
        <v>1500</v>
      </c>
      <c r="E4286"/>
      <c r="F4286" t="s">
        <v>253</v>
      </c>
      <c r="G4286">
        <v>89</v>
      </c>
      <c r="H4286">
        <v>0</v>
      </c>
      <c r="I4286">
        <v>0</v>
      </c>
      <c r="J4286">
        <v>0</v>
      </c>
      <c r="K4286">
        <v>0</v>
      </c>
      <c r="L4286">
        <v>0</v>
      </c>
      <c r="M4286" t="s">
        <v>3072</v>
      </c>
    </row>
    <row r="4287" spans="1:13">
      <c r="A4287" s="13">
        <f t="shared" si="66"/>
        <v>60</v>
      </c>
      <c r="B4287">
        <v>3007215</v>
      </c>
      <c r="C4287">
        <v>1400</v>
      </c>
      <c r="D4287">
        <v>1500</v>
      </c>
      <c r="E4287"/>
      <c r="F4287" t="s">
        <v>253</v>
      </c>
      <c r="G4287">
        <v>60</v>
      </c>
      <c r="H4287">
        <v>0</v>
      </c>
      <c r="I4287">
        <v>0</v>
      </c>
      <c r="J4287">
        <v>0</v>
      </c>
      <c r="K4287">
        <v>0</v>
      </c>
      <c r="L4287">
        <v>0</v>
      </c>
      <c r="M4287" t="s">
        <v>3072</v>
      </c>
    </row>
    <row r="4288" spans="1:13">
      <c r="A4288" s="13">
        <f t="shared" si="66"/>
        <v>1</v>
      </c>
      <c r="B4288">
        <v>3007216</v>
      </c>
      <c r="C4288">
        <v>1380</v>
      </c>
      <c r="D4288">
        <v>1500</v>
      </c>
      <c r="E4288"/>
      <c r="F4288" t="s">
        <v>253</v>
      </c>
      <c r="G4288">
        <v>1</v>
      </c>
      <c r="H4288">
        <v>0</v>
      </c>
      <c r="I4288">
        <v>0</v>
      </c>
      <c r="J4288">
        <v>0</v>
      </c>
      <c r="K4288">
        <v>0</v>
      </c>
      <c r="L4288">
        <v>0</v>
      </c>
      <c r="M4288" t="s">
        <v>3073</v>
      </c>
    </row>
    <row r="4289" spans="1:13">
      <c r="A4289" s="13">
        <f t="shared" si="66"/>
        <v>26</v>
      </c>
      <c r="B4289">
        <v>3007217</v>
      </c>
      <c r="C4289">
        <v>1380</v>
      </c>
      <c r="D4289">
        <v>1501</v>
      </c>
      <c r="E4289"/>
      <c r="F4289" t="s">
        <v>253</v>
      </c>
      <c r="G4289">
        <v>26</v>
      </c>
      <c r="H4289">
        <v>0</v>
      </c>
      <c r="I4289">
        <v>0</v>
      </c>
      <c r="J4289">
        <v>0</v>
      </c>
      <c r="K4289">
        <v>0</v>
      </c>
      <c r="L4289">
        <v>0</v>
      </c>
      <c r="M4289" t="s">
        <v>3074</v>
      </c>
    </row>
    <row r="4290" spans="1:13">
      <c r="A4290" s="13">
        <f t="shared" si="66"/>
        <v>27</v>
      </c>
      <c r="B4290">
        <v>3007218</v>
      </c>
      <c r="C4290">
        <v>1380</v>
      </c>
      <c r="D4290">
        <v>1500</v>
      </c>
      <c r="E4290"/>
      <c r="F4290" t="s">
        <v>253</v>
      </c>
      <c r="G4290">
        <v>27</v>
      </c>
      <c r="H4290">
        <v>0</v>
      </c>
      <c r="I4290">
        <v>0</v>
      </c>
      <c r="J4290">
        <v>0</v>
      </c>
      <c r="K4290">
        <v>0</v>
      </c>
      <c r="L4290">
        <v>0</v>
      </c>
      <c r="M4290" t="s">
        <v>3075</v>
      </c>
    </row>
    <row r="4291" spans="1:13">
      <c r="A4291" s="13">
        <f t="shared" ref="A4291:A4354" si="67">G4291+H4291+I4291</f>
        <v>14</v>
      </c>
      <c r="B4291">
        <v>3007220</v>
      </c>
      <c r="C4291">
        <v>1380</v>
      </c>
      <c r="D4291">
        <v>1500</v>
      </c>
      <c r="E4291"/>
      <c r="F4291" t="s">
        <v>253</v>
      </c>
      <c r="G4291">
        <v>14</v>
      </c>
      <c r="H4291">
        <v>0</v>
      </c>
      <c r="I4291">
        <v>0</v>
      </c>
      <c r="J4291">
        <v>0</v>
      </c>
      <c r="K4291">
        <v>0</v>
      </c>
      <c r="L4291">
        <v>0</v>
      </c>
      <c r="M4291" t="s">
        <v>3076</v>
      </c>
    </row>
    <row r="4292" spans="1:13">
      <c r="A4292" s="13">
        <f t="shared" si="67"/>
        <v>3</v>
      </c>
      <c r="B4292">
        <v>3007221</v>
      </c>
      <c r="C4292">
        <v>1380</v>
      </c>
      <c r="D4292">
        <v>1500</v>
      </c>
      <c r="E4292"/>
      <c r="F4292" t="s">
        <v>253</v>
      </c>
      <c r="G4292">
        <v>3</v>
      </c>
      <c r="H4292">
        <v>0</v>
      </c>
      <c r="I4292">
        <v>0</v>
      </c>
      <c r="J4292">
        <v>0</v>
      </c>
      <c r="K4292">
        <v>0</v>
      </c>
      <c r="L4292">
        <v>0</v>
      </c>
      <c r="M4292" t="s">
        <v>3077</v>
      </c>
    </row>
    <row r="4293" spans="1:13">
      <c r="A4293" s="13">
        <f t="shared" si="67"/>
        <v>2</v>
      </c>
      <c r="B4293">
        <v>3007222</v>
      </c>
      <c r="C4293">
        <v>1380</v>
      </c>
      <c r="D4293">
        <v>1500</v>
      </c>
      <c r="E4293"/>
      <c r="F4293" t="s">
        <v>253</v>
      </c>
      <c r="G4293">
        <v>2</v>
      </c>
      <c r="H4293">
        <v>0</v>
      </c>
      <c r="I4293">
        <v>0</v>
      </c>
      <c r="J4293">
        <v>0</v>
      </c>
      <c r="K4293">
        <v>0</v>
      </c>
      <c r="L4293">
        <v>0</v>
      </c>
      <c r="M4293" t="s">
        <v>7943</v>
      </c>
    </row>
    <row r="4294" spans="1:13">
      <c r="A4294" s="13">
        <f t="shared" si="67"/>
        <v>46</v>
      </c>
      <c r="B4294">
        <v>3007223</v>
      </c>
      <c r="C4294">
        <v>1380</v>
      </c>
      <c r="D4294">
        <v>1500</v>
      </c>
      <c r="E4294"/>
      <c r="F4294" t="s">
        <v>253</v>
      </c>
      <c r="G4294">
        <v>46</v>
      </c>
      <c r="H4294">
        <v>0</v>
      </c>
      <c r="I4294">
        <v>0</v>
      </c>
      <c r="J4294">
        <v>0</v>
      </c>
      <c r="K4294">
        <v>0</v>
      </c>
      <c r="L4294">
        <v>0</v>
      </c>
      <c r="M4294" t="s">
        <v>8387</v>
      </c>
    </row>
    <row r="4295" spans="1:13">
      <c r="A4295" s="13">
        <f t="shared" si="67"/>
        <v>7</v>
      </c>
      <c r="B4295">
        <v>3007224</v>
      </c>
      <c r="C4295">
        <v>1380</v>
      </c>
      <c r="D4295">
        <v>1501</v>
      </c>
      <c r="E4295"/>
      <c r="F4295" t="s">
        <v>253</v>
      </c>
      <c r="G4295">
        <v>7</v>
      </c>
      <c r="H4295">
        <v>0</v>
      </c>
      <c r="I4295">
        <v>0</v>
      </c>
      <c r="J4295">
        <v>0</v>
      </c>
      <c r="K4295">
        <v>0</v>
      </c>
      <c r="L4295">
        <v>0</v>
      </c>
      <c r="M4295" t="s">
        <v>3078</v>
      </c>
    </row>
    <row r="4296" spans="1:13">
      <c r="A4296" s="13">
        <f t="shared" si="67"/>
        <v>4</v>
      </c>
      <c r="B4296">
        <v>3007226</v>
      </c>
      <c r="C4296">
        <v>1380</v>
      </c>
      <c r="D4296">
        <v>1501</v>
      </c>
      <c r="E4296"/>
      <c r="F4296" t="s">
        <v>253</v>
      </c>
      <c r="G4296">
        <v>4</v>
      </c>
      <c r="H4296">
        <v>0</v>
      </c>
      <c r="I4296">
        <v>0</v>
      </c>
      <c r="J4296">
        <v>0</v>
      </c>
      <c r="K4296">
        <v>0</v>
      </c>
      <c r="L4296">
        <v>0</v>
      </c>
      <c r="M4296" t="s">
        <v>3079</v>
      </c>
    </row>
    <row r="4297" spans="1:13">
      <c r="A4297" s="13">
        <f t="shared" si="67"/>
        <v>134</v>
      </c>
      <c r="B4297">
        <v>3007227</v>
      </c>
      <c r="C4297">
        <v>1380</v>
      </c>
      <c r="D4297">
        <v>1500</v>
      </c>
      <c r="E4297"/>
      <c r="F4297" t="s">
        <v>289</v>
      </c>
      <c r="G4297">
        <v>134</v>
      </c>
      <c r="H4297">
        <v>0</v>
      </c>
      <c r="I4297">
        <v>0</v>
      </c>
      <c r="J4297">
        <v>0</v>
      </c>
      <c r="K4297">
        <v>0</v>
      </c>
      <c r="L4297">
        <v>0</v>
      </c>
      <c r="M4297" t="s">
        <v>3080</v>
      </c>
    </row>
    <row r="4298" spans="1:13">
      <c r="A4298" s="13">
        <f t="shared" si="67"/>
        <v>3</v>
      </c>
      <c r="B4298">
        <v>3007229</v>
      </c>
      <c r="C4298">
        <v>1380</v>
      </c>
      <c r="D4298">
        <v>1500</v>
      </c>
      <c r="E4298"/>
      <c r="F4298" t="s">
        <v>253</v>
      </c>
      <c r="G4298">
        <v>3</v>
      </c>
      <c r="H4298">
        <v>0</v>
      </c>
      <c r="I4298">
        <v>0</v>
      </c>
      <c r="J4298">
        <v>0</v>
      </c>
      <c r="K4298">
        <v>0</v>
      </c>
      <c r="L4298">
        <v>0</v>
      </c>
      <c r="M4298" t="s">
        <v>3081</v>
      </c>
    </row>
    <row r="4299" spans="1:13">
      <c r="A4299" s="13">
        <f t="shared" si="67"/>
        <v>6</v>
      </c>
      <c r="B4299">
        <v>3007231</v>
      </c>
      <c r="C4299">
        <v>1380</v>
      </c>
      <c r="D4299">
        <v>1500</v>
      </c>
      <c r="E4299"/>
      <c r="F4299" t="s">
        <v>253</v>
      </c>
      <c r="G4299">
        <v>6</v>
      </c>
      <c r="H4299">
        <v>0</v>
      </c>
      <c r="I4299">
        <v>0</v>
      </c>
      <c r="J4299">
        <v>0</v>
      </c>
      <c r="K4299">
        <v>0</v>
      </c>
      <c r="L4299">
        <v>0</v>
      </c>
      <c r="M4299" t="s">
        <v>3082</v>
      </c>
    </row>
    <row r="4300" spans="1:13">
      <c r="A4300" s="13">
        <f t="shared" si="67"/>
        <v>4</v>
      </c>
      <c r="B4300">
        <v>3007232</v>
      </c>
      <c r="C4300">
        <v>1380</v>
      </c>
      <c r="D4300">
        <v>1501</v>
      </c>
      <c r="E4300"/>
      <c r="F4300" t="s">
        <v>253</v>
      </c>
      <c r="G4300">
        <v>4</v>
      </c>
      <c r="H4300">
        <v>0</v>
      </c>
      <c r="I4300">
        <v>0</v>
      </c>
      <c r="J4300">
        <v>0</v>
      </c>
      <c r="K4300">
        <v>0</v>
      </c>
      <c r="L4300">
        <v>0</v>
      </c>
      <c r="M4300" t="s">
        <v>3083</v>
      </c>
    </row>
    <row r="4301" spans="1:13">
      <c r="A4301" s="13">
        <f t="shared" si="67"/>
        <v>1</v>
      </c>
      <c r="B4301">
        <v>3007233</v>
      </c>
      <c r="C4301">
        <v>1380</v>
      </c>
      <c r="D4301">
        <v>1500</v>
      </c>
      <c r="E4301"/>
      <c r="F4301" t="s">
        <v>253</v>
      </c>
      <c r="G4301">
        <v>1</v>
      </c>
      <c r="H4301">
        <v>0</v>
      </c>
      <c r="I4301">
        <v>0</v>
      </c>
      <c r="J4301">
        <v>0</v>
      </c>
      <c r="K4301">
        <v>0</v>
      </c>
      <c r="L4301">
        <v>0</v>
      </c>
      <c r="M4301" t="s">
        <v>3084</v>
      </c>
    </row>
    <row r="4302" spans="1:13">
      <c r="A4302" s="13">
        <f t="shared" si="67"/>
        <v>10</v>
      </c>
      <c r="B4302">
        <v>3007235</v>
      </c>
      <c r="C4302">
        <v>1380</v>
      </c>
      <c r="D4302">
        <v>1500</v>
      </c>
      <c r="E4302"/>
      <c r="F4302" t="s">
        <v>253</v>
      </c>
      <c r="G4302">
        <v>10</v>
      </c>
      <c r="H4302">
        <v>0</v>
      </c>
      <c r="I4302">
        <v>0</v>
      </c>
      <c r="J4302">
        <v>0</v>
      </c>
      <c r="K4302">
        <v>0</v>
      </c>
      <c r="L4302">
        <v>0</v>
      </c>
      <c r="M4302" t="s">
        <v>7992</v>
      </c>
    </row>
    <row r="4303" spans="1:13">
      <c r="A4303" s="13">
        <f t="shared" si="67"/>
        <v>1</v>
      </c>
      <c r="B4303">
        <v>3007238</v>
      </c>
      <c r="C4303">
        <v>1380</v>
      </c>
      <c r="D4303">
        <v>1500</v>
      </c>
      <c r="E4303"/>
      <c r="F4303" t="s">
        <v>253</v>
      </c>
      <c r="G4303">
        <v>1</v>
      </c>
      <c r="H4303">
        <v>0</v>
      </c>
      <c r="I4303">
        <v>0</v>
      </c>
      <c r="J4303">
        <v>0</v>
      </c>
      <c r="K4303">
        <v>0</v>
      </c>
      <c r="L4303">
        <v>0</v>
      </c>
      <c r="M4303" t="s">
        <v>9260</v>
      </c>
    </row>
    <row r="4304" spans="1:13">
      <c r="A4304" s="13">
        <f t="shared" si="67"/>
        <v>1</v>
      </c>
      <c r="B4304">
        <v>3007238</v>
      </c>
      <c r="C4304">
        <v>1400</v>
      </c>
      <c r="D4304">
        <v>1500</v>
      </c>
      <c r="E4304"/>
      <c r="F4304" t="s">
        <v>253</v>
      </c>
      <c r="G4304">
        <v>1</v>
      </c>
      <c r="H4304">
        <v>0</v>
      </c>
      <c r="I4304">
        <v>0</v>
      </c>
      <c r="J4304">
        <v>0</v>
      </c>
      <c r="K4304">
        <v>0</v>
      </c>
      <c r="L4304">
        <v>0</v>
      </c>
      <c r="M4304" t="s">
        <v>9260</v>
      </c>
    </row>
    <row r="4305" spans="1:13">
      <c r="A4305" s="13">
        <f t="shared" si="67"/>
        <v>2</v>
      </c>
      <c r="B4305">
        <v>3007241</v>
      </c>
      <c r="C4305">
        <v>1380</v>
      </c>
      <c r="D4305">
        <v>1500</v>
      </c>
      <c r="E4305"/>
      <c r="F4305" t="s">
        <v>1443</v>
      </c>
      <c r="G4305">
        <v>2</v>
      </c>
      <c r="H4305">
        <v>0</v>
      </c>
      <c r="I4305">
        <v>0</v>
      </c>
      <c r="J4305">
        <v>0</v>
      </c>
      <c r="K4305">
        <v>0</v>
      </c>
      <c r="L4305">
        <v>0</v>
      </c>
      <c r="M4305" t="s">
        <v>9261</v>
      </c>
    </row>
    <row r="4306" spans="1:13">
      <c r="A4306" s="13">
        <f t="shared" si="67"/>
        <v>61</v>
      </c>
      <c r="B4306">
        <v>3007242</v>
      </c>
      <c r="C4306">
        <v>1380</v>
      </c>
      <c r="D4306">
        <v>1500</v>
      </c>
      <c r="E4306"/>
      <c r="F4306" t="s">
        <v>253</v>
      </c>
      <c r="G4306">
        <v>61</v>
      </c>
      <c r="H4306">
        <v>0</v>
      </c>
      <c r="I4306">
        <v>0</v>
      </c>
      <c r="J4306">
        <v>0</v>
      </c>
      <c r="K4306">
        <v>0</v>
      </c>
      <c r="L4306">
        <v>0</v>
      </c>
      <c r="M4306" t="s">
        <v>3085</v>
      </c>
    </row>
    <row r="4307" spans="1:13">
      <c r="A4307" s="13">
        <f t="shared" si="67"/>
        <v>61</v>
      </c>
      <c r="B4307">
        <v>3007243</v>
      </c>
      <c r="C4307">
        <v>1380</v>
      </c>
      <c r="D4307">
        <v>1500</v>
      </c>
      <c r="E4307"/>
      <c r="F4307" t="s">
        <v>253</v>
      </c>
      <c r="G4307">
        <v>61</v>
      </c>
      <c r="H4307">
        <v>0</v>
      </c>
      <c r="I4307">
        <v>0</v>
      </c>
      <c r="J4307">
        <v>0</v>
      </c>
      <c r="K4307">
        <v>0</v>
      </c>
      <c r="L4307">
        <v>0</v>
      </c>
      <c r="M4307" t="s">
        <v>3086</v>
      </c>
    </row>
    <row r="4308" spans="1:13">
      <c r="A4308" s="13">
        <f t="shared" si="67"/>
        <v>2</v>
      </c>
      <c r="B4308">
        <v>3007246</v>
      </c>
      <c r="C4308">
        <v>1380</v>
      </c>
      <c r="D4308">
        <v>1500</v>
      </c>
      <c r="E4308"/>
      <c r="F4308" t="s">
        <v>253</v>
      </c>
      <c r="G4308">
        <v>2</v>
      </c>
      <c r="H4308">
        <v>0</v>
      </c>
      <c r="I4308">
        <v>0</v>
      </c>
      <c r="J4308">
        <v>0</v>
      </c>
      <c r="K4308">
        <v>0</v>
      </c>
      <c r="L4308">
        <v>0</v>
      </c>
      <c r="M4308" t="s">
        <v>8046</v>
      </c>
    </row>
    <row r="4309" spans="1:13">
      <c r="A4309" s="13">
        <f t="shared" si="67"/>
        <v>7</v>
      </c>
      <c r="B4309">
        <v>3007247</v>
      </c>
      <c r="C4309">
        <v>1380</v>
      </c>
      <c r="D4309">
        <v>1500</v>
      </c>
      <c r="E4309"/>
      <c r="F4309" t="s">
        <v>253</v>
      </c>
      <c r="G4309">
        <v>7</v>
      </c>
      <c r="H4309">
        <v>0</v>
      </c>
      <c r="I4309">
        <v>0</v>
      </c>
      <c r="J4309">
        <v>0</v>
      </c>
      <c r="K4309">
        <v>0</v>
      </c>
      <c r="L4309">
        <v>0</v>
      </c>
      <c r="M4309" t="s">
        <v>7752</v>
      </c>
    </row>
    <row r="4310" spans="1:13">
      <c r="A4310" s="13">
        <f t="shared" si="67"/>
        <v>2</v>
      </c>
      <c r="B4310">
        <v>3007249</v>
      </c>
      <c r="C4310">
        <v>1380</v>
      </c>
      <c r="D4310">
        <v>1500</v>
      </c>
      <c r="E4310"/>
      <c r="F4310" t="s">
        <v>253</v>
      </c>
      <c r="G4310">
        <v>2</v>
      </c>
      <c r="H4310">
        <v>0</v>
      </c>
      <c r="I4310">
        <v>0</v>
      </c>
      <c r="J4310">
        <v>0</v>
      </c>
      <c r="K4310">
        <v>0</v>
      </c>
      <c r="L4310">
        <v>0</v>
      </c>
      <c r="M4310" t="s">
        <v>8013</v>
      </c>
    </row>
    <row r="4311" spans="1:13">
      <c r="A4311" s="13">
        <f t="shared" si="67"/>
        <v>11</v>
      </c>
      <c r="B4311">
        <v>3007252</v>
      </c>
      <c r="C4311">
        <v>1380</v>
      </c>
      <c r="D4311">
        <v>1501</v>
      </c>
      <c r="E4311"/>
      <c r="F4311" t="s">
        <v>253</v>
      </c>
      <c r="G4311">
        <v>11</v>
      </c>
      <c r="H4311">
        <v>0</v>
      </c>
      <c r="I4311">
        <v>0</v>
      </c>
      <c r="J4311">
        <v>0</v>
      </c>
      <c r="K4311">
        <v>0</v>
      </c>
      <c r="L4311">
        <v>0</v>
      </c>
      <c r="M4311" t="s">
        <v>3087</v>
      </c>
    </row>
    <row r="4312" spans="1:13">
      <c r="A4312" s="13">
        <f t="shared" si="67"/>
        <v>2</v>
      </c>
      <c r="B4312">
        <v>3007253</v>
      </c>
      <c r="C4312">
        <v>1380</v>
      </c>
      <c r="D4312">
        <v>1501</v>
      </c>
      <c r="E4312"/>
      <c r="F4312" t="s">
        <v>253</v>
      </c>
      <c r="G4312">
        <v>2</v>
      </c>
      <c r="H4312">
        <v>0</v>
      </c>
      <c r="I4312">
        <v>0</v>
      </c>
      <c r="J4312">
        <v>0</v>
      </c>
      <c r="K4312">
        <v>0</v>
      </c>
      <c r="L4312">
        <v>0</v>
      </c>
      <c r="M4312" t="s">
        <v>3088</v>
      </c>
    </row>
    <row r="4313" spans="1:13">
      <c r="A4313" s="13">
        <f t="shared" si="67"/>
        <v>1</v>
      </c>
      <c r="B4313">
        <v>3007254</v>
      </c>
      <c r="C4313">
        <v>1380</v>
      </c>
      <c r="D4313">
        <v>1500</v>
      </c>
      <c r="E4313"/>
      <c r="F4313" t="s">
        <v>253</v>
      </c>
      <c r="G4313">
        <v>1</v>
      </c>
      <c r="H4313">
        <v>0</v>
      </c>
      <c r="I4313">
        <v>0</v>
      </c>
      <c r="J4313">
        <v>0</v>
      </c>
      <c r="K4313">
        <v>0</v>
      </c>
      <c r="L4313">
        <v>0</v>
      </c>
      <c r="M4313" t="s">
        <v>3089</v>
      </c>
    </row>
    <row r="4314" spans="1:13">
      <c r="A4314" s="13">
        <f t="shared" si="67"/>
        <v>1</v>
      </c>
      <c r="B4314">
        <v>3007255</v>
      </c>
      <c r="C4314">
        <v>1380</v>
      </c>
      <c r="D4314">
        <v>1500</v>
      </c>
      <c r="E4314"/>
      <c r="F4314" t="s">
        <v>253</v>
      </c>
      <c r="G4314">
        <v>1</v>
      </c>
      <c r="H4314">
        <v>0</v>
      </c>
      <c r="I4314">
        <v>0</v>
      </c>
      <c r="J4314">
        <v>0</v>
      </c>
      <c r="K4314">
        <v>0</v>
      </c>
      <c r="L4314">
        <v>0</v>
      </c>
      <c r="M4314" t="s">
        <v>3090</v>
      </c>
    </row>
    <row r="4315" spans="1:13">
      <c r="A4315" s="13">
        <f t="shared" si="67"/>
        <v>1</v>
      </c>
      <c r="B4315">
        <v>3007256</v>
      </c>
      <c r="C4315">
        <v>1380</v>
      </c>
      <c r="D4315">
        <v>1500</v>
      </c>
      <c r="E4315"/>
      <c r="F4315" t="s">
        <v>253</v>
      </c>
      <c r="G4315">
        <v>1</v>
      </c>
      <c r="H4315">
        <v>0</v>
      </c>
      <c r="I4315">
        <v>0</v>
      </c>
      <c r="J4315">
        <v>0</v>
      </c>
      <c r="K4315">
        <v>0</v>
      </c>
      <c r="L4315">
        <v>0</v>
      </c>
      <c r="M4315" t="s">
        <v>3091</v>
      </c>
    </row>
    <row r="4316" spans="1:13">
      <c r="A4316" s="13">
        <f t="shared" si="67"/>
        <v>2</v>
      </c>
      <c r="B4316">
        <v>3007257</v>
      </c>
      <c r="C4316">
        <v>1380</v>
      </c>
      <c r="D4316">
        <v>1500</v>
      </c>
      <c r="E4316"/>
      <c r="F4316" t="s">
        <v>253</v>
      </c>
      <c r="G4316">
        <v>2</v>
      </c>
      <c r="H4316">
        <v>0</v>
      </c>
      <c r="I4316">
        <v>0</v>
      </c>
      <c r="J4316">
        <v>0</v>
      </c>
      <c r="K4316">
        <v>0</v>
      </c>
      <c r="L4316">
        <v>0</v>
      </c>
      <c r="M4316" t="s">
        <v>7668</v>
      </c>
    </row>
    <row r="4317" spans="1:13">
      <c r="A4317" s="13">
        <f t="shared" si="67"/>
        <v>1</v>
      </c>
      <c r="B4317">
        <v>3007258</v>
      </c>
      <c r="C4317">
        <v>1380</v>
      </c>
      <c r="D4317">
        <v>1500</v>
      </c>
      <c r="E4317"/>
      <c r="F4317" t="s">
        <v>253</v>
      </c>
      <c r="G4317">
        <v>1</v>
      </c>
      <c r="H4317">
        <v>0</v>
      </c>
      <c r="I4317">
        <v>0</v>
      </c>
      <c r="J4317">
        <v>0</v>
      </c>
      <c r="K4317">
        <v>0</v>
      </c>
      <c r="L4317">
        <v>0</v>
      </c>
      <c r="M4317" t="s">
        <v>3092</v>
      </c>
    </row>
    <row r="4318" spans="1:13">
      <c r="A4318" s="13">
        <f t="shared" si="67"/>
        <v>3</v>
      </c>
      <c r="B4318">
        <v>3007259</v>
      </c>
      <c r="C4318">
        <v>1380</v>
      </c>
      <c r="D4318">
        <v>1500</v>
      </c>
      <c r="E4318"/>
      <c r="F4318" t="s">
        <v>253</v>
      </c>
      <c r="G4318">
        <v>3</v>
      </c>
      <c r="H4318">
        <v>0</v>
      </c>
      <c r="I4318">
        <v>0</v>
      </c>
      <c r="J4318">
        <v>0</v>
      </c>
      <c r="K4318">
        <v>0</v>
      </c>
      <c r="L4318">
        <v>0</v>
      </c>
      <c r="M4318" t="s">
        <v>3093</v>
      </c>
    </row>
    <row r="4319" spans="1:13">
      <c r="A4319" s="13">
        <f t="shared" si="67"/>
        <v>3</v>
      </c>
      <c r="B4319">
        <v>3007260</v>
      </c>
      <c r="C4319">
        <v>1380</v>
      </c>
      <c r="D4319">
        <v>1500</v>
      </c>
      <c r="E4319"/>
      <c r="F4319" t="s">
        <v>253</v>
      </c>
      <c r="G4319">
        <v>3</v>
      </c>
      <c r="H4319">
        <v>0</v>
      </c>
      <c r="I4319">
        <v>0</v>
      </c>
      <c r="J4319">
        <v>0</v>
      </c>
      <c r="K4319">
        <v>0</v>
      </c>
      <c r="L4319">
        <v>0</v>
      </c>
      <c r="M4319" t="s">
        <v>8047</v>
      </c>
    </row>
    <row r="4320" spans="1:13">
      <c r="A4320" s="13">
        <f t="shared" si="67"/>
        <v>1</v>
      </c>
      <c r="B4320">
        <v>3007262</v>
      </c>
      <c r="C4320">
        <v>1380</v>
      </c>
      <c r="D4320">
        <v>1500</v>
      </c>
      <c r="E4320"/>
      <c r="F4320" t="s">
        <v>253</v>
      </c>
      <c r="G4320">
        <v>1</v>
      </c>
      <c r="H4320">
        <v>0</v>
      </c>
      <c r="I4320">
        <v>0</v>
      </c>
      <c r="J4320">
        <v>0</v>
      </c>
      <c r="K4320">
        <v>0</v>
      </c>
      <c r="L4320">
        <v>0</v>
      </c>
      <c r="M4320" t="s">
        <v>3094</v>
      </c>
    </row>
    <row r="4321" spans="1:13">
      <c r="A4321" s="13">
        <f t="shared" si="67"/>
        <v>1</v>
      </c>
      <c r="B4321">
        <v>3007263</v>
      </c>
      <c r="C4321">
        <v>1380</v>
      </c>
      <c r="D4321">
        <v>1500</v>
      </c>
      <c r="E4321"/>
      <c r="F4321" t="s">
        <v>1443</v>
      </c>
      <c r="G4321">
        <v>1</v>
      </c>
      <c r="H4321">
        <v>0</v>
      </c>
      <c r="I4321">
        <v>0</v>
      </c>
      <c r="J4321">
        <v>0</v>
      </c>
      <c r="K4321">
        <v>0</v>
      </c>
      <c r="L4321">
        <v>0</v>
      </c>
      <c r="M4321" t="s">
        <v>9294</v>
      </c>
    </row>
    <row r="4322" spans="1:13">
      <c r="A4322" s="13">
        <f t="shared" si="67"/>
        <v>1</v>
      </c>
      <c r="B4322">
        <v>3007264</v>
      </c>
      <c r="C4322">
        <v>1380</v>
      </c>
      <c r="D4322">
        <v>1501</v>
      </c>
      <c r="E4322"/>
      <c r="F4322" t="s">
        <v>253</v>
      </c>
      <c r="G4322">
        <v>1</v>
      </c>
      <c r="H4322">
        <v>0</v>
      </c>
      <c r="I4322">
        <v>0</v>
      </c>
      <c r="J4322">
        <v>0</v>
      </c>
      <c r="K4322">
        <v>0</v>
      </c>
      <c r="L4322">
        <v>0</v>
      </c>
      <c r="M4322" t="s">
        <v>3095</v>
      </c>
    </row>
    <row r="4323" spans="1:13">
      <c r="A4323" s="13">
        <f t="shared" si="67"/>
        <v>1</v>
      </c>
      <c r="B4323">
        <v>3007265</v>
      </c>
      <c r="C4323">
        <v>1380</v>
      </c>
      <c r="D4323">
        <v>1500</v>
      </c>
      <c r="E4323"/>
      <c r="F4323" t="s">
        <v>253</v>
      </c>
      <c r="G4323">
        <v>1</v>
      </c>
      <c r="H4323">
        <v>0</v>
      </c>
      <c r="I4323">
        <v>0</v>
      </c>
      <c r="J4323">
        <v>0</v>
      </c>
      <c r="K4323">
        <v>0</v>
      </c>
      <c r="L4323">
        <v>0</v>
      </c>
      <c r="M4323" t="s">
        <v>7694</v>
      </c>
    </row>
    <row r="4324" spans="1:13">
      <c r="A4324" s="13">
        <f t="shared" si="67"/>
        <v>1</v>
      </c>
      <c r="B4324">
        <v>3007266</v>
      </c>
      <c r="C4324">
        <v>1380</v>
      </c>
      <c r="D4324">
        <v>1500</v>
      </c>
      <c r="E4324"/>
      <c r="F4324" t="s">
        <v>253</v>
      </c>
      <c r="G4324">
        <v>1</v>
      </c>
      <c r="H4324">
        <v>0</v>
      </c>
      <c r="I4324">
        <v>0</v>
      </c>
      <c r="J4324">
        <v>0</v>
      </c>
      <c r="K4324">
        <v>0</v>
      </c>
      <c r="L4324">
        <v>0</v>
      </c>
      <c r="M4324" t="s">
        <v>3096</v>
      </c>
    </row>
    <row r="4325" spans="1:13">
      <c r="A4325" s="13">
        <f t="shared" si="67"/>
        <v>4</v>
      </c>
      <c r="B4325">
        <v>3007267</v>
      </c>
      <c r="C4325">
        <v>1380</v>
      </c>
      <c r="D4325">
        <v>1500</v>
      </c>
      <c r="E4325"/>
      <c r="F4325" t="s">
        <v>253</v>
      </c>
      <c r="G4325">
        <v>4</v>
      </c>
      <c r="H4325">
        <v>0</v>
      </c>
      <c r="I4325">
        <v>0</v>
      </c>
      <c r="J4325">
        <v>0</v>
      </c>
      <c r="K4325">
        <v>0</v>
      </c>
      <c r="L4325">
        <v>0</v>
      </c>
      <c r="M4325" t="s">
        <v>3097</v>
      </c>
    </row>
    <row r="4326" spans="1:13">
      <c r="A4326" s="13">
        <f t="shared" si="67"/>
        <v>4</v>
      </c>
      <c r="B4326">
        <v>3007268</v>
      </c>
      <c r="C4326">
        <v>1380</v>
      </c>
      <c r="D4326">
        <v>1500</v>
      </c>
      <c r="E4326"/>
      <c r="F4326" t="s">
        <v>253</v>
      </c>
      <c r="G4326">
        <v>4</v>
      </c>
      <c r="H4326">
        <v>0</v>
      </c>
      <c r="I4326">
        <v>0</v>
      </c>
      <c r="J4326">
        <v>0</v>
      </c>
      <c r="K4326">
        <v>0</v>
      </c>
      <c r="L4326">
        <v>0</v>
      </c>
      <c r="M4326" t="s">
        <v>7822</v>
      </c>
    </row>
    <row r="4327" spans="1:13">
      <c r="A4327" s="13">
        <f t="shared" si="67"/>
        <v>2</v>
      </c>
      <c r="B4327">
        <v>3007269</v>
      </c>
      <c r="C4327">
        <v>1380</v>
      </c>
      <c r="D4327">
        <v>1500</v>
      </c>
      <c r="E4327"/>
      <c r="F4327" t="s">
        <v>253</v>
      </c>
      <c r="G4327">
        <v>2</v>
      </c>
      <c r="H4327">
        <v>0</v>
      </c>
      <c r="I4327">
        <v>0</v>
      </c>
      <c r="J4327">
        <v>0</v>
      </c>
      <c r="K4327">
        <v>0</v>
      </c>
      <c r="L4327">
        <v>0</v>
      </c>
      <c r="M4327" t="s">
        <v>7889</v>
      </c>
    </row>
    <row r="4328" spans="1:13">
      <c r="A4328" s="13">
        <f t="shared" si="67"/>
        <v>7</v>
      </c>
      <c r="B4328">
        <v>3007270</v>
      </c>
      <c r="C4328">
        <v>1380</v>
      </c>
      <c r="D4328">
        <v>1500</v>
      </c>
      <c r="E4328"/>
      <c r="F4328" t="s">
        <v>253</v>
      </c>
      <c r="G4328">
        <v>7</v>
      </c>
      <c r="H4328">
        <v>0</v>
      </c>
      <c r="I4328">
        <v>0</v>
      </c>
      <c r="J4328">
        <v>0</v>
      </c>
      <c r="K4328">
        <v>0</v>
      </c>
      <c r="L4328">
        <v>0</v>
      </c>
      <c r="M4328" t="s">
        <v>9038</v>
      </c>
    </row>
    <row r="4329" spans="1:13">
      <c r="A4329" s="13">
        <f t="shared" si="67"/>
        <v>10</v>
      </c>
      <c r="B4329">
        <v>3007271</v>
      </c>
      <c r="C4329">
        <v>1380</v>
      </c>
      <c r="D4329">
        <v>1500</v>
      </c>
      <c r="E4329"/>
      <c r="F4329" t="s">
        <v>253</v>
      </c>
      <c r="G4329">
        <v>10</v>
      </c>
      <c r="H4329">
        <v>0</v>
      </c>
      <c r="I4329">
        <v>0</v>
      </c>
      <c r="J4329">
        <v>0</v>
      </c>
      <c r="K4329">
        <v>0</v>
      </c>
      <c r="L4329">
        <v>0</v>
      </c>
      <c r="M4329" t="s">
        <v>9039</v>
      </c>
    </row>
    <row r="4330" spans="1:13">
      <c r="A4330" s="13">
        <f t="shared" si="67"/>
        <v>5</v>
      </c>
      <c r="B4330">
        <v>3007272</v>
      </c>
      <c r="C4330">
        <v>1380</v>
      </c>
      <c r="D4330">
        <v>1500</v>
      </c>
      <c r="E4330"/>
      <c r="F4330" t="s">
        <v>253</v>
      </c>
      <c r="G4330">
        <v>5</v>
      </c>
      <c r="H4330">
        <v>0</v>
      </c>
      <c r="I4330">
        <v>0</v>
      </c>
      <c r="J4330">
        <v>0</v>
      </c>
      <c r="K4330">
        <v>0</v>
      </c>
      <c r="L4330">
        <v>0</v>
      </c>
      <c r="M4330" t="s">
        <v>9040</v>
      </c>
    </row>
    <row r="4331" spans="1:13">
      <c r="A4331" s="13">
        <f t="shared" si="67"/>
        <v>9</v>
      </c>
      <c r="B4331">
        <v>3007273</v>
      </c>
      <c r="C4331">
        <v>1380</v>
      </c>
      <c r="D4331">
        <v>1500</v>
      </c>
      <c r="E4331"/>
      <c r="F4331" t="s">
        <v>253</v>
      </c>
      <c r="G4331">
        <v>9</v>
      </c>
      <c r="H4331">
        <v>0</v>
      </c>
      <c r="I4331">
        <v>0</v>
      </c>
      <c r="J4331">
        <v>0</v>
      </c>
      <c r="K4331">
        <v>0</v>
      </c>
      <c r="L4331">
        <v>0</v>
      </c>
      <c r="M4331" t="s">
        <v>7695</v>
      </c>
    </row>
    <row r="4332" spans="1:13">
      <c r="A4332" s="13">
        <f t="shared" si="67"/>
        <v>8</v>
      </c>
      <c r="B4332">
        <v>3007274</v>
      </c>
      <c r="C4332">
        <v>1380</v>
      </c>
      <c r="D4332">
        <v>1501</v>
      </c>
      <c r="E4332"/>
      <c r="F4332" t="s">
        <v>253</v>
      </c>
      <c r="G4332">
        <v>8</v>
      </c>
      <c r="H4332">
        <v>0</v>
      </c>
      <c r="I4332">
        <v>0</v>
      </c>
      <c r="J4332">
        <v>0</v>
      </c>
      <c r="K4332">
        <v>0</v>
      </c>
      <c r="L4332">
        <v>0</v>
      </c>
      <c r="M4332" t="s">
        <v>3098</v>
      </c>
    </row>
    <row r="4333" spans="1:13">
      <c r="A4333" s="13">
        <f t="shared" si="67"/>
        <v>11</v>
      </c>
      <c r="B4333">
        <v>3007275</v>
      </c>
      <c r="C4333">
        <v>1380</v>
      </c>
      <c r="D4333">
        <v>1500</v>
      </c>
      <c r="E4333"/>
      <c r="F4333" t="s">
        <v>253</v>
      </c>
      <c r="G4333">
        <v>11</v>
      </c>
      <c r="H4333">
        <v>0</v>
      </c>
      <c r="I4333">
        <v>0</v>
      </c>
      <c r="J4333">
        <v>0</v>
      </c>
      <c r="K4333">
        <v>0</v>
      </c>
      <c r="L4333">
        <v>0</v>
      </c>
      <c r="M4333" t="s">
        <v>3099</v>
      </c>
    </row>
    <row r="4334" spans="1:13">
      <c r="A4334" s="13">
        <f t="shared" si="67"/>
        <v>4</v>
      </c>
      <c r="B4334">
        <v>3007277</v>
      </c>
      <c r="C4334">
        <v>1380</v>
      </c>
      <c r="D4334">
        <v>1501</v>
      </c>
      <c r="E4334"/>
      <c r="F4334" t="s">
        <v>253</v>
      </c>
      <c r="G4334">
        <v>4</v>
      </c>
      <c r="H4334">
        <v>0</v>
      </c>
      <c r="I4334">
        <v>0</v>
      </c>
      <c r="J4334">
        <v>0</v>
      </c>
      <c r="K4334">
        <v>0</v>
      </c>
      <c r="L4334">
        <v>0</v>
      </c>
      <c r="M4334" t="s">
        <v>3100</v>
      </c>
    </row>
    <row r="4335" spans="1:13">
      <c r="A4335" s="13">
        <f t="shared" si="67"/>
        <v>32</v>
      </c>
      <c r="B4335">
        <v>3007278</v>
      </c>
      <c r="C4335">
        <v>1380</v>
      </c>
      <c r="D4335">
        <v>1500</v>
      </c>
      <c r="E4335"/>
      <c r="F4335" t="s">
        <v>253</v>
      </c>
      <c r="G4335">
        <v>32</v>
      </c>
      <c r="H4335">
        <v>0</v>
      </c>
      <c r="I4335">
        <v>0</v>
      </c>
      <c r="J4335">
        <v>0</v>
      </c>
      <c r="K4335">
        <v>0</v>
      </c>
      <c r="L4335">
        <v>0</v>
      </c>
      <c r="M4335" t="s">
        <v>3101</v>
      </c>
    </row>
    <row r="4336" spans="1:13">
      <c r="A4336" s="13">
        <f t="shared" si="67"/>
        <v>2</v>
      </c>
      <c r="B4336">
        <v>3007279</v>
      </c>
      <c r="C4336">
        <v>1380</v>
      </c>
      <c r="D4336">
        <v>1500</v>
      </c>
      <c r="E4336"/>
      <c r="F4336" t="s">
        <v>1284</v>
      </c>
      <c r="G4336">
        <v>2</v>
      </c>
      <c r="H4336">
        <v>0</v>
      </c>
      <c r="I4336">
        <v>0</v>
      </c>
      <c r="J4336">
        <v>0</v>
      </c>
      <c r="K4336">
        <v>0</v>
      </c>
      <c r="L4336">
        <v>0</v>
      </c>
      <c r="M4336" t="s">
        <v>8101</v>
      </c>
    </row>
    <row r="4337" spans="1:13">
      <c r="A4337" s="13">
        <f t="shared" si="67"/>
        <v>5</v>
      </c>
      <c r="B4337">
        <v>3007281</v>
      </c>
      <c r="C4337">
        <v>1380</v>
      </c>
      <c r="D4337">
        <v>1500</v>
      </c>
      <c r="E4337"/>
      <c r="F4337" t="s">
        <v>253</v>
      </c>
      <c r="G4337">
        <v>5</v>
      </c>
      <c r="H4337">
        <v>0</v>
      </c>
      <c r="I4337">
        <v>0</v>
      </c>
      <c r="J4337">
        <v>0</v>
      </c>
      <c r="K4337">
        <v>0</v>
      </c>
      <c r="L4337">
        <v>0</v>
      </c>
      <c r="M4337" t="s">
        <v>3102</v>
      </c>
    </row>
    <row r="4338" spans="1:13">
      <c r="A4338" s="13">
        <f t="shared" si="67"/>
        <v>1</v>
      </c>
      <c r="B4338">
        <v>3007282</v>
      </c>
      <c r="C4338">
        <v>1380</v>
      </c>
      <c r="D4338">
        <v>1500</v>
      </c>
      <c r="E4338"/>
      <c r="F4338" t="s">
        <v>253</v>
      </c>
      <c r="G4338">
        <v>1</v>
      </c>
      <c r="H4338">
        <v>0</v>
      </c>
      <c r="I4338">
        <v>0</v>
      </c>
      <c r="J4338">
        <v>0</v>
      </c>
      <c r="K4338">
        <v>0</v>
      </c>
      <c r="L4338">
        <v>0</v>
      </c>
      <c r="M4338" t="s">
        <v>3103</v>
      </c>
    </row>
    <row r="4339" spans="1:13">
      <c r="A4339" s="13">
        <f t="shared" si="67"/>
        <v>1</v>
      </c>
      <c r="B4339">
        <v>3007283</v>
      </c>
      <c r="C4339">
        <v>1380</v>
      </c>
      <c r="D4339">
        <v>1500</v>
      </c>
      <c r="E4339"/>
      <c r="F4339" t="s">
        <v>253</v>
      </c>
      <c r="G4339">
        <v>1</v>
      </c>
      <c r="H4339">
        <v>0</v>
      </c>
      <c r="I4339">
        <v>0</v>
      </c>
      <c r="J4339">
        <v>0</v>
      </c>
      <c r="K4339">
        <v>0</v>
      </c>
      <c r="L4339">
        <v>0</v>
      </c>
      <c r="M4339" t="s">
        <v>3104</v>
      </c>
    </row>
    <row r="4340" spans="1:13">
      <c r="A4340" s="13">
        <f t="shared" si="67"/>
        <v>12</v>
      </c>
      <c r="B4340">
        <v>3007284</v>
      </c>
      <c r="C4340">
        <v>1380</v>
      </c>
      <c r="D4340">
        <v>1500</v>
      </c>
      <c r="E4340"/>
      <c r="F4340" t="s">
        <v>253</v>
      </c>
      <c r="G4340">
        <v>12</v>
      </c>
      <c r="H4340">
        <v>0</v>
      </c>
      <c r="I4340">
        <v>0</v>
      </c>
      <c r="J4340">
        <v>0</v>
      </c>
      <c r="K4340">
        <v>0</v>
      </c>
      <c r="L4340">
        <v>0</v>
      </c>
      <c r="M4340" t="s">
        <v>3105</v>
      </c>
    </row>
    <row r="4341" spans="1:13">
      <c r="A4341" s="13">
        <f t="shared" si="67"/>
        <v>1</v>
      </c>
      <c r="B4341">
        <v>3007285</v>
      </c>
      <c r="C4341">
        <v>1380</v>
      </c>
      <c r="D4341">
        <v>1500</v>
      </c>
      <c r="E4341"/>
      <c r="F4341" t="s">
        <v>1443</v>
      </c>
      <c r="G4341">
        <v>1</v>
      </c>
      <c r="H4341">
        <v>0</v>
      </c>
      <c r="I4341">
        <v>0</v>
      </c>
      <c r="J4341">
        <v>0</v>
      </c>
      <c r="K4341">
        <v>0</v>
      </c>
      <c r="L4341">
        <v>0</v>
      </c>
      <c r="M4341" t="s">
        <v>3106</v>
      </c>
    </row>
    <row r="4342" spans="1:13">
      <c r="A4342" s="13">
        <f t="shared" si="67"/>
        <v>2</v>
      </c>
      <c r="B4342">
        <v>3007286</v>
      </c>
      <c r="C4342">
        <v>1380</v>
      </c>
      <c r="D4342">
        <v>1500</v>
      </c>
      <c r="E4342"/>
      <c r="F4342" t="s">
        <v>1284</v>
      </c>
      <c r="G4342">
        <v>2</v>
      </c>
      <c r="H4342">
        <v>0</v>
      </c>
      <c r="I4342">
        <v>0</v>
      </c>
      <c r="J4342">
        <v>0</v>
      </c>
      <c r="K4342">
        <v>0</v>
      </c>
      <c r="L4342">
        <v>0</v>
      </c>
      <c r="M4342" t="s">
        <v>8848</v>
      </c>
    </row>
    <row r="4343" spans="1:13">
      <c r="A4343" s="13">
        <f t="shared" si="67"/>
        <v>8</v>
      </c>
      <c r="B4343">
        <v>3007287</v>
      </c>
      <c r="C4343">
        <v>1380</v>
      </c>
      <c r="D4343">
        <v>1500</v>
      </c>
      <c r="E4343"/>
      <c r="F4343" t="s">
        <v>253</v>
      </c>
      <c r="G4343">
        <v>8</v>
      </c>
      <c r="H4343">
        <v>0</v>
      </c>
      <c r="I4343">
        <v>0</v>
      </c>
      <c r="J4343">
        <v>0</v>
      </c>
      <c r="K4343">
        <v>0</v>
      </c>
      <c r="L4343">
        <v>0</v>
      </c>
      <c r="M4343" t="s">
        <v>7771</v>
      </c>
    </row>
    <row r="4344" spans="1:13">
      <c r="A4344" s="13">
        <f t="shared" si="67"/>
        <v>5</v>
      </c>
      <c r="B4344">
        <v>3007288</v>
      </c>
      <c r="C4344">
        <v>1380</v>
      </c>
      <c r="D4344">
        <v>1500</v>
      </c>
      <c r="E4344"/>
      <c r="F4344" t="s">
        <v>253</v>
      </c>
      <c r="G4344">
        <v>5</v>
      </c>
      <c r="H4344">
        <v>0</v>
      </c>
      <c r="I4344">
        <v>0</v>
      </c>
      <c r="J4344">
        <v>0</v>
      </c>
      <c r="K4344">
        <v>0</v>
      </c>
      <c r="L4344">
        <v>0</v>
      </c>
      <c r="M4344" t="s">
        <v>3107</v>
      </c>
    </row>
    <row r="4345" spans="1:13">
      <c r="A4345" s="13">
        <f t="shared" si="67"/>
        <v>2</v>
      </c>
      <c r="B4345">
        <v>3007289</v>
      </c>
      <c r="C4345">
        <v>1380</v>
      </c>
      <c r="D4345">
        <v>1500</v>
      </c>
      <c r="E4345"/>
      <c r="F4345" t="s">
        <v>253</v>
      </c>
      <c r="G4345">
        <v>2</v>
      </c>
      <c r="H4345">
        <v>0</v>
      </c>
      <c r="I4345">
        <v>0</v>
      </c>
      <c r="J4345">
        <v>0</v>
      </c>
      <c r="K4345">
        <v>0</v>
      </c>
      <c r="L4345">
        <v>0</v>
      </c>
      <c r="M4345" t="s">
        <v>3108</v>
      </c>
    </row>
    <row r="4346" spans="1:13">
      <c r="A4346" s="13">
        <f t="shared" si="67"/>
        <v>5</v>
      </c>
      <c r="B4346">
        <v>3007290</v>
      </c>
      <c r="C4346">
        <v>1380</v>
      </c>
      <c r="D4346">
        <v>1500</v>
      </c>
      <c r="E4346"/>
      <c r="F4346" t="s">
        <v>253</v>
      </c>
      <c r="G4346">
        <v>5</v>
      </c>
      <c r="H4346">
        <v>0</v>
      </c>
      <c r="I4346">
        <v>0</v>
      </c>
      <c r="J4346">
        <v>0</v>
      </c>
      <c r="K4346">
        <v>0</v>
      </c>
      <c r="L4346">
        <v>0</v>
      </c>
      <c r="M4346" t="s">
        <v>7944</v>
      </c>
    </row>
    <row r="4347" spans="1:13">
      <c r="A4347" s="13">
        <f t="shared" si="67"/>
        <v>8</v>
      </c>
      <c r="B4347">
        <v>3007292</v>
      </c>
      <c r="C4347">
        <v>1380</v>
      </c>
      <c r="D4347">
        <v>1500</v>
      </c>
      <c r="E4347"/>
      <c r="F4347" t="s">
        <v>253</v>
      </c>
      <c r="G4347">
        <v>8</v>
      </c>
      <c r="H4347">
        <v>0</v>
      </c>
      <c r="I4347">
        <v>0</v>
      </c>
      <c r="J4347">
        <v>0</v>
      </c>
      <c r="K4347">
        <v>0</v>
      </c>
      <c r="L4347">
        <v>0</v>
      </c>
      <c r="M4347" t="s">
        <v>9232</v>
      </c>
    </row>
    <row r="4348" spans="1:13">
      <c r="A4348" s="13">
        <f t="shared" si="67"/>
        <v>4</v>
      </c>
      <c r="B4348">
        <v>3007292</v>
      </c>
      <c r="C4348">
        <v>1400</v>
      </c>
      <c r="D4348">
        <v>1500</v>
      </c>
      <c r="E4348"/>
      <c r="F4348" t="s">
        <v>253</v>
      </c>
      <c r="G4348">
        <v>4</v>
      </c>
      <c r="H4348">
        <v>0</v>
      </c>
      <c r="I4348">
        <v>0</v>
      </c>
      <c r="J4348">
        <v>0</v>
      </c>
      <c r="K4348">
        <v>0</v>
      </c>
      <c r="L4348">
        <v>0</v>
      </c>
      <c r="M4348" t="s">
        <v>9232</v>
      </c>
    </row>
    <row r="4349" spans="1:13">
      <c r="A4349" s="13">
        <f t="shared" si="67"/>
        <v>5</v>
      </c>
      <c r="B4349">
        <v>3007293</v>
      </c>
      <c r="C4349">
        <v>1380</v>
      </c>
      <c r="D4349">
        <v>1501</v>
      </c>
      <c r="E4349"/>
      <c r="F4349" t="s">
        <v>253</v>
      </c>
      <c r="G4349">
        <v>5</v>
      </c>
      <c r="H4349">
        <v>0</v>
      </c>
      <c r="I4349">
        <v>0</v>
      </c>
      <c r="J4349">
        <v>0</v>
      </c>
      <c r="K4349">
        <v>0</v>
      </c>
      <c r="L4349">
        <v>0</v>
      </c>
      <c r="M4349" t="s">
        <v>3109</v>
      </c>
    </row>
    <row r="4350" spans="1:13">
      <c r="A4350" s="13">
        <f t="shared" si="67"/>
        <v>2</v>
      </c>
      <c r="B4350">
        <v>3007294</v>
      </c>
      <c r="C4350">
        <v>1380</v>
      </c>
      <c r="D4350">
        <v>1500</v>
      </c>
      <c r="E4350"/>
      <c r="F4350" t="s">
        <v>253</v>
      </c>
      <c r="G4350">
        <v>2</v>
      </c>
      <c r="H4350">
        <v>0</v>
      </c>
      <c r="I4350">
        <v>0</v>
      </c>
      <c r="J4350">
        <v>0</v>
      </c>
      <c r="K4350">
        <v>0</v>
      </c>
      <c r="L4350">
        <v>0</v>
      </c>
      <c r="M4350" t="s">
        <v>3110</v>
      </c>
    </row>
    <row r="4351" spans="1:13">
      <c r="A4351" s="13">
        <f t="shared" si="67"/>
        <v>6</v>
      </c>
      <c r="B4351">
        <v>3007295</v>
      </c>
      <c r="C4351">
        <v>1380</v>
      </c>
      <c r="D4351">
        <v>1501</v>
      </c>
      <c r="E4351"/>
      <c r="F4351" t="s">
        <v>253</v>
      </c>
      <c r="G4351">
        <v>6</v>
      </c>
      <c r="H4351">
        <v>0</v>
      </c>
      <c r="I4351">
        <v>0</v>
      </c>
      <c r="J4351">
        <v>0</v>
      </c>
      <c r="K4351">
        <v>0</v>
      </c>
      <c r="L4351">
        <v>0</v>
      </c>
      <c r="M4351" t="s">
        <v>3111</v>
      </c>
    </row>
    <row r="4352" spans="1:13">
      <c r="A4352" s="13">
        <f t="shared" si="67"/>
        <v>14</v>
      </c>
      <c r="B4352">
        <v>3007296</v>
      </c>
      <c r="C4352">
        <v>1380</v>
      </c>
      <c r="D4352">
        <v>1501</v>
      </c>
      <c r="E4352"/>
      <c r="F4352" t="s">
        <v>253</v>
      </c>
      <c r="G4352">
        <v>14</v>
      </c>
      <c r="H4352">
        <v>0</v>
      </c>
      <c r="I4352">
        <v>0</v>
      </c>
      <c r="J4352">
        <v>0</v>
      </c>
      <c r="K4352">
        <v>0</v>
      </c>
      <c r="L4352">
        <v>0</v>
      </c>
      <c r="M4352" t="s">
        <v>3112</v>
      </c>
    </row>
    <row r="4353" spans="1:13">
      <c r="A4353" s="13">
        <f t="shared" si="67"/>
        <v>8</v>
      </c>
      <c r="B4353">
        <v>3007297</v>
      </c>
      <c r="C4353">
        <v>1380</v>
      </c>
      <c r="D4353">
        <v>1501</v>
      </c>
      <c r="E4353"/>
      <c r="F4353" t="s">
        <v>253</v>
      </c>
      <c r="G4353">
        <v>8</v>
      </c>
      <c r="H4353">
        <v>0</v>
      </c>
      <c r="I4353">
        <v>0</v>
      </c>
      <c r="J4353">
        <v>0</v>
      </c>
      <c r="K4353">
        <v>0</v>
      </c>
      <c r="L4353">
        <v>0</v>
      </c>
      <c r="M4353" t="s">
        <v>3113</v>
      </c>
    </row>
    <row r="4354" spans="1:13">
      <c r="A4354" s="13">
        <f t="shared" si="67"/>
        <v>2</v>
      </c>
      <c r="B4354">
        <v>3007298</v>
      </c>
      <c r="C4354">
        <v>1380</v>
      </c>
      <c r="D4354">
        <v>1501</v>
      </c>
      <c r="E4354"/>
      <c r="F4354" t="s">
        <v>253</v>
      </c>
      <c r="G4354">
        <v>2</v>
      </c>
      <c r="H4354">
        <v>0</v>
      </c>
      <c r="I4354">
        <v>0</v>
      </c>
      <c r="J4354">
        <v>0</v>
      </c>
      <c r="K4354">
        <v>0</v>
      </c>
      <c r="L4354">
        <v>0</v>
      </c>
      <c r="M4354" t="s">
        <v>3114</v>
      </c>
    </row>
    <row r="4355" spans="1:13">
      <c r="A4355" s="13">
        <f t="shared" ref="A4355:A4418" si="68">G4355+H4355+I4355</f>
        <v>1</v>
      </c>
      <c r="B4355">
        <v>3007299</v>
      </c>
      <c r="C4355">
        <v>1380</v>
      </c>
      <c r="D4355">
        <v>1500</v>
      </c>
      <c r="E4355"/>
      <c r="F4355" t="s">
        <v>253</v>
      </c>
      <c r="G4355">
        <v>1</v>
      </c>
      <c r="H4355">
        <v>0</v>
      </c>
      <c r="I4355">
        <v>0</v>
      </c>
      <c r="J4355">
        <v>0</v>
      </c>
      <c r="K4355">
        <v>0</v>
      </c>
      <c r="L4355">
        <v>0</v>
      </c>
      <c r="M4355" t="s">
        <v>9323</v>
      </c>
    </row>
    <row r="4356" spans="1:13">
      <c r="A4356" s="13">
        <f t="shared" si="68"/>
        <v>2</v>
      </c>
      <c r="B4356">
        <v>3007300</v>
      </c>
      <c r="C4356">
        <v>1380</v>
      </c>
      <c r="D4356">
        <v>1500</v>
      </c>
      <c r="E4356"/>
      <c r="F4356" t="s">
        <v>1443</v>
      </c>
      <c r="G4356">
        <v>2</v>
      </c>
      <c r="H4356">
        <v>0</v>
      </c>
      <c r="I4356">
        <v>0</v>
      </c>
      <c r="J4356">
        <v>0</v>
      </c>
      <c r="K4356">
        <v>0</v>
      </c>
      <c r="L4356">
        <v>0</v>
      </c>
      <c r="M4356" t="s">
        <v>3115</v>
      </c>
    </row>
    <row r="4357" spans="1:13">
      <c r="A4357" s="13">
        <f t="shared" si="68"/>
        <v>2</v>
      </c>
      <c r="B4357">
        <v>3007301</v>
      </c>
      <c r="C4357">
        <v>1380</v>
      </c>
      <c r="D4357">
        <v>1500</v>
      </c>
      <c r="E4357"/>
      <c r="F4357" t="s">
        <v>253</v>
      </c>
      <c r="G4357">
        <v>2</v>
      </c>
      <c r="H4357">
        <v>0</v>
      </c>
      <c r="I4357">
        <v>0</v>
      </c>
      <c r="J4357">
        <v>0</v>
      </c>
      <c r="K4357">
        <v>0</v>
      </c>
      <c r="L4357">
        <v>0</v>
      </c>
      <c r="M4357" t="s">
        <v>7565</v>
      </c>
    </row>
    <row r="4358" spans="1:13">
      <c r="A4358" s="13">
        <f t="shared" si="68"/>
        <v>2</v>
      </c>
      <c r="B4358">
        <v>3007302</v>
      </c>
      <c r="C4358">
        <v>1380</v>
      </c>
      <c r="D4358">
        <v>1500</v>
      </c>
      <c r="E4358"/>
      <c r="F4358" t="s">
        <v>1443</v>
      </c>
      <c r="G4358">
        <v>2</v>
      </c>
      <c r="H4358">
        <v>0</v>
      </c>
      <c r="I4358">
        <v>0</v>
      </c>
      <c r="J4358">
        <v>0</v>
      </c>
      <c r="K4358">
        <v>0</v>
      </c>
      <c r="L4358">
        <v>0</v>
      </c>
      <c r="M4358" t="s">
        <v>7743</v>
      </c>
    </row>
    <row r="4359" spans="1:13">
      <c r="A4359" s="13">
        <f t="shared" si="68"/>
        <v>5</v>
      </c>
      <c r="B4359">
        <v>3007303</v>
      </c>
      <c r="C4359">
        <v>1380</v>
      </c>
      <c r="D4359">
        <v>1500</v>
      </c>
      <c r="E4359"/>
      <c r="F4359" t="s">
        <v>253</v>
      </c>
      <c r="G4359">
        <v>5</v>
      </c>
      <c r="H4359">
        <v>0</v>
      </c>
      <c r="I4359">
        <v>0</v>
      </c>
      <c r="J4359">
        <v>0</v>
      </c>
      <c r="K4359">
        <v>0</v>
      </c>
      <c r="L4359">
        <v>0</v>
      </c>
      <c r="M4359" t="s">
        <v>8082</v>
      </c>
    </row>
    <row r="4360" spans="1:13">
      <c r="A4360" s="13">
        <f t="shared" si="68"/>
        <v>5</v>
      </c>
      <c r="B4360">
        <v>3007304</v>
      </c>
      <c r="C4360">
        <v>1380</v>
      </c>
      <c r="D4360">
        <v>1500</v>
      </c>
      <c r="E4360"/>
      <c r="F4360" t="s">
        <v>253</v>
      </c>
      <c r="G4360">
        <v>5</v>
      </c>
      <c r="H4360">
        <v>0</v>
      </c>
      <c r="I4360">
        <v>0</v>
      </c>
      <c r="J4360">
        <v>0</v>
      </c>
      <c r="K4360">
        <v>0</v>
      </c>
      <c r="L4360">
        <v>0</v>
      </c>
      <c r="M4360" t="s">
        <v>3116</v>
      </c>
    </row>
    <row r="4361" spans="1:13">
      <c r="A4361" s="13">
        <f t="shared" si="68"/>
        <v>63</v>
      </c>
      <c r="B4361">
        <v>3007305</v>
      </c>
      <c r="C4361">
        <v>1380</v>
      </c>
      <c r="D4361">
        <v>1501</v>
      </c>
      <c r="E4361"/>
      <c r="F4361" t="s">
        <v>253</v>
      </c>
      <c r="G4361">
        <v>63</v>
      </c>
      <c r="H4361">
        <v>0</v>
      </c>
      <c r="I4361">
        <v>0</v>
      </c>
      <c r="J4361">
        <v>0</v>
      </c>
      <c r="K4361">
        <v>0</v>
      </c>
      <c r="L4361">
        <v>0</v>
      </c>
      <c r="M4361" t="s">
        <v>3117</v>
      </c>
    </row>
    <row r="4362" spans="1:13">
      <c r="A4362" s="13">
        <f t="shared" si="68"/>
        <v>2</v>
      </c>
      <c r="B4362">
        <v>3007306</v>
      </c>
      <c r="C4362">
        <v>1380</v>
      </c>
      <c r="D4362">
        <v>1501</v>
      </c>
      <c r="E4362"/>
      <c r="F4362" t="s">
        <v>253</v>
      </c>
      <c r="G4362">
        <v>2</v>
      </c>
      <c r="H4362">
        <v>0</v>
      </c>
      <c r="I4362">
        <v>0</v>
      </c>
      <c r="J4362">
        <v>0</v>
      </c>
      <c r="K4362">
        <v>0</v>
      </c>
      <c r="L4362">
        <v>0</v>
      </c>
      <c r="M4362" t="s">
        <v>3118</v>
      </c>
    </row>
    <row r="4363" spans="1:13">
      <c r="A4363" s="13">
        <f t="shared" si="68"/>
        <v>1</v>
      </c>
      <c r="B4363">
        <v>3007308</v>
      </c>
      <c r="C4363">
        <v>1380</v>
      </c>
      <c r="D4363">
        <v>1500</v>
      </c>
      <c r="E4363"/>
      <c r="F4363" t="s">
        <v>253</v>
      </c>
      <c r="G4363">
        <v>1</v>
      </c>
      <c r="H4363">
        <v>0</v>
      </c>
      <c r="I4363">
        <v>0</v>
      </c>
      <c r="J4363">
        <v>0</v>
      </c>
      <c r="K4363">
        <v>0</v>
      </c>
      <c r="L4363">
        <v>0</v>
      </c>
      <c r="M4363" t="s">
        <v>9398</v>
      </c>
    </row>
    <row r="4364" spans="1:13">
      <c r="A4364" s="13">
        <f t="shared" si="68"/>
        <v>1</v>
      </c>
      <c r="B4364">
        <v>3007309</v>
      </c>
      <c r="C4364">
        <v>1380</v>
      </c>
      <c r="D4364">
        <v>1500</v>
      </c>
      <c r="E4364"/>
      <c r="F4364" t="s">
        <v>253</v>
      </c>
      <c r="G4364">
        <v>1</v>
      </c>
      <c r="H4364">
        <v>0</v>
      </c>
      <c r="I4364">
        <v>0</v>
      </c>
      <c r="J4364">
        <v>0</v>
      </c>
      <c r="K4364">
        <v>0</v>
      </c>
      <c r="L4364">
        <v>0</v>
      </c>
      <c r="M4364" t="s">
        <v>3119</v>
      </c>
    </row>
    <row r="4365" spans="1:13">
      <c r="A4365" s="13">
        <f t="shared" si="68"/>
        <v>1</v>
      </c>
      <c r="B4365">
        <v>3007310</v>
      </c>
      <c r="C4365">
        <v>1380</v>
      </c>
      <c r="D4365">
        <v>1500</v>
      </c>
      <c r="E4365"/>
      <c r="F4365" t="s">
        <v>253</v>
      </c>
      <c r="G4365">
        <v>1</v>
      </c>
      <c r="H4365">
        <v>0</v>
      </c>
      <c r="I4365">
        <v>0</v>
      </c>
      <c r="J4365">
        <v>0</v>
      </c>
      <c r="K4365">
        <v>0</v>
      </c>
      <c r="L4365">
        <v>0</v>
      </c>
      <c r="M4365" t="s">
        <v>8083</v>
      </c>
    </row>
    <row r="4366" spans="1:13">
      <c r="A4366" s="13">
        <f t="shared" si="68"/>
        <v>2</v>
      </c>
      <c r="B4366">
        <v>3007311</v>
      </c>
      <c r="C4366">
        <v>1380</v>
      </c>
      <c r="D4366">
        <v>1501</v>
      </c>
      <c r="E4366"/>
      <c r="F4366" t="s">
        <v>253</v>
      </c>
      <c r="G4366">
        <v>2</v>
      </c>
      <c r="H4366">
        <v>0</v>
      </c>
      <c r="I4366">
        <v>0</v>
      </c>
      <c r="J4366">
        <v>0</v>
      </c>
      <c r="K4366">
        <v>0</v>
      </c>
      <c r="L4366">
        <v>0</v>
      </c>
      <c r="M4366" t="s">
        <v>3120</v>
      </c>
    </row>
    <row r="4367" spans="1:13">
      <c r="A4367" s="13">
        <f t="shared" si="68"/>
        <v>2</v>
      </c>
      <c r="B4367">
        <v>3007312</v>
      </c>
      <c r="C4367">
        <v>1380</v>
      </c>
      <c r="D4367">
        <v>1500</v>
      </c>
      <c r="E4367"/>
      <c r="F4367" t="s">
        <v>253</v>
      </c>
      <c r="G4367">
        <v>2</v>
      </c>
      <c r="H4367">
        <v>0</v>
      </c>
      <c r="I4367">
        <v>0</v>
      </c>
      <c r="J4367">
        <v>0</v>
      </c>
      <c r="K4367">
        <v>0</v>
      </c>
      <c r="L4367">
        <v>0</v>
      </c>
      <c r="M4367" t="s">
        <v>3121</v>
      </c>
    </row>
    <row r="4368" spans="1:13">
      <c r="A4368" s="13">
        <f t="shared" si="68"/>
        <v>5</v>
      </c>
      <c r="B4368">
        <v>3007314</v>
      </c>
      <c r="C4368">
        <v>1380</v>
      </c>
      <c r="D4368">
        <v>1501</v>
      </c>
      <c r="E4368"/>
      <c r="F4368" t="s">
        <v>253</v>
      </c>
      <c r="G4368">
        <v>5</v>
      </c>
      <c r="H4368">
        <v>0</v>
      </c>
      <c r="I4368">
        <v>0</v>
      </c>
      <c r="J4368">
        <v>0</v>
      </c>
      <c r="K4368">
        <v>0</v>
      </c>
      <c r="L4368">
        <v>0</v>
      </c>
      <c r="M4368" t="s">
        <v>3122</v>
      </c>
    </row>
    <row r="4369" spans="1:13">
      <c r="A4369" s="13">
        <f t="shared" si="68"/>
        <v>2</v>
      </c>
      <c r="B4369">
        <v>3007315</v>
      </c>
      <c r="C4369">
        <v>1380</v>
      </c>
      <c r="D4369">
        <v>1501</v>
      </c>
      <c r="E4369"/>
      <c r="F4369" t="s">
        <v>253</v>
      </c>
      <c r="G4369">
        <v>2</v>
      </c>
      <c r="H4369">
        <v>0</v>
      </c>
      <c r="I4369">
        <v>0</v>
      </c>
      <c r="J4369">
        <v>0</v>
      </c>
      <c r="K4369">
        <v>0</v>
      </c>
      <c r="L4369">
        <v>0</v>
      </c>
      <c r="M4369" t="s">
        <v>3123</v>
      </c>
    </row>
    <row r="4370" spans="1:13">
      <c r="A4370" s="13">
        <f t="shared" si="68"/>
        <v>68</v>
      </c>
      <c r="B4370">
        <v>3007316</v>
      </c>
      <c r="C4370">
        <v>1380</v>
      </c>
      <c r="D4370">
        <v>1500</v>
      </c>
      <c r="E4370"/>
      <c r="F4370" t="s">
        <v>253</v>
      </c>
      <c r="G4370">
        <v>68</v>
      </c>
      <c r="H4370">
        <v>0</v>
      </c>
      <c r="I4370">
        <v>0</v>
      </c>
      <c r="J4370">
        <v>0</v>
      </c>
      <c r="K4370">
        <v>0</v>
      </c>
      <c r="L4370">
        <v>0</v>
      </c>
      <c r="M4370" t="s">
        <v>3124</v>
      </c>
    </row>
    <row r="4371" spans="1:13">
      <c r="A4371" s="13">
        <f t="shared" si="68"/>
        <v>41</v>
      </c>
      <c r="B4371">
        <v>3007317</v>
      </c>
      <c r="C4371">
        <v>1380</v>
      </c>
      <c r="D4371">
        <v>1500</v>
      </c>
      <c r="E4371"/>
      <c r="F4371" t="s">
        <v>253</v>
      </c>
      <c r="G4371">
        <v>41</v>
      </c>
      <c r="H4371">
        <v>0</v>
      </c>
      <c r="I4371">
        <v>0</v>
      </c>
      <c r="J4371">
        <v>0</v>
      </c>
      <c r="K4371">
        <v>0</v>
      </c>
      <c r="L4371">
        <v>0</v>
      </c>
      <c r="M4371" t="s">
        <v>3125</v>
      </c>
    </row>
    <row r="4372" spans="1:13">
      <c r="A4372" s="13">
        <f t="shared" si="68"/>
        <v>280</v>
      </c>
      <c r="B4372">
        <v>3007318</v>
      </c>
      <c r="C4372">
        <v>1380</v>
      </c>
      <c r="D4372">
        <v>1501</v>
      </c>
      <c r="E4372"/>
      <c r="F4372" t="s">
        <v>253</v>
      </c>
      <c r="G4372">
        <v>280</v>
      </c>
      <c r="H4372">
        <v>0</v>
      </c>
      <c r="I4372">
        <v>0</v>
      </c>
      <c r="J4372">
        <v>0</v>
      </c>
      <c r="K4372">
        <v>0</v>
      </c>
      <c r="L4372">
        <v>0</v>
      </c>
      <c r="M4372" t="s">
        <v>3126</v>
      </c>
    </row>
    <row r="4373" spans="1:13">
      <c r="A4373" s="13">
        <f t="shared" si="68"/>
        <v>2</v>
      </c>
      <c r="B4373">
        <v>3007319</v>
      </c>
      <c r="C4373">
        <v>1380</v>
      </c>
      <c r="D4373">
        <v>1500</v>
      </c>
      <c r="E4373"/>
      <c r="F4373" t="s">
        <v>1443</v>
      </c>
      <c r="G4373">
        <v>2</v>
      </c>
      <c r="H4373">
        <v>0</v>
      </c>
      <c r="I4373">
        <v>0</v>
      </c>
      <c r="J4373">
        <v>0</v>
      </c>
      <c r="K4373">
        <v>0</v>
      </c>
      <c r="L4373">
        <v>0</v>
      </c>
      <c r="M4373" t="s">
        <v>3127</v>
      </c>
    </row>
    <row r="4374" spans="1:13">
      <c r="A4374" s="13">
        <f t="shared" si="68"/>
        <v>24</v>
      </c>
      <c r="B4374">
        <v>3007320</v>
      </c>
      <c r="C4374">
        <v>1380</v>
      </c>
      <c r="D4374">
        <v>1501</v>
      </c>
      <c r="E4374"/>
      <c r="F4374" t="s">
        <v>253</v>
      </c>
      <c r="G4374">
        <v>24</v>
      </c>
      <c r="H4374">
        <v>0</v>
      </c>
      <c r="I4374">
        <v>0</v>
      </c>
      <c r="J4374">
        <v>0</v>
      </c>
      <c r="K4374">
        <v>0</v>
      </c>
      <c r="L4374">
        <v>0</v>
      </c>
      <c r="M4374" t="s">
        <v>3128</v>
      </c>
    </row>
    <row r="4375" spans="1:13">
      <c r="A4375" s="13">
        <f t="shared" si="68"/>
        <v>2</v>
      </c>
      <c r="B4375">
        <v>3007321</v>
      </c>
      <c r="C4375">
        <v>1380</v>
      </c>
      <c r="D4375">
        <v>1501</v>
      </c>
      <c r="E4375"/>
      <c r="F4375" t="s">
        <v>253</v>
      </c>
      <c r="G4375">
        <v>2</v>
      </c>
      <c r="H4375">
        <v>0</v>
      </c>
      <c r="I4375">
        <v>0</v>
      </c>
      <c r="J4375">
        <v>0</v>
      </c>
      <c r="K4375">
        <v>0</v>
      </c>
      <c r="L4375">
        <v>0</v>
      </c>
      <c r="M4375" t="s">
        <v>3129</v>
      </c>
    </row>
    <row r="4376" spans="1:13">
      <c r="A4376" s="13">
        <f t="shared" si="68"/>
        <v>3</v>
      </c>
      <c r="B4376">
        <v>3007322</v>
      </c>
      <c r="C4376">
        <v>1380</v>
      </c>
      <c r="D4376">
        <v>1500</v>
      </c>
      <c r="E4376"/>
      <c r="F4376" t="s">
        <v>1443</v>
      </c>
      <c r="G4376">
        <v>3</v>
      </c>
      <c r="H4376">
        <v>0</v>
      </c>
      <c r="I4376">
        <v>0</v>
      </c>
      <c r="J4376">
        <v>0</v>
      </c>
      <c r="K4376">
        <v>0</v>
      </c>
      <c r="L4376">
        <v>0</v>
      </c>
      <c r="M4376" t="s">
        <v>3130</v>
      </c>
    </row>
    <row r="4377" spans="1:13">
      <c r="A4377" s="13">
        <f t="shared" si="68"/>
        <v>4</v>
      </c>
      <c r="B4377">
        <v>3007323</v>
      </c>
      <c r="C4377">
        <v>1380</v>
      </c>
      <c r="D4377">
        <v>1500</v>
      </c>
      <c r="E4377"/>
      <c r="F4377" t="s">
        <v>1443</v>
      </c>
      <c r="G4377">
        <v>4</v>
      </c>
      <c r="H4377">
        <v>0</v>
      </c>
      <c r="I4377">
        <v>0</v>
      </c>
      <c r="J4377">
        <v>0</v>
      </c>
      <c r="K4377">
        <v>0</v>
      </c>
      <c r="L4377">
        <v>0</v>
      </c>
      <c r="M4377" t="s">
        <v>9324</v>
      </c>
    </row>
    <row r="4378" spans="1:13">
      <c r="A4378" s="13">
        <f t="shared" si="68"/>
        <v>5</v>
      </c>
      <c r="B4378">
        <v>3007324</v>
      </c>
      <c r="C4378">
        <v>1380</v>
      </c>
      <c r="D4378">
        <v>1500</v>
      </c>
      <c r="E4378"/>
      <c r="F4378" t="s">
        <v>1443</v>
      </c>
      <c r="G4378">
        <v>5</v>
      </c>
      <c r="H4378">
        <v>0</v>
      </c>
      <c r="I4378">
        <v>0</v>
      </c>
      <c r="J4378">
        <v>0</v>
      </c>
      <c r="K4378">
        <v>0</v>
      </c>
      <c r="L4378">
        <v>0</v>
      </c>
      <c r="M4378" t="s">
        <v>3131</v>
      </c>
    </row>
    <row r="4379" spans="1:13">
      <c r="A4379" s="13">
        <f t="shared" si="68"/>
        <v>3</v>
      </c>
      <c r="B4379">
        <v>3007325</v>
      </c>
      <c r="C4379">
        <v>1380</v>
      </c>
      <c r="D4379">
        <v>1500</v>
      </c>
      <c r="E4379"/>
      <c r="F4379" t="s">
        <v>1443</v>
      </c>
      <c r="G4379">
        <v>3</v>
      </c>
      <c r="H4379">
        <v>0</v>
      </c>
      <c r="I4379">
        <v>0</v>
      </c>
      <c r="J4379">
        <v>0</v>
      </c>
      <c r="K4379">
        <v>0</v>
      </c>
      <c r="L4379">
        <v>0</v>
      </c>
      <c r="M4379" t="s">
        <v>9041</v>
      </c>
    </row>
    <row r="4380" spans="1:13">
      <c r="A4380" s="13">
        <f t="shared" si="68"/>
        <v>1</v>
      </c>
      <c r="B4380">
        <v>3007326</v>
      </c>
      <c r="C4380">
        <v>1380</v>
      </c>
      <c r="D4380">
        <v>1500</v>
      </c>
      <c r="E4380"/>
      <c r="F4380" t="s">
        <v>1443</v>
      </c>
      <c r="G4380">
        <v>1</v>
      </c>
      <c r="H4380">
        <v>0</v>
      </c>
      <c r="I4380">
        <v>0</v>
      </c>
      <c r="J4380">
        <v>0</v>
      </c>
      <c r="K4380">
        <v>0</v>
      </c>
      <c r="L4380">
        <v>0</v>
      </c>
      <c r="M4380" t="s">
        <v>8613</v>
      </c>
    </row>
    <row r="4381" spans="1:13">
      <c r="A4381" s="13">
        <f t="shared" si="68"/>
        <v>1</v>
      </c>
      <c r="B4381">
        <v>3007327</v>
      </c>
      <c r="C4381">
        <v>1380</v>
      </c>
      <c r="D4381">
        <v>1500</v>
      </c>
      <c r="E4381"/>
      <c r="F4381" t="s">
        <v>1443</v>
      </c>
      <c r="G4381">
        <v>1</v>
      </c>
      <c r="H4381">
        <v>0</v>
      </c>
      <c r="I4381">
        <v>0</v>
      </c>
      <c r="J4381">
        <v>0</v>
      </c>
      <c r="K4381">
        <v>0</v>
      </c>
      <c r="L4381">
        <v>0</v>
      </c>
      <c r="M4381" t="s">
        <v>3132</v>
      </c>
    </row>
    <row r="4382" spans="1:13">
      <c r="A4382" s="13">
        <f t="shared" si="68"/>
        <v>6</v>
      </c>
      <c r="B4382">
        <v>3007329</v>
      </c>
      <c r="C4382">
        <v>1380</v>
      </c>
      <c r="D4382">
        <v>1501</v>
      </c>
      <c r="E4382"/>
      <c r="F4382" t="s">
        <v>1443</v>
      </c>
      <c r="G4382">
        <v>6</v>
      </c>
      <c r="H4382">
        <v>0</v>
      </c>
      <c r="I4382">
        <v>0</v>
      </c>
      <c r="J4382">
        <v>0</v>
      </c>
      <c r="K4382">
        <v>0</v>
      </c>
      <c r="L4382">
        <v>0</v>
      </c>
      <c r="M4382" t="s">
        <v>3133</v>
      </c>
    </row>
    <row r="4383" spans="1:13">
      <c r="A4383" s="13">
        <f t="shared" si="68"/>
        <v>1</v>
      </c>
      <c r="B4383">
        <v>3007331</v>
      </c>
      <c r="C4383">
        <v>1380</v>
      </c>
      <c r="D4383">
        <v>1500</v>
      </c>
      <c r="E4383"/>
      <c r="F4383" t="s">
        <v>1443</v>
      </c>
      <c r="G4383">
        <v>1</v>
      </c>
      <c r="H4383">
        <v>0</v>
      </c>
      <c r="I4383">
        <v>0</v>
      </c>
      <c r="J4383">
        <v>0</v>
      </c>
      <c r="K4383">
        <v>0</v>
      </c>
      <c r="L4383">
        <v>0</v>
      </c>
      <c r="M4383" t="s">
        <v>3134</v>
      </c>
    </row>
    <row r="4384" spans="1:13">
      <c r="A4384" s="13">
        <f t="shared" si="68"/>
        <v>1</v>
      </c>
      <c r="B4384">
        <v>3007332</v>
      </c>
      <c r="C4384">
        <v>1380</v>
      </c>
      <c r="D4384">
        <v>1500</v>
      </c>
      <c r="E4384"/>
      <c r="F4384" t="s">
        <v>1443</v>
      </c>
      <c r="G4384">
        <v>1</v>
      </c>
      <c r="H4384">
        <v>0</v>
      </c>
      <c r="I4384">
        <v>0</v>
      </c>
      <c r="J4384">
        <v>0</v>
      </c>
      <c r="K4384">
        <v>0</v>
      </c>
      <c r="L4384">
        <v>0</v>
      </c>
      <c r="M4384" t="s">
        <v>3135</v>
      </c>
    </row>
    <row r="4385" spans="1:13">
      <c r="A4385" s="13">
        <f t="shared" si="68"/>
        <v>1</v>
      </c>
      <c r="B4385">
        <v>3007333</v>
      </c>
      <c r="C4385">
        <v>1380</v>
      </c>
      <c r="D4385">
        <v>1500</v>
      </c>
      <c r="E4385"/>
      <c r="F4385" t="s">
        <v>1443</v>
      </c>
      <c r="G4385">
        <v>1</v>
      </c>
      <c r="H4385">
        <v>0</v>
      </c>
      <c r="I4385">
        <v>0</v>
      </c>
      <c r="J4385">
        <v>0</v>
      </c>
      <c r="K4385">
        <v>0</v>
      </c>
      <c r="L4385">
        <v>0</v>
      </c>
      <c r="M4385" t="s">
        <v>7945</v>
      </c>
    </row>
    <row r="4386" spans="1:13">
      <c r="A4386" s="13">
        <f t="shared" si="68"/>
        <v>30</v>
      </c>
      <c r="B4386">
        <v>3007334</v>
      </c>
      <c r="C4386">
        <v>1380</v>
      </c>
      <c r="D4386">
        <v>1501</v>
      </c>
      <c r="E4386"/>
      <c r="F4386" t="s">
        <v>253</v>
      </c>
      <c r="G4386">
        <v>30</v>
      </c>
      <c r="H4386">
        <v>0</v>
      </c>
      <c r="I4386">
        <v>0</v>
      </c>
      <c r="J4386">
        <v>0</v>
      </c>
      <c r="K4386">
        <v>0</v>
      </c>
      <c r="L4386">
        <v>0</v>
      </c>
      <c r="M4386" t="s">
        <v>3136</v>
      </c>
    </row>
    <row r="4387" spans="1:13">
      <c r="A4387" s="13">
        <f t="shared" si="68"/>
        <v>70</v>
      </c>
      <c r="B4387">
        <v>3007335</v>
      </c>
      <c r="C4387">
        <v>1380</v>
      </c>
      <c r="D4387">
        <v>1501</v>
      </c>
      <c r="E4387"/>
      <c r="F4387" t="s">
        <v>122</v>
      </c>
      <c r="G4387">
        <v>70</v>
      </c>
      <c r="H4387">
        <v>0</v>
      </c>
      <c r="I4387">
        <v>0</v>
      </c>
      <c r="J4387">
        <v>0</v>
      </c>
      <c r="K4387">
        <v>0</v>
      </c>
      <c r="L4387">
        <v>0</v>
      </c>
      <c r="M4387" t="s">
        <v>3137</v>
      </c>
    </row>
    <row r="4388" spans="1:13">
      <c r="A4388" s="13">
        <f t="shared" si="68"/>
        <v>29</v>
      </c>
      <c r="B4388">
        <v>3007336</v>
      </c>
      <c r="C4388">
        <v>1380</v>
      </c>
      <c r="D4388">
        <v>1500</v>
      </c>
      <c r="E4388"/>
      <c r="F4388" t="s">
        <v>122</v>
      </c>
      <c r="G4388">
        <v>29</v>
      </c>
      <c r="H4388">
        <v>0</v>
      </c>
      <c r="I4388">
        <v>0</v>
      </c>
      <c r="J4388">
        <v>0</v>
      </c>
      <c r="K4388">
        <v>0</v>
      </c>
      <c r="L4388">
        <v>0</v>
      </c>
      <c r="M4388" t="s">
        <v>3138</v>
      </c>
    </row>
    <row r="4389" spans="1:13">
      <c r="A4389" s="13">
        <f t="shared" si="68"/>
        <v>2</v>
      </c>
      <c r="B4389">
        <v>3007338</v>
      </c>
      <c r="C4389">
        <v>1380</v>
      </c>
      <c r="D4389">
        <v>1501</v>
      </c>
      <c r="E4389"/>
      <c r="F4389" t="s">
        <v>253</v>
      </c>
      <c r="G4389">
        <v>2</v>
      </c>
      <c r="H4389">
        <v>0</v>
      </c>
      <c r="I4389">
        <v>0</v>
      </c>
      <c r="J4389">
        <v>0</v>
      </c>
      <c r="K4389">
        <v>0</v>
      </c>
      <c r="L4389">
        <v>0</v>
      </c>
      <c r="M4389" t="s">
        <v>3139</v>
      </c>
    </row>
    <row r="4390" spans="1:13">
      <c r="A4390" s="13">
        <f t="shared" si="68"/>
        <v>12000</v>
      </c>
      <c r="B4390">
        <v>3007339</v>
      </c>
      <c r="C4390">
        <v>1380</v>
      </c>
      <c r="D4390">
        <v>1500</v>
      </c>
      <c r="E4390"/>
      <c r="F4390" t="s">
        <v>253</v>
      </c>
      <c r="G4390" s="177">
        <v>12000</v>
      </c>
      <c r="H4390">
        <v>0</v>
      </c>
      <c r="I4390">
        <v>0</v>
      </c>
      <c r="J4390">
        <v>0</v>
      </c>
      <c r="K4390">
        <v>0</v>
      </c>
      <c r="L4390">
        <v>0</v>
      </c>
      <c r="M4390" t="s">
        <v>3140</v>
      </c>
    </row>
    <row r="4391" spans="1:13">
      <c r="A4391" s="13">
        <f t="shared" si="68"/>
        <v>14</v>
      </c>
      <c r="B4391">
        <v>3007340</v>
      </c>
      <c r="C4391">
        <v>1380</v>
      </c>
      <c r="D4391">
        <v>1500</v>
      </c>
      <c r="E4391"/>
      <c r="F4391" t="s">
        <v>253</v>
      </c>
      <c r="G4391">
        <v>14</v>
      </c>
      <c r="H4391">
        <v>0</v>
      </c>
      <c r="I4391">
        <v>0</v>
      </c>
      <c r="J4391">
        <v>0</v>
      </c>
      <c r="K4391">
        <v>0</v>
      </c>
      <c r="L4391">
        <v>0</v>
      </c>
      <c r="M4391" t="s">
        <v>3141</v>
      </c>
    </row>
    <row r="4392" spans="1:13">
      <c r="A4392" s="13">
        <f t="shared" si="68"/>
        <v>51</v>
      </c>
      <c r="B4392">
        <v>3007341</v>
      </c>
      <c r="C4392">
        <v>1380</v>
      </c>
      <c r="D4392">
        <v>1500</v>
      </c>
      <c r="E4392"/>
      <c r="F4392" t="s">
        <v>253</v>
      </c>
      <c r="G4392">
        <v>51</v>
      </c>
      <c r="H4392">
        <v>0</v>
      </c>
      <c r="I4392">
        <v>0</v>
      </c>
      <c r="J4392">
        <v>0</v>
      </c>
      <c r="K4392">
        <v>0</v>
      </c>
      <c r="L4392">
        <v>0</v>
      </c>
      <c r="M4392" t="s">
        <v>3142</v>
      </c>
    </row>
    <row r="4393" spans="1:13">
      <c r="A4393" s="13">
        <f t="shared" si="68"/>
        <v>2</v>
      </c>
      <c r="B4393">
        <v>3007342</v>
      </c>
      <c r="C4393">
        <v>1380</v>
      </c>
      <c r="D4393">
        <v>1500</v>
      </c>
      <c r="E4393"/>
      <c r="F4393" t="s">
        <v>253</v>
      </c>
      <c r="G4393">
        <v>2</v>
      </c>
      <c r="H4393">
        <v>0</v>
      </c>
      <c r="I4393">
        <v>0</v>
      </c>
      <c r="J4393">
        <v>0</v>
      </c>
      <c r="K4393">
        <v>0</v>
      </c>
      <c r="L4393">
        <v>0</v>
      </c>
      <c r="M4393" t="s">
        <v>3143</v>
      </c>
    </row>
    <row r="4394" spans="1:13">
      <c r="A4394" s="13">
        <f t="shared" si="68"/>
        <v>4</v>
      </c>
      <c r="B4394">
        <v>3007343</v>
      </c>
      <c r="C4394">
        <v>1380</v>
      </c>
      <c r="D4394">
        <v>1500</v>
      </c>
      <c r="E4394"/>
      <c r="F4394" t="s">
        <v>253</v>
      </c>
      <c r="G4394">
        <v>4</v>
      </c>
      <c r="H4394">
        <v>0</v>
      </c>
      <c r="I4394">
        <v>0</v>
      </c>
      <c r="J4394">
        <v>0</v>
      </c>
      <c r="K4394">
        <v>0</v>
      </c>
      <c r="L4394">
        <v>0</v>
      </c>
      <c r="M4394" t="s">
        <v>3144</v>
      </c>
    </row>
    <row r="4395" spans="1:13">
      <c r="A4395" s="13">
        <f t="shared" si="68"/>
        <v>7.68</v>
      </c>
      <c r="B4395">
        <v>3007345</v>
      </c>
      <c r="C4395">
        <v>1380</v>
      </c>
      <c r="D4395">
        <v>1501</v>
      </c>
      <c r="E4395"/>
      <c r="F4395" t="s">
        <v>122</v>
      </c>
      <c r="G4395">
        <v>7.68</v>
      </c>
      <c r="H4395">
        <v>0</v>
      </c>
      <c r="I4395">
        <v>0</v>
      </c>
      <c r="J4395">
        <v>0</v>
      </c>
      <c r="K4395">
        <v>0</v>
      </c>
      <c r="L4395">
        <v>0</v>
      </c>
      <c r="M4395" t="s">
        <v>3145</v>
      </c>
    </row>
    <row r="4396" spans="1:13">
      <c r="A4396" s="13">
        <f t="shared" si="68"/>
        <v>6</v>
      </c>
      <c r="B4396">
        <v>3007346</v>
      </c>
      <c r="C4396">
        <v>1380</v>
      </c>
      <c r="D4396">
        <v>1500</v>
      </c>
      <c r="E4396"/>
      <c r="F4396" t="s">
        <v>253</v>
      </c>
      <c r="G4396">
        <v>6</v>
      </c>
      <c r="H4396">
        <v>0</v>
      </c>
      <c r="I4396">
        <v>0</v>
      </c>
      <c r="J4396">
        <v>0</v>
      </c>
      <c r="K4396">
        <v>0</v>
      </c>
      <c r="L4396">
        <v>0</v>
      </c>
      <c r="M4396" t="s">
        <v>8849</v>
      </c>
    </row>
    <row r="4397" spans="1:13">
      <c r="A4397" s="13">
        <f t="shared" si="68"/>
        <v>8</v>
      </c>
      <c r="B4397">
        <v>3007347</v>
      </c>
      <c r="C4397">
        <v>1380</v>
      </c>
      <c r="D4397">
        <v>1500</v>
      </c>
      <c r="E4397"/>
      <c r="F4397" t="s">
        <v>253</v>
      </c>
      <c r="G4397">
        <v>8</v>
      </c>
      <c r="H4397">
        <v>0</v>
      </c>
      <c r="I4397">
        <v>0</v>
      </c>
      <c r="J4397">
        <v>0</v>
      </c>
      <c r="K4397">
        <v>0</v>
      </c>
      <c r="L4397">
        <v>0</v>
      </c>
      <c r="M4397" t="s">
        <v>8500</v>
      </c>
    </row>
    <row r="4398" spans="1:13">
      <c r="A4398" s="13">
        <f t="shared" si="68"/>
        <v>9</v>
      </c>
      <c r="B4398">
        <v>3007349</v>
      </c>
      <c r="C4398">
        <v>1380</v>
      </c>
      <c r="D4398">
        <v>1500</v>
      </c>
      <c r="E4398"/>
      <c r="F4398" t="s">
        <v>253</v>
      </c>
      <c r="G4398">
        <v>9</v>
      </c>
      <c r="H4398">
        <v>0</v>
      </c>
      <c r="I4398">
        <v>0</v>
      </c>
      <c r="J4398">
        <v>0</v>
      </c>
      <c r="K4398">
        <v>0</v>
      </c>
      <c r="L4398">
        <v>0</v>
      </c>
      <c r="M4398" t="s">
        <v>3146</v>
      </c>
    </row>
    <row r="4399" spans="1:13">
      <c r="A4399" s="13">
        <f t="shared" si="68"/>
        <v>1</v>
      </c>
      <c r="B4399">
        <v>3007350</v>
      </c>
      <c r="C4399">
        <v>1380</v>
      </c>
      <c r="D4399">
        <v>1500</v>
      </c>
      <c r="E4399"/>
      <c r="F4399" t="s">
        <v>253</v>
      </c>
      <c r="G4399">
        <v>1</v>
      </c>
      <c r="H4399">
        <v>0</v>
      </c>
      <c r="I4399">
        <v>0</v>
      </c>
      <c r="J4399">
        <v>0</v>
      </c>
      <c r="K4399">
        <v>0</v>
      </c>
      <c r="L4399">
        <v>0</v>
      </c>
      <c r="M4399" t="s">
        <v>3147</v>
      </c>
    </row>
    <row r="4400" spans="1:13">
      <c r="A4400" s="13">
        <f t="shared" si="68"/>
        <v>10</v>
      </c>
      <c r="B4400">
        <v>3007351</v>
      </c>
      <c r="C4400">
        <v>1380</v>
      </c>
      <c r="D4400">
        <v>1501</v>
      </c>
      <c r="E4400"/>
      <c r="F4400" t="s">
        <v>253</v>
      </c>
      <c r="G4400">
        <v>10</v>
      </c>
      <c r="H4400">
        <v>0</v>
      </c>
      <c r="I4400">
        <v>0</v>
      </c>
      <c r="J4400">
        <v>0</v>
      </c>
      <c r="K4400">
        <v>0</v>
      </c>
      <c r="L4400">
        <v>0</v>
      </c>
      <c r="M4400" t="s">
        <v>3148</v>
      </c>
    </row>
    <row r="4401" spans="1:13">
      <c r="A4401" s="13">
        <f t="shared" si="68"/>
        <v>2</v>
      </c>
      <c r="B4401">
        <v>3007352</v>
      </c>
      <c r="C4401">
        <v>1380</v>
      </c>
      <c r="D4401">
        <v>1501</v>
      </c>
      <c r="E4401"/>
      <c r="F4401" t="s">
        <v>253</v>
      </c>
      <c r="G4401">
        <v>2</v>
      </c>
      <c r="H4401">
        <v>0</v>
      </c>
      <c r="I4401">
        <v>0</v>
      </c>
      <c r="J4401">
        <v>0</v>
      </c>
      <c r="K4401">
        <v>0</v>
      </c>
      <c r="L4401">
        <v>0</v>
      </c>
      <c r="M4401" t="s">
        <v>3149</v>
      </c>
    </row>
    <row r="4402" spans="1:13">
      <c r="A4402" s="13">
        <f t="shared" si="68"/>
        <v>4</v>
      </c>
      <c r="B4402">
        <v>3007354</v>
      </c>
      <c r="C4402">
        <v>1380</v>
      </c>
      <c r="D4402">
        <v>1500</v>
      </c>
      <c r="E4402"/>
      <c r="F4402" t="s">
        <v>253</v>
      </c>
      <c r="G4402">
        <v>4</v>
      </c>
      <c r="H4402">
        <v>0</v>
      </c>
      <c r="I4402">
        <v>0</v>
      </c>
      <c r="J4402">
        <v>0</v>
      </c>
      <c r="K4402">
        <v>0</v>
      </c>
      <c r="L4402">
        <v>0</v>
      </c>
      <c r="M4402" t="s">
        <v>3150</v>
      </c>
    </row>
    <row r="4403" spans="1:13">
      <c r="A4403" s="13">
        <f t="shared" si="68"/>
        <v>6</v>
      </c>
      <c r="B4403">
        <v>3007355</v>
      </c>
      <c r="C4403">
        <v>1380</v>
      </c>
      <c r="D4403">
        <v>1500</v>
      </c>
      <c r="E4403"/>
      <c r="F4403" t="s">
        <v>253</v>
      </c>
      <c r="G4403">
        <v>6</v>
      </c>
      <c r="H4403">
        <v>0</v>
      </c>
      <c r="I4403">
        <v>0</v>
      </c>
      <c r="J4403">
        <v>0</v>
      </c>
      <c r="K4403">
        <v>0</v>
      </c>
      <c r="L4403">
        <v>0</v>
      </c>
      <c r="M4403" t="s">
        <v>3151</v>
      </c>
    </row>
    <row r="4404" spans="1:13">
      <c r="A4404" s="13">
        <f t="shared" si="68"/>
        <v>150</v>
      </c>
      <c r="B4404">
        <v>3007356</v>
      </c>
      <c r="C4404">
        <v>1380</v>
      </c>
      <c r="D4404">
        <v>1500</v>
      </c>
      <c r="E4404"/>
      <c r="F4404" t="s">
        <v>253</v>
      </c>
      <c r="G4404">
        <v>150</v>
      </c>
      <c r="H4404">
        <v>0</v>
      </c>
      <c r="I4404">
        <v>0</v>
      </c>
      <c r="J4404">
        <v>0</v>
      </c>
      <c r="K4404">
        <v>0</v>
      </c>
      <c r="L4404">
        <v>0</v>
      </c>
      <c r="M4404" t="s">
        <v>3152</v>
      </c>
    </row>
    <row r="4405" spans="1:13">
      <c r="A4405" s="13">
        <f t="shared" si="68"/>
        <v>73</v>
      </c>
      <c r="B4405">
        <v>3007357</v>
      </c>
      <c r="C4405">
        <v>1380</v>
      </c>
      <c r="D4405">
        <v>1501</v>
      </c>
      <c r="E4405"/>
      <c r="F4405" t="s">
        <v>253</v>
      </c>
      <c r="G4405">
        <v>73</v>
      </c>
      <c r="H4405">
        <v>0</v>
      </c>
      <c r="I4405">
        <v>0</v>
      </c>
      <c r="J4405">
        <v>0</v>
      </c>
      <c r="K4405">
        <v>0</v>
      </c>
      <c r="L4405">
        <v>0</v>
      </c>
      <c r="M4405" t="s">
        <v>3153</v>
      </c>
    </row>
    <row r="4406" spans="1:13">
      <c r="A4406" s="13">
        <f t="shared" si="68"/>
        <v>24</v>
      </c>
      <c r="B4406">
        <v>3007358</v>
      </c>
      <c r="C4406">
        <v>1380</v>
      </c>
      <c r="D4406">
        <v>1501</v>
      </c>
      <c r="E4406"/>
      <c r="F4406" t="s">
        <v>253</v>
      </c>
      <c r="G4406">
        <v>24</v>
      </c>
      <c r="H4406">
        <v>0</v>
      </c>
      <c r="I4406">
        <v>0</v>
      </c>
      <c r="J4406">
        <v>0</v>
      </c>
      <c r="K4406">
        <v>0</v>
      </c>
      <c r="L4406">
        <v>0</v>
      </c>
      <c r="M4406" t="s">
        <v>3154</v>
      </c>
    </row>
    <row r="4407" spans="1:13">
      <c r="A4407" s="13">
        <f t="shared" si="68"/>
        <v>2</v>
      </c>
      <c r="B4407">
        <v>3007359</v>
      </c>
      <c r="C4407">
        <v>1380</v>
      </c>
      <c r="D4407">
        <v>1500</v>
      </c>
      <c r="E4407"/>
      <c r="F4407" t="s">
        <v>253</v>
      </c>
      <c r="G4407">
        <v>2</v>
      </c>
      <c r="H4407">
        <v>0</v>
      </c>
      <c r="I4407">
        <v>0</v>
      </c>
      <c r="J4407">
        <v>0</v>
      </c>
      <c r="K4407">
        <v>0</v>
      </c>
      <c r="L4407">
        <v>0</v>
      </c>
      <c r="M4407" t="s">
        <v>8665</v>
      </c>
    </row>
    <row r="4408" spans="1:13">
      <c r="A4408" s="13">
        <f t="shared" si="68"/>
        <v>10</v>
      </c>
      <c r="B4408">
        <v>3007359</v>
      </c>
      <c r="C4408">
        <v>1400</v>
      </c>
      <c r="D4408">
        <v>1500</v>
      </c>
      <c r="E4408"/>
      <c r="F4408" t="s">
        <v>253</v>
      </c>
      <c r="G4408">
        <v>10</v>
      </c>
      <c r="H4408">
        <v>0</v>
      </c>
      <c r="I4408">
        <v>0</v>
      </c>
      <c r="J4408">
        <v>0</v>
      </c>
      <c r="K4408">
        <v>0</v>
      </c>
      <c r="L4408">
        <v>0</v>
      </c>
      <c r="M4408" t="s">
        <v>8665</v>
      </c>
    </row>
    <row r="4409" spans="1:13">
      <c r="A4409" s="13">
        <f t="shared" si="68"/>
        <v>10</v>
      </c>
      <c r="B4409">
        <v>3007360</v>
      </c>
      <c r="C4409">
        <v>1380</v>
      </c>
      <c r="D4409">
        <v>1500</v>
      </c>
      <c r="E4409"/>
      <c r="F4409" t="s">
        <v>253</v>
      </c>
      <c r="G4409">
        <v>10</v>
      </c>
      <c r="H4409">
        <v>0</v>
      </c>
      <c r="I4409">
        <v>0</v>
      </c>
      <c r="J4409">
        <v>0</v>
      </c>
      <c r="K4409">
        <v>0</v>
      </c>
      <c r="L4409">
        <v>0</v>
      </c>
      <c r="M4409" t="s">
        <v>3155</v>
      </c>
    </row>
    <row r="4410" spans="1:13">
      <c r="A4410" s="13">
        <f t="shared" si="68"/>
        <v>1</v>
      </c>
      <c r="B4410">
        <v>3007361</v>
      </c>
      <c r="C4410">
        <v>1380</v>
      </c>
      <c r="D4410">
        <v>1501</v>
      </c>
      <c r="E4410"/>
      <c r="F4410" t="s">
        <v>253</v>
      </c>
      <c r="G4410">
        <v>1</v>
      </c>
      <c r="H4410">
        <v>0</v>
      </c>
      <c r="I4410">
        <v>0</v>
      </c>
      <c r="J4410">
        <v>0</v>
      </c>
      <c r="K4410">
        <v>0</v>
      </c>
      <c r="L4410">
        <v>0</v>
      </c>
      <c r="M4410" t="s">
        <v>3156</v>
      </c>
    </row>
    <row r="4411" spans="1:13">
      <c r="A4411" s="13">
        <f t="shared" si="68"/>
        <v>1</v>
      </c>
      <c r="B4411">
        <v>3007362</v>
      </c>
      <c r="C4411">
        <v>1380</v>
      </c>
      <c r="D4411">
        <v>1501</v>
      </c>
      <c r="E4411"/>
      <c r="F4411" t="s">
        <v>253</v>
      </c>
      <c r="G4411">
        <v>1</v>
      </c>
      <c r="H4411">
        <v>0</v>
      </c>
      <c r="I4411">
        <v>0</v>
      </c>
      <c r="J4411">
        <v>0</v>
      </c>
      <c r="K4411">
        <v>0</v>
      </c>
      <c r="L4411">
        <v>0</v>
      </c>
      <c r="M4411" t="s">
        <v>3157</v>
      </c>
    </row>
    <row r="4412" spans="1:13">
      <c r="A4412" s="13">
        <f t="shared" si="68"/>
        <v>5</v>
      </c>
      <c r="B4412">
        <v>3007365</v>
      </c>
      <c r="C4412">
        <v>1380</v>
      </c>
      <c r="D4412">
        <v>1500</v>
      </c>
      <c r="E4412"/>
      <c r="F4412" t="s">
        <v>253</v>
      </c>
      <c r="G4412">
        <v>5</v>
      </c>
      <c r="H4412">
        <v>0</v>
      </c>
      <c r="I4412">
        <v>0</v>
      </c>
      <c r="J4412">
        <v>0</v>
      </c>
      <c r="K4412">
        <v>0</v>
      </c>
      <c r="L4412">
        <v>0</v>
      </c>
      <c r="M4412" t="s">
        <v>3158</v>
      </c>
    </row>
    <row r="4413" spans="1:13">
      <c r="A4413" s="13">
        <f t="shared" si="68"/>
        <v>1</v>
      </c>
      <c r="B4413">
        <v>3007366</v>
      </c>
      <c r="C4413">
        <v>1380</v>
      </c>
      <c r="D4413">
        <v>1501</v>
      </c>
      <c r="E4413"/>
      <c r="F4413" t="s">
        <v>253</v>
      </c>
      <c r="G4413">
        <v>1</v>
      </c>
      <c r="H4413">
        <v>0</v>
      </c>
      <c r="I4413">
        <v>0</v>
      </c>
      <c r="J4413">
        <v>0</v>
      </c>
      <c r="K4413">
        <v>0</v>
      </c>
      <c r="L4413">
        <v>0</v>
      </c>
      <c r="M4413" t="s">
        <v>3159</v>
      </c>
    </row>
    <row r="4414" spans="1:13">
      <c r="A4414" s="13">
        <f t="shared" si="68"/>
        <v>1</v>
      </c>
      <c r="B4414">
        <v>3007367</v>
      </c>
      <c r="C4414">
        <v>1380</v>
      </c>
      <c r="D4414">
        <v>1500</v>
      </c>
      <c r="E4414"/>
      <c r="F4414" t="s">
        <v>253</v>
      </c>
      <c r="G4414">
        <v>1</v>
      </c>
      <c r="H4414">
        <v>0</v>
      </c>
      <c r="I4414">
        <v>0</v>
      </c>
      <c r="J4414">
        <v>0</v>
      </c>
      <c r="K4414">
        <v>0</v>
      </c>
      <c r="L4414">
        <v>0</v>
      </c>
      <c r="M4414" t="s">
        <v>3160</v>
      </c>
    </row>
    <row r="4415" spans="1:13">
      <c r="A4415" s="13">
        <f t="shared" si="68"/>
        <v>2</v>
      </c>
      <c r="B4415">
        <v>3007368</v>
      </c>
      <c r="C4415">
        <v>1380</v>
      </c>
      <c r="D4415">
        <v>1500</v>
      </c>
      <c r="E4415"/>
      <c r="F4415" t="s">
        <v>253</v>
      </c>
      <c r="G4415">
        <v>2</v>
      </c>
      <c r="H4415">
        <v>0</v>
      </c>
      <c r="I4415">
        <v>0</v>
      </c>
      <c r="J4415">
        <v>0</v>
      </c>
      <c r="K4415">
        <v>0</v>
      </c>
      <c r="L4415">
        <v>0</v>
      </c>
      <c r="M4415" t="s">
        <v>3161</v>
      </c>
    </row>
    <row r="4416" spans="1:13">
      <c r="A4416" s="13">
        <f t="shared" si="68"/>
        <v>1</v>
      </c>
      <c r="B4416">
        <v>3007369</v>
      </c>
      <c r="C4416">
        <v>1380</v>
      </c>
      <c r="D4416">
        <v>1501</v>
      </c>
      <c r="E4416"/>
      <c r="F4416" t="s">
        <v>253</v>
      </c>
      <c r="G4416">
        <v>1</v>
      </c>
      <c r="H4416">
        <v>0</v>
      </c>
      <c r="I4416">
        <v>0</v>
      </c>
      <c r="J4416">
        <v>0</v>
      </c>
      <c r="K4416">
        <v>0</v>
      </c>
      <c r="L4416">
        <v>0</v>
      </c>
      <c r="M4416" t="s">
        <v>3162</v>
      </c>
    </row>
    <row r="4417" spans="1:13">
      <c r="A4417" s="13">
        <f t="shared" si="68"/>
        <v>42</v>
      </c>
      <c r="B4417">
        <v>3007370</v>
      </c>
      <c r="C4417">
        <v>1380</v>
      </c>
      <c r="D4417">
        <v>1500</v>
      </c>
      <c r="E4417"/>
      <c r="F4417" t="s">
        <v>253</v>
      </c>
      <c r="G4417">
        <v>42</v>
      </c>
      <c r="H4417">
        <v>0</v>
      </c>
      <c r="I4417">
        <v>0</v>
      </c>
      <c r="J4417">
        <v>0</v>
      </c>
      <c r="K4417">
        <v>0</v>
      </c>
      <c r="L4417">
        <v>0</v>
      </c>
      <c r="M4417" t="s">
        <v>3163</v>
      </c>
    </row>
    <row r="4418" spans="1:13">
      <c r="A4418" s="13">
        <f t="shared" si="68"/>
        <v>12</v>
      </c>
      <c r="B4418">
        <v>3007370</v>
      </c>
      <c r="C4418">
        <v>1400</v>
      </c>
      <c r="D4418">
        <v>1500</v>
      </c>
      <c r="E4418"/>
      <c r="F4418" t="s">
        <v>253</v>
      </c>
      <c r="G4418">
        <v>12</v>
      </c>
      <c r="H4418">
        <v>0</v>
      </c>
      <c r="I4418">
        <v>0</v>
      </c>
      <c r="J4418">
        <v>0</v>
      </c>
      <c r="K4418">
        <v>0</v>
      </c>
      <c r="L4418">
        <v>0</v>
      </c>
      <c r="M4418" t="s">
        <v>3163</v>
      </c>
    </row>
    <row r="4419" spans="1:13">
      <c r="A4419" s="13">
        <f t="shared" ref="A4419:A4482" si="69">G4419+H4419+I4419</f>
        <v>1</v>
      </c>
      <c r="B4419">
        <v>3007371</v>
      </c>
      <c r="C4419">
        <v>1380</v>
      </c>
      <c r="D4419">
        <v>1500</v>
      </c>
      <c r="E4419"/>
      <c r="F4419" t="s">
        <v>1443</v>
      </c>
      <c r="G4419">
        <v>1</v>
      </c>
      <c r="H4419">
        <v>0</v>
      </c>
      <c r="I4419">
        <v>0</v>
      </c>
      <c r="J4419">
        <v>0</v>
      </c>
      <c r="K4419">
        <v>0</v>
      </c>
      <c r="L4419">
        <v>0</v>
      </c>
      <c r="M4419" t="s">
        <v>9042</v>
      </c>
    </row>
    <row r="4420" spans="1:13">
      <c r="A4420" s="13">
        <f t="shared" si="69"/>
        <v>3</v>
      </c>
      <c r="B4420">
        <v>3007372</v>
      </c>
      <c r="C4420">
        <v>1380</v>
      </c>
      <c r="D4420">
        <v>1500</v>
      </c>
      <c r="E4420"/>
      <c r="F4420" t="s">
        <v>1443</v>
      </c>
      <c r="G4420">
        <v>3</v>
      </c>
      <c r="H4420">
        <v>0</v>
      </c>
      <c r="I4420">
        <v>0</v>
      </c>
      <c r="J4420">
        <v>0</v>
      </c>
      <c r="K4420">
        <v>0</v>
      </c>
      <c r="L4420">
        <v>0</v>
      </c>
      <c r="M4420" t="s">
        <v>8388</v>
      </c>
    </row>
    <row r="4421" spans="1:13">
      <c r="A4421" s="13">
        <f t="shared" si="69"/>
        <v>18</v>
      </c>
      <c r="B4421">
        <v>3007374</v>
      </c>
      <c r="C4421">
        <v>1380</v>
      </c>
      <c r="D4421">
        <v>1501</v>
      </c>
      <c r="E4421"/>
      <c r="F4421" t="s">
        <v>253</v>
      </c>
      <c r="G4421">
        <v>18</v>
      </c>
      <c r="H4421">
        <v>0</v>
      </c>
      <c r="I4421">
        <v>0</v>
      </c>
      <c r="J4421">
        <v>0</v>
      </c>
      <c r="K4421">
        <v>0</v>
      </c>
      <c r="L4421">
        <v>0</v>
      </c>
      <c r="M4421" t="s">
        <v>3164</v>
      </c>
    </row>
    <row r="4422" spans="1:13">
      <c r="A4422" s="13">
        <f t="shared" si="69"/>
        <v>2</v>
      </c>
      <c r="B4422">
        <v>3007375</v>
      </c>
      <c r="C4422">
        <v>1380</v>
      </c>
      <c r="D4422">
        <v>1500</v>
      </c>
      <c r="E4422"/>
      <c r="F4422" t="s">
        <v>1443</v>
      </c>
      <c r="G4422">
        <v>2</v>
      </c>
      <c r="H4422">
        <v>0</v>
      </c>
      <c r="I4422">
        <v>0</v>
      </c>
      <c r="J4422">
        <v>0</v>
      </c>
      <c r="K4422">
        <v>0</v>
      </c>
      <c r="L4422">
        <v>0</v>
      </c>
      <c r="M4422" t="s">
        <v>3165</v>
      </c>
    </row>
    <row r="4423" spans="1:13">
      <c r="A4423" s="13">
        <f t="shared" si="69"/>
        <v>1</v>
      </c>
      <c r="B4423">
        <v>3007376</v>
      </c>
      <c r="C4423">
        <v>1380</v>
      </c>
      <c r="D4423">
        <v>1500</v>
      </c>
      <c r="E4423"/>
      <c r="F4423" t="s">
        <v>1443</v>
      </c>
      <c r="G4423">
        <v>1</v>
      </c>
      <c r="H4423">
        <v>0</v>
      </c>
      <c r="I4423">
        <v>0</v>
      </c>
      <c r="J4423">
        <v>0</v>
      </c>
      <c r="K4423">
        <v>0</v>
      </c>
      <c r="L4423">
        <v>0</v>
      </c>
      <c r="M4423" t="s">
        <v>7993</v>
      </c>
    </row>
    <row r="4424" spans="1:13">
      <c r="A4424" s="13">
        <f t="shared" si="69"/>
        <v>2</v>
      </c>
      <c r="B4424">
        <v>3007377</v>
      </c>
      <c r="C4424">
        <v>1380</v>
      </c>
      <c r="D4424">
        <v>1501</v>
      </c>
      <c r="E4424"/>
      <c r="F4424" t="s">
        <v>253</v>
      </c>
      <c r="G4424">
        <v>2</v>
      </c>
      <c r="H4424">
        <v>0</v>
      </c>
      <c r="I4424">
        <v>0</v>
      </c>
      <c r="J4424">
        <v>0</v>
      </c>
      <c r="K4424">
        <v>0</v>
      </c>
      <c r="L4424">
        <v>0</v>
      </c>
      <c r="M4424" t="s">
        <v>3166</v>
      </c>
    </row>
    <row r="4425" spans="1:13">
      <c r="A4425" s="13">
        <f t="shared" si="69"/>
        <v>1</v>
      </c>
      <c r="B4425">
        <v>3007378</v>
      </c>
      <c r="C4425">
        <v>1380</v>
      </c>
      <c r="D4425">
        <v>1500</v>
      </c>
      <c r="E4425"/>
      <c r="F4425" t="s">
        <v>253</v>
      </c>
      <c r="G4425">
        <v>1</v>
      </c>
      <c r="H4425">
        <v>0</v>
      </c>
      <c r="I4425">
        <v>0</v>
      </c>
      <c r="J4425">
        <v>0</v>
      </c>
      <c r="K4425">
        <v>0</v>
      </c>
      <c r="L4425">
        <v>0</v>
      </c>
      <c r="M4425" t="s">
        <v>3167</v>
      </c>
    </row>
    <row r="4426" spans="1:13">
      <c r="A4426" s="13">
        <f t="shared" si="69"/>
        <v>3</v>
      </c>
      <c r="B4426">
        <v>3007379</v>
      </c>
      <c r="C4426">
        <v>1380</v>
      </c>
      <c r="D4426">
        <v>1501</v>
      </c>
      <c r="E4426"/>
      <c r="F4426" t="s">
        <v>253</v>
      </c>
      <c r="G4426">
        <v>3</v>
      </c>
      <c r="H4426">
        <v>0</v>
      </c>
      <c r="I4426">
        <v>0</v>
      </c>
      <c r="J4426">
        <v>0</v>
      </c>
      <c r="K4426">
        <v>0</v>
      </c>
      <c r="L4426">
        <v>0</v>
      </c>
      <c r="M4426" t="s">
        <v>3168</v>
      </c>
    </row>
    <row r="4427" spans="1:13">
      <c r="A4427" s="13">
        <f t="shared" si="69"/>
        <v>2</v>
      </c>
      <c r="B4427">
        <v>3007380</v>
      </c>
      <c r="C4427">
        <v>1380</v>
      </c>
      <c r="D4427">
        <v>1501</v>
      </c>
      <c r="E4427"/>
      <c r="F4427" t="s">
        <v>253</v>
      </c>
      <c r="G4427">
        <v>2</v>
      </c>
      <c r="H4427">
        <v>0</v>
      </c>
      <c r="I4427">
        <v>0</v>
      </c>
      <c r="J4427">
        <v>0</v>
      </c>
      <c r="K4427">
        <v>0</v>
      </c>
      <c r="L4427">
        <v>0</v>
      </c>
      <c r="M4427" t="s">
        <v>3169</v>
      </c>
    </row>
    <row r="4428" spans="1:13">
      <c r="A4428" s="13">
        <f t="shared" si="69"/>
        <v>3</v>
      </c>
      <c r="B4428">
        <v>3007381</v>
      </c>
      <c r="C4428">
        <v>1380</v>
      </c>
      <c r="D4428">
        <v>1501</v>
      </c>
      <c r="E4428"/>
      <c r="F4428" t="s">
        <v>253</v>
      </c>
      <c r="G4428">
        <v>3</v>
      </c>
      <c r="H4428">
        <v>0</v>
      </c>
      <c r="I4428">
        <v>0</v>
      </c>
      <c r="J4428">
        <v>0</v>
      </c>
      <c r="K4428">
        <v>0</v>
      </c>
      <c r="L4428">
        <v>0</v>
      </c>
      <c r="M4428" t="s">
        <v>3170</v>
      </c>
    </row>
    <row r="4429" spans="1:13">
      <c r="A4429" s="13">
        <f t="shared" si="69"/>
        <v>1</v>
      </c>
      <c r="B4429">
        <v>3007382</v>
      </c>
      <c r="C4429">
        <v>1380</v>
      </c>
      <c r="D4429">
        <v>1501</v>
      </c>
      <c r="E4429"/>
      <c r="F4429" t="s">
        <v>253</v>
      </c>
      <c r="G4429">
        <v>1</v>
      </c>
      <c r="H4429">
        <v>0</v>
      </c>
      <c r="I4429">
        <v>0</v>
      </c>
      <c r="J4429">
        <v>0</v>
      </c>
      <c r="K4429">
        <v>0</v>
      </c>
      <c r="L4429">
        <v>0</v>
      </c>
      <c r="M4429" t="s">
        <v>3171</v>
      </c>
    </row>
    <row r="4430" spans="1:13">
      <c r="A4430" s="13">
        <f t="shared" si="69"/>
        <v>3</v>
      </c>
      <c r="B4430">
        <v>3007383</v>
      </c>
      <c r="C4430">
        <v>1380</v>
      </c>
      <c r="D4430">
        <v>1501</v>
      </c>
      <c r="E4430"/>
      <c r="F4430" t="s">
        <v>253</v>
      </c>
      <c r="G4430">
        <v>3</v>
      </c>
      <c r="H4430">
        <v>0</v>
      </c>
      <c r="I4430">
        <v>0</v>
      </c>
      <c r="J4430">
        <v>0</v>
      </c>
      <c r="K4430">
        <v>0</v>
      </c>
      <c r="L4430">
        <v>0</v>
      </c>
      <c r="M4430" t="s">
        <v>3172</v>
      </c>
    </row>
    <row r="4431" spans="1:13">
      <c r="A4431" s="13">
        <f t="shared" si="69"/>
        <v>1</v>
      </c>
      <c r="B4431">
        <v>3007384</v>
      </c>
      <c r="C4431">
        <v>1380</v>
      </c>
      <c r="D4431">
        <v>1501</v>
      </c>
      <c r="E4431"/>
      <c r="F4431" t="s">
        <v>253</v>
      </c>
      <c r="G4431">
        <v>1</v>
      </c>
      <c r="H4431">
        <v>0</v>
      </c>
      <c r="I4431">
        <v>0</v>
      </c>
      <c r="J4431">
        <v>0</v>
      </c>
      <c r="K4431">
        <v>0</v>
      </c>
      <c r="L4431">
        <v>0</v>
      </c>
      <c r="M4431" t="s">
        <v>3173</v>
      </c>
    </row>
    <row r="4432" spans="1:13">
      <c r="A4432" s="13">
        <f t="shared" si="69"/>
        <v>10</v>
      </c>
      <c r="B4432">
        <v>3007385</v>
      </c>
      <c r="C4432">
        <v>1380</v>
      </c>
      <c r="D4432">
        <v>1501</v>
      </c>
      <c r="E4432"/>
      <c r="F4432" t="s">
        <v>253</v>
      </c>
      <c r="G4432">
        <v>10</v>
      </c>
      <c r="H4432">
        <v>0</v>
      </c>
      <c r="I4432">
        <v>0</v>
      </c>
      <c r="J4432">
        <v>0</v>
      </c>
      <c r="K4432">
        <v>0</v>
      </c>
      <c r="L4432">
        <v>0</v>
      </c>
      <c r="M4432" t="s">
        <v>3174</v>
      </c>
    </row>
    <row r="4433" spans="1:13">
      <c r="A4433" s="13">
        <f t="shared" si="69"/>
        <v>1</v>
      </c>
      <c r="B4433">
        <v>3007386</v>
      </c>
      <c r="C4433">
        <v>1380</v>
      </c>
      <c r="D4433">
        <v>1501</v>
      </c>
      <c r="E4433"/>
      <c r="F4433" t="s">
        <v>253</v>
      </c>
      <c r="G4433">
        <v>1</v>
      </c>
      <c r="H4433">
        <v>0</v>
      </c>
      <c r="I4433">
        <v>0</v>
      </c>
      <c r="J4433">
        <v>0</v>
      </c>
      <c r="K4433">
        <v>0</v>
      </c>
      <c r="L4433">
        <v>0</v>
      </c>
      <c r="M4433" t="s">
        <v>3175</v>
      </c>
    </row>
    <row r="4434" spans="1:13">
      <c r="A4434" s="13">
        <f t="shared" si="69"/>
        <v>7</v>
      </c>
      <c r="B4434">
        <v>3007387</v>
      </c>
      <c r="C4434">
        <v>1380</v>
      </c>
      <c r="D4434">
        <v>1500</v>
      </c>
      <c r="E4434"/>
      <c r="F4434" t="s">
        <v>253</v>
      </c>
      <c r="G4434">
        <v>7</v>
      </c>
      <c r="H4434">
        <v>0</v>
      </c>
      <c r="I4434">
        <v>0</v>
      </c>
      <c r="J4434">
        <v>0</v>
      </c>
      <c r="K4434">
        <v>0</v>
      </c>
      <c r="L4434">
        <v>0</v>
      </c>
      <c r="M4434" t="s">
        <v>8048</v>
      </c>
    </row>
    <row r="4435" spans="1:13">
      <c r="A4435" s="13">
        <f t="shared" si="69"/>
        <v>13</v>
      </c>
      <c r="B4435">
        <v>3007388</v>
      </c>
      <c r="C4435">
        <v>1380</v>
      </c>
      <c r="D4435">
        <v>1500</v>
      </c>
      <c r="E4435"/>
      <c r="F4435" t="s">
        <v>253</v>
      </c>
      <c r="G4435">
        <v>13</v>
      </c>
      <c r="H4435">
        <v>0</v>
      </c>
      <c r="I4435">
        <v>0</v>
      </c>
      <c r="J4435">
        <v>0</v>
      </c>
      <c r="K4435">
        <v>0</v>
      </c>
      <c r="L4435">
        <v>0</v>
      </c>
      <c r="M4435" t="s">
        <v>3176</v>
      </c>
    </row>
    <row r="4436" spans="1:13">
      <c r="A4436" s="13">
        <f t="shared" si="69"/>
        <v>1</v>
      </c>
      <c r="B4436">
        <v>3007389</v>
      </c>
      <c r="C4436">
        <v>1380</v>
      </c>
      <c r="D4436">
        <v>1500</v>
      </c>
      <c r="E4436"/>
      <c r="F4436" t="s">
        <v>253</v>
      </c>
      <c r="G4436">
        <v>1</v>
      </c>
      <c r="H4436">
        <v>0</v>
      </c>
      <c r="I4436">
        <v>0</v>
      </c>
      <c r="J4436">
        <v>0</v>
      </c>
      <c r="K4436">
        <v>0</v>
      </c>
      <c r="L4436">
        <v>0</v>
      </c>
      <c r="M4436" t="s">
        <v>3177</v>
      </c>
    </row>
    <row r="4437" spans="1:13">
      <c r="A4437" s="13">
        <f t="shared" si="69"/>
        <v>1</v>
      </c>
      <c r="B4437">
        <v>3007390</v>
      </c>
      <c r="C4437">
        <v>1380</v>
      </c>
      <c r="D4437">
        <v>1500</v>
      </c>
      <c r="E4437"/>
      <c r="F4437" t="s">
        <v>253</v>
      </c>
      <c r="G4437">
        <v>1</v>
      </c>
      <c r="H4437">
        <v>0</v>
      </c>
      <c r="I4437">
        <v>0</v>
      </c>
      <c r="J4437">
        <v>0</v>
      </c>
      <c r="K4437">
        <v>0</v>
      </c>
      <c r="L4437">
        <v>0</v>
      </c>
      <c r="M4437" t="s">
        <v>8241</v>
      </c>
    </row>
    <row r="4438" spans="1:13">
      <c r="A4438" s="13">
        <f t="shared" si="69"/>
        <v>3</v>
      </c>
      <c r="B4438">
        <v>3007391</v>
      </c>
      <c r="C4438">
        <v>1380</v>
      </c>
      <c r="D4438">
        <v>1500</v>
      </c>
      <c r="E4438"/>
      <c r="F4438" t="s">
        <v>253</v>
      </c>
      <c r="G4438">
        <v>3</v>
      </c>
      <c r="H4438">
        <v>0</v>
      </c>
      <c r="I4438">
        <v>0</v>
      </c>
      <c r="J4438">
        <v>0</v>
      </c>
      <c r="K4438">
        <v>0</v>
      </c>
      <c r="L4438">
        <v>0</v>
      </c>
      <c r="M4438" t="s">
        <v>3178</v>
      </c>
    </row>
    <row r="4439" spans="1:13">
      <c r="A4439" s="13">
        <f t="shared" si="69"/>
        <v>1</v>
      </c>
      <c r="B4439">
        <v>3007392</v>
      </c>
      <c r="C4439">
        <v>1380</v>
      </c>
      <c r="D4439">
        <v>1500</v>
      </c>
      <c r="E4439"/>
      <c r="F4439" t="s">
        <v>253</v>
      </c>
      <c r="G4439">
        <v>1</v>
      </c>
      <c r="H4439">
        <v>0</v>
      </c>
      <c r="I4439">
        <v>0</v>
      </c>
      <c r="J4439">
        <v>0</v>
      </c>
      <c r="K4439">
        <v>0</v>
      </c>
      <c r="L4439">
        <v>0</v>
      </c>
      <c r="M4439" t="s">
        <v>8501</v>
      </c>
    </row>
    <row r="4440" spans="1:13">
      <c r="A4440" s="13">
        <f t="shared" si="69"/>
        <v>4</v>
      </c>
      <c r="B4440">
        <v>3007393</v>
      </c>
      <c r="C4440">
        <v>1380</v>
      </c>
      <c r="D4440">
        <v>1500</v>
      </c>
      <c r="E4440"/>
      <c r="F4440" t="s">
        <v>253</v>
      </c>
      <c r="G4440">
        <v>4</v>
      </c>
      <c r="H4440">
        <v>0</v>
      </c>
      <c r="I4440">
        <v>0</v>
      </c>
      <c r="J4440">
        <v>0</v>
      </c>
      <c r="K4440">
        <v>0</v>
      </c>
      <c r="L4440">
        <v>0</v>
      </c>
      <c r="M4440" t="s">
        <v>3179</v>
      </c>
    </row>
    <row r="4441" spans="1:13">
      <c r="A4441" s="13">
        <f t="shared" si="69"/>
        <v>1</v>
      </c>
      <c r="B4441">
        <v>3007394</v>
      </c>
      <c r="C4441">
        <v>1380</v>
      </c>
      <c r="D4441">
        <v>1500</v>
      </c>
      <c r="E4441"/>
      <c r="F4441" t="s">
        <v>253</v>
      </c>
      <c r="G4441">
        <v>1</v>
      </c>
      <c r="H4441">
        <v>0</v>
      </c>
      <c r="I4441">
        <v>0</v>
      </c>
      <c r="J4441">
        <v>0</v>
      </c>
      <c r="K4441">
        <v>0</v>
      </c>
      <c r="L4441">
        <v>0</v>
      </c>
      <c r="M4441" t="s">
        <v>3180</v>
      </c>
    </row>
    <row r="4442" spans="1:13">
      <c r="A4442" s="13">
        <f t="shared" si="69"/>
        <v>7</v>
      </c>
      <c r="B4442">
        <v>3007395</v>
      </c>
      <c r="C4442">
        <v>1380</v>
      </c>
      <c r="D4442">
        <v>1500</v>
      </c>
      <c r="E4442"/>
      <c r="F4442" t="s">
        <v>253</v>
      </c>
      <c r="G4442">
        <v>7</v>
      </c>
      <c r="H4442">
        <v>0</v>
      </c>
      <c r="I4442">
        <v>0</v>
      </c>
      <c r="J4442">
        <v>0</v>
      </c>
      <c r="K4442">
        <v>0</v>
      </c>
      <c r="L4442">
        <v>0</v>
      </c>
      <c r="M4442" t="s">
        <v>3181</v>
      </c>
    </row>
    <row r="4443" spans="1:13">
      <c r="A4443" s="13">
        <f t="shared" si="69"/>
        <v>1</v>
      </c>
      <c r="B4443">
        <v>3007397</v>
      </c>
      <c r="C4443">
        <v>1380</v>
      </c>
      <c r="D4443">
        <v>1500</v>
      </c>
      <c r="E4443"/>
      <c r="F4443" t="s">
        <v>253</v>
      </c>
      <c r="G4443">
        <v>1</v>
      </c>
      <c r="H4443">
        <v>0</v>
      </c>
      <c r="I4443">
        <v>0</v>
      </c>
      <c r="J4443">
        <v>0</v>
      </c>
      <c r="K4443">
        <v>0</v>
      </c>
      <c r="L4443">
        <v>0</v>
      </c>
      <c r="M4443" t="s">
        <v>3182</v>
      </c>
    </row>
    <row r="4444" spans="1:13">
      <c r="A4444" s="13">
        <f t="shared" si="69"/>
        <v>2</v>
      </c>
      <c r="B4444">
        <v>3007399</v>
      </c>
      <c r="C4444">
        <v>1380</v>
      </c>
      <c r="D4444">
        <v>1500</v>
      </c>
      <c r="E4444"/>
      <c r="F4444" t="s">
        <v>253</v>
      </c>
      <c r="G4444">
        <v>2</v>
      </c>
      <c r="H4444">
        <v>0</v>
      </c>
      <c r="I4444">
        <v>0</v>
      </c>
      <c r="J4444">
        <v>0</v>
      </c>
      <c r="K4444">
        <v>0</v>
      </c>
      <c r="L4444">
        <v>0</v>
      </c>
      <c r="M4444" t="s">
        <v>3183</v>
      </c>
    </row>
    <row r="4445" spans="1:13">
      <c r="A4445" s="13">
        <f t="shared" si="69"/>
        <v>4</v>
      </c>
      <c r="B4445">
        <v>3007400</v>
      </c>
      <c r="C4445">
        <v>1380</v>
      </c>
      <c r="D4445">
        <v>1500</v>
      </c>
      <c r="E4445"/>
      <c r="F4445" t="s">
        <v>253</v>
      </c>
      <c r="G4445">
        <v>4</v>
      </c>
      <c r="H4445">
        <v>0</v>
      </c>
      <c r="I4445">
        <v>0</v>
      </c>
      <c r="J4445">
        <v>0</v>
      </c>
      <c r="K4445">
        <v>0</v>
      </c>
      <c r="L4445">
        <v>0</v>
      </c>
      <c r="M4445" t="s">
        <v>3184</v>
      </c>
    </row>
    <row r="4446" spans="1:13">
      <c r="A4446" s="13">
        <f t="shared" si="69"/>
        <v>1</v>
      </c>
      <c r="B4446">
        <v>3007401</v>
      </c>
      <c r="C4446">
        <v>1380</v>
      </c>
      <c r="D4446">
        <v>1501</v>
      </c>
      <c r="E4446"/>
      <c r="F4446" t="s">
        <v>253</v>
      </c>
      <c r="G4446">
        <v>1</v>
      </c>
      <c r="H4446">
        <v>0</v>
      </c>
      <c r="I4446">
        <v>0</v>
      </c>
      <c r="J4446">
        <v>0</v>
      </c>
      <c r="K4446">
        <v>0</v>
      </c>
      <c r="L4446">
        <v>0</v>
      </c>
      <c r="M4446" t="s">
        <v>3185</v>
      </c>
    </row>
    <row r="4447" spans="1:13">
      <c r="A4447" s="13">
        <f t="shared" si="69"/>
        <v>1</v>
      </c>
      <c r="B4447">
        <v>3007402</v>
      </c>
      <c r="C4447">
        <v>1380</v>
      </c>
      <c r="D4447">
        <v>1501</v>
      </c>
      <c r="E4447"/>
      <c r="F4447" t="s">
        <v>253</v>
      </c>
      <c r="G4447">
        <v>1</v>
      </c>
      <c r="H4447">
        <v>0</v>
      </c>
      <c r="I4447">
        <v>0</v>
      </c>
      <c r="J4447">
        <v>0</v>
      </c>
      <c r="K4447">
        <v>0</v>
      </c>
      <c r="L4447">
        <v>0</v>
      </c>
      <c r="M4447" t="s">
        <v>3186</v>
      </c>
    </row>
    <row r="4448" spans="1:13">
      <c r="A4448" s="13">
        <f t="shared" si="69"/>
        <v>2</v>
      </c>
      <c r="B4448">
        <v>3007403</v>
      </c>
      <c r="C4448">
        <v>1380</v>
      </c>
      <c r="D4448">
        <v>1501</v>
      </c>
      <c r="E4448"/>
      <c r="F4448" t="s">
        <v>253</v>
      </c>
      <c r="G4448">
        <v>2</v>
      </c>
      <c r="H4448">
        <v>0</v>
      </c>
      <c r="I4448">
        <v>0</v>
      </c>
      <c r="J4448">
        <v>0</v>
      </c>
      <c r="K4448">
        <v>0</v>
      </c>
      <c r="L4448">
        <v>0</v>
      </c>
      <c r="M4448" t="s">
        <v>3187</v>
      </c>
    </row>
    <row r="4449" spans="1:13">
      <c r="A4449" s="13">
        <f t="shared" si="69"/>
        <v>2</v>
      </c>
      <c r="B4449">
        <v>3007405</v>
      </c>
      <c r="C4449">
        <v>1380</v>
      </c>
      <c r="D4449">
        <v>1501</v>
      </c>
      <c r="E4449"/>
      <c r="F4449" t="s">
        <v>253</v>
      </c>
      <c r="G4449">
        <v>2</v>
      </c>
      <c r="H4449">
        <v>0</v>
      </c>
      <c r="I4449">
        <v>0</v>
      </c>
      <c r="J4449">
        <v>0</v>
      </c>
      <c r="K4449">
        <v>0</v>
      </c>
      <c r="L4449">
        <v>0</v>
      </c>
      <c r="M4449" t="s">
        <v>3188</v>
      </c>
    </row>
    <row r="4450" spans="1:13">
      <c r="A4450" s="13">
        <f t="shared" si="69"/>
        <v>7</v>
      </c>
      <c r="B4450">
        <v>3007407</v>
      </c>
      <c r="C4450">
        <v>1380</v>
      </c>
      <c r="D4450">
        <v>1500</v>
      </c>
      <c r="E4450"/>
      <c r="F4450" t="s">
        <v>253</v>
      </c>
      <c r="G4450">
        <v>7</v>
      </c>
      <c r="H4450">
        <v>0</v>
      </c>
      <c r="I4450">
        <v>0</v>
      </c>
      <c r="J4450">
        <v>0</v>
      </c>
      <c r="K4450">
        <v>0</v>
      </c>
      <c r="L4450">
        <v>0</v>
      </c>
      <c r="M4450" t="s">
        <v>3189</v>
      </c>
    </row>
    <row r="4451" spans="1:13">
      <c r="A4451" s="13">
        <f t="shared" si="69"/>
        <v>1</v>
      </c>
      <c r="B4451">
        <v>3007408</v>
      </c>
      <c r="C4451">
        <v>1380</v>
      </c>
      <c r="D4451">
        <v>1500</v>
      </c>
      <c r="E4451"/>
      <c r="F4451" t="s">
        <v>253</v>
      </c>
      <c r="G4451">
        <v>1</v>
      </c>
      <c r="H4451">
        <v>0</v>
      </c>
      <c r="I4451">
        <v>0</v>
      </c>
      <c r="J4451">
        <v>0</v>
      </c>
      <c r="K4451">
        <v>0</v>
      </c>
      <c r="L4451">
        <v>0</v>
      </c>
      <c r="M4451" t="s">
        <v>8067</v>
      </c>
    </row>
    <row r="4452" spans="1:13">
      <c r="A4452" s="13">
        <f t="shared" si="69"/>
        <v>1</v>
      </c>
      <c r="B4452">
        <v>3007409</v>
      </c>
      <c r="C4452">
        <v>1380</v>
      </c>
      <c r="D4452">
        <v>1500</v>
      </c>
      <c r="E4452"/>
      <c r="F4452" t="s">
        <v>253</v>
      </c>
      <c r="G4452">
        <v>1</v>
      </c>
      <c r="H4452">
        <v>0</v>
      </c>
      <c r="I4452">
        <v>0</v>
      </c>
      <c r="J4452">
        <v>0</v>
      </c>
      <c r="K4452">
        <v>0</v>
      </c>
      <c r="L4452">
        <v>0</v>
      </c>
      <c r="M4452" t="s">
        <v>3190</v>
      </c>
    </row>
    <row r="4453" spans="1:13">
      <c r="A4453" s="13">
        <f t="shared" si="69"/>
        <v>3</v>
      </c>
      <c r="B4453">
        <v>3007411</v>
      </c>
      <c r="C4453">
        <v>1380</v>
      </c>
      <c r="D4453">
        <v>1501</v>
      </c>
      <c r="E4453"/>
      <c r="F4453" t="s">
        <v>253</v>
      </c>
      <c r="G4453">
        <v>3</v>
      </c>
      <c r="H4453">
        <v>0</v>
      </c>
      <c r="I4453">
        <v>0</v>
      </c>
      <c r="J4453">
        <v>0</v>
      </c>
      <c r="K4453">
        <v>0</v>
      </c>
      <c r="L4453">
        <v>0</v>
      </c>
      <c r="M4453" t="s">
        <v>3191</v>
      </c>
    </row>
    <row r="4454" spans="1:13">
      <c r="A4454" s="13">
        <f t="shared" si="69"/>
        <v>9</v>
      </c>
      <c r="B4454">
        <v>3007412</v>
      </c>
      <c r="C4454">
        <v>1380</v>
      </c>
      <c r="D4454">
        <v>1501</v>
      </c>
      <c r="E4454"/>
      <c r="F4454" t="s">
        <v>253</v>
      </c>
      <c r="G4454">
        <v>9</v>
      </c>
      <c r="H4454">
        <v>0</v>
      </c>
      <c r="I4454">
        <v>0</v>
      </c>
      <c r="J4454">
        <v>0</v>
      </c>
      <c r="K4454">
        <v>0</v>
      </c>
      <c r="L4454">
        <v>0</v>
      </c>
      <c r="M4454" t="s">
        <v>3192</v>
      </c>
    </row>
    <row r="4455" spans="1:13">
      <c r="A4455" s="13">
        <f t="shared" si="69"/>
        <v>1</v>
      </c>
      <c r="B4455">
        <v>3007413</v>
      </c>
      <c r="C4455">
        <v>1380</v>
      </c>
      <c r="D4455">
        <v>1500</v>
      </c>
      <c r="E4455"/>
      <c r="F4455" t="s">
        <v>253</v>
      </c>
      <c r="G4455">
        <v>1</v>
      </c>
      <c r="H4455">
        <v>0</v>
      </c>
      <c r="I4455">
        <v>0</v>
      </c>
      <c r="J4455">
        <v>0</v>
      </c>
      <c r="K4455">
        <v>0</v>
      </c>
      <c r="L4455">
        <v>0</v>
      </c>
      <c r="M4455" t="s">
        <v>3193</v>
      </c>
    </row>
    <row r="4456" spans="1:13">
      <c r="A4456" s="13">
        <f t="shared" si="69"/>
        <v>194</v>
      </c>
      <c r="B4456">
        <v>3007414</v>
      </c>
      <c r="C4456">
        <v>1380</v>
      </c>
      <c r="D4456">
        <v>1500</v>
      </c>
      <c r="E4456"/>
      <c r="F4456" t="s">
        <v>253</v>
      </c>
      <c r="G4456">
        <v>194</v>
      </c>
      <c r="H4456">
        <v>0</v>
      </c>
      <c r="I4456">
        <v>0</v>
      </c>
      <c r="J4456">
        <v>0</v>
      </c>
      <c r="K4456">
        <v>0</v>
      </c>
      <c r="L4456">
        <v>0</v>
      </c>
      <c r="M4456" t="s">
        <v>8481</v>
      </c>
    </row>
    <row r="4457" spans="1:13">
      <c r="A4457" s="13">
        <f t="shared" si="69"/>
        <v>91</v>
      </c>
      <c r="B4457">
        <v>3007415</v>
      </c>
      <c r="C4457">
        <v>1380</v>
      </c>
      <c r="D4457">
        <v>1500</v>
      </c>
      <c r="E4457"/>
      <c r="F4457" t="s">
        <v>253</v>
      </c>
      <c r="G4457">
        <v>91</v>
      </c>
      <c r="H4457">
        <v>0</v>
      </c>
      <c r="I4457">
        <v>0</v>
      </c>
      <c r="J4457">
        <v>0</v>
      </c>
      <c r="K4457">
        <v>0</v>
      </c>
      <c r="L4457">
        <v>0</v>
      </c>
      <c r="M4457" t="s">
        <v>7866</v>
      </c>
    </row>
    <row r="4458" spans="1:13">
      <c r="A4458" s="13">
        <f t="shared" si="69"/>
        <v>1</v>
      </c>
      <c r="B4458">
        <v>3007416</v>
      </c>
      <c r="C4458">
        <v>1380</v>
      </c>
      <c r="D4458">
        <v>1500</v>
      </c>
      <c r="E4458"/>
      <c r="F4458" t="s">
        <v>253</v>
      </c>
      <c r="G4458">
        <v>1</v>
      </c>
      <c r="H4458">
        <v>0</v>
      </c>
      <c r="I4458">
        <v>0</v>
      </c>
      <c r="J4458">
        <v>0</v>
      </c>
      <c r="K4458">
        <v>0</v>
      </c>
      <c r="L4458">
        <v>0</v>
      </c>
      <c r="M4458" t="s">
        <v>3194</v>
      </c>
    </row>
    <row r="4459" spans="1:13">
      <c r="A4459" s="13">
        <f t="shared" si="69"/>
        <v>2</v>
      </c>
      <c r="B4459">
        <v>3007417</v>
      </c>
      <c r="C4459">
        <v>1380</v>
      </c>
      <c r="D4459">
        <v>1500</v>
      </c>
      <c r="E4459"/>
      <c r="F4459" t="s">
        <v>253</v>
      </c>
      <c r="G4459">
        <v>2</v>
      </c>
      <c r="H4459">
        <v>0</v>
      </c>
      <c r="I4459">
        <v>0</v>
      </c>
      <c r="J4459">
        <v>0</v>
      </c>
      <c r="K4459">
        <v>0</v>
      </c>
      <c r="L4459">
        <v>0</v>
      </c>
      <c r="M4459" t="s">
        <v>3195</v>
      </c>
    </row>
    <row r="4460" spans="1:13">
      <c r="A4460" s="13">
        <f t="shared" si="69"/>
        <v>2</v>
      </c>
      <c r="B4460">
        <v>3007418</v>
      </c>
      <c r="C4460">
        <v>1380</v>
      </c>
      <c r="D4460">
        <v>1501</v>
      </c>
      <c r="E4460"/>
      <c r="F4460" t="s">
        <v>253</v>
      </c>
      <c r="G4460">
        <v>2</v>
      </c>
      <c r="H4460">
        <v>0</v>
      </c>
      <c r="I4460">
        <v>0</v>
      </c>
      <c r="J4460">
        <v>0</v>
      </c>
      <c r="K4460">
        <v>0</v>
      </c>
      <c r="L4460">
        <v>0</v>
      </c>
      <c r="M4460" t="s">
        <v>3196</v>
      </c>
    </row>
    <row r="4461" spans="1:13">
      <c r="A4461" s="13">
        <f t="shared" si="69"/>
        <v>7</v>
      </c>
      <c r="B4461">
        <v>3007419</v>
      </c>
      <c r="C4461">
        <v>1380</v>
      </c>
      <c r="D4461">
        <v>1501</v>
      </c>
      <c r="E4461"/>
      <c r="F4461" t="s">
        <v>253</v>
      </c>
      <c r="G4461">
        <v>7</v>
      </c>
      <c r="H4461">
        <v>0</v>
      </c>
      <c r="I4461">
        <v>0</v>
      </c>
      <c r="J4461">
        <v>0</v>
      </c>
      <c r="K4461">
        <v>0</v>
      </c>
      <c r="L4461">
        <v>0</v>
      </c>
      <c r="M4461" t="s">
        <v>3197</v>
      </c>
    </row>
    <row r="4462" spans="1:13">
      <c r="A4462" s="13">
        <f t="shared" si="69"/>
        <v>2</v>
      </c>
      <c r="B4462">
        <v>3007421</v>
      </c>
      <c r="C4462">
        <v>1380</v>
      </c>
      <c r="D4462">
        <v>1501</v>
      </c>
      <c r="E4462"/>
      <c r="F4462" t="s">
        <v>253</v>
      </c>
      <c r="G4462">
        <v>2</v>
      </c>
      <c r="H4462">
        <v>0</v>
      </c>
      <c r="I4462">
        <v>0</v>
      </c>
      <c r="J4462">
        <v>0</v>
      </c>
      <c r="K4462">
        <v>0</v>
      </c>
      <c r="L4462">
        <v>0</v>
      </c>
      <c r="M4462" t="s">
        <v>3198</v>
      </c>
    </row>
    <row r="4463" spans="1:13">
      <c r="A4463" s="13">
        <f t="shared" si="69"/>
        <v>50</v>
      </c>
      <c r="B4463">
        <v>3007428</v>
      </c>
      <c r="C4463">
        <v>1380</v>
      </c>
      <c r="D4463">
        <v>1500</v>
      </c>
      <c r="E4463"/>
      <c r="F4463" t="s">
        <v>253</v>
      </c>
      <c r="G4463">
        <v>50</v>
      </c>
      <c r="H4463">
        <v>0</v>
      </c>
      <c r="I4463">
        <v>0</v>
      </c>
      <c r="J4463">
        <v>0</v>
      </c>
      <c r="K4463">
        <v>0</v>
      </c>
      <c r="L4463">
        <v>0</v>
      </c>
      <c r="M4463" t="s">
        <v>3199</v>
      </c>
    </row>
    <row r="4464" spans="1:13">
      <c r="A4464" s="13">
        <f t="shared" si="69"/>
        <v>26</v>
      </c>
      <c r="B4464">
        <v>3007428</v>
      </c>
      <c r="C4464">
        <v>1400</v>
      </c>
      <c r="D4464">
        <v>1500</v>
      </c>
      <c r="E4464"/>
      <c r="F4464" t="s">
        <v>253</v>
      </c>
      <c r="G4464">
        <v>26</v>
      </c>
      <c r="H4464">
        <v>0</v>
      </c>
      <c r="I4464">
        <v>0</v>
      </c>
      <c r="J4464">
        <v>0</v>
      </c>
      <c r="K4464">
        <v>0</v>
      </c>
      <c r="L4464">
        <v>0</v>
      </c>
      <c r="M4464" t="s">
        <v>3199</v>
      </c>
    </row>
    <row r="4465" spans="1:13">
      <c r="A4465" s="13">
        <f t="shared" si="69"/>
        <v>41</v>
      </c>
      <c r="B4465">
        <v>3007429</v>
      </c>
      <c r="C4465">
        <v>1380</v>
      </c>
      <c r="D4465">
        <v>1500</v>
      </c>
      <c r="E4465"/>
      <c r="F4465" t="s">
        <v>253</v>
      </c>
      <c r="G4465">
        <v>41</v>
      </c>
      <c r="H4465">
        <v>0</v>
      </c>
      <c r="I4465">
        <v>0</v>
      </c>
      <c r="J4465">
        <v>0</v>
      </c>
      <c r="K4465">
        <v>0</v>
      </c>
      <c r="L4465">
        <v>0</v>
      </c>
      <c r="M4465" t="s">
        <v>3200</v>
      </c>
    </row>
    <row r="4466" spans="1:13">
      <c r="A4466" s="13">
        <f t="shared" si="69"/>
        <v>51</v>
      </c>
      <c r="B4466">
        <v>3007429</v>
      </c>
      <c r="C4466">
        <v>1400</v>
      </c>
      <c r="D4466">
        <v>1500</v>
      </c>
      <c r="E4466"/>
      <c r="F4466" t="s">
        <v>253</v>
      </c>
      <c r="G4466">
        <v>51</v>
      </c>
      <c r="H4466">
        <v>0</v>
      </c>
      <c r="I4466">
        <v>0</v>
      </c>
      <c r="J4466">
        <v>0</v>
      </c>
      <c r="K4466">
        <v>0</v>
      </c>
      <c r="L4466">
        <v>0</v>
      </c>
      <c r="M4466" t="s">
        <v>3200</v>
      </c>
    </row>
    <row r="4467" spans="1:13">
      <c r="A4467" s="13">
        <f t="shared" si="69"/>
        <v>1</v>
      </c>
      <c r="B4467">
        <v>3007430</v>
      </c>
      <c r="C4467">
        <v>1380</v>
      </c>
      <c r="D4467">
        <v>1500</v>
      </c>
      <c r="E4467"/>
      <c r="F4467" t="s">
        <v>253</v>
      </c>
      <c r="G4467">
        <v>1</v>
      </c>
      <c r="H4467">
        <v>0</v>
      </c>
      <c r="I4467">
        <v>0</v>
      </c>
      <c r="J4467">
        <v>0</v>
      </c>
      <c r="K4467">
        <v>0</v>
      </c>
      <c r="L4467">
        <v>0</v>
      </c>
      <c r="M4467" t="s">
        <v>7682</v>
      </c>
    </row>
    <row r="4468" spans="1:13">
      <c r="A4468" s="13">
        <f t="shared" si="69"/>
        <v>29</v>
      </c>
      <c r="B4468">
        <v>3007432</v>
      </c>
      <c r="C4468">
        <v>1380</v>
      </c>
      <c r="D4468">
        <v>1500</v>
      </c>
      <c r="E4468"/>
      <c r="F4468" t="s">
        <v>253</v>
      </c>
      <c r="G4468">
        <v>29</v>
      </c>
      <c r="H4468">
        <v>0</v>
      </c>
      <c r="I4468">
        <v>0</v>
      </c>
      <c r="J4468">
        <v>0</v>
      </c>
      <c r="K4468">
        <v>0</v>
      </c>
      <c r="L4468">
        <v>0</v>
      </c>
      <c r="M4468" t="s">
        <v>3201</v>
      </c>
    </row>
    <row r="4469" spans="1:13">
      <c r="A4469" s="13">
        <f t="shared" si="69"/>
        <v>31</v>
      </c>
      <c r="B4469">
        <v>3007434</v>
      </c>
      <c r="C4469">
        <v>1380</v>
      </c>
      <c r="D4469">
        <v>1500</v>
      </c>
      <c r="E4469"/>
      <c r="F4469" t="s">
        <v>253</v>
      </c>
      <c r="G4469">
        <v>31</v>
      </c>
      <c r="H4469">
        <v>0</v>
      </c>
      <c r="I4469">
        <v>0</v>
      </c>
      <c r="J4469">
        <v>0</v>
      </c>
      <c r="K4469">
        <v>0</v>
      </c>
      <c r="L4469">
        <v>0</v>
      </c>
      <c r="M4469" t="s">
        <v>3202</v>
      </c>
    </row>
    <row r="4470" spans="1:13">
      <c r="A4470" s="13">
        <f t="shared" si="69"/>
        <v>67</v>
      </c>
      <c r="B4470">
        <v>3007435</v>
      </c>
      <c r="C4470">
        <v>1380</v>
      </c>
      <c r="D4470">
        <v>1500</v>
      </c>
      <c r="E4470"/>
      <c r="F4470" t="s">
        <v>253</v>
      </c>
      <c r="G4470">
        <v>67</v>
      </c>
      <c r="H4470">
        <v>0</v>
      </c>
      <c r="I4470">
        <v>0</v>
      </c>
      <c r="J4470">
        <v>0</v>
      </c>
      <c r="K4470">
        <v>0</v>
      </c>
      <c r="L4470">
        <v>0</v>
      </c>
      <c r="M4470" t="s">
        <v>3203</v>
      </c>
    </row>
    <row r="4471" spans="1:13">
      <c r="A4471" s="13">
        <f t="shared" si="69"/>
        <v>75</v>
      </c>
      <c r="B4471">
        <v>3007436</v>
      </c>
      <c r="C4471">
        <v>1380</v>
      </c>
      <c r="D4471">
        <v>1500</v>
      </c>
      <c r="E4471"/>
      <c r="F4471" t="s">
        <v>253</v>
      </c>
      <c r="G4471">
        <v>75</v>
      </c>
      <c r="H4471">
        <v>0</v>
      </c>
      <c r="I4471">
        <v>0</v>
      </c>
      <c r="J4471">
        <v>0</v>
      </c>
      <c r="K4471">
        <v>0</v>
      </c>
      <c r="L4471">
        <v>0</v>
      </c>
      <c r="M4471" t="s">
        <v>3204</v>
      </c>
    </row>
    <row r="4472" spans="1:13">
      <c r="A4472" s="13">
        <f t="shared" si="69"/>
        <v>5</v>
      </c>
      <c r="B4472">
        <v>3007437</v>
      </c>
      <c r="C4472">
        <v>1380</v>
      </c>
      <c r="D4472">
        <v>1501</v>
      </c>
      <c r="E4472"/>
      <c r="F4472" t="s">
        <v>253</v>
      </c>
      <c r="G4472">
        <v>5</v>
      </c>
      <c r="H4472">
        <v>0</v>
      </c>
      <c r="I4472">
        <v>0</v>
      </c>
      <c r="J4472">
        <v>0</v>
      </c>
      <c r="K4472">
        <v>0</v>
      </c>
      <c r="L4472">
        <v>0</v>
      </c>
      <c r="M4472" t="s">
        <v>3205</v>
      </c>
    </row>
    <row r="4473" spans="1:13">
      <c r="A4473" s="13">
        <f t="shared" si="69"/>
        <v>3</v>
      </c>
      <c r="B4473">
        <v>3007438</v>
      </c>
      <c r="C4473">
        <v>1380</v>
      </c>
      <c r="D4473">
        <v>1501</v>
      </c>
      <c r="E4473"/>
      <c r="F4473" t="s">
        <v>253</v>
      </c>
      <c r="G4473">
        <v>3</v>
      </c>
      <c r="H4473">
        <v>0</v>
      </c>
      <c r="I4473">
        <v>0</v>
      </c>
      <c r="J4473">
        <v>0</v>
      </c>
      <c r="K4473">
        <v>0</v>
      </c>
      <c r="L4473">
        <v>0</v>
      </c>
      <c r="M4473" t="s">
        <v>3206</v>
      </c>
    </row>
    <row r="4474" spans="1:13">
      <c r="A4474" s="13">
        <f t="shared" si="69"/>
        <v>46</v>
      </c>
      <c r="B4474">
        <v>3007439</v>
      </c>
      <c r="C4474">
        <v>1380</v>
      </c>
      <c r="D4474">
        <v>1500</v>
      </c>
      <c r="E4474"/>
      <c r="F4474" t="s">
        <v>253</v>
      </c>
      <c r="G4474">
        <v>46</v>
      </c>
      <c r="H4474">
        <v>0</v>
      </c>
      <c r="I4474">
        <v>0</v>
      </c>
      <c r="J4474">
        <v>0</v>
      </c>
      <c r="K4474">
        <v>0</v>
      </c>
      <c r="L4474">
        <v>0</v>
      </c>
      <c r="M4474" t="s">
        <v>3207</v>
      </c>
    </row>
    <row r="4475" spans="1:13">
      <c r="A4475" s="13">
        <f t="shared" si="69"/>
        <v>29</v>
      </c>
      <c r="B4475">
        <v>3007440</v>
      </c>
      <c r="C4475">
        <v>1380</v>
      </c>
      <c r="D4475">
        <v>1500</v>
      </c>
      <c r="E4475"/>
      <c r="F4475" t="s">
        <v>253</v>
      </c>
      <c r="G4475">
        <v>29</v>
      </c>
      <c r="H4475">
        <v>0</v>
      </c>
      <c r="I4475">
        <v>0</v>
      </c>
      <c r="J4475">
        <v>0</v>
      </c>
      <c r="K4475">
        <v>0</v>
      </c>
      <c r="L4475">
        <v>0</v>
      </c>
      <c r="M4475" t="s">
        <v>3208</v>
      </c>
    </row>
    <row r="4476" spans="1:13">
      <c r="A4476" s="13">
        <f t="shared" si="69"/>
        <v>11</v>
      </c>
      <c r="B4476">
        <v>3007441</v>
      </c>
      <c r="C4476">
        <v>1380</v>
      </c>
      <c r="D4476">
        <v>1500</v>
      </c>
      <c r="E4476"/>
      <c r="F4476" t="s">
        <v>253</v>
      </c>
      <c r="G4476">
        <v>11</v>
      </c>
      <c r="H4476">
        <v>0</v>
      </c>
      <c r="I4476">
        <v>0</v>
      </c>
      <c r="J4476">
        <v>0</v>
      </c>
      <c r="K4476">
        <v>0</v>
      </c>
      <c r="L4476">
        <v>0</v>
      </c>
      <c r="M4476" t="s">
        <v>3209</v>
      </c>
    </row>
    <row r="4477" spans="1:13">
      <c r="A4477" s="13">
        <f t="shared" si="69"/>
        <v>1</v>
      </c>
      <c r="B4477">
        <v>3007443</v>
      </c>
      <c r="C4477">
        <v>1380</v>
      </c>
      <c r="D4477">
        <v>1501</v>
      </c>
      <c r="E4477"/>
      <c r="F4477" t="s">
        <v>253</v>
      </c>
      <c r="G4477">
        <v>1</v>
      </c>
      <c r="H4477">
        <v>0</v>
      </c>
      <c r="I4477">
        <v>0</v>
      </c>
      <c r="J4477">
        <v>0</v>
      </c>
      <c r="K4477">
        <v>0</v>
      </c>
      <c r="L4477">
        <v>0</v>
      </c>
      <c r="M4477" t="s">
        <v>8260</v>
      </c>
    </row>
    <row r="4478" spans="1:13">
      <c r="A4478" s="13">
        <f t="shared" si="69"/>
        <v>5</v>
      </c>
      <c r="B4478">
        <v>3007446</v>
      </c>
      <c r="C4478">
        <v>1380</v>
      </c>
      <c r="D4478">
        <v>1500</v>
      </c>
      <c r="E4478"/>
      <c r="F4478" t="s">
        <v>253</v>
      </c>
      <c r="G4478">
        <v>5</v>
      </c>
      <c r="H4478">
        <v>0</v>
      </c>
      <c r="I4478">
        <v>0</v>
      </c>
      <c r="J4478">
        <v>0</v>
      </c>
      <c r="K4478">
        <v>0</v>
      </c>
      <c r="L4478">
        <v>0</v>
      </c>
      <c r="M4478" t="s">
        <v>3210</v>
      </c>
    </row>
    <row r="4479" spans="1:13">
      <c r="A4479" s="13">
        <f t="shared" si="69"/>
        <v>1</v>
      </c>
      <c r="B4479">
        <v>3007447</v>
      </c>
      <c r="C4479">
        <v>1380</v>
      </c>
      <c r="D4479">
        <v>1500</v>
      </c>
      <c r="E4479"/>
      <c r="F4479" t="s">
        <v>253</v>
      </c>
      <c r="G4479">
        <v>1</v>
      </c>
      <c r="H4479">
        <v>0</v>
      </c>
      <c r="I4479">
        <v>0</v>
      </c>
      <c r="J4479">
        <v>0</v>
      </c>
      <c r="K4479">
        <v>0</v>
      </c>
      <c r="L4479">
        <v>0</v>
      </c>
      <c r="M4479" t="s">
        <v>7872</v>
      </c>
    </row>
    <row r="4480" spans="1:13">
      <c r="A4480" s="13">
        <f t="shared" si="69"/>
        <v>1</v>
      </c>
      <c r="B4480">
        <v>3007448</v>
      </c>
      <c r="C4480">
        <v>1380</v>
      </c>
      <c r="D4480">
        <v>1500</v>
      </c>
      <c r="E4480"/>
      <c r="F4480" t="s">
        <v>253</v>
      </c>
      <c r="G4480">
        <v>1</v>
      </c>
      <c r="H4480">
        <v>0</v>
      </c>
      <c r="I4480">
        <v>0</v>
      </c>
      <c r="J4480">
        <v>0</v>
      </c>
      <c r="K4480">
        <v>0</v>
      </c>
      <c r="L4480">
        <v>0</v>
      </c>
      <c r="M4480" t="s">
        <v>3211</v>
      </c>
    </row>
    <row r="4481" spans="1:13">
      <c r="A4481" s="13">
        <f t="shared" si="69"/>
        <v>1</v>
      </c>
      <c r="B4481">
        <v>3007449</v>
      </c>
      <c r="C4481">
        <v>1380</v>
      </c>
      <c r="D4481">
        <v>1501</v>
      </c>
      <c r="E4481"/>
      <c r="F4481" t="s">
        <v>253</v>
      </c>
      <c r="G4481">
        <v>1</v>
      </c>
      <c r="H4481">
        <v>0</v>
      </c>
      <c r="I4481">
        <v>0</v>
      </c>
      <c r="J4481">
        <v>0</v>
      </c>
      <c r="K4481">
        <v>0</v>
      </c>
      <c r="L4481">
        <v>0</v>
      </c>
      <c r="M4481" t="s">
        <v>3212</v>
      </c>
    </row>
    <row r="4482" spans="1:13">
      <c r="A4482" s="13">
        <f t="shared" si="69"/>
        <v>1</v>
      </c>
      <c r="B4482">
        <v>3007450</v>
      </c>
      <c r="C4482">
        <v>1380</v>
      </c>
      <c r="D4482">
        <v>1500</v>
      </c>
      <c r="E4482"/>
      <c r="F4482" t="s">
        <v>253</v>
      </c>
      <c r="G4482">
        <v>1</v>
      </c>
      <c r="H4482">
        <v>0</v>
      </c>
      <c r="I4482">
        <v>0</v>
      </c>
      <c r="J4482">
        <v>0</v>
      </c>
      <c r="K4482">
        <v>0</v>
      </c>
      <c r="L4482">
        <v>0</v>
      </c>
      <c r="M4482" t="s">
        <v>3213</v>
      </c>
    </row>
    <row r="4483" spans="1:13">
      <c r="A4483" s="13">
        <f t="shared" ref="A4483:A4546" si="70">G4483+H4483+I4483</f>
        <v>2</v>
      </c>
      <c r="B4483">
        <v>3007451</v>
      </c>
      <c r="C4483">
        <v>1380</v>
      </c>
      <c r="D4483">
        <v>1501</v>
      </c>
      <c r="E4483"/>
      <c r="F4483" t="s">
        <v>253</v>
      </c>
      <c r="G4483">
        <v>2</v>
      </c>
      <c r="H4483">
        <v>0</v>
      </c>
      <c r="I4483">
        <v>0</v>
      </c>
      <c r="J4483">
        <v>0</v>
      </c>
      <c r="K4483">
        <v>0</v>
      </c>
      <c r="L4483">
        <v>0</v>
      </c>
      <c r="M4483" t="s">
        <v>3214</v>
      </c>
    </row>
    <row r="4484" spans="1:13">
      <c r="A4484" s="13">
        <f t="shared" si="70"/>
        <v>3</v>
      </c>
      <c r="B4484">
        <v>3007452</v>
      </c>
      <c r="C4484">
        <v>1380</v>
      </c>
      <c r="D4484">
        <v>1500</v>
      </c>
      <c r="E4484"/>
      <c r="F4484" t="s">
        <v>253</v>
      </c>
      <c r="G4484">
        <v>3</v>
      </c>
      <c r="H4484">
        <v>0</v>
      </c>
      <c r="I4484">
        <v>0</v>
      </c>
      <c r="J4484">
        <v>0</v>
      </c>
      <c r="K4484">
        <v>0</v>
      </c>
      <c r="L4484">
        <v>0</v>
      </c>
      <c r="M4484" t="s">
        <v>8129</v>
      </c>
    </row>
    <row r="4485" spans="1:13">
      <c r="A4485" s="13">
        <f t="shared" si="70"/>
        <v>39</v>
      </c>
      <c r="B4485">
        <v>3007455</v>
      </c>
      <c r="C4485">
        <v>1380</v>
      </c>
      <c r="D4485">
        <v>1500</v>
      </c>
      <c r="E4485"/>
      <c r="F4485" t="s">
        <v>253</v>
      </c>
      <c r="G4485">
        <v>39</v>
      </c>
      <c r="H4485">
        <v>0</v>
      </c>
      <c r="I4485">
        <v>0</v>
      </c>
      <c r="J4485">
        <v>0</v>
      </c>
      <c r="K4485">
        <v>0</v>
      </c>
      <c r="L4485">
        <v>0</v>
      </c>
      <c r="M4485" t="s">
        <v>3215</v>
      </c>
    </row>
    <row r="4486" spans="1:13">
      <c r="A4486" s="13">
        <f t="shared" si="70"/>
        <v>1</v>
      </c>
      <c r="B4486">
        <v>3007457</v>
      </c>
      <c r="C4486">
        <v>1380</v>
      </c>
      <c r="D4486">
        <v>1501</v>
      </c>
      <c r="E4486"/>
      <c r="F4486" t="s">
        <v>253</v>
      </c>
      <c r="G4486">
        <v>1</v>
      </c>
      <c r="H4486">
        <v>0</v>
      </c>
      <c r="I4486">
        <v>0</v>
      </c>
      <c r="J4486">
        <v>0</v>
      </c>
      <c r="K4486">
        <v>0</v>
      </c>
      <c r="L4486">
        <v>0</v>
      </c>
      <c r="M4486" t="s">
        <v>3216</v>
      </c>
    </row>
    <row r="4487" spans="1:13">
      <c r="A4487" s="13">
        <f t="shared" si="70"/>
        <v>1</v>
      </c>
      <c r="B4487">
        <v>3007458</v>
      </c>
      <c r="C4487">
        <v>1380</v>
      </c>
      <c r="D4487">
        <v>1501</v>
      </c>
      <c r="E4487"/>
      <c r="F4487" t="s">
        <v>253</v>
      </c>
      <c r="G4487">
        <v>1</v>
      </c>
      <c r="H4487">
        <v>0</v>
      </c>
      <c r="I4487">
        <v>0</v>
      </c>
      <c r="J4487">
        <v>0</v>
      </c>
      <c r="K4487">
        <v>0</v>
      </c>
      <c r="L4487">
        <v>0</v>
      </c>
      <c r="M4487" t="s">
        <v>3217</v>
      </c>
    </row>
    <row r="4488" spans="1:13">
      <c r="A4488" s="13">
        <f t="shared" si="70"/>
        <v>2</v>
      </c>
      <c r="B4488">
        <v>3007460</v>
      </c>
      <c r="C4488">
        <v>1380</v>
      </c>
      <c r="D4488">
        <v>1501</v>
      </c>
      <c r="E4488"/>
      <c r="F4488" t="s">
        <v>253</v>
      </c>
      <c r="G4488">
        <v>2</v>
      </c>
      <c r="H4488">
        <v>0</v>
      </c>
      <c r="I4488">
        <v>0</v>
      </c>
      <c r="J4488">
        <v>0</v>
      </c>
      <c r="K4488">
        <v>0</v>
      </c>
      <c r="L4488">
        <v>0</v>
      </c>
      <c r="M4488" t="s">
        <v>3218</v>
      </c>
    </row>
    <row r="4489" spans="1:13">
      <c r="A4489" s="13">
        <f t="shared" si="70"/>
        <v>5</v>
      </c>
      <c r="B4489">
        <v>3007461</v>
      </c>
      <c r="C4489">
        <v>1380</v>
      </c>
      <c r="D4489">
        <v>1500</v>
      </c>
      <c r="E4489"/>
      <c r="F4489" t="s">
        <v>1443</v>
      </c>
      <c r="G4489">
        <v>5</v>
      </c>
      <c r="H4489">
        <v>0</v>
      </c>
      <c r="I4489">
        <v>0</v>
      </c>
      <c r="J4489">
        <v>0</v>
      </c>
      <c r="K4489">
        <v>0</v>
      </c>
      <c r="L4489">
        <v>0</v>
      </c>
      <c r="M4489" t="s">
        <v>3219</v>
      </c>
    </row>
    <row r="4490" spans="1:13">
      <c r="A4490" s="13">
        <f t="shared" si="70"/>
        <v>11</v>
      </c>
      <c r="B4490">
        <v>3007462</v>
      </c>
      <c r="C4490">
        <v>1380</v>
      </c>
      <c r="D4490">
        <v>1501</v>
      </c>
      <c r="E4490"/>
      <c r="F4490" t="s">
        <v>1443</v>
      </c>
      <c r="G4490">
        <v>11</v>
      </c>
      <c r="H4490">
        <v>0</v>
      </c>
      <c r="I4490">
        <v>0</v>
      </c>
      <c r="J4490">
        <v>0</v>
      </c>
      <c r="K4490">
        <v>0</v>
      </c>
      <c r="L4490">
        <v>0</v>
      </c>
      <c r="M4490" t="s">
        <v>3220</v>
      </c>
    </row>
    <row r="4491" spans="1:13">
      <c r="A4491" s="13">
        <f t="shared" si="70"/>
        <v>6</v>
      </c>
      <c r="B4491">
        <v>3007463</v>
      </c>
      <c r="C4491">
        <v>1380</v>
      </c>
      <c r="D4491">
        <v>1501</v>
      </c>
      <c r="E4491"/>
      <c r="F4491" t="s">
        <v>253</v>
      </c>
      <c r="G4491">
        <v>6</v>
      </c>
      <c r="H4491">
        <v>0</v>
      </c>
      <c r="I4491">
        <v>0</v>
      </c>
      <c r="J4491">
        <v>0</v>
      </c>
      <c r="K4491">
        <v>0</v>
      </c>
      <c r="L4491">
        <v>0</v>
      </c>
      <c r="M4491" t="s">
        <v>3221</v>
      </c>
    </row>
    <row r="4492" spans="1:13">
      <c r="A4492" s="13">
        <f t="shared" si="70"/>
        <v>1</v>
      </c>
      <c r="B4492">
        <v>3007464</v>
      </c>
      <c r="C4492">
        <v>1380</v>
      </c>
      <c r="D4492">
        <v>1500</v>
      </c>
      <c r="E4492"/>
      <c r="F4492" t="s">
        <v>253</v>
      </c>
      <c r="G4492">
        <v>1</v>
      </c>
      <c r="H4492">
        <v>0</v>
      </c>
      <c r="I4492">
        <v>0</v>
      </c>
      <c r="J4492">
        <v>0</v>
      </c>
      <c r="K4492">
        <v>0</v>
      </c>
      <c r="L4492">
        <v>0</v>
      </c>
      <c r="M4492" t="s">
        <v>3222</v>
      </c>
    </row>
    <row r="4493" spans="1:13">
      <c r="A4493" s="13">
        <f t="shared" si="70"/>
        <v>2</v>
      </c>
      <c r="B4493">
        <v>3007465</v>
      </c>
      <c r="C4493">
        <v>1380</v>
      </c>
      <c r="D4493">
        <v>1500</v>
      </c>
      <c r="E4493"/>
      <c r="F4493" t="s">
        <v>253</v>
      </c>
      <c r="G4493">
        <v>2</v>
      </c>
      <c r="H4493">
        <v>0</v>
      </c>
      <c r="I4493">
        <v>0</v>
      </c>
      <c r="J4493">
        <v>0</v>
      </c>
      <c r="K4493">
        <v>0</v>
      </c>
      <c r="L4493">
        <v>0</v>
      </c>
      <c r="M4493" t="s">
        <v>3223</v>
      </c>
    </row>
    <row r="4494" spans="1:13">
      <c r="A4494" s="13">
        <f t="shared" si="70"/>
        <v>2</v>
      </c>
      <c r="B4494">
        <v>3007466</v>
      </c>
      <c r="C4494">
        <v>1380</v>
      </c>
      <c r="D4494">
        <v>1501</v>
      </c>
      <c r="E4494"/>
      <c r="F4494" t="s">
        <v>253</v>
      </c>
      <c r="G4494">
        <v>2</v>
      </c>
      <c r="H4494">
        <v>0</v>
      </c>
      <c r="I4494">
        <v>0</v>
      </c>
      <c r="J4494">
        <v>0</v>
      </c>
      <c r="K4494">
        <v>0</v>
      </c>
      <c r="L4494">
        <v>0</v>
      </c>
      <c r="M4494" t="s">
        <v>3224</v>
      </c>
    </row>
    <row r="4495" spans="1:13">
      <c r="A4495" s="13">
        <f t="shared" si="70"/>
        <v>2</v>
      </c>
      <c r="B4495">
        <v>3007468</v>
      </c>
      <c r="C4495">
        <v>1380</v>
      </c>
      <c r="D4495">
        <v>1501</v>
      </c>
      <c r="E4495"/>
      <c r="F4495" t="s">
        <v>253</v>
      </c>
      <c r="G4495">
        <v>2</v>
      </c>
      <c r="H4495">
        <v>0</v>
      </c>
      <c r="I4495">
        <v>0</v>
      </c>
      <c r="J4495">
        <v>0</v>
      </c>
      <c r="K4495">
        <v>0</v>
      </c>
      <c r="L4495">
        <v>0</v>
      </c>
      <c r="M4495" t="s">
        <v>3225</v>
      </c>
    </row>
    <row r="4496" spans="1:13">
      <c r="A4496" s="13">
        <f t="shared" si="70"/>
        <v>4</v>
      </c>
      <c r="B4496">
        <v>3007469</v>
      </c>
      <c r="C4496">
        <v>1380</v>
      </c>
      <c r="D4496">
        <v>1501</v>
      </c>
      <c r="E4496"/>
      <c r="F4496" t="s">
        <v>253</v>
      </c>
      <c r="G4496">
        <v>4</v>
      </c>
      <c r="H4496">
        <v>0</v>
      </c>
      <c r="I4496">
        <v>0</v>
      </c>
      <c r="J4496">
        <v>0</v>
      </c>
      <c r="K4496">
        <v>0</v>
      </c>
      <c r="L4496">
        <v>0</v>
      </c>
      <c r="M4496" t="s">
        <v>3226</v>
      </c>
    </row>
    <row r="4497" spans="1:13">
      <c r="A4497" s="13">
        <f t="shared" si="70"/>
        <v>5</v>
      </c>
      <c r="B4497">
        <v>3007470</v>
      </c>
      <c r="C4497">
        <v>1380</v>
      </c>
      <c r="D4497">
        <v>1500</v>
      </c>
      <c r="E4497"/>
      <c r="F4497" t="s">
        <v>253</v>
      </c>
      <c r="G4497">
        <v>5</v>
      </c>
      <c r="H4497">
        <v>0</v>
      </c>
      <c r="I4497">
        <v>0</v>
      </c>
      <c r="J4497">
        <v>0</v>
      </c>
      <c r="K4497">
        <v>0</v>
      </c>
      <c r="L4497">
        <v>0</v>
      </c>
      <c r="M4497" t="s">
        <v>7925</v>
      </c>
    </row>
    <row r="4498" spans="1:13">
      <c r="A4498" s="13">
        <f t="shared" si="70"/>
        <v>2</v>
      </c>
      <c r="B4498">
        <v>3007471</v>
      </c>
      <c r="C4498">
        <v>1380</v>
      </c>
      <c r="D4498">
        <v>1501</v>
      </c>
      <c r="E4498"/>
      <c r="F4498" t="s">
        <v>253</v>
      </c>
      <c r="G4498">
        <v>2</v>
      </c>
      <c r="H4498">
        <v>0</v>
      </c>
      <c r="I4498">
        <v>0</v>
      </c>
      <c r="J4498">
        <v>0</v>
      </c>
      <c r="K4498">
        <v>0</v>
      </c>
      <c r="L4498">
        <v>0</v>
      </c>
      <c r="M4498" t="s">
        <v>3227</v>
      </c>
    </row>
    <row r="4499" spans="1:13">
      <c r="A4499" s="13">
        <f t="shared" si="70"/>
        <v>4</v>
      </c>
      <c r="B4499">
        <v>3007472</v>
      </c>
      <c r="C4499">
        <v>1380</v>
      </c>
      <c r="D4499">
        <v>1500</v>
      </c>
      <c r="E4499"/>
      <c r="F4499" t="s">
        <v>253</v>
      </c>
      <c r="G4499">
        <v>4</v>
      </c>
      <c r="H4499">
        <v>0</v>
      </c>
      <c r="I4499">
        <v>0</v>
      </c>
      <c r="J4499">
        <v>0</v>
      </c>
      <c r="K4499">
        <v>0</v>
      </c>
      <c r="L4499">
        <v>0</v>
      </c>
      <c r="M4499" t="s">
        <v>3228</v>
      </c>
    </row>
    <row r="4500" spans="1:13">
      <c r="A4500" s="13">
        <f t="shared" si="70"/>
        <v>4</v>
      </c>
      <c r="B4500">
        <v>3007473</v>
      </c>
      <c r="C4500">
        <v>1380</v>
      </c>
      <c r="D4500">
        <v>1500</v>
      </c>
      <c r="E4500"/>
      <c r="F4500" t="s">
        <v>253</v>
      </c>
      <c r="G4500">
        <v>4</v>
      </c>
      <c r="H4500">
        <v>0</v>
      </c>
      <c r="I4500">
        <v>0</v>
      </c>
      <c r="J4500">
        <v>0</v>
      </c>
      <c r="K4500">
        <v>0</v>
      </c>
      <c r="L4500">
        <v>0</v>
      </c>
      <c r="M4500" t="s">
        <v>3229</v>
      </c>
    </row>
    <row r="4501" spans="1:13">
      <c r="A4501" s="13">
        <f t="shared" si="70"/>
        <v>1</v>
      </c>
      <c r="B4501">
        <v>3007475</v>
      </c>
      <c r="C4501">
        <v>1380</v>
      </c>
      <c r="D4501">
        <v>1500</v>
      </c>
      <c r="E4501"/>
      <c r="F4501" t="s">
        <v>253</v>
      </c>
      <c r="G4501">
        <v>1</v>
      </c>
      <c r="H4501">
        <v>0</v>
      </c>
      <c r="I4501">
        <v>0</v>
      </c>
      <c r="J4501">
        <v>0</v>
      </c>
      <c r="K4501">
        <v>0</v>
      </c>
      <c r="L4501">
        <v>0</v>
      </c>
      <c r="M4501" t="s">
        <v>7946</v>
      </c>
    </row>
    <row r="4502" spans="1:13">
      <c r="A4502" s="13">
        <f t="shared" si="70"/>
        <v>2</v>
      </c>
      <c r="B4502">
        <v>3007476</v>
      </c>
      <c r="C4502">
        <v>1380</v>
      </c>
      <c r="D4502">
        <v>1500</v>
      </c>
      <c r="E4502"/>
      <c r="F4502" t="s">
        <v>253</v>
      </c>
      <c r="G4502">
        <v>2</v>
      </c>
      <c r="H4502">
        <v>0</v>
      </c>
      <c r="I4502">
        <v>0</v>
      </c>
      <c r="J4502">
        <v>0</v>
      </c>
      <c r="K4502">
        <v>0</v>
      </c>
      <c r="L4502">
        <v>0</v>
      </c>
      <c r="M4502" t="s">
        <v>3230</v>
      </c>
    </row>
    <row r="4503" spans="1:13">
      <c r="A4503" s="13">
        <f t="shared" si="70"/>
        <v>2</v>
      </c>
      <c r="B4503">
        <v>3007477</v>
      </c>
      <c r="C4503">
        <v>1380</v>
      </c>
      <c r="D4503">
        <v>1500</v>
      </c>
      <c r="E4503"/>
      <c r="F4503" t="s">
        <v>253</v>
      </c>
      <c r="G4503">
        <v>2</v>
      </c>
      <c r="H4503">
        <v>0</v>
      </c>
      <c r="I4503">
        <v>0</v>
      </c>
      <c r="J4503">
        <v>0</v>
      </c>
      <c r="K4503">
        <v>0</v>
      </c>
      <c r="L4503">
        <v>0</v>
      </c>
      <c r="M4503" t="s">
        <v>3231</v>
      </c>
    </row>
    <row r="4504" spans="1:13">
      <c r="A4504" s="13">
        <f t="shared" si="70"/>
        <v>1</v>
      </c>
      <c r="B4504">
        <v>3007478</v>
      </c>
      <c r="C4504">
        <v>1380</v>
      </c>
      <c r="D4504">
        <v>1500</v>
      </c>
      <c r="E4504"/>
      <c r="F4504" t="s">
        <v>253</v>
      </c>
      <c r="G4504">
        <v>1</v>
      </c>
      <c r="H4504">
        <v>0</v>
      </c>
      <c r="I4504">
        <v>0</v>
      </c>
      <c r="J4504">
        <v>0</v>
      </c>
      <c r="K4504">
        <v>0</v>
      </c>
      <c r="L4504">
        <v>0</v>
      </c>
      <c r="M4504" t="s">
        <v>3232</v>
      </c>
    </row>
    <row r="4505" spans="1:13">
      <c r="A4505" s="13">
        <f t="shared" si="70"/>
        <v>1</v>
      </c>
      <c r="B4505">
        <v>3007479</v>
      </c>
      <c r="C4505">
        <v>1380</v>
      </c>
      <c r="D4505">
        <v>1500</v>
      </c>
      <c r="E4505"/>
      <c r="F4505" t="s">
        <v>253</v>
      </c>
      <c r="G4505">
        <v>1</v>
      </c>
      <c r="H4505">
        <v>0</v>
      </c>
      <c r="I4505">
        <v>0</v>
      </c>
      <c r="J4505">
        <v>0</v>
      </c>
      <c r="K4505">
        <v>0</v>
      </c>
      <c r="L4505">
        <v>0</v>
      </c>
      <c r="M4505" t="s">
        <v>3233</v>
      </c>
    </row>
    <row r="4506" spans="1:13">
      <c r="A4506" s="13">
        <f t="shared" si="70"/>
        <v>1</v>
      </c>
      <c r="B4506">
        <v>3007480</v>
      </c>
      <c r="C4506">
        <v>1380</v>
      </c>
      <c r="D4506">
        <v>1501</v>
      </c>
      <c r="E4506"/>
      <c r="F4506" t="s">
        <v>253</v>
      </c>
      <c r="G4506">
        <v>1</v>
      </c>
      <c r="H4506">
        <v>0</v>
      </c>
      <c r="I4506">
        <v>0</v>
      </c>
      <c r="J4506">
        <v>0</v>
      </c>
      <c r="K4506">
        <v>0</v>
      </c>
      <c r="L4506">
        <v>0</v>
      </c>
      <c r="M4506" t="s">
        <v>3234</v>
      </c>
    </row>
    <row r="4507" spans="1:13">
      <c r="A4507" s="13">
        <f t="shared" si="70"/>
        <v>1</v>
      </c>
      <c r="B4507">
        <v>3007481</v>
      </c>
      <c r="C4507">
        <v>1380</v>
      </c>
      <c r="D4507">
        <v>1500</v>
      </c>
      <c r="E4507"/>
      <c r="F4507" t="s">
        <v>253</v>
      </c>
      <c r="G4507">
        <v>1</v>
      </c>
      <c r="H4507">
        <v>0</v>
      </c>
      <c r="I4507">
        <v>0</v>
      </c>
      <c r="J4507">
        <v>0</v>
      </c>
      <c r="K4507">
        <v>0</v>
      </c>
      <c r="L4507">
        <v>0</v>
      </c>
      <c r="M4507" t="s">
        <v>3235</v>
      </c>
    </row>
    <row r="4508" spans="1:13">
      <c r="A4508" s="13">
        <f t="shared" si="70"/>
        <v>2</v>
      </c>
      <c r="B4508">
        <v>3007482</v>
      </c>
      <c r="C4508">
        <v>1380</v>
      </c>
      <c r="D4508">
        <v>1500</v>
      </c>
      <c r="E4508"/>
      <c r="F4508" t="s">
        <v>253</v>
      </c>
      <c r="G4508">
        <v>2</v>
      </c>
      <c r="H4508">
        <v>0</v>
      </c>
      <c r="I4508">
        <v>0</v>
      </c>
      <c r="J4508">
        <v>0</v>
      </c>
      <c r="K4508">
        <v>0</v>
      </c>
      <c r="L4508">
        <v>0</v>
      </c>
      <c r="M4508" t="s">
        <v>3236</v>
      </c>
    </row>
    <row r="4509" spans="1:13">
      <c r="A4509" s="13">
        <f t="shared" si="70"/>
        <v>1</v>
      </c>
      <c r="B4509">
        <v>3007483</v>
      </c>
      <c r="C4509">
        <v>1380</v>
      </c>
      <c r="D4509">
        <v>1500</v>
      </c>
      <c r="E4509"/>
      <c r="F4509" t="s">
        <v>253</v>
      </c>
      <c r="G4509">
        <v>1</v>
      </c>
      <c r="H4509">
        <v>0</v>
      </c>
      <c r="I4509">
        <v>0</v>
      </c>
      <c r="J4509">
        <v>0</v>
      </c>
      <c r="K4509">
        <v>0</v>
      </c>
      <c r="L4509">
        <v>0</v>
      </c>
      <c r="M4509" t="s">
        <v>3237</v>
      </c>
    </row>
    <row r="4510" spans="1:13">
      <c r="A4510" s="13">
        <f t="shared" si="70"/>
        <v>2</v>
      </c>
      <c r="B4510">
        <v>3007484</v>
      </c>
      <c r="C4510">
        <v>1380</v>
      </c>
      <c r="D4510">
        <v>1500</v>
      </c>
      <c r="E4510"/>
      <c r="F4510" t="s">
        <v>253</v>
      </c>
      <c r="G4510">
        <v>2</v>
      </c>
      <c r="H4510">
        <v>0</v>
      </c>
      <c r="I4510">
        <v>0</v>
      </c>
      <c r="J4510">
        <v>0</v>
      </c>
      <c r="K4510">
        <v>0</v>
      </c>
      <c r="L4510">
        <v>0</v>
      </c>
      <c r="M4510" t="s">
        <v>7967</v>
      </c>
    </row>
    <row r="4511" spans="1:13">
      <c r="A4511" s="13">
        <f t="shared" si="70"/>
        <v>4</v>
      </c>
      <c r="B4511">
        <v>3007485</v>
      </c>
      <c r="C4511">
        <v>1380</v>
      </c>
      <c r="D4511">
        <v>1500</v>
      </c>
      <c r="E4511"/>
      <c r="F4511" t="s">
        <v>253</v>
      </c>
      <c r="G4511">
        <v>4</v>
      </c>
      <c r="H4511">
        <v>0</v>
      </c>
      <c r="I4511">
        <v>0</v>
      </c>
      <c r="J4511">
        <v>0</v>
      </c>
      <c r="K4511">
        <v>0</v>
      </c>
      <c r="L4511">
        <v>0</v>
      </c>
      <c r="M4511" t="s">
        <v>8628</v>
      </c>
    </row>
    <row r="4512" spans="1:13">
      <c r="A4512" s="13">
        <f t="shared" si="70"/>
        <v>3</v>
      </c>
      <c r="B4512">
        <v>3007487</v>
      </c>
      <c r="C4512">
        <v>1380</v>
      </c>
      <c r="D4512">
        <v>1500</v>
      </c>
      <c r="E4512"/>
      <c r="F4512" t="s">
        <v>253</v>
      </c>
      <c r="G4512">
        <v>3</v>
      </c>
      <c r="H4512">
        <v>0</v>
      </c>
      <c r="I4512">
        <v>0</v>
      </c>
      <c r="J4512">
        <v>0</v>
      </c>
      <c r="K4512">
        <v>0</v>
      </c>
      <c r="L4512">
        <v>0</v>
      </c>
      <c r="M4512" t="s">
        <v>3238</v>
      </c>
    </row>
    <row r="4513" spans="1:13">
      <c r="A4513" s="13">
        <f t="shared" si="70"/>
        <v>1</v>
      </c>
      <c r="B4513">
        <v>3007488</v>
      </c>
      <c r="C4513">
        <v>1380</v>
      </c>
      <c r="D4513">
        <v>1500</v>
      </c>
      <c r="E4513"/>
      <c r="F4513" t="s">
        <v>253</v>
      </c>
      <c r="G4513">
        <v>1</v>
      </c>
      <c r="H4513">
        <v>0</v>
      </c>
      <c r="I4513">
        <v>0</v>
      </c>
      <c r="J4513">
        <v>0</v>
      </c>
      <c r="K4513">
        <v>0</v>
      </c>
      <c r="L4513">
        <v>0</v>
      </c>
      <c r="M4513" t="s">
        <v>3239</v>
      </c>
    </row>
    <row r="4514" spans="1:13">
      <c r="A4514" s="13">
        <f t="shared" si="70"/>
        <v>2</v>
      </c>
      <c r="B4514">
        <v>3007489</v>
      </c>
      <c r="C4514">
        <v>1380</v>
      </c>
      <c r="D4514">
        <v>1501</v>
      </c>
      <c r="E4514"/>
      <c r="F4514" t="s">
        <v>253</v>
      </c>
      <c r="G4514">
        <v>2</v>
      </c>
      <c r="H4514">
        <v>0</v>
      </c>
      <c r="I4514">
        <v>0</v>
      </c>
      <c r="J4514">
        <v>0</v>
      </c>
      <c r="K4514">
        <v>0</v>
      </c>
      <c r="L4514">
        <v>0</v>
      </c>
      <c r="M4514" t="s">
        <v>3240</v>
      </c>
    </row>
    <row r="4515" spans="1:13">
      <c r="A4515" s="13">
        <f t="shared" si="70"/>
        <v>6</v>
      </c>
      <c r="B4515">
        <v>3007491</v>
      </c>
      <c r="C4515">
        <v>1380</v>
      </c>
      <c r="D4515">
        <v>1500</v>
      </c>
      <c r="E4515"/>
      <c r="F4515" t="s">
        <v>253</v>
      </c>
      <c r="G4515">
        <v>6</v>
      </c>
      <c r="H4515">
        <v>0</v>
      </c>
      <c r="I4515">
        <v>0</v>
      </c>
      <c r="J4515">
        <v>0</v>
      </c>
      <c r="K4515">
        <v>0</v>
      </c>
      <c r="L4515">
        <v>0</v>
      </c>
      <c r="M4515" t="s">
        <v>3241</v>
      </c>
    </row>
    <row r="4516" spans="1:13">
      <c r="A4516" s="13">
        <f t="shared" si="70"/>
        <v>4</v>
      </c>
      <c r="B4516">
        <v>3007492</v>
      </c>
      <c r="C4516">
        <v>1380</v>
      </c>
      <c r="D4516">
        <v>1500</v>
      </c>
      <c r="E4516"/>
      <c r="F4516" t="s">
        <v>253</v>
      </c>
      <c r="G4516">
        <v>4</v>
      </c>
      <c r="H4516">
        <v>0</v>
      </c>
      <c r="I4516">
        <v>0</v>
      </c>
      <c r="J4516">
        <v>0</v>
      </c>
      <c r="K4516">
        <v>0</v>
      </c>
      <c r="L4516">
        <v>0</v>
      </c>
      <c r="M4516" t="s">
        <v>7994</v>
      </c>
    </row>
    <row r="4517" spans="1:13">
      <c r="A4517" s="13">
        <f t="shared" si="70"/>
        <v>22</v>
      </c>
      <c r="B4517">
        <v>3007493</v>
      </c>
      <c r="C4517">
        <v>1380</v>
      </c>
      <c r="D4517">
        <v>1500</v>
      </c>
      <c r="E4517"/>
      <c r="F4517" t="s">
        <v>253</v>
      </c>
      <c r="G4517">
        <v>22</v>
      </c>
      <c r="H4517">
        <v>0</v>
      </c>
      <c r="I4517">
        <v>0</v>
      </c>
      <c r="J4517">
        <v>0</v>
      </c>
      <c r="K4517">
        <v>0</v>
      </c>
      <c r="L4517">
        <v>0</v>
      </c>
      <c r="M4517" t="s">
        <v>3242</v>
      </c>
    </row>
    <row r="4518" spans="1:13">
      <c r="A4518" s="13">
        <f t="shared" si="70"/>
        <v>11</v>
      </c>
      <c r="B4518">
        <v>3007494</v>
      </c>
      <c r="C4518">
        <v>1380</v>
      </c>
      <c r="D4518">
        <v>1500</v>
      </c>
      <c r="E4518"/>
      <c r="F4518" t="s">
        <v>253</v>
      </c>
      <c r="G4518">
        <v>11</v>
      </c>
      <c r="H4518">
        <v>0</v>
      </c>
      <c r="I4518">
        <v>0</v>
      </c>
      <c r="J4518">
        <v>0</v>
      </c>
      <c r="K4518">
        <v>0</v>
      </c>
      <c r="L4518">
        <v>0</v>
      </c>
      <c r="M4518" t="s">
        <v>3243</v>
      </c>
    </row>
    <row r="4519" spans="1:13">
      <c r="A4519" s="13">
        <f t="shared" si="70"/>
        <v>5</v>
      </c>
      <c r="B4519">
        <v>3007495</v>
      </c>
      <c r="C4519">
        <v>1380</v>
      </c>
      <c r="D4519">
        <v>1500</v>
      </c>
      <c r="E4519"/>
      <c r="F4519" t="s">
        <v>253</v>
      </c>
      <c r="G4519">
        <v>5</v>
      </c>
      <c r="H4519">
        <v>0</v>
      </c>
      <c r="I4519">
        <v>0</v>
      </c>
      <c r="J4519">
        <v>0</v>
      </c>
      <c r="K4519">
        <v>0</v>
      </c>
      <c r="L4519">
        <v>0</v>
      </c>
      <c r="M4519" t="s">
        <v>3244</v>
      </c>
    </row>
    <row r="4520" spans="1:13">
      <c r="A4520" s="13">
        <f t="shared" si="70"/>
        <v>1</v>
      </c>
      <c r="B4520">
        <v>3007496</v>
      </c>
      <c r="C4520">
        <v>1380</v>
      </c>
      <c r="D4520">
        <v>1500</v>
      </c>
      <c r="E4520"/>
      <c r="F4520" t="s">
        <v>253</v>
      </c>
      <c r="G4520">
        <v>1</v>
      </c>
      <c r="H4520">
        <v>0</v>
      </c>
      <c r="I4520">
        <v>0</v>
      </c>
      <c r="J4520">
        <v>0</v>
      </c>
      <c r="K4520">
        <v>0</v>
      </c>
      <c r="L4520">
        <v>0</v>
      </c>
      <c r="M4520" t="s">
        <v>9043</v>
      </c>
    </row>
    <row r="4521" spans="1:13">
      <c r="A4521" s="13">
        <f t="shared" si="70"/>
        <v>2</v>
      </c>
      <c r="B4521">
        <v>3007497</v>
      </c>
      <c r="C4521">
        <v>1380</v>
      </c>
      <c r="D4521">
        <v>1500</v>
      </c>
      <c r="E4521"/>
      <c r="F4521" t="s">
        <v>253</v>
      </c>
      <c r="G4521">
        <v>2</v>
      </c>
      <c r="H4521">
        <v>0</v>
      </c>
      <c r="I4521">
        <v>0</v>
      </c>
      <c r="J4521">
        <v>0</v>
      </c>
      <c r="K4521">
        <v>0</v>
      </c>
      <c r="L4521">
        <v>0</v>
      </c>
      <c r="M4521" t="s">
        <v>3245</v>
      </c>
    </row>
    <row r="4522" spans="1:13">
      <c r="A4522" s="13">
        <f t="shared" si="70"/>
        <v>65</v>
      </c>
      <c r="B4522">
        <v>3007498</v>
      </c>
      <c r="C4522">
        <v>1380</v>
      </c>
      <c r="D4522">
        <v>1500</v>
      </c>
      <c r="E4522"/>
      <c r="F4522" t="s">
        <v>253</v>
      </c>
      <c r="G4522">
        <v>65</v>
      </c>
      <c r="H4522">
        <v>0</v>
      </c>
      <c r="I4522">
        <v>0</v>
      </c>
      <c r="J4522">
        <v>0</v>
      </c>
      <c r="K4522">
        <v>0</v>
      </c>
      <c r="L4522">
        <v>0</v>
      </c>
      <c r="M4522" t="s">
        <v>3246</v>
      </c>
    </row>
    <row r="4523" spans="1:13">
      <c r="A4523" s="13">
        <f t="shared" si="70"/>
        <v>69</v>
      </c>
      <c r="B4523">
        <v>3007500</v>
      </c>
      <c r="C4523">
        <v>1380</v>
      </c>
      <c r="D4523">
        <v>1500</v>
      </c>
      <c r="E4523"/>
      <c r="F4523" t="s">
        <v>253</v>
      </c>
      <c r="G4523">
        <v>69</v>
      </c>
      <c r="H4523">
        <v>0</v>
      </c>
      <c r="I4523">
        <v>0</v>
      </c>
      <c r="J4523">
        <v>0</v>
      </c>
      <c r="K4523">
        <v>0</v>
      </c>
      <c r="L4523">
        <v>0</v>
      </c>
      <c r="M4523" t="s">
        <v>3247</v>
      </c>
    </row>
    <row r="4524" spans="1:13">
      <c r="A4524" s="13">
        <f t="shared" si="70"/>
        <v>2</v>
      </c>
      <c r="B4524">
        <v>3007501</v>
      </c>
      <c r="C4524">
        <v>1380</v>
      </c>
      <c r="D4524">
        <v>1500</v>
      </c>
      <c r="E4524"/>
      <c r="F4524" t="s">
        <v>253</v>
      </c>
      <c r="G4524">
        <v>2</v>
      </c>
      <c r="H4524">
        <v>0</v>
      </c>
      <c r="I4524">
        <v>0</v>
      </c>
      <c r="J4524">
        <v>0</v>
      </c>
      <c r="K4524">
        <v>0</v>
      </c>
      <c r="L4524">
        <v>0</v>
      </c>
      <c r="M4524" t="s">
        <v>3248</v>
      </c>
    </row>
    <row r="4525" spans="1:13">
      <c r="A4525" s="13">
        <f t="shared" si="70"/>
        <v>26</v>
      </c>
      <c r="B4525">
        <v>3007502</v>
      </c>
      <c r="C4525">
        <v>1380</v>
      </c>
      <c r="D4525">
        <v>1500</v>
      </c>
      <c r="E4525"/>
      <c r="F4525" t="s">
        <v>253</v>
      </c>
      <c r="G4525">
        <v>26</v>
      </c>
      <c r="H4525">
        <v>0</v>
      </c>
      <c r="I4525">
        <v>0</v>
      </c>
      <c r="J4525">
        <v>0</v>
      </c>
      <c r="K4525">
        <v>0</v>
      </c>
      <c r="L4525">
        <v>0</v>
      </c>
      <c r="M4525" t="s">
        <v>3249</v>
      </c>
    </row>
    <row r="4526" spans="1:13">
      <c r="A4526" s="13">
        <f t="shared" si="70"/>
        <v>6</v>
      </c>
      <c r="B4526">
        <v>3007503</v>
      </c>
      <c r="C4526">
        <v>1380</v>
      </c>
      <c r="D4526">
        <v>1500</v>
      </c>
      <c r="E4526"/>
      <c r="F4526" t="s">
        <v>3250</v>
      </c>
      <c r="G4526">
        <v>6</v>
      </c>
      <c r="H4526">
        <v>0</v>
      </c>
      <c r="I4526">
        <v>0</v>
      </c>
      <c r="J4526">
        <v>0</v>
      </c>
      <c r="K4526">
        <v>0</v>
      </c>
      <c r="L4526">
        <v>0</v>
      </c>
      <c r="M4526" t="s">
        <v>8426</v>
      </c>
    </row>
    <row r="4527" spans="1:13">
      <c r="A4527" s="13">
        <f t="shared" si="70"/>
        <v>26.535</v>
      </c>
      <c r="B4527">
        <v>3007504</v>
      </c>
      <c r="C4527">
        <v>1380</v>
      </c>
      <c r="D4527">
        <v>1500</v>
      </c>
      <c r="E4527"/>
      <c r="F4527" t="s">
        <v>3250</v>
      </c>
      <c r="G4527">
        <v>26.535</v>
      </c>
      <c r="H4527">
        <v>0</v>
      </c>
      <c r="I4527">
        <v>0</v>
      </c>
      <c r="J4527">
        <v>0</v>
      </c>
      <c r="K4527">
        <v>0</v>
      </c>
      <c r="L4527">
        <v>0</v>
      </c>
      <c r="M4527" t="s">
        <v>3251</v>
      </c>
    </row>
    <row r="4528" spans="1:13">
      <c r="A4528" s="13">
        <f t="shared" si="70"/>
        <v>15</v>
      </c>
      <c r="B4528">
        <v>3007506</v>
      </c>
      <c r="C4528">
        <v>1380</v>
      </c>
      <c r="D4528">
        <v>1500</v>
      </c>
      <c r="E4528"/>
      <c r="F4528" t="s">
        <v>555</v>
      </c>
      <c r="G4528">
        <v>15</v>
      </c>
      <c r="H4528">
        <v>0</v>
      </c>
      <c r="I4528">
        <v>0</v>
      </c>
      <c r="J4528">
        <v>0</v>
      </c>
      <c r="K4528">
        <v>0</v>
      </c>
      <c r="L4528">
        <v>0</v>
      </c>
      <c r="M4528" t="s">
        <v>3252</v>
      </c>
    </row>
    <row r="4529" spans="1:13">
      <c r="A4529" s="13">
        <f t="shared" si="70"/>
        <v>18</v>
      </c>
      <c r="B4529">
        <v>3007510</v>
      </c>
      <c r="C4529">
        <v>1380</v>
      </c>
      <c r="D4529">
        <v>1500</v>
      </c>
      <c r="E4529"/>
      <c r="F4529" t="s">
        <v>253</v>
      </c>
      <c r="G4529">
        <v>18</v>
      </c>
      <c r="H4529">
        <v>0</v>
      </c>
      <c r="I4529">
        <v>0</v>
      </c>
      <c r="J4529">
        <v>0</v>
      </c>
      <c r="K4529">
        <v>0</v>
      </c>
      <c r="L4529">
        <v>0</v>
      </c>
      <c r="M4529" t="s">
        <v>3253</v>
      </c>
    </row>
    <row r="4530" spans="1:13">
      <c r="A4530" s="13">
        <f t="shared" si="70"/>
        <v>10</v>
      </c>
      <c r="B4530">
        <v>3007510</v>
      </c>
      <c r="C4530">
        <v>1400</v>
      </c>
      <c r="D4530">
        <v>1500</v>
      </c>
      <c r="E4530"/>
      <c r="F4530" t="s">
        <v>253</v>
      </c>
      <c r="G4530">
        <v>10</v>
      </c>
      <c r="H4530">
        <v>0</v>
      </c>
      <c r="I4530">
        <v>0</v>
      </c>
      <c r="J4530">
        <v>0</v>
      </c>
      <c r="K4530">
        <v>0</v>
      </c>
      <c r="L4530">
        <v>0</v>
      </c>
      <c r="M4530" t="s">
        <v>3253</v>
      </c>
    </row>
    <row r="4531" spans="1:13">
      <c r="A4531" s="13">
        <f t="shared" si="70"/>
        <v>2</v>
      </c>
      <c r="B4531">
        <v>3007511</v>
      </c>
      <c r="C4531">
        <v>1380</v>
      </c>
      <c r="D4531">
        <v>1500</v>
      </c>
      <c r="E4531"/>
      <c r="F4531" t="s">
        <v>253</v>
      </c>
      <c r="G4531">
        <v>2</v>
      </c>
      <c r="H4531">
        <v>0</v>
      </c>
      <c r="I4531">
        <v>0</v>
      </c>
      <c r="J4531">
        <v>0</v>
      </c>
      <c r="K4531">
        <v>0</v>
      </c>
      <c r="L4531">
        <v>0</v>
      </c>
      <c r="M4531" t="s">
        <v>3254</v>
      </c>
    </row>
    <row r="4532" spans="1:13">
      <c r="A4532" s="13">
        <f t="shared" si="70"/>
        <v>2</v>
      </c>
      <c r="B4532">
        <v>3007512</v>
      </c>
      <c r="C4532">
        <v>1380</v>
      </c>
      <c r="D4532">
        <v>1500</v>
      </c>
      <c r="E4532"/>
      <c r="F4532" t="s">
        <v>253</v>
      </c>
      <c r="G4532">
        <v>2</v>
      </c>
      <c r="H4532">
        <v>0</v>
      </c>
      <c r="I4532">
        <v>0</v>
      </c>
      <c r="J4532">
        <v>0</v>
      </c>
      <c r="K4532">
        <v>0</v>
      </c>
      <c r="L4532">
        <v>0</v>
      </c>
      <c r="M4532" t="s">
        <v>9325</v>
      </c>
    </row>
    <row r="4533" spans="1:13">
      <c r="A4533" s="13">
        <f t="shared" si="70"/>
        <v>46</v>
      </c>
      <c r="B4533">
        <v>3007514</v>
      </c>
      <c r="C4533">
        <v>1380</v>
      </c>
      <c r="D4533">
        <v>1500</v>
      </c>
      <c r="E4533"/>
      <c r="F4533" t="s">
        <v>253</v>
      </c>
      <c r="G4533">
        <v>46</v>
      </c>
      <c r="H4533">
        <v>0</v>
      </c>
      <c r="I4533">
        <v>0</v>
      </c>
      <c r="J4533">
        <v>0</v>
      </c>
      <c r="K4533">
        <v>0</v>
      </c>
      <c r="L4533">
        <v>0</v>
      </c>
      <c r="M4533" t="s">
        <v>3255</v>
      </c>
    </row>
    <row r="4534" spans="1:13">
      <c r="A4534" s="13">
        <f t="shared" si="70"/>
        <v>20</v>
      </c>
      <c r="B4534">
        <v>3007514</v>
      </c>
      <c r="C4534">
        <v>1400</v>
      </c>
      <c r="D4534">
        <v>1500</v>
      </c>
      <c r="E4534"/>
      <c r="F4534" t="s">
        <v>253</v>
      </c>
      <c r="G4534">
        <v>20</v>
      </c>
      <c r="H4534">
        <v>0</v>
      </c>
      <c r="I4534">
        <v>0</v>
      </c>
      <c r="J4534">
        <v>0</v>
      </c>
      <c r="K4534">
        <v>0</v>
      </c>
      <c r="L4534">
        <v>0</v>
      </c>
      <c r="M4534" t="s">
        <v>3255</v>
      </c>
    </row>
    <row r="4535" spans="1:13">
      <c r="A4535" s="13">
        <f t="shared" si="70"/>
        <v>12</v>
      </c>
      <c r="B4535">
        <v>3007516</v>
      </c>
      <c r="C4535">
        <v>1380</v>
      </c>
      <c r="D4535">
        <v>1501</v>
      </c>
      <c r="E4535"/>
      <c r="F4535" t="s">
        <v>253</v>
      </c>
      <c r="G4535">
        <v>12</v>
      </c>
      <c r="H4535">
        <v>0</v>
      </c>
      <c r="I4535">
        <v>0</v>
      </c>
      <c r="J4535">
        <v>0</v>
      </c>
      <c r="K4535">
        <v>0</v>
      </c>
      <c r="L4535">
        <v>0</v>
      </c>
      <c r="M4535" t="s">
        <v>3256</v>
      </c>
    </row>
    <row r="4536" spans="1:13">
      <c r="A4536" s="13">
        <f t="shared" si="70"/>
        <v>1</v>
      </c>
      <c r="B4536">
        <v>3007518</v>
      </c>
      <c r="C4536">
        <v>1380</v>
      </c>
      <c r="D4536">
        <v>1501</v>
      </c>
      <c r="E4536"/>
      <c r="F4536" t="s">
        <v>253</v>
      </c>
      <c r="G4536">
        <v>1</v>
      </c>
      <c r="H4536">
        <v>0</v>
      </c>
      <c r="I4536">
        <v>0</v>
      </c>
      <c r="J4536">
        <v>0</v>
      </c>
      <c r="K4536">
        <v>0</v>
      </c>
      <c r="L4536">
        <v>0</v>
      </c>
      <c r="M4536" t="s">
        <v>3257</v>
      </c>
    </row>
    <row r="4537" spans="1:13">
      <c r="A4537" s="13">
        <f t="shared" si="70"/>
        <v>10</v>
      </c>
      <c r="B4537">
        <v>3007519</v>
      </c>
      <c r="C4537">
        <v>1380</v>
      </c>
      <c r="D4537">
        <v>1500</v>
      </c>
      <c r="E4537"/>
      <c r="F4537" t="s">
        <v>253</v>
      </c>
      <c r="G4537">
        <v>10</v>
      </c>
      <c r="H4537">
        <v>0</v>
      </c>
      <c r="I4537">
        <v>0</v>
      </c>
      <c r="J4537">
        <v>0</v>
      </c>
      <c r="K4537">
        <v>0</v>
      </c>
      <c r="L4537">
        <v>0</v>
      </c>
      <c r="M4537" t="s">
        <v>9095</v>
      </c>
    </row>
    <row r="4538" spans="1:13">
      <c r="A4538" s="13">
        <f t="shared" si="70"/>
        <v>230</v>
      </c>
      <c r="B4538">
        <v>3007520</v>
      </c>
      <c r="C4538">
        <v>1380</v>
      </c>
      <c r="D4538">
        <v>1500</v>
      </c>
      <c r="E4538"/>
      <c r="F4538" t="s">
        <v>253</v>
      </c>
      <c r="G4538">
        <v>230</v>
      </c>
      <c r="H4538">
        <v>0</v>
      </c>
      <c r="I4538">
        <v>0</v>
      </c>
      <c r="J4538">
        <v>0</v>
      </c>
      <c r="K4538">
        <v>0</v>
      </c>
      <c r="L4538">
        <v>0</v>
      </c>
      <c r="M4538" t="s">
        <v>3258</v>
      </c>
    </row>
    <row r="4539" spans="1:13">
      <c r="A4539" s="13">
        <f t="shared" si="70"/>
        <v>8</v>
      </c>
      <c r="B4539">
        <v>3007520</v>
      </c>
      <c r="C4539">
        <v>1400</v>
      </c>
      <c r="D4539">
        <v>1500</v>
      </c>
      <c r="E4539"/>
      <c r="F4539" t="s">
        <v>253</v>
      </c>
      <c r="G4539">
        <v>8</v>
      </c>
      <c r="H4539">
        <v>0</v>
      </c>
      <c r="I4539">
        <v>0</v>
      </c>
      <c r="J4539">
        <v>0</v>
      </c>
      <c r="K4539">
        <v>0</v>
      </c>
      <c r="L4539">
        <v>0</v>
      </c>
      <c r="M4539" t="s">
        <v>3258</v>
      </c>
    </row>
    <row r="4540" spans="1:13">
      <c r="A4540" s="13">
        <f t="shared" si="70"/>
        <v>55</v>
      </c>
      <c r="B4540">
        <v>3007523</v>
      </c>
      <c r="C4540">
        <v>1380</v>
      </c>
      <c r="D4540">
        <v>1500</v>
      </c>
      <c r="E4540"/>
      <c r="F4540" t="s">
        <v>253</v>
      </c>
      <c r="G4540">
        <v>55</v>
      </c>
      <c r="H4540">
        <v>0</v>
      </c>
      <c r="I4540">
        <v>0</v>
      </c>
      <c r="J4540">
        <v>0</v>
      </c>
      <c r="K4540">
        <v>0</v>
      </c>
      <c r="L4540">
        <v>0</v>
      </c>
      <c r="M4540" t="s">
        <v>3259</v>
      </c>
    </row>
    <row r="4541" spans="1:13">
      <c r="A4541" s="13">
        <f t="shared" si="70"/>
        <v>17</v>
      </c>
      <c r="B4541">
        <v>3007524</v>
      </c>
      <c r="C4541">
        <v>1380</v>
      </c>
      <c r="D4541">
        <v>1500</v>
      </c>
      <c r="E4541"/>
      <c r="F4541" t="s">
        <v>253</v>
      </c>
      <c r="G4541">
        <v>17</v>
      </c>
      <c r="H4541">
        <v>0</v>
      </c>
      <c r="I4541">
        <v>0</v>
      </c>
      <c r="J4541">
        <v>0</v>
      </c>
      <c r="K4541">
        <v>0</v>
      </c>
      <c r="L4541">
        <v>0</v>
      </c>
      <c r="M4541" t="s">
        <v>3260</v>
      </c>
    </row>
    <row r="4542" spans="1:13">
      <c r="A4542" s="13">
        <f t="shared" si="70"/>
        <v>1</v>
      </c>
      <c r="B4542">
        <v>3007525</v>
      </c>
      <c r="C4542">
        <v>1380</v>
      </c>
      <c r="D4542">
        <v>1501</v>
      </c>
      <c r="E4542"/>
      <c r="F4542" t="s">
        <v>253</v>
      </c>
      <c r="G4542">
        <v>1</v>
      </c>
      <c r="H4542">
        <v>0</v>
      </c>
      <c r="I4542">
        <v>0</v>
      </c>
      <c r="J4542">
        <v>0</v>
      </c>
      <c r="K4542">
        <v>0</v>
      </c>
      <c r="L4542">
        <v>0</v>
      </c>
      <c r="M4542" t="s">
        <v>3261</v>
      </c>
    </row>
    <row r="4543" spans="1:13">
      <c r="A4543" s="13">
        <f t="shared" si="70"/>
        <v>33</v>
      </c>
      <c r="B4543">
        <v>3007526</v>
      </c>
      <c r="C4543">
        <v>1380</v>
      </c>
      <c r="D4543">
        <v>1500</v>
      </c>
      <c r="E4543"/>
      <c r="F4543" t="s">
        <v>253</v>
      </c>
      <c r="G4543">
        <v>33</v>
      </c>
      <c r="H4543">
        <v>0</v>
      </c>
      <c r="I4543">
        <v>0</v>
      </c>
      <c r="J4543">
        <v>0</v>
      </c>
      <c r="K4543">
        <v>0</v>
      </c>
      <c r="L4543">
        <v>0</v>
      </c>
      <c r="M4543" t="s">
        <v>3262</v>
      </c>
    </row>
    <row r="4544" spans="1:13">
      <c r="A4544" s="13">
        <f t="shared" si="70"/>
        <v>2</v>
      </c>
      <c r="B4544">
        <v>3007528</v>
      </c>
      <c r="C4544">
        <v>1380</v>
      </c>
      <c r="D4544">
        <v>1500</v>
      </c>
      <c r="E4544"/>
      <c r="F4544" t="s">
        <v>253</v>
      </c>
      <c r="G4544">
        <v>2</v>
      </c>
      <c r="H4544">
        <v>0</v>
      </c>
      <c r="I4544">
        <v>0</v>
      </c>
      <c r="J4544">
        <v>0</v>
      </c>
      <c r="K4544">
        <v>0</v>
      </c>
      <c r="L4544">
        <v>0</v>
      </c>
      <c r="M4544" t="s">
        <v>8718</v>
      </c>
    </row>
    <row r="4545" spans="1:13">
      <c r="A4545" s="13">
        <f t="shared" si="70"/>
        <v>1</v>
      </c>
      <c r="B4545">
        <v>3007529</v>
      </c>
      <c r="C4545">
        <v>1380</v>
      </c>
      <c r="D4545">
        <v>1500</v>
      </c>
      <c r="E4545"/>
      <c r="F4545" t="s">
        <v>253</v>
      </c>
      <c r="G4545">
        <v>1</v>
      </c>
      <c r="H4545">
        <v>0</v>
      </c>
      <c r="I4545">
        <v>0</v>
      </c>
      <c r="J4545">
        <v>0</v>
      </c>
      <c r="K4545">
        <v>0</v>
      </c>
      <c r="L4545">
        <v>0</v>
      </c>
      <c r="M4545" t="s">
        <v>3263</v>
      </c>
    </row>
    <row r="4546" spans="1:13">
      <c r="A4546" s="13">
        <f t="shared" si="70"/>
        <v>1</v>
      </c>
      <c r="B4546">
        <v>3007530</v>
      </c>
      <c r="C4546">
        <v>1380</v>
      </c>
      <c r="D4546">
        <v>1500</v>
      </c>
      <c r="E4546"/>
      <c r="F4546" t="s">
        <v>253</v>
      </c>
      <c r="G4546">
        <v>1</v>
      </c>
      <c r="H4546">
        <v>0</v>
      </c>
      <c r="I4546">
        <v>0</v>
      </c>
      <c r="J4546">
        <v>0</v>
      </c>
      <c r="K4546">
        <v>0</v>
      </c>
      <c r="L4546">
        <v>0</v>
      </c>
      <c r="M4546" t="s">
        <v>7873</v>
      </c>
    </row>
    <row r="4547" spans="1:13">
      <c r="A4547" s="13">
        <f t="shared" ref="A4547:A4610" si="71">G4547+H4547+I4547</f>
        <v>68</v>
      </c>
      <c r="B4547">
        <v>3007531</v>
      </c>
      <c r="C4547">
        <v>1380</v>
      </c>
      <c r="D4547">
        <v>1500</v>
      </c>
      <c r="E4547"/>
      <c r="F4547" t="s">
        <v>253</v>
      </c>
      <c r="G4547">
        <v>68</v>
      </c>
      <c r="H4547">
        <v>0</v>
      </c>
      <c r="I4547">
        <v>0</v>
      </c>
      <c r="J4547">
        <v>0</v>
      </c>
      <c r="K4547">
        <v>0</v>
      </c>
      <c r="L4547">
        <v>0</v>
      </c>
      <c r="M4547" t="s">
        <v>8145</v>
      </c>
    </row>
    <row r="4548" spans="1:13">
      <c r="A4548" s="13">
        <f t="shared" si="71"/>
        <v>4</v>
      </c>
      <c r="B4548">
        <v>3007532</v>
      </c>
      <c r="C4548">
        <v>1380</v>
      </c>
      <c r="D4548">
        <v>1500</v>
      </c>
      <c r="E4548"/>
      <c r="F4548" t="s">
        <v>253</v>
      </c>
      <c r="G4548">
        <v>4</v>
      </c>
      <c r="H4548">
        <v>0</v>
      </c>
      <c r="I4548">
        <v>0</v>
      </c>
      <c r="J4548">
        <v>0</v>
      </c>
      <c r="K4548">
        <v>0</v>
      </c>
      <c r="L4548">
        <v>0</v>
      </c>
      <c r="M4548" t="s">
        <v>3264</v>
      </c>
    </row>
    <row r="4549" spans="1:13">
      <c r="A4549" s="13">
        <f t="shared" si="71"/>
        <v>1</v>
      </c>
      <c r="B4549">
        <v>3007533</v>
      </c>
      <c r="C4549">
        <v>1380</v>
      </c>
      <c r="D4549">
        <v>1500</v>
      </c>
      <c r="E4549"/>
      <c r="F4549" t="s">
        <v>253</v>
      </c>
      <c r="G4549">
        <v>1</v>
      </c>
      <c r="H4549">
        <v>0</v>
      </c>
      <c r="I4549">
        <v>0</v>
      </c>
      <c r="J4549">
        <v>0</v>
      </c>
      <c r="K4549">
        <v>0</v>
      </c>
      <c r="L4549">
        <v>0</v>
      </c>
      <c r="M4549" t="s">
        <v>8389</v>
      </c>
    </row>
    <row r="4550" spans="1:13">
      <c r="A4550" s="13">
        <f t="shared" si="71"/>
        <v>3</v>
      </c>
      <c r="B4550">
        <v>3007534</v>
      </c>
      <c r="C4550">
        <v>1380</v>
      </c>
      <c r="D4550">
        <v>1500</v>
      </c>
      <c r="E4550"/>
      <c r="F4550" t="s">
        <v>253</v>
      </c>
      <c r="G4550">
        <v>3</v>
      </c>
      <c r="H4550">
        <v>0</v>
      </c>
      <c r="I4550">
        <v>0</v>
      </c>
      <c r="J4550">
        <v>0</v>
      </c>
      <c r="K4550">
        <v>0</v>
      </c>
      <c r="L4550">
        <v>0</v>
      </c>
      <c r="M4550" t="s">
        <v>9156</v>
      </c>
    </row>
    <row r="4551" spans="1:13">
      <c r="A4551" s="13">
        <f t="shared" si="71"/>
        <v>14</v>
      </c>
      <c r="B4551">
        <v>3007535</v>
      </c>
      <c r="C4551">
        <v>1380</v>
      </c>
      <c r="D4551">
        <v>1500</v>
      </c>
      <c r="E4551"/>
      <c r="F4551" t="s">
        <v>253</v>
      </c>
      <c r="G4551">
        <v>14</v>
      </c>
      <c r="H4551">
        <v>0</v>
      </c>
      <c r="I4551">
        <v>0</v>
      </c>
      <c r="J4551">
        <v>0</v>
      </c>
      <c r="K4551">
        <v>0</v>
      </c>
      <c r="L4551">
        <v>0</v>
      </c>
      <c r="M4551" t="s">
        <v>3265</v>
      </c>
    </row>
    <row r="4552" spans="1:13">
      <c r="A4552" s="13">
        <f t="shared" si="71"/>
        <v>190</v>
      </c>
      <c r="B4552">
        <v>3007536</v>
      </c>
      <c r="C4552">
        <v>1380</v>
      </c>
      <c r="D4552">
        <v>1500</v>
      </c>
      <c r="E4552"/>
      <c r="F4552" t="s">
        <v>253</v>
      </c>
      <c r="G4552">
        <v>190</v>
      </c>
      <c r="H4552">
        <v>0</v>
      </c>
      <c r="I4552">
        <v>0</v>
      </c>
      <c r="J4552">
        <v>0</v>
      </c>
      <c r="K4552">
        <v>0</v>
      </c>
      <c r="L4552">
        <v>0</v>
      </c>
      <c r="M4552" t="s">
        <v>3266</v>
      </c>
    </row>
    <row r="4553" spans="1:13">
      <c r="A4553" s="13">
        <f t="shared" si="71"/>
        <v>24</v>
      </c>
      <c r="B4553">
        <v>3007536</v>
      </c>
      <c r="C4553">
        <v>1400</v>
      </c>
      <c r="D4553">
        <v>1500</v>
      </c>
      <c r="E4553"/>
      <c r="F4553" t="s">
        <v>253</v>
      </c>
      <c r="G4553">
        <v>24</v>
      </c>
      <c r="H4553">
        <v>0</v>
      </c>
      <c r="I4553">
        <v>0</v>
      </c>
      <c r="J4553">
        <v>0</v>
      </c>
      <c r="K4553">
        <v>0</v>
      </c>
      <c r="L4553">
        <v>0</v>
      </c>
      <c r="M4553" t="s">
        <v>3266</v>
      </c>
    </row>
    <row r="4554" spans="1:13">
      <c r="A4554" s="13">
        <f t="shared" si="71"/>
        <v>3</v>
      </c>
      <c r="B4554">
        <v>3007538</v>
      </c>
      <c r="C4554">
        <v>1380</v>
      </c>
      <c r="D4554">
        <v>1500</v>
      </c>
      <c r="E4554"/>
      <c r="F4554" t="s">
        <v>253</v>
      </c>
      <c r="G4554">
        <v>3</v>
      </c>
      <c r="H4554">
        <v>0</v>
      </c>
      <c r="I4554">
        <v>0</v>
      </c>
      <c r="J4554">
        <v>0</v>
      </c>
      <c r="K4554">
        <v>0</v>
      </c>
      <c r="L4554">
        <v>0</v>
      </c>
      <c r="M4554" t="s">
        <v>3267</v>
      </c>
    </row>
    <row r="4555" spans="1:13">
      <c r="A4555" s="13">
        <f t="shared" si="71"/>
        <v>1</v>
      </c>
      <c r="B4555">
        <v>3007539</v>
      </c>
      <c r="C4555">
        <v>1380</v>
      </c>
      <c r="D4555">
        <v>1500</v>
      </c>
      <c r="E4555"/>
      <c r="F4555" t="s">
        <v>253</v>
      </c>
      <c r="G4555">
        <v>1</v>
      </c>
      <c r="H4555">
        <v>0</v>
      </c>
      <c r="I4555">
        <v>0</v>
      </c>
      <c r="J4555">
        <v>0</v>
      </c>
      <c r="K4555">
        <v>0</v>
      </c>
      <c r="L4555">
        <v>0</v>
      </c>
      <c r="M4555" t="s">
        <v>8204</v>
      </c>
    </row>
    <row r="4556" spans="1:13">
      <c r="A4556" s="13">
        <f t="shared" si="71"/>
        <v>3</v>
      </c>
      <c r="B4556">
        <v>3007541</v>
      </c>
      <c r="C4556">
        <v>1380</v>
      </c>
      <c r="D4556">
        <v>1501</v>
      </c>
      <c r="E4556"/>
      <c r="F4556" t="s">
        <v>253</v>
      </c>
      <c r="G4556">
        <v>3</v>
      </c>
      <c r="H4556">
        <v>0</v>
      </c>
      <c r="I4556">
        <v>0</v>
      </c>
      <c r="J4556">
        <v>0</v>
      </c>
      <c r="K4556">
        <v>0</v>
      </c>
      <c r="L4556">
        <v>0</v>
      </c>
      <c r="M4556" t="s">
        <v>3268</v>
      </c>
    </row>
    <row r="4557" spans="1:13">
      <c r="A4557" s="13">
        <f t="shared" si="71"/>
        <v>1</v>
      </c>
      <c r="B4557">
        <v>3007542</v>
      </c>
      <c r="C4557">
        <v>1380</v>
      </c>
      <c r="D4557">
        <v>1500</v>
      </c>
      <c r="E4557"/>
      <c r="F4557" t="s">
        <v>253</v>
      </c>
      <c r="G4557">
        <v>1</v>
      </c>
      <c r="H4557">
        <v>0</v>
      </c>
      <c r="I4557">
        <v>0</v>
      </c>
      <c r="J4557">
        <v>0</v>
      </c>
      <c r="K4557">
        <v>0</v>
      </c>
      <c r="L4557">
        <v>0</v>
      </c>
      <c r="M4557" t="s">
        <v>9000</v>
      </c>
    </row>
    <row r="4558" spans="1:13">
      <c r="A4558" s="13">
        <f t="shared" si="71"/>
        <v>12</v>
      </c>
      <c r="B4558">
        <v>3007543</v>
      </c>
      <c r="C4558">
        <v>1380</v>
      </c>
      <c r="D4558">
        <v>1501</v>
      </c>
      <c r="E4558"/>
      <c r="F4558" t="s">
        <v>253</v>
      </c>
      <c r="G4558">
        <v>12</v>
      </c>
      <c r="H4558">
        <v>0</v>
      </c>
      <c r="I4558">
        <v>0</v>
      </c>
      <c r="J4558">
        <v>0</v>
      </c>
      <c r="K4558">
        <v>0</v>
      </c>
      <c r="L4558">
        <v>0</v>
      </c>
      <c r="M4558" t="s">
        <v>3269</v>
      </c>
    </row>
    <row r="4559" spans="1:13">
      <c r="A4559" s="13">
        <f t="shared" si="71"/>
        <v>2</v>
      </c>
      <c r="B4559">
        <v>3007544</v>
      </c>
      <c r="C4559">
        <v>1380</v>
      </c>
      <c r="D4559">
        <v>1500</v>
      </c>
      <c r="E4559"/>
      <c r="F4559" t="s">
        <v>253</v>
      </c>
      <c r="G4559">
        <v>2</v>
      </c>
      <c r="H4559">
        <v>0</v>
      </c>
      <c r="I4559">
        <v>0</v>
      </c>
      <c r="J4559">
        <v>0</v>
      </c>
      <c r="K4559">
        <v>0</v>
      </c>
      <c r="L4559">
        <v>0</v>
      </c>
      <c r="M4559" t="s">
        <v>3270</v>
      </c>
    </row>
    <row r="4560" spans="1:13">
      <c r="A4560" s="13">
        <f t="shared" si="71"/>
        <v>78</v>
      </c>
      <c r="B4560">
        <v>3007545</v>
      </c>
      <c r="C4560">
        <v>1380</v>
      </c>
      <c r="D4560">
        <v>1500</v>
      </c>
      <c r="E4560"/>
      <c r="F4560" t="s">
        <v>253</v>
      </c>
      <c r="G4560">
        <v>78</v>
      </c>
      <c r="H4560">
        <v>0</v>
      </c>
      <c r="I4560">
        <v>0</v>
      </c>
      <c r="J4560">
        <v>0</v>
      </c>
      <c r="K4560">
        <v>0</v>
      </c>
      <c r="L4560">
        <v>0</v>
      </c>
      <c r="M4560" t="s">
        <v>8517</v>
      </c>
    </row>
    <row r="4561" spans="1:13">
      <c r="A4561" s="13">
        <f t="shared" si="71"/>
        <v>120</v>
      </c>
      <c r="B4561">
        <v>3007546</v>
      </c>
      <c r="C4561">
        <v>1380</v>
      </c>
      <c r="D4561">
        <v>1500</v>
      </c>
      <c r="E4561"/>
      <c r="F4561" t="s">
        <v>253</v>
      </c>
      <c r="G4561">
        <v>120</v>
      </c>
      <c r="H4561">
        <v>0</v>
      </c>
      <c r="I4561">
        <v>0</v>
      </c>
      <c r="J4561">
        <v>0</v>
      </c>
      <c r="K4561">
        <v>0</v>
      </c>
      <c r="L4561">
        <v>0</v>
      </c>
      <c r="M4561" t="s">
        <v>3271</v>
      </c>
    </row>
    <row r="4562" spans="1:13">
      <c r="A4562" s="13">
        <f t="shared" si="71"/>
        <v>190</v>
      </c>
      <c r="B4562">
        <v>3007547</v>
      </c>
      <c r="C4562">
        <v>1380</v>
      </c>
      <c r="D4562">
        <v>1500</v>
      </c>
      <c r="E4562"/>
      <c r="F4562" t="s">
        <v>253</v>
      </c>
      <c r="G4562">
        <v>190</v>
      </c>
      <c r="H4562">
        <v>0</v>
      </c>
      <c r="I4562">
        <v>0</v>
      </c>
      <c r="J4562">
        <v>0</v>
      </c>
      <c r="K4562">
        <v>0</v>
      </c>
      <c r="L4562">
        <v>0</v>
      </c>
      <c r="M4562" t="s">
        <v>8518</v>
      </c>
    </row>
    <row r="4563" spans="1:13">
      <c r="A4563" s="13">
        <f t="shared" si="71"/>
        <v>117</v>
      </c>
      <c r="B4563">
        <v>3007548</v>
      </c>
      <c r="C4563">
        <v>1380</v>
      </c>
      <c r="D4563">
        <v>1500</v>
      </c>
      <c r="E4563"/>
      <c r="F4563" t="s">
        <v>253</v>
      </c>
      <c r="G4563">
        <v>117</v>
      </c>
      <c r="H4563">
        <v>0</v>
      </c>
      <c r="I4563">
        <v>0</v>
      </c>
      <c r="J4563">
        <v>0</v>
      </c>
      <c r="K4563">
        <v>0</v>
      </c>
      <c r="L4563">
        <v>0</v>
      </c>
      <c r="M4563" t="s">
        <v>3272</v>
      </c>
    </row>
    <row r="4564" spans="1:13">
      <c r="A4564" s="13">
        <f t="shared" si="71"/>
        <v>128</v>
      </c>
      <c r="B4564">
        <v>3007549</v>
      </c>
      <c r="C4564">
        <v>1380</v>
      </c>
      <c r="D4564">
        <v>1501</v>
      </c>
      <c r="E4564"/>
      <c r="F4564" t="s">
        <v>253</v>
      </c>
      <c r="G4564">
        <v>128</v>
      </c>
      <c r="H4564">
        <v>0</v>
      </c>
      <c r="I4564">
        <v>0</v>
      </c>
      <c r="J4564">
        <v>0</v>
      </c>
      <c r="K4564">
        <v>0</v>
      </c>
      <c r="L4564">
        <v>0</v>
      </c>
      <c r="M4564" t="s">
        <v>3273</v>
      </c>
    </row>
    <row r="4565" spans="1:13">
      <c r="A4565" s="13">
        <f t="shared" si="71"/>
        <v>59</v>
      </c>
      <c r="B4565">
        <v>3007550</v>
      </c>
      <c r="C4565">
        <v>1380</v>
      </c>
      <c r="D4565">
        <v>1500</v>
      </c>
      <c r="E4565"/>
      <c r="F4565" t="s">
        <v>289</v>
      </c>
      <c r="G4565">
        <v>59</v>
      </c>
      <c r="H4565">
        <v>0</v>
      </c>
      <c r="I4565">
        <v>0</v>
      </c>
      <c r="J4565">
        <v>0</v>
      </c>
      <c r="K4565">
        <v>0</v>
      </c>
      <c r="L4565">
        <v>0</v>
      </c>
      <c r="M4565" t="s">
        <v>7522</v>
      </c>
    </row>
    <row r="4566" spans="1:13">
      <c r="A4566" s="13">
        <f t="shared" si="71"/>
        <v>2</v>
      </c>
      <c r="B4566">
        <v>3007553</v>
      </c>
      <c r="C4566">
        <v>1380</v>
      </c>
      <c r="D4566">
        <v>1501</v>
      </c>
      <c r="E4566"/>
      <c r="F4566" t="s">
        <v>253</v>
      </c>
      <c r="G4566">
        <v>2</v>
      </c>
      <c r="H4566">
        <v>0</v>
      </c>
      <c r="I4566">
        <v>0</v>
      </c>
      <c r="J4566">
        <v>0</v>
      </c>
      <c r="K4566">
        <v>0</v>
      </c>
      <c r="L4566">
        <v>0</v>
      </c>
      <c r="M4566" t="s">
        <v>3274</v>
      </c>
    </row>
    <row r="4567" spans="1:13">
      <c r="A4567" s="13">
        <f t="shared" si="71"/>
        <v>22</v>
      </c>
      <c r="B4567">
        <v>3007554</v>
      </c>
      <c r="C4567">
        <v>1380</v>
      </c>
      <c r="D4567">
        <v>1500</v>
      </c>
      <c r="E4567"/>
      <c r="F4567" t="s">
        <v>253</v>
      </c>
      <c r="G4567">
        <v>22</v>
      </c>
      <c r="H4567">
        <v>0</v>
      </c>
      <c r="I4567">
        <v>0</v>
      </c>
      <c r="J4567">
        <v>0</v>
      </c>
      <c r="K4567">
        <v>0</v>
      </c>
      <c r="L4567">
        <v>0</v>
      </c>
      <c r="M4567" t="s">
        <v>3275</v>
      </c>
    </row>
    <row r="4568" spans="1:13">
      <c r="A4568" s="13">
        <f t="shared" si="71"/>
        <v>10</v>
      </c>
      <c r="B4568">
        <v>3007555</v>
      </c>
      <c r="C4568">
        <v>1380</v>
      </c>
      <c r="D4568">
        <v>1500</v>
      </c>
      <c r="E4568"/>
      <c r="F4568" t="s">
        <v>253</v>
      </c>
      <c r="G4568">
        <v>10</v>
      </c>
      <c r="H4568">
        <v>0</v>
      </c>
      <c r="I4568">
        <v>0</v>
      </c>
      <c r="J4568">
        <v>0</v>
      </c>
      <c r="K4568">
        <v>0</v>
      </c>
      <c r="L4568">
        <v>0</v>
      </c>
      <c r="M4568" t="s">
        <v>3276</v>
      </c>
    </row>
    <row r="4569" spans="1:13">
      <c r="A4569" s="13">
        <f t="shared" si="71"/>
        <v>13</v>
      </c>
      <c r="B4569">
        <v>3007556</v>
      </c>
      <c r="C4569">
        <v>1380</v>
      </c>
      <c r="D4569">
        <v>1500</v>
      </c>
      <c r="E4569"/>
      <c r="F4569" t="s">
        <v>253</v>
      </c>
      <c r="G4569">
        <v>13</v>
      </c>
      <c r="H4569">
        <v>0</v>
      </c>
      <c r="I4569">
        <v>0</v>
      </c>
      <c r="J4569">
        <v>0</v>
      </c>
      <c r="K4569">
        <v>0</v>
      </c>
      <c r="L4569">
        <v>0</v>
      </c>
      <c r="M4569" t="s">
        <v>3277</v>
      </c>
    </row>
    <row r="4570" spans="1:13">
      <c r="A4570" s="13">
        <f t="shared" si="71"/>
        <v>4</v>
      </c>
      <c r="B4570">
        <v>3007557</v>
      </c>
      <c r="C4570">
        <v>1380</v>
      </c>
      <c r="D4570">
        <v>1500</v>
      </c>
      <c r="E4570"/>
      <c r="F4570" t="s">
        <v>253</v>
      </c>
      <c r="G4570">
        <v>4</v>
      </c>
      <c r="H4570">
        <v>0</v>
      </c>
      <c r="I4570">
        <v>0</v>
      </c>
      <c r="J4570">
        <v>0</v>
      </c>
      <c r="K4570">
        <v>0</v>
      </c>
      <c r="L4570">
        <v>0</v>
      </c>
      <c r="M4570" t="s">
        <v>3278</v>
      </c>
    </row>
    <row r="4571" spans="1:13">
      <c r="A4571" s="13">
        <f t="shared" si="71"/>
        <v>11.06</v>
      </c>
      <c r="B4571">
        <v>3007558</v>
      </c>
      <c r="C4571">
        <v>1380</v>
      </c>
      <c r="D4571">
        <v>1501</v>
      </c>
      <c r="E4571"/>
      <c r="F4571" t="s">
        <v>122</v>
      </c>
      <c r="G4571">
        <v>11.06</v>
      </c>
      <c r="H4571">
        <v>0</v>
      </c>
      <c r="I4571">
        <v>0</v>
      </c>
      <c r="J4571">
        <v>0</v>
      </c>
      <c r="K4571">
        <v>0</v>
      </c>
      <c r="L4571">
        <v>0</v>
      </c>
      <c r="M4571" t="s">
        <v>3279</v>
      </c>
    </row>
    <row r="4572" spans="1:13">
      <c r="A4572" s="13">
        <f t="shared" si="71"/>
        <v>31</v>
      </c>
      <c r="B4572">
        <v>3007559</v>
      </c>
      <c r="C4572">
        <v>1380</v>
      </c>
      <c r="D4572">
        <v>1500</v>
      </c>
      <c r="E4572"/>
      <c r="F4572" t="s">
        <v>253</v>
      </c>
      <c r="G4572">
        <v>31</v>
      </c>
      <c r="H4572">
        <v>0</v>
      </c>
      <c r="I4572">
        <v>0</v>
      </c>
      <c r="J4572">
        <v>0</v>
      </c>
      <c r="K4572">
        <v>0</v>
      </c>
      <c r="L4572">
        <v>0</v>
      </c>
      <c r="M4572" t="s">
        <v>3280</v>
      </c>
    </row>
    <row r="4573" spans="1:13">
      <c r="A4573" s="13">
        <f t="shared" si="71"/>
        <v>1</v>
      </c>
      <c r="B4573">
        <v>3007560</v>
      </c>
      <c r="C4573">
        <v>1380</v>
      </c>
      <c r="D4573">
        <v>1501</v>
      </c>
      <c r="E4573"/>
      <c r="F4573" t="s">
        <v>253</v>
      </c>
      <c r="G4573">
        <v>1</v>
      </c>
      <c r="H4573">
        <v>0</v>
      </c>
      <c r="I4573">
        <v>0</v>
      </c>
      <c r="J4573">
        <v>0</v>
      </c>
      <c r="K4573">
        <v>0</v>
      </c>
      <c r="L4573">
        <v>0</v>
      </c>
      <c r="M4573" t="s">
        <v>3281</v>
      </c>
    </row>
    <row r="4574" spans="1:13">
      <c r="A4574" s="13">
        <f t="shared" si="71"/>
        <v>85</v>
      </c>
      <c r="B4574">
        <v>3007561</v>
      </c>
      <c r="C4574">
        <v>1380</v>
      </c>
      <c r="D4574">
        <v>1500</v>
      </c>
      <c r="E4574"/>
      <c r="F4574" t="s">
        <v>253</v>
      </c>
      <c r="G4574">
        <v>85</v>
      </c>
      <c r="H4574">
        <v>0</v>
      </c>
      <c r="I4574">
        <v>0</v>
      </c>
      <c r="J4574">
        <v>0</v>
      </c>
      <c r="K4574">
        <v>0</v>
      </c>
      <c r="L4574">
        <v>0</v>
      </c>
      <c r="M4574" t="s">
        <v>3282</v>
      </c>
    </row>
    <row r="4575" spans="1:13">
      <c r="A4575" s="13">
        <f t="shared" si="71"/>
        <v>34</v>
      </c>
      <c r="B4575">
        <v>3007561</v>
      </c>
      <c r="C4575">
        <v>1400</v>
      </c>
      <c r="D4575">
        <v>1500</v>
      </c>
      <c r="E4575"/>
      <c r="F4575" t="s">
        <v>253</v>
      </c>
      <c r="G4575">
        <v>34</v>
      </c>
      <c r="H4575">
        <v>0</v>
      </c>
      <c r="I4575">
        <v>0</v>
      </c>
      <c r="J4575">
        <v>0</v>
      </c>
      <c r="K4575">
        <v>0</v>
      </c>
      <c r="L4575">
        <v>0</v>
      </c>
      <c r="M4575" t="s">
        <v>3282</v>
      </c>
    </row>
    <row r="4576" spans="1:13">
      <c r="A4576" s="13">
        <f t="shared" si="71"/>
        <v>118</v>
      </c>
      <c r="B4576">
        <v>3007562</v>
      </c>
      <c r="C4576">
        <v>1380</v>
      </c>
      <c r="D4576">
        <v>1500</v>
      </c>
      <c r="E4576"/>
      <c r="F4576" t="s">
        <v>253</v>
      </c>
      <c r="G4576">
        <v>118</v>
      </c>
      <c r="H4576">
        <v>0</v>
      </c>
      <c r="I4576">
        <v>0</v>
      </c>
      <c r="J4576">
        <v>0</v>
      </c>
      <c r="K4576">
        <v>0</v>
      </c>
      <c r="L4576">
        <v>0</v>
      </c>
      <c r="M4576" t="s">
        <v>3283</v>
      </c>
    </row>
    <row r="4577" spans="1:13">
      <c r="A4577" s="13">
        <f t="shared" si="71"/>
        <v>2</v>
      </c>
      <c r="B4577">
        <v>3007563</v>
      </c>
      <c r="C4577">
        <v>1380</v>
      </c>
      <c r="D4577">
        <v>1501</v>
      </c>
      <c r="E4577"/>
      <c r="F4577" t="s">
        <v>253</v>
      </c>
      <c r="G4577">
        <v>2</v>
      </c>
      <c r="H4577">
        <v>0</v>
      </c>
      <c r="I4577">
        <v>0</v>
      </c>
      <c r="J4577">
        <v>0</v>
      </c>
      <c r="K4577">
        <v>0</v>
      </c>
      <c r="L4577">
        <v>0</v>
      </c>
      <c r="M4577" t="s">
        <v>8482</v>
      </c>
    </row>
    <row r="4578" spans="1:13">
      <c r="A4578" s="13">
        <f t="shared" si="71"/>
        <v>1</v>
      </c>
      <c r="B4578">
        <v>3007564</v>
      </c>
      <c r="C4578">
        <v>1380</v>
      </c>
      <c r="D4578">
        <v>1500</v>
      </c>
      <c r="E4578"/>
      <c r="F4578" t="s">
        <v>253</v>
      </c>
      <c r="G4578">
        <v>1</v>
      </c>
      <c r="H4578">
        <v>0</v>
      </c>
      <c r="I4578">
        <v>0</v>
      </c>
      <c r="J4578">
        <v>0</v>
      </c>
      <c r="K4578">
        <v>0</v>
      </c>
      <c r="L4578">
        <v>0</v>
      </c>
      <c r="M4578" t="s">
        <v>3284</v>
      </c>
    </row>
    <row r="4579" spans="1:13">
      <c r="A4579" s="13">
        <f t="shared" si="71"/>
        <v>1</v>
      </c>
      <c r="B4579">
        <v>3007565</v>
      </c>
      <c r="C4579">
        <v>1380</v>
      </c>
      <c r="D4579">
        <v>1501</v>
      </c>
      <c r="E4579"/>
      <c r="F4579" t="s">
        <v>253</v>
      </c>
      <c r="G4579">
        <v>1</v>
      </c>
      <c r="H4579">
        <v>0</v>
      </c>
      <c r="I4579">
        <v>0</v>
      </c>
      <c r="J4579">
        <v>0</v>
      </c>
      <c r="K4579">
        <v>0</v>
      </c>
      <c r="L4579">
        <v>0</v>
      </c>
      <c r="M4579" t="s">
        <v>3285</v>
      </c>
    </row>
    <row r="4580" spans="1:13">
      <c r="A4580" s="13">
        <f t="shared" si="71"/>
        <v>16</v>
      </c>
      <c r="B4580">
        <v>3007566</v>
      </c>
      <c r="C4580">
        <v>1380</v>
      </c>
      <c r="D4580">
        <v>1500</v>
      </c>
      <c r="E4580"/>
      <c r="F4580" t="s">
        <v>253</v>
      </c>
      <c r="G4580">
        <v>16</v>
      </c>
      <c r="H4580">
        <v>0</v>
      </c>
      <c r="I4580">
        <v>0</v>
      </c>
      <c r="J4580">
        <v>0</v>
      </c>
      <c r="K4580">
        <v>0</v>
      </c>
      <c r="L4580">
        <v>0</v>
      </c>
      <c r="M4580" t="s">
        <v>8614</v>
      </c>
    </row>
    <row r="4581" spans="1:13">
      <c r="A4581" s="13">
        <f t="shared" si="71"/>
        <v>5</v>
      </c>
      <c r="B4581">
        <v>3007567</v>
      </c>
      <c r="C4581">
        <v>1380</v>
      </c>
      <c r="D4581">
        <v>1501</v>
      </c>
      <c r="E4581"/>
      <c r="F4581" t="s">
        <v>253</v>
      </c>
      <c r="G4581">
        <v>5</v>
      </c>
      <c r="H4581">
        <v>0</v>
      </c>
      <c r="I4581">
        <v>0</v>
      </c>
      <c r="J4581">
        <v>0</v>
      </c>
      <c r="K4581">
        <v>0</v>
      </c>
      <c r="L4581">
        <v>0</v>
      </c>
      <c r="M4581" t="s">
        <v>3286</v>
      </c>
    </row>
    <row r="4582" spans="1:13">
      <c r="A4582" s="13">
        <f t="shared" si="71"/>
        <v>5</v>
      </c>
      <c r="B4582">
        <v>3007568</v>
      </c>
      <c r="C4582">
        <v>1380</v>
      </c>
      <c r="D4582">
        <v>1500</v>
      </c>
      <c r="E4582"/>
      <c r="F4582" t="s">
        <v>555</v>
      </c>
      <c r="G4582">
        <v>5</v>
      </c>
      <c r="H4582">
        <v>0</v>
      </c>
      <c r="I4582">
        <v>0</v>
      </c>
      <c r="J4582">
        <v>0</v>
      </c>
      <c r="K4582">
        <v>0</v>
      </c>
      <c r="L4582">
        <v>0</v>
      </c>
      <c r="M4582" t="s">
        <v>7460</v>
      </c>
    </row>
    <row r="4583" spans="1:13">
      <c r="A4583" s="13">
        <f t="shared" si="71"/>
        <v>5</v>
      </c>
      <c r="B4583">
        <v>3007569</v>
      </c>
      <c r="C4583">
        <v>1380</v>
      </c>
      <c r="D4583">
        <v>1500</v>
      </c>
      <c r="E4583"/>
      <c r="F4583" t="s">
        <v>555</v>
      </c>
      <c r="G4583">
        <v>5</v>
      </c>
      <c r="H4583">
        <v>0</v>
      </c>
      <c r="I4583">
        <v>0</v>
      </c>
      <c r="J4583">
        <v>0</v>
      </c>
      <c r="K4583">
        <v>0</v>
      </c>
      <c r="L4583">
        <v>0</v>
      </c>
      <c r="M4583" t="s">
        <v>8502</v>
      </c>
    </row>
    <row r="4584" spans="1:13">
      <c r="A4584" s="13">
        <f t="shared" si="71"/>
        <v>1</v>
      </c>
      <c r="B4584">
        <v>3007571</v>
      </c>
      <c r="C4584">
        <v>1380</v>
      </c>
      <c r="D4584">
        <v>1500</v>
      </c>
      <c r="E4584"/>
      <c r="F4584" t="s">
        <v>253</v>
      </c>
      <c r="G4584">
        <v>1</v>
      </c>
      <c r="H4584">
        <v>0</v>
      </c>
      <c r="I4584">
        <v>0</v>
      </c>
      <c r="J4584">
        <v>0</v>
      </c>
      <c r="K4584">
        <v>0</v>
      </c>
      <c r="L4584">
        <v>0</v>
      </c>
      <c r="M4584" t="s">
        <v>3287</v>
      </c>
    </row>
    <row r="4585" spans="1:13">
      <c r="A4585" s="13">
        <f t="shared" si="71"/>
        <v>558</v>
      </c>
      <c r="B4585">
        <v>3007572</v>
      </c>
      <c r="C4585">
        <v>1380</v>
      </c>
      <c r="D4585">
        <v>1500</v>
      </c>
      <c r="E4585"/>
      <c r="F4585" t="s">
        <v>555</v>
      </c>
      <c r="G4585">
        <v>558</v>
      </c>
      <c r="H4585">
        <v>0</v>
      </c>
      <c r="I4585">
        <v>0</v>
      </c>
      <c r="J4585">
        <v>0</v>
      </c>
      <c r="K4585">
        <v>0</v>
      </c>
      <c r="L4585">
        <v>0</v>
      </c>
      <c r="M4585" t="s">
        <v>3288</v>
      </c>
    </row>
    <row r="4586" spans="1:13">
      <c r="A4586" s="13">
        <f t="shared" si="71"/>
        <v>1</v>
      </c>
      <c r="B4586">
        <v>3007574</v>
      </c>
      <c r="C4586">
        <v>1380</v>
      </c>
      <c r="D4586">
        <v>1501</v>
      </c>
      <c r="E4586"/>
      <c r="F4586" t="s">
        <v>253</v>
      </c>
      <c r="G4586">
        <v>1</v>
      </c>
      <c r="H4586">
        <v>0</v>
      </c>
      <c r="I4586">
        <v>0</v>
      </c>
      <c r="J4586">
        <v>0</v>
      </c>
      <c r="K4586">
        <v>0</v>
      </c>
      <c r="L4586">
        <v>0</v>
      </c>
      <c r="M4586" t="s">
        <v>3289</v>
      </c>
    </row>
    <row r="4587" spans="1:13">
      <c r="A4587" s="13">
        <f t="shared" si="71"/>
        <v>3</v>
      </c>
      <c r="B4587">
        <v>3007575</v>
      </c>
      <c r="C4587">
        <v>1380</v>
      </c>
      <c r="D4587">
        <v>1500</v>
      </c>
      <c r="E4587"/>
      <c r="F4587" t="s">
        <v>253</v>
      </c>
      <c r="G4587">
        <v>3</v>
      </c>
      <c r="H4587">
        <v>0</v>
      </c>
      <c r="I4587">
        <v>0</v>
      </c>
      <c r="J4587">
        <v>0</v>
      </c>
      <c r="K4587">
        <v>0</v>
      </c>
      <c r="L4587">
        <v>0</v>
      </c>
      <c r="M4587" t="s">
        <v>3290</v>
      </c>
    </row>
    <row r="4588" spans="1:13">
      <c r="A4588" s="13">
        <f t="shared" si="71"/>
        <v>3</v>
      </c>
      <c r="B4588">
        <v>3007577</v>
      </c>
      <c r="C4588">
        <v>1380</v>
      </c>
      <c r="D4588">
        <v>1500</v>
      </c>
      <c r="E4588"/>
      <c r="F4588" t="s">
        <v>253</v>
      </c>
      <c r="G4588">
        <v>3</v>
      </c>
      <c r="H4588">
        <v>0</v>
      </c>
      <c r="I4588">
        <v>0</v>
      </c>
      <c r="J4588">
        <v>0</v>
      </c>
      <c r="K4588">
        <v>0</v>
      </c>
      <c r="L4588">
        <v>0</v>
      </c>
      <c r="M4588" t="s">
        <v>3291</v>
      </c>
    </row>
    <row r="4589" spans="1:13">
      <c r="A4589" s="13">
        <f t="shared" si="71"/>
        <v>4</v>
      </c>
      <c r="B4589">
        <v>3007578</v>
      </c>
      <c r="C4589">
        <v>1380</v>
      </c>
      <c r="D4589">
        <v>1500</v>
      </c>
      <c r="E4589"/>
      <c r="F4589" t="s">
        <v>253</v>
      </c>
      <c r="G4589">
        <v>4</v>
      </c>
      <c r="H4589">
        <v>0</v>
      </c>
      <c r="I4589">
        <v>0</v>
      </c>
      <c r="J4589">
        <v>0</v>
      </c>
      <c r="K4589">
        <v>0</v>
      </c>
      <c r="L4589">
        <v>0</v>
      </c>
      <c r="M4589" t="s">
        <v>3292</v>
      </c>
    </row>
    <row r="4590" spans="1:13">
      <c r="A4590" s="13">
        <f t="shared" si="71"/>
        <v>126</v>
      </c>
      <c r="B4590">
        <v>3007579</v>
      </c>
      <c r="C4590">
        <v>1380</v>
      </c>
      <c r="D4590">
        <v>1500</v>
      </c>
      <c r="E4590"/>
      <c r="F4590" t="s">
        <v>253</v>
      </c>
      <c r="G4590">
        <v>126</v>
      </c>
      <c r="H4590">
        <v>0</v>
      </c>
      <c r="I4590">
        <v>0</v>
      </c>
      <c r="J4590">
        <v>0</v>
      </c>
      <c r="K4590">
        <v>0</v>
      </c>
      <c r="L4590">
        <v>0</v>
      </c>
      <c r="M4590" t="s">
        <v>3293</v>
      </c>
    </row>
    <row r="4591" spans="1:13">
      <c r="A4591" s="13">
        <f t="shared" si="71"/>
        <v>34</v>
      </c>
      <c r="B4591">
        <v>3007580</v>
      </c>
      <c r="C4591">
        <v>1380</v>
      </c>
      <c r="D4591">
        <v>1500</v>
      </c>
      <c r="E4591"/>
      <c r="F4591" t="s">
        <v>253</v>
      </c>
      <c r="G4591">
        <v>34</v>
      </c>
      <c r="H4591">
        <v>0</v>
      </c>
      <c r="I4591">
        <v>0</v>
      </c>
      <c r="J4591">
        <v>0</v>
      </c>
      <c r="K4591">
        <v>0</v>
      </c>
      <c r="L4591">
        <v>0</v>
      </c>
      <c r="M4591" t="s">
        <v>3294</v>
      </c>
    </row>
    <row r="4592" spans="1:13">
      <c r="A4592" s="13">
        <f t="shared" si="71"/>
        <v>27</v>
      </c>
      <c r="B4592">
        <v>3007580</v>
      </c>
      <c r="C4592">
        <v>1400</v>
      </c>
      <c r="D4592">
        <v>1500</v>
      </c>
      <c r="E4592"/>
      <c r="F4592" t="s">
        <v>253</v>
      </c>
      <c r="G4592">
        <v>27</v>
      </c>
      <c r="H4592">
        <v>0</v>
      </c>
      <c r="I4592">
        <v>0</v>
      </c>
      <c r="J4592">
        <v>0</v>
      </c>
      <c r="K4592">
        <v>0</v>
      </c>
      <c r="L4592">
        <v>0</v>
      </c>
      <c r="M4592" t="s">
        <v>3294</v>
      </c>
    </row>
    <row r="4593" spans="1:13">
      <c r="A4593" s="13">
        <f t="shared" si="71"/>
        <v>192</v>
      </c>
      <c r="B4593">
        <v>3007581</v>
      </c>
      <c r="C4593">
        <v>1400</v>
      </c>
      <c r="D4593">
        <v>1500</v>
      </c>
      <c r="E4593"/>
      <c r="F4593" t="s">
        <v>1443</v>
      </c>
      <c r="G4593">
        <v>192</v>
      </c>
      <c r="H4593">
        <v>0</v>
      </c>
      <c r="I4593">
        <v>0</v>
      </c>
      <c r="J4593">
        <v>0</v>
      </c>
      <c r="K4593">
        <v>0</v>
      </c>
      <c r="L4593">
        <v>0</v>
      </c>
      <c r="M4593" t="s">
        <v>3295</v>
      </c>
    </row>
    <row r="4594" spans="1:13">
      <c r="A4594" s="13">
        <f t="shared" si="71"/>
        <v>6</v>
      </c>
      <c r="B4594">
        <v>3007582</v>
      </c>
      <c r="C4594">
        <v>1380</v>
      </c>
      <c r="D4594">
        <v>1500</v>
      </c>
      <c r="E4594"/>
      <c r="F4594" t="s">
        <v>1443</v>
      </c>
      <c r="G4594">
        <v>6</v>
      </c>
      <c r="H4594">
        <v>0</v>
      </c>
      <c r="I4594">
        <v>0</v>
      </c>
      <c r="J4594">
        <v>0</v>
      </c>
      <c r="K4594">
        <v>0</v>
      </c>
      <c r="L4594">
        <v>0</v>
      </c>
      <c r="M4594" t="s">
        <v>3296</v>
      </c>
    </row>
    <row r="4595" spans="1:13">
      <c r="A4595" s="13">
        <f t="shared" si="71"/>
        <v>14</v>
      </c>
      <c r="B4595">
        <v>3007582</v>
      </c>
      <c r="C4595">
        <v>1400</v>
      </c>
      <c r="D4595">
        <v>1500</v>
      </c>
      <c r="E4595"/>
      <c r="F4595" t="s">
        <v>1443</v>
      </c>
      <c r="G4595">
        <v>14</v>
      </c>
      <c r="H4595">
        <v>0</v>
      </c>
      <c r="I4595">
        <v>0</v>
      </c>
      <c r="J4595">
        <v>0</v>
      </c>
      <c r="K4595">
        <v>0</v>
      </c>
      <c r="L4595">
        <v>0</v>
      </c>
      <c r="M4595" t="s">
        <v>3296</v>
      </c>
    </row>
    <row r="4596" spans="1:13">
      <c r="A4596" s="13">
        <f t="shared" si="71"/>
        <v>5</v>
      </c>
      <c r="B4596">
        <v>3007583</v>
      </c>
      <c r="C4596">
        <v>1380</v>
      </c>
      <c r="D4596">
        <v>1500</v>
      </c>
      <c r="E4596"/>
      <c r="F4596" t="s">
        <v>253</v>
      </c>
      <c r="G4596">
        <v>5</v>
      </c>
      <c r="H4596">
        <v>0</v>
      </c>
      <c r="I4596">
        <v>0</v>
      </c>
      <c r="J4596">
        <v>0</v>
      </c>
      <c r="K4596">
        <v>0</v>
      </c>
      <c r="L4596">
        <v>0</v>
      </c>
      <c r="M4596" t="s">
        <v>3297</v>
      </c>
    </row>
    <row r="4597" spans="1:13">
      <c r="A4597" s="13">
        <f t="shared" si="71"/>
        <v>22</v>
      </c>
      <c r="B4597">
        <v>3007583</v>
      </c>
      <c r="C4597">
        <v>1400</v>
      </c>
      <c r="D4597">
        <v>1500</v>
      </c>
      <c r="E4597"/>
      <c r="F4597" t="s">
        <v>253</v>
      </c>
      <c r="G4597">
        <v>22</v>
      </c>
      <c r="H4597">
        <v>0</v>
      </c>
      <c r="I4597">
        <v>0</v>
      </c>
      <c r="J4597">
        <v>0</v>
      </c>
      <c r="K4597">
        <v>0</v>
      </c>
      <c r="L4597">
        <v>0</v>
      </c>
      <c r="M4597" t="s">
        <v>3297</v>
      </c>
    </row>
    <row r="4598" spans="1:13">
      <c r="A4598" s="13">
        <f t="shared" si="71"/>
        <v>96</v>
      </c>
      <c r="B4598">
        <v>3007584</v>
      </c>
      <c r="C4598">
        <v>1380</v>
      </c>
      <c r="D4598">
        <v>1500</v>
      </c>
      <c r="E4598"/>
      <c r="F4598" t="s">
        <v>253</v>
      </c>
      <c r="G4598">
        <v>96</v>
      </c>
      <c r="H4598">
        <v>0</v>
      </c>
      <c r="I4598">
        <v>0</v>
      </c>
      <c r="J4598">
        <v>0</v>
      </c>
      <c r="K4598">
        <v>0</v>
      </c>
      <c r="L4598">
        <v>0</v>
      </c>
      <c r="M4598" t="s">
        <v>3298</v>
      </c>
    </row>
    <row r="4599" spans="1:13">
      <c r="A4599" s="13">
        <f t="shared" si="71"/>
        <v>36</v>
      </c>
      <c r="B4599">
        <v>3007585</v>
      </c>
      <c r="C4599">
        <v>1380</v>
      </c>
      <c r="D4599">
        <v>1500</v>
      </c>
      <c r="E4599"/>
      <c r="F4599" t="s">
        <v>253</v>
      </c>
      <c r="G4599">
        <v>36</v>
      </c>
      <c r="H4599">
        <v>0</v>
      </c>
      <c r="I4599">
        <v>0</v>
      </c>
      <c r="J4599">
        <v>0</v>
      </c>
      <c r="K4599">
        <v>0</v>
      </c>
      <c r="L4599">
        <v>0</v>
      </c>
      <c r="M4599" t="s">
        <v>3299</v>
      </c>
    </row>
    <row r="4600" spans="1:13">
      <c r="A4600" s="13">
        <f t="shared" si="71"/>
        <v>124</v>
      </c>
      <c r="B4600">
        <v>3007586</v>
      </c>
      <c r="C4600">
        <v>1380</v>
      </c>
      <c r="D4600">
        <v>1500</v>
      </c>
      <c r="E4600"/>
      <c r="F4600" t="s">
        <v>253</v>
      </c>
      <c r="G4600">
        <v>124</v>
      </c>
      <c r="H4600">
        <v>0</v>
      </c>
      <c r="I4600">
        <v>0</v>
      </c>
      <c r="J4600">
        <v>0</v>
      </c>
      <c r="K4600">
        <v>0</v>
      </c>
      <c r="L4600">
        <v>0</v>
      </c>
      <c r="M4600" t="s">
        <v>7914</v>
      </c>
    </row>
    <row r="4601" spans="1:13">
      <c r="A4601" s="13">
        <f t="shared" si="71"/>
        <v>76</v>
      </c>
      <c r="B4601">
        <v>3007587</v>
      </c>
      <c r="C4601">
        <v>1380</v>
      </c>
      <c r="D4601">
        <v>1500</v>
      </c>
      <c r="E4601"/>
      <c r="F4601" t="s">
        <v>253</v>
      </c>
      <c r="G4601">
        <v>76</v>
      </c>
      <c r="H4601">
        <v>0</v>
      </c>
      <c r="I4601">
        <v>0</v>
      </c>
      <c r="J4601">
        <v>0</v>
      </c>
      <c r="K4601">
        <v>0</v>
      </c>
      <c r="L4601">
        <v>0</v>
      </c>
      <c r="M4601" t="s">
        <v>3300</v>
      </c>
    </row>
    <row r="4602" spans="1:13">
      <c r="A4602" s="13">
        <f t="shared" si="71"/>
        <v>324</v>
      </c>
      <c r="B4602">
        <v>3007588</v>
      </c>
      <c r="C4602">
        <v>1380</v>
      </c>
      <c r="D4602">
        <v>1500</v>
      </c>
      <c r="E4602"/>
      <c r="F4602" t="s">
        <v>1443</v>
      </c>
      <c r="G4602">
        <v>324</v>
      </c>
      <c r="H4602">
        <v>0</v>
      </c>
      <c r="I4602">
        <v>0</v>
      </c>
      <c r="J4602">
        <v>0</v>
      </c>
      <c r="K4602">
        <v>0</v>
      </c>
      <c r="L4602">
        <v>0</v>
      </c>
      <c r="M4602" t="s">
        <v>3301</v>
      </c>
    </row>
    <row r="4603" spans="1:13">
      <c r="A4603" s="13">
        <f t="shared" si="71"/>
        <v>3</v>
      </c>
      <c r="B4603">
        <v>3007590</v>
      </c>
      <c r="C4603">
        <v>1380</v>
      </c>
      <c r="D4603">
        <v>1500</v>
      </c>
      <c r="E4603"/>
      <c r="F4603" t="s">
        <v>253</v>
      </c>
      <c r="G4603">
        <v>3</v>
      </c>
      <c r="H4603">
        <v>0</v>
      </c>
      <c r="I4603">
        <v>0</v>
      </c>
      <c r="J4603">
        <v>0</v>
      </c>
      <c r="K4603">
        <v>0</v>
      </c>
      <c r="L4603">
        <v>0</v>
      </c>
      <c r="M4603" t="s">
        <v>3302</v>
      </c>
    </row>
    <row r="4604" spans="1:13">
      <c r="A4604" s="13">
        <f t="shared" si="71"/>
        <v>8</v>
      </c>
      <c r="B4604">
        <v>3007591</v>
      </c>
      <c r="C4604">
        <v>1380</v>
      </c>
      <c r="D4604">
        <v>1500</v>
      </c>
      <c r="E4604"/>
      <c r="F4604" t="s">
        <v>253</v>
      </c>
      <c r="G4604">
        <v>8</v>
      </c>
      <c r="H4604">
        <v>0</v>
      </c>
      <c r="I4604">
        <v>0</v>
      </c>
      <c r="J4604">
        <v>0</v>
      </c>
      <c r="K4604">
        <v>0</v>
      </c>
      <c r="L4604">
        <v>0</v>
      </c>
      <c r="M4604" t="s">
        <v>7501</v>
      </c>
    </row>
    <row r="4605" spans="1:13">
      <c r="A4605" s="13">
        <f t="shared" si="71"/>
        <v>5</v>
      </c>
      <c r="B4605">
        <v>3007592</v>
      </c>
      <c r="C4605">
        <v>1380</v>
      </c>
      <c r="D4605">
        <v>1500</v>
      </c>
      <c r="E4605"/>
      <c r="F4605" t="s">
        <v>1443</v>
      </c>
      <c r="G4605">
        <v>5</v>
      </c>
      <c r="H4605">
        <v>0</v>
      </c>
      <c r="I4605">
        <v>0</v>
      </c>
      <c r="J4605">
        <v>0</v>
      </c>
      <c r="K4605">
        <v>0</v>
      </c>
      <c r="L4605">
        <v>0</v>
      </c>
      <c r="M4605" t="s">
        <v>3303</v>
      </c>
    </row>
    <row r="4606" spans="1:13">
      <c r="A4606" s="13">
        <f t="shared" si="71"/>
        <v>41</v>
      </c>
      <c r="B4606">
        <v>3007592</v>
      </c>
      <c r="C4606">
        <v>1400</v>
      </c>
      <c r="D4606">
        <v>1500</v>
      </c>
      <c r="E4606"/>
      <c r="F4606" t="s">
        <v>1443</v>
      </c>
      <c r="G4606">
        <v>41</v>
      </c>
      <c r="H4606">
        <v>0</v>
      </c>
      <c r="I4606">
        <v>0</v>
      </c>
      <c r="J4606">
        <v>0</v>
      </c>
      <c r="K4606">
        <v>0</v>
      </c>
      <c r="L4606">
        <v>0</v>
      </c>
      <c r="M4606" t="s">
        <v>3303</v>
      </c>
    </row>
    <row r="4607" spans="1:13">
      <c r="A4607" s="13">
        <f t="shared" si="71"/>
        <v>150</v>
      </c>
      <c r="B4607">
        <v>3007593</v>
      </c>
      <c r="C4607">
        <v>1380</v>
      </c>
      <c r="D4607">
        <v>1500</v>
      </c>
      <c r="E4607"/>
      <c r="F4607" t="s">
        <v>253</v>
      </c>
      <c r="G4607">
        <v>150</v>
      </c>
      <c r="H4607">
        <v>0</v>
      </c>
      <c r="I4607">
        <v>0</v>
      </c>
      <c r="J4607">
        <v>0</v>
      </c>
      <c r="K4607">
        <v>0</v>
      </c>
      <c r="L4607">
        <v>0</v>
      </c>
      <c r="M4607" t="s">
        <v>7530</v>
      </c>
    </row>
    <row r="4608" spans="1:13">
      <c r="A4608" s="13">
        <f t="shared" si="71"/>
        <v>30</v>
      </c>
      <c r="B4608">
        <v>3007593</v>
      </c>
      <c r="C4608">
        <v>1400</v>
      </c>
      <c r="D4608">
        <v>1500</v>
      </c>
      <c r="E4608"/>
      <c r="F4608" t="s">
        <v>253</v>
      </c>
      <c r="G4608">
        <v>30</v>
      </c>
      <c r="H4608">
        <v>0</v>
      </c>
      <c r="I4608">
        <v>0</v>
      </c>
      <c r="J4608">
        <v>0</v>
      </c>
      <c r="K4608">
        <v>0</v>
      </c>
      <c r="L4608">
        <v>0</v>
      </c>
      <c r="M4608" t="s">
        <v>7530</v>
      </c>
    </row>
    <row r="4609" spans="1:13">
      <c r="A4609" s="13">
        <f t="shared" si="71"/>
        <v>29</v>
      </c>
      <c r="B4609">
        <v>3007594</v>
      </c>
      <c r="C4609">
        <v>1380</v>
      </c>
      <c r="D4609">
        <v>1500</v>
      </c>
      <c r="E4609"/>
      <c r="F4609" t="s">
        <v>253</v>
      </c>
      <c r="G4609">
        <v>29</v>
      </c>
      <c r="H4609">
        <v>0</v>
      </c>
      <c r="I4609">
        <v>0</v>
      </c>
      <c r="J4609">
        <v>0</v>
      </c>
      <c r="K4609">
        <v>0</v>
      </c>
      <c r="L4609">
        <v>0</v>
      </c>
      <c r="M4609" t="s">
        <v>7804</v>
      </c>
    </row>
    <row r="4610" spans="1:13">
      <c r="A4610" s="13">
        <f t="shared" si="71"/>
        <v>32</v>
      </c>
      <c r="B4610">
        <v>3007595</v>
      </c>
      <c r="C4610">
        <v>1380</v>
      </c>
      <c r="D4610">
        <v>1500</v>
      </c>
      <c r="E4610"/>
      <c r="F4610" t="s">
        <v>253</v>
      </c>
      <c r="G4610">
        <v>32</v>
      </c>
      <c r="H4610">
        <v>0</v>
      </c>
      <c r="I4610">
        <v>0</v>
      </c>
      <c r="J4610">
        <v>0</v>
      </c>
      <c r="K4610">
        <v>0</v>
      </c>
      <c r="L4610">
        <v>0</v>
      </c>
      <c r="M4610" t="s">
        <v>3304</v>
      </c>
    </row>
    <row r="4611" spans="1:13">
      <c r="A4611" s="13">
        <f t="shared" ref="A4611:A4674" si="72">G4611+H4611+I4611</f>
        <v>63</v>
      </c>
      <c r="B4611">
        <v>3007596</v>
      </c>
      <c r="C4611">
        <v>1380</v>
      </c>
      <c r="D4611">
        <v>1500</v>
      </c>
      <c r="E4611"/>
      <c r="F4611" t="s">
        <v>253</v>
      </c>
      <c r="G4611">
        <v>63</v>
      </c>
      <c r="H4611">
        <v>0</v>
      </c>
      <c r="I4611">
        <v>0</v>
      </c>
      <c r="J4611">
        <v>0</v>
      </c>
      <c r="K4611">
        <v>0</v>
      </c>
      <c r="L4611">
        <v>0</v>
      </c>
      <c r="M4611" t="s">
        <v>3305</v>
      </c>
    </row>
    <row r="4612" spans="1:13">
      <c r="A4612" s="13">
        <f t="shared" si="72"/>
        <v>12</v>
      </c>
      <c r="B4612">
        <v>3007597</v>
      </c>
      <c r="C4612">
        <v>1380</v>
      </c>
      <c r="D4612">
        <v>1500</v>
      </c>
      <c r="E4612"/>
      <c r="F4612" t="s">
        <v>253</v>
      </c>
      <c r="G4612">
        <v>12</v>
      </c>
      <c r="H4612">
        <v>0</v>
      </c>
      <c r="I4612">
        <v>0</v>
      </c>
      <c r="J4612">
        <v>0</v>
      </c>
      <c r="K4612">
        <v>0</v>
      </c>
      <c r="L4612">
        <v>0</v>
      </c>
      <c r="M4612" t="s">
        <v>3306</v>
      </c>
    </row>
    <row r="4613" spans="1:13">
      <c r="A4613" s="13">
        <f t="shared" si="72"/>
        <v>10</v>
      </c>
      <c r="B4613">
        <v>3007598</v>
      </c>
      <c r="C4613">
        <v>1380</v>
      </c>
      <c r="D4613">
        <v>1500</v>
      </c>
      <c r="E4613"/>
      <c r="F4613" t="s">
        <v>1443</v>
      </c>
      <c r="G4613">
        <v>10</v>
      </c>
      <c r="H4613">
        <v>0</v>
      </c>
      <c r="I4613">
        <v>0</v>
      </c>
      <c r="J4613">
        <v>0</v>
      </c>
      <c r="K4613">
        <v>0</v>
      </c>
      <c r="L4613">
        <v>0</v>
      </c>
      <c r="M4613" t="s">
        <v>3307</v>
      </c>
    </row>
    <row r="4614" spans="1:13">
      <c r="A4614" s="13">
        <f t="shared" si="72"/>
        <v>6</v>
      </c>
      <c r="B4614">
        <v>3007598</v>
      </c>
      <c r="C4614">
        <v>1400</v>
      </c>
      <c r="D4614">
        <v>1500</v>
      </c>
      <c r="E4614"/>
      <c r="F4614" t="s">
        <v>1443</v>
      </c>
      <c r="G4614">
        <v>6</v>
      </c>
      <c r="H4614">
        <v>0</v>
      </c>
      <c r="I4614">
        <v>0</v>
      </c>
      <c r="J4614">
        <v>0</v>
      </c>
      <c r="K4614">
        <v>0</v>
      </c>
      <c r="L4614">
        <v>0</v>
      </c>
      <c r="M4614" t="s">
        <v>3307</v>
      </c>
    </row>
    <row r="4615" spans="1:13">
      <c r="A4615" s="13">
        <f t="shared" si="72"/>
        <v>21</v>
      </c>
      <c r="B4615">
        <v>3007600</v>
      </c>
      <c r="C4615">
        <v>1380</v>
      </c>
      <c r="D4615">
        <v>1500</v>
      </c>
      <c r="E4615"/>
      <c r="F4615" t="s">
        <v>253</v>
      </c>
      <c r="G4615">
        <v>21</v>
      </c>
      <c r="H4615">
        <v>0</v>
      </c>
      <c r="I4615">
        <v>0</v>
      </c>
      <c r="J4615">
        <v>0</v>
      </c>
      <c r="K4615">
        <v>0</v>
      </c>
      <c r="L4615">
        <v>0</v>
      </c>
      <c r="M4615" t="s">
        <v>3308</v>
      </c>
    </row>
    <row r="4616" spans="1:13">
      <c r="A4616" s="13">
        <f t="shared" si="72"/>
        <v>10</v>
      </c>
      <c r="B4616">
        <v>3007600</v>
      </c>
      <c r="C4616">
        <v>1400</v>
      </c>
      <c r="D4616">
        <v>1500</v>
      </c>
      <c r="E4616"/>
      <c r="F4616" t="s">
        <v>253</v>
      </c>
      <c r="G4616">
        <v>10</v>
      </c>
      <c r="H4616">
        <v>0</v>
      </c>
      <c r="I4616">
        <v>0</v>
      </c>
      <c r="J4616">
        <v>0</v>
      </c>
      <c r="K4616">
        <v>0</v>
      </c>
      <c r="L4616">
        <v>0</v>
      </c>
      <c r="M4616" t="s">
        <v>3308</v>
      </c>
    </row>
    <row r="4617" spans="1:13">
      <c r="A4617" s="13">
        <f t="shared" si="72"/>
        <v>225</v>
      </c>
      <c r="B4617">
        <v>3007601</v>
      </c>
      <c r="C4617">
        <v>1380</v>
      </c>
      <c r="D4617">
        <v>1500</v>
      </c>
      <c r="E4617"/>
      <c r="F4617" t="s">
        <v>1443</v>
      </c>
      <c r="G4617">
        <v>225</v>
      </c>
      <c r="H4617">
        <v>0</v>
      </c>
      <c r="I4617">
        <v>0</v>
      </c>
      <c r="J4617">
        <v>0</v>
      </c>
      <c r="K4617">
        <v>0</v>
      </c>
      <c r="L4617">
        <v>0</v>
      </c>
      <c r="M4617" t="s">
        <v>3309</v>
      </c>
    </row>
    <row r="4618" spans="1:13">
      <c r="A4618" s="13">
        <f t="shared" si="72"/>
        <v>106</v>
      </c>
      <c r="B4618">
        <v>3007601</v>
      </c>
      <c r="C4618">
        <v>1400</v>
      </c>
      <c r="D4618">
        <v>1500</v>
      </c>
      <c r="E4618"/>
      <c r="F4618" t="s">
        <v>1443</v>
      </c>
      <c r="G4618">
        <v>106</v>
      </c>
      <c r="H4618">
        <v>0</v>
      </c>
      <c r="I4618">
        <v>0</v>
      </c>
      <c r="J4618">
        <v>0</v>
      </c>
      <c r="K4618">
        <v>0</v>
      </c>
      <c r="L4618">
        <v>0</v>
      </c>
      <c r="M4618" t="s">
        <v>3309</v>
      </c>
    </row>
    <row r="4619" spans="1:13">
      <c r="A4619" s="13">
        <f t="shared" si="72"/>
        <v>283</v>
      </c>
      <c r="B4619">
        <v>3007606</v>
      </c>
      <c r="C4619">
        <v>1380</v>
      </c>
      <c r="D4619">
        <v>1500</v>
      </c>
      <c r="E4619"/>
      <c r="F4619" t="s">
        <v>253</v>
      </c>
      <c r="G4619">
        <v>283</v>
      </c>
      <c r="H4619">
        <v>0</v>
      </c>
      <c r="I4619">
        <v>0</v>
      </c>
      <c r="J4619">
        <v>0</v>
      </c>
      <c r="K4619">
        <v>0</v>
      </c>
      <c r="L4619">
        <v>0</v>
      </c>
      <c r="M4619" t="s">
        <v>3310</v>
      </c>
    </row>
    <row r="4620" spans="1:13">
      <c r="A4620" s="13">
        <f t="shared" si="72"/>
        <v>19</v>
      </c>
      <c r="B4620">
        <v>3007606</v>
      </c>
      <c r="C4620">
        <v>1400</v>
      </c>
      <c r="D4620">
        <v>1500</v>
      </c>
      <c r="E4620"/>
      <c r="F4620" t="s">
        <v>253</v>
      </c>
      <c r="G4620">
        <v>19</v>
      </c>
      <c r="H4620">
        <v>0</v>
      </c>
      <c r="I4620">
        <v>0</v>
      </c>
      <c r="J4620">
        <v>0</v>
      </c>
      <c r="K4620">
        <v>0</v>
      </c>
      <c r="L4620">
        <v>0</v>
      </c>
      <c r="M4620" t="s">
        <v>3310</v>
      </c>
    </row>
    <row r="4621" spans="1:13">
      <c r="A4621" s="13">
        <f t="shared" si="72"/>
        <v>100</v>
      </c>
      <c r="B4621">
        <v>3007607</v>
      </c>
      <c r="C4621">
        <v>1380</v>
      </c>
      <c r="D4621">
        <v>1500</v>
      </c>
      <c r="E4621"/>
      <c r="F4621" t="s">
        <v>253</v>
      </c>
      <c r="G4621">
        <v>100</v>
      </c>
      <c r="H4621">
        <v>0</v>
      </c>
      <c r="I4621">
        <v>0</v>
      </c>
      <c r="J4621">
        <v>0</v>
      </c>
      <c r="K4621">
        <v>0</v>
      </c>
      <c r="L4621">
        <v>0</v>
      </c>
      <c r="M4621" t="s">
        <v>8519</v>
      </c>
    </row>
    <row r="4622" spans="1:13">
      <c r="A4622" s="13">
        <f t="shared" si="72"/>
        <v>91</v>
      </c>
      <c r="B4622">
        <v>3007608</v>
      </c>
      <c r="C4622">
        <v>1380</v>
      </c>
      <c r="D4622">
        <v>1500</v>
      </c>
      <c r="E4622"/>
      <c r="F4622" t="s">
        <v>253</v>
      </c>
      <c r="G4622">
        <v>91</v>
      </c>
      <c r="H4622">
        <v>0</v>
      </c>
      <c r="I4622">
        <v>0</v>
      </c>
      <c r="J4622">
        <v>0</v>
      </c>
      <c r="K4622">
        <v>0</v>
      </c>
      <c r="L4622">
        <v>0</v>
      </c>
      <c r="M4622" t="s">
        <v>3311</v>
      </c>
    </row>
    <row r="4623" spans="1:13">
      <c r="A4623" s="13">
        <f t="shared" si="72"/>
        <v>47</v>
      </c>
      <c r="B4623">
        <v>3007608</v>
      </c>
      <c r="C4623">
        <v>1400</v>
      </c>
      <c r="D4623">
        <v>1500</v>
      </c>
      <c r="E4623"/>
      <c r="F4623" t="s">
        <v>253</v>
      </c>
      <c r="G4623">
        <v>47</v>
      </c>
      <c r="H4623">
        <v>0</v>
      </c>
      <c r="I4623">
        <v>0</v>
      </c>
      <c r="J4623">
        <v>0</v>
      </c>
      <c r="K4623">
        <v>0</v>
      </c>
      <c r="L4623">
        <v>0</v>
      </c>
      <c r="M4623" t="s">
        <v>3311</v>
      </c>
    </row>
    <row r="4624" spans="1:13">
      <c r="A4624" s="13">
        <f t="shared" si="72"/>
        <v>95</v>
      </c>
      <c r="B4624">
        <v>3007609</v>
      </c>
      <c r="C4624">
        <v>1380</v>
      </c>
      <c r="D4624">
        <v>1500</v>
      </c>
      <c r="E4624"/>
      <c r="F4624" t="s">
        <v>253</v>
      </c>
      <c r="G4624">
        <v>95</v>
      </c>
      <c r="H4624">
        <v>0</v>
      </c>
      <c r="I4624">
        <v>0</v>
      </c>
      <c r="J4624">
        <v>0</v>
      </c>
      <c r="K4624">
        <v>0</v>
      </c>
      <c r="L4624">
        <v>0</v>
      </c>
      <c r="M4624" t="s">
        <v>3312</v>
      </c>
    </row>
    <row r="4625" spans="1:13">
      <c r="A4625" s="13">
        <f t="shared" si="72"/>
        <v>57</v>
      </c>
      <c r="B4625">
        <v>3007609</v>
      </c>
      <c r="C4625">
        <v>1400</v>
      </c>
      <c r="D4625">
        <v>1500</v>
      </c>
      <c r="E4625"/>
      <c r="F4625" t="s">
        <v>253</v>
      </c>
      <c r="G4625">
        <v>57</v>
      </c>
      <c r="H4625">
        <v>0</v>
      </c>
      <c r="I4625">
        <v>0</v>
      </c>
      <c r="J4625">
        <v>0</v>
      </c>
      <c r="K4625">
        <v>0</v>
      </c>
      <c r="L4625">
        <v>0</v>
      </c>
      <c r="M4625" t="s">
        <v>3312</v>
      </c>
    </row>
    <row r="4626" spans="1:13">
      <c r="A4626" s="13">
        <f t="shared" si="72"/>
        <v>65</v>
      </c>
      <c r="B4626">
        <v>3007610</v>
      </c>
      <c r="C4626">
        <v>1380</v>
      </c>
      <c r="D4626">
        <v>1500</v>
      </c>
      <c r="E4626"/>
      <c r="F4626" t="s">
        <v>253</v>
      </c>
      <c r="G4626">
        <v>65</v>
      </c>
      <c r="H4626">
        <v>0</v>
      </c>
      <c r="I4626">
        <v>0</v>
      </c>
      <c r="J4626">
        <v>0</v>
      </c>
      <c r="K4626">
        <v>0</v>
      </c>
      <c r="L4626">
        <v>0</v>
      </c>
      <c r="M4626" t="s">
        <v>3313</v>
      </c>
    </row>
    <row r="4627" spans="1:13">
      <c r="A4627" s="13">
        <f t="shared" si="72"/>
        <v>15</v>
      </c>
      <c r="B4627">
        <v>3007610</v>
      </c>
      <c r="C4627">
        <v>1400</v>
      </c>
      <c r="D4627">
        <v>1500</v>
      </c>
      <c r="E4627"/>
      <c r="F4627" t="s">
        <v>253</v>
      </c>
      <c r="G4627">
        <v>15</v>
      </c>
      <c r="H4627">
        <v>0</v>
      </c>
      <c r="I4627">
        <v>0</v>
      </c>
      <c r="J4627">
        <v>0</v>
      </c>
      <c r="K4627">
        <v>0</v>
      </c>
      <c r="L4627">
        <v>0</v>
      </c>
      <c r="M4627" t="s">
        <v>3313</v>
      </c>
    </row>
    <row r="4628" spans="1:13">
      <c r="A4628" s="13">
        <f t="shared" si="72"/>
        <v>4</v>
      </c>
      <c r="B4628">
        <v>3007612</v>
      </c>
      <c r="C4628">
        <v>1380</v>
      </c>
      <c r="D4628">
        <v>1500</v>
      </c>
      <c r="E4628"/>
      <c r="F4628" t="s">
        <v>253</v>
      </c>
      <c r="G4628">
        <v>4</v>
      </c>
      <c r="H4628">
        <v>0</v>
      </c>
      <c r="I4628">
        <v>0</v>
      </c>
      <c r="J4628">
        <v>0</v>
      </c>
      <c r="K4628">
        <v>0</v>
      </c>
      <c r="L4628">
        <v>0</v>
      </c>
      <c r="M4628" t="s">
        <v>3314</v>
      </c>
    </row>
    <row r="4629" spans="1:13">
      <c r="A4629" s="13">
        <f t="shared" si="72"/>
        <v>63</v>
      </c>
      <c r="B4629">
        <v>3007612</v>
      </c>
      <c r="C4629">
        <v>1400</v>
      </c>
      <c r="D4629">
        <v>1500</v>
      </c>
      <c r="E4629"/>
      <c r="F4629" t="s">
        <v>253</v>
      </c>
      <c r="G4629">
        <v>63</v>
      </c>
      <c r="H4629">
        <v>0</v>
      </c>
      <c r="I4629">
        <v>0</v>
      </c>
      <c r="J4629">
        <v>0</v>
      </c>
      <c r="K4629">
        <v>0</v>
      </c>
      <c r="L4629">
        <v>0</v>
      </c>
      <c r="M4629" t="s">
        <v>3314</v>
      </c>
    </row>
    <row r="4630" spans="1:13">
      <c r="A4630" s="13">
        <f t="shared" si="72"/>
        <v>2</v>
      </c>
      <c r="B4630">
        <v>3007613</v>
      </c>
      <c r="C4630">
        <v>1380</v>
      </c>
      <c r="D4630">
        <v>1500</v>
      </c>
      <c r="E4630"/>
      <c r="F4630" t="s">
        <v>253</v>
      </c>
      <c r="G4630">
        <v>2</v>
      </c>
      <c r="H4630">
        <v>0</v>
      </c>
      <c r="I4630">
        <v>0</v>
      </c>
      <c r="J4630">
        <v>0</v>
      </c>
      <c r="K4630">
        <v>0</v>
      </c>
      <c r="L4630">
        <v>0</v>
      </c>
      <c r="M4630" t="s">
        <v>3315</v>
      </c>
    </row>
    <row r="4631" spans="1:13">
      <c r="A4631" s="13">
        <f t="shared" si="72"/>
        <v>26</v>
      </c>
      <c r="B4631">
        <v>3007614</v>
      </c>
      <c r="C4631">
        <v>1380</v>
      </c>
      <c r="D4631">
        <v>1500</v>
      </c>
      <c r="E4631"/>
      <c r="F4631" t="s">
        <v>253</v>
      </c>
      <c r="G4631">
        <v>26</v>
      </c>
      <c r="H4631">
        <v>0</v>
      </c>
      <c r="I4631">
        <v>0</v>
      </c>
      <c r="J4631">
        <v>0</v>
      </c>
      <c r="K4631">
        <v>0</v>
      </c>
      <c r="L4631">
        <v>0</v>
      </c>
      <c r="M4631" t="s">
        <v>3316</v>
      </c>
    </row>
    <row r="4632" spans="1:13">
      <c r="A4632" s="13">
        <f t="shared" si="72"/>
        <v>41</v>
      </c>
      <c r="B4632">
        <v>3007615</v>
      </c>
      <c r="C4632">
        <v>1380</v>
      </c>
      <c r="D4632">
        <v>1500</v>
      </c>
      <c r="E4632"/>
      <c r="F4632" t="s">
        <v>253</v>
      </c>
      <c r="G4632">
        <v>41</v>
      </c>
      <c r="H4632">
        <v>0</v>
      </c>
      <c r="I4632">
        <v>0</v>
      </c>
      <c r="J4632">
        <v>0</v>
      </c>
      <c r="K4632">
        <v>0</v>
      </c>
      <c r="L4632">
        <v>0</v>
      </c>
      <c r="M4632" t="s">
        <v>7612</v>
      </c>
    </row>
    <row r="4633" spans="1:13">
      <c r="A4633" s="13">
        <f t="shared" si="72"/>
        <v>26</v>
      </c>
      <c r="B4633">
        <v>3007615</v>
      </c>
      <c r="C4633">
        <v>1400</v>
      </c>
      <c r="D4633">
        <v>1500</v>
      </c>
      <c r="E4633"/>
      <c r="F4633" t="s">
        <v>253</v>
      </c>
      <c r="G4633">
        <v>26</v>
      </c>
      <c r="H4633">
        <v>0</v>
      </c>
      <c r="I4633">
        <v>0</v>
      </c>
      <c r="J4633">
        <v>0</v>
      </c>
      <c r="K4633">
        <v>0</v>
      </c>
      <c r="L4633">
        <v>0</v>
      </c>
      <c r="M4633" t="s">
        <v>7612</v>
      </c>
    </row>
    <row r="4634" spans="1:13">
      <c r="A4634" s="13">
        <f t="shared" si="72"/>
        <v>3</v>
      </c>
      <c r="B4634">
        <v>3007616</v>
      </c>
      <c r="C4634">
        <v>1380</v>
      </c>
      <c r="D4634">
        <v>1500</v>
      </c>
      <c r="E4634"/>
      <c r="F4634" t="s">
        <v>253</v>
      </c>
      <c r="G4634">
        <v>3</v>
      </c>
      <c r="H4634">
        <v>0</v>
      </c>
      <c r="I4634">
        <v>0</v>
      </c>
      <c r="J4634">
        <v>0</v>
      </c>
      <c r="K4634">
        <v>0</v>
      </c>
      <c r="L4634">
        <v>0</v>
      </c>
      <c r="M4634" t="s">
        <v>3317</v>
      </c>
    </row>
    <row r="4635" spans="1:13">
      <c r="A4635" s="13">
        <f t="shared" si="72"/>
        <v>2</v>
      </c>
      <c r="B4635">
        <v>3007616</v>
      </c>
      <c r="C4635">
        <v>1400</v>
      </c>
      <c r="D4635">
        <v>1500</v>
      </c>
      <c r="E4635"/>
      <c r="F4635" t="s">
        <v>253</v>
      </c>
      <c r="G4635">
        <v>2</v>
      </c>
      <c r="H4635">
        <v>0</v>
      </c>
      <c r="I4635">
        <v>0</v>
      </c>
      <c r="J4635">
        <v>0</v>
      </c>
      <c r="K4635">
        <v>0</v>
      </c>
      <c r="L4635">
        <v>0</v>
      </c>
      <c r="M4635" t="s">
        <v>3317</v>
      </c>
    </row>
    <row r="4636" spans="1:13">
      <c r="A4636" s="13">
        <f t="shared" si="72"/>
        <v>8</v>
      </c>
      <c r="B4636">
        <v>3007617</v>
      </c>
      <c r="C4636">
        <v>1380</v>
      </c>
      <c r="D4636">
        <v>1500</v>
      </c>
      <c r="E4636"/>
      <c r="F4636" t="s">
        <v>253</v>
      </c>
      <c r="G4636">
        <v>8</v>
      </c>
      <c r="H4636">
        <v>0</v>
      </c>
      <c r="I4636">
        <v>0</v>
      </c>
      <c r="J4636">
        <v>0</v>
      </c>
      <c r="K4636">
        <v>0</v>
      </c>
      <c r="L4636">
        <v>0</v>
      </c>
      <c r="M4636" t="s">
        <v>3318</v>
      </c>
    </row>
    <row r="4637" spans="1:13">
      <c r="A4637" s="13">
        <f t="shared" si="72"/>
        <v>2</v>
      </c>
      <c r="B4637">
        <v>3007617</v>
      </c>
      <c r="C4637">
        <v>1400</v>
      </c>
      <c r="D4637">
        <v>1500</v>
      </c>
      <c r="E4637"/>
      <c r="F4637" t="s">
        <v>253</v>
      </c>
      <c r="G4637">
        <v>2</v>
      </c>
      <c r="H4637">
        <v>0</v>
      </c>
      <c r="I4637">
        <v>0</v>
      </c>
      <c r="J4637">
        <v>0</v>
      </c>
      <c r="K4637">
        <v>0</v>
      </c>
      <c r="L4637">
        <v>0</v>
      </c>
      <c r="M4637" t="s">
        <v>3318</v>
      </c>
    </row>
    <row r="4638" spans="1:13">
      <c r="A4638" s="13">
        <f t="shared" si="72"/>
        <v>92</v>
      </c>
      <c r="B4638">
        <v>3007618</v>
      </c>
      <c r="C4638">
        <v>1380</v>
      </c>
      <c r="D4638">
        <v>1500</v>
      </c>
      <c r="E4638"/>
      <c r="F4638" t="s">
        <v>253</v>
      </c>
      <c r="G4638">
        <v>92</v>
      </c>
      <c r="H4638">
        <v>0</v>
      </c>
      <c r="I4638">
        <v>0</v>
      </c>
      <c r="J4638">
        <v>0</v>
      </c>
      <c r="K4638">
        <v>0</v>
      </c>
      <c r="L4638">
        <v>0</v>
      </c>
      <c r="M4638" t="s">
        <v>3319</v>
      </c>
    </row>
    <row r="4639" spans="1:13">
      <c r="A4639" s="13">
        <f t="shared" si="72"/>
        <v>4</v>
      </c>
      <c r="B4639">
        <v>3007619</v>
      </c>
      <c r="C4639">
        <v>1400</v>
      </c>
      <c r="D4639">
        <v>1500</v>
      </c>
      <c r="E4639"/>
      <c r="F4639" t="s">
        <v>253</v>
      </c>
      <c r="G4639">
        <v>4</v>
      </c>
      <c r="H4639">
        <v>0</v>
      </c>
      <c r="I4639">
        <v>0</v>
      </c>
      <c r="J4639">
        <v>0</v>
      </c>
      <c r="K4639">
        <v>0</v>
      </c>
      <c r="L4639">
        <v>0</v>
      </c>
      <c r="M4639" t="s">
        <v>3320</v>
      </c>
    </row>
    <row r="4640" spans="1:13">
      <c r="A4640" s="13">
        <f t="shared" si="72"/>
        <v>8</v>
      </c>
      <c r="B4640">
        <v>3007620</v>
      </c>
      <c r="C4640">
        <v>1380</v>
      </c>
      <c r="D4640">
        <v>1500</v>
      </c>
      <c r="E4640"/>
      <c r="F4640" t="s">
        <v>253</v>
      </c>
      <c r="G4640">
        <v>8</v>
      </c>
      <c r="H4640">
        <v>0</v>
      </c>
      <c r="I4640">
        <v>0</v>
      </c>
      <c r="J4640">
        <v>0</v>
      </c>
      <c r="K4640">
        <v>0</v>
      </c>
      <c r="L4640">
        <v>0</v>
      </c>
      <c r="M4640" t="s">
        <v>3321</v>
      </c>
    </row>
    <row r="4641" spans="1:13">
      <c r="A4641" s="13">
        <f t="shared" si="72"/>
        <v>7</v>
      </c>
      <c r="B4641">
        <v>3007621</v>
      </c>
      <c r="C4641">
        <v>1380</v>
      </c>
      <c r="D4641">
        <v>1500</v>
      </c>
      <c r="E4641"/>
      <c r="F4641" t="s">
        <v>253</v>
      </c>
      <c r="G4641">
        <v>7</v>
      </c>
      <c r="H4641">
        <v>0</v>
      </c>
      <c r="I4641">
        <v>0</v>
      </c>
      <c r="J4641">
        <v>0</v>
      </c>
      <c r="K4641">
        <v>0</v>
      </c>
      <c r="L4641">
        <v>0</v>
      </c>
      <c r="M4641" t="s">
        <v>7915</v>
      </c>
    </row>
    <row r="4642" spans="1:13">
      <c r="A4642" s="13">
        <f t="shared" si="72"/>
        <v>11</v>
      </c>
      <c r="B4642">
        <v>3007622</v>
      </c>
      <c r="C4642">
        <v>1380</v>
      </c>
      <c r="D4642">
        <v>1500</v>
      </c>
      <c r="E4642"/>
      <c r="F4642" t="s">
        <v>253</v>
      </c>
      <c r="G4642">
        <v>11</v>
      </c>
      <c r="H4642">
        <v>0</v>
      </c>
      <c r="I4642">
        <v>0</v>
      </c>
      <c r="J4642">
        <v>0</v>
      </c>
      <c r="K4642">
        <v>0</v>
      </c>
      <c r="L4642">
        <v>0</v>
      </c>
      <c r="M4642" t="s">
        <v>3322</v>
      </c>
    </row>
    <row r="4643" spans="1:13">
      <c r="A4643" s="13">
        <f t="shared" si="72"/>
        <v>1</v>
      </c>
      <c r="B4643">
        <v>3007623</v>
      </c>
      <c r="C4643">
        <v>1380</v>
      </c>
      <c r="D4643">
        <v>1500</v>
      </c>
      <c r="E4643"/>
      <c r="F4643" t="s">
        <v>253</v>
      </c>
      <c r="G4643">
        <v>1</v>
      </c>
      <c r="H4643">
        <v>0</v>
      </c>
      <c r="I4643">
        <v>0</v>
      </c>
      <c r="J4643">
        <v>0</v>
      </c>
      <c r="K4643">
        <v>0</v>
      </c>
      <c r="L4643">
        <v>0</v>
      </c>
      <c r="M4643" t="s">
        <v>3323</v>
      </c>
    </row>
    <row r="4644" spans="1:13">
      <c r="A4644" s="13">
        <f t="shared" si="72"/>
        <v>2</v>
      </c>
      <c r="B4644">
        <v>3007627</v>
      </c>
      <c r="C4644">
        <v>1380</v>
      </c>
      <c r="D4644">
        <v>1500</v>
      </c>
      <c r="E4644"/>
      <c r="F4644" t="s">
        <v>253</v>
      </c>
      <c r="G4644">
        <v>2</v>
      </c>
      <c r="H4644">
        <v>0</v>
      </c>
      <c r="I4644">
        <v>0</v>
      </c>
      <c r="J4644">
        <v>0</v>
      </c>
      <c r="K4644">
        <v>0</v>
      </c>
      <c r="L4644">
        <v>0</v>
      </c>
      <c r="M4644" t="s">
        <v>8084</v>
      </c>
    </row>
    <row r="4645" spans="1:13">
      <c r="A4645" s="13">
        <f t="shared" si="72"/>
        <v>55</v>
      </c>
      <c r="B4645">
        <v>3007629</v>
      </c>
      <c r="C4645">
        <v>1380</v>
      </c>
      <c r="D4645">
        <v>1500</v>
      </c>
      <c r="E4645"/>
      <c r="F4645" t="s">
        <v>253</v>
      </c>
      <c r="G4645">
        <v>55</v>
      </c>
      <c r="H4645">
        <v>0</v>
      </c>
      <c r="I4645">
        <v>0</v>
      </c>
      <c r="J4645">
        <v>0</v>
      </c>
      <c r="K4645">
        <v>0</v>
      </c>
      <c r="L4645">
        <v>0</v>
      </c>
      <c r="M4645" t="s">
        <v>3324</v>
      </c>
    </row>
    <row r="4646" spans="1:13">
      <c r="A4646" s="13">
        <f t="shared" si="72"/>
        <v>5</v>
      </c>
      <c r="B4646">
        <v>3007630</v>
      </c>
      <c r="C4646">
        <v>1380</v>
      </c>
      <c r="D4646">
        <v>1500</v>
      </c>
      <c r="E4646"/>
      <c r="F4646" t="s">
        <v>253</v>
      </c>
      <c r="G4646">
        <v>5</v>
      </c>
      <c r="H4646">
        <v>0</v>
      </c>
      <c r="I4646">
        <v>0</v>
      </c>
      <c r="J4646">
        <v>0</v>
      </c>
      <c r="K4646">
        <v>0</v>
      </c>
      <c r="L4646">
        <v>0</v>
      </c>
      <c r="M4646" t="s">
        <v>9066</v>
      </c>
    </row>
    <row r="4647" spans="1:13">
      <c r="A4647" s="13">
        <f t="shared" si="72"/>
        <v>4</v>
      </c>
      <c r="B4647">
        <v>3007631</v>
      </c>
      <c r="C4647">
        <v>1380</v>
      </c>
      <c r="D4647">
        <v>1500</v>
      </c>
      <c r="E4647"/>
      <c r="F4647" t="s">
        <v>1443</v>
      </c>
      <c r="G4647">
        <v>4</v>
      </c>
      <c r="H4647">
        <v>0</v>
      </c>
      <c r="I4647">
        <v>0</v>
      </c>
      <c r="J4647">
        <v>0</v>
      </c>
      <c r="K4647">
        <v>0</v>
      </c>
      <c r="L4647">
        <v>0</v>
      </c>
      <c r="M4647" t="s">
        <v>3325</v>
      </c>
    </row>
    <row r="4648" spans="1:13">
      <c r="A4648" s="13">
        <f t="shared" si="72"/>
        <v>4</v>
      </c>
      <c r="B4648">
        <v>3007632</v>
      </c>
      <c r="C4648">
        <v>1380</v>
      </c>
      <c r="D4648">
        <v>1500</v>
      </c>
      <c r="E4648"/>
      <c r="F4648" t="s">
        <v>1443</v>
      </c>
      <c r="G4648">
        <v>4</v>
      </c>
      <c r="H4648">
        <v>0</v>
      </c>
      <c r="I4648">
        <v>0</v>
      </c>
      <c r="J4648">
        <v>0</v>
      </c>
      <c r="K4648">
        <v>0</v>
      </c>
      <c r="L4648">
        <v>0</v>
      </c>
      <c r="M4648" t="s">
        <v>3326</v>
      </c>
    </row>
    <row r="4649" spans="1:13">
      <c r="A4649" s="13">
        <f t="shared" si="72"/>
        <v>3</v>
      </c>
      <c r="B4649">
        <v>3007633</v>
      </c>
      <c r="C4649">
        <v>1380</v>
      </c>
      <c r="D4649">
        <v>1500</v>
      </c>
      <c r="E4649"/>
      <c r="F4649" t="s">
        <v>1443</v>
      </c>
      <c r="G4649">
        <v>3</v>
      </c>
      <c r="H4649">
        <v>0</v>
      </c>
      <c r="I4649">
        <v>0</v>
      </c>
      <c r="J4649">
        <v>0</v>
      </c>
      <c r="K4649">
        <v>0</v>
      </c>
      <c r="L4649">
        <v>0</v>
      </c>
      <c r="M4649" t="s">
        <v>3327</v>
      </c>
    </row>
    <row r="4650" spans="1:13">
      <c r="A4650" s="13">
        <f t="shared" si="72"/>
        <v>3</v>
      </c>
      <c r="B4650">
        <v>3007634</v>
      </c>
      <c r="C4650">
        <v>1380</v>
      </c>
      <c r="D4650">
        <v>1500</v>
      </c>
      <c r="E4650"/>
      <c r="F4650" t="s">
        <v>1443</v>
      </c>
      <c r="G4650">
        <v>3</v>
      </c>
      <c r="H4650">
        <v>0</v>
      </c>
      <c r="I4650">
        <v>0</v>
      </c>
      <c r="J4650">
        <v>0</v>
      </c>
      <c r="K4650">
        <v>0</v>
      </c>
      <c r="L4650">
        <v>0</v>
      </c>
      <c r="M4650" t="s">
        <v>3328</v>
      </c>
    </row>
    <row r="4651" spans="1:13">
      <c r="A4651" s="13">
        <f t="shared" si="72"/>
        <v>2</v>
      </c>
      <c r="B4651">
        <v>3007635</v>
      </c>
      <c r="C4651">
        <v>1380</v>
      </c>
      <c r="D4651">
        <v>1500</v>
      </c>
      <c r="E4651"/>
      <c r="F4651" t="s">
        <v>1443</v>
      </c>
      <c r="G4651">
        <v>2</v>
      </c>
      <c r="H4651">
        <v>0</v>
      </c>
      <c r="I4651">
        <v>0</v>
      </c>
      <c r="J4651">
        <v>0</v>
      </c>
      <c r="K4651">
        <v>0</v>
      </c>
      <c r="L4651">
        <v>0</v>
      </c>
      <c r="M4651" t="s">
        <v>9096</v>
      </c>
    </row>
    <row r="4652" spans="1:13">
      <c r="A4652" s="13">
        <f t="shared" si="72"/>
        <v>5</v>
      </c>
      <c r="B4652">
        <v>3007636</v>
      </c>
      <c r="C4652">
        <v>1380</v>
      </c>
      <c r="D4652">
        <v>1500</v>
      </c>
      <c r="E4652"/>
      <c r="F4652" t="s">
        <v>253</v>
      </c>
      <c r="G4652">
        <v>5</v>
      </c>
      <c r="H4652">
        <v>0</v>
      </c>
      <c r="I4652">
        <v>0</v>
      </c>
      <c r="J4652">
        <v>0</v>
      </c>
      <c r="K4652">
        <v>0</v>
      </c>
      <c r="L4652">
        <v>0</v>
      </c>
      <c r="M4652" t="s">
        <v>3329</v>
      </c>
    </row>
    <row r="4653" spans="1:13">
      <c r="A4653" s="13">
        <f t="shared" si="72"/>
        <v>1</v>
      </c>
      <c r="B4653">
        <v>3007637</v>
      </c>
      <c r="C4653">
        <v>1380</v>
      </c>
      <c r="D4653">
        <v>1500</v>
      </c>
      <c r="E4653"/>
      <c r="F4653" t="s">
        <v>253</v>
      </c>
      <c r="G4653">
        <v>1</v>
      </c>
      <c r="H4653">
        <v>0</v>
      </c>
      <c r="I4653">
        <v>0</v>
      </c>
      <c r="J4653">
        <v>0</v>
      </c>
      <c r="K4653">
        <v>0</v>
      </c>
      <c r="L4653">
        <v>0</v>
      </c>
      <c r="M4653" t="s">
        <v>3330</v>
      </c>
    </row>
    <row r="4654" spans="1:13">
      <c r="A4654" s="13">
        <f t="shared" si="72"/>
        <v>5</v>
      </c>
      <c r="B4654">
        <v>3007638</v>
      </c>
      <c r="C4654">
        <v>1380</v>
      </c>
      <c r="D4654">
        <v>1501</v>
      </c>
      <c r="E4654"/>
      <c r="F4654" t="s">
        <v>253</v>
      </c>
      <c r="G4654">
        <v>5</v>
      </c>
      <c r="H4654">
        <v>0</v>
      </c>
      <c r="I4654">
        <v>0</v>
      </c>
      <c r="J4654">
        <v>0</v>
      </c>
      <c r="K4654">
        <v>0</v>
      </c>
      <c r="L4654">
        <v>0</v>
      </c>
      <c r="M4654" t="s">
        <v>3331</v>
      </c>
    </row>
    <row r="4655" spans="1:13">
      <c r="A4655" s="13">
        <f t="shared" si="72"/>
        <v>12</v>
      </c>
      <c r="B4655">
        <v>3007641</v>
      </c>
      <c r="C4655">
        <v>1380</v>
      </c>
      <c r="D4655">
        <v>1500</v>
      </c>
      <c r="E4655"/>
      <c r="F4655" t="s">
        <v>253</v>
      </c>
      <c r="G4655">
        <v>12</v>
      </c>
      <c r="H4655">
        <v>0</v>
      </c>
      <c r="I4655">
        <v>0</v>
      </c>
      <c r="J4655">
        <v>0</v>
      </c>
      <c r="K4655">
        <v>0</v>
      </c>
      <c r="L4655">
        <v>0</v>
      </c>
      <c r="M4655" t="s">
        <v>3332</v>
      </c>
    </row>
    <row r="4656" spans="1:13">
      <c r="A4656" s="13">
        <f t="shared" si="72"/>
        <v>5</v>
      </c>
      <c r="B4656">
        <v>3007651</v>
      </c>
      <c r="C4656">
        <v>1380</v>
      </c>
      <c r="D4656">
        <v>1500</v>
      </c>
      <c r="E4656"/>
      <c r="F4656" t="s">
        <v>253</v>
      </c>
      <c r="G4656">
        <v>5</v>
      </c>
      <c r="H4656">
        <v>0</v>
      </c>
      <c r="I4656">
        <v>0</v>
      </c>
      <c r="J4656">
        <v>0</v>
      </c>
      <c r="K4656">
        <v>0</v>
      </c>
      <c r="L4656">
        <v>0</v>
      </c>
      <c r="M4656" t="s">
        <v>7502</v>
      </c>
    </row>
    <row r="4657" spans="1:13">
      <c r="A4657" s="13">
        <f t="shared" si="72"/>
        <v>11</v>
      </c>
      <c r="B4657">
        <v>3007651</v>
      </c>
      <c r="C4657">
        <v>1400</v>
      </c>
      <c r="D4657">
        <v>1500</v>
      </c>
      <c r="E4657"/>
      <c r="F4657" t="s">
        <v>253</v>
      </c>
      <c r="G4657">
        <v>11</v>
      </c>
      <c r="H4657">
        <v>0</v>
      </c>
      <c r="I4657">
        <v>0</v>
      </c>
      <c r="J4657">
        <v>0</v>
      </c>
      <c r="K4657">
        <v>0</v>
      </c>
      <c r="L4657">
        <v>0</v>
      </c>
      <c r="M4657" t="s">
        <v>7502</v>
      </c>
    </row>
    <row r="4658" spans="1:13">
      <c r="A4658" s="13">
        <f t="shared" si="72"/>
        <v>22</v>
      </c>
      <c r="B4658">
        <v>3007652</v>
      </c>
      <c r="C4658">
        <v>1380</v>
      </c>
      <c r="D4658">
        <v>1500</v>
      </c>
      <c r="E4658"/>
      <c r="F4658" t="s">
        <v>253</v>
      </c>
      <c r="G4658">
        <v>22</v>
      </c>
      <c r="H4658">
        <v>0</v>
      </c>
      <c r="I4658">
        <v>0</v>
      </c>
      <c r="J4658">
        <v>0</v>
      </c>
      <c r="K4658">
        <v>0</v>
      </c>
      <c r="L4658">
        <v>0</v>
      </c>
      <c r="M4658" t="s">
        <v>3333</v>
      </c>
    </row>
    <row r="4659" spans="1:13">
      <c r="A4659" s="13">
        <f t="shared" si="72"/>
        <v>22</v>
      </c>
      <c r="B4659">
        <v>3007655</v>
      </c>
      <c r="C4659">
        <v>1380</v>
      </c>
      <c r="D4659">
        <v>1500</v>
      </c>
      <c r="E4659"/>
      <c r="F4659" t="s">
        <v>253</v>
      </c>
      <c r="G4659">
        <v>22</v>
      </c>
      <c r="H4659">
        <v>0</v>
      </c>
      <c r="I4659">
        <v>0</v>
      </c>
      <c r="J4659">
        <v>0</v>
      </c>
      <c r="K4659">
        <v>0</v>
      </c>
      <c r="L4659">
        <v>0</v>
      </c>
      <c r="M4659" t="s">
        <v>3334</v>
      </c>
    </row>
    <row r="4660" spans="1:13">
      <c r="A4660" s="13">
        <f t="shared" si="72"/>
        <v>42</v>
      </c>
      <c r="B4660">
        <v>3007656</v>
      </c>
      <c r="C4660">
        <v>1380</v>
      </c>
      <c r="D4660">
        <v>1500</v>
      </c>
      <c r="E4660"/>
      <c r="F4660" t="s">
        <v>253</v>
      </c>
      <c r="G4660">
        <v>42</v>
      </c>
      <c r="H4660">
        <v>0</v>
      </c>
      <c r="I4660">
        <v>0</v>
      </c>
      <c r="J4660">
        <v>0</v>
      </c>
      <c r="K4660">
        <v>0</v>
      </c>
      <c r="L4660">
        <v>0</v>
      </c>
      <c r="M4660" t="s">
        <v>3335</v>
      </c>
    </row>
    <row r="4661" spans="1:13">
      <c r="A4661" s="13">
        <f t="shared" si="72"/>
        <v>22</v>
      </c>
      <c r="B4661">
        <v>3007657</v>
      </c>
      <c r="C4661">
        <v>1380</v>
      </c>
      <c r="D4661">
        <v>1500</v>
      </c>
      <c r="E4661"/>
      <c r="F4661" t="s">
        <v>253</v>
      </c>
      <c r="G4661">
        <v>22</v>
      </c>
      <c r="H4661">
        <v>0</v>
      </c>
      <c r="I4661">
        <v>0</v>
      </c>
      <c r="J4661">
        <v>0</v>
      </c>
      <c r="K4661">
        <v>0</v>
      </c>
      <c r="L4661">
        <v>0</v>
      </c>
      <c r="M4661" t="s">
        <v>3336</v>
      </c>
    </row>
    <row r="4662" spans="1:13">
      <c r="A4662" s="13">
        <f t="shared" si="72"/>
        <v>621</v>
      </c>
      <c r="B4662">
        <v>3007658</v>
      </c>
      <c r="C4662">
        <v>1380</v>
      </c>
      <c r="D4662">
        <v>1500</v>
      </c>
      <c r="E4662"/>
      <c r="F4662" t="s">
        <v>253</v>
      </c>
      <c r="G4662">
        <v>621</v>
      </c>
      <c r="H4662">
        <v>0</v>
      </c>
      <c r="I4662">
        <v>0</v>
      </c>
      <c r="J4662">
        <v>0</v>
      </c>
      <c r="K4662">
        <v>0</v>
      </c>
      <c r="L4662">
        <v>0</v>
      </c>
      <c r="M4662" t="s">
        <v>3337</v>
      </c>
    </row>
    <row r="4663" spans="1:13">
      <c r="A4663" s="13">
        <f t="shared" si="72"/>
        <v>66</v>
      </c>
      <c r="B4663">
        <v>3007658</v>
      </c>
      <c r="C4663">
        <v>1400</v>
      </c>
      <c r="D4663">
        <v>1500</v>
      </c>
      <c r="E4663"/>
      <c r="F4663" t="s">
        <v>253</v>
      </c>
      <c r="G4663">
        <v>66</v>
      </c>
      <c r="H4663">
        <v>0</v>
      </c>
      <c r="I4663">
        <v>0</v>
      </c>
      <c r="J4663">
        <v>0</v>
      </c>
      <c r="K4663">
        <v>0</v>
      </c>
      <c r="L4663">
        <v>0</v>
      </c>
      <c r="M4663" t="s">
        <v>3337</v>
      </c>
    </row>
    <row r="4664" spans="1:13">
      <c r="A4664" s="13">
        <f t="shared" si="72"/>
        <v>5</v>
      </c>
      <c r="B4664">
        <v>3007659</v>
      </c>
      <c r="C4664">
        <v>1380</v>
      </c>
      <c r="D4664">
        <v>1500</v>
      </c>
      <c r="E4664"/>
      <c r="F4664" t="s">
        <v>253</v>
      </c>
      <c r="G4664">
        <v>5</v>
      </c>
      <c r="H4664">
        <v>0</v>
      </c>
      <c r="I4664">
        <v>0</v>
      </c>
      <c r="J4664">
        <v>0</v>
      </c>
      <c r="K4664">
        <v>0</v>
      </c>
      <c r="L4664">
        <v>0</v>
      </c>
      <c r="M4664" t="s">
        <v>7854</v>
      </c>
    </row>
    <row r="4665" spans="1:13">
      <c r="A4665" s="13">
        <f t="shared" si="72"/>
        <v>10</v>
      </c>
      <c r="B4665">
        <v>3007661</v>
      </c>
      <c r="C4665">
        <v>1380</v>
      </c>
      <c r="D4665">
        <v>1500</v>
      </c>
      <c r="E4665"/>
      <c r="F4665" t="s">
        <v>253</v>
      </c>
      <c r="G4665">
        <v>10</v>
      </c>
      <c r="H4665">
        <v>0</v>
      </c>
      <c r="I4665">
        <v>0</v>
      </c>
      <c r="J4665">
        <v>0</v>
      </c>
      <c r="K4665">
        <v>0</v>
      </c>
      <c r="L4665">
        <v>0</v>
      </c>
      <c r="M4665" t="s">
        <v>8955</v>
      </c>
    </row>
    <row r="4666" spans="1:13">
      <c r="A4666" s="13">
        <f t="shared" si="72"/>
        <v>2</v>
      </c>
      <c r="B4666">
        <v>3007662</v>
      </c>
      <c r="C4666">
        <v>1380</v>
      </c>
      <c r="D4666">
        <v>1500</v>
      </c>
      <c r="E4666"/>
      <c r="F4666" t="s">
        <v>253</v>
      </c>
      <c r="G4666">
        <v>2</v>
      </c>
      <c r="H4666">
        <v>0</v>
      </c>
      <c r="I4666">
        <v>0</v>
      </c>
      <c r="J4666">
        <v>0</v>
      </c>
      <c r="K4666">
        <v>0</v>
      </c>
      <c r="L4666">
        <v>0</v>
      </c>
      <c r="M4666" t="s">
        <v>3338</v>
      </c>
    </row>
    <row r="4667" spans="1:13">
      <c r="A4667" s="13">
        <f t="shared" si="72"/>
        <v>8</v>
      </c>
      <c r="B4667">
        <v>3007663</v>
      </c>
      <c r="C4667">
        <v>1380</v>
      </c>
      <c r="D4667">
        <v>1500</v>
      </c>
      <c r="E4667"/>
      <c r="F4667" t="s">
        <v>253</v>
      </c>
      <c r="G4667">
        <v>8</v>
      </c>
      <c r="H4667">
        <v>0</v>
      </c>
      <c r="I4667">
        <v>0</v>
      </c>
      <c r="J4667">
        <v>0</v>
      </c>
      <c r="K4667">
        <v>0</v>
      </c>
      <c r="L4667">
        <v>0</v>
      </c>
      <c r="M4667" t="s">
        <v>3339</v>
      </c>
    </row>
    <row r="4668" spans="1:13">
      <c r="A4668" s="13">
        <f t="shared" si="72"/>
        <v>8</v>
      </c>
      <c r="B4668">
        <v>3007664</v>
      </c>
      <c r="C4668">
        <v>1380</v>
      </c>
      <c r="D4668">
        <v>1500</v>
      </c>
      <c r="E4668"/>
      <c r="F4668" t="s">
        <v>253</v>
      </c>
      <c r="G4668">
        <v>8</v>
      </c>
      <c r="H4668">
        <v>0</v>
      </c>
      <c r="I4668">
        <v>0</v>
      </c>
      <c r="J4668">
        <v>0</v>
      </c>
      <c r="K4668">
        <v>0</v>
      </c>
      <c r="L4668">
        <v>0</v>
      </c>
      <c r="M4668" t="s">
        <v>8956</v>
      </c>
    </row>
    <row r="4669" spans="1:13">
      <c r="A4669" s="13">
        <f t="shared" si="72"/>
        <v>7</v>
      </c>
      <c r="B4669">
        <v>3007665</v>
      </c>
      <c r="C4669">
        <v>1380</v>
      </c>
      <c r="D4669">
        <v>1500</v>
      </c>
      <c r="E4669"/>
      <c r="F4669" t="s">
        <v>253</v>
      </c>
      <c r="G4669">
        <v>7</v>
      </c>
      <c r="H4669">
        <v>0</v>
      </c>
      <c r="I4669">
        <v>0</v>
      </c>
      <c r="J4669">
        <v>0</v>
      </c>
      <c r="K4669">
        <v>0</v>
      </c>
      <c r="L4669">
        <v>0</v>
      </c>
      <c r="M4669" t="s">
        <v>8957</v>
      </c>
    </row>
    <row r="4670" spans="1:13">
      <c r="A4670" s="13">
        <f t="shared" si="72"/>
        <v>2</v>
      </c>
      <c r="B4670">
        <v>3007666</v>
      </c>
      <c r="C4670">
        <v>1380</v>
      </c>
      <c r="D4670">
        <v>1500</v>
      </c>
      <c r="E4670"/>
      <c r="F4670" t="s">
        <v>253</v>
      </c>
      <c r="G4670">
        <v>2</v>
      </c>
      <c r="H4670">
        <v>0</v>
      </c>
      <c r="I4670">
        <v>0</v>
      </c>
      <c r="J4670">
        <v>0</v>
      </c>
      <c r="K4670">
        <v>0</v>
      </c>
      <c r="L4670">
        <v>0</v>
      </c>
      <c r="M4670" t="s">
        <v>3340</v>
      </c>
    </row>
    <row r="4671" spans="1:13">
      <c r="A4671" s="13">
        <f t="shared" si="72"/>
        <v>13</v>
      </c>
      <c r="B4671">
        <v>3007668</v>
      </c>
      <c r="C4671">
        <v>1400</v>
      </c>
      <c r="D4671">
        <v>1500</v>
      </c>
      <c r="E4671"/>
      <c r="F4671" t="s">
        <v>253</v>
      </c>
      <c r="G4671">
        <v>13</v>
      </c>
      <c r="H4671">
        <v>0</v>
      </c>
      <c r="I4671">
        <v>0</v>
      </c>
      <c r="J4671">
        <v>0</v>
      </c>
      <c r="K4671">
        <v>0</v>
      </c>
      <c r="L4671">
        <v>0</v>
      </c>
      <c r="M4671" t="s">
        <v>7503</v>
      </c>
    </row>
    <row r="4672" spans="1:13">
      <c r="A4672" s="13">
        <f t="shared" si="72"/>
        <v>1</v>
      </c>
      <c r="B4672">
        <v>3007669</v>
      </c>
      <c r="C4672">
        <v>1380</v>
      </c>
      <c r="D4672">
        <v>1500</v>
      </c>
      <c r="E4672"/>
      <c r="F4672" t="s">
        <v>253</v>
      </c>
      <c r="G4672">
        <v>1</v>
      </c>
      <c r="H4672">
        <v>0</v>
      </c>
      <c r="I4672">
        <v>0</v>
      </c>
      <c r="J4672">
        <v>0</v>
      </c>
      <c r="K4672">
        <v>0</v>
      </c>
      <c r="L4672">
        <v>0</v>
      </c>
      <c r="M4672" t="s">
        <v>9452</v>
      </c>
    </row>
    <row r="4673" spans="1:13">
      <c r="A4673" s="13">
        <f t="shared" si="72"/>
        <v>10</v>
      </c>
      <c r="B4673">
        <v>3007669</v>
      </c>
      <c r="C4673">
        <v>1400</v>
      </c>
      <c r="D4673">
        <v>1500</v>
      </c>
      <c r="E4673"/>
      <c r="F4673" t="s">
        <v>253</v>
      </c>
      <c r="G4673">
        <v>10</v>
      </c>
      <c r="H4673">
        <v>0</v>
      </c>
      <c r="I4673">
        <v>0</v>
      </c>
      <c r="J4673">
        <v>0</v>
      </c>
      <c r="K4673">
        <v>0</v>
      </c>
      <c r="L4673">
        <v>0</v>
      </c>
      <c r="M4673" t="s">
        <v>9452</v>
      </c>
    </row>
    <row r="4674" spans="1:13">
      <c r="A4674" s="13">
        <f t="shared" si="72"/>
        <v>76</v>
      </c>
      <c r="B4674">
        <v>3007670</v>
      </c>
      <c r="C4674">
        <v>1380</v>
      </c>
      <c r="D4674">
        <v>1500</v>
      </c>
      <c r="E4674"/>
      <c r="F4674" t="s">
        <v>253</v>
      </c>
      <c r="G4674">
        <v>76</v>
      </c>
      <c r="H4674">
        <v>0</v>
      </c>
      <c r="I4674">
        <v>0</v>
      </c>
      <c r="J4674">
        <v>0</v>
      </c>
      <c r="K4674">
        <v>0</v>
      </c>
      <c r="L4674">
        <v>0</v>
      </c>
      <c r="M4674" t="s">
        <v>9453</v>
      </c>
    </row>
    <row r="4675" spans="1:13">
      <c r="A4675" s="13">
        <f t="shared" ref="A4675:A4738" si="73">G4675+H4675+I4675</f>
        <v>89</v>
      </c>
      <c r="B4675">
        <v>3007670</v>
      </c>
      <c r="C4675">
        <v>1400</v>
      </c>
      <c r="D4675">
        <v>1500</v>
      </c>
      <c r="E4675"/>
      <c r="F4675" t="s">
        <v>253</v>
      </c>
      <c r="G4675">
        <v>89</v>
      </c>
      <c r="H4675">
        <v>0</v>
      </c>
      <c r="I4675">
        <v>0</v>
      </c>
      <c r="J4675">
        <v>0</v>
      </c>
      <c r="K4675">
        <v>0</v>
      </c>
      <c r="L4675">
        <v>0</v>
      </c>
      <c r="M4675" t="s">
        <v>9453</v>
      </c>
    </row>
    <row r="4676" spans="1:13">
      <c r="A4676" s="13">
        <f t="shared" si="73"/>
        <v>21</v>
      </c>
      <c r="B4676">
        <v>3007671</v>
      </c>
      <c r="C4676">
        <v>1380</v>
      </c>
      <c r="D4676">
        <v>1500</v>
      </c>
      <c r="E4676"/>
      <c r="F4676" t="s">
        <v>253</v>
      </c>
      <c r="G4676">
        <v>21</v>
      </c>
      <c r="H4676">
        <v>0</v>
      </c>
      <c r="I4676">
        <v>0</v>
      </c>
      <c r="J4676">
        <v>0</v>
      </c>
      <c r="K4676">
        <v>0</v>
      </c>
      <c r="L4676">
        <v>0</v>
      </c>
      <c r="M4676" t="s">
        <v>9454</v>
      </c>
    </row>
    <row r="4677" spans="1:13">
      <c r="A4677" s="13">
        <f t="shared" si="73"/>
        <v>81</v>
      </c>
      <c r="B4677">
        <v>3007672</v>
      </c>
      <c r="C4677">
        <v>1380</v>
      </c>
      <c r="D4677">
        <v>1500</v>
      </c>
      <c r="E4677"/>
      <c r="F4677" t="s">
        <v>253</v>
      </c>
      <c r="G4677">
        <v>81</v>
      </c>
      <c r="H4677">
        <v>0</v>
      </c>
      <c r="I4677">
        <v>0</v>
      </c>
      <c r="J4677">
        <v>0</v>
      </c>
      <c r="K4677">
        <v>0</v>
      </c>
      <c r="L4677">
        <v>0</v>
      </c>
      <c r="M4677" t="s">
        <v>9455</v>
      </c>
    </row>
    <row r="4678" spans="1:13">
      <c r="A4678" s="13">
        <f t="shared" si="73"/>
        <v>65</v>
      </c>
      <c r="B4678">
        <v>3007672</v>
      </c>
      <c r="C4678">
        <v>1400</v>
      </c>
      <c r="D4678">
        <v>1500</v>
      </c>
      <c r="E4678"/>
      <c r="F4678" t="s">
        <v>253</v>
      </c>
      <c r="G4678">
        <v>65</v>
      </c>
      <c r="H4678">
        <v>0</v>
      </c>
      <c r="I4678">
        <v>0</v>
      </c>
      <c r="J4678">
        <v>0</v>
      </c>
      <c r="K4678">
        <v>0</v>
      </c>
      <c r="L4678">
        <v>0</v>
      </c>
      <c r="M4678" t="s">
        <v>9455</v>
      </c>
    </row>
    <row r="4679" spans="1:13">
      <c r="A4679" s="13">
        <f t="shared" si="73"/>
        <v>26</v>
      </c>
      <c r="B4679">
        <v>3007673</v>
      </c>
      <c r="C4679">
        <v>1400</v>
      </c>
      <c r="D4679">
        <v>1500</v>
      </c>
      <c r="E4679"/>
      <c r="F4679" t="s">
        <v>253</v>
      </c>
      <c r="G4679">
        <v>26</v>
      </c>
      <c r="H4679">
        <v>0</v>
      </c>
      <c r="I4679">
        <v>0</v>
      </c>
      <c r="J4679">
        <v>0</v>
      </c>
      <c r="K4679">
        <v>0</v>
      </c>
      <c r="L4679">
        <v>0</v>
      </c>
      <c r="M4679" t="s">
        <v>9456</v>
      </c>
    </row>
    <row r="4680" spans="1:13">
      <c r="A4680" s="13">
        <f t="shared" si="73"/>
        <v>81</v>
      </c>
      <c r="B4680">
        <v>3007674</v>
      </c>
      <c r="C4680">
        <v>1380</v>
      </c>
      <c r="D4680">
        <v>1500</v>
      </c>
      <c r="E4680"/>
      <c r="F4680" t="s">
        <v>253</v>
      </c>
      <c r="G4680">
        <v>81</v>
      </c>
      <c r="H4680">
        <v>0</v>
      </c>
      <c r="I4680">
        <v>0</v>
      </c>
      <c r="J4680">
        <v>0</v>
      </c>
      <c r="K4680">
        <v>0</v>
      </c>
      <c r="L4680">
        <v>0</v>
      </c>
      <c r="M4680" t="s">
        <v>3341</v>
      </c>
    </row>
    <row r="4681" spans="1:13">
      <c r="A4681" s="13">
        <f t="shared" si="73"/>
        <v>61</v>
      </c>
      <c r="B4681">
        <v>3007675</v>
      </c>
      <c r="C4681">
        <v>1380</v>
      </c>
      <c r="D4681">
        <v>1500</v>
      </c>
      <c r="E4681"/>
      <c r="F4681" t="s">
        <v>253</v>
      </c>
      <c r="G4681">
        <v>61</v>
      </c>
      <c r="H4681">
        <v>0</v>
      </c>
      <c r="I4681">
        <v>0</v>
      </c>
      <c r="J4681">
        <v>0</v>
      </c>
      <c r="K4681">
        <v>0</v>
      </c>
      <c r="L4681">
        <v>0</v>
      </c>
      <c r="M4681" t="s">
        <v>9457</v>
      </c>
    </row>
    <row r="4682" spans="1:13">
      <c r="A4682" s="13">
        <f t="shared" si="73"/>
        <v>24</v>
      </c>
      <c r="B4682">
        <v>3007675</v>
      </c>
      <c r="C4682">
        <v>1400</v>
      </c>
      <c r="D4682">
        <v>1500</v>
      </c>
      <c r="E4682"/>
      <c r="F4682" t="s">
        <v>253</v>
      </c>
      <c r="G4682">
        <v>24</v>
      </c>
      <c r="H4682">
        <v>0</v>
      </c>
      <c r="I4682">
        <v>0</v>
      </c>
      <c r="J4682">
        <v>0</v>
      </c>
      <c r="K4682">
        <v>0</v>
      </c>
      <c r="L4682">
        <v>0</v>
      </c>
      <c r="M4682" t="s">
        <v>9457</v>
      </c>
    </row>
    <row r="4683" spans="1:13">
      <c r="A4683" s="13">
        <f t="shared" si="73"/>
        <v>22</v>
      </c>
      <c r="B4683">
        <v>3007676</v>
      </c>
      <c r="C4683">
        <v>1380</v>
      </c>
      <c r="D4683">
        <v>1500</v>
      </c>
      <c r="E4683"/>
      <c r="F4683" t="s">
        <v>253</v>
      </c>
      <c r="G4683">
        <v>22</v>
      </c>
      <c r="H4683">
        <v>0</v>
      </c>
      <c r="I4683">
        <v>0</v>
      </c>
      <c r="J4683">
        <v>0</v>
      </c>
      <c r="K4683">
        <v>0</v>
      </c>
      <c r="L4683">
        <v>0</v>
      </c>
      <c r="M4683" t="s">
        <v>9458</v>
      </c>
    </row>
    <row r="4684" spans="1:13">
      <c r="A4684" s="13">
        <f t="shared" si="73"/>
        <v>7</v>
      </c>
      <c r="B4684">
        <v>3007676</v>
      </c>
      <c r="C4684">
        <v>1400</v>
      </c>
      <c r="D4684">
        <v>1500</v>
      </c>
      <c r="E4684"/>
      <c r="F4684" t="s">
        <v>253</v>
      </c>
      <c r="G4684">
        <v>7</v>
      </c>
      <c r="H4684">
        <v>0</v>
      </c>
      <c r="I4684">
        <v>0</v>
      </c>
      <c r="J4684">
        <v>0</v>
      </c>
      <c r="K4684">
        <v>0</v>
      </c>
      <c r="L4684">
        <v>0</v>
      </c>
      <c r="M4684" t="s">
        <v>9458</v>
      </c>
    </row>
    <row r="4685" spans="1:13">
      <c r="A4685" s="13">
        <f t="shared" si="73"/>
        <v>14</v>
      </c>
      <c r="B4685">
        <v>3007677</v>
      </c>
      <c r="C4685">
        <v>1380</v>
      </c>
      <c r="D4685">
        <v>1500</v>
      </c>
      <c r="E4685"/>
      <c r="F4685" t="s">
        <v>253</v>
      </c>
      <c r="G4685">
        <v>14</v>
      </c>
      <c r="H4685">
        <v>0</v>
      </c>
      <c r="I4685">
        <v>0</v>
      </c>
      <c r="J4685">
        <v>0</v>
      </c>
      <c r="K4685">
        <v>0</v>
      </c>
      <c r="L4685">
        <v>0</v>
      </c>
      <c r="M4685" t="s">
        <v>9459</v>
      </c>
    </row>
    <row r="4686" spans="1:13">
      <c r="A4686" s="13">
        <f t="shared" si="73"/>
        <v>16</v>
      </c>
      <c r="B4686">
        <v>3007677</v>
      </c>
      <c r="C4686">
        <v>1400</v>
      </c>
      <c r="D4686">
        <v>1500</v>
      </c>
      <c r="E4686"/>
      <c r="F4686" t="s">
        <v>253</v>
      </c>
      <c r="G4686">
        <v>16</v>
      </c>
      <c r="H4686">
        <v>0</v>
      </c>
      <c r="I4686">
        <v>0</v>
      </c>
      <c r="J4686">
        <v>0</v>
      </c>
      <c r="K4686">
        <v>0</v>
      </c>
      <c r="L4686">
        <v>0</v>
      </c>
      <c r="M4686" t="s">
        <v>9459</v>
      </c>
    </row>
    <row r="4687" spans="1:13">
      <c r="A4687" s="13">
        <f t="shared" si="73"/>
        <v>21</v>
      </c>
      <c r="B4687">
        <v>3007679</v>
      </c>
      <c r="C4687">
        <v>1380</v>
      </c>
      <c r="D4687">
        <v>1500</v>
      </c>
      <c r="E4687"/>
      <c r="F4687" t="s">
        <v>253</v>
      </c>
      <c r="G4687">
        <v>21</v>
      </c>
      <c r="H4687">
        <v>0</v>
      </c>
      <c r="I4687">
        <v>0</v>
      </c>
      <c r="J4687">
        <v>0</v>
      </c>
      <c r="K4687">
        <v>0</v>
      </c>
      <c r="L4687">
        <v>0</v>
      </c>
      <c r="M4687" t="s">
        <v>9460</v>
      </c>
    </row>
    <row r="4688" spans="1:13">
      <c r="A4688" s="13">
        <f t="shared" si="73"/>
        <v>25</v>
      </c>
      <c r="B4688">
        <v>3007679</v>
      </c>
      <c r="C4688">
        <v>1400</v>
      </c>
      <c r="D4688">
        <v>1500</v>
      </c>
      <c r="E4688"/>
      <c r="F4688" t="s">
        <v>253</v>
      </c>
      <c r="G4688">
        <v>25</v>
      </c>
      <c r="H4688">
        <v>0</v>
      </c>
      <c r="I4688">
        <v>0</v>
      </c>
      <c r="J4688">
        <v>0</v>
      </c>
      <c r="K4688">
        <v>0</v>
      </c>
      <c r="L4688">
        <v>0</v>
      </c>
      <c r="M4688" t="s">
        <v>9460</v>
      </c>
    </row>
    <row r="4689" spans="1:13">
      <c r="A4689" s="13">
        <f t="shared" si="73"/>
        <v>14</v>
      </c>
      <c r="B4689">
        <v>3007680</v>
      </c>
      <c r="C4689">
        <v>1380</v>
      </c>
      <c r="D4689">
        <v>1500</v>
      </c>
      <c r="E4689"/>
      <c r="F4689" t="s">
        <v>253</v>
      </c>
      <c r="G4689">
        <v>14</v>
      </c>
      <c r="H4689">
        <v>0</v>
      </c>
      <c r="I4689">
        <v>0</v>
      </c>
      <c r="J4689">
        <v>0</v>
      </c>
      <c r="K4689">
        <v>0</v>
      </c>
      <c r="L4689">
        <v>0</v>
      </c>
      <c r="M4689" t="s">
        <v>9461</v>
      </c>
    </row>
    <row r="4690" spans="1:13">
      <c r="A4690" s="13">
        <f t="shared" si="73"/>
        <v>6</v>
      </c>
      <c r="B4690">
        <v>3007680</v>
      </c>
      <c r="C4690">
        <v>1400</v>
      </c>
      <c r="D4690">
        <v>1500</v>
      </c>
      <c r="E4690"/>
      <c r="F4690" t="s">
        <v>253</v>
      </c>
      <c r="G4690">
        <v>6</v>
      </c>
      <c r="H4690">
        <v>0</v>
      </c>
      <c r="I4690">
        <v>0</v>
      </c>
      <c r="J4690">
        <v>0</v>
      </c>
      <c r="K4690">
        <v>0</v>
      </c>
      <c r="L4690">
        <v>0</v>
      </c>
      <c r="M4690" t="s">
        <v>9461</v>
      </c>
    </row>
    <row r="4691" spans="1:13">
      <c r="A4691" s="13">
        <f t="shared" si="73"/>
        <v>42</v>
      </c>
      <c r="B4691">
        <v>3007681</v>
      </c>
      <c r="C4691">
        <v>1380</v>
      </c>
      <c r="D4691">
        <v>1500</v>
      </c>
      <c r="E4691"/>
      <c r="F4691" t="s">
        <v>253</v>
      </c>
      <c r="G4691">
        <v>42</v>
      </c>
      <c r="H4691">
        <v>0</v>
      </c>
      <c r="I4691">
        <v>0</v>
      </c>
      <c r="J4691">
        <v>0</v>
      </c>
      <c r="K4691">
        <v>0</v>
      </c>
      <c r="L4691">
        <v>0</v>
      </c>
      <c r="M4691" t="s">
        <v>9462</v>
      </c>
    </row>
    <row r="4692" spans="1:13">
      <c r="A4692" s="13">
        <f t="shared" si="73"/>
        <v>11</v>
      </c>
      <c r="B4692">
        <v>3007681</v>
      </c>
      <c r="C4692">
        <v>1400</v>
      </c>
      <c r="D4692">
        <v>1500</v>
      </c>
      <c r="E4692"/>
      <c r="F4692" t="s">
        <v>253</v>
      </c>
      <c r="G4692">
        <v>11</v>
      </c>
      <c r="H4692">
        <v>0</v>
      </c>
      <c r="I4692">
        <v>0</v>
      </c>
      <c r="J4692">
        <v>0</v>
      </c>
      <c r="K4692">
        <v>0</v>
      </c>
      <c r="L4692">
        <v>0</v>
      </c>
      <c r="M4692" t="s">
        <v>9462</v>
      </c>
    </row>
    <row r="4693" spans="1:13">
      <c r="A4693" s="13">
        <f t="shared" si="73"/>
        <v>7</v>
      </c>
      <c r="B4693">
        <v>3007682</v>
      </c>
      <c r="C4693">
        <v>1380</v>
      </c>
      <c r="D4693">
        <v>1500</v>
      </c>
      <c r="E4693"/>
      <c r="F4693" t="s">
        <v>253</v>
      </c>
      <c r="G4693">
        <v>7</v>
      </c>
      <c r="H4693">
        <v>0</v>
      </c>
      <c r="I4693">
        <v>0</v>
      </c>
      <c r="J4693">
        <v>0</v>
      </c>
      <c r="K4693">
        <v>0</v>
      </c>
      <c r="L4693">
        <v>0</v>
      </c>
      <c r="M4693" t="s">
        <v>9463</v>
      </c>
    </row>
    <row r="4694" spans="1:13">
      <c r="A4694" s="13">
        <f t="shared" si="73"/>
        <v>24</v>
      </c>
      <c r="B4694">
        <v>3007682</v>
      </c>
      <c r="C4694">
        <v>1400</v>
      </c>
      <c r="D4694">
        <v>1500</v>
      </c>
      <c r="E4694"/>
      <c r="F4694" t="s">
        <v>253</v>
      </c>
      <c r="G4694">
        <v>24</v>
      </c>
      <c r="H4694">
        <v>0</v>
      </c>
      <c r="I4694">
        <v>0</v>
      </c>
      <c r="J4694">
        <v>0</v>
      </c>
      <c r="K4694">
        <v>0</v>
      </c>
      <c r="L4694">
        <v>0</v>
      </c>
      <c r="M4694" t="s">
        <v>9463</v>
      </c>
    </row>
    <row r="4695" spans="1:13">
      <c r="A4695" s="13">
        <f t="shared" si="73"/>
        <v>21</v>
      </c>
      <c r="B4695">
        <v>3007683</v>
      </c>
      <c r="C4695">
        <v>1380</v>
      </c>
      <c r="D4695">
        <v>1500</v>
      </c>
      <c r="E4695"/>
      <c r="F4695" t="s">
        <v>253</v>
      </c>
      <c r="G4695">
        <v>21</v>
      </c>
      <c r="H4695">
        <v>0</v>
      </c>
      <c r="I4695">
        <v>0</v>
      </c>
      <c r="J4695">
        <v>0</v>
      </c>
      <c r="K4695">
        <v>0</v>
      </c>
      <c r="L4695">
        <v>0</v>
      </c>
      <c r="M4695" t="s">
        <v>9464</v>
      </c>
    </row>
    <row r="4696" spans="1:13">
      <c r="A4696" s="13">
        <f t="shared" si="73"/>
        <v>21</v>
      </c>
      <c r="B4696">
        <v>3007683</v>
      </c>
      <c r="C4696">
        <v>1400</v>
      </c>
      <c r="D4696">
        <v>1500</v>
      </c>
      <c r="E4696"/>
      <c r="F4696" t="s">
        <v>253</v>
      </c>
      <c r="G4696">
        <v>21</v>
      </c>
      <c r="H4696">
        <v>0</v>
      </c>
      <c r="I4696">
        <v>0</v>
      </c>
      <c r="J4696">
        <v>0</v>
      </c>
      <c r="K4696">
        <v>0</v>
      </c>
      <c r="L4696">
        <v>0</v>
      </c>
      <c r="M4696" t="s">
        <v>9464</v>
      </c>
    </row>
    <row r="4697" spans="1:13">
      <c r="A4697" s="13">
        <f t="shared" si="73"/>
        <v>29</v>
      </c>
      <c r="B4697">
        <v>3007684</v>
      </c>
      <c r="C4697">
        <v>1380</v>
      </c>
      <c r="D4697">
        <v>1500</v>
      </c>
      <c r="E4697"/>
      <c r="F4697" t="s">
        <v>253</v>
      </c>
      <c r="G4697">
        <v>29</v>
      </c>
      <c r="H4697">
        <v>0</v>
      </c>
      <c r="I4697">
        <v>0</v>
      </c>
      <c r="J4697">
        <v>0</v>
      </c>
      <c r="K4697">
        <v>0</v>
      </c>
      <c r="L4697">
        <v>0</v>
      </c>
      <c r="M4697" t="s">
        <v>9465</v>
      </c>
    </row>
    <row r="4698" spans="1:13">
      <c r="A4698" s="13">
        <f t="shared" si="73"/>
        <v>54</v>
      </c>
      <c r="B4698">
        <v>3007684</v>
      </c>
      <c r="C4698">
        <v>1400</v>
      </c>
      <c r="D4698">
        <v>1500</v>
      </c>
      <c r="E4698"/>
      <c r="F4698" t="s">
        <v>253</v>
      </c>
      <c r="G4698">
        <v>54</v>
      </c>
      <c r="H4698">
        <v>0</v>
      </c>
      <c r="I4698">
        <v>0</v>
      </c>
      <c r="J4698">
        <v>0</v>
      </c>
      <c r="K4698">
        <v>0</v>
      </c>
      <c r="L4698">
        <v>0</v>
      </c>
      <c r="M4698" t="s">
        <v>9465</v>
      </c>
    </row>
    <row r="4699" spans="1:13">
      <c r="A4699" s="13">
        <f t="shared" si="73"/>
        <v>12</v>
      </c>
      <c r="B4699">
        <v>3007685</v>
      </c>
      <c r="C4699">
        <v>1380</v>
      </c>
      <c r="D4699">
        <v>1500</v>
      </c>
      <c r="E4699"/>
      <c r="F4699" t="s">
        <v>253</v>
      </c>
      <c r="G4699">
        <v>12</v>
      </c>
      <c r="H4699">
        <v>0</v>
      </c>
      <c r="I4699">
        <v>0</v>
      </c>
      <c r="J4699">
        <v>0</v>
      </c>
      <c r="K4699">
        <v>0</v>
      </c>
      <c r="L4699">
        <v>0</v>
      </c>
      <c r="M4699" t="s">
        <v>3342</v>
      </c>
    </row>
    <row r="4700" spans="1:13">
      <c r="A4700" s="13">
        <f t="shared" si="73"/>
        <v>49</v>
      </c>
      <c r="B4700">
        <v>3007686</v>
      </c>
      <c r="C4700">
        <v>1380</v>
      </c>
      <c r="D4700">
        <v>1500</v>
      </c>
      <c r="E4700"/>
      <c r="F4700" t="s">
        <v>253</v>
      </c>
      <c r="G4700">
        <v>49</v>
      </c>
      <c r="H4700">
        <v>0</v>
      </c>
      <c r="I4700">
        <v>0</v>
      </c>
      <c r="J4700">
        <v>0</v>
      </c>
      <c r="K4700">
        <v>0</v>
      </c>
      <c r="L4700">
        <v>0</v>
      </c>
      <c r="M4700" t="s">
        <v>9466</v>
      </c>
    </row>
    <row r="4701" spans="1:13">
      <c r="A4701" s="13">
        <f t="shared" si="73"/>
        <v>19</v>
      </c>
      <c r="B4701">
        <v>3007686</v>
      </c>
      <c r="C4701">
        <v>1400</v>
      </c>
      <c r="D4701">
        <v>1500</v>
      </c>
      <c r="E4701"/>
      <c r="F4701" t="s">
        <v>253</v>
      </c>
      <c r="G4701">
        <v>19</v>
      </c>
      <c r="H4701">
        <v>0</v>
      </c>
      <c r="I4701">
        <v>0</v>
      </c>
      <c r="J4701">
        <v>0</v>
      </c>
      <c r="K4701">
        <v>0</v>
      </c>
      <c r="L4701">
        <v>0</v>
      </c>
      <c r="M4701" t="s">
        <v>9466</v>
      </c>
    </row>
    <row r="4702" spans="1:13">
      <c r="A4702" s="13">
        <f t="shared" si="73"/>
        <v>22</v>
      </c>
      <c r="B4702">
        <v>3007687</v>
      </c>
      <c r="C4702">
        <v>1380</v>
      </c>
      <c r="D4702">
        <v>1500</v>
      </c>
      <c r="E4702"/>
      <c r="F4702" t="s">
        <v>253</v>
      </c>
      <c r="G4702">
        <v>22</v>
      </c>
      <c r="H4702">
        <v>0</v>
      </c>
      <c r="I4702">
        <v>0</v>
      </c>
      <c r="J4702">
        <v>0</v>
      </c>
      <c r="K4702">
        <v>0</v>
      </c>
      <c r="L4702">
        <v>0</v>
      </c>
      <c r="M4702" t="s">
        <v>9467</v>
      </c>
    </row>
    <row r="4703" spans="1:13">
      <c r="A4703" s="13">
        <f t="shared" si="73"/>
        <v>15</v>
      </c>
      <c r="B4703">
        <v>3007687</v>
      </c>
      <c r="C4703">
        <v>1400</v>
      </c>
      <c r="D4703">
        <v>1500</v>
      </c>
      <c r="E4703"/>
      <c r="F4703" t="s">
        <v>253</v>
      </c>
      <c r="G4703">
        <v>15</v>
      </c>
      <c r="H4703">
        <v>0</v>
      </c>
      <c r="I4703">
        <v>0</v>
      </c>
      <c r="J4703">
        <v>0</v>
      </c>
      <c r="K4703">
        <v>0</v>
      </c>
      <c r="L4703">
        <v>0</v>
      </c>
      <c r="M4703" t="s">
        <v>9467</v>
      </c>
    </row>
    <row r="4704" spans="1:13">
      <c r="A4704" s="13">
        <f t="shared" si="73"/>
        <v>27</v>
      </c>
      <c r="B4704">
        <v>3007688</v>
      </c>
      <c r="C4704">
        <v>1380</v>
      </c>
      <c r="D4704">
        <v>1500</v>
      </c>
      <c r="E4704"/>
      <c r="F4704" t="s">
        <v>253</v>
      </c>
      <c r="G4704">
        <v>27</v>
      </c>
      <c r="H4704">
        <v>0</v>
      </c>
      <c r="I4704">
        <v>0</v>
      </c>
      <c r="J4704">
        <v>0</v>
      </c>
      <c r="K4704">
        <v>0</v>
      </c>
      <c r="L4704">
        <v>0</v>
      </c>
      <c r="M4704" t="s">
        <v>9468</v>
      </c>
    </row>
    <row r="4705" spans="1:13">
      <c r="A4705" s="13">
        <f t="shared" si="73"/>
        <v>50</v>
      </c>
      <c r="B4705">
        <v>3007688</v>
      </c>
      <c r="C4705">
        <v>1400</v>
      </c>
      <c r="D4705">
        <v>1500</v>
      </c>
      <c r="E4705"/>
      <c r="F4705" t="s">
        <v>253</v>
      </c>
      <c r="G4705">
        <v>50</v>
      </c>
      <c r="H4705">
        <v>0</v>
      </c>
      <c r="I4705">
        <v>0</v>
      </c>
      <c r="J4705">
        <v>0</v>
      </c>
      <c r="K4705">
        <v>0</v>
      </c>
      <c r="L4705">
        <v>0</v>
      </c>
      <c r="M4705" t="s">
        <v>9468</v>
      </c>
    </row>
    <row r="4706" spans="1:13">
      <c r="A4706" s="13">
        <f t="shared" si="73"/>
        <v>17</v>
      </c>
      <c r="B4706">
        <v>3007689</v>
      </c>
      <c r="C4706">
        <v>1380</v>
      </c>
      <c r="D4706">
        <v>1500</v>
      </c>
      <c r="E4706"/>
      <c r="F4706" t="s">
        <v>253</v>
      </c>
      <c r="G4706">
        <v>17</v>
      </c>
      <c r="H4706">
        <v>0</v>
      </c>
      <c r="I4706">
        <v>0</v>
      </c>
      <c r="J4706">
        <v>0</v>
      </c>
      <c r="K4706">
        <v>0</v>
      </c>
      <c r="L4706">
        <v>0</v>
      </c>
      <c r="M4706" t="s">
        <v>9469</v>
      </c>
    </row>
    <row r="4707" spans="1:13">
      <c r="A4707" s="13">
        <f t="shared" si="73"/>
        <v>35</v>
      </c>
      <c r="B4707">
        <v>3007689</v>
      </c>
      <c r="C4707">
        <v>1400</v>
      </c>
      <c r="D4707">
        <v>1500</v>
      </c>
      <c r="E4707"/>
      <c r="F4707" t="s">
        <v>253</v>
      </c>
      <c r="G4707">
        <v>35</v>
      </c>
      <c r="H4707">
        <v>0</v>
      </c>
      <c r="I4707">
        <v>0</v>
      </c>
      <c r="J4707">
        <v>0</v>
      </c>
      <c r="K4707">
        <v>0</v>
      </c>
      <c r="L4707">
        <v>0</v>
      </c>
      <c r="M4707" t="s">
        <v>9469</v>
      </c>
    </row>
    <row r="4708" spans="1:13">
      <c r="A4708" s="13">
        <f t="shared" si="73"/>
        <v>26</v>
      </c>
      <c r="B4708">
        <v>3007690</v>
      </c>
      <c r="C4708">
        <v>1380</v>
      </c>
      <c r="D4708">
        <v>1500</v>
      </c>
      <c r="E4708"/>
      <c r="F4708" t="s">
        <v>253</v>
      </c>
      <c r="G4708">
        <v>26</v>
      </c>
      <c r="H4708">
        <v>0</v>
      </c>
      <c r="I4708">
        <v>0</v>
      </c>
      <c r="J4708">
        <v>0</v>
      </c>
      <c r="K4708">
        <v>0</v>
      </c>
      <c r="L4708">
        <v>0</v>
      </c>
      <c r="M4708" t="s">
        <v>9470</v>
      </c>
    </row>
    <row r="4709" spans="1:13">
      <c r="A4709" s="13">
        <f t="shared" si="73"/>
        <v>6</v>
      </c>
      <c r="B4709">
        <v>3007690</v>
      </c>
      <c r="C4709">
        <v>1400</v>
      </c>
      <c r="D4709">
        <v>1500</v>
      </c>
      <c r="E4709"/>
      <c r="F4709" t="s">
        <v>253</v>
      </c>
      <c r="G4709">
        <v>6</v>
      </c>
      <c r="H4709">
        <v>0</v>
      </c>
      <c r="I4709">
        <v>0</v>
      </c>
      <c r="J4709">
        <v>0</v>
      </c>
      <c r="K4709">
        <v>0</v>
      </c>
      <c r="L4709">
        <v>0</v>
      </c>
      <c r="M4709" t="s">
        <v>9470</v>
      </c>
    </row>
    <row r="4710" spans="1:13">
      <c r="A4710" s="13">
        <f t="shared" si="73"/>
        <v>9</v>
      </c>
      <c r="B4710">
        <v>3007691</v>
      </c>
      <c r="C4710">
        <v>1380</v>
      </c>
      <c r="D4710">
        <v>1500</v>
      </c>
      <c r="E4710"/>
      <c r="F4710" t="s">
        <v>253</v>
      </c>
      <c r="G4710">
        <v>9</v>
      </c>
      <c r="H4710">
        <v>0</v>
      </c>
      <c r="I4710">
        <v>0</v>
      </c>
      <c r="J4710">
        <v>0</v>
      </c>
      <c r="K4710">
        <v>0</v>
      </c>
      <c r="L4710">
        <v>0</v>
      </c>
      <c r="M4710" t="s">
        <v>9471</v>
      </c>
    </row>
    <row r="4711" spans="1:13">
      <c r="A4711" s="13">
        <f t="shared" si="73"/>
        <v>35</v>
      </c>
      <c r="B4711">
        <v>3007691</v>
      </c>
      <c r="C4711">
        <v>1400</v>
      </c>
      <c r="D4711">
        <v>1500</v>
      </c>
      <c r="E4711"/>
      <c r="F4711" t="s">
        <v>253</v>
      </c>
      <c r="G4711">
        <v>35</v>
      </c>
      <c r="H4711">
        <v>0</v>
      </c>
      <c r="I4711">
        <v>0</v>
      </c>
      <c r="J4711">
        <v>0</v>
      </c>
      <c r="K4711">
        <v>0</v>
      </c>
      <c r="L4711">
        <v>0</v>
      </c>
      <c r="M4711" t="s">
        <v>9471</v>
      </c>
    </row>
    <row r="4712" spans="1:13">
      <c r="A4712" s="13">
        <f t="shared" si="73"/>
        <v>7</v>
      </c>
      <c r="B4712">
        <v>3007692</v>
      </c>
      <c r="C4712">
        <v>1380</v>
      </c>
      <c r="D4712">
        <v>1500</v>
      </c>
      <c r="E4712"/>
      <c r="F4712" t="s">
        <v>253</v>
      </c>
      <c r="G4712">
        <v>7</v>
      </c>
      <c r="H4712">
        <v>0</v>
      </c>
      <c r="I4712">
        <v>0</v>
      </c>
      <c r="J4712">
        <v>0</v>
      </c>
      <c r="K4712">
        <v>0</v>
      </c>
      <c r="L4712">
        <v>0</v>
      </c>
      <c r="M4712" t="s">
        <v>9472</v>
      </c>
    </row>
    <row r="4713" spans="1:13">
      <c r="A4713" s="13">
        <f t="shared" si="73"/>
        <v>9</v>
      </c>
      <c r="B4713">
        <v>3007692</v>
      </c>
      <c r="C4713">
        <v>1400</v>
      </c>
      <c r="D4713">
        <v>1500</v>
      </c>
      <c r="E4713"/>
      <c r="F4713" t="s">
        <v>253</v>
      </c>
      <c r="G4713">
        <v>9</v>
      </c>
      <c r="H4713">
        <v>0</v>
      </c>
      <c r="I4713">
        <v>0</v>
      </c>
      <c r="J4713">
        <v>0</v>
      </c>
      <c r="K4713">
        <v>0</v>
      </c>
      <c r="L4713">
        <v>0</v>
      </c>
      <c r="M4713" t="s">
        <v>9472</v>
      </c>
    </row>
    <row r="4714" spans="1:13">
      <c r="A4714" s="13">
        <f t="shared" si="73"/>
        <v>3</v>
      </c>
      <c r="B4714">
        <v>3007693</v>
      </c>
      <c r="C4714">
        <v>1380</v>
      </c>
      <c r="D4714">
        <v>1500</v>
      </c>
      <c r="E4714"/>
      <c r="F4714" t="s">
        <v>253</v>
      </c>
      <c r="G4714">
        <v>3</v>
      </c>
      <c r="H4714">
        <v>0</v>
      </c>
      <c r="I4714">
        <v>0</v>
      </c>
      <c r="J4714">
        <v>0</v>
      </c>
      <c r="K4714">
        <v>0</v>
      </c>
      <c r="L4714">
        <v>0</v>
      </c>
      <c r="M4714" t="s">
        <v>9473</v>
      </c>
    </row>
    <row r="4715" spans="1:13">
      <c r="A4715" s="13">
        <f t="shared" si="73"/>
        <v>11</v>
      </c>
      <c r="B4715">
        <v>3007693</v>
      </c>
      <c r="C4715">
        <v>1400</v>
      </c>
      <c r="D4715">
        <v>1500</v>
      </c>
      <c r="E4715"/>
      <c r="F4715" t="s">
        <v>253</v>
      </c>
      <c r="G4715">
        <v>11</v>
      </c>
      <c r="H4715">
        <v>0</v>
      </c>
      <c r="I4715">
        <v>0</v>
      </c>
      <c r="J4715">
        <v>0</v>
      </c>
      <c r="K4715">
        <v>0</v>
      </c>
      <c r="L4715">
        <v>0</v>
      </c>
      <c r="M4715" t="s">
        <v>9473</v>
      </c>
    </row>
    <row r="4716" spans="1:13">
      <c r="A4716" s="13">
        <f t="shared" si="73"/>
        <v>1</v>
      </c>
      <c r="B4716">
        <v>3007694</v>
      </c>
      <c r="C4716">
        <v>1380</v>
      </c>
      <c r="D4716">
        <v>1500</v>
      </c>
      <c r="E4716"/>
      <c r="F4716" t="s">
        <v>253</v>
      </c>
      <c r="G4716">
        <v>1</v>
      </c>
      <c r="H4716">
        <v>0</v>
      </c>
      <c r="I4716">
        <v>0</v>
      </c>
      <c r="J4716">
        <v>0</v>
      </c>
      <c r="K4716">
        <v>0</v>
      </c>
      <c r="L4716">
        <v>0</v>
      </c>
      <c r="M4716" t="s">
        <v>9474</v>
      </c>
    </row>
    <row r="4717" spans="1:13">
      <c r="A4717" s="13">
        <f t="shared" si="73"/>
        <v>42</v>
      </c>
      <c r="B4717">
        <v>3007695</v>
      </c>
      <c r="C4717">
        <v>1380</v>
      </c>
      <c r="D4717">
        <v>1500</v>
      </c>
      <c r="E4717"/>
      <c r="F4717" t="s">
        <v>253</v>
      </c>
      <c r="G4717">
        <v>42</v>
      </c>
      <c r="H4717">
        <v>0</v>
      </c>
      <c r="I4717">
        <v>0</v>
      </c>
      <c r="J4717">
        <v>0</v>
      </c>
      <c r="K4717">
        <v>0</v>
      </c>
      <c r="L4717">
        <v>0</v>
      </c>
      <c r="M4717" t="s">
        <v>9475</v>
      </c>
    </row>
    <row r="4718" spans="1:13">
      <c r="A4718" s="13">
        <f t="shared" si="73"/>
        <v>39</v>
      </c>
      <c r="B4718">
        <v>3007695</v>
      </c>
      <c r="C4718">
        <v>1400</v>
      </c>
      <c r="D4718">
        <v>1500</v>
      </c>
      <c r="E4718"/>
      <c r="F4718" t="s">
        <v>253</v>
      </c>
      <c r="G4718">
        <v>39</v>
      </c>
      <c r="H4718">
        <v>0</v>
      </c>
      <c r="I4718">
        <v>0</v>
      </c>
      <c r="J4718">
        <v>0</v>
      </c>
      <c r="K4718">
        <v>0</v>
      </c>
      <c r="L4718">
        <v>0</v>
      </c>
      <c r="M4718" t="s">
        <v>9475</v>
      </c>
    </row>
    <row r="4719" spans="1:13">
      <c r="A4719" s="13">
        <f t="shared" si="73"/>
        <v>8</v>
      </c>
      <c r="B4719">
        <v>3007696</v>
      </c>
      <c r="C4719">
        <v>1380</v>
      </c>
      <c r="D4719">
        <v>1501</v>
      </c>
      <c r="E4719"/>
      <c r="F4719" t="s">
        <v>253</v>
      </c>
      <c r="G4719">
        <v>8</v>
      </c>
      <c r="H4719">
        <v>0</v>
      </c>
      <c r="I4719">
        <v>0</v>
      </c>
      <c r="J4719">
        <v>0</v>
      </c>
      <c r="K4719">
        <v>0</v>
      </c>
      <c r="L4719">
        <v>0</v>
      </c>
      <c r="M4719" t="s">
        <v>3343</v>
      </c>
    </row>
    <row r="4720" spans="1:13">
      <c r="A4720" s="13">
        <f t="shared" si="73"/>
        <v>11</v>
      </c>
      <c r="B4720">
        <v>3007698</v>
      </c>
      <c r="C4720">
        <v>1380</v>
      </c>
      <c r="D4720">
        <v>1500</v>
      </c>
      <c r="E4720"/>
      <c r="F4720" t="s">
        <v>253</v>
      </c>
      <c r="G4720">
        <v>11</v>
      </c>
      <c r="H4720">
        <v>0</v>
      </c>
      <c r="I4720">
        <v>0</v>
      </c>
      <c r="J4720">
        <v>0</v>
      </c>
      <c r="K4720">
        <v>0</v>
      </c>
      <c r="L4720">
        <v>0</v>
      </c>
      <c r="M4720" t="s">
        <v>9476</v>
      </c>
    </row>
    <row r="4721" spans="1:13">
      <c r="A4721" s="13">
        <f t="shared" si="73"/>
        <v>3</v>
      </c>
      <c r="B4721">
        <v>3007698</v>
      </c>
      <c r="C4721">
        <v>1400</v>
      </c>
      <c r="D4721">
        <v>1500</v>
      </c>
      <c r="E4721"/>
      <c r="F4721" t="s">
        <v>253</v>
      </c>
      <c r="G4721">
        <v>3</v>
      </c>
      <c r="H4721">
        <v>0</v>
      </c>
      <c r="I4721">
        <v>0</v>
      </c>
      <c r="J4721">
        <v>0</v>
      </c>
      <c r="K4721">
        <v>0</v>
      </c>
      <c r="L4721">
        <v>0</v>
      </c>
      <c r="M4721" t="s">
        <v>9476</v>
      </c>
    </row>
    <row r="4722" spans="1:13">
      <c r="A4722" s="13">
        <f t="shared" si="73"/>
        <v>6</v>
      </c>
      <c r="B4722">
        <v>3007699</v>
      </c>
      <c r="C4722">
        <v>1380</v>
      </c>
      <c r="D4722">
        <v>1500</v>
      </c>
      <c r="E4722"/>
      <c r="F4722" t="s">
        <v>253</v>
      </c>
      <c r="G4722">
        <v>6</v>
      </c>
      <c r="H4722">
        <v>0</v>
      </c>
      <c r="I4722">
        <v>0</v>
      </c>
      <c r="J4722">
        <v>0</v>
      </c>
      <c r="K4722">
        <v>0</v>
      </c>
      <c r="L4722">
        <v>0</v>
      </c>
      <c r="M4722" t="s">
        <v>9477</v>
      </c>
    </row>
    <row r="4723" spans="1:13">
      <c r="A4723" s="13">
        <f t="shared" si="73"/>
        <v>8</v>
      </c>
      <c r="B4723">
        <v>3007700</v>
      </c>
      <c r="C4723">
        <v>1380</v>
      </c>
      <c r="D4723">
        <v>1500</v>
      </c>
      <c r="E4723"/>
      <c r="F4723" t="s">
        <v>253</v>
      </c>
      <c r="G4723">
        <v>8</v>
      </c>
      <c r="H4723">
        <v>0</v>
      </c>
      <c r="I4723">
        <v>0</v>
      </c>
      <c r="J4723">
        <v>0</v>
      </c>
      <c r="K4723">
        <v>0</v>
      </c>
      <c r="L4723">
        <v>0</v>
      </c>
      <c r="M4723" t="s">
        <v>9478</v>
      </c>
    </row>
    <row r="4724" spans="1:13">
      <c r="A4724" s="13">
        <f t="shared" si="73"/>
        <v>7</v>
      </c>
      <c r="B4724">
        <v>3007700</v>
      </c>
      <c r="C4724">
        <v>1400</v>
      </c>
      <c r="D4724">
        <v>1500</v>
      </c>
      <c r="E4724"/>
      <c r="F4724" t="s">
        <v>253</v>
      </c>
      <c r="G4724">
        <v>7</v>
      </c>
      <c r="H4724">
        <v>0</v>
      </c>
      <c r="I4724">
        <v>0</v>
      </c>
      <c r="J4724">
        <v>0</v>
      </c>
      <c r="K4724">
        <v>0</v>
      </c>
      <c r="L4724">
        <v>0</v>
      </c>
      <c r="M4724" t="s">
        <v>9478</v>
      </c>
    </row>
    <row r="4725" spans="1:13">
      <c r="A4725" s="13">
        <f t="shared" si="73"/>
        <v>93</v>
      </c>
      <c r="B4725">
        <v>3007701</v>
      </c>
      <c r="C4725">
        <v>1400</v>
      </c>
      <c r="D4725">
        <v>1500</v>
      </c>
      <c r="E4725"/>
      <c r="F4725" t="s">
        <v>253</v>
      </c>
      <c r="G4725">
        <v>93</v>
      </c>
      <c r="H4725">
        <v>0</v>
      </c>
      <c r="I4725">
        <v>0</v>
      </c>
      <c r="J4725">
        <v>0</v>
      </c>
      <c r="K4725">
        <v>0</v>
      </c>
      <c r="L4725">
        <v>0</v>
      </c>
      <c r="M4725" t="s">
        <v>3344</v>
      </c>
    </row>
    <row r="4726" spans="1:13">
      <c r="A4726" s="13">
        <f t="shared" si="73"/>
        <v>36</v>
      </c>
      <c r="B4726">
        <v>3007702</v>
      </c>
      <c r="C4726">
        <v>1400</v>
      </c>
      <c r="D4726">
        <v>1500</v>
      </c>
      <c r="E4726"/>
      <c r="F4726" t="s">
        <v>253</v>
      </c>
      <c r="G4726">
        <v>36</v>
      </c>
      <c r="H4726">
        <v>0</v>
      </c>
      <c r="I4726">
        <v>0</v>
      </c>
      <c r="J4726">
        <v>0</v>
      </c>
      <c r="K4726">
        <v>0</v>
      </c>
      <c r="L4726">
        <v>0</v>
      </c>
      <c r="M4726" t="s">
        <v>3345</v>
      </c>
    </row>
    <row r="4727" spans="1:13">
      <c r="A4727" s="13">
        <f t="shared" si="73"/>
        <v>110</v>
      </c>
      <c r="B4727">
        <v>3007703</v>
      </c>
      <c r="C4727">
        <v>1400</v>
      </c>
      <c r="D4727">
        <v>1500</v>
      </c>
      <c r="E4727"/>
      <c r="F4727" t="s">
        <v>253</v>
      </c>
      <c r="G4727">
        <v>110</v>
      </c>
      <c r="H4727">
        <v>0</v>
      </c>
      <c r="I4727">
        <v>0</v>
      </c>
      <c r="J4727">
        <v>0</v>
      </c>
      <c r="K4727">
        <v>0</v>
      </c>
      <c r="L4727">
        <v>0</v>
      </c>
      <c r="M4727" t="s">
        <v>7566</v>
      </c>
    </row>
    <row r="4728" spans="1:13">
      <c r="A4728" s="13">
        <f t="shared" si="73"/>
        <v>35</v>
      </c>
      <c r="B4728">
        <v>3007704</v>
      </c>
      <c r="C4728">
        <v>1400</v>
      </c>
      <c r="D4728">
        <v>1500</v>
      </c>
      <c r="E4728"/>
      <c r="F4728" t="s">
        <v>253</v>
      </c>
      <c r="G4728">
        <v>35</v>
      </c>
      <c r="H4728">
        <v>0</v>
      </c>
      <c r="I4728">
        <v>0</v>
      </c>
      <c r="J4728">
        <v>0</v>
      </c>
      <c r="K4728">
        <v>0</v>
      </c>
      <c r="L4728">
        <v>0</v>
      </c>
      <c r="M4728" t="s">
        <v>3346</v>
      </c>
    </row>
    <row r="4729" spans="1:13">
      <c r="A4729" s="13">
        <f t="shared" si="73"/>
        <v>17</v>
      </c>
      <c r="B4729">
        <v>3007705</v>
      </c>
      <c r="C4729">
        <v>1400</v>
      </c>
      <c r="D4729">
        <v>1500</v>
      </c>
      <c r="E4729"/>
      <c r="F4729" t="s">
        <v>253</v>
      </c>
      <c r="G4729">
        <v>17</v>
      </c>
      <c r="H4729">
        <v>0</v>
      </c>
      <c r="I4729">
        <v>0</v>
      </c>
      <c r="J4729">
        <v>0</v>
      </c>
      <c r="K4729">
        <v>0</v>
      </c>
      <c r="L4729">
        <v>0</v>
      </c>
      <c r="M4729" t="s">
        <v>7504</v>
      </c>
    </row>
    <row r="4730" spans="1:13">
      <c r="A4730" s="13">
        <f t="shared" si="73"/>
        <v>5</v>
      </c>
      <c r="B4730">
        <v>3007708</v>
      </c>
      <c r="C4730">
        <v>1380</v>
      </c>
      <c r="D4730">
        <v>1500</v>
      </c>
      <c r="E4730"/>
      <c r="F4730" t="s">
        <v>253</v>
      </c>
      <c r="G4730">
        <v>5</v>
      </c>
      <c r="H4730">
        <v>0</v>
      </c>
      <c r="I4730">
        <v>0</v>
      </c>
      <c r="J4730">
        <v>0</v>
      </c>
      <c r="K4730">
        <v>0</v>
      </c>
      <c r="L4730">
        <v>0</v>
      </c>
      <c r="M4730" t="s">
        <v>3347</v>
      </c>
    </row>
    <row r="4731" spans="1:13">
      <c r="A4731" s="13">
        <f t="shared" si="73"/>
        <v>7</v>
      </c>
      <c r="B4731">
        <v>3007709</v>
      </c>
      <c r="C4731">
        <v>1380</v>
      </c>
      <c r="D4731">
        <v>1500</v>
      </c>
      <c r="E4731"/>
      <c r="F4731" t="s">
        <v>253</v>
      </c>
      <c r="G4731">
        <v>7</v>
      </c>
      <c r="H4731">
        <v>0</v>
      </c>
      <c r="I4731">
        <v>0</v>
      </c>
      <c r="J4731">
        <v>0</v>
      </c>
      <c r="K4731">
        <v>0</v>
      </c>
      <c r="L4731">
        <v>0</v>
      </c>
      <c r="M4731" t="s">
        <v>3348</v>
      </c>
    </row>
    <row r="4732" spans="1:13">
      <c r="A4732" s="13">
        <f t="shared" si="73"/>
        <v>4</v>
      </c>
      <c r="B4732">
        <v>3007710</v>
      </c>
      <c r="C4732">
        <v>1380</v>
      </c>
      <c r="D4732">
        <v>1500</v>
      </c>
      <c r="E4732"/>
      <c r="F4732" t="s">
        <v>253</v>
      </c>
      <c r="G4732">
        <v>4</v>
      </c>
      <c r="H4732">
        <v>0</v>
      </c>
      <c r="I4732">
        <v>0</v>
      </c>
      <c r="J4732">
        <v>0</v>
      </c>
      <c r="K4732">
        <v>0</v>
      </c>
      <c r="L4732">
        <v>0</v>
      </c>
      <c r="M4732" t="s">
        <v>3349</v>
      </c>
    </row>
    <row r="4733" spans="1:13">
      <c r="A4733" s="13">
        <f t="shared" si="73"/>
        <v>18</v>
      </c>
      <c r="B4733">
        <v>3007711</v>
      </c>
      <c r="C4733">
        <v>1380</v>
      </c>
      <c r="D4733">
        <v>1500</v>
      </c>
      <c r="E4733"/>
      <c r="F4733" t="s">
        <v>253</v>
      </c>
      <c r="G4733">
        <v>18</v>
      </c>
      <c r="H4733">
        <v>0</v>
      </c>
      <c r="I4733">
        <v>0</v>
      </c>
      <c r="J4733">
        <v>0</v>
      </c>
      <c r="K4733">
        <v>0</v>
      </c>
      <c r="L4733">
        <v>0</v>
      </c>
      <c r="M4733" t="s">
        <v>3350</v>
      </c>
    </row>
    <row r="4734" spans="1:13">
      <c r="A4734" s="13">
        <f t="shared" si="73"/>
        <v>5</v>
      </c>
      <c r="B4734">
        <v>3007712</v>
      </c>
      <c r="C4734">
        <v>1380</v>
      </c>
      <c r="D4734">
        <v>1500</v>
      </c>
      <c r="E4734"/>
      <c r="F4734" t="s">
        <v>253</v>
      </c>
      <c r="G4734">
        <v>5</v>
      </c>
      <c r="H4734">
        <v>0</v>
      </c>
      <c r="I4734">
        <v>0</v>
      </c>
      <c r="J4734">
        <v>0</v>
      </c>
      <c r="K4734">
        <v>0</v>
      </c>
      <c r="L4734">
        <v>0</v>
      </c>
      <c r="M4734" t="s">
        <v>9157</v>
      </c>
    </row>
    <row r="4735" spans="1:13">
      <c r="A4735" s="13">
        <f t="shared" si="73"/>
        <v>1</v>
      </c>
      <c r="B4735">
        <v>3007713</v>
      </c>
      <c r="C4735">
        <v>1380</v>
      </c>
      <c r="D4735">
        <v>1500</v>
      </c>
      <c r="E4735"/>
      <c r="F4735" t="s">
        <v>253</v>
      </c>
      <c r="G4735">
        <v>1</v>
      </c>
      <c r="H4735">
        <v>0</v>
      </c>
      <c r="I4735">
        <v>0</v>
      </c>
      <c r="J4735">
        <v>0</v>
      </c>
      <c r="K4735">
        <v>0</v>
      </c>
      <c r="L4735">
        <v>0</v>
      </c>
      <c r="M4735" t="s">
        <v>3351</v>
      </c>
    </row>
    <row r="4736" spans="1:13">
      <c r="A4736" s="13">
        <f t="shared" si="73"/>
        <v>9</v>
      </c>
      <c r="B4736">
        <v>3007714</v>
      </c>
      <c r="C4736">
        <v>1380</v>
      </c>
      <c r="D4736">
        <v>1500</v>
      </c>
      <c r="E4736"/>
      <c r="F4736" t="s">
        <v>253</v>
      </c>
      <c r="G4736">
        <v>9</v>
      </c>
      <c r="H4736">
        <v>0</v>
      </c>
      <c r="I4736">
        <v>0</v>
      </c>
      <c r="J4736">
        <v>0</v>
      </c>
      <c r="K4736">
        <v>0</v>
      </c>
      <c r="L4736">
        <v>0</v>
      </c>
      <c r="M4736" t="s">
        <v>9479</v>
      </c>
    </row>
    <row r="4737" spans="1:13">
      <c r="A4737" s="13">
        <f t="shared" si="73"/>
        <v>22</v>
      </c>
      <c r="B4737">
        <v>3007715</v>
      </c>
      <c r="C4737">
        <v>1380</v>
      </c>
      <c r="D4737">
        <v>1500</v>
      </c>
      <c r="E4737"/>
      <c r="F4737" t="s">
        <v>253</v>
      </c>
      <c r="G4737">
        <v>22</v>
      </c>
      <c r="H4737">
        <v>0</v>
      </c>
      <c r="I4737">
        <v>0</v>
      </c>
      <c r="J4737">
        <v>0</v>
      </c>
      <c r="K4737">
        <v>0</v>
      </c>
      <c r="L4737">
        <v>0</v>
      </c>
      <c r="M4737" t="s">
        <v>9480</v>
      </c>
    </row>
    <row r="4738" spans="1:13">
      <c r="A4738" s="13">
        <f t="shared" si="73"/>
        <v>16</v>
      </c>
      <c r="B4738">
        <v>3007716</v>
      </c>
      <c r="C4738">
        <v>1380</v>
      </c>
      <c r="D4738">
        <v>1500</v>
      </c>
      <c r="E4738"/>
      <c r="F4738" t="s">
        <v>253</v>
      </c>
      <c r="G4738">
        <v>16</v>
      </c>
      <c r="H4738">
        <v>0</v>
      </c>
      <c r="I4738">
        <v>0</v>
      </c>
      <c r="J4738">
        <v>0</v>
      </c>
      <c r="K4738">
        <v>0</v>
      </c>
      <c r="L4738">
        <v>0</v>
      </c>
      <c r="M4738" t="s">
        <v>9481</v>
      </c>
    </row>
    <row r="4739" spans="1:13">
      <c r="A4739" s="13">
        <f t="shared" ref="A4739:A4802" si="74">G4739+H4739+I4739</f>
        <v>7</v>
      </c>
      <c r="B4739">
        <v>3007717</v>
      </c>
      <c r="C4739">
        <v>1380</v>
      </c>
      <c r="D4739">
        <v>1500</v>
      </c>
      <c r="E4739"/>
      <c r="F4739" t="s">
        <v>253</v>
      </c>
      <c r="G4739">
        <v>7</v>
      </c>
      <c r="H4739">
        <v>0</v>
      </c>
      <c r="I4739">
        <v>0</v>
      </c>
      <c r="J4739">
        <v>0</v>
      </c>
      <c r="K4739">
        <v>0</v>
      </c>
      <c r="L4739">
        <v>0</v>
      </c>
      <c r="M4739" t="s">
        <v>9482</v>
      </c>
    </row>
    <row r="4740" spans="1:13">
      <c r="A4740" s="13">
        <f t="shared" si="74"/>
        <v>16</v>
      </c>
      <c r="B4740">
        <v>3007718</v>
      </c>
      <c r="C4740">
        <v>1380</v>
      </c>
      <c r="D4740">
        <v>1500</v>
      </c>
      <c r="E4740"/>
      <c r="F4740" t="s">
        <v>253</v>
      </c>
      <c r="G4740">
        <v>16</v>
      </c>
      <c r="H4740">
        <v>0</v>
      </c>
      <c r="I4740">
        <v>0</v>
      </c>
      <c r="J4740">
        <v>0</v>
      </c>
      <c r="K4740">
        <v>0</v>
      </c>
      <c r="L4740">
        <v>0</v>
      </c>
      <c r="M4740" t="s">
        <v>3352</v>
      </c>
    </row>
    <row r="4741" spans="1:13">
      <c r="A4741" s="13">
        <f t="shared" si="74"/>
        <v>210</v>
      </c>
      <c r="B4741">
        <v>3007719</v>
      </c>
      <c r="C4741">
        <v>1380</v>
      </c>
      <c r="D4741">
        <v>1500</v>
      </c>
      <c r="E4741"/>
      <c r="F4741" t="s">
        <v>253</v>
      </c>
      <c r="G4741">
        <v>210</v>
      </c>
      <c r="H4741">
        <v>0</v>
      </c>
      <c r="I4741">
        <v>0</v>
      </c>
      <c r="J4741">
        <v>0</v>
      </c>
      <c r="K4741">
        <v>0</v>
      </c>
      <c r="L4741">
        <v>0</v>
      </c>
      <c r="M4741" t="s">
        <v>9483</v>
      </c>
    </row>
    <row r="4742" spans="1:13">
      <c r="A4742" s="13">
        <f t="shared" si="74"/>
        <v>142</v>
      </c>
      <c r="B4742">
        <v>3007719</v>
      </c>
      <c r="C4742">
        <v>1400</v>
      </c>
      <c r="D4742">
        <v>1500</v>
      </c>
      <c r="E4742"/>
      <c r="F4742" t="s">
        <v>253</v>
      </c>
      <c r="G4742">
        <v>142</v>
      </c>
      <c r="H4742">
        <v>0</v>
      </c>
      <c r="I4742">
        <v>0</v>
      </c>
      <c r="J4742">
        <v>0</v>
      </c>
      <c r="K4742">
        <v>0</v>
      </c>
      <c r="L4742">
        <v>0</v>
      </c>
      <c r="M4742" t="s">
        <v>9483</v>
      </c>
    </row>
    <row r="4743" spans="1:13">
      <c r="A4743" s="13">
        <f t="shared" si="74"/>
        <v>180</v>
      </c>
      <c r="B4743">
        <v>3007720</v>
      </c>
      <c r="C4743">
        <v>1380</v>
      </c>
      <c r="D4743">
        <v>1500</v>
      </c>
      <c r="E4743"/>
      <c r="F4743" t="s">
        <v>253</v>
      </c>
      <c r="G4743">
        <v>180</v>
      </c>
      <c r="H4743">
        <v>0</v>
      </c>
      <c r="I4743">
        <v>0</v>
      </c>
      <c r="J4743">
        <v>0</v>
      </c>
      <c r="K4743">
        <v>0</v>
      </c>
      <c r="L4743">
        <v>0</v>
      </c>
      <c r="M4743" t="s">
        <v>9484</v>
      </c>
    </row>
    <row r="4744" spans="1:13">
      <c r="A4744" s="13">
        <f t="shared" si="74"/>
        <v>107</v>
      </c>
      <c r="B4744">
        <v>3007720</v>
      </c>
      <c r="C4744">
        <v>1400</v>
      </c>
      <c r="D4744">
        <v>1500</v>
      </c>
      <c r="E4744"/>
      <c r="F4744" t="s">
        <v>253</v>
      </c>
      <c r="G4744">
        <v>107</v>
      </c>
      <c r="H4744">
        <v>0</v>
      </c>
      <c r="I4744">
        <v>0</v>
      </c>
      <c r="J4744">
        <v>0</v>
      </c>
      <c r="K4744">
        <v>0</v>
      </c>
      <c r="L4744">
        <v>0</v>
      </c>
      <c r="M4744" t="s">
        <v>9484</v>
      </c>
    </row>
    <row r="4745" spans="1:13">
      <c r="A4745" s="13">
        <f t="shared" si="74"/>
        <v>204</v>
      </c>
      <c r="B4745">
        <v>3007721</v>
      </c>
      <c r="C4745">
        <v>1380</v>
      </c>
      <c r="D4745">
        <v>1500</v>
      </c>
      <c r="E4745"/>
      <c r="F4745" t="s">
        <v>253</v>
      </c>
      <c r="G4745">
        <v>204</v>
      </c>
      <c r="H4745">
        <v>0</v>
      </c>
      <c r="I4745">
        <v>0</v>
      </c>
      <c r="J4745">
        <v>0</v>
      </c>
      <c r="K4745">
        <v>0</v>
      </c>
      <c r="L4745">
        <v>0</v>
      </c>
      <c r="M4745" t="s">
        <v>9485</v>
      </c>
    </row>
    <row r="4746" spans="1:13">
      <c r="A4746" s="13">
        <f t="shared" si="74"/>
        <v>98</v>
      </c>
      <c r="B4746">
        <v>3007721</v>
      </c>
      <c r="C4746">
        <v>1400</v>
      </c>
      <c r="D4746">
        <v>1500</v>
      </c>
      <c r="E4746"/>
      <c r="F4746" t="s">
        <v>253</v>
      </c>
      <c r="G4746">
        <v>98</v>
      </c>
      <c r="H4746">
        <v>0</v>
      </c>
      <c r="I4746">
        <v>0</v>
      </c>
      <c r="J4746">
        <v>0</v>
      </c>
      <c r="K4746">
        <v>0</v>
      </c>
      <c r="L4746">
        <v>0</v>
      </c>
      <c r="M4746" t="s">
        <v>9485</v>
      </c>
    </row>
    <row r="4747" spans="1:13">
      <c r="A4747" s="13">
        <f t="shared" si="74"/>
        <v>19</v>
      </c>
      <c r="B4747">
        <v>3007722</v>
      </c>
      <c r="C4747">
        <v>1380</v>
      </c>
      <c r="D4747">
        <v>1500</v>
      </c>
      <c r="E4747"/>
      <c r="F4747" t="s">
        <v>253</v>
      </c>
      <c r="G4747">
        <v>19</v>
      </c>
      <c r="H4747">
        <v>0</v>
      </c>
      <c r="I4747">
        <v>0</v>
      </c>
      <c r="J4747">
        <v>0</v>
      </c>
      <c r="K4747">
        <v>0</v>
      </c>
      <c r="L4747">
        <v>0</v>
      </c>
      <c r="M4747" t="s">
        <v>9486</v>
      </c>
    </row>
    <row r="4748" spans="1:13">
      <c r="A4748" s="13">
        <f t="shared" si="74"/>
        <v>35</v>
      </c>
      <c r="B4748">
        <v>3007722</v>
      </c>
      <c r="C4748">
        <v>1400</v>
      </c>
      <c r="D4748">
        <v>1500</v>
      </c>
      <c r="E4748"/>
      <c r="F4748" t="s">
        <v>253</v>
      </c>
      <c r="G4748">
        <v>35</v>
      </c>
      <c r="H4748">
        <v>0</v>
      </c>
      <c r="I4748">
        <v>0</v>
      </c>
      <c r="J4748">
        <v>0</v>
      </c>
      <c r="K4748">
        <v>0</v>
      </c>
      <c r="L4748">
        <v>0</v>
      </c>
      <c r="M4748" t="s">
        <v>9486</v>
      </c>
    </row>
    <row r="4749" spans="1:13">
      <c r="A4749" s="13">
        <f t="shared" si="74"/>
        <v>6</v>
      </c>
      <c r="B4749">
        <v>3007723</v>
      </c>
      <c r="C4749">
        <v>1400</v>
      </c>
      <c r="D4749">
        <v>1500</v>
      </c>
      <c r="E4749"/>
      <c r="F4749" t="s">
        <v>253</v>
      </c>
      <c r="G4749">
        <v>6</v>
      </c>
      <c r="H4749">
        <v>0</v>
      </c>
      <c r="I4749">
        <v>0</v>
      </c>
      <c r="J4749">
        <v>0</v>
      </c>
      <c r="K4749">
        <v>0</v>
      </c>
      <c r="L4749">
        <v>0</v>
      </c>
      <c r="M4749" t="s">
        <v>9487</v>
      </c>
    </row>
    <row r="4750" spans="1:13">
      <c r="A4750" s="13">
        <f t="shared" si="74"/>
        <v>24</v>
      </c>
      <c r="B4750">
        <v>3007725</v>
      </c>
      <c r="C4750">
        <v>1380</v>
      </c>
      <c r="D4750">
        <v>1500</v>
      </c>
      <c r="E4750"/>
      <c r="F4750" t="s">
        <v>253</v>
      </c>
      <c r="G4750">
        <v>24</v>
      </c>
      <c r="H4750">
        <v>0</v>
      </c>
      <c r="I4750">
        <v>0</v>
      </c>
      <c r="J4750">
        <v>0</v>
      </c>
      <c r="K4750">
        <v>0</v>
      </c>
      <c r="L4750">
        <v>0</v>
      </c>
      <c r="M4750" t="s">
        <v>9488</v>
      </c>
    </row>
    <row r="4751" spans="1:13">
      <c r="A4751" s="13">
        <f t="shared" si="74"/>
        <v>11</v>
      </c>
      <c r="B4751">
        <v>3007725</v>
      </c>
      <c r="C4751">
        <v>1400</v>
      </c>
      <c r="D4751">
        <v>1500</v>
      </c>
      <c r="E4751"/>
      <c r="F4751" t="s">
        <v>253</v>
      </c>
      <c r="G4751">
        <v>11</v>
      </c>
      <c r="H4751">
        <v>0</v>
      </c>
      <c r="I4751">
        <v>0</v>
      </c>
      <c r="J4751">
        <v>0</v>
      </c>
      <c r="K4751">
        <v>0</v>
      </c>
      <c r="L4751">
        <v>0</v>
      </c>
      <c r="M4751" t="s">
        <v>9488</v>
      </c>
    </row>
    <row r="4752" spans="1:13">
      <c r="A4752" s="13">
        <f t="shared" si="74"/>
        <v>21</v>
      </c>
      <c r="B4752">
        <v>3007726</v>
      </c>
      <c r="C4752">
        <v>1380</v>
      </c>
      <c r="D4752">
        <v>1500</v>
      </c>
      <c r="E4752"/>
      <c r="F4752" t="s">
        <v>253</v>
      </c>
      <c r="G4752">
        <v>21</v>
      </c>
      <c r="H4752">
        <v>0</v>
      </c>
      <c r="I4752">
        <v>0</v>
      </c>
      <c r="J4752">
        <v>0</v>
      </c>
      <c r="K4752">
        <v>0</v>
      </c>
      <c r="L4752">
        <v>0</v>
      </c>
      <c r="M4752" t="s">
        <v>9489</v>
      </c>
    </row>
    <row r="4753" spans="1:13">
      <c r="A4753" s="13">
        <f t="shared" si="74"/>
        <v>20</v>
      </c>
      <c r="B4753">
        <v>3007726</v>
      </c>
      <c r="C4753">
        <v>1400</v>
      </c>
      <c r="D4753">
        <v>1500</v>
      </c>
      <c r="E4753"/>
      <c r="F4753" t="s">
        <v>253</v>
      </c>
      <c r="G4753">
        <v>20</v>
      </c>
      <c r="H4753">
        <v>0</v>
      </c>
      <c r="I4753">
        <v>0</v>
      </c>
      <c r="J4753">
        <v>0</v>
      </c>
      <c r="K4753">
        <v>0</v>
      </c>
      <c r="L4753">
        <v>0</v>
      </c>
      <c r="M4753" t="s">
        <v>9489</v>
      </c>
    </row>
    <row r="4754" spans="1:13">
      <c r="A4754" s="13">
        <f t="shared" si="74"/>
        <v>30</v>
      </c>
      <c r="B4754">
        <v>3007728</v>
      </c>
      <c r="C4754">
        <v>1380</v>
      </c>
      <c r="D4754">
        <v>1500</v>
      </c>
      <c r="E4754"/>
      <c r="F4754" t="s">
        <v>253</v>
      </c>
      <c r="G4754">
        <v>30</v>
      </c>
      <c r="H4754">
        <v>0</v>
      </c>
      <c r="I4754">
        <v>0</v>
      </c>
      <c r="J4754">
        <v>0</v>
      </c>
      <c r="K4754">
        <v>0</v>
      </c>
      <c r="L4754">
        <v>0</v>
      </c>
      <c r="M4754" t="s">
        <v>9490</v>
      </c>
    </row>
    <row r="4755" spans="1:13">
      <c r="A4755" s="13">
        <f t="shared" si="74"/>
        <v>5</v>
      </c>
      <c r="B4755">
        <v>3007728</v>
      </c>
      <c r="C4755">
        <v>1400</v>
      </c>
      <c r="D4755">
        <v>1500</v>
      </c>
      <c r="E4755"/>
      <c r="F4755" t="s">
        <v>253</v>
      </c>
      <c r="G4755">
        <v>5</v>
      </c>
      <c r="H4755">
        <v>0</v>
      </c>
      <c r="I4755">
        <v>0</v>
      </c>
      <c r="J4755">
        <v>0</v>
      </c>
      <c r="K4755">
        <v>0</v>
      </c>
      <c r="L4755">
        <v>0</v>
      </c>
      <c r="M4755" t="s">
        <v>9490</v>
      </c>
    </row>
    <row r="4756" spans="1:13">
      <c r="A4756" s="13">
        <f t="shared" si="74"/>
        <v>25</v>
      </c>
      <c r="B4756">
        <v>3007729</v>
      </c>
      <c r="C4756">
        <v>1380</v>
      </c>
      <c r="D4756">
        <v>1500</v>
      </c>
      <c r="E4756"/>
      <c r="F4756" t="s">
        <v>253</v>
      </c>
      <c r="G4756">
        <v>25</v>
      </c>
      <c r="H4756">
        <v>0</v>
      </c>
      <c r="I4756">
        <v>0</v>
      </c>
      <c r="J4756">
        <v>0</v>
      </c>
      <c r="K4756">
        <v>0</v>
      </c>
      <c r="L4756">
        <v>0</v>
      </c>
      <c r="M4756" t="s">
        <v>3353</v>
      </c>
    </row>
    <row r="4757" spans="1:13">
      <c r="A4757" s="13">
        <f t="shared" si="74"/>
        <v>13</v>
      </c>
      <c r="B4757">
        <v>3007730</v>
      </c>
      <c r="C4757">
        <v>1380</v>
      </c>
      <c r="D4757">
        <v>1500</v>
      </c>
      <c r="E4757"/>
      <c r="F4757" t="s">
        <v>253</v>
      </c>
      <c r="G4757">
        <v>13</v>
      </c>
      <c r="H4757">
        <v>0</v>
      </c>
      <c r="I4757">
        <v>0</v>
      </c>
      <c r="J4757">
        <v>0</v>
      </c>
      <c r="K4757">
        <v>0</v>
      </c>
      <c r="L4757">
        <v>0</v>
      </c>
      <c r="M4757" t="s">
        <v>9491</v>
      </c>
    </row>
    <row r="4758" spans="1:13">
      <c r="A4758" s="13">
        <f t="shared" si="74"/>
        <v>13</v>
      </c>
      <c r="B4758">
        <v>3007730</v>
      </c>
      <c r="C4758">
        <v>1400</v>
      </c>
      <c r="D4758">
        <v>1500</v>
      </c>
      <c r="E4758"/>
      <c r="F4758" t="s">
        <v>253</v>
      </c>
      <c r="G4758">
        <v>13</v>
      </c>
      <c r="H4758">
        <v>0</v>
      </c>
      <c r="I4758">
        <v>0</v>
      </c>
      <c r="J4758">
        <v>0</v>
      </c>
      <c r="K4758">
        <v>0</v>
      </c>
      <c r="L4758">
        <v>0</v>
      </c>
      <c r="M4758" t="s">
        <v>9491</v>
      </c>
    </row>
    <row r="4759" spans="1:13">
      <c r="A4759" s="13">
        <f t="shared" si="74"/>
        <v>12</v>
      </c>
      <c r="B4759">
        <v>3007732</v>
      </c>
      <c r="C4759">
        <v>1380</v>
      </c>
      <c r="D4759">
        <v>1500</v>
      </c>
      <c r="E4759"/>
      <c r="F4759" t="s">
        <v>253</v>
      </c>
      <c r="G4759">
        <v>12</v>
      </c>
      <c r="H4759">
        <v>0</v>
      </c>
      <c r="I4759">
        <v>0</v>
      </c>
      <c r="J4759">
        <v>0</v>
      </c>
      <c r="K4759">
        <v>0</v>
      </c>
      <c r="L4759">
        <v>0</v>
      </c>
      <c r="M4759" t="s">
        <v>9492</v>
      </c>
    </row>
    <row r="4760" spans="1:13">
      <c r="A4760" s="13">
        <f t="shared" si="74"/>
        <v>86</v>
      </c>
      <c r="B4760">
        <v>3007732</v>
      </c>
      <c r="C4760">
        <v>1400</v>
      </c>
      <c r="D4760">
        <v>1500</v>
      </c>
      <c r="E4760"/>
      <c r="F4760" t="s">
        <v>253</v>
      </c>
      <c r="G4760">
        <v>86</v>
      </c>
      <c r="H4760">
        <v>0</v>
      </c>
      <c r="I4760">
        <v>0</v>
      </c>
      <c r="J4760">
        <v>0</v>
      </c>
      <c r="K4760">
        <v>0</v>
      </c>
      <c r="L4760">
        <v>0</v>
      </c>
      <c r="M4760" t="s">
        <v>9492</v>
      </c>
    </row>
    <row r="4761" spans="1:13">
      <c r="A4761" s="13">
        <f t="shared" si="74"/>
        <v>9</v>
      </c>
      <c r="B4761">
        <v>3007733</v>
      </c>
      <c r="C4761">
        <v>1380</v>
      </c>
      <c r="D4761">
        <v>1500</v>
      </c>
      <c r="E4761"/>
      <c r="F4761" t="s">
        <v>253</v>
      </c>
      <c r="G4761">
        <v>9</v>
      </c>
      <c r="H4761">
        <v>0</v>
      </c>
      <c r="I4761">
        <v>0</v>
      </c>
      <c r="J4761">
        <v>0</v>
      </c>
      <c r="K4761">
        <v>0</v>
      </c>
      <c r="L4761">
        <v>0</v>
      </c>
      <c r="M4761" t="s">
        <v>9493</v>
      </c>
    </row>
    <row r="4762" spans="1:13">
      <c r="A4762" s="13">
        <f t="shared" si="74"/>
        <v>24</v>
      </c>
      <c r="B4762">
        <v>3007734</v>
      </c>
      <c r="C4762">
        <v>1380</v>
      </c>
      <c r="D4762">
        <v>1500</v>
      </c>
      <c r="E4762"/>
      <c r="F4762" t="s">
        <v>253</v>
      </c>
      <c r="G4762">
        <v>24</v>
      </c>
      <c r="H4762">
        <v>0</v>
      </c>
      <c r="I4762">
        <v>0</v>
      </c>
      <c r="J4762">
        <v>0</v>
      </c>
      <c r="K4762">
        <v>0</v>
      </c>
      <c r="L4762">
        <v>0</v>
      </c>
      <c r="M4762" t="s">
        <v>9494</v>
      </c>
    </row>
    <row r="4763" spans="1:13">
      <c r="A4763" s="13">
        <f t="shared" si="74"/>
        <v>20</v>
      </c>
      <c r="B4763">
        <v>3007734</v>
      </c>
      <c r="C4763">
        <v>1400</v>
      </c>
      <c r="D4763">
        <v>1500</v>
      </c>
      <c r="E4763"/>
      <c r="F4763" t="s">
        <v>253</v>
      </c>
      <c r="G4763">
        <v>20</v>
      </c>
      <c r="H4763">
        <v>0</v>
      </c>
      <c r="I4763">
        <v>0</v>
      </c>
      <c r="J4763">
        <v>0</v>
      </c>
      <c r="K4763">
        <v>0</v>
      </c>
      <c r="L4763">
        <v>0</v>
      </c>
      <c r="M4763" t="s">
        <v>9494</v>
      </c>
    </row>
    <row r="4764" spans="1:13">
      <c r="A4764" s="13">
        <f t="shared" si="74"/>
        <v>1</v>
      </c>
      <c r="B4764">
        <v>3007738</v>
      </c>
      <c r="C4764">
        <v>1380</v>
      </c>
      <c r="D4764">
        <v>1500</v>
      </c>
      <c r="E4764"/>
      <c r="F4764" t="s">
        <v>253</v>
      </c>
      <c r="G4764">
        <v>1</v>
      </c>
      <c r="H4764">
        <v>0</v>
      </c>
      <c r="I4764">
        <v>0</v>
      </c>
      <c r="J4764">
        <v>0</v>
      </c>
      <c r="K4764">
        <v>0</v>
      </c>
      <c r="L4764">
        <v>0</v>
      </c>
      <c r="M4764" t="s">
        <v>9044</v>
      </c>
    </row>
    <row r="4765" spans="1:13">
      <c r="A4765" s="13">
        <f t="shared" si="74"/>
        <v>1</v>
      </c>
      <c r="B4765">
        <v>3007739</v>
      </c>
      <c r="C4765">
        <v>1380</v>
      </c>
      <c r="D4765">
        <v>1500</v>
      </c>
      <c r="E4765"/>
      <c r="F4765" t="s">
        <v>253</v>
      </c>
      <c r="G4765">
        <v>1</v>
      </c>
      <c r="H4765">
        <v>0</v>
      </c>
      <c r="I4765">
        <v>0</v>
      </c>
      <c r="J4765">
        <v>0</v>
      </c>
      <c r="K4765">
        <v>0</v>
      </c>
      <c r="L4765">
        <v>0</v>
      </c>
      <c r="M4765" t="s">
        <v>3354</v>
      </c>
    </row>
    <row r="4766" spans="1:13">
      <c r="A4766" s="13">
        <f t="shared" si="74"/>
        <v>21</v>
      </c>
      <c r="B4766">
        <v>3007740</v>
      </c>
      <c r="C4766">
        <v>1380</v>
      </c>
      <c r="D4766">
        <v>1500</v>
      </c>
      <c r="E4766"/>
      <c r="F4766" t="s">
        <v>253</v>
      </c>
      <c r="G4766">
        <v>21</v>
      </c>
      <c r="H4766">
        <v>0</v>
      </c>
      <c r="I4766">
        <v>0</v>
      </c>
      <c r="J4766">
        <v>0</v>
      </c>
      <c r="K4766">
        <v>0</v>
      </c>
      <c r="L4766">
        <v>0</v>
      </c>
      <c r="M4766" t="s">
        <v>3355</v>
      </c>
    </row>
    <row r="4767" spans="1:13">
      <c r="A4767" s="13">
        <f t="shared" si="74"/>
        <v>2</v>
      </c>
      <c r="B4767">
        <v>3007741</v>
      </c>
      <c r="C4767">
        <v>1380</v>
      </c>
      <c r="D4767">
        <v>1500</v>
      </c>
      <c r="E4767"/>
      <c r="F4767" t="s">
        <v>253</v>
      </c>
      <c r="G4767">
        <v>2</v>
      </c>
      <c r="H4767">
        <v>0</v>
      </c>
      <c r="I4767">
        <v>0</v>
      </c>
      <c r="J4767">
        <v>0</v>
      </c>
      <c r="K4767">
        <v>0</v>
      </c>
      <c r="L4767">
        <v>0</v>
      </c>
      <c r="M4767" t="s">
        <v>3356</v>
      </c>
    </row>
    <row r="4768" spans="1:13">
      <c r="A4768" s="13">
        <f t="shared" si="74"/>
        <v>33</v>
      </c>
      <c r="B4768">
        <v>3007742</v>
      </c>
      <c r="C4768">
        <v>1380</v>
      </c>
      <c r="D4768">
        <v>1500</v>
      </c>
      <c r="E4768"/>
      <c r="F4768" t="s">
        <v>253</v>
      </c>
      <c r="G4768">
        <v>33</v>
      </c>
      <c r="H4768">
        <v>0</v>
      </c>
      <c r="I4768">
        <v>0</v>
      </c>
      <c r="J4768">
        <v>0</v>
      </c>
      <c r="K4768">
        <v>0</v>
      </c>
      <c r="L4768">
        <v>0</v>
      </c>
      <c r="M4768" t="s">
        <v>3357</v>
      </c>
    </row>
    <row r="4769" spans="1:13">
      <c r="A4769" s="13">
        <f t="shared" si="74"/>
        <v>9</v>
      </c>
      <c r="B4769">
        <v>3007747</v>
      </c>
      <c r="C4769">
        <v>1380</v>
      </c>
      <c r="D4769">
        <v>1500</v>
      </c>
      <c r="E4769"/>
      <c r="F4769" t="s">
        <v>253</v>
      </c>
      <c r="G4769">
        <v>9</v>
      </c>
      <c r="H4769">
        <v>0</v>
      </c>
      <c r="I4769">
        <v>0</v>
      </c>
      <c r="J4769">
        <v>0</v>
      </c>
      <c r="K4769">
        <v>0</v>
      </c>
      <c r="L4769">
        <v>0</v>
      </c>
      <c r="M4769" t="s">
        <v>9495</v>
      </c>
    </row>
    <row r="4770" spans="1:13">
      <c r="A4770" s="13">
        <f t="shared" si="74"/>
        <v>52</v>
      </c>
      <c r="B4770">
        <v>3007747</v>
      </c>
      <c r="C4770">
        <v>1400</v>
      </c>
      <c r="D4770">
        <v>1500</v>
      </c>
      <c r="E4770"/>
      <c r="F4770" t="s">
        <v>253</v>
      </c>
      <c r="G4770">
        <v>52</v>
      </c>
      <c r="H4770">
        <v>0</v>
      </c>
      <c r="I4770">
        <v>0</v>
      </c>
      <c r="J4770">
        <v>0</v>
      </c>
      <c r="K4770">
        <v>0</v>
      </c>
      <c r="L4770">
        <v>0</v>
      </c>
      <c r="M4770" t="s">
        <v>9495</v>
      </c>
    </row>
    <row r="4771" spans="1:13">
      <c r="A4771" s="13">
        <f t="shared" si="74"/>
        <v>18</v>
      </c>
      <c r="B4771">
        <v>3007748</v>
      </c>
      <c r="C4771">
        <v>1380</v>
      </c>
      <c r="D4771">
        <v>1500</v>
      </c>
      <c r="E4771"/>
      <c r="F4771" t="s">
        <v>253</v>
      </c>
      <c r="G4771">
        <v>18</v>
      </c>
      <c r="H4771">
        <v>0</v>
      </c>
      <c r="I4771">
        <v>0</v>
      </c>
      <c r="J4771">
        <v>0</v>
      </c>
      <c r="K4771">
        <v>0</v>
      </c>
      <c r="L4771">
        <v>0</v>
      </c>
      <c r="M4771" t="s">
        <v>9496</v>
      </c>
    </row>
    <row r="4772" spans="1:13">
      <c r="A4772" s="13">
        <f t="shared" si="74"/>
        <v>43</v>
      </c>
      <c r="B4772">
        <v>3007748</v>
      </c>
      <c r="C4772">
        <v>1400</v>
      </c>
      <c r="D4772">
        <v>1500</v>
      </c>
      <c r="E4772"/>
      <c r="F4772" t="s">
        <v>253</v>
      </c>
      <c r="G4772">
        <v>43</v>
      </c>
      <c r="H4772">
        <v>0</v>
      </c>
      <c r="I4772">
        <v>0</v>
      </c>
      <c r="J4772">
        <v>0</v>
      </c>
      <c r="K4772">
        <v>0</v>
      </c>
      <c r="L4772">
        <v>0</v>
      </c>
      <c r="M4772" t="s">
        <v>9496</v>
      </c>
    </row>
    <row r="4773" spans="1:13">
      <c r="A4773" s="13">
        <f t="shared" si="74"/>
        <v>71</v>
      </c>
      <c r="B4773">
        <v>3007749</v>
      </c>
      <c r="C4773">
        <v>1380</v>
      </c>
      <c r="D4773">
        <v>1500</v>
      </c>
      <c r="E4773"/>
      <c r="F4773" t="s">
        <v>253</v>
      </c>
      <c r="G4773">
        <v>71</v>
      </c>
      <c r="H4773">
        <v>0</v>
      </c>
      <c r="I4773">
        <v>0</v>
      </c>
      <c r="J4773">
        <v>0</v>
      </c>
      <c r="K4773">
        <v>0</v>
      </c>
      <c r="L4773">
        <v>0</v>
      </c>
      <c r="M4773" t="s">
        <v>9497</v>
      </c>
    </row>
    <row r="4774" spans="1:13">
      <c r="A4774" s="13">
        <f t="shared" si="74"/>
        <v>54</v>
      </c>
      <c r="B4774">
        <v>3007749</v>
      </c>
      <c r="C4774">
        <v>1400</v>
      </c>
      <c r="D4774">
        <v>1500</v>
      </c>
      <c r="E4774"/>
      <c r="F4774" t="s">
        <v>253</v>
      </c>
      <c r="G4774">
        <v>54</v>
      </c>
      <c r="H4774">
        <v>0</v>
      </c>
      <c r="I4774">
        <v>0</v>
      </c>
      <c r="J4774">
        <v>0</v>
      </c>
      <c r="K4774">
        <v>0</v>
      </c>
      <c r="L4774">
        <v>0</v>
      </c>
      <c r="M4774" t="s">
        <v>9497</v>
      </c>
    </row>
    <row r="4775" spans="1:13">
      <c r="A4775" s="13">
        <f t="shared" si="74"/>
        <v>24</v>
      </c>
      <c r="B4775">
        <v>3007750</v>
      </c>
      <c r="C4775">
        <v>1380</v>
      </c>
      <c r="D4775">
        <v>1500</v>
      </c>
      <c r="E4775"/>
      <c r="F4775" t="s">
        <v>253</v>
      </c>
      <c r="G4775">
        <v>24</v>
      </c>
      <c r="H4775">
        <v>0</v>
      </c>
      <c r="I4775">
        <v>0</v>
      </c>
      <c r="J4775">
        <v>0</v>
      </c>
      <c r="K4775">
        <v>0</v>
      </c>
      <c r="L4775">
        <v>0</v>
      </c>
      <c r="M4775" t="s">
        <v>9498</v>
      </c>
    </row>
    <row r="4776" spans="1:13">
      <c r="A4776" s="13">
        <f t="shared" si="74"/>
        <v>1</v>
      </c>
      <c r="B4776">
        <v>3007751</v>
      </c>
      <c r="C4776">
        <v>1380</v>
      </c>
      <c r="D4776">
        <v>1500</v>
      </c>
      <c r="E4776"/>
      <c r="F4776" t="s">
        <v>253</v>
      </c>
      <c r="G4776">
        <v>1</v>
      </c>
      <c r="H4776">
        <v>0</v>
      </c>
      <c r="I4776">
        <v>0</v>
      </c>
      <c r="J4776">
        <v>0</v>
      </c>
      <c r="K4776">
        <v>0</v>
      </c>
      <c r="L4776">
        <v>0</v>
      </c>
      <c r="M4776" t="s">
        <v>3358</v>
      </c>
    </row>
    <row r="4777" spans="1:13">
      <c r="A4777" s="13">
        <f t="shared" si="74"/>
        <v>10</v>
      </c>
      <c r="B4777">
        <v>3007753</v>
      </c>
      <c r="C4777">
        <v>1380</v>
      </c>
      <c r="D4777">
        <v>1500</v>
      </c>
      <c r="E4777"/>
      <c r="F4777" t="s">
        <v>253</v>
      </c>
      <c r="G4777">
        <v>10</v>
      </c>
      <c r="H4777">
        <v>0</v>
      </c>
      <c r="I4777">
        <v>0</v>
      </c>
      <c r="J4777">
        <v>0</v>
      </c>
      <c r="K4777">
        <v>0</v>
      </c>
      <c r="L4777">
        <v>0</v>
      </c>
      <c r="M4777" t="s">
        <v>9499</v>
      </c>
    </row>
    <row r="4778" spans="1:13">
      <c r="A4778" s="13">
        <f t="shared" si="74"/>
        <v>20</v>
      </c>
      <c r="B4778">
        <v>3007753</v>
      </c>
      <c r="C4778">
        <v>1400</v>
      </c>
      <c r="D4778">
        <v>1500</v>
      </c>
      <c r="E4778"/>
      <c r="F4778" t="s">
        <v>253</v>
      </c>
      <c r="G4778">
        <v>20</v>
      </c>
      <c r="H4778">
        <v>0</v>
      </c>
      <c r="I4778">
        <v>0</v>
      </c>
      <c r="J4778">
        <v>0</v>
      </c>
      <c r="K4778">
        <v>0</v>
      </c>
      <c r="L4778">
        <v>0</v>
      </c>
      <c r="M4778" t="s">
        <v>9499</v>
      </c>
    </row>
    <row r="4779" spans="1:13">
      <c r="A4779" s="13">
        <f t="shared" si="74"/>
        <v>1</v>
      </c>
      <c r="B4779">
        <v>3007754</v>
      </c>
      <c r="C4779">
        <v>1380</v>
      </c>
      <c r="D4779">
        <v>1500</v>
      </c>
      <c r="E4779"/>
      <c r="F4779" t="s">
        <v>253</v>
      </c>
      <c r="G4779">
        <v>1</v>
      </c>
      <c r="H4779">
        <v>0</v>
      </c>
      <c r="I4779">
        <v>0</v>
      </c>
      <c r="J4779">
        <v>0</v>
      </c>
      <c r="K4779">
        <v>0</v>
      </c>
      <c r="L4779">
        <v>0</v>
      </c>
      <c r="M4779" t="s">
        <v>9500</v>
      </c>
    </row>
    <row r="4780" spans="1:13">
      <c r="A4780" s="13">
        <f t="shared" si="74"/>
        <v>24</v>
      </c>
      <c r="B4780">
        <v>3007754</v>
      </c>
      <c r="C4780">
        <v>1400</v>
      </c>
      <c r="D4780">
        <v>1500</v>
      </c>
      <c r="E4780"/>
      <c r="F4780" t="s">
        <v>253</v>
      </c>
      <c r="G4780">
        <v>24</v>
      </c>
      <c r="H4780">
        <v>0</v>
      </c>
      <c r="I4780">
        <v>0</v>
      </c>
      <c r="J4780">
        <v>0</v>
      </c>
      <c r="K4780">
        <v>0</v>
      </c>
      <c r="L4780">
        <v>0</v>
      </c>
      <c r="M4780" t="s">
        <v>9500</v>
      </c>
    </row>
    <row r="4781" spans="1:13">
      <c r="A4781" s="13">
        <f t="shared" si="74"/>
        <v>6</v>
      </c>
      <c r="B4781">
        <v>3007755</v>
      </c>
      <c r="C4781">
        <v>1380</v>
      </c>
      <c r="D4781">
        <v>1500</v>
      </c>
      <c r="E4781"/>
      <c r="F4781" t="s">
        <v>253</v>
      </c>
      <c r="G4781">
        <v>6</v>
      </c>
      <c r="H4781">
        <v>0</v>
      </c>
      <c r="I4781">
        <v>0</v>
      </c>
      <c r="J4781">
        <v>0</v>
      </c>
      <c r="K4781">
        <v>0</v>
      </c>
      <c r="L4781">
        <v>0</v>
      </c>
      <c r="M4781" t="s">
        <v>9501</v>
      </c>
    </row>
    <row r="4782" spans="1:13">
      <c r="A4782" s="13">
        <f t="shared" si="74"/>
        <v>8</v>
      </c>
      <c r="B4782">
        <v>3007755</v>
      </c>
      <c r="C4782">
        <v>1400</v>
      </c>
      <c r="D4782">
        <v>1500</v>
      </c>
      <c r="E4782"/>
      <c r="F4782" t="s">
        <v>253</v>
      </c>
      <c r="G4782">
        <v>8</v>
      </c>
      <c r="H4782">
        <v>0</v>
      </c>
      <c r="I4782">
        <v>0</v>
      </c>
      <c r="J4782">
        <v>0</v>
      </c>
      <c r="K4782">
        <v>0</v>
      </c>
      <c r="L4782">
        <v>0</v>
      </c>
      <c r="M4782" t="s">
        <v>9501</v>
      </c>
    </row>
    <row r="4783" spans="1:13">
      <c r="A4783" s="13">
        <f t="shared" si="74"/>
        <v>14</v>
      </c>
      <c r="B4783">
        <v>3007756</v>
      </c>
      <c r="C4783">
        <v>1380</v>
      </c>
      <c r="D4783">
        <v>1500</v>
      </c>
      <c r="E4783"/>
      <c r="F4783" t="s">
        <v>253</v>
      </c>
      <c r="G4783">
        <v>14</v>
      </c>
      <c r="H4783">
        <v>0</v>
      </c>
      <c r="I4783">
        <v>0</v>
      </c>
      <c r="J4783">
        <v>0</v>
      </c>
      <c r="K4783">
        <v>0</v>
      </c>
      <c r="L4783">
        <v>0</v>
      </c>
      <c r="M4783" t="s">
        <v>9502</v>
      </c>
    </row>
    <row r="4784" spans="1:13">
      <c r="A4784" s="13">
        <f t="shared" si="74"/>
        <v>5</v>
      </c>
      <c r="B4784">
        <v>3007756</v>
      </c>
      <c r="C4784">
        <v>1400</v>
      </c>
      <c r="D4784">
        <v>1500</v>
      </c>
      <c r="E4784"/>
      <c r="F4784" t="s">
        <v>253</v>
      </c>
      <c r="G4784">
        <v>5</v>
      </c>
      <c r="H4784">
        <v>0</v>
      </c>
      <c r="I4784">
        <v>0</v>
      </c>
      <c r="J4784">
        <v>0</v>
      </c>
      <c r="K4784">
        <v>0</v>
      </c>
      <c r="L4784">
        <v>0</v>
      </c>
      <c r="M4784" t="s">
        <v>9502</v>
      </c>
    </row>
    <row r="4785" spans="1:13">
      <c r="A4785" s="13">
        <f t="shared" si="74"/>
        <v>11</v>
      </c>
      <c r="B4785">
        <v>3007757</v>
      </c>
      <c r="C4785">
        <v>1380</v>
      </c>
      <c r="D4785">
        <v>1500</v>
      </c>
      <c r="E4785"/>
      <c r="F4785" t="s">
        <v>253</v>
      </c>
      <c r="G4785">
        <v>11</v>
      </c>
      <c r="H4785">
        <v>0</v>
      </c>
      <c r="I4785">
        <v>0</v>
      </c>
      <c r="J4785">
        <v>0</v>
      </c>
      <c r="K4785">
        <v>0</v>
      </c>
      <c r="L4785">
        <v>0</v>
      </c>
      <c r="M4785" t="s">
        <v>9503</v>
      </c>
    </row>
    <row r="4786" spans="1:13">
      <c r="A4786" s="13">
        <f t="shared" si="74"/>
        <v>20</v>
      </c>
      <c r="B4786">
        <v>3007758</v>
      </c>
      <c r="C4786">
        <v>1380</v>
      </c>
      <c r="D4786">
        <v>1500</v>
      </c>
      <c r="E4786"/>
      <c r="F4786" t="s">
        <v>253</v>
      </c>
      <c r="G4786">
        <v>20</v>
      </c>
      <c r="H4786">
        <v>0</v>
      </c>
      <c r="I4786">
        <v>0</v>
      </c>
      <c r="J4786">
        <v>0</v>
      </c>
      <c r="K4786">
        <v>0</v>
      </c>
      <c r="L4786">
        <v>0</v>
      </c>
      <c r="M4786" t="s">
        <v>9504</v>
      </c>
    </row>
    <row r="4787" spans="1:13">
      <c r="A4787" s="13">
        <f t="shared" si="74"/>
        <v>1</v>
      </c>
      <c r="B4787">
        <v>3007759</v>
      </c>
      <c r="C4787">
        <v>1380</v>
      </c>
      <c r="D4787">
        <v>1500</v>
      </c>
      <c r="E4787"/>
      <c r="F4787" t="s">
        <v>253</v>
      </c>
      <c r="G4787">
        <v>1</v>
      </c>
      <c r="H4787">
        <v>0</v>
      </c>
      <c r="I4787">
        <v>0</v>
      </c>
      <c r="J4787">
        <v>0</v>
      </c>
      <c r="K4787">
        <v>0</v>
      </c>
      <c r="L4787">
        <v>0</v>
      </c>
      <c r="M4787" t="s">
        <v>9505</v>
      </c>
    </row>
    <row r="4788" spans="1:13">
      <c r="A4788" s="13">
        <f t="shared" si="74"/>
        <v>57</v>
      </c>
      <c r="B4788">
        <v>3007760</v>
      </c>
      <c r="C4788">
        <v>1380</v>
      </c>
      <c r="D4788">
        <v>1500</v>
      </c>
      <c r="E4788"/>
      <c r="F4788" t="s">
        <v>253</v>
      </c>
      <c r="G4788">
        <v>57</v>
      </c>
      <c r="H4788">
        <v>0</v>
      </c>
      <c r="I4788">
        <v>0</v>
      </c>
      <c r="J4788">
        <v>0</v>
      </c>
      <c r="K4788">
        <v>0</v>
      </c>
      <c r="L4788">
        <v>0</v>
      </c>
      <c r="M4788" t="s">
        <v>7567</v>
      </c>
    </row>
    <row r="4789" spans="1:13">
      <c r="A4789" s="13">
        <f t="shared" si="74"/>
        <v>109</v>
      </c>
      <c r="B4789">
        <v>3007760</v>
      </c>
      <c r="C4789">
        <v>1400</v>
      </c>
      <c r="D4789">
        <v>1500</v>
      </c>
      <c r="E4789"/>
      <c r="F4789" t="s">
        <v>253</v>
      </c>
      <c r="G4789">
        <v>109</v>
      </c>
      <c r="H4789">
        <v>0</v>
      </c>
      <c r="I4789">
        <v>0</v>
      </c>
      <c r="J4789">
        <v>0</v>
      </c>
      <c r="K4789">
        <v>0</v>
      </c>
      <c r="L4789">
        <v>0</v>
      </c>
      <c r="M4789" t="s">
        <v>7567</v>
      </c>
    </row>
    <row r="4790" spans="1:13">
      <c r="A4790" s="13">
        <f t="shared" si="74"/>
        <v>34</v>
      </c>
      <c r="B4790">
        <v>3007762</v>
      </c>
      <c r="C4790">
        <v>1380</v>
      </c>
      <c r="D4790">
        <v>1500</v>
      </c>
      <c r="E4790"/>
      <c r="F4790" t="s">
        <v>253</v>
      </c>
      <c r="G4790">
        <v>34</v>
      </c>
      <c r="H4790">
        <v>0</v>
      </c>
      <c r="I4790">
        <v>0</v>
      </c>
      <c r="J4790">
        <v>0</v>
      </c>
      <c r="K4790">
        <v>0</v>
      </c>
      <c r="L4790">
        <v>0</v>
      </c>
      <c r="M4790" t="s">
        <v>9506</v>
      </c>
    </row>
    <row r="4791" spans="1:13">
      <c r="A4791" s="13">
        <f t="shared" si="74"/>
        <v>1</v>
      </c>
      <c r="B4791">
        <v>3007763</v>
      </c>
      <c r="C4791">
        <v>1380</v>
      </c>
      <c r="D4791">
        <v>1501</v>
      </c>
      <c r="E4791"/>
      <c r="F4791" t="s">
        <v>253</v>
      </c>
      <c r="G4791">
        <v>1</v>
      </c>
      <c r="H4791">
        <v>0</v>
      </c>
      <c r="I4791">
        <v>0</v>
      </c>
      <c r="J4791">
        <v>0</v>
      </c>
      <c r="K4791">
        <v>0</v>
      </c>
      <c r="L4791">
        <v>0</v>
      </c>
      <c r="M4791" t="s">
        <v>3359</v>
      </c>
    </row>
    <row r="4792" spans="1:13">
      <c r="A4792" s="13">
        <f t="shared" si="74"/>
        <v>35</v>
      </c>
      <c r="B4792">
        <v>3007764</v>
      </c>
      <c r="C4792">
        <v>1380</v>
      </c>
      <c r="D4792">
        <v>1500</v>
      </c>
      <c r="E4792"/>
      <c r="F4792" t="s">
        <v>253</v>
      </c>
      <c r="G4792">
        <v>35</v>
      </c>
      <c r="H4792">
        <v>0</v>
      </c>
      <c r="I4792">
        <v>0</v>
      </c>
      <c r="J4792">
        <v>0</v>
      </c>
      <c r="K4792">
        <v>0</v>
      </c>
      <c r="L4792">
        <v>0</v>
      </c>
      <c r="M4792" t="s">
        <v>9507</v>
      </c>
    </row>
    <row r="4793" spans="1:13">
      <c r="A4793" s="13">
        <f t="shared" si="74"/>
        <v>11</v>
      </c>
      <c r="B4793">
        <v>3007764</v>
      </c>
      <c r="C4793">
        <v>1400</v>
      </c>
      <c r="D4793">
        <v>1500</v>
      </c>
      <c r="E4793"/>
      <c r="F4793" t="s">
        <v>253</v>
      </c>
      <c r="G4793">
        <v>11</v>
      </c>
      <c r="H4793">
        <v>0</v>
      </c>
      <c r="I4793">
        <v>0</v>
      </c>
      <c r="J4793">
        <v>0</v>
      </c>
      <c r="K4793">
        <v>0</v>
      </c>
      <c r="L4793">
        <v>0</v>
      </c>
      <c r="M4793" t="s">
        <v>9507</v>
      </c>
    </row>
    <row r="4794" spans="1:13">
      <c r="A4794" s="13">
        <f t="shared" si="74"/>
        <v>20</v>
      </c>
      <c r="B4794">
        <v>3007765</v>
      </c>
      <c r="C4794">
        <v>1380</v>
      </c>
      <c r="D4794">
        <v>1500</v>
      </c>
      <c r="E4794"/>
      <c r="F4794" t="s">
        <v>253</v>
      </c>
      <c r="G4794">
        <v>20</v>
      </c>
      <c r="H4794">
        <v>0</v>
      </c>
      <c r="I4794">
        <v>0</v>
      </c>
      <c r="J4794">
        <v>0</v>
      </c>
      <c r="K4794">
        <v>0</v>
      </c>
      <c r="L4794">
        <v>0</v>
      </c>
      <c r="M4794" t="s">
        <v>9508</v>
      </c>
    </row>
    <row r="4795" spans="1:13">
      <c r="A4795" s="13">
        <f t="shared" si="74"/>
        <v>17</v>
      </c>
      <c r="B4795">
        <v>3007765</v>
      </c>
      <c r="C4795">
        <v>1400</v>
      </c>
      <c r="D4795">
        <v>1500</v>
      </c>
      <c r="E4795"/>
      <c r="F4795" t="s">
        <v>253</v>
      </c>
      <c r="G4795">
        <v>17</v>
      </c>
      <c r="H4795">
        <v>0</v>
      </c>
      <c r="I4795">
        <v>0</v>
      </c>
      <c r="J4795">
        <v>0</v>
      </c>
      <c r="K4795">
        <v>0</v>
      </c>
      <c r="L4795">
        <v>0</v>
      </c>
      <c r="M4795" t="s">
        <v>9508</v>
      </c>
    </row>
    <row r="4796" spans="1:13">
      <c r="A4796" s="13">
        <f t="shared" si="74"/>
        <v>7</v>
      </c>
      <c r="B4796">
        <v>3007766</v>
      </c>
      <c r="C4796">
        <v>1380</v>
      </c>
      <c r="D4796">
        <v>1500</v>
      </c>
      <c r="E4796"/>
      <c r="F4796" t="s">
        <v>253</v>
      </c>
      <c r="G4796">
        <v>7</v>
      </c>
      <c r="H4796">
        <v>0</v>
      </c>
      <c r="I4796">
        <v>0</v>
      </c>
      <c r="J4796">
        <v>0</v>
      </c>
      <c r="K4796">
        <v>0</v>
      </c>
      <c r="L4796">
        <v>0</v>
      </c>
      <c r="M4796" t="s">
        <v>9509</v>
      </c>
    </row>
    <row r="4797" spans="1:13">
      <c r="A4797" s="13">
        <f t="shared" si="74"/>
        <v>8</v>
      </c>
      <c r="B4797">
        <v>3007766</v>
      </c>
      <c r="C4797">
        <v>1400</v>
      </c>
      <c r="D4797">
        <v>1500</v>
      </c>
      <c r="E4797"/>
      <c r="F4797" t="s">
        <v>253</v>
      </c>
      <c r="G4797">
        <v>8</v>
      </c>
      <c r="H4797">
        <v>0</v>
      </c>
      <c r="I4797">
        <v>0</v>
      </c>
      <c r="J4797">
        <v>0</v>
      </c>
      <c r="K4797">
        <v>0</v>
      </c>
      <c r="L4797">
        <v>0</v>
      </c>
      <c r="M4797" t="s">
        <v>9509</v>
      </c>
    </row>
    <row r="4798" spans="1:13">
      <c r="A4798" s="13">
        <f t="shared" si="74"/>
        <v>2</v>
      </c>
      <c r="B4798">
        <v>3007767</v>
      </c>
      <c r="C4798">
        <v>1380</v>
      </c>
      <c r="D4798">
        <v>1500</v>
      </c>
      <c r="E4798"/>
      <c r="F4798" t="s">
        <v>253</v>
      </c>
      <c r="G4798">
        <v>2</v>
      </c>
      <c r="H4798">
        <v>0</v>
      </c>
      <c r="I4798">
        <v>0</v>
      </c>
      <c r="J4798">
        <v>0</v>
      </c>
      <c r="K4798">
        <v>0</v>
      </c>
      <c r="L4798">
        <v>0</v>
      </c>
      <c r="M4798" t="s">
        <v>9510</v>
      </c>
    </row>
    <row r="4799" spans="1:13">
      <c r="A4799" s="13">
        <f t="shared" si="74"/>
        <v>29</v>
      </c>
      <c r="B4799">
        <v>3007767</v>
      </c>
      <c r="C4799">
        <v>1400</v>
      </c>
      <c r="D4799">
        <v>1500</v>
      </c>
      <c r="E4799"/>
      <c r="F4799" t="s">
        <v>253</v>
      </c>
      <c r="G4799">
        <v>29</v>
      </c>
      <c r="H4799">
        <v>0</v>
      </c>
      <c r="I4799">
        <v>0</v>
      </c>
      <c r="J4799">
        <v>0</v>
      </c>
      <c r="K4799">
        <v>0</v>
      </c>
      <c r="L4799">
        <v>0</v>
      </c>
      <c r="M4799" t="s">
        <v>9510</v>
      </c>
    </row>
    <row r="4800" spans="1:13">
      <c r="A4800" s="13">
        <f t="shared" si="74"/>
        <v>8</v>
      </c>
      <c r="B4800">
        <v>3007769</v>
      </c>
      <c r="C4800">
        <v>1380</v>
      </c>
      <c r="D4800">
        <v>1500</v>
      </c>
      <c r="E4800"/>
      <c r="F4800" t="s">
        <v>253</v>
      </c>
      <c r="G4800">
        <v>8</v>
      </c>
      <c r="H4800">
        <v>0</v>
      </c>
      <c r="I4800">
        <v>0</v>
      </c>
      <c r="J4800">
        <v>0</v>
      </c>
      <c r="K4800">
        <v>0</v>
      </c>
      <c r="L4800">
        <v>0</v>
      </c>
      <c r="M4800" t="s">
        <v>9511</v>
      </c>
    </row>
    <row r="4801" spans="1:13">
      <c r="A4801" s="13">
        <f t="shared" si="74"/>
        <v>50</v>
      </c>
      <c r="B4801">
        <v>3007770</v>
      </c>
      <c r="C4801">
        <v>1380</v>
      </c>
      <c r="D4801">
        <v>1500</v>
      </c>
      <c r="E4801"/>
      <c r="F4801" t="s">
        <v>253</v>
      </c>
      <c r="G4801">
        <v>50</v>
      </c>
      <c r="H4801">
        <v>0</v>
      </c>
      <c r="I4801">
        <v>0</v>
      </c>
      <c r="J4801">
        <v>0</v>
      </c>
      <c r="K4801">
        <v>0</v>
      </c>
      <c r="L4801">
        <v>0</v>
      </c>
      <c r="M4801" t="s">
        <v>3360</v>
      </c>
    </row>
    <row r="4802" spans="1:13">
      <c r="A4802" s="13">
        <f t="shared" si="74"/>
        <v>120</v>
      </c>
      <c r="B4802">
        <v>3007771</v>
      </c>
      <c r="C4802">
        <v>1380</v>
      </c>
      <c r="D4802">
        <v>1500</v>
      </c>
      <c r="E4802"/>
      <c r="F4802" t="s">
        <v>289</v>
      </c>
      <c r="G4802">
        <v>120</v>
      </c>
      <c r="H4802">
        <v>0</v>
      </c>
      <c r="I4802">
        <v>0</v>
      </c>
      <c r="J4802">
        <v>0</v>
      </c>
      <c r="K4802">
        <v>0</v>
      </c>
      <c r="L4802">
        <v>0</v>
      </c>
      <c r="M4802" t="s">
        <v>3361</v>
      </c>
    </row>
    <row r="4803" spans="1:13">
      <c r="A4803" s="13">
        <f t="shared" ref="A4803:A4866" si="75">G4803+H4803+I4803</f>
        <v>124</v>
      </c>
      <c r="B4803">
        <v>3007772</v>
      </c>
      <c r="C4803">
        <v>1380</v>
      </c>
      <c r="D4803">
        <v>1500</v>
      </c>
      <c r="E4803"/>
      <c r="F4803" t="s">
        <v>253</v>
      </c>
      <c r="G4803">
        <v>124</v>
      </c>
      <c r="H4803">
        <v>0</v>
      </c>
      <c r="I4803">
        <v>0</v>
      </c>
      <c r="J4803">
        <v>0</v>
      </c>
      <c r="K4803">
        <v>0</v>
      </c>
      <c r="L4803">
        <v>0</v>
      </c>
      <c r="M4803" t="s">
        <v>3362</v>
      </c>
    </row>
    <row r="4804" spans="1:13">
      <c r="A4804" s="13">
        <f t="shared" si="75"/>
        <v>352</v>
      </c>
      <c r="B4804">
        <v>3007772</v>
      </c>
      <c r="C4804">
        <v>1400</v>
      </c>
      <c r="D4804">
        <v>1500</v>
      </c>
      <c r="E4804"/>
      <c r="F4804" t="s">
        <v>253</v>
      </c>
      <c r="G4804">
        <v>352</v>
      </c>
      <c r="H4804">
        <v>0</v>
      </c>
      <c r="I4804">
        <v>0</v>
      </c>
      <c r="J4804">
        <v>0</v>
      </c>
      <c r="K4804">
        <v>0</v>
      </c>
      <c r="L4804">
        <v>0</v>
      </c>
      <c r="M4804" t="s">
        <v>3362</v>
      </c>
    </row>
    <row r="4805" spans="1:13">
      <c r="A4805" s="13">
        <f t="shared" si="75"/>
        <v>67</v>
      </c>
      <c r="B4805">
        <v>3007773</v>
      </c>
      <c r="C4805">
        <v>1380</v>
      </c>
      <c r="D4805">
        <v>1500</v>
      </c>
      <c r="E4805"/>
      <c r="F4805" t="s">
        <v>253</v>
      </c>
      <c r="G4805">
        <v>67</v>
      </c>
      <c r="H4805">
        <v>0</v>
      </c>
      <c r="I4805">
        <v>0</v>
      </c>
      <c r="J4805">
        <v>0</v>
      </c>
      <c r="K4805">
        <v>0</v>
      </c>
      <c r="L4805">
        <v>0</v>
      </c>
      <c r="M4805" t="s">
        <v>3363</v>
      </c>
    </row>
    <row r="4806" spans="1:13">
      <c r="A4806" s="13">
        <f t="shared" si="75"/>
        <v>4</v>
      </c>
      <c r="B4806">
        <v>3007774</v>
      </c>
      <c r="C4806">
        <v>1380</v>
      </c>
      <c r="D4806">
        <v>1501</v>
      </c>
      <c r="E4806"/>
      <c r="F4806" t="s">
        <v>253</v>
      </c>
      <c r="G4806">
        <v>4</v>
      </c>
      <c r="H4806">
        <v>0</v>
      </c>
      <c r="I4806">
        <v>0</v>
      </c>
      <c r="J4806">
        <v>0</v>
      </c>
      <c r="K4806">
        <v>0</v>
      </c>
      <c r="L4806">
        <v>0</v>
      </c>
      <c r="M4806" t="s">
        <v>3364</v>
      </c>
    </row>
    <row r="4807" spans="1:13">
      <c r="A4807" s="13">
        <f t="shared" si="75"/>
        <v>50</v>
      </c>
      <c r="B4807">
        <v>3007775</v>
      </c>
      <c r="C4807">
        <v>1380</v>
      </c>
      <c r="D4807">
        <v>1500</v>
      </c>
      <c r="E4807"/>
      <c r="F4807" t="s">
        <v>253</v>
      </c>
      <c r="G4807">
        <v>50</v>
      </c>
      <c r="H4807">
        <v>0</v>
      </c>
      <c r="I4807">
        <v>0</v>
      </c>
      <c r="J4807">
        <v>0</v>
      </c>
      <c r="K4807">
        <v>0</v>
      </c>
      <c r="L4807">
        <v>0</v>
      </c>
      <c r="M4807" t="s">
        <v>3365</v>
      </c>
    </row>
    <row r="4808" spans="1:13">
      <c r="A4808" s="13">
        <f t="shared" si="75"/>
        <v>13</v>
      </c>
      <c r="B4808">
        <v>3007776</v>
      </c>
      <c r="C4808">
        <v>1380</v>
      </c>
      <c r="D4808">
        <v>1500</v>
      </c>
      <c r="E4808"/>
      <c r="F4808" t="s">
        <v>253</v>
      </c>
      <c r="G4808">
        <v>13</v>
      </c>
      <c r="H4808">
        <v>0</v>
      </c>
      <c r="I4808">
        <v>0</v>
      </c>
      <c r="J4808">
        <v>0</v>
      </c>
      <c r="K4808">
        <v>0</v>
      </c>
      <c r="L4808">
        <v>0</v>
      </c>
      <c r="M4808" t="s">
        <v>3366</v>
      </c>
    </row>
    <row r="4809" spans="1:13">
      <c r="A4809" s="13">
        <f t="shared" si="75"/>
        <v>474</v>
      </c>
      <c r="B4809">
        <v>3007777</v>
      </c>
      <c r="C4809">
        <v>1380</v>
      </c>
      <c r="D4809">
        <v>1500</v>
      </c>
      <c r="E4809"/>
      <c r="F4809" t="s">
        <v>253</v>
      </c>
      <c r="G4809">
        <v>474</v>
      </c>
      <c r="H4809">
        <v>0</v>
      </c>
      <c r="I4809">
        <v>0</v>
      </c>
      <c r="J4809">
        <v>0</v>
      </c>
      <c r="K4809">
        <v>0</v>
      </c>
      <c r="L4809">
        <v>0</v>
      </c>
      <c r="M4809" t="s">
        <v>3367</v>
      </c>
    </row>
    <row r="4810" spans="1:13">
      <c r="A4810" s="13">
        <f t="shared" si="75"/>
        <v>630</v>
      </c>
      <c r="B4810">
        <v>3007778</v>
      </c>
      <c r="C4810">
        <v>1380</v>
      </c>
      <c r="D4810">
        <v>1500</v>
      </c>
      <c r="E4810"/>
      <c r="F4810" t="s">
        <v>253</v>
      </c>
      <c r="G4810">
        <v>630</v>
      </c>
      <c r="H4810">
        <v>0</v>
      </c>
      <c r="I4810">
        <v>0</v>
      </c>
      <c r="J4810">
        <v>0</v>
      </c>
      <c r="K4810">
        <v>0</v>
      </c>
      <c r="L4810">
        <v>0</v>
      </c>
      <c r="M4810" t="s">
        <v>3368</v>
      </c>
    </row>
    <row r="4811" spans="1:13">
      <c r="A4811" s="13">
        <f t="shared" si="75"/>
        <v>603</v>
      </c>
      <c r="B4811">
        <v>3007779</v>
      </c>
      <c r="C4811">
        <v>1380</v>
      </c>
      <c r="D4811">
        <v>1500</v>
      </c>
      <c r="E4811"/>
      <c r="F4811" t="s">
        <v>253</v>
      </c>
      <c r="G4811">
        <v>603</v>
      </c>
      <c r="H4811">
        <v>0</v>
      </c>
      <c r="I4811">
        <v>0</v>
      </c>
      <c r="J4811">
        <v>0</v>
      </c>
      <c r="K4811">
        <v>0</v>
      </c>
      <c r="L4811">
        <v>0</v>
      </c>
      <c r="M4811" t="s">
        <v>3369</v>
      </c>
    </row>
    <row r="4812" spans="1:13">
      <c r="A4812" s="13">
        <f t="shared" si="75"/>
        <v>20</v>
      </c>
      <c r="B4812">
        <v>3007780</v>
      </c>
      <c r="C4812">
        <v>1380</v>
      </c>
      <c r="D4812">
        <v>1500</v>
      </c>
      <c r="E4812"/>
      <c r="F4812" t="s">
        <v>253</v>
      </c>
      <c r="G4812">
        <v>20</v>
      </c>
      <c r="H4812">
        <v>0</v>
      </c>
      <c r="I4812">
        <v>0</v>
      </c>
      <c r="J4812">
        <v>0</v>
      </c>
      <c r="K4812">
        <v>0</v>
      </c>
      <c r="L4812">
        <v>0</v>
      </c>
      <c r="M4812" t="s">
        <v>3370</v>
      </c>
    </row>
    <row r="4813" spans="1:13">
      <c r="A4813" s="13">
        <f t="shared" si="75"/>
        <v>6</v>
      </c>
      <c r="B4813">
        <v>3007780</v>
      </c>
      <c r="C4813">
        <v>1400</v>
      </c>
      <c r="D4813">
        <v>1500</v>
      </c>
      <c r="E4813"/>
      <c r="F4813" t="s">
        <v>253</v>
      </c>
      <c r="G4813">
        <v>6</v>
      </c>
      <c r="H4813">
        <v>0</v>
      </c>
      <c r="I4813">
        <v>0</v>
      </c>
      <c r="J4813">
        <v>0</v>
      </c>
      <c r="K4813">
        <v>0</v>
      </c>
      <c r="L4813">
        <v>0</v>
      </c>
      <c r="M4813" t="s">
        <v>3370</v>
      </c>
    </row>
    <row r="4814" spans="1:13">
      <c r="A4814" s="13">
        <f t="shared" si="75"/>
        <v>58</v>
      </c>
      <c r="B4814">
        <v>3007781</v>
      </c>
      <c r="C4814">
        <v>1380</v>
      </c>
      <c r="D4814">
        <v>1500</v>
      </c>
      <c r="E4814"/>
      <c r="F4814" t="s">
        <v>253</v>
      </c>
      <c r="G4814">
        <v>58</v>
      </c>
      <c r="H4814">
        <v>0</v>
      </c>
      <c r="I4814">
        <v>0</v>
      </c>
      <c r="J4814">
        <v>0</v>
      </c>
      <c r="K4814">
        <v>0</v>
      </c>
      <c r="L4814">
        <v>0</v>
      </c>
      <c r="M4814" t="s">
        <v>3371</v>
      </c>
    </row>
    <row r="4815" spans="1:13">
      <c r="A4815" s="13">
        <f t="shared" si="75"/>
        <v>25</v>
      </c>
      <c r="B4815">
        <v>3007781</v>
      </c>
      <c r="C4815">
        <v>1400</v>
      </c>
      <c r="D4815">
        <v>1500</v>
      </c>
      <c r="E4815"/>
      <c r="F4815" t="s">
        <v>253</v>
      </c>
      <c r="G4815">
        <v>25</v>
      </c>
      <c r="H4815">
        <v>0</v>
      </c>
      <c r="I4815">
        <v>0</v>
      </c>
      <c r="J4815">
        <v>0</v>
      </c>
      <c r="K4815">
        <v>0</v>
      </c>
      <c r="L4815">
        <v>0</v>
      </c>
      <c r="M4815" t="s">
        <v>3371</v>
      </c>
    </row>
    <row r="4816" spans="1:13">
      <c r="A4816" s="13">
        <f t="shared" si="75"/>
        <v>23</v>
      </c>
      <c r="B4816">
        <v>3007782</v>
      </c>
      <c r="C4816">
        <v>1380</v>
      </c>
      <c r="D4816">
        <v>1500</v>
      </c>
      <c r="E4816"/>
      <c r="F4816" t="s">
        <v>253</v>
      </c>
      <c r="G4816">
        <v>23</v>
      </c>
      <c r="H4816">
        <v>0</v>
      </c>
      <c r="I4816">
        <v>0</v>
      </c>
      <c r="J4816">
        <v>0</v>
      </c>
      <c r="K4816">
        <v>0</v>
      </c>
      <c r="L4816">
        <v>0</v>
      </c>
      <c r="M4816" t="s">
        <v>3372</v>
      </c>
    </row>
    <row r="4817" spans="1:13">
      <c r="A4817" s="13">
        <f t="shared" si="75"/>
        <v>26</v>
      </c>
      <c r="B4817">
        <v>3007782</v>
      </c>
      <c r="C4817">
        <v>1400</v>
      </c>
      <c r="D4817">
        <v>1500</v>
      </c>
      <c r="E4817"/>
      <c r="F4817" t="s">
        <v>253</v>
      </c>
      <c r="G4817">
        <v>26</v>
      </c>
      <c r="H4817">
        <v>0</v>
      </c>
      <c r="I4817">
        <v>0</v>
      </c>
      <c r="J4817">
        <v>0</v>
      </c>
      <c r="K4817">
        <v>0</v>
      </c>
      <c r="L4817">
        <v>0</v>
      </c>
      <c r="M4817" t="s">
        <v>3372</v>
      </c>
    </row>
    <row r="4818" spans="1:13">
      <c r="A4818" s="13">
        <f t="shared" si="75"/>
        <v>7450</v>
      </c>
      <c r="B4818">
        <v>3007783</v>
      </c>
      <c r="C4818">
        <v>1380</v>
      </c>
      <c r="D4818">
        <v>1500</v>
      </c>
      <c r="E4818"/>
      <c r="F4818" t="s">
        <v>253</v>
      </c>
      <c r="G4818" s="177">
        <v>7450</v>
      </c>
      <c r="H4818">
        <v>0</v>
      </c>
      <c r="I4818">
        <v>0</v>
      </c>
      <c r="J4818">
        <v>0</v>
      </c>
      <c r="K4818">
        <v>0</v>
      </c>
      <c r="L4818">
        <v>0</v>
      </c>
      <c r="M4818" t="s">
        <v>3373</v>
      </c>
    </row>
    <row r="4819" spans="1:13">
      <c r="A4819" s="13">
        <f t="shared" si="75"/>
        <v>297</v>
      </c>
      <c r="B4819">
        <v>3007784</v>
      </c>
      <c r="C4819">
        <v>1380</v>
      </c>
      <c r="D4819">
        <v>1500</v>
      </c>
      <c r="E4819"/>
      <c r="F4819" t="s">
        <v>253</v>
      </c>
      <c r="G4819">
        <v>297</v>
      </c>
      <c r="H4819">
        <v>0</v>
      </c>
      <c r="I4819">
        <v>0</v>
      </c>
      <c r="J4819">
        <v>0</v>
      </c>
      <c r="K4819">
        <v>0</v>
      </c>
      <c r="L4819">
        <v>0</v>
      </c>
      <c r="M4819" t="s">
        <v>3374</v>
      </c>
    </row>
    <row r="4820" spans="1:13">
      <c r="A4820" s="13">
        <f t="shared" si="75"/>
        <v>38</v>
      </c>
      <c r="B4820">
        <v>3007784</v>
      </c>
      <c r="C4820">
        <v>1400</v>
      </c>
      <c r="D4820">
        <v>1500</v>
      </c>
      <c r="E4820"/>
      <c r="F4820" t="s">
        <v>253</v>
      </c>
      <c r="G4820">
        <v>38</v>
      </c>
      <c r="H4820">
        <v>0</v>
      </c>
      <c r="I4820">
        <v>0</v>
      </c>
      <c r="J4820">
        <v>0</v>
      </c>
      <c r="K4820">
        <v>0</v>
      </c>
      <c r="L4820">
        <v>0</v>
      </c>
      <c r="M4820" t="s">
        <v>3374</v>
      </c>
    </row>
    <row r="4821" spans="1:13">
      <c r="A4821" s="13">
        <f t="shared" si="75"/>
        <v>5</v>
      </c>
      <c r="B4821">
        <v>3007785</v>
      </c>
      <c r="C4821">
        <v>1380</v>
      </c>
      <c r="D4821">
        <v>1501</v>
      </c>
      <c r="E4821"/>
      <c r="F4821" t="s">
        <v>253</v>
      </c>
      <c r="G4821">
        <v>5</v>
      </c>
      <c r="H4821">
        <v>0</v>
      </c>
      <c r="I4821">
        <v>0</v>
      </c>
      <c r="J4821">
        <v>0</v>
      </c>
      <c r="K4821">
        <v>0</v>
      </c>
      <c r="L4821">
        <v>0</v>
      </c>
      <c r="M4821" t="s">
        <v>3375</v>
      </c>
    </row>
    <row r="4822" spans="1:13">
      <c r="A4822" s="13">
        <f t="shared" si="75"/>
        <v>19</v>
      </c>
      <c r="B4822">
        <v>3007786</v>
      </c>
      <c r="C4822">
        <v>1380</v>
      </c>
      <c r="D4822">
        <v>1500</v>
      </c>
      <c r="E4822"/>
      <c r="F4822" t="s">
        <v>555</v>
      </c>
      <c r="G4822">
        <v>19</v>
      </c>
      <c r="H4822">
        <v>0</v>
      </c>
      <c r="I4822">
        <v>0</v>
      </c>
      <c r="J4822">
        <v>0</v>
      </c>
      <c r="K4822">
        <v>0</v>
      </c>
      <c r="L4822">
        <v>0</v>
      </c>
      <c r="M4822" t="s">
        <v>3376</v>
      </c>
    </row>
    <row r="4823" spans="1:13">
      <c r="A4823" s="13">
        <f t="shared" si="75"/>
        <v>95</v>
      </c>
      <c r="B4823">
        <v>3007786</v>
      </c>
      <c r="C4823">
        <v>1400</v>
      </c>
      <c r="D4823">
        <v>1500</v>
      </c>
      <c r="E4823"/>
      <c r="F4823" t="s">
        <v>555</v>
      </c>
      <c r="G4823">
        <v>95</v>
      </c>
      <c r="H4823">
        <v>0</v>
      </c>
      <c r="I4823">
        <v>0</v>
      </c>
      <c r="J4823">
        <v>0</v>
      </c>
      <c r="K4823">
        <v>0</v>
      </c>
      <c r="L4823">
        <v>0</v>
      </c>
      <c r="M4823" t="s">
        <v>3376</v>
      </c>
    </row>
    <row r="4824" spans="1:13">
      <c r="A4824" s="13">
        <f t="shared" si="75"/>
        <v>43</v>
      </c>
      <c r="B4824">
        <v>3007787</v>
      </c>
      <c r="C4824">
        <v>1380</v>
      </c>
      <c r="D4824">
        <v>1500</v>
      </c>
      <c r="E4824"/>
      <c r="F4824" t="s">
        <v>253</v>
      </c>
      <c r="G4824">
        <v>43</v>
      </c>
      <c r="H4824">
        <v>0</v>
      </c>
      <c r="I4824">
        <v>0</v>
      </c>
      <c r="J4824">
        <v>0</v>
      </c>
      <c r="K4824">
        <v>0</v>
      </c>
      <c r="L4824">
        <v>0</v>
      </c>
      <c r="M4824" t="s">
        <v>3377</v>
      </c>
    </row>
    <row r="4825" spans="1:13">
      <c r="A4825" s="13">
        <f t="shared" si="75"/>
        <v>160</v>
      </c>
      <c r="B4825">
        <v>3007788</v>
      </c>
      <c r="C4825">
        <v>1380</v>
      </c>
      <c r="D4825">
        <v>1500</v>
      </c>
      <c r="E4825"/>
      <c r="F4825" t="s">
        <v>555</v>
      </c>
      <c r="G4825">
        <v>160</v>
      </c>
      <c r="H4825">
        <v>0</v>
      </c>
      <c r="I4825">
        <v>0</v>
      </c>
      <c r="J4825">
        <v>0</v>
      </c>
      <c r="K4825">
        <v>0</v>
      </c>
      <c r="L4825">
        <v>0</v>
      </c>
      <c r="M4825" t="s">
        <v>3378</v>
      </c>
    </row>
    <row r="4826" spans="1:13">
      <c r="A4826" s="13">
        <f t="shared" si="75"/>
        <v>37</v>
      </c>
      <c r="B4826">
        <v>3007789</v>
      </c>
      <c r="C4826">
        <v>1380</v>
      </c>
      <c r="D4826">
        <v>1500</v>
      </c>
      <c r="E4826"/>
      <c r="F4826" t="s">
        <v>555</v>
      </c>
      <c r="G4826">
        <v>37</v>
      </c>
      <c r="H4826">
        <v>0</v>
      </c>
      <c r="I4826">
        <v>0</v>
      </c>
      <c r="J4826">
        <v>0</v>
      </c>
      <c r="K4826">
        <v>0</v>
      </c>
      <c r="L4826">
        <v>0</v>
      </c>
      <c r="M4826" t="s">
        <v>3379</v>
      </c>
    </row>
    <row r="4827" spans="1:13">
      <c r="A4827" s="13">
        <f t="shared" si="75"/>
        <v>4450</v>
      </c>
      <c r="B4827">
        <v>3007791</v>
      </c>
      <c r="C4827">
        <v>1380</v>
      </c>
      <c r="D4827">
        <v>1500</v>
      </c>
      <c r="E4827"/>
      <c r="F4827" t="s">
        <v>253</v>
      </c>
      <c r="G4827" s="177">
        <v>4450</v>
      </c>
      <c r="H4827">
        <v>0</v>
      </c>
      <c r="I4827">
        <v>0</v>
      </c>
      <c r="J4827">
        <v>0</v>
      </c>
      <c r="K4827">
        <v>0</v>
      </c>
      <c r="L4827">
        <v>0</v>
      </c>
      <c r="M4827" t="s">
        <v>3380</v>
      </c>
    </row>
    <row r="4828" spans="1:13">
      <c r="A4828" s="13">
        <f t="shared" si="75"/>
        <v>95</v>
      </c>
      <c r="B4828">
        <v>3007792</v>
      </c>
      <c r="C4828">
        <v>1380</v>
      </c>
      <c r="D4828">
        <v>1500</v>
      </c>
      <c r="E4828"/>
      <c r="F4828" t="s">
        <v>555</v>
      </c>
      <c r="G4828">
        <v>95</v>
      </c>
      <c r="H4828">
        <v>0</v>
      </c>
      <c r="I4828">
        <v>0</v>
      </c>
      <c r="J4828">
        <v>0</v>
      </c>
      <c r="K4828">
        <v>0</v>
      </c>
      <c r="L4828">
        <v>0</v>
      </c>
      <c r="M4828" t="s">
        <v>8692</v>
      </c>
    </row>
    <row r="4829" spans="1:13">
      <c r="A4829" s="13">
        <f t="shared" si="75"/>
        <v>1</v>
      </c>
      <c r="B4829">
        <v>3007794</v>
      </c>
      <c r="C4829">
        <v>1380</v>
      </c>
      <c r="D4829">
        <v>1501</v>
      </c>
      <c r="E4829"/>
      <c r="F4829" t="s">
        <v>253</v>
      </c>
      <c r="G4829">
        <v>1</v>
      </c>
      <c r="H4829">
        <v>0</v>
      </c>
      <c r="I4829">
        <v>0</v>
      </c>
      <c r="J4829">
        <v>0</v>
      </c>
      <c r="K4829">
        <v>0</v>
      </c>
      <c r="L4829">
        <v>0</v>
      </c>
      <c r="M4829" t="s">
        <v>3381</v>
      </c>
    </row>
    <row r="4830" spans="1:13">
      <c r="A4830" s="13">
        <f t="shared" si="75"/>
        <v>40</v>
      </c>
      <c r="B4830">
        <v>3007799</v>
      </c>
      <c r="C4830">
        <v>1380</v>
      </c>
      <c r="D4830">
        <v>1500</v>
      </c>
      <c r="E4830"/>
      <c r="F4830" t="s">
        <v>555</v>
      </c>
      <c r="G4830">
        <v>40</v>
      </c>
      <c r="H4830">
        <v>0</v>
      </c>
      <c r="I4830">
        <v>0</v>
      </c>
      <c r="J4830">
        <v>0</v>
      </c>
      <c r="K4830">
        <v>0</v>
      </c>
      <c r="L4830">
        <v>0</v>
      </c>
      <c r="M4830" t="s">
        <v>9158</v>
      </c>
    </row>
    <row r="4831" spans="1:13">
      <c r="A4831" s="13">
        <f t="shared" si="75"/>
        <v>100</v>
      </c>
      <c r="B4831">
        <v>3007800</v>
      </c>
      <c r="C4831">
        <v>1380</v>
      </c>
      <c r="D4831">
        <v>1500</v>
      </c>
      <c r="E4831"/>
      <c r="F4831" t="s">
        <v>555</v>
      </c>
      <c r="G4831">
        <v>100</v>
      </c>
      <c r="H4831">
        <v>0</v>
      </c>
      <c r="I4831">
        <v>0</v>
      </c>
      <c r="J4831">
        <v>0</v>
      </c>
      <c r="K4831">
        <v>0</v>
      </c>
      <c r="L4831">
        <v>0</v>
      </c>
      <c r="M4831" t="s">
        <v>8222</v>
      </c>
    </row>
    <row r="4832" spans="1:13">
      <c r="A4832" s="13">
        <f t="shared" si="75"/>
        <v>80</v>
      </c>
      <c r="B4832">
        <v>3007801</v>
      </c>
      <c r="C4832">
        <v>1380</v>
      </c>
      <c r="D4832">
        <v>1500</v>
      </c>
      <c r="E4832"/>
      <c r="F4832" t="s">
        <v>555</v>
      </c>
      <c r="G4832">
        <v>80</v>
      </c>
      <c r="H4832">
        <v>0</v>
      </c>
      <c r="I4832">
        <v>0</v>
      </c>
      <c r="J4832">
        <v>0</v>
      </c>
      <c r="K4832">
        <v>0</v>
      </c>
      <c r="L4832">
        <v>0</v>
      </c>
      <c r="M4832" t="s">
        <v>9159</v>
      </c>
    </row>
    <row r="4833" spans="1:13">
      <c r="A4833" s="13">
        <f t="shared" si="75"/>
        <v>4860</v>
      </c>
      <c r="B4833">
        <v>3007802</v>
      </c>
      <c r="C4833">
        <v>1400</v>
      </c>
      <c r="D4833">
        <v>1500</v>
      </c>
      <c r="E4833"/>
      <c r="F4833" t="s">
        <v>555</v>
      </c>
      <c r="G4833" s="177">
        <v>4860</v>
      </c>
      <c r="H4833">
        <v>0</v>
      </c>
      <c r="I4833">
        <v>0</v>
      </c>
      <c r="J4833">
        <v>0</v>
      </c>
      <c r="K4833">
        <v>0</v>
      </c>
      <c r="L4833">
        <v>0</v>
      </c>
      <c r="M4833" t="s">
        <v>8980</v>
      </c>
    </row>
    <row r="4834" spans="1:13">
      <c r="A4834" s="13">
        <f t="shared" si="75"/>
        <v>20</v>
      </c>
      <c r="B4834">
        <v>3007803</v>
      </c>
      <c r="C4834">
        <v>1380</v>
      </c>
      <c r="D4834">
        <v>1500</v>
      </c>
      <c r="E4834"/>
      <c r="F4834" t="s">
        <v>555</v>
      </c>
      <c r="G4834">
        <v>20</v>
      </c>
      <c r="H4834">
        <v>0</v>
      </c>
      <c r="I4834">
        <v>0</v>
      </c>
      <c r="J4834">
        <v>0</v>
      </c>
      <c r="K4834">
        <v>0</v>
      </c>
      <c r="L4834">
        <v>0</v>
      </c>
      <c r="M4834" t="s">
        <v>3382</v>
      </c>
    </row>
    <row r="4835" spans="1:13">
      <c r="A4835" s="13">
        <f t="shared" si="75"/>
        <v>20</v>
      </c>
      <c r="B4835">
        <v>3007804</v>
      </c>
      <c r="C4835">
        <v>1380</v>
      </c>
      <c r="D4835">
        <v>1500</v>
      </c>
      <c r="E4835"/>
      <c r="F4835" t="s">
        <v>555</v>
      </c>
      <c r="G4835">
        <v>20</v>
      </c>
      <c r="H4835">
        <v>0</v>
      </c>
      <c r="I4835">
        <v>0</v>
      </c>
      <c r="J4835">
        <v>0</v>
      </c>
      <c r="K4835">
        <v>0</v>
      </c>
      <c r="L4835">
        <v>0</v>
      </c>
      <c r="M4835" t="s">
        <v>8085</v>
      </c>
    </row>
    <row r="4836" spans="1:13">
      <c r="A4836" s="13">
        <f t="shared" si="75"/>
        <v>1</v>
      </c>
      <c r="B4836">
        <v>3007807</v>
      </c>
      <c r="C4836">
        <v>1380</v>
      </c>
      <c r="D4836">
        <v>1501</v>
      </c>
      <c r="E4836"/>
      <c r="F4836" t="s">
        <v>253</v>
      </c>
      <c r="G4836">
        <v>1</v>
      </c>
      <c r="H4836">
        <v>0</v>
      </c>
      <c r="I4836">
        <v>0</v>
      </c>
      <c r="J4836">
        <v>0</v>
      </c>
      <c r="K4836">
        <v>0</v>
      </c>
      <c r="L4836">
        <v>0</v>
      </c>
      <c r="M4836" t="s">
        <v>3383</v>
      </c>
    </row>
    <row r="4837" spans="1:13">
      <c r="A4837" s="13">
        <f t="shared" si="75"/>
        <v>22</v>
      </c>
      <c r="B4837">
        <v>3007810</v>
      </c>
      <c r="C4837">
        <v>1380</v>
      </c>
      <c r="D4837">
        <v>1500</v>
      </c>
      <c r="E4837"/>
      <c r="F4837" t="s">
        <v>253</v>
      </c>
      <c r="G4837">
        <v>22</v>
      </c>
      <c r="H4837">
        <v>0</v>
      </c>
      <c r="I4837">
        <v>0</v>
      </c>
      <c r="J4837">
        <v>0</v>
      </c>
      <c r="K4837">
        <v>0</v>
      </c>
      <c r="L4837">
        <v>0</v>
      </c>
      <c r="M4837" t="s">
        <v>3384</v>
      </c>
    </row>
    <row r="4838" spans="1:13">
      <c r="A4838" s="13">
        <f t="shared" si="75"/>
        <v>54</v>
      </c>
      <c r="B4838">
        <v>3007810</v>
      </c>
      <c r="C4838">
        <v>1400</v>
      </c>
      <c r="D4838">
        <v>1500</v>
      </c>
      <c r="E4838"/>
      <c r="F4838" t="s">
        <v>253</v>
      </c>
      <c r="G4838">
        <v>54</v>
      </c>
      <c r="H4838">
        <v>0</v>
      </c>
      <c r="I4838">
        <v>0</v>
      </c>
      <c r="J4838">
        <v>0</v>
      </c>
      <c r="K4838">
        <v>0</v>
      </c>
      <c r="L4838">
        <v>0</v>
      </c>
      <c r="M4838" t="s">
        <v>3384</v>
      </c>
    </row>
    <row r="4839" spans="1:13">
      <c r="A4839" s="13">
        <f t="shared" si="75"/>
        <v>58</v>
      </c>
      <c r="B4839">
        <v>3007812</v>
      </c>
      <c r="C4839">
        <v>1380</v>
      </c>
      <c r="D4839">
        <v>1500</v>
      </c>
      <c r="E4839"/>
      <c r="F4839" t="s">
        <v>253</v>
      </c>
      <c r="G4839">
        <v>58</v>
      </c>
      <c r="H4839">
        <v>0</v>
      </c>
      <c r="I4839">
        <v>0</v>
      </c>
      <c r="J4839">
        <v>0</v>
      </c>
      <c r="K4839">
        <v>0</v>
      </c>
      <c r="L4839">
        <v>0</v>
      </c>
      <c r="M4839" t="s">
        <v>3385</v>
      </c>
    </row>
    <row r="4840" spans="1:13">
      <c r="A4840" s="13">
        <f t="shared" si="75"/>
        <v>1</v>
      </c>
      <c r="B4840">
        <v>3007818</v>
      </c>
      <c r="C4840">
        <v>1380</v>
      </c>
      <c r="D4840">
        <v>1501</v>
      </c>
      <c r="E4840"/>
      <c r="F4840" t="s">
        <v>253</v>
      </c>
      <c r="G4840">
        <v>1</v>
      </c>
      <c r="H4840">
        <v>0</v>
      </c>
      <c r="I4840">
        <v>0</v>
      </c>
      <c r="J4840">
        <v>0</v>
      </c>
      <c r="K4840">
        <v>0</v>
      </c>
      <c r="L4840">
        <v>0</v>
      </c>
      <c r="M4840" t="s">
        <v>3386</v>
      </c>
    </row>
    <row r="4841" spans="1:13">
      <c r="A4841" s="13">
        <f t="shared" si="75"/>
        <v>376</v>
      </c>
      <c r="B4841">
        <v>3007819</v>
      </c>
      <c r="C4841">
        <v>1380</v>
      </c>
      <c r="D4841">
        <v>1500</v>
      </c>
      <c r="E4841"/>
      <c r="F4841" t="s">
        <v>253</v>
      </c>
      <c r="G4841">
        <v>376</v>
      </c>
      <c r="H4841">
        <v>0</v>
      </c>
      <c r="I4841">
        <v>0</v>
      </c>
      <c r="J4841">
        <v>0</v>
      </c>
      <c r="K4841">
        <v>0</v>
      </c>
      <c r="L4841">
        <v>0</v>
      </c>
      <c r="M4841" t="s">
        <v>3387</v>
      </c>
    </row>
    <row r="4842" spans="1:13">
      <c r="A4842" s="13">
        <f t="shared" si="75"/>
        <v>11</v>
      </c>
      <c r="B4842">
        <v>3007820</v>
      </c>
      <c r="C4842">
        <v>1400</v>
      </c>
      <c r="D4842">
        <v>1500</v>
      </c>
      <c r="E4842"/>
      <c r="F4842" t="s">
        <v>253</v>
      </c>
      <c r="G4842">
        <v>11</v>
      </c>
      <c r="H4842">
        <v>0</v>
      </c>
      <c r="I4842">
        <v>0</v>
      </c>
      <c r="J4842">
        <v>0</v>
      </c>
      <c r="K4842">
        <v>0</v>
      </c>
      <c r="L4842">
        <v>0</v>
      </c>
      <c r="M4842" t="s">
        <v>3388</v>
      </c>
    </row>
    <row r="4843" spans="1:13">
      <c r="A4843" s="13">
        <f t="shared" si="75"/>
        <v>5404</v>
      </c>
      <c r="B4843">
        <v>3007824</v>
      </c>
      <c r="C4843">
        <v>1380</v>
      </c>
      <c r="D4843">
        <v>1500</v>
      </c>
      <c r="E4843"/>
      <c r="F4843" t="s">
        <v>253</v>
      </c>
      <c r="G4843" s="177">
        <v>5404</v>
      </c>
      <c r="H4843">
        <v>0</v>
      </c>
      <c r="I4843">
        <v>0</v>
      </c>
      <c r="J4843">
        <v>0</v>
      </c>
      <c r="K4843">
        <v>0</v>
      </c>
      <c r="L4843">
        <v>0</v>
      </c>
      <c r="M4843" t="s">
        <v>3389</v>
      </c>
    </row>
    <row r="4844" spans="1:13">
      <c r="A4844" s="13">
        <f t="shared" si="75"/>
        <v>2</v>
      </c>
      <c r="B4844">
        <v>3007826</v>
      </c>
      <c r="C4844">
        <v>1380</v>
      </c>
      <c r="D4844">
        <v>1500</v>
      </c>
      <c r="E4844"/>
      <c r="F4844" t="s">
        <v>253</v>
      </c>
      <c r="G4844">
        <v>2</v>
      </c>
      <c r="H4844">
        <v>0</v>
      </c>
      <c r="I4844">
        <v>0</v>
      </c>
      <c r="J4844">
        <v>0</v>
      </c>
      <c r="K4844">
        <v>0</v>
      </c>
      <c r="L4844">
        <v>0</v>
      </c>
      <c r="M4844" t="s">
        <v>3390</v>
      </c>
    </row>
    <row r="4845" spans="1:13">
      <c r="A4845" s="13">
        <f t="shared" si="75"/>
        <v>38</v>
      </c>
      <c r="B4845">
        <v>3007827</v>
      </c>
      <c r="C4845">
        <v>1380</v>
      </c>
      <c r="D4845">
        <v>1500</v>
      </c>
      <c r="E4845"/>
      <c r="F4845" t="s">
        <v>253</v>
      </c>
      <c r="G4845">
        <v>38</v>
      </c>
      <c r="H4845">
        <v>0</v>
      </c>
      <c r="I4845">
        <v>0</v>
      </c>
      <c r="J4845">
        <v>0</v>
      </c>
      <c r="K4845">
        <v>0</v>
      </c>
      <c r="L4845">
        <v>0</v>
      </c>
      <c r="M4845" t="s">
        <v>3391</v>
      </c>
    </row>
    <row r="4846" spans="1:13">
      <c r="A4846" s="13">
        <f t="shared" si="75"/>
        <v>19</v>
      </c>
      <c r="B4846">
        <v>3007827</v>
      </c>
      <c r="C4846">
        <v>1400</v>
      </c>
      <c r="D4846">
        <v>1500</v>
      </c>
      <c r="E4846"/>
      <c r="F4846" t="s">
        <v>253</v>
      </c>
      <c r="G4846">
        <v>19</v>
      </c>
      <c r="H4846">
        <v>0</v>
      </c>
      <c r="I4846">
        <v>0</v>
      </c>
      <c r="J4846">
        <v>0</v>
      </c>
      <c r="K4846">
        <v>0</v>
      </c>
      <c r="L4846">
        <v>0</v>
      </c>
      <c r="M4846" t="s">
        <v>3391</v>
      </c>
    </row>
    <row r="4847" spans="1:13">
      <c r="A4847" s="13">
        <f t="shared" si="75"/>
        <v>1</v>
      </c>
      <c r="B4847">
        <v>3007829</v>
      </c>
      <c r="C4847">
        <v>1380</v>
      </c>
      <c r="D4847">
        <v>1501</v>
      </c>
      <c r="E4847"/>
      <c r="F4847" t="s">
        <v>253</v>
      </c>
      <c r="G4847">
        <v>1</v>
      </c>
      <c r="H4847">
        <v>0</v>
      </c>
      <c r="I4847">
        <v>0</v>
      </c>
      <c r="J4847">
        <v>0</v>
      </c>
      <c r="K4847">
        <v>0</v>
      </c>
      <c r="L4847">
        <v>0</v>
      </c>
      <c r="M4847" t="s">
        <v>3392</v>
      </c>
    </row>
    <row r="4848" spans="1:13">
      <c r="A4848" s="13">
        <f t="shared" si="75"/>
        <v>111</v>
      </c>
      <c r="B4848">
        <v>3007830</v>
      </c>
      <c r="C4848">
        <v>1380</v>
      </c>
      <c r="D4848">
        <v>1500</v>
      </c>
      <c r="E4848"/>
      <c r="F4848" t="s">
        <v>253</v>
      </c>
      <c r="G4848">
        <v>111</v>
      </c>
      <c r="H4848">
        <v>0</v>
      </c>
      <c r="I4848">
        <v>0</v>
      </c>
      <c r="J4848">
        <v>0</v>
      </c>
      <c r="K4848">
        <v>0</v>
      </c>
      <c r="L4848">
        <v>0</v>
      </c>
      <c r="M4848" t="s">
        <v>3393</v>
      </c>
    </row>
    <row r="4849" spans="1:13">
      <c r="A4849" s="13">
        <f t="shared" si="75"/>
        <v>2156</v>
      </c>
      <c r="B4849">
        <v>3007832</v>
      </c>
      <c r="C4849">
        <v>1380</v>
      </c>
      <c r="D4849">
        <v>1500</v>
      </c>
      <c r="E4849"/>
      <c r="F4849" t="s">
        <v>253</v>
      </c>
      <c r="G4849" s="177">
        <v>2156</v>
      </c>
      <c r="H4849">
        <v>0</v>
      </c>
      <c r="I4849">
        <v>0</v>
      </c>
      <c r="J4849">
        <v>0</v>
      </c>
      <c r="K4849">
        <v>0</v>
      </c>
      <c r="L4849">
        <v>0</v>
      </c>
      <c r="M4849" t="s">
        <v>3394</v>
      </c>
    </row>
    <row r="4850" spans="1:13">
      <c r="A4850" s="13">
        <f t="shared" si="75"/>
        <v>11</v>
      </c>
      <c r="B4850">
        <v>3007833</v>
      </c>
      <c r="C4850">
        <v>1380</v>
      </c>
      <c r="D4850">
        <v>1500</v>
      </c>
      <c r="E4850"/>
      <c r="F4850" t="s">
        <v>253</v>
      </c>
      <c r="G4850">
        <v>11</v>
      </c>
      <c r="H4850">
        <v>0</v>
      </c>
      <c r="I4850">
        <v>0</v>
      </c>
      <c r="J4850">
        <v>0</v>
      </c>
      <c r="K4850">
        <v>0</v>
      </c>
      <c r="L4850">
        <v>0</v>
      </c>
      <c r="M4850" t="s">
        <v>3395</v>
      </c>
    </row>
    <row r="4851" spans="1:13">
      <c r="A4851" s="13">
        <f t="shared" si="75"/>
        <v>18000</v>
      </c>
      <c r="B4851">
        <v>3007834</v>
      </c>
      <c r="C4851">
        <v>1400</v>
      </c>
      <c r="D4851">
        <v>1500</v>
      </c>
      <c r="E4851"/>
      <c r="F4851" t="s">
        <v>253</v>
      </c>
      <c r="G4851" s="177">
        <v>18000</v>
      </c>
      <c r="H4851">
        <v>0</v>
      </c>
      <c r="I4851">
        <v>0</v>
      </c>
      <c r="J4851">
        <v>0</v>
      </c>
      <c r="K4851">
        <v>0</v>
      </c>
      <c r="L4851">
        <v>0</v>
      </c>
      <c r="M4851" t="s">
        <v>9129</v>
      </c>
    </row>
    <row r="4852" spans="1:13">
      <c r="A4852" s="13">
        <f t="shared" si="75"/>
        <v>52</v>
      </c>
      <c r="B4852">
        <v>3007836</v>
      </c>
      <c r="C4852">
        <v>1380</v>
      </c>
      <c r="D4852">
        <v>1500</v>
      </c>
      <c r="E4852"/>
      <c r="F4852" t="s">
        <v>253</v>
      </c>
      <c r="G4852">
        <v>52</v>
      </c>
      <c r="H4852">
        <v>0</v>
      </c>
      <c r="I4852">
        <v>0</v>
      </c>
      <c r="J4852">
        <v>0</v>
      </c>
      <c r="K4852">
        <v>0</v>
      </c>
      <c r="L4852">
        <v>0</v>
      </c>
      <c r="M4852" t="s">
        <v>3396</v>
      </c>
    </row>
    <row r="4853" spans="1:13">
      <c r="A4853" s="13">
        <f t="shared" si="75"/>
        <v>33</v>
      </c>
      <c r="B4853">
        <v>3007836</v>
      </c>
      <c r="C4853">
        <v>1400</v>
      </c>
      <c r="D4853">
        <v>1500</v>
      </c>
      <c r="E4853"/>
      <c r="F4853" t="s">
        <v>253</v>
      </c>
      <c r="G4853">
        <v>33</v>
      </c>
      <c r="H4853">
        <v>0</v>
      </c>
      <c r="I4853">
        <v>0</v>
      </c>
      <c r="J4853">
        <v>0</v>
      </c>
      <c r="K4853">
        <v>0</v>
      </c>
      <c r="L4853">
        <v>0</v>
      </c>
      <c r="M4853" t="s">
        <v>3396</v>
      </c>
    </row>
    <row r="4854" spans="1:13">
      <c r="A4854" s="13">
        <f t="shared" si="75"/>
        <v>2</v>
      </c>
      <c r="B4854">
        <v>3007840</v>
      </c>
      <c r="C4854">
        <v>1380</v>
      </c>
      <c r="D4854">
        <v>1501</v>
      </c>
      <c r="E4854"/>
      <c r="F4854" t="s">
        <v>253</v>
      </c>
      <c r="G4854">
        <v>2</v>
      </c>
      <c r="H4854">
        <v>0</v>
      </c>
      <c r="I4854">
        <v>0</v>
      </c>
      <c r="J4854">
        <v>0</v>
      </c>
      <c r="K4854">
        <v>0</v>
      </c>
      <c r="L4854">
        <v>0</v>
      </c>
      <c r="M4854" t="s">
        <v>3397</v>
      </c>
    </row>
    <row r="4855" spans="1:13">
      <c r="A4855" s="13">
        <f t="shared" si="75"/>
        <v>65</v>
      </c>
      <c r="B4855">
        <v>3007844</v>
      </c>
      <c r="C4855">
        <v>1380</v>
      </c>
      <c r="D4855">
        <v>1500</v>
      </c>
      <c r="E4855"/>
      <c r="F4855" t="s">
        <v>253</v>
      </c>
      <c r="G4855">
        <v>65</v>
      </c>
      <c r="H4855">
        <v>0</v>
      </c>
      <c r="I4855">
        <v>0</v>
      </c>
      <c r="J4855">
        <v>0</v>
      </c>
      <c r="K4855">
        <v>0</v>
      </c>
      <c r="L4855">
        <v>0</v>
      </c>
      <c r="M4855" t="s">
        <v>3398</v>
      </c>
    </row>
    <row r="4856" spans="1:13">
      <c r="A4856" s="13">
        <f t="shared" si="75"/>
        <v>27</v>
      </c>
      <c r="B4856">
        <v>3007844</v>
      </c>
      <c r="C4856">
        <v>1400</v>
      </c>
      <c r="D4856">
        <v>1500</v>
      </c>
      <c r="E4856"/>
      <c r="F4856" t="s">
        <v>253</v>
      </c>
      <c r="G4856">
        <v>27</v>
      </c>
      <c r="H4856">
        <v>0</v>
      </c>
      <c r="I4856">
        <v>0</v>
      </c>
      <c r="J4856">
        <v>0</v>
      </c>
      <c r="K4856">
        <v>0</v>
      </c>
      <c r="L4856">
        <v>0</v>
      </c>
      <c r="M4856" t="s">
        <v>3398</v>
      </c>
    </row>
    <row r="4857" spans="1:13">
      <c r="A4857" s="13">
        <f t="shared" si="75"/>
        <v>2</v>
      </c>
      <c r="B4857">
        <v>3007847</v>
      </c>
      <c r="C4857">
        <v>1380</v>
      </c>
      <c r="D4857">
        <v>1500</v>
      </c>
      <c r="E4857"/>
      <c r="F4857" t="s">
        <v>253</v>
      </c>
      <c r="G4857">
        <v>2</v>
      </c>
      <c r="H4857">
        <v>0</v>
      </c>
      <c r="I4857">
        <v>0</v>
      </c>
      <c r="J4857">
        <v>0</v>
      </c>
      <c r="K4857">
        <v>0</v>
      </c>
      <c r="L4857">
        <v>0</v>
      </c>
      <c r="M4857" t="s">
        <v>3399</v>
      </c>
    </row>
    <row r="4858" spans="1:13">
      <c r="A4858" s="13">
        <f t="shared" si="75"/>
        <v>10</v>
      </c>
      <c r="B4858">
        <v>3007848</v>
      </c>
      <c r="C4858">
        <v>1380</v>
      </c>
      <c r="D4858">
        <v>1500</v>
      </c>
      <c r="E4858"/>
      <c r="F4858" t="s">
        <v>253</v>
      </c>
      <c r="G4858">
        <v>10</v>
      </c>
      <c r="H4858">
        <v>0</v>
      </c>
      <c r="I4858">
        <v>0</v>
      </c>
      <c r="J4858">
        <v>0</v>
      </c>
      <c r="K4858">
        <v>0</v>
      </c>
      <c r="L4858">
        <v>0</v>
      </c>
      <c r="M4858" t="s">
        <v>3400</v>
      </c>
    </row>
    <row r="4859" spans="1:13">
      <c r="A4859" s="13">
        <f t="shared" si="75"/>
        <v>1</v>
      </c>
      <c r="B4859">
        <v>3007851</v>
      </c>
      <c r="C4859">
        <v>1380</v>
      </c>
      <c r="D4859">
        <v>1501</v>
      </c>
      <c r="E4859"/>
      <c r="F4859" t="s">
        <v>253</v>
      </c>
      <c r="G4859">
        <v>1</v>
      </c>
      <c r="H4859">
        <v>0</v>
      </c>
      <c r="I4859">
        <v>0</v>
      </c>
      <c r="J4859">
        <v>0</v>
      </c>
      <c r="K4859">
        <v>0</v>
      </c>
      <c r="L4859">
        <v>0</v>
      </c>
      <c r="M4859" t="s">
        <v>3401</v>
      </c>
    </row>
    <row r="4860" spans="1:13">
      <c r="A4860" s="13">
        <f t="shared" si="75"/>
        <v>1058</v>
      </c>
      <c r="B4860">
        <v>3007852</v>
      </c>
      <c r="C4860">
        <v>1380</v>
      </c>
      <c r="D4860">
        <v>1500</v>
      </c>
      <c r="E4860"/>
      <c r="F4860" t="s">
        <v>253</v>
      </c>
      <c r="G4860" s="177">
        <v>1058</v>
      </c>
      <c r="H4860">
        <v>0</v>
      </c>
      <c r="I4860">
        <v>0</v>
      </c>
      <c r="J4860">
        <v>0</v>
      </c>
      <c r="K4860">
        <v>0</v>
      </c>
      <c r="L4860">
        <v>0</v>
      </c>
      <c r="M4860" t="s">
        <v>3402</v>
      </c>
    </row>
    <row r="4861" spans="1:13">
      <c r="A4861" s="13">
        <f t="shared" si="75"/>
        <v>800</v>
      </c>
      <c r="B4861">
        <v>3007853</v>
      </c>
      <c r="C4861">
        <v>1380</v>
      </c>
      <c r="D4861">
        <v>1500</v>
      </c>
      <c r="E4861"/>
      <c r="F4861" t="s">
        <v>253</v>
      </c>
      <c r="G4861">
        <v>800</v>
      </c>
      <c r="H4861">
        <v>0</v>
      </c>
      <c r="I4861">
        <v>0</v>
      </c>
      <c r="J4861">
        <v>0</v>
      </c>
      <c r="K4861">
        <v>0</v>
      </c>
      <c r="L4861">
        <v>0</v>
      </c>
      <c r="M4861" t="s">
        <v>3403</v>
      </c>
    </row>
    <row r="4862" spans="1:13">
      <c r="A4862" s="13">
        <f t="shared" si="75"/>
        <v>16</v>
      </c>
      <c r="B4862">
        <v>3007858</v>
      </c>
      <c r="C4862">
        <v>1400</v>
      </c>
      <c r="D4862">
        <v>1500</v>
      </c>
      <c r="E4862"/>
      <c r="F4862" t="s">
        <v>253</v>
      </c>
      <c r="G4862">
        <v>16</v>
      </c>
      <c r="H4862">
        <v>0</v>
      </c>
      <c r="I4862">
        <v>0</v>
      </c>
      <c r="J4862">
        <v>0</v>
      </c>
      <c r="K4862">
        <v>0</v>
      </c>
      <c r="L4862">
        <v>0</v>
      </c>
      <c r="M4862" t="s">
        <v>3404</v>
      </c>
    </row>
    <row r="4863" spans="1:13">
      <c r="A4863" s="13">
        <f t="shared" si="75"/>
        <v>3231</v>
      </c>
      <c r="B4863">
        <v>3007859</v>
      </c>
      <c r="C4863">
        <v>1380</v>
      </c>
      <c r="D4863">
        <v>1500</v>
      </c>
      <c r="E4863"/>
      <c r="F4863" t="s">
        <v>253</v>
      </c>
      <c r="G4863" s="177">
        <v>3231</v>
      </c>
      <c r="H4863">
        <v>0</v>
      </c>
      <c r="I4863">
        <v>0</v>
      </c>
      <c r="J4863">
        <v>0</v>
      </c>
      <c r="K4863">
        <v>0</v>
      </c>
      <c r="L4863">
        <v>0</v>
      </c>
      <c r="M4863" t="s">
        <v>3405</v>
      </c>
    </row>
    <row r="4864" spans="1:13">
      <c r="A4864" s="13">
        <f t="shared" si="75"/>
        <v>1</v>
      </c>
      <c r="B4864">
        <v>3007862</v>
      </c>
      <c r="C4864">
        <v>1380</v>
      </c>
      <c r="D4864">
        <v>1500</v>
      </c>
      <c r="E4864"/>
      <c r="F4864" t="s">
        <v>253</v>
      </c>
      <c r="G4864">
        <v>1</v>
      </c>
      <c r="H4864">
        <v>0</v>
      </c>
      <c r="I4864">
        <v>0</v>
      </c>
      <c r="J4864">
        <v>0</v>
      </c>
      <c r="K4864">
        <v>0</v>
      </c>
      <c r="L4864">
        <v>0</v>
      </c>
      <c r="M4864" t="s">
        <v>3406</v>
      </c>
    </row>
    <row r="4865" spans="1:13">
      <c r="A4865" s="13">
        <f t="shared" si="75"/>
        <v>3</v>
      </c>
      <c r="B4865">
        <v>3007863</v>
      </c>
      <c r="C4865">
        <v>1380</v>
      </c>
      <c r="D4865">
        <v>1501</v>
      </c>
      <c r="E4865"/>
      <c r="F4865" t="s">
        <v>253</v>
      </c>
      <c r="G4865">
        <v>3</v>
      </c>
      <c r="H4865">
        <v>0</v>
      </c>
      <c r="I4865">
        <v>0</v>
      </c>
      <c r="J4865">
        <v>0</v>
      </c>
      <c r="K4865">
        <v>0</v>
      </c>
      <c r="L4865">
        <v>0</v>
      </c>
      <c r="M4865" t="s">
        <v>3407</v>
      </c>
    </row>
    <row r="4866" spans="1:13">
      <c r="A4866" s="13">
        <f t="shared" si="75"/>
        <v>3000</v>
      </c>
      <c r="B4866">
        <v>3007865</v>
      </c>
      <c r="C4866">
        <v>1380</v>
      </c>
      <c r="D4866">
        <v>1501</v>
      </c>
      <c r="E4866"/>
      <c r="F4866" t="s">
        <v>253</v>
      </c>
      <c r="G4866" s="177">
        <v>3000</v>
      </c>
      <c r="H4866">
        <v>0</v>
      </c>
      <c r="I4866">
        <v>0</v>
      </c>
      <c r="J4866">
        <v>0</v>
      </c>
      <c r="K4866">
        <v>0</v>
      </c>
      <c r="L4866">
        <v>0</v>
      </c>
      <c r="M4866" t="s">
        <v>3408</v>
      </c>
    </row>
    <row r="4867" spans="1:13">
      <c r="A4867" s="13">
        <f t="shared" ref="A4867:A4930" si="76">G4867+H4867+I4867</f>
        <v>5</v>
      </c>
      <c r="B4867">
        <v>3007873</v>
      </c>
      <c r="C4867">
        <v>1380</v>
      </c>
      <c r="D4867">
        <v>1500</v>
      </c>
      <c r="E4867"/>
      <c r="F4867" t="s">
        <v>253</v>
      </c>
      <c r="G4867">
        <v>5</v>
      </c>
      <c r="H4867">
        <v>0</v>
      </c>
      <c r="I4867">
        <v>0</v>
      </c>
      <c r="J4867">
        <v>0</v>
      </c>
      <c r="K4867">
        <v>0</v>
      </c>
      <c r="L4867">
        <v>0</v>
      </c>
      <c r="M4867" t="s">
        <v>3409</v>
      </c>
    </row>
    <row r="4868" spans="1:13">
      <c r="A4868" s="13">
        <f t="shared" si="76"/>
        <v>10</v>
      </c>
      <c r="B4868">
        <v>3007876</v>
      </c>
      <c r="C4868">
        <v>1380</v>
      </c>
      <c r="D4868">
        <v>1500</v>
      </c>
      <c r="E4868"/>
      <c r="F4868" t="s">
        <v>253</v>
      </c>
      <c r="G4868">
        <v>10</v>
      </c>
      <c r="H4868">
        <v>0</v>
      </c>
      <c r="I4868">
        <v>0</v>
      </c>
      <c r="J4868">
        <v>0</v>
      </c>
      <c r="K4868">
        <v>0</v>
      </c>
      <c r="L4868">
        <v>0</v>
      </c>
      <c r="M4868" t="s">
        <v>3410</v>
      </c>
    </row>
    <row r="4869" spans="1:13">
      <c r="A4869" s="13">
        <f t="shared" si="76"/>
        <v>757</v>
      </c>
      <c r="B4869">
        <v>3007879</v>
      </c>
      <c r="C4869">
        <v>1380</v>
      </c>
      <c r="D4869">
        <v>1500</v>
      </c>
      <c r="E4869"/>
      <c r="F4869" t="s">
        <v>253</v>
      </c>
      <c r="G4869">
        <v>757</v>
      </c>
      <c r="H4869">
        <v>0</v>
      </c>
      <c r="I4869">
        <v>0</v>
      </c>
      <c r="J4869">
        <v>0</v>
      </c>
      <c r="K4869">
        <v>0</v>
      </c>
      <c r="L4869">
        <v>0</v>
      </c>
      <c r="M4869" t="s">
        <v>3411</v>
      </c>
    </row>
    <row r="4870" spans="1:13">
      <c r="A4870" s="13">
        <f t="shared" si="76"/>
        <v>3500</v>
      </c>
      <c r="B4870">
        <v>3007880</v>
      </c>
      <c r="C4870">
        <v>1380</v>
      </c>
      <c r="D4870">
        <v>1500</v>
      </c>
      <c r="E4870"/>
      <c r="F4870" t="s">
        <v>253</v>
      </c>
      <c r="G4870" s="177">
        <v>3500</v>
      </c>
      <c r="H4870">
        <v>0</v>
      </c>
      <c r="I4870">
        <v>0</v>
      </c>
      <c r="J4870">
        <v>0</v>
      </c>
      <c r="K4870">
        <v>0</v>
      </c>
      <c r="L4870">
        <v>0</v>
      </c>
      <c r="M4870" t="s">
        <v>3412</v>
      </c>
    </row>
    <row r="4871" spans="1:13">
      <c r="A4871" s="13">
        <f t="shared" si="76"/>
        <v>2000</v>
      </c>
      <c r="B4871">
        <v>3007881</v>
      </c>
      <c r="C4871">
        <v>1380</v>
      </c>
      <c r="D4871">
        <v>1501</v>
      </c>
      <c r="E4871"/>
      <c r="F4871" t="s">
        <v>253</v>
      </c>
      <c r="G4871" s="177">
        <v>2000</v>
      </c>
      <c r="H4871">
        <v>0</v>
      </c>
      <c r="I4871">
        <v>0</v>
      </c>
      <c r="J4871">
        <v>0</v>
      </c>
      <c r="K4871">
        <v>0</v>
      </c>
      <c r="L4871">
        <v>0</v>
      </c>
      <c r="M4871" t="s">
        <v>3413</v>
      </c>
    </row>
    <row r="4872" spans="1:13">
      <c r="A4872" s="13">
        <f t="shared" si="76"/>
        <v>208</v>
      </c>
      <c r="B4872">
        <v>3007885</v>
      </c>
      <c r="C4872">
        <v>1380</v>
      </c>
      <c r="D4872">
        <v>1500</v>
      </c>
      <c r="E4872"/>
      <c r="F4872" t="s">
        <v>555</v>
      </c>
      <c r="G4872">
        <v>208</v>
      </c>
      <c r="H4872">
        <v>0</v>
      </c>
      <c r="I4872">
        <v>0</v>
      </c>
      <c r="J4872">
        <v>0</v>
      </c>
      <c r="K4872">
        <v>0</v>
      </c>
      <c r="L4872">
        <v>0</v>
      </c>
      <c r="M4872" t="s">
        <v>7790</v>
      </c>
    </row>
    <row r="4873" spans="1:13">
      <c r="A4873" s="13">
        <f t="shared" si="76"/>
        <v>17000</v>
      </c>
      <c r="B4873">
        <v>3007886</v>
      </c>
      <c r="C4873">
        <v>1380</v>
      </c>
      <c r="D4873">
        <v>1500</v>
      </c>
      <c r="E4873"/>
      <c r="F4873" t="s">
        <v>253</v>
      </c>
      <c r="G4873" s="177">
        <v>17000</v>
      </c>
      <c r="H4873">
        <v>0</v>
      </c>
      <c r="I4873">
        <v>0</v>
      </c>
      <c r="J4873">
        <v>0</v>
      </c>
      <c r="K4873">
        <v>0</v>
      </c>
      <c r="L4873">
        <v>0</v>
      </c>
      <c r="M4873" t="s">
        <v>7669</v>
      </c>
    </row>
    <row r="4874" spans="1:13">
      <c r="A4874" s="13">
        <f t="shared" si="76"/>
        <v>11</v>
      </c>
      <c r="B4874">
        <v>3007891</v>
      </c>
      <c r="C4874">
        <v>1380</v>
      </c>
      <c r="D4874">
        <v>1500</v>
      </c>
      <c r="E4874"/>
      <c r="F4874" t="s">
        <v>253</v>
      </c>
      <c r="G4874">
        <v>11</v>
      </c>
      <c r="H4874">
        <v>0</v>
      </c>
      <c r="I4874">
        <v>0</v>
      </c>
      <c r="J4874">
        <v>0</v>
      </c>
      <c r="K4874">
        <v>0</v>
      </c>
      <c r="L4874">
        <v>0</v>
      </c>
      <c r="M4874" t="s">
        <v>3414</v>
      </c>
    </row>
    <row r="4875" spans="1:13">
      <c r="A4875" s="13">
        <f t="shared" si="76"/>
        <v>3</v>
      </c>
      <c r="B4875">
        <v>3007891</v>
      </c>
      <c r="C4875">
        <v>1400</v>
      </c>
      <c r="D4875">
        <v>1500</v>
      </c>
      <c r="E4875"/>
      <c r="F4875" t="s">
        <v>253</v>
      </c>
      <c r="G4875">
        <v>3</v>
      </c>
      <c r="H4875">
        <v>0</v>
      </c>
      <c r="I4875">
        <v>0</v>
      </c>
      <c r="J4875">
        <v>0</v>
      </c>
      <c r="K4875">
        <v>0</v>
      </c>
      <c r="L4875">
        <v>0</v>
      </c>
      <c r="M4875" t="s">
        <v>3414</v>
      </c>
    </row>
    <row r="4876" spans="1:13">
      <c r="A4876" s="13">
        <f t="shared" si="76"/>
        <v>600</v>
      </c>
      <c r="B4876">
        <v>3007892</v>
      </c>
      <c r="C4876">
        <v>1380</v>
      </c>
      <c r="D4876">
        <v>1500</v>
      </c>
      <c r="E4876"/>
      <c r="F4876" t="s">
        <v>253</v>
      </c>
      <c r="G4876">
        <v>600</v>
      </c>
      <c r="H4876">
        <v>0</v>
      </c>
      <c r="I4876">
        <v>0</v>
      </c>
      <c r="J4876">
        <v>0</v>
      </c>
      <c r="K4876">
        <v>0</v>
      </c>
      <c r="L4876">
        <v>0</v>
      </c>
      <c r="M4876" t="s">
        <v>3415</v>
      </c>
    </row>
    <row r="4877" spans="1:13">
      <c r="A4877" s="13">
        <f t="shared" si="76"/>
        <v>8</v>
      </c>
      <c r="B4877">
        <v>3007896</v>
      </c>
      <c r="C4877">
        <v>1380</v>
      </c>
      <c r="D4877">
        <v>1500</v>
      </c>
      <c r="E4877"/>
      <c r="F4877" t="s">
        <v>253</v>
      </c>
      <c r="G4877">
        <v>8</v>
      </c>
      <c r="H4877">
        <v>0</v>
      </c>
      <c r="I4877">
        <v>0</v>
      </c>
      <c r="J4877">
        <v>0</v>
      </c>
      <c r="K4877">
        <v>0</v>
      </c>
      <c r="L4877">
        <v>0</v>
      </c>
      <c r="M4877" t="s">
        <v>3416</v>
      </c>
    </row>
    <row r="4878" spans="1:13">
      <c r="A4878" s="13">
        <f t="shared" si="76"/>
        <v>1</v>
      </c>
      <c r="B4878">
        <v>3007897</v>
      </c>
      <c r="C4878">
        <v>1380</v>
      </c>
      <c r="D4878">
        <v>1500</v>
      </c>
      <c r="E4878"/>
      <c r="F4878" t="s">
        <v>253</v>
      </c>
      <c r="G4878">
        <v>1</v>
      </c>
      <c r="H4878">
        <v>0</v>
      </c>
      <c r="I4878">
        <v>0</v>
      </c>
      <c r="J4878">
        <v>0</v>
      </c>
      <c r="K4878">
        <v>0</v>
      </c>
      <c r="L4878">
        <v>0</v>
      </c>
      <c r="M4878" t="s">
        <v>3417</v>
      </c>
    </row>
    <row r="4879" spans="1:13">
      <c r="A4879" s="13">
        <f t="shared" si="76"/>
        <v>16</v>
      </c>
      <c r="B4879">
        <v>3007900</v>
      </c>
      <c r="C4879">
        <v>1380</v>
      </c>
      <c r="D4879">
        <v>1501</v>
      </c>
      <c r="E4879"/>
      <c r="F4879" t="s">
        <v>253</v>
      </c>
      <c r="G4879">
        <v>16</v>
      </c>
      <c r="H4879">
        <v>0</v>
      </c>
      <c r="I4879">
        <v>0</v>
      </c>
      <c r="J4879">
        <v>0</v>
      </c>
      <c r="K4879">
        <v>0</v>
      </c>
      <c r="L4879">
        <v>0</v>
      </c>
      <c r="M4879" t="s">
        <v>3418</v>
      </c>
    </row>
    <row r="4880" spans="1:13">
      <c r="A4880" s="13">
        <f t="shared" si="76"/>
        <v>1</v>
      </c>
      <c r="B4880">
        <v>3007907</v>
      </c>
      <c r="C4880">
        <v>1380</v>
      </c>
      <c r="D4880">
        <v>1501</v>
      </c>
      <c r="E4880"/>
      <c r="F4880" t="s">
        <v>253</v>
      </c>
      <c r="G4880">
        <v>1</v>
      </c>
      <c r="H4880">
        <v>0</v>
      </c>
      <c r="I4880">
        <v>0</v>
      </c>
      <c r="J4880">
        <v>0</v>
      </c>
      <c r="K4880">
        <v>0</v>
      </c>
      <c r="L4880">
        <v>0</v>
      </c>
      <c r="M4880" t="s">
        <v>3419</v>
      </c>
    </row>
    <row r="4881" spans="1:13">
      <c r="A4881" s="13">
        <f t="shared" si="76"/>
        <v>4</v>
      </c>
      <c r="B4881">
        <v>3007908</v>
      </c>
      <c r="C4881">
        <v>1380</v>
      </c>
      <c r="D4881">
        <v>1501</v>
      </c>
      <c r="E4881"/>
      <c r="F4881" t="s">
        <v>253</v>
      </c>
      <c r="G4881">
        <v>4</v>
      </c>
      <c r="H4881">
        <v>0</v>
      </c>
      <c r="I4881">
        <v>0</v>
      </c>
      <c r="J4881">
        <v>0</v>
      </c>
      <c r="K4881">
        <v>0</v>
      </c>
      <c r="L4881">
        <v>0</v>
      </c>
      <c r="M4881" t="s">
        <v>3420</v>
      </c>
    </row>
    <row r="4882" spans="1:13">
      <c r="A4882" s="13">
        <f t="shared" si="76"/>
        <v>2</v>
      </c>
      <c r="B4882">
        <v>3007910</v>
      </c>
      <c r="C4882">
        <v>1380</v>
      </c>
      <c r="D4882">
        <v>1501</v>
      </c>
      <c r="E4882"/>
      <c r="F4882" t="s">
        <v>253</v>
      </c>
      <c r="G4882">
        <v>2</v>
      </c>
      <c r="H4882">
        <v>0</v>
      </c>
      <c r="I4882">
        <v>0</v>
      </c>
      <c r="J4882">
        <v>0</v>
      </c>
      <c r="K4882">
        <v>0</v>
      </c>
      <c r="L4882">
        <v>0</v>
      </c>
      <c r="M4882" t="s">
        <v>3421</v>
      </c>
    </row>
    <row r="4883" spans="1:13">
      <c r="A4883" s="13">
        <f t="shared" si="76"/>
        <v>1</v>
      </c>
      <c r="B4883">
        <v>3007911</v>
      </c>
      <c r="C4883">
        <v>1380</v>
      </c>
      <c r="D4883">
        <v>1500</v>
      </c>
      <c r="E4883"/>
      <c r="F4883" t="s">
        <v>253</v>
      </c>
      <c r="G4883">
        <v>1</v>
      </c>
      <c r="H4883">
        <v>0</v>
      </c>
      <c r="I4883">
        <v>0</v>
      </c>
      <c r="J4883">
        <v>0</v>
      </c>
      <c r="K4883">
        <v>0</v>
      </c>
      <c r="L4883">
        <v>0</v>
      </c>
      <c r="M4883" t="s">
        <v>3422</v>
      </c>
    </row>
    <row r="4884" spans="1:13">
      <c r="A4884" s="13">
        <f t="shared" si="76"/>
        <v>1</v>
      </c>
      <c r="B4884">
        <v>3007916</v>
      </c>
      <c r="C4884">
        <v>1380</v>
      </c>
      <c r="D4884">
        <v>1501</v>
      </c>
      <c r="E4884"/>
      <c r="F4884" t="s">
        <v>253</v>
      </c>
      <c r="G4884">
        <v>1</v>
      </c>
      <c r="H4884">
        <v>0</v>
      </c>
      <c r="I4884">
        <v>0</v>
      </c>
      <c r="J4884">
        <v>0</v>
      </c>
      <c r="K4884">
        <v>0</v>
      </c>
      <c r="L4884">
        <v>0</v>
      </c>
      <c r="M4884" t="s">
        <v>3423</v>
      </c>
    </row>
    <row r="4885" spans="1:13">
      <c r="A4885" s="13">
        <f t="shared" si="76"/>
        <v>3</v>
      </c>
      <c r="B4885">
        <v>3007917</v>
      </c>
      <c r="C4885">
        <v>1380</v>
      </c>
      <c r="D4885">
        <v>1501</v>
      </c>
      <c r="E4885"/>
      <c r="F4885" t="s">
        <v>253</v>
      </c>
      <c r="G4885">
        <v>3</v>
      </c>
      <c r="H4885">
        <v>0</v>
      </c>
      <c r="I4885">
        <v>0</v>
      </c>
      <c r="J4885">
        <v>0</v>
      </c>
      <c r="K4885">
        <v>0</v>
      </c>
      <c r="L4885">
        <v>0</v>
      </c>
      <c r="M4885" t="s">
        <v>3424</v>
      </c>
    </row>
    <row r="4886" spans="1:13">
      <c r="A4886" s="13">
        <f t="shared" si="76"/>
        <v>1</v>
      </c>
      <c r="B4886">
        <v>3007922</v>
      </c>
      <c r="C4886">
        <v>1380</v>
      </c>
      <c r="D4886">
        <v>1501</v>
      </c>
      <c r="E4886"/>
      <c r="F4886" t="s">
        <v>253</v>
      </c>
      <c r="G4886">
        <v>1</v>
      </c>
      <c r="H4886">
        <v>0</v>
      </c>
      <c r="I4886">
        <v>0</v>
      </c>
      <c r="J4886">
        <v>0</v>
      </c>
      <c r="K4886">
        <v>0</v>
      </c>
      <c r="L4886">
        <v>0</v>
      </c>
      <c r="M4886" t="s">
        <v>3425</v>
      </c>
    </row>
    <row r="4887" spans="1:13">
      <c r="A4887" s="13">
        <f t="shared" si="76"/>
        <v>1</v>
      </c>
      <c r="B4887">
        <v>3007927</v>
      </c>
      <c r="C4887">
        <v>1380</v>
      </c>
      <c r="D4887">
        <v>1501</v>
      </c>
      <c r="E4887"/>
      <c r="F4887" t="s">
        <v>253</v>
      </c>
      <c r="G4887">
        <v>1</v>
      </c>
      <c r="H4887">
        <v>0</v>
      </c>
      <c r="I4887">
        <v>0</v>
      </c>
      <c r="J4887">
        <v>0</v>
      </c>
      <c r="K4887">
        <v>0</v>
      </c>
      <c r="L4887">
        <v>0</v>
      </c>
      <c r="M4887" t="s">
        <v>3426</v>
      </c>
    </row>
    <row r="4888" spans="1:13">
      <c r="A4888" s="13">
        <f t="shared" si="76"/>
        <v>1</v>
      </c>
      <c r="B4888">
        <v>3007928</v>
      </c>
      <c r="C4888">
        <v>1380</v>
      </c>
      <c r="D4888">
        <v>1501</v>
      </c>
      <c r="E4888"/>
      <c r="F4888" t="s">
        <v>253</v>
      </c>
      <c r="G4888">
        <v>1</v>
      </c>
      <c r="H4888">
        <v>0</v>
      </c>
      <c r="I4888">
        <v>0</v>
      </c>
      <c r="J4888">
        <v>0</v>
      </c>
      <c r="K4888">
        <v>0</v>
      </c>
      <c r="L4888">
        <v>0</v>
      </c>
      <c r="M4888" t="s">
        <v>3427</v>
      </c>
    </row>
    <row r="4889" spans="1:13">
      <c r="A4889" s="13">
        <f t="shared" si="76"/>
        <v>4</v>
      </c>
      <c r="B4889">
        <v>3007929</v>
      </c>
      <c r="C4889">
        <v>1380</v>
      </c>
      <c r="D4889">
        <v>1501</v>
      </c>
      <c r="E4889"/>
      <c r="F4889" t="s">
        <v>253</v>
      </c>
      <c r="G4889">
        <v>4</v>
      </c>
      <c r="H4889">
        <v>0</v>
      </c>
      <c r="I4889">
        <v>0</v>
      </c>
      <c r="J4889">
        <v>0</v>
      </c>
      <c r="K4889">
        <v>0</v>
      </c>
      <c r="L4889">
        <v>0</v>
      </c>
      <c r="M4889" t="s">
        <v>3428</v>
      </c>
    </row>
    <row r="4890" spans="1:13">
      <c r="A4890" s="13">
        <f t="shared" si="76"/>
        <v>9</v>
      </c>
      <c r="B4890">
        <v>3007933</v>
      </c>
      <c r="C4890">
        <v>1380</v>
      </c>
      <c r="D4890">
        <v>1501</v>
      </c>
      <c r="E4890"/>
      <c r="F4890" t="s">
        <v>253</v>
      </c>
      <c r="G4890">
        <v>9</v>
      </c>
      <c r="H4890">
        <v>0</v>
      </c>
      <c r="I4890">
        <v>0</v>
      </c>
      <c r="J4890">
        <v>0</v>
      </c>
      <c r="K4890">
        <v>0</v>
      </c>
      <c r="L4890">
        <v>0</v>
      </c>
      <c r="M4890" t="s">
        <v>3429</v>
      </c>
    </row>
    <row r="4891" spans="1:13">
      <c r="A4891" s="13">
        <f t="shared" si="76"/>
        <v>8</v>
      </c>
      <c r="B4891">
        <v>3007934</v>
      </c>
      <c r="C4891">
        <v>1380</v>
      </c>
      <c r="D4891">
        <v>1501</v>
      </c>
      <c r="E4891"/>
      <c r="F4891" t="s">
        <v>253</v>
      </c>
      <c r="G4891">
        <v>8</v>
      </c>
      <c r="H4891">
        <v>0</v>
      </c>
      <c r="I4891">
        <v>0</v>
      </c>
      <c r="J4891">
        <v>0</v>
      </c>
      <c r="K4891">
        <v>0</v>
      </c>
      <c r="L4891">
        <v>0</v>
      </c>
      <c r="M4891" t="s">
        <v>3430</v>
      </c>
    </row>
    <row r="4892" spans="1:13">
      <c r="A4892" s="13">
        <f t="shared" si="76"/>
        <v>12</v>
      </c>
      <c r="B4892">
        <v>3007935</v>
      </c>
      <c r="C4892">
        <v>1380</v>
      </c>
      <c r="D4892">
        <v>1501</v>
      </c>
      <c r="E4892"/>
      <c r="F4892" t="s">
        <v>253</v>
      </c>
      <c r="G4892">
        <v>12</v>
      </c>
      <c r="H4892">
        <v>0</v>
      </c>
      <c r="I4892">
        <v>0</v>
      </c>
      <c r="J4892">
        <v>0</v>
      </c>
      <c r="K4892">
        <v>0</v>
      </c>
      <c r="L4892">
        <v>0</v>
      </c>
      <c r="M4892" t="s">
        <v>3431</v>
      </c>
    </row>
    <row r="4893" spans="1:13">
      <c r="A4893" s="13">
        <f t="shared" si="76"/>
        <v>2</v>
      </c>
      <c r="B4893">
        <v>3007936</v>
      </c>
      <c r="C4893">
        <v>1380</v>
      </c>
      <c r="D4893">
        <v>1500</v>
      </c>
      <c r="E4893"/>
      <c r="F4893" t="s">
        <v>253</v>
      </c>
      <c r="G4893">
        <v>2</v>
      </c>
      <c r="H4893">
        <v>0</v>
      </c>
      <c r="I4893">
        <v>0</v>
      </c>
      <c r="J4893">
        <v>0</v>
      </c>
      <c r="K4893">
        <v>0</v>
      </c>
      <c r="L4893">
        <v>0</v>
      </c>
      <c r="M4893" t="s">
        <v>7995</v>
      </c>
    </row>
    <row r="4894" spans="1:13">
      <c r="A4894" s="13">
        <f t="shared" si="76"/>
        <v>2</v>
      </c>
      <c r="B4894">
        <v>3007940</v>
      </c>
      <c r="C4894">
        <v>1380</v>
      </c>
      <c r="D4894">
        <v>1501</v>
      </c>
      <c r="E4894"/>
      <c r="F4894" t="s">
        <v>1443</v>
      </c>
      <c r="G4894">
        <v>2</v>
      </c>
      <c r="H4894">
        <v>0</v>
      </c>
      <c r="I4894">
        <v>0</v>
      </c>
      <c r="J4894">
        <v>0</v>
      </c>
      <c r="K4894">
        <v>0</v>
      </c>
      <c r="L4894">
        <v>0</v>
      </c>
      <c r="M4894" t="s">
        <v>3432</v>
      </c>
    </row>
    <row r="4895" spans="1:13">
      <c r="A4895" s="13">
        <f t="shared" si="76"/>
        <v>7</v>
      </c>
      <c r="B4895">
        <v>3007941</v>
      </c>
      <c r="C4895">
        <v>1380</v>
      </c>
      <c r="D4895">
        <v>1501</v>
      </c>
      <c r="E4895"/>
      <c r="F4895" t="s">
        <v>253</v>
      </c>
      <c r="G4895">
        <v>7</v>
      </c>
      <c r="H4895">
        <v>0</v>
      </c>
      <c r="I4895">
        <v>0</v>
      </c>
      <c r="J4895">
        <v>0</v>
      </c>
      <c r="K4895">
        <v>0</v>
      </c>
      <c r="L4895">
        <v>0</v>
      </c>
      <c r="M4895" t="s">
        <v>3433</v>
      </c>
    </row>
    <row r="4896" spans="1:13">
      <c r="A4896" s="13">
        <f t="shared" si="76"/>
        <v>1</v>
      </c>
      <c r="B4896">
        <v>3007948</v>
      </c>
      <c r="C4896">
        <v>1380</v>
      </c>
      <c r="D4896">
        <v>1501</v>
      </c>
      <c r="E4896"/>
      <c r="F4896" t="s">
        <v>253</v>
      </c>
      <c r="G4896">
        <v>1</v>
      </c>
      <c r="H4896">
        <v>0</v>
      </c>
      <c r="I4896">
        <v>0</v>
      </c>
      <c r="J4896">
        <v>0</v>
      </c>
      <c r="K4896">
        <v>0</v>
      </c>
      <c r="L4896">
        <v>0</v>
      </c>
      <c r="M4896" t="s">
        <v>3434</v>
      </c>
    </row>
    <row r="4897" spans="1:13">
      <c r="A4897" s="13">
        <f t="shared" si="76"/>
        <v>3</v>
      </c>
      <c r="B4897">
        <v>3007951</v>
      </c>
      <c r="C4897">
        <v>1380</v>
      </c>
      <c r="D4897">
        <v>1501</v>
      </c>
      <c r="E4897"/>
      <c r="F4897" t="s">
        <v>253</v>
      </c>
      <c r="G4897">
        <v>3</v>
      </c>
      <c r="H4897">
        <v>0</v>
      </c>
      <c r="I4897">
        <v>0</v>
      </c>
      <c r="J4897">
        <v>0</v>
      </c>
      <c r="K4897">
        <v>0</v>
      </c>
      <c r="L4897">
        <v>0</v>
      </c>
      <c r="M4897" t="s">
        <v>3435</v>
      </c>
    </row>
    <row r="4898" spans="1:13">
      <c r="A4898" s="13">
        <f t="shared" si="76"/>
        <v>2</v>
      </c>
      <c r="B4898">
        <v>3007954</v>
      </c>
      <c r="C4898">
        <v>1380</v>
      </c>
      <c r="D4898">
        <v>1500</v>
      </c>
      <c r="E4898"/>
      <c r="F4898" t="s">
        <v>253</v>
      </c>
      <c r="G4898">
        <v>2</v>
      </c>
      <c r="H4898">
        <v>0</v>
      </c>
      <c r="I4898">
        <v>0</v>
      </c>
      <c r="J4898">
        <v>0</v>
      </c>
      <c r="K4898">
        <v>0</v>
      </c>
      <c r="L4898">
        <v>0</v>
      </c>
      <c r="M4898" t="s">
        <v>3436</v>
      </c>
    </row>
    <row r="4899" spans="1:13">
      <c r="A4899" s="13">
        <f t="shared" si="76"/>
        <v>1</v>
      </c>
      <c r="B4899">
        <v>3007956</v>
      </c>
      <c r="C4899">
        <v>1380</v>
      </c>
      <c r="D4899">
        <v>1501</v>
      </c>
      <c r="E4899"/>
      <c r="F4899" t="s">
        <v>253</v>
      </c>
      <c r="G4899">
        <v>1</v>
      </c>
      <c r="H4899">
        <v>0</v>
      </c>
      <c r="I4899">
        <v>0</v>
      </c>
      <c r="J4899">
        <v>0</v>
      </c>
      <c r="K4899">
        <v>0</v>
      </c>
      <c r="L4899">
        <v>0</v>
      </c>
      <c r="M4899" t="s">
        <v>3437</v>
      </c>
    </row>
    <row r="4900" spans="1:13">
      <c r="A4900" s="13">
        <f t="shared" si="76"/>
        <v>1</v>
      </c>
      <c r="B4900">
        <v>3007957</v>
      </c>
      <c r="C4900">
        <v>1380</v>
      </c>
      <c r="D4900">
        <v>1501</v>
      </c>
      <c r="E4900"/>
      <c r="F4900" t="s">
        <v>253</v>
      </c>
      <c r="G4900">
        <v>1</v>
      </c>
      <c r="H4900">
        <v>0</v>
      </c>
      <c r="I4900">
        <v>0</v>
      </c>
      <c r="J4900">
        <v>0</v>
      </c>
      <c r="K4900">
        <v>0</v>
      </c>
      <c r="L4900">
        <v>0</v>
      </c>
      <c r="M4900" t="s">
        <v>3438</v>
      </c>
    </row>
    <row r="4901" spans="1:13">
      <c r="A4901" s="13">
        <f t="shared" si="76"/>
        <v>1</v>
      </c>
      <c r="B4901">
        <v>3007959</v>
      </c>
      <c r="C4901">
        <v>1380</v>
      </c>
      <c r="D4901">
        <v>1501</v>
      </c>
      <c r="E4901"/>
      <c r="F4901" t="s">
        <v>253</v>
      </c>
      <c r="G4901">
        <v>1</v>
      </c>
      <c r="H4901">
        <v>0</v>
      </c>
      <c r="I4901">
        <v>0</v>
      </c>
      <c r="J4901">
        <v>0</v>
      </c>
      <c r="K4901">
        <v>0</v>
      </c>
      <c r="L4901">
        <v>0</v>
      </c>
      <c r="M4901" t="s">
        <v>3439</v>
      </c>
    </row>
    <row r="4902" spans="1:13">
      <c r="A4902" s="13">
        <f t="shared" si="76"/>
        <v>16</v>
      </c>
      <c r="B4902">
        <v>3007961</v>
      </c>
      <c r="C4902">
        <v>1380</v>
      </c>
      <c r="D4902">
        <v>1500</v>
      </c>
      <c r="E4902"/>
      <c r="F4902" t="s">
        <v>253</v>
      </c>
      <c r="G4902">
        <v>16</v>
      </c>
      <c r="H4902">
        <v>0</v>
      </c>
      <c r="I4902">
        <v>0</v>
      </c>
      <c r="J4902">
        <v>0</v>
      </c>
      <c r="K4902">
        <v>0</v>
      </c>
      <c r="L4902">
        <v>0</v>
      </c>
      <c r="M4902" t="s">
        <v>3440</v>
      </c>
    </row>
    <row r="4903" spans="1:13">
      <c r="A4903" s="13">
        <f t="shared" si="76"/>
        <v>1</v>
      </c>
      <c r="B4903">
        <v>3007962</v>
      </c>
      <c r="C4903">
        <v>1380</v>
      </c>
      <c r="D4903">
        <v>1501</v>
      </c>
      <c r="E4903"/>
      <c r="F4903" t="s">
        <v>253</v>
      </c>
      <c r="G4903">
        <v>1</v>
      </c>
      <c r="H4903">
        <v>0</v>
      </c>
      <c r="I4903">
        <v>0</v>
      </c>
      <c r="J4903">
        <v>0</v>
      </c>
      <c r="K4903">
        <v>0</v>
      </c>
      <c r="L4903">
        <v>0</v>
      </c>
      <c r="M4903" t="s">
        <v>3441</v>
      </c>
    </row>
    <row r="4904" spans="1:13">
      <c r="A4904" s="13">
        <f t="shared" si="76"/>
        <v>1</v>
      </c>
      <c r="B4904">
        <v>3007965</v>
      </c>
      <c r="C4904">
        <v>1380</v>
      </c>
      <c r="D4904">
        <v>1501</v>
      </c>
      <c r="E4904"/>
      <c r="F4904" t="s">
        <v>253</v>
      </c>
      <c r="G4904">
        <v>1</v>
      </c>
      <c r="H4904">
        <v>0</v>
      </c>
      <c r="I4904">
        <v>0</v>
      </c>
      <c r="J4904">
        <v>0</v>
      </c>
      <c r="K4904">
        <v>0</v>
      </c>
      <c r="L4904">
        <v>0</v>
      </c>
      <c r="M4904" t="s">
        <v>3442</v>
      </c>
    </row>
    <row r="4905" spans="1:13">
      <c r="A4905" s="13">
        <f t="shared" si="76"/>
        <v>1</v>
      </c>
      <c r="B4905">
        <v>3007968</v>
      </c>
      <c r="C4905">
        <v>1380</v>
      </c>
      <c r="D4905">
        <v>1500</v>
      </c>
      <c r="E4905"/>
      <c r="F4905" t="s">
        <v>253</v>
      </c>
      <c r="G4905">
        <v>1</v>
      </c>
      <c r="H4905">
        <v>0</v>
      </c>
      <c r="I4905">
        <v>0</v>
      </c>
      <c r="J4905">
        <v>0</v>
      </c>
      <c r="K4905">
        <v>0</v>
      </c>
      <c r="L4905">
        <v>0</v>
      </c>
      <c r="M4905" t="s">
        <v>3443</v>
      </c>
    </row>
    <row r="4906" spans="1:13">
      <c r="A4906" s="13">
        <f t="shared" si="76"/>
        <v>2</v>
      </c>
      <c r="B4906">
        <v>3007970</v>
      </c>
      <c r="C4906">
        <v>1380</v>
      </c>
      <c r="D4906">
        <v>1500</v>
      </c>
      <c r="E4906"/>
      <c r="F4906" t="s">
        <v>253</v>
      </c>
      <c r="G4906">
        <v>2</v>
      </c>
      <c r="H4906">
        <v>0</v>
      </c>
      <c r="I4906">
        <v>0</v>
      </c>
      <c r="J4906">
        <v>0</v>
      </c>
      <c r="K4906">
        <v>0</v>
      </c>
      <c r="L4906">
        <v>0</v>
      </c>
      <c r="M4906" t="s">
        <v>3444</v>
      </c>
    </row>
    <row r="4907" spans="1:13">
      <c r="A4907" s="13">
        <f t="shared" si="76"/>
        <v>21</v>
      </c>
      <c r="B4907">
        <v>3007973</v>
      </c>
      <c r="C4907">
        <v>1380</v>
      </c>
      <c r="D4907">
        <v>1501</v>
      </c>
      <c r="E4907"/>
      <c r="F4907" t="s">
        <v>253</v>
      </c>
      <c r="G4907">
        <v>21</v>
      </c>
      <c r="H4907">
        <v>0</v>
      </c>
      <c r="I4907">
        <v>0</v>
      </c>
      <c r="J4907">
        <v>0</v>
      </c>
      <c r="K4907">
        <v>0</v>
      </c>
      <c r="L4907">
        <v>0</v>
      </c>
      <c r="M4907" t="s">
        <v>3445</v>
      </c>
    </row>
    <row r="4908" spans="1:13">
      <c r="A4908" s="13">
        <f t="shared" si="76"/>
        <v>5</v>
      </c>
      <c r="B4908">
        <v>3007974</v>
      </c>
      <c r="C4908">
        <v>1380</v>
      </c>
      <c r="D4908">
        <v>1501</v>
      </c>
      <c r="E4908"/>
      <c r="F4908" t="s">
        <v>253</v>
      </c>
      <c r="G4908">
        <v>5</v>
      </c>
      <c r="H4908">
        <v>0</v>
      </c>
      <c r="I4908">
        <v>0</v>
      </c>
      <c r="J4908">
        <v>0</v>
      </c>
      <c r="K4908">
        <v>0</v>
      </c>
      <c r="L4908">
        <v>0</v>
      </c>
      <c r="M4908" t="s">
        <v>3446</v>
      </c>
    </row>
    <row r="4909" spans="1:13">
      <c r="A4909" s="13">
        <f t="shared" si="76"/>
        <v>15</v>
      </c>
      <c r="B4909">
        <v>3007975</v>
      </c>
      <c r="C4909">
        <v>1380</v>
      </c>
      <c r="D4909">
        <v>1500</v>
      </c>
      <c r="E4909"/>
      <c r="F4909" t="s">
        <v>253</v>
      </c>
      <c r="G4909">
        <v>15</v>
      </c>
      <c r="H4909">
        <v>0</v>
      </c>
      <c r="I4909">
        <v>0</v>
      </c>
      <c r="J4909">
        <v>0</v>
      </c>
      <c r="K4909">
        <v>0</v>
      </c>
      <c r="L4909">
        <v>0</v>
      </c>
      <c r="M4909" t="s">
        <v>3447</v>
      </c>
    </row>
    <row r="4910" spans="1:13">
      <c r="A4910" s="13">
        <f t="shared" si="76"/>
        <v>3</v>
      </c>
      <c r="B4910">
        <v>3007976</v>
      </c>
      <c r="C4910">
        <v>1380</v>
      </c>
      <c r="D4910">
        <v>1501</v>
      </c>
      <c r="E4910"/>
      <c r="F4910" t="s">
        <v>253</v>
      </c>
      <c r="G4910">
        <v>3</v>
      </c>
      <c r="H4910">
        <v>0</v>
      </c>
      <c r="I4910">
        <v>0</v>
      </c>
      <c r="J4910">
        <v>0</v>
      </c>
      <c r="K4910">
        <v>0</v>
      </c>
      <c r="L4910">
        <v>0</v>
      </c>
      <c r="M4910" t="s">
        <v>3448</v>
      </c>
    </row>
    <row r="4911" spans="1:13">
      <c r="A4911" s="13">
        <f t="shared" si="76"/>
        <v>2</v>
      </c>
      <c r="B4911">
        <v>3007977</v>
      </c>
      <c r="C4911">
        <v>1380</v>
      </c>
      <c r="D4911">
        <v>1500</v>
      </c>
      <c r="E4911"/>
      <c r="F4911" t="s">
        <v>253</v>
      </c>
      <c r="G4911">
        <v>2</v>
      </c>
      <c r="H4911">
        <v>0</v>
      </c>
      <c r="I4911">
        <v>0</v>
      </c>
      <c r="J4911">
        <v>0</v>
      </c>
      <c r="K4911">
        <v>0</v>
      </c>
      <c r="L4911">
        <v>0</v>
      </c>
      <c r="M4911" t="s">
        <v>3449</v>
      </c>
    </row>
    <row r="4912" spans="1:13">
      <c r="A4912" s="13">
        <f t="shared" si="76"/>
        <v>2</v>
      </c>
      <c r="B4912">
        <v>3007977</v>
      </c>
      <c r="C4912">
        <v>1400</v>
      </c>
      <c r="D4912">
        <v>1500</v>
      </c>
      <c r="E4912"/>
      <c r="F4912" t="s">
        <v>253</v>
      </c>
      <c r="G4912">
        <v>2</v>
      </c>
      <c r="H4912">
        <v>0</v>
      </c>
      <c r="I4912">
        <v>0</v>
      </c>
      <c r="J4912">
        <v>0</v>
      </c>
      <c r="K4912">
        <v>0</v>
      </c>
      <c r="L4912">
        <v>0</v>
      </c>
      <c r="M4912" t="s">
        <v>3449</v>
      </c>
    </row>
    <row r="4913" spans="1:13">
      <c r="A4913" s="13">
        <f t="shared" si="76"/>
        <v>3</v>
      </c>
      <c r="B4913">
        <v>3007978</v>
      </c>
      <c r="C4913">
        <v>1380</v>
      </c>
      <c r="D4913">
        <v>1500</v>
      </c>
      <c r="E4913"/>
      <c r="F4913" t="s">
        <v>253</v>
      </c>
      <c r="G4913">
        <v>3</v>
      </c>
      <c r="H4913">
        <v>0</v>
      </c>
      <c r="I4913">
        <v>0</v>
      </c>
      <c r="J4913">
        <v>0</v>
      </c>
      <c r="K4913">
        <v>0</v>
      </c>
      <c r="L4913">
        <v>0</v>
      </c>
      <c r="M4913" t="s">
        <v>3450</v>
      </c>
    </row>
    <row r="4914" spans="1:13">
      <c r="A4914" s="13">
        <f t="shared" si="76"/>
        <v>6</v>
      </c>
      <c r="B4914">
        <v>3007980</v>
      </c>
      <c r="C4914">
        <v>1380</v>
      </c>
      <c r="D4914">
        <v>1500</v>
      </c>
      <c r="E4914"/>
      <c r="F4914" t="s">
        <v>253</v>
      </c>
      <c r="G4914">
        <v>6</v>
      </c>
      <c r="H4914">
        <v>0</v>
      </c>
      <c r="I4914">
        <v>0</v>
      </c>
      <c r="J4914">
        <v>0</v>
      </c>
      <c r="K4914">
        <v>0</v>
      </c>
      <c r="L4914">
        <v>0</v>
      </c>
      <c r="M4914" t="s">
        <v>8025</v>
      </c>
    </row>
    <row r="4915" spans="1:13">
      <c r="A4915" s="13">
        <f t="shared" si="76"/>
        <v>1</v>
      </c>
      <c r="B4915">
        <v>3007981</v>
      </c>
      <c r="C4915">
        <v>1380</v>
      </c>
      <c r="D4915">
        <v>1500</v>
      </c>
      <c r="E4915"/>
      <c r="F4915" t="s">
        <v>253</v>
      </c>
      <c r="G4915">
        <v>1</v>
      </c>
      <c r="H4915">
        <v>0</v>
      </c>
      <c r="I4915">
        <v>0</v>
      </c>
      <c r="J4915">
        <v>0</v>
      </c>
      <c r="K4915">
        <v>0</v>
      </c>
      <c r="L4915">
        <v>0</v>
      </c>
      <c r="M4915" t="s">
        <v>3451</v>
      </c>
    </row>
    <row r="4916" spans="1:13">
      <c r="A4916" s="13">
        <f t="shared" si="76"/>
        <v>2</v>
      </c>
      <c r="B4916">
        <v>3007982</v>
      </c>
      <c r="C4916">
        <v>1380</v>
      </c>
      <c r="D4916">
        <v>1500</v>
      </c>
      <c r="E4916"/>
      <c r="F4916" t="s">
        <v>253</v>
      </c>
      <c r="G4916">
        <v>2</v>
      </c>
      <c r="H4916">
        <v>0</v>
      </c>
      <c r="I4916">
        <v>0</v>
      </c>
      <c r="J4916">
        <v>0</v>
      </c>
      <c r="K4916">
        <v>0</v>
      </c>
      <c r="L4916">
        <v>0</v>
      </c>
      <c r="M4916" t="s">
        <v>3452</v>
      </c>
    </row>
    <row r="4917" spans="1:13">
      <c r="A4917" s="13">
        <f t="shared" si="76"/>
        <v>15</v>
      </c>
      <c r="B4917">
        <v>3007985</v>
      </c>
      <c r="C4917">
        <v>1380</v>
      </c>
      <c r="D4917">
        <v>1500</v>
      </c>
      <c r="E4917"/>
      <c r="F4917" t="s">
        <v>253</v>
      </c>
      <c r="G4917">
        <v>15</v>
      </c>
      <c r="H4917">
        <v>0</v>
      </c>
      <c r="I4917">
        <v>0</v>
      </c>
      <c r="J4917">
        <v>0</v>
      </c>
      <c r="K4917">
        <v>0</v>
      </c>
      <c r="L4917">
        <v>0</v>
      </c>
      <c r="M4917" t="s">
        <v>8615</v>
      </c>
    </row>
    <row r="4918" spans="1:13">
      <c r="A4918" s="13">
        <f t="shared" si="76"/>
        <v>3</v>
      </c>
      <c r="B4918">
        <v>3007986</v>
      </c>
      <c r="C4918">
        <v>1380</v>
      </c>
      <c r="D4918">
        <v>1501</v>
      </c>
      <c r="E4918"/>
      <c r="F4918" t="s">
        <v>253</v>
      </c>
      <c r="G4918">
        <v>3</v>
      </c>
      <c r="H4918">
        <v>0</v>
      </c>
      <c r="I4918">
        <v>0</v>
      </c>
      <c r="J4918">
        <v>0</v>
      </c>
      <c r="K4918">
        <v>0</v>
      </c>
      <c r="L4918">
        <v>0</v>
      </c>
      <c r="M4918" t="s">
        <v>3453</v>
      </c>
    </row>
    <row r="4919" spans="1:13">
      <c r="A4919" s="13">
        <f t="shared" si="76"/>
        <v>4</v>
      </c>
      <c r="B4919">
        <v>3007987</v>
      </c>
      <c r="C4919">
        <v>1380</v>
      </c>
      <c r="D4919">
        <v>1500</v>
      </c>
      <c r="E4919"/>
      <c r="F4919" t="s">
        <v>253</v>
      </c>
      <c r="G4919">
        <v>4</v>
      </c>
      <c r="H4919">
        <v>0</v>
      </c>
      <c r="I4919">
        <v>0</v>
      </c>
      <c r="J4919">
        <v>0</v>
      </c>
      <c r="K4919">
        <v>0</v>
      </c>
      <c r="L4919">
        <v>0</v>
      </c>
      <c r="M4919" t="s">
        <v>3454</v>
      </c>
    </row>
    <row r="4920" spans="1:13">
      <c r="A4920" s="13">
        <f t="shared" si="76"/>
        <v>2</v>
      </c>
      <c r="B4920">
        <v>3007987</v>
      </c>
      <c r="C4920">
        <v>1400</v>
      </c>
      <c r="D4920">
        <v>1500</v>
      </c>
      <c r="E4920"/>
      <c r="F4920" t="s">
        <v>253</v>
      </c>
      <c r="G4920">
        <v>2</v>
      </c>
      <c r="H4920">
        <v>0</v>
      </c>
      <c r="I4920">
        <v>0</v>
      </c>
      <c r="J4920">
        <v>0</v>
      </c>
      <c r="K4920">
        <v>0</v>
      </c>
      <c r="L4920">
        <v>0</v>
      </c>
      <c r="M4920" t="s">
        <v>3454</v>
      </c>
    </row>
    <row r="4921" spans="1:13">
      <c r="A4921" s="13">
        <f t="shared" si="76"/>
        <v>3</v>
      </c>
      <c r="B4921">
        <v>3007988</v>
      </c>
      <c r="C4921">
        <v>1380</v>
      </c>
      <c r="D4921">
        <v>1500</v>
      </c>
      <c r="E4921"/>
      <c r="F4921" t="s">
        <v>253</v>
      </c>
      <c r="G4921">
        <v>3</v>
      </c>
      <c r="H4921">
        <v>0</v>
      </c>
      <c r="I4921">
        <v>0</v>
      </c>
      <c r="J4921">
        <v>0</v>
      </c>
      <c r="K4921">
        <v>0</v>
      </c>
      <c r="L4921">
        <v>0</v>
      </c>
      <c r="M4921" t="s">
        <v>7823</v>
      </c>
    </row>
    <row r="4922" spans="1:13">
      <c r="A4922" s="13">
        <f t="shared" si="76"/>
        <v>1</v>
      </c>
      <c r="B4922">
        <v>3007989</v>
      </c>
      <c r="C4922">
        <v>1380</v>
      </c>
      <c r="D4922">
        <v>1500</v>
      </c>
      <c r="E4922"/>
      <c r="F4922" t="s">
        <v>253</v>
      </c>
      <c r="G4922">
        <v>1</v>
      </c>
      <c r="H4922">
        <v>0</v>
      </c>
      <c r="I4922">
        <v>0</v>
      </c>
      <c r="J4922">
        <v>0</v>
      </c>
      <c r="K4922">
        <v>0</v>
      </c>
      <c r="L4922">
        <v>0</v>
      </c>
      <c r="M4922" t="s">
        <v>3455</v>
      </c>
    </row>
    <row r="4923" spans="1:13">
      <c r="A4923" s="13">
        <f t="shared" si="76"/>
        <v>4</v>
      </c>
      <c r="B4923">
        <v>3007993</v>
      </c>
      <c r="C4923">
        <v>1380</v>
      </c>
      <c r="D4923">
        <v>1500</v>
      </c>
      <c r="E4923"/>
      <c r="F4923" t="s">
        <v>253</v>
      </c>
      <c r="G4923">
        <v>4</v>
      </c>
      <c r="H4923">
        <v>0</v>
      </c>
      <c r="I4923">
        <v>0</v>
      </c>
      <c r="J4923">
        <v>0</v>
      </c>
      <c r="K4923">
        <v>0</v>
      </c>
      <c r="L4923">
        <v>0</v>
      </c>
      <c r="M4923" t="s">
        <v>3456</v>
      </c>
    </row>
    <row r="4924" spans="1:13">
      <c r="A4924" s="13">
        <f t="shared" si="76"/>
        <v>5</v>
      </c>
      <c r="B4924">
        <v>3007994</v>
      </c>
      <c r="C4924">
        <v>1380</v>
      </c>
      <c r="D4924">
        <v>1500</v>
      </c>
      <c r="E4924"/>
      <c r="F4924" t="s">
        <v>253</v>
      </c>
      <c r="G4924">
        <v>5</v>
      </c>
      <c r="H4924">
        <v>0</v>
      </c>
      <c r="I4924">
        <v>0</v>
      </c>
      <c r="J4924">
        <v>0</v>
      </c>
      <c r="K4924">
        <v>0</v>
      </c>
      <c r="L4924">
        <v>0</v>
      </c>
      <c r="M4924" t="s">
        <v>3457</v>
      </c>
    </row>
    <row r="4925" spans="1:13">
      <c r="A4925" s="13">
        <f t="shared" si="76"/>
        <v>1</v>
      </c>
      <c r="B4925">
        <v>3007995</v>
      </c>
      <c r="C4925">
        <v>1380</v>
      </c>
      <c r="D4925">
        <v>1500</v>
      </c>
      <c r="E4925"/>
      <c r="F4925" t="s">
        <v>253</v>
      </c>
      <c r="G4925">
        <v>1</v>
      </c>
      <c r="H4925">
        <v>0</v>
      </c>
      <c r="I4925">
        <v>0</v>
      </c>
      <c r="J4925">
        <v>0</v>
      </c>
      <c r="K4925">
        <v>0</v>
      </c>
      <c r="L4925">
        <v>0</v>
      </c>
      <c r="M4925" t="s">
        <v>3458</v>
      </c>
    </row>
    <row r="4926" spans="1:13">
      <c r="A4926" s="13">
        <f t="shared" si="76"/>
        <v>5</v>
      </c>
      <c r="B4926">
        <v>3007996</v>
      </c>
      <c r="C4926">
        <v>1380</v>
      </c>
      <c r="D4926">
        <v>1500</v>
      </c>
      <c r="E4926"/>
      <c r="F4926" t="s">
        <v>253</v>
      </c>
      <c r="G4926">
        <v>5</v>
      </c>
      <c r="H4926">
        <v>0</v>
      </c>
      <c r="I4926">
        <v>0</v>
      </c>
      <c r="J4926">
        <v>0</v>
      </c>
      <c r="K4926">
        <v>0</v>
      </c>
      <c r="L4926">
        <v>0</v>
      </c>
      <c r="M4926" t="s">
        <v>3459</v>
      </c>
    </row>
    <row r="4927" spans="1:13">
      <c r="A4927" s="13">
        <f t="shared" si="76"/>
        <v>17</v>
      </c>
      <c r="B4927">
        <v>3007997</v>
      </c>
      <c r="C4927">
        <v>1380</v>
      </c>
      <c r="D4927">
        <v>1500</v>
      </c>
      <c r="E4927"/>
      <c r="F4927" t="s">
        <v>253</v>
      </c>
      <c r="G4927">
        <v>17</v>
      </c>
      <c r="H4927">
        <v>0</v>
      </c>
      <c r="I4927">
        <v>0</v>
      </c>
      <c r="J4927">
        <v>0</v>
      </c>
      <c r="K4927">
        <v>0</v>
      </c>
      <c r="L4927">
        <v>0</v>
      </c>
      <c r="M4927" t="s">
        <v>3460</v>
      </c>
    </row>
    <row r="4928" spans="1:13">
      <c r="A4928" s="13">
        <f t="shared" si="76"/>
        <v>6</v>
      </c>
      <c r="B4928">
        <v>3007998</v>
      </c>
      <c r="C4928">
        <v>1380</v>
      </c>
      <c r="D4928">
        <v>1500</v>
      </c>
      <c r="E4928"/>
      <c r="F4928" t="s">
        <v>253</v>
      </c>
      <c r="G4928">
        <v>6</v>
      </c>
      <c r="H4928">
        <v>0</v>
      </c>
      <c r="I4928">
        <v>0</v>
      </c>
      <c r="J4928">
        <v>0</v>
      </c>
      <c r="K4928">
        <v>0</v>
      </c>
      <c r="L4928">
        <v>0</v>
      </c>
      <c r="M4928" t="s">
        <v>3461</v>
      </c>
    </row>
    <row r="4929" spans="1:13">
      <c r="A4929" s="13">
        <f t="shared" si="76"/>
        <v>2</v>
      </c>
      <c r="B4929">
        <v>3008002</v>
      </c>
      <c r="C4929">
        <v>1380</v>
      </c>
      <c r="D4929">
        <v>1501</v>
      </c>
      <c r="E4929"/>
      <c r="F4929" t="s">
        <v>253</v>
      </c>
      <c r="G4929">
        <v>2</v>
      </c>
      <c r="H4929">
        <v>0</v>
      </c>
      <c r="I4929">
        <v>0</v>
      </c>
      <c r="J4929">
        <v>0</v>
      </c>
      <c r="K4929">
        <v>0</v>
      </c>
      <c r="L4929">
        <v>0</v>
      </c>
      <c r="M4929" t="s">
        <v>3462</v>
      </c>
    </row>
    <row r="4930" spans="1:13">
      <c r="A4930" s="13">
        <f t="shared" si="76"/>
        <v>2</v>
      </c>
      <c r="B4930">
        <v>3008005</v>
      </c>
      <c r="C4930">
        <v>1380</v>
      </c>
      <c r="D4930">
        <v>1500</v>
      </c>
      <c r="E4930"/>
      <c r="F4930" t="s">
        <v>253</v>
      </c>
      <c r="G4930">
        <v>2</v>
      </c>
      <c r="H4930">
        <v>0</v>
      </c>
      <c r="I4930">
        <v>0</v>
      </c>
      <c r="J4930">
        <v>0</v>
      </c>
      <c r="K4930">
        <v>0</v>
      </c>
      <c r="L4930">
        <v>0</v>
      </c>
      <c r="M4930" t="s">
        <v>3463</v>
      </c>
    </row>
    <row r="4931" spans="1:13">
      <c r="A4931" s="13">
        <f t="shared" ref="A4931:A4994" si="77">G4931+H4931+I4931</f>
        <v>2</v>
      </c>
      <c r="B4931">
        <v>3008006</v>
      </c>
      <c r="C4931">
        <v>1380</v>
      </c>
      <c r="D4931">
        <v>1501</v>
      </c>
      <c r="E4931"/>
      <c r="F4931" t="s">
        <v>253</v>
      </c>
      <c r="G4931">
        <v>2</v>
      </c>
      <c r="H4931">
        <v>0</v>
      </c>
      <c r="I4931">
        <v>0</v>
      </c>
      <c r="J4931">
        <v>0</v>
      </c>
      <c r="K4931">
        <v>0</v>
      </c>
      <c r="L4931">
        <v>0</v>
      </c>
      <c r="M4931" t="s">
        <v>3464</v>
      </c>
    </row>
    <row r="4932" spans="1:13">
      <c r="A4932" s="13">
        <f t="shared" si="77"/>
        <v>5</v>
      </c>
      <c r="B4932">
        <v>3008007</v>
      </c>
      <c r="C4932">
        <v>1380</v>
      </c>
      <c r="D4932">
        <v>1501</v>
      </c>
      <c r="E4932"/>
      <c r="F4932" t="s">
        <v>253</v>
      </c>
      <c r="G4932">
        <v>5</v>
      </c>
      <c r="H4932">
        <v>0</v>
      </c>
      <c r="I4932">
        <v>0</v>
      </c>
      <c r="J4932">
        <v>0</v>
      </c>
      <c r="K4932">
        <v>0</v>
      </c>
      <c r="L4932">
        <v>0</v>
      </c>
      <c r="M4932" t="s">
        <v>3465</v>
      </c>
    </row>
    <row r="4933" spans="1:13">
      <c r="A4933" s="13">
        <f t="shared" si="77"/>
        <v>1</v>
      </c>
      <c r="B4933">
        <v>3008008</v>
      </c>
      <c r="C4933">
        <v>1380</v>
      </c>
      <c r="D4933">
        <v>1500</v>
      </c>
      <c r="E4933"/>
      <c r="F4933" t="s">
        <v>253</v>
      </c>
      <c r="G4933">
        <v>1</v>
      </c>
      <c r="H4933">
        <v>0</v>
      </c>
      <c r="I4933">
        <v>0</v>
      </c>
      <c r="J4933">
        <v>0</v>
      </c>
      <c r="K4933">
        <v>0</v>
      </c>
      <c r="L4933">
        <v>0</v>
      </c>
      <c r="M4933" t="s">
        <v>7890</v>
      </c>
    </row>
    <row r="4934" spans="1:13">
      <c r="A4934" s="13">
        <f t="shared" si="77"/>
        <v>2</v>
      </c>
      <c r="B4934">
        <v>3008010</v>
      </c>
      <c r="C4934">
        <v>1380</v>
      </c>
      <c r="D4934">
        <v>1500</v>
      </c>
      <c r="E4934"/>
      <c r="F4934" t="s">
        <v>253</v>
      </c>
      <c r="G4934">
        <v>2</v>
      </c>
      <c r="H4934">
        <v>0</v>
      </c>
      <c r="I4934">
        <v>0</v>
      </c>
      <c r="J4934">
        <v>0</v>
      </c>
      <c r="K4934">
        <v>0</v>
      </c>
      <c r="L4934">
        <v>0</v>
      </c>
      <c r="M4934" t="s">
        <v>8904</v>
      </c>
    </row>
    <row r="4935" spans="1:13">
      <c r="A4935" s="13">
        <f t="shared" si="77"/>
        <v>2</v>
      </c>
      <c r="B4935">
        <v>3008011</v>
      </c>
      <c r="C4935">
        <v>1380</v>
      </c>
      <c r="D4935">
        <v>1500</v>
      </c>
      <c r="E4935"/>
      <c r="F4935" t="s">
        <v>253</v>
      </c>
      <c r="G4935">
        <v>2</v>
      </c>
      <c r="H4935">
        <v>0</v>
      </c>
      <c r="I4935">
        <v>0</v>
      </c>
      <c r="J4935">
        <v>0</v>
      </c>
      <c r="K4935">
        <v>0</v>
      </c>
      <c r="L4935">
        <v>0</v>
      </c>
      <c r="M4935" t="s">
        <v>8744</v>
      </c>
    </row>
    <row r="4936" spans="1:13">
      <c r="A4936" s="13">
        <f t="shared" si="77"/>
        <v>3</v>
      </c>
      <c r="B4936">
        <v>3008012</v>
      </c>
      <c r="C4936">
        <v>1380</v>
      </c>
      <c r="D4936">
        <v>1501</v>
      </c>
      <c r="E4936"/>
      <c r="F4936" t="s">
        <v>253</v>
      </c>
      <c r="G4936">
        <v>3</v>
      </c>
      <c r="H4936">
        <v>0</v>
      </c>
      <c r="I4936">
        <v>0</v>
      </c>
      <c r="J4936">
        <v>0</v>
      </c>
      <c r="K4936">
        <v>0</v>
      </c>
      <c r="L4936">
        <v>0</v>
      </c>
      <c r="M4936" t="s">
        <v>3466</v>
      </c>
    </row>
    <row r="4937" spans="1:13">
      <c r="A4937" s="13">
        <f t="shared" si="77"/>
        <v>2</v>
      </c>
      <c r="B4937">
        <v>3008013</v>
      </c>
      <c r="C4937">
        <v>1380</v>
      </c>
      <c r="D4937">
        <v>1500</v>
      </c>
      <c r="E4937"/>
      <c r="F4937" t="s">
        <v>253</v>
      </c>
      <c r="G4937">
        <v>2</v>
      </c>
      <c r="H4937">
        <v>0</v>
      </c>
      <c r="I4937">
        <v>0</v>
      </c>
      <c r="J4937">
        <v>0</v>
      </c>
      <c r="K4937">
        <v>0</v>
      </c>
      <c r="L4937">
        <v>0</v>
      </c>
      <c r="M4937" t="s">
        <v>3467</v>
      </c>
    </row>
    <row r="4938" spans="1:13">
      <c r="A4938" s="13">
        <f t="shared" si="77"/>
        <v>1</v>
      </c>
      <c r="B4938">
        <v>3008014</v>
      </c>
      <c r="C4938">
        <v>1380</v>
      </c>
      <c r="D4938">
        <v>1501</v>
      </c>
      <c r="E4938"/>
      <c r="F4938" t="s">
        <v>253</v>
      </c>
      <c r="G4938">
        <v>1</v>
      </c>
      <c r="H4938">
        <v>0</v>
      </c>
      <c r="I4938">
        <v>0</v>
      </c>
      <c r="J4938">
        <v>0</v>
      </c>
      <c r="K4938">
        <v>0</v>
      </c>
      <c r="L4938">
        <v>0</v>
      </c>
      <c r="M4938" t="s">
        <v>3468</v>
      </c>
    </row>
    <row r="4939" spans="1:13">
      <c r="A4939" s="13">
        <f t="shared" si="77"/>
        <v>2</v>
      </c>
      <c r="B4939">
        <v>3008015</v>
      </c>
      <c r="C4939">
        <v>1380</v>
      </c>
      <c r="D4939">
        <v>1500</v>
      </c>
      <c r="E4939"/>
      <c r="F4939" t="s">
        <v>253</v>
      </c>
      <c r="G4939">
        <v>2</v>
      </c>
      <c r="H4939">
        <v>0</v>
      </c>
      <c r="I4939">
        <v>0</v>
      </c>
      <c r="J4939">
        <v>0</v>
      </c>
      <c r="K4939">
        <v>0</v>
      </c>
      <c r="L4939">
        <v>0</v>
      </c>
      <c r="M4939" t="s">
        <v>7835</v>
      </c>
    </row>
    <row r="4940" spans="1:13">
      <c r="A4940" s="13">
        <f t="shared" si="77"/>
        <v>14</v>
      </c>
      <c r="B4940">
        <v>3008016</v>
      </c>
      <c r="C4940">
        <v>1380</v>
      </c>
      <c r="D4940">
        <v>1501</v>
      </c>
      <c r="E4940"/>
      <c r="F4940" t="s">
        <v>253</v>
      </c>
      <c r="G4940">
        <v>14</v>
      </c>
      <c r="H4940">
        <v>0</v>
      </c>
      <c r="I4940">
        <v>0</v>
      </c>
      <c r="J4940">
        <v>0</v>
      </c>
      <c r="K4940">
        <v>0</v>
      </c>
      <c r="L4940">
        <v>0</v>
      </c>
      <c r="M4940" t="s">
        <v>3469</v>
      </c>
    </row>
    <row r="4941" spans="1:13">
      <c r="A4941" s="13">
        <f t="shared" si="77"/>
        <v>1</v>
      </c>
      <c r="B4941">
        <v>3008018</v>
      </c>
      <c r="C4941">
        <v>1380</v>
      </c>
      <c r="D4941">
        <v>1500</v>
      </c>
      <c r="E4941"/>
      <c r="F4941" t="s">
        <v>253</v>
      </c>
      <c r="G4941">
        <v>1</v>
      </c>
      <c r="H4941">
        <v>0</v>
      </c>
      <c r="I4941">
        <v>0</v>
      </c>
      <c r="J4941">
        <v>0</v>
      </c>
      <c r="K4941">
        <v>0</v>
      </c>
      <c r="L4941">
        <v>0</v>
      </c>
      <c r="M4941" t="s">
        <v>3470</v>
      </c>
    </row>
    <row r="4942" spans="1:13">
      <c r="A4942" s="13">
        <f t="shared" si="77"/>
        <v>15</v>
      </c>
      <c r="B4942">
        <v>3008019</v>
      </c>
      <c r="C4942">
        <v>1380</v>
      </c>
      <c r="D4942">
        <v>1500</v>
      </c>
      <c r="E4942"/>
      <c r="F4942" t="s">
        <v>253</v>
      </c>
      <c r="G4942">
        <v>15</v>
      </c>
      <c r="H4942">
        <v>0</v>
      </c>
      <c r="I4942">
        <v>0</v>
      </c>
      <c r="J4942">
        <v>0</v>
      </c>
      <c r="K4942">
        <v>0</v>
      </c>
      <c r="L4942">
        <v>0</v>
      </c>
      <c r="M4942" t="s">
        <v>8173</v>
      </c>
    </row>
    <row r="4943" spans="1:13">
      <c r="A4943" s="13">
        <f t="shared" si="77"/>
        <v>4</v>
      </c>
      <c r="B4943">
        <v>3008020</v>
      </c>
      <c r="C4943">
        <v>1380</v>
      </c>
      <c r="D4943">
        <v>1500</v>
      </c>
      <c r="E4943"/>
      <c r="F4943" t="s">
        <v>1443</v>
      </c>
      <c r="G4943">
        <v>4</v>
      </c>
      <c r="H4943">
        <v>0</v>
      </c>
      <c r="I4943">
        <v>0</v>
      </c>
      <c r="J4943">
        <v>0</v>
      </c>
      <c r="K4943">
        <v>0</v>
      </c>
      <c r="L4943">
        <v>0</v>
      </c>
      <c r="M4943" t="s">
        <v>3471</v>
      </c>
    </row>
    <row r="4944" spans="1:13">
      <c r="A4944" s="13">
        <f t="shared" si="77"/>
        <v>20</v>
      </c>
      <c r="B4944">
        <v>3008021</v>
      </c>
      <c r="C4944">
        <v>1380</v>
      </c>
      <c r="D4944">
        <v>1501</v>
      </c>
      <c r="E4944"/>
      <c r="F4944" t="s">
        <v>253</v>
      </c>
      <c r="G4944">
        <v>20</v>
      </c>
      <c r="H4944">
        <v>0</v>
      </c>
      <c r="I4944">
        <v>0</v>
      </c>
      <c r="J4944">
        <v>0</v>
      </c>
      <c r="K4944">
        <v>0</v>
      </c>
      <c r="L4944">
        <v>0</v>
      </c>
      <c r="M4944" t="s">
        <v>3472</v>
      </c>
    </row>
    <row r="4945" spans="1:13">
      <c r="A4945" s="13">
        <f t="shared" si="77"/>
        <v>1</v>
      </c>
      <c r="B4945">
        <v>3008023</v>
      </c>
      <c r="C4945">
        <v>1380</v>
      </c>
      <c r="D4945">
        <v>1501</v>
      </c>
      <c r="E4945"/>
      <c r="F4945" t="s">
        <v>253</v>
      </c>
      <c r="G4945">
        <v>1</v>
      </c>
      <c r="H4945">
        <v>0</v>
      </c>
      <c r="I4945">
        <v>0</v>
      </c>
      <c r="J4945">
        <v>0</v>
      </c>
      <c r="K4945">
        <v>0</v>
      </c>
      <c r="L4945">
        <v>0</v>
      </c>
      <c r="M4945" t="s">
        <v>3473</v>
      </c>
    </row>
    <row r="4946" spans="1:13">
      <c r="A4946" s="13">
        <f t="shared" si="77"/>
        <v>1</v>
      </c>
      <c r="B4946">
        <v>3008026</v>
      </c>
      <c r="C4946">
        <v>1380</v>
      </c>
      <c r="D4946">
        <v>1500</v>
      </c>
      <c r="E4946"/>
      <c r="F4946" t="s">
        <v>253</v>
      </c>
      <c r="G4946">
        <v>1</v>
      </c>
      <c r="H4946">
        <v>0</v>
      </c>
      <c r="I4946">
        <v>0</v>
      </c>
      <c r="J4946">
        <v>0</v>
      </c>
      <c r="K4946">
        <v>0</v>
      </c>
      <c r="L4946">
        <v>0</v>
      </c>
      <c r="M4946" t="s">
        <v>8068</v>
      </c>
    </row>
    <row r="4947" spans="1:13">
      <c r="A4947" s="13">
        <f t="shared" si="77"/>
        <v>2</v>
      </c>
      <c r="B4947">
        <v>3008027</v>
      </c>
      <c r="C4947">
        <v>1380</v>
      </c>
      <c r="D4947">
        <v>1501</v>
      </c>
      <c r="E4947"/>
      <c r="F4947" t="s">
        <v>253</v>
      </c>
      <c r="G4947">
        <v>2</v>
      </c>
      <c r="H4947">
        <v>0</v>
      </c>
      <c r="I4947">
        <v>0</v>
      </c>
      <c r="J4947">
        <v>0</v>
      </c>
      <c r="K4947">
        <v>0</v>
      </c>
      <c r="L4947">
        <v>0</v>
      </c>
      <c r="M4947" t="s">
        <v>3474</v>
      </c>
    </row>
    <row r="4948" spans="1:13">
      <c r="A4948" s="13">
        <f t="shared" si="77"/>
        <v>1</v>
      </c>
      <c r="B4948">
        <v>3008028</v>
      </c>
      <c r="C4948">
        <v>1380</v>
      </c>
      <c r="D4948">
        <v>1500</v>
      </c>
      <c r="E4948"/>
      <c r="F4948" t="s">
        <v>253</v>
      </c>
      <c r="G4948">
        <v>1</v>
      </c>
      <c r="H4948">
        <v>0</v>
      </c>
      <c r="I4948">
        <v>0</v>
      </c>
      <c r="J4948">
        <v>0</v>
      </c>
      <c r="K4948">
        <v>0</v>
      </c>
      <c r="L4948">
        <v>0</v>
      </c>
      <c r="M4948" t="s">
        <v>7596</v>
      </c>
    </row>
    <row r="4949" spans="1:13">
      <c r="A4949" s="13">
        <f t="shared" si="77"/>
        <v>3</v>
      </c>
      <c r="B4949">
        <v>3008029</v>
      </c>
      <c r="C4949">
        <v>1380</v>
      </c>
      <c r="D4949">
        <v>1500</v>
      </c>
      <c r="E4949"/>
      <c r="F4949" t="s">
        <v>253</v>
      </c>
      <c r="G4949">
        <v>3</v>
      </c>
      <c r="H4949">
        <v>0</v>
      </c>
      <c r="I4949">
        <v>0</v>
      </c>
      <c r="J4949">
        <v>0</v>
      </c>
      <c r="K4949">
        <v>0</v>
      </c>
      <c r="L4949">
        <v>0</v>
      </c>
      <c r="M4949" t="s">
        <v>8410</v>
      </c>
    </row>
    <row r="4950" spans="1:13">
      <c r="A4950" s="13">
        <f t="shared" si="77"/>
        <v>1</v>
      </c>
      <c r="B4950">
        <v>3008030</v>
      </c>
      <c r="C4950">
        <v>1380</v>
      </c>
      <c r="D4950">
        <v>1500</v>
      </c>
      <c r="E4950"/>
      <c r="F4950" t="s">
        <v>253</v>
      </c>
      <c r="G4950">
        <v>1</v>
      </c>
      <c r="H4950">
        <v>0</v>
      </c>
      <c r="I4950">
        <v>0</v>
      </c>
      <c r="J4950">
        <v>0</v>
      </c>
      <c r="K4950">
        <v>0</v>
      </c>
      <c r="L4950">
        <v>0</v>
      </c>
      <c r="M4950" t="s">
        <v>8537</v>
      </c>
    </row>
    <row r="4951" spans="1:13">
      <c r="A4951" s="13">
        <f t="shared" si="77"/>
        <v>19</v>
      </c>
      <c r="B4951">
        <v>3008031</v>
      </c>
      <c r="C4951">
        <v>1380</v>
      </c>
      <c r="D4951">
        <v>1500</v>
      </c>
      <c r="E4951"/>
      <c r="F4951" t="s">
        <v>253</v>
      </c>
      <c r="G4951">
        <v>19</v>
      </c>
      <c r="H4951">
        <v>0</v>
      </c>
      <c r="I4951">
        <v>0</v>
      </c>
      <c r="J4951">
        <v>0</v>
      </c>
      <c r="K4951">
        <v>0</v>
      </c>
      <c r="L4951">
        <v>0</v>
      </c>
      <c r="M4951" t="s">
        <v>3475</v>
      </c>
    </row>
    <row r="4952" spans="1:13">
      <c r="A4952" s="13">
        <f t="shared" si="77"/>
        <v>5</v>
      </c>
      <c r="B4952">
        <v>3008032</v>
      </c>
      <c r="C4952">
        <v>1380</v>
      </c>
      <c r="D4952">
        <v>1500</v>
      </c>
      <c r="E4952"/>
      <c r="F4952" t="s">
        <v>253</v>
      </c>
      <c r="G4952">
        <v>5</v>
      </c>
      <c r="H4952">
        <v>0</v>
      </c>
      <c r="I4952">
        <v>0</v>
      </c>
      <c r="J4952">
        <v>0</v>
      </c>
      <c r="K4952">
        <v>0</v>
      </c>
      <c r="L4952">
        <v>0</v>
      </c>
      <c r="M4952" t="s">
        <v>3476</v>
      </c>
    </row>
    <row r="4953" spans="1:13">
      <c r="A4953" s="13">
        <f t="shared" si="77"/>
        <v>8</v>
      </c>
      <c r="B4953">
        <v>3008033</v>
      </c>
      <c r="C4953">
        <v>1380</v>
      </c>
      <c r="D4953">
        <v>1500</v>
      </c>
      <c r="E4953"/>
      <c r="F4953" t="s">
        <v>253</v>
      </c>
      <c r="G4953">
        <v>8</v>
      </c>
      <c r="H4953">
        <v>0</v>
      </c>
      <c r="I4953">
        <v>0</v>
      </c>
      <c r="J4953">
        <v>0</v>
      </c>
      <c r="K4953">
        <v>0</v>
      </c>
      <c r="L4953">
        <v>0</v>
      </c>
      <c r="M4953" t="s">
        <v>3477</v>
      </c>
    </row>
    <row r="4954" spans="1:13">
      <c r="A4954" s="13">
        <f t="shared" si="77"/>
        <v>8</v>
      </c>
      <c r="B4954">
        <v>3008034</v>
      </c>
      <c r="C4954">
        <v>1380</v>
      </c>
      <c r="D4954">
        <v>1501</v>
      </c>
      <c r="E4954"/>
      <c r="F4954" t="s">
        <v>253</v>
      </c>
      <c r="G4954">
        <v>8</v>
      </c>
      <c r="H4954">
        <v>0</v>
      </c>
      <c r="I4954">
        <v>0</v>
      </c>
      <c r="J4954">
        <v>0</v>
      </c>
      <c r="K4954">
        <v>0</v>
      </c>
      <c r="L4954">
        <v>0</v>
      </c>
      <c r="M4954" t="s">
        <v>3478</v>
      </c>
    </row>
    <row r="4955" spans="1:13">
      <c r="A4955" s="13">
        <f t="shared" si="77"/>
        <v>4</v>
      </c>
      <c r="B4955">
        <v>3008036</v>
      </c>
      <c r="C4955">
        <v>1380</v>
      </c>
      <c r="D4955">
        <v>1500</v>
      </c>
      <c r="E4955"/>
      <c r="F4955" t="s">
        <v>253</v>
      </c>
      <c r="G4955">
        <v>4</v>
      </c>
      <c r="H4955">
        <v>0</v>
      </c>
      <c r="I4955">
        <v>0</v>
      </c>
      <c r="J4955">
        <v>0</v>
      </c>
      <c r="K4955">
        <v>0</v>
      </c>
      <c r="L4955">
        <v>0</v>
      </c>
      <c r="M4955" t="s">
        <v>8308</v>
      </c>
    </row>
    <row r="4956" spans="1:13">
      <c r="A4956" s="13">
        <f t="shared" si="77"/>
        <v>8</v>
      </c>
      <c r="B4956">
        <v>3008037</v>
      </c>
      <c r="C4956">
        <v>1380</v>
      </c>
      <c r="D4956">
        <v>1501</v>
      </c>
      <c r="E4956"/>
      <c r="F4956" t="s">
        <v>253</v>
      </c>
      <c r="G4956">
        <v>8</v>
      </c>
      <c r="H4956">
        <v>0</v>
      </c>
      <c r="I4956">
        <v>0</v>
      </c>
      <c r="J4956">
        <v>0</v>
      </c>
      <c r="K4956">
        <v>0</v>
      </c>
      <c r="L4956">
        <v>0</v>
      </c>
      <c r="M4956" t="s">
        <v>3479</v>
      </c>
    </row>
    <row r="4957" spans="1:13">
      <c r="A4957" s="13">
        <f t="shared" si="77"/>
        <v>5</v>
      </c>
      <c r="B4957">
        <v>3008038</v>
      </c>
      <c r="C4957">
        <v>1380</v>
      </c>
      <c r="D4957">
        <v>1501</v>
      </c>
      <c r="E4957"/>
      <c r="F4957" t="s">
        <v>253</v>
      </c>
      <c r="G4957">
        <v>5</v>
      </c>
      <c r="H4957">
        <v>0</v>
      </c>
      <c r="I4957">
        <v>0</v>
      </c>
      <c r="J4957">
        <v>0</v>
      </c>
      <c r="K4957">
        <v>0</v>
      </c>
      <c r="L4957">
        <v>0</v>
      </c>
      <c r="M4957" t="s">
        <v>3480</v>
      </c>
    </row>
    <row r="4958" spans="1:13">
      <c r="A4958" s="13">
        <f t="shared" si="77"/>
        <v>6</v>
      </c>
      <c r="B4958">
        <v>3008041</v>
      </c>
      <c r="C4958">
        <v>1380</v>
      </c>
      <c r="D4958">
        <v>1501</v>
      </c>
      <c r="E4958"/>
      <c r="F4958" t="s">
        <v>253</v>
      </c>
      <c r="G4958">
        <v>6</v>
      </c>
      <c r="H4958">
        <v>0</v>
      </c>
      <c r="I4958">
        <v>0</v>
      </c>
      <c r="J4958">
        <v>0</v>
      </c>
      <c r="K4958">
        <v>0</v>
      </c>
      <c r="L4958">
        <v>0</v>
      </c>
      <c r="M4958" t="s">
        <v>3481</v>
      </c>
    </row>
    <row r="4959" spans="1:13">
      <c r="A4959" s="13">
        <f t="shared" si="77"/>
        <v>1</v>
      </c>
      <c r="B4959">
        <v>3008043</v>
      </c>
      <c r="C4959">
        <v>1380</v>
      </c>
      <c r="D4959">
        <v>1500</v>
      </c>
      <c r="E4959"/>
      <c r="F4959" t="s">
        <v>253</v>
      </c>
      <c r="G4959">
        <v>1</v>
      </c>
      <c r="H4959">
        <v>0</v>
      </c>
      <c r="I4959">
        <v>0</v>
      </c>
      <c r="J4959">
        <v>0</v>
      </c>
      <c r="K4959">
        <v>0</v>
      </c>
      <c r="L4959">
        <v>0</v>
      </c>
      <c r="M4959" t="s">
        <v>8483</v>
      </c>
    </row>
    <row r="4960" spans="1:13">
      <c r="A4960" s="13">
        <f t="shared" si="77"/>
        <v>4</v>
      </c>
      <c r="B4960">
        <v>3008044</v>
      </c>
      <c r="C4960">
        <v>1380</v>
      </c>
      <c r="D4960">
        <v>1500</v>
      </c>
      <c r="E4960"/>
      <c r="F4960" t="s">
        <v>253</v>
      </c>
      <c r="G4960">
        <v>4</v>
      </c>
      <c r="H4960">
        <v>0</v>
      </c>
      <c r="I4960">
        <v>0</v>
      </c>
      <c r="J4960">
        <v>0</v>
      </c>
      <c r="K4960">
        <v>0</v>
      </c>
      <c r="L4960">
        <v>0</v>
      </c>
      <c r="M4960" t="s">
        <v>3482</v>
      </c>
    </row>
    <row r="4961" spans="1:13">
      <c r="A4961" s="13">
        <f t="shared" si="77"/>
        <v>2</v>
      </c>
      <c r="B4961">
        <v>3008045</v>
      </c>
      <c r="C4961">
        <v>1380</v>
      </c>
      <c r="D4961">
        <v>1501</v>
      </c>
      <c r="E4961"/>
      <c r="F4961" t="s">
        <v>253</v>
      </c>
      <c r="G4961">
        <v>2</v>
      </c>
      <c r="H4961">
        <v>0</v>
      </c>
      <c r="I4961">
        <v>0</v>
      </c>
      <c r="J4961">
        <v>0</v>
      </c>
      <c r="K4961">
        <v>0</v>
      </c>
      <c r="L4961">
        <v>0</v>
      </c>
      <c r="M4961" t="s">
        <v>3483</v>
      </c>
    </row>
    <row r="4962" spans="1:13">
      <c r="A4962" s="13">
        <f t="shared" si="77"/>
        <v>4</v>
      </c>
      <c r="B4962">
        <v>3008046</v>
      </c>
      <c r="C4962">
        <v>1380</v>
      </c>
      <c r="D4962">
        <v>1500</v>
      </c>
      <c r="E4962"/>
      <c r="F4962" t="s">
        <v>253</v>
      </c>
      <c r="G4962">
        <v>4</v>
      </c>
      <c r="H4962">
        <v>0</v>
      </c>
      <c r="I4962">
        <v>0</v>
      </c>
      <c r="J4962">
        <v>0</v>
      </c>
      <c r="K4962">
        <v>0</v>
      </c>
      <c r="L4962">
        <v>0</v>
      </c>
      <c r="M4962" t="s">
        <v>3484</v>
      </c>
    </row>
    <row r="4963" spans="1:13">
      <c r="A4963" s="13">
        <f t="shared" si="77"/>
        <v>10</v>
      </c>
      <c r="B4963">
        <v>3008047</v>
      </c>
      <c r="C4963">
        <v>1380</v>
      </c>
      <c r="D4963">
        <v>1500</v>
      </c>
      <c r="E4963"/>
      <c r="F4963" t="s">
        <v>253</v>
      </c>
      <c r="G4963">
        <v>10</v>
      </c>
      <c r="H4963">
        <v>0</v>
      </c>
      <c r="I4963">
        <v>0</v>
      </c>
      <c r="J4963">
        <v>0</v>
      </c>
      <c r="K4963">
        <v>0</v>
      </c>
      <c r="L4963">
        <v>0</v>
      </c>
      <c r="M4963" t="s">
        <v>3485</v>
      </c>
    </row>
    <row r="4964" spans="1:13">
      <c r="A4964" s="13">
        <f t="shared" si="77"/>
        <v>9</v>
      </c>
      <c r="B4964">
        <v>3008048</v>
      </c>
      <c r="C4964">
        <v>1380</v>
      </c>
      <c r="D4964">
        <v>1500</v>
      </c>
      <c r="E4964"/>
      <c r="F4964" t="s">
        <v>253</v>
      </c>
      <c r="G4964">
        <v>9</v>
      </c>
      <c r="H4964">
        <v>0</v>
      </c>
      <c r="I4964">
        <v>0</v>
      </c>
      <c r="J4964">
        <v>0</v>
      </c>
      <c r="K4964">
        <v>0</v>
      </c>
      <c r="L4964">
        <v>0</v>
      </c>
      <c r="M4964" t="s">
        <v>3486</v>
      </c>
    </row>
    <row r="4965" spans="1:13">
      <c r="A4965" s="13">
        <f t="shared" si="77"/>
        <v>2</v>
      </c>
      <c r="B4965">
        <v>3008050</v>
      </c>
      <c r="C4965">
        <v>1380</v>
      </c>
      <c r="D4965">
        <v>1501</v>
      </c>
      <c r="E4965"/>
      <c r="F4965" t="s">
        <v>253</v>
      </c>
      <c r="G4965">
        <v>2</v>
      </c>
      <c r="H4965">
        <v>0</v>
      </c>
      <c r="I4965">
        <v>0</v>
      </c>
      <c r="J4965">
        <v>0</v>
      </c>
      <c r="K4965">
        <v>0</v>
      </c>
      <c r="L4965">
        <v>0</v>
      </c>
      <c r="M4965" t="s">
        <v>3487</v>
      </c>
    </row>
    <row r="4966" spans="1:13">
      <c r="A4966" s="13">
        <f t="shared" si="77"/>
        <v>1</v>
      </c>
      <c r="B4966">
        <v>3008051</v>
      </c>
      <c r="C4966">
        <v>1380</v>
      </c>
      <c r="D4966">
        <v>1500</v>
      </c>
      <c r="E4966"/>
      <c r="F4966" t="s">
        <v>253</v>
      </c>
      <c r="G4966">
        <v>1</v>
      </c>
      <c r="H4966">
        <v>0</v>
      </c>
      <c r="I4966">
        <v>0</v>
      </c>
      <c r="J4966">
        <v>0</v>
      </c>
      <c r="K4966">
        <v>0</v>
      </c>
      <c r="L4966">
        <v>0</v>
      </c>
      <c r="M4966" t="s">
        <v>3488</v>
      </c>
    </row>
    <row r="4967" spans="1:13">
      <c r="A4967" s="13">
        <f t="shared" si="77"/>
        <v>1</v>
      </c>
      <c r="B4967">
        <v>3008052</v>
      </c>
      <c r="C4967">
        <v>1380</v>
      </c>
      <c r="D4967">
        <v>1501</v>
      </c>
      <c r="E4967"/>
      <c r="F4967" t="s">
        <v>253</v>
      </c>
      <c r="G4967">
        <v>1</v>
      </c>
      <c r="H4967">
        <v>0</v>
      </c>
      <c r="I4967">
        <v>0</v>
      </c>
      <c r="J4967">
        <v>0</v>
      </c>
      <c r="K4967">
        <v>0</v>
      </c>
      <c r="L4967">
        <v>0</v>
      </c>
      <c r="M4967" t="s">
        <v>3489</v>
      </c>
    </row>
    <row r="4968" spans="1:13">
      <c r="A4968" s="13">
        <f t="shared" si="77"/>
        <v>1</v>
      </c>
      <c r="B4968">
        <v>3008053</v>
      </c>
      <c r="C4968">
        <v>1380</v>
      </c>
      <c r="D4968">
        <v>1500</v>
      </c>
      <c r="E4968"/>
      <c r="F4968" t="s">
        <v>253</v>
      </c>
      <c r="G4968">
        <v>1</v>
      </c>
      <c r="H4968">
        <v>0</v>
      </c>
      <c r="I4968">
        <v>0</v>
      </c>
      <c r="J4968">
        <v>0</v>
      </c>
      <c r="K4968">
        <v>0</v>
      </c>
      <c r="L4968">
        <v>0</v>
      </c>
      <c r="M4968" t="s">
        <v>3490</v>
      </c>
    </row>
    <row r="4969" spans="1:13">
      <c r="A4969" s="13">
        <f t="shared" si="77"/>
        <v>1</v>
      </c>
      <c r="B4969">
        <v>3008054</v>
      </c>
      <c r="C4969">
        <v>1380</v>
      </c>
      <c r="D4969">
        <v>1500</v>
      </c>
      <c r="E4969"/>
      <c r="F4969" t="s">
        <v>253</v>
      </c>
      <c r="G4969">
        <v>1</v>
      </c>
      <c r="H4969">
        <v>0</v>
      </c>
      <c r="I4969">
        <v>0</v>
      </c>
      <c r="J4969">
        <v>0</v>
      </c>
      <c r="K4969">
        <v>0</v>
      </c>
      <c r="L4969">
        <v>0</v>
      </c>
      <c r="M4969" t="s">
        <v>3491</v>
      </c>
    </row>
    <row r="4970" spans="1:13">
      <c r="A4970" s="13">
        <f t="shared" si="77"/>
        <v>5</v>
      </c>
      <c r="B4970">
        <v>3008055</v>
      </c>
      <c r="C4970">
        <v>1380</v>
      </c>
      <c r="D4970">
        <v>1500</v>
      </c>
      <c r="E4970"/>
      <c r="F4970" t="s">
        <v>253</v>
      </c>
      <c r="G4970">
        <v>5</v>
      </c>
      <c r="H4970">
        <v>0</v>
      </c>
      <c r="I4970">
        <v>0</v>
      </c>
      <c r="J4970">
        <v>0</v>
      </c>
      <c r="K4970">
        <v>0</v>
      </c>
      <c r="L4970">
        <v>0</v>
      </c>
      <c r="M4970" t="s">
        <v>3492</v>
      </c>
    </row>
    <row r="4971" spans="1:13">
      <c r="A4971" s="13">
        <f t="shared" si="77"/>
        <v>3</v>
      </c>
      <c r="B4971">
        <v>3008056</v>
      </c>
      <c r="C4971">
        <v>1380</v>
      </c>
      <c r="D4971">
        <v>1501</v>
      </c>
      <c r="E4971"/>
      <c r="F4971" t="s">
        <v>253</v>
      </c>
      <c r="G4971">
        <v>3</v>
      </c>
      <c r="H4971">
        <v>0</v>
      </c>
      <c r="I4971">
        <v>0</v>
      </c>
      <c r="J4971">
        <v>0</v>
      </c>
      <c r="K4971">
        <v>0</v>
      </c>
      <c r="L4971">
        <v>0</v>
      </c>
      <c r="M4971" t="s">
        <v>3493</v>
      </c>
    </row>
    <row r="4972" spans="1:13">
      <c r="A4972" s="13">
        <f t="shared" si="77"/>
        <v>27</v>
      </c>
      <c r="B4972">
        <v>3008058</v>
      </c>
      <c r="C4972">
        <v>1380</v>
      </c>
      <c r="D4972">
        <v>1500</v>
      </c>
      <c r="E4972"/>
      <c r="F4972" t="s">
        <v>253</v>
      </c>
      <c r="G4972">
        <v>27</v>
      </c>
      <c r="H4972">
        <v>0</v>
      </c>
      <c r="I4972">
        <v>0</v>
      </c>
      <c r="J4972">
        <v>0</v>
      </c>
      <c r="K4972">
        <v>0</v>
      </c>
      <c r="L4972">
        <v>0</v>
      </c>
      <c r="M4972" t="s">
        <v>3494</v>
      </c>
    </row>
    <row r="4973" spans="1:13">
      <c r="A4973" s="13">
        <f t="shared" si="77"/>
        <v>3</v>
      </c>
      <c r="B4973">
        <v>3008059</v>
      </c>
      <c r="C4973">
        <v>1380</v>
      </c>
      <c r="D4973">
        <v>1500</v>
      </c>
      <c r="E4973"/>
      <c r="F4973" t="s">
        <v>1443</v>
      </c>
      <c r="G4973">
        <v>3</v>
      </c>
      <c r="H4973">
        <v>0</v>
      </c>
      <c r="I4973">
        <v>0</v>
      </c>
      <c r="J4973">
        <v>0</v>
      </c>
      <c r="K4973">
        <v>0</v>
      </c>
      <c r="L4973">
        <v>0</v>
      </c>
      <c r="M4973" t="s">
        <v>3495</v>
      </c>
    </row>
    <row r="4974" spans="1:13">
      <c r="A4974" s="13">
        <f t="shared" si="77"/>
        <v>1</v>
      </c>
      <c r="B4974">
        <v>3008060</v>
      </c>
      <c r="C4974">
        <v>1380</v>
      </c>
      <c r="D4974">
        <v>1500</v>
      </c>
      <c r="E4974"/>
      <c r="F4974" t="s">
        <v>1443</v>
      </c>
      <c r="G4974">
        <v>1</v>
      </c>
      <c r="H4974">
        <v>0</v>
      </c>
      <c r="I4974">
        <v>0</v>
      </c>
      <c r="J4974">
        <v>0</v>
      </c>
      <c r="K4974">
        <v>0</v>
      </c>
      <c r="L4974">
        <v>0</v>
      </c>
      <c r="M4974" t="s">
        <v>3496</v>
      </c>
    </row>
    <row r="4975" spans="1:13">
      <c r="A4975" s="13">
        <f t="shared" si="77"/>
        <v>4</v>
      </c>
      <c r="B4975">
        <v>3008061</v>
      </c>
      <c r="C4975">
        <v>1380</v>
      </c>
      <c r="D4975">
        <v>1500</v>
      </c>
      <c r="E4975"/>
      <c r="F4975" t="s">
        <v>1443</v>
      </c>
      <c r="G4975">
        <v>4</v>
      </c>
      <c r="H4975">
        <v>0</v>
      </c>
      <c r="I4975">
        <v>0</v>
      </c>
      <c r="J4975">
        <v>0</v>
      </c>
      <c r="K4975">
        <v>0</v>
      </c>
      <c r="L4975">
        <v>0</v>
      </c>
      <c r="M4975" t="s">
        <v>3497</v>
      </c>
    </row>
    <row r="4976" spans="1:13">
      <c r="A4976" s="13">
        <f t="shared" si="77"/>
        <v>1</v>
      </c>
      <c r="B4976">
        <v>3008062</v>
      </c>
      <c r="C4976">
        <v>1380</v>
      </c>
      <c r="D4976">
        <v>1500</v>
      </c>
      <c r="E4976"/>
      <c r="F4976" t="s">
        <v>253</v>
      </c>
      <c r="G4976">
        <v>1</v>
      </c>
      <c r="H4976">
        <v>0</v>
      </c>
      <c r="I4976">
        <v>0</v>
      </c>
      <c r="J4976">
        <v>0</v>
      </c>
      <c r="K4976">
        <v>0</v>
      </c>
      <c r="L4976">
        <v>0</v>
      </c>
      <c r="M4976" t="s">
        <v>8293</v>
      </c>
    </row>
    <row r="4977" spans="1:13">
      <c r="A4977" s="13">
        <f t="shared" si="77"/>
        <v>1</v>
      </c>
      <c r="B4977">
        <v>3008063</v>
      </c>
      <c r="C4977">
        <v>1380</v>
      </c>
      <c r="D4977">
        <v>1501</v>
      </c>
      <c r="E4977"/>
      <c r="F4977" t="s">
        <v>1443</v>
      </c>
      <c r="G4977">
        <v>1</v>
      </c>
      <c r="H4977">
        <v>0</v>
      </c>
      <c r="I4977">
        <v>0</v>
      </c>
      <c r="J4977">
        <v>0</v>
      </c>
      <c r="K4977">
        <v>0</v>
      </c>
      <c r="L4977">
        <v>0</v>
      </c>
      <c r="M4977" t="s">
        <v>3498</v>
      </c>
    </row>
    <row r="4978" spans="1:13">
      <c r="A4978" s="13">
        <f t="shared" si="77"/>
        <v>3</v>
      </c>
      <c r="B4978">
        <v>3008064</v>
      </c>
      <c r="C4978">
        <v>1380</v>
      </c>
      <c r="D4978">
        <v>1500</v>
      </c>
      <c r="E4978"/>
      <c r="F4978" t="s">
        <v>253</v>
      </c>
      <c r="G4978">
        <v>3</v>
      </c>
      <c r="H4978">
        <v>0</v>
      </c>
      <c r="I4978">
        <v>0</v>
      </c>
      <c r="J4978">
        <v>0</v>
      </c>
      <c r="K4978">
        <v>0</v>
      </c>
      <c r="L4978">
        <v>0</v>
      </c>
      <c r="M4978" t="s">
        <v>3499</v>
      </c>
    </row>
    <row r="4979" spans="1:13">
      <c r="A4979" s="13">
        <f t="shared" si="77"/>
        <v>6</v>
      </c>
      <c r="B4979">
        <v>3008065</v>
      </c>
      <c r="C4979">
        <v>1380</v>
      </c>
      <c r="D4979">
        <v>1500</v>
      </c>
      <c r="E4979"/>
      <c r="F4979" t="s">
        <v>253</v>
      </c>
      <c r="G4979">
        <v>6</v>
      </c>
      <c r="H4979">
        <v>0</v>
      </c>
      <c r="I4979">
        <v>0</v>
      </c>
      <c r="J4979">
        <v>0</v>
      </c>
      <c r="K4979">
        <v>0</v>
      </c>
      <c r="L4979">
        <v>0</v>
      </c>
      <c r="M4979" t="s">
        <v>8484</v>
      </c>
    </row>
    <row r="4980" spans="1:13">
      <c r="A4980" s="13">
        <f t="shared" si="77"/>
        <v>2</v>
      </c>
      <c r="B4980">
        <v>3008066</v>
      </c>
      <c r="C4980">
        <v>1380</v>
      </c>
      <c r="D4980">
        <v>1501</v>
      </c>
      <c r="E4980"/>
      <c r="F4980" t="s">
        <v>253</v>
      </c>
      <c r="G4980">
        <v>2</v>
      </c>
      <c r="H4980">
        <v>0</v>
      </c>
      <c r="I4980">
        <v>0</v>
      </c>
      <c r="J4980">
        <v>0</v>
      </c>
      <c r="K4980">
        <v>0</v>
      </c>
      <c r="L4980">
        <v>0</v>
      </c>
      <c r="M4980" t="s">
        <v>3500</v>
      </c>
    </row>
    <row r="4981" spans="1:13">
      <c r="A4981" s="13">
        <f t="shared" si="77"/>
        <v>2</v>
      </c>
      <c r="B4981">
        <v>3008067</v>
      </c>
      <c r="C4981">
        <v>1380</v>
      </c>
      <c r="D4981">
        <v>1500</v>
      </c>
      <c r="E4981"/>
      <c r="F4981" t="s">
        <v>253</v>
      </c>
      <c r="G4981">
        <v>2</v>
      </c>
      <c r="H4981">
        <v>0</v>
      </c>
      <c r="I4981">
        <v>0</v>
      </c>
      <c r="J4981">
        <v>0</v>
      </c>
      <c r="K4981">
        <v>0</v>
      </c>
      <c r="L4981">
        <v>0</v>
      </c>
      <c r="M4981" t="s">
        <v>3501</v>
      </c>
    </row>
    <row r="4982" spans="1:13">
      <c r="A4982" s="13">
        <f t="shared" si="77"/>
        <v>2</v>
      </c>
      <c r="B4982">
        <v>3008068</v>
      </c>
      <c r="C4982">
        <v>1380</v>
      </c>
      <c r="D4982">
        <v>1500</v>
      </c>
      <c r="E4982"/>
      <c r="F4982" t="s">
        <v>253</v>
      </c>
      <c r="G4982">
        <v>2</v>
      </c>
      <c r="H4982">
        <v>0</v>
      </c>
      <c r="I4982">
        <v>0</v>
      </c>
      <c r="J4982">
        <v>0</v>
      </c>
      <c r="K4982">
        <v>0</v>
      </c>
      <c r="L4982">
        <v>0</v>
      </c>
      <c r="M4982" t="s">
        <v>8666</v>
      </c>
    </row>
    <row r="4983" spans="1:13">
      <c r="A4983" s="13">
        <f t="shared" si="77"/>
        <v>38</v>
      </c>
      <c r="B4983">
        <v>3008070</v>
      </c>
      <c r="C4983">
        <v>1380</v>
      </c>
      <c r="D4983">
        <v>1500</v>
      </c>
      <c r="E4983"/>
      <c r="F4983" t="s">
        <v>253</v>
      </c>
      <c r="G4983">
        <v>38</v>
      </c>
      <c r="H4983">
        <v>0</v>
      </c>
      <c r="I4983">
        <v>0</v>
      </c>
      <c r="J4983">
        <v>0</v>
      </c>
      <c r="K4983">
        <v>0</v>
      </c>
      <c r="L4983">
        <v>0</v>
      </c>
      <c r="M4983" t="s">
        <v>3502</v>
      </c>
    </row>
    <row r="4984" spans="1:13">
      <c r="A4984" s="13">
        <f t="shared" si="77"/>
        <v>1</v>
      </c>
      <c r="B4984">
        <v>3008071</v>
      </c>
      <c r="C4984">
        <v>1380</v>
      </c>
      <c r="D4984">
        <v>1501</v>
      </c>
      <c r="E4984"/>
      <c r="F4984" t="s">
        <v>253</v>
      </c>
      <c r="G4984">
        <v>1</v>
      </c>
      <c r="H4984">
        <v>0</v>
      </c>
      <c r="I4984">
        <v>0</v>
      </c>
      <c r="J4984">
        <v>0</v>
      </c>
      <c r="K4984">
        <v>0</v>
      </c>
      <c r="L4984">
        <v>0</v>
      </c>
      <c r="M4984" t="s">
        <v>3503</v>
      </c>
    </row>
    <row r="4985" spans="1:13">
      <c r="A4985" s="13">
        <f t="shared" si="77"/>
        <v>4</v>
      </c>
      <c r="B4985">
        <v>3008073</v>
      </c>
      <c r="C4985">
        <v>1380</v>
      </c>
      <c r="D4985">
        <v>1501</v>
      </c>
      <c r="E4985"/>
      <c r="F4985" t="s">
        <v>253</v>
      </c>
      <c r="G4985">
        <v>4</v>
      </c>
      <c r="H4985">
        <v>0</v>
      </c>
      <c r="I4985">
        <v>0</v>
      </c>
      <c r="J4985">
        <v>0</v>
      </c>
      <c r="K4985">
        <v>0</v>
      </c>
      <c r="L4985">
        <v>0</v>
      </c>
      <c r="M4985" t="s">
        <v>3504</v>
      </c>
    </row>
    <row r="4986" spans="1:13">
      <c r="A4986" s="13">
        <f t="shared" si="77"/>
        <v>2</v>
      </c>
      <c r="B4986">
        <v>3008074</v>
      </c>
      <c r="C4986">
        <v>1380</v>
      </c>
      <c r="D4986">
        <v>1501</v>
      </c>
      <c r="E4986"/>
      <c r="F4986" t="s">
        <v>253</v>
      </c>
      <c r="G4986">
        <v>2</v>
      </c>
      <c r="H4986">
        <v>0</v>
      </c>
      <c r="I4986">
        <v>0</v>
      </c>
      <c r="J4986">
        <v>0</v>
      </c>
      <c r="K4986">
        <v>0</v>
      </c>
      <c r="L4986">
        <v>0</v>
      </c>
      <c r="M4986" t="s">
        <v>3505</v>
      </c>
    </row>
    <row r="4987" spans="1:13">
      <c r="A4987" s="13">
        <f t="shared" si="77"/>
        <v>5340</v>
      </c>
      <c r="B4987">
        <v>3008075</v>
      </c>
      <c r="C4987">
        <v>1380</v>
      </c>
      <c r="D4987">
        <v>1500</v>
      </c>
      <c r="E4987"/>
      <c r="F4987" t="s">
        <v>253</v>
      </c>
      <c r="G4987" s="177">
        <v>5340</v>
      </c>
      <c r="H4987">
        <v>0</v>
      </c>
      <c r="I4987">
        <v>0</v>
      </c>
      <c r="J4987">
        <v>0</v>
      </c>
      <c r="K4987">
        <v>0</v>
      </c>
      <c r="L4987">
        <v>0</v>
      </c>
      <c r="M4987" t="s">
        <v>3506</v>
      </c>
    </row>
    <row r="4988" spans="1:13">
      <c r="A4988" s="13">
        <f t="shared" si="77"/>
        <v>2</v>
      </c>
      <c r="B4988">
        <v>3008078</v>
      </c>
      <c r="C4988">
        <v>1380</v>
      </c>
      <c r="D4988">
        <v>1500</v>
      </c>
      <c r="E4988"/>
      <c r="F4988" t="s">
        <v>253</v>
      </c>
      <c r="G4988">
        <v>2</v>
      </c>
      <c r="H4988">
        <v>0</v>
      </c>
      <c r="I4988">
        <v>0</v>
      </c>
      <c r="J4988">
        <v>0</v>
      </c>
      <c r="K4988">
        <v>0</v>
      </c>
      <c r="L4988">
        <v>0</v>
      </c>
      <c r="M4988" t="s">
        <v>3507</v>
      </c>
    </row>
    <row r="4989" spans="1:13">
      <c r="A4989" s="13">
        <f t="shared" si="77"/>
        <v>16</v>
      </c>
      <c r="B4989">
        <v>3008079</v>
      </c>
      <c r="C4989">
        <v>1380</v>
      </c>
      <c r="D4989">
        <v>1501</v>
      </c>
      <c r="E4989"/>
      <c r="F4989" t="s">
        <v>253</v>
      </c>
      <c r="G4989">
        <v>16</v>
      </c>
      <c r="H4989">
        <v>0</v>
      </c>
      <c r="I4989">
        <v>0</v>
      </c>
      <c r="J4989">
        <v>0</v>
      </c>
      <c r="K4989">
        <v>0</v>
      </c>
      <c r="L4989">
        <v>0</v>
      </c>
      <c r="M4989" t="s">
        <v>3508</v>
      </c>
    </row>
    <row r="4990" spans="1:13">
      <c r="A4990" s="13">
        <f t="shared" si="77"/>
        <v>21</v>
      </c>
      <c r="B4990">
        <v>3008080</v>
      </c>
      <c r="C4990">
        <v>1380</v>
      </c>
      <c r="D4990">
        <v>1500</v>
      </c>
      <c r="E4990"/>
      <c r="F4990" t="s">
        <v>253</v>
      </c>
      <c r="G4990">
        <v>21</v>
      </c>
      <c r="H4990">
        <v>0</v>
      </c>
      <c r="I4990">
        <v>0</v>
      </c>
      <c r="J4990">
        <v>0</v>
      </c>
      <c r="K4990">
        <v>0</v>
      </c>
      <c r="L4990">
        <v>0</v>
      </c>
      <c r="M4990" t="s">
        <v>3509</v>
      </c>
    </row>
    <row r="4991" spans="1:13">
      <c r="A4991" s="13">
        <f t="shared" si="77"/>
        <v>17</v>
      </c>
      <c r="B4991">
        <v>3008081</v>
      </c>
      <c r="C4991">
        <v>1380</v>
      </c>
      <c r="D4991">
        <v>1501</v>
      </c>
      <c r="E4991"/>
      <c r="F4991" t="s">
        <v>253</v>
      </c>
      <c r="G4991">
        <v>17</v>
      </c>
      <c r="H4991">
        <v>0</v>
      </c>
      <c r="I4991">
        <v>0</v>
      </c>
      <c r="J4991">
        <v>0</v>
      </c>
      <c r="K4991">
        <v>0</v>
      </c>
      <c r="L4991">
        <v>0</v>
      </c>
      <c r="M4991" t="s">
        <v>3510</v>
      </c>
    </row>
    <row r="4992" spans="1:13">
      <c r="A4992" s="13">
        <f t="shared" si="77"/>
        <v>17</v>
      </c>
      <c r="B4992">
        <v>3008082</v>
      </c>
      <c r="C4992">
        <v>1380</v>
      </c>
      <c r="D4992">
        <v>1501</v>
      </c>
      <c r="E4992"/>
      <c r="F4992" t="s">
        <v>253</v>
      </c>
      <c r="G4992">
        <v>17</v>
      </c>
      <c r="H4992">
        <v>0</v>
      </c>
      <c r="I4992">
        <v>0</v>
      </c>
      <c r="J4992">
        <v>0</v>
      </c>
      <c r="K4992">
        <v>0</v>
      </c>
      <c r="L4992">
        <v>0</v>
      </c>
      <c r="M4992" t="s">
        <v>3511</v>
      </c>
    </row>
    <row r="4993" spans="1:13">
      <c r="A4993" s="13">
        <f t="shared" si="77"/>
        <v>17</v>
      </c>
      <c r="B4993">
        <v>3008083</v>
      </c>
      <c r="C4993">
        <v>1380</v>
      </c>
      <c r="D4993">
        <v>1501</v>
      </c>
      <c r="E4993"/>
      <c r="F4993" t="s">
        <v>253</v>
      </c>
      <c r="G4993">
        <v>17</v>
      </c>
      <c r="H4993">
        <v>0</v>
      </c>
      <c r="I4993">
        <v>0</v>
      </c>
      <c r="J4993">
        <v>0</v>
      </c>
      <c r="K4993">
        <v>0</v>
      </c>
      <c r="L4993">
        <v>0</v>
      </c>
      <c r="M4993" t="s">
        <v>3512</v>
      </c>
    </row>
    <row r="4994" spans="1:13">
      <c r="A4994" s="13">
        <f t="shared" si="77"/>
        <v>1</v>
      </c>
      <c r="B4994">
        <v>3008089</v>
      </c>
      <c r="C4994">
        <v>1380</v>
      </c>
      <c r="D4994">
        <v>1500</v>
      </c>
      <c r="E4994"/>
      <c r="F4994" t="s">
        <v>253</v>
      </c>
      <c r="G4994">
        <v>1</v>
      </c>
      <c r="H4994">
        <v>0</v>
      </c>
      <c r="I4994">
        <v>0</v>
      </c>
      <c r="J4994">
        <v>0</v>
      </c>
      <c r="K4994">
        <v>0</v>
      </c>
      <c r="L4994">
        <v>0</v>
      </c>
      <c r="M4994" t="s">
        <v>3513</v>
      </c>
    </row>
    <row r="4995" spans="1:13">
      <c r="A4995" s="13">
        <f t="shared" ref="A4995:A5058" si="78">G4995+H4995+I4995</f>
        <v>1</v>
      </c>
      <c r="B4995">
        <v>3008094</v>
      </c>
      <c r="C4995">
        <v>1380</v>
      </c>
      <c r="D4995">
        <v>1500</v>
      </c>
      <c r="E4995"/>
      <c r="F4995" t="s">
        <v>253</v>
      </c>
      <c r="G4995">
        <v>1</v>
      </c>
      <c r="H4995">
        <v>0</v>
      </c>
      <c r="I4995">
        <v>0</v>
      </c>
      <c r="J4995">
        <v>0</v>
      </c>
      <c r="K4995">
        <v>0</v>
      </c>
      <c r="L4995">
        <v>0</v>
      </c>
      <c r="M4995" t="s">
        <v>3514</v>
      </c>
    </row>
    <row r="4996" spans="1:13">
      <c r="A4996" s="13">
        <f t="shared" si="78"/>
        <v>1</v>
      </c>
      <c r="B4996">
        <v>3008095</v>
      </c>
      <c r="C4996">
        <v>1380</v>
      </c>
      <c r="D4996">
        <v>1501</v>
      </c>
      <c r="E4996"/>
      <c r="F4996" t="s">
        <v>253</v>
      </c>
      <c r="G4996">
        <v>1</v>
      </c>
      <c r="H4996">
        <v>0</v>
      </c>
      <c r="I4996">
        <v>0</v>
      </c>
      <c r="J4996">
        <v>0</v>
      </c>
      <c r="K4996">
        <v>0</v>
      </c>
      <c r="L4996">
        <v>0</v>
      </c>
      <c r="M4996" t="s">
        <v>3515</v>
      </c>
    </row>
    <row r="4997" spans="1:13">
      <c r="A4997" s="13">
        <f t="shared" si="78"/>
        <v>1</v>
      </c>
      <c r="B4997">
        <v>3008096</v>
      </c>
      <c r="C4997">
        <v>1380</v>
      </c>
      <c r="D4997">
        <v>1501</v>
      </c>
      <c r="E4997"/>
      <c r="F4997" t="s">
        <v>253</v>
      </c>
      <c r="G4997">
        <v>1</v>
      </c>
      <c r="H4997">
        <v>0</v>
      </c>
      <c r="I4997">
        <v>0</v>
      </c>
      <c r="J4997">
        <v>0</v>
      </c>
      <c r="K4997">
        <v>0</v>
      </c>
      <c r="L4997">
        <v>0</v>
      </c>
      <c r="M4997" t="s">
        <v>3516</v>
      </c>
    </row>
    <row r="4998" spans="1:13">
      <c r="A4998" s="13">
        <f t="shared" si="78"/>
        <v>1</v>
      </c>
      <c r="B4998">
        <v>3008097</v>
      </c>
      <c r="C4998">
        <v>1380</v>
      </c>
      <c r="D4998">
        <v>1501</v>
      </c>
      <c r="E4998"/>
      <c r="F4998" t="s">
        <v>253</v>
      </c>
      <c r="G4998">
        <v>1</v>
      </c>
      <c r="H4998">
        <v>0</v>
      </c>
      <c r="I4998">
        <v>0</v>
      </c>
      <c r="J4998">
        <v>0</v>
      </c>
      <c r="K4998">
        <v>0</v>
      </c>
      <c r="L4998">
        <v>0</v>
      </c>
      <c r="M4998" t="s">
        <v>3517</v>
      </c>
    </row>
    <row r="4999" spans="1:13">
      <c r="A4999" s="13">
        <f t="shared" si="78"/>
        <v>1</v>
      </c>
      <c r="B4999">
        <v>3008098</v>
      </c>
      <c r="C4999">
        <v>1380</v>
      </c>
      <c r="D4999">
        <v>1501</v>
      </c>
      <c r="E4999"/>
      <c r="F4999" t="s">
        <v>253</v>
      </c>
      <c r="G4999">
        <v>1</v>
      </c>
      <c r="H4999">
        <v>0</v>
      </c>
      <c r="I4999">
        <v>0</v>
      </c>
      <c r="J4999">
        <v>0</v>
      </c>
      <c r="K4999">
        <v>0</v>
      </c>
      <c r="L4999">
        <v>0</v>
      </c>
      <c r="M4999" t="s">
        <v>3518</v>
      </c>
    </row>
    <row r="5000" spans="1:13">
      <c r="A5000" s="13">
        <f t="shared" si="78"/>
        <v>4</v>
      </c>
      <c r="B5000">
        <v>3008099</v>
      </c>
      <c r="C5000">
        <v>1380</v>
      </c>
      <c r="D5000">
        <v>1501</v>
      </c>
      <c r="E5000"/>
      <c r="F5000" t="s">
        <v>253</v>
      </c>
      <c r="G5000">
        <v>4</v>
      </c>
      <c r="H5000">
        <v>0</v>
      </c>
      <c r="I5000">
        <v>0</v>
      </c>
      <c r="J5000">
        <v>0</v>
      </c>
      <c r="K5000">
        <v>0</v>
      </c>
      <c r="L5000">
        <v>0</v>
      </c>
      <c r="M5000" t="s">
        <v>3519</v>
      </c>
    </row>
    <row r="5001" spans="1:13">
      <c r="A5001" s="13">
        <f t="shared" si="78"/>
        <v>4</v>
      </c>
      <c r="B5001">
        <v>3008100</v>
      </c>
      <c r="C5001">
        <v>1380</v>
      </c>
      <c r="D5001">
        <v>1501</v>
      </c>
      <c r="E5001"/>
      <c r="F5001" t="s">
        <v>253</v>
      </c>
      <c r="G5001">
        <v>4</v>
      </c>
      <c r="H5001">
        <v>0</v>
      </c>
      <c r="I5001">
        <v>0</v>
      </c>
      <c r="J5001">
        <v>0</v>
      </c>
      <c r="K5001">
        <v>0</v>
      </c>
      <c r="L5001">
        <v>0</v>
      </c>
      <c r="M5001" t="s">
        <v>3520</v>
      </c>
    </row>
    <row r="5002" spans="1:13">
      <c r="A5002" s="13">
        <f t="shared" si="78"/>
        <v>4</v>
      </c>
      <c r="B5002">
        <v>3008101</v>
      </c>
      <c r="C5002">
        <v>1380</v>
      </c>
      <c r="D5002">
        <v>1500</v>
      </c>
      <c r="E5002"/>
      <c r="F5002" t="s">
        <v>253</v>
      </c>
      <c r="G5002">
        <v>4</v>
      </c>
      <c r="H5002">
        <v>0</v>
      </c>
      <c r="I5002">
        <v>0</v>
      </c>
      <c r="J5002">
        <v>0</v>
      </c>
      <c r="K5002">
        <v>0</v>
      </c>
      <c r="L5002">
        <v>0</v>
      </c>
      <c r="M5002" t="s">
        <v>3521</v>
      </c>
    </row>
    <row r="5003" spans="1:13">
      <c r="A5003" s="13">
        <f t="shared" si="78"/>
        <v>1</v>
      </c>
      <c r="B5003">
        <v>3008102</v>
      </c>
      <c r="C5003">
        <v>1380</v>
      </c>
      <c r="D5003">
        <v>1501</v>
      </c>
      <c r="E5003"/>
      <c r="F5003" t="s">
        <v>253</v>
      </c>
      <c r="G5003">
        <v>1</v>
      </c>
      <c r="H5003">
        <v>0</v>
      </c>
      <c r="I5003">
        <v>0</v>
      </c>
      <c r="J5003">
        <v>0</v>
      </c>
      <c r="K5003">
        <v>0</v>
      </c>
      <c r="L5003">
        <v>0</v>
      </c>
      <c r="M5003" t="s">
        <v>3522</v>
      </c>
    </row>
    <row r="5004" spans="1:13">
      <c r="A5004" s="13">
        <f t="shared" si="78"/>
        <v>2</v>
      </c>
      <c r="B5004">
        <v>3008103</v>
      </c>
      <c r="C5004">
        <v>1380</v>
      </c>
      <c r="D5004">
        <v>1501</v>
      </c>
      <c r="E5004"/>
      <c r="F5004" t="s">
        <v>253</v>
      </c>
      <c r="G5004">
        <v>2</v>
      </c>
      <c r="H5004">
        <v>0</v>
      </c>
      <c r="I5004">
        <v>0</v>
      </c>
      <c r="J5004">
        <v>0</v>
      </c>
      <c r="K5004">
        <v>0</v>
      </c>
      <c r="L5004">
        <v>0</v>
      </c>
      <c r="M5004" t="s">
        <v>3523</v>
      </c>
    </row>
    <row r="5005" spans="1:13">
      <c r="A5005" s="13">
        <f t="shared" si="78"/>
        <v>1</v>
      </c>
      <c r="B5005">
        <v>3008104</v>
      </c>
      <c r="C5005">
        <v>1380</v>
      </c>
      <c r="D5005">
        <v>1501</v>
      </c>
      <c r="E5005"/>
      <c r="F5005" t="s">
        <v>253</v>
      </c>
      <c r="G5005">
        <v>1</v>
      </c>
      <c r="H5005">
        <v>0</v>
      </c>
      <c r="I5005">
        <v>0</v>
      </c>
      <c r="J5005">
        <v>0</v>
      </c>
      <c r="K5005">
        <v>0</v>
      </c>
      <c r="L5005">
        <v>0</v>
      </c>
      <c r="M5005" t="s">
        <v>3524</v>
      </c>
    </row>
    <row r="5006" spans="1:13">
      <c r="A5006" s="13">
        <f t="shared" si="78"/>
        <v>1</v>
      </c>
      <c r="B5006">
        <v>3008105</v>
      </c>
      <c r="C5006">
        <v>1380</v>
      </c>
      <c r="D5006">
        <v>1501</v>
      </c>
      <c r="E5006"/>
      <c r="F5006" t="s">
        <v>253</v>
      </c>
      <c r="G5006">
        <v>1</v>
      </c>
      <c r="H5006">
        <v>0</v>
      </c>
      <c r="I5006">
        <v>0</v>
      </c>
      <c r="J5006">
        <v>0</v>
      </c>
      <c r="K5006">
        <v>0</v>
      </c>
      <c r="L5006">
        <v>0</v>
      </c>
      <c r="M5006" t="s">
        <v>3525</v>
      </c>
    </row>
    <row r="5007" spans="1:13">
      <c r="A5007" s="13">
        <f t="shared" si="78"/>
        <v>15</v>
      </c>
      <c r="B5007">
        <v>3008108</v>
      </c>
      <c r="C5007">
        <v>1380</v>
      </c>
      <c r="D5007">
        <v>1501</v>
      </c>
      <c r="E5007"/>
      <c r="F5007" t="s">
        <v>253</v>
      </c>
      <c r="G5007">
        <v>15</v>
      </c>
      <c r="H5007">
        <v>0</v>
      </c>
      <c r="I5007">
        <v>0</v>
      </c>
      <c r="J5007">
        <v>0</v>
      </c>
      <c r="K5007">
        <v>0</v>
      </c>
      <c r="L5007">
        <v>0</v>
      </c>
      <c r="M5007" t="s">
        <v>3526</v>
      </c>
    </row>
    <row r="5008" spans="1:13">
      <c r="A5008" s="13">
        <f t="shared" si="78"/>
        <v>27</v>
      </c>
      <c r="B5008">
        <v>3008109</v>
      </c>
      <c r="C5008">
        <v>1380</v>
      </c>
      <c r="D5008">
        <v>1501</v>
      </c>
      <c r="E5008"/>
      <c r="F5008" t="s">
        <v>253</v>
      </c>
      <c r="G5008">
        <v>27</v>
      </c>
      <c r="H5008">
        <v>0</v>
      </c>
      <c r="I5008">
        <v>0</v>
      </c>
      <c r="J5008">
        <v>0</v>
      </c>
      <c r="K5008">
        <v>0</v>
      </c>
      <c r="L5008">
        <v>0</v>
      </c>
      <c r="M5008" t="s">
        <v>3527</v>
      </c>
    </row>
    <row r="5009" spans="1:13">
      <c r="A5009" s="13">
        <f t="shared" si="78"/>
        <v>1</v>
      </c>
      <c r="B5009">
        <v>3008112</v>
      </c>
      <c r="C5009">
        <v>1380</v>
      </c>
      <c r="D5009">
        <v>1501</v>
      </c>
      <c r="E5009"/>
      <c r="F5009" t="s">
        <v>253</v>
      </c>
      <c r="G5009">
        <v>1</v>
      </c>
      <c r="H5009">
        <v>0</v>
      </c>
      <c r="I5009">
        <v>0</v>
      </c>
      <c r="J5009">
        <v>0</v>
      </c>
      <c r="K5009">
        <v>0</v>
      </c>
      <c r="L5009">
        <v>0</v>
      </c>
      <c r="M5009" t="s">
        <v>3528</v>
      </c>
    </row>
    <row r="5010" spans="1:13">
      <c r="A5010" s="13">
        <f t="shared" si="78"/>
        <v>70</v>
      </c>
      <c r="B5010">
        <v>3008113</v>
      </c>
      <c r="C5010">
        <v>1380</v>
      </c>
      <c r="D5010">
        <v>1501</v>
      </c>
      <c r="E5010"/>
      <c r="F5010" t="s">
        <v>253</v>
      </c>
      <c r="G5010">
        <v>70</v>
      </c>
      <c r="H5010">
        <v>0</v>
      </c>
      <c r="I5010">
        <v>0</v>
      </c>
      <c r="J5010">
        <v>0</v>
      </c>
      <c r="K5010">
        <v>0</v>
      </c>
      <c r="L5010">
        <v>0</v>
      </c>
      <c r="M5010" t="s">
        <v>3529</v>
      </c>
    </row>
    <row r="5011" spans="1:13">
      <c r="A5011" s="13">
        <f t="shared" si="78"/>
        <v>81</v>
      </c>
      <c r="B5011">
        <v>3008114</v>
      </c>
      <c r="C5011">
        <v>1380</v>
      </c>
      <c r="D5011">
        <v>1501</v>
      </c>
      <c r="E5011"/>
      <c r="F5011" t="s">
        <v>253</v>
      </c>
      <c r="G5011">
        <v>81</v>
      </c>
      <c r="H5011">
        <v>0</v>
      </c>
      <c r="I5011">
        <v>0</v>
      </c>
      <c r="J5011">
        <v>0</v>
      </c>
      <c r="K5011">
        <v>0</v>
      </c>
      <c r="L5011">
        <v>0</v>
      </c>
      <c r="M5011" t="s">
        <v>3530</v>
      </c>
    </row>
    <row r="5012" spans="1:13">
      <c r="A5012" s="13">
        <f t="shared" si="78"/>
        <v>25</v>
      </c>
      <c r="B5012">
        <v>3008117</v>
      </c>
      <c r="C5012">
        <v>1380</v>
      </c>
      <c r="D5012">
        <v>1501</v>
      </c>
      <c r="E5012"/>
      <c r="F5012" t="s">
        <v>253</v>
      </c>
      <c r="G5012">
        <v>25</v>
      </c>
      <c r="H5012">
        <v>0</v>
      </c>
      <c r="I5012">
        <v>0</v>
      </c>
      <c r="J5012">
        <v>0</v>
      </c>
      <c r="K5012">
        <v>0</v>
      </c>
      <c r="L5012">
        <v>0</v>
      </c>
      <c r="M5012" t="s">
        <v>3531</v>
      </c>
    </row>
    <row r="5013" spans="1:13">
      <c r="A5013" s="13">
        <f t="shared" si="78"/>
        <v>1</v>
      </c>
      <c r="B5013">
        <v>3008119</v>
      </c>
      <c r="C5013">
        <v>1380</v>
      </c>
      <c r="D5013">
        <v>1501</v>
      </c>
      <c r="E5013"/>
      <c r="F5013" t="s">
        <v>253</v>
      </c>
      <c r="G5013">
        <v>1</v>
      </c>
      <c r="H5013">
        <v>0</v>
      </c>
      <c r="I5013">
        <v>0</v>
      </c>
      <c r="J5013">
        <v>0</v>
      </c>
      <c r="K5013">
        <v>0</v>
      </c>
      <c r="L5013">
        <v>0</v>
      </c>
      <c r="M5013" t="s">
        <v>3532</v>
      </c>
    </row>
    <row r="5014" spans="1:13">
      <c r="A5014" s="13">
        <f t="shared" si="78"/>
        <v>3</v>
      </c>
      <c r="B5014">
        <v>3008123</v>
      </c>
      <c r="C5014">
        <v>1380</v>
      </c>
      <c r="D5014">
        <v>1500</v>
      </c>
      <c r="E5014"/>
      <c r="F5014" t="s">
        <v>253</v>
      </c>
      <c r="G5014">
        <v>3</v>
      </c>
      <c r="H5014">
        <v>0</v>
      </c>
      <c r="I5014">
        <v>0</v>
      </c>
      <c r="J5014">
        <v>0</v>
      </c>
      <c r="K5014">
        <v>0</v>
      </c>
      <c r="L5014">
        <v>0</v>
      </c>
      <c r="M5014" t="s">
        <v>3533</v>
      </c>
    </row>
    <row r="5015" spans="1:13">
      <c r="A5015" s="13">
        <f t="shared" si="78"/>
        <v>1</v>
      </c>
      <c r="B5015">
        <v>3008125</v>
      </c>
      <c r="C5015">
        <v>1380</v>
      </c>
      <c r="D5015">
        <v>1501</v>
      </c>
      <c r="E5015"/>
      <c r="F5015" t="s">
        <v>253</v>
      </c>
      <c r="G5015">
        <v>1</v>
      </c>
      <c r="H5015">
        <v>0</v>
      </c>
      <c r="I5015">
        <v>0</v>
      </c>
      <c r="J5015">
        <v>0</v>
      </c>
      <c r="K5015">
        <v>0</v>
      </c>
      <c r="L5015">
        <v>0</v>
      </c>
      <c r="M5015" t="s">
        <v>3534</v>
      </c>
    </row>
    <row r="5016" spans="1:13">
      <c r="A5016" s="13">
        <f t="shared" si="78"/>
        <v>2</v>
      </c>
      <c r="B5016">
        <v>3008127</v>
      </c>
      <c r="C5016">
        <v>1380</v>
      </c>
      <c r="D5016">
        <v>1501</v>
      </c>
      <c r="E5016"/>
      <c r="F5016" t="s">
        <v>253</v>
      </c>
      <c r="G5016">
        <v>2</v>
      </c>
      <c r="H5016">
        <v>0</v>
      </c>
      <c r="I5016">
        <v>0</v>
      </c>
      <c r="J5016">
        <v>0</v>
      </c>
      <c r="K5016">
        <v>0</v>
      </c>
      <c r="L5016">
        <v>0</v>
      </c>
      <c r="M5016" t="s">
        <v>3535</v>
      </c>
    </row>
    <row r="5017" spans="1:13">
      <c r="A5017" s="13">
        <f t="shared" si="78"/>
        <v>2</v>
      </c>
      <c r="B5017">
        <v>3008128</v>
      </c>
      <c r="C5017">
        <v>1380</v>
      </c>
      <c r="D5017">
        <v>1501</v>
      </c>
      <c r="E5017"/>
      <c r="F5017" t="s">
        <v>253</v>
      </c>
      <c r="G5017">
        <v>2</v>
      </c>
      <c r="H5017">
        <v>0</v>
      </c>
      <c r="I5017">
        <v>0</v>
      </c>
      <c r="J5017">
        <v>0</v>
      </c>
      <c r="K5017">
        <v>0</v>
      </c>
      <c r="L5017">
        <v>0</v>
      </c>
      <c r="M5017" t="s">
        <v>3536</v>
      </c>
    </row>
    <row r="5018" spans="1:13">
      <c r="A5018" s="13">
        <f t="shared" si="78"/>
        <v>1</v>
      </c>
      <c r="B5018">
        <v>3008129</v>
      </c>
      <c r="C5018">
        <v>1380</v>
      </c>
      <c r="D5018">
        <v>1501</v>
      </c>
      <c r="E5018"/>
      <c r="F5018" t="s">
        <v>253</v>
      </c>
      <c r="G5018">
        <v>1</v>
      </c>
      <c r="H5018">
        <v>0</v>
      </c>
      <c r="I5018">
        <v>0</v>
      </c>
      <c r="J5018">
        <v>0</v>
      </c>
      <c r="K5018">
        <v>0</v>
      </c>
      <c r="L5018">
        <v>0</v>
      </c>
      <c r="M5018" t="s">
        <v>3537</v>
      </c>
    </row>
    <row r="5019" spans="1:13">
      <c r="A5019" s="13">
        <f t="shared" si="78"/>
        <v>1</v>
      </c>
      <c r="B5019">
        <v>3008130</v>
      </c>
      <c r="C5019">
        <v>1380</v>
      </c>
      <c r="D5019">
        <v>1501</v>
      </c>
      <c r="E5019"/>
      <c r="F5019" t="s">
        <v>253</v>
      </c>
      <c r="G5019">
        <v>1</v>
      </c>
      <c r="H5019">
        <v>0</v>
      </c>
      <c r="I5019">
        <v>0</v>
      </c>
      <c r="J5019">
        <v>0</v>
      </c>
      <c r="K5019">
        <v>0</v>
      </c>
      <c r="L5019">
        <v>0</v>
      </c>
      <c r="M5019" t="s">
        <v>3538</v>
      </c>
    </row>
    <row r="5020" spans="1:13">
      <c r="A5020" s="13">
        <f t="shared" si="78"/>
        <v>1</v>
      </c>
      <c r="B5020">
        <v>3008133</v>
      </c>
      <c r="C5020">
        <v>1380</v>
      </c>
      <c r="D5020">
        <v>1501</v>
      </c>
      <c r="E5020"/>
      <c r="F5020" t="s">
        <v>253</v>
      </c>
      <c r="G5020">
        <v>1</v>
      </c>
      <c r="H5020">
        <v>0</v>
      </c>
      <c r="I5020">
        <v>0</v>
      </c>
      <c r="J5020">
        <v>0</v>
      </c>
      <c r="K5020">
        <v>0</v>
      </c>
      <c r="L5020">
        <v>0</v>
      </c>
      <c r="M5020" t="s">
        <v>3539</v>
      </c>
    </row>
    <row r="5021" spans="1:13">
      <c r="A5021" s="13">
        <f t="shared" si="78"/>
        <v>2</v>
      </c>
      <c r="B5021">
        <v>3008134</v>
      </c>
      <c r="C5021">
        <v>1380</v>
      </c>
      <c r="D5021">
        <v>1500</v>
      </c>
      <c r="E5021"/>
      <c r="F5021" t="s">
        <v>253</v>
      </c>
      <c r="G5021">
        <v>2</v>
      </c>
      <c r="H5021">
        <v>0</v>
      </c>
      <c r="I5021">
        <v>0</v>
      </c>
      <c r="J5021">
        <v>0</v>
      </c>
      <c r="K5021">
        <v>0</v>
      </c>
      <c r="L5021">
        <v>0</v>
      </c>
      <c r="M5021" t="s">
        <v>7763</v>
      </c>
    </row>
    <row r="5022" spans="1:13">
      <c r="A5022" s="13">
        <f t="shared" si="78"/>
        <v>4</v>
      </c>
      <c r="B5022">
        <v>3008135</v>
      </c>
      <c r="C5022">
        <v>1380</v>
      </c>
      <c r="D5022">
        <v>1501</v>
      </c>
      <c r="E5022"/>
      <c r="F5022" t="s">
        <v>253</v>
      </c>
      <c r="G5022">
        <v>4</v>
      </c>
      <c r="H5022">
        <v>0</v>
      </c>
      <c r="I5022">
        <v>0</v>
      </c>
      <c r="J5022">
        <v>0</v>
      </c>
      <c r="K5022">
        <v>0</v>
      </c>
      <c r="L5022">
        <v>0</v>
      </c>
      <c r="M5022" t="s">
        <v>3540</v>
      </c>
    </row>
    <row r="5023" spans="1:13">
      <c r="A5023" s="13">
        <f t="shared" si="78"/>
        <v>4</v>
      </c>
      <c r="B5023">
        <v>3008136</v>
      </c>
      <c r="C5023">
        <v>1380</v>
      </c>
      <c r="D5023">
        <v>1501</v>
      </c>
      <c r="E5023"/>
      <c r="F5023" t="s">
        <v>253</v>
      </c>
      <c r="G5023">
        <v>4</v>
      </c>
      <c r="H5023">
        <v>0</v>
      </c>
      <c r="I5023">
        <v>0</v>
      </c>
      <c r="J5023">
        <v>0</v>
      </c>
      <c r="K5023">
        <v>0</v>
      </c>
      <c r="L5023">
        <v>0</v>
      </c>
      <c r="M5023" t="s">
        <v>3541</v>
      </c>
    </row>
    <row r="5024" spans="1:13">
      <c r="A5024" s="13">
        <f t="shared" si="78"/>
        <v>1</v>
      </c>
      <c r="B5024">
        <v>3008138</v>
      </c>
      <c r="C5024">
        <v>1380</v>
      </c>
      <c r="D5024">
        <v>1501</v>
      </c>
      <c r="E5024"/>
      <c r="F5024" t="s">
        <v>253</v>
      </c>
      <c r="G5024">
        <v>1</v>
      </c>
      <c r="H5024">
        <v>0</v>
      </c>
      <c r="I5024">
        <v>0</v>
      </c>
      <c r="J5024">
        <v>0</v>
      </c>
      <c r="K5024">
        <v>0</v>
      </c>
      <c r="L5024">
        <v>0</v>
      </c>
      <c r="M5024" t="s">
        <v>3542</v>
      </c>
    </row>
    <row r="5025" spans="1:13">
      <c r="A5025" s="13">
        <f t="shared" si="78"/>
        <v>4</v>
      </c>
      <c r="B5025">
        <v>3008140</v>
      </c>
      <c r="C5025">
        <v>1380</v>
      </c>
      <c r="D5025">
        <v>1501</v>
      </c>
      <c r="E5025"/>
      <c r="F5025" t="s">
        <v>253</v>
      </c>
      <c r="G5025">
        <v>4</v>
      </c>
      <c r="H5025">
        <v>0</v>
      </c>
      <c r="I5025">
        <v>0</v>
      </c>
      <c r="J5025">
        <v>0</v>
      </c>
      <c r="K5025">
        <v>0</v>
      </c>
      <c r="L5025">
        <v>0</v>
      </c>
      <c r="M5025" t="s">
        <v>3543</v>
      </c>
    </row>
    <row r="5026" spans="1:13">
      <c r="A5026" s="13">
        <f t="shared" si="78"/>
        <v>6</v>
      </c>
      <c r="B5026">
        <v>3008143</v>
      </c>
      <c r="C5026">
        <v>1380</v>
      </c>
      <c r="D5026">
        <v>1501</v>
      </c>
      <c r="E5026"/>
      <c r="F5026" t="s">
        <v>253</v>
      </c>
      <c r="G5026">
        <v>6</v>
      </c>
      <c r="H5026">
        <v>0</v>
      </c>
      <c r="I5026">
        <v>0</v>
      </c>
      <c r="J5026">
        <v>0</v>
      </c>
      <c r="K5026">
        <v>0</v>
      </c>
      <c r="L5026">
        <v>0</v>
      </c>
      <c r="M5026" t="s">
        <v>3544</v>
      </c>
    </row>
    <row r="5027" spans="1:13">
      <c r="A5027" s="13">
        <f t="shared" si="78"/>
        <v>7</v>
      </c>
      <c r="B5027">
        <v>3008144</v>
      </c>
      <c r="C5027">
        <v>1380</v>
      </c>
      <c r="D5027">
        <v>1501</v>
      </c>
      <c r="E5027"/>
      <c r="F5027" t="s">
        <v>253</v>
      </c>
      <c r="G5027">
        <v>7</v>
      </c>
      <c r="H5027">
        <v>0</v>
      </c>
      <c r="I5027">
        <v>0</v>
      </c>
      <c r="J5027">
        <v>0</v>
      </c>
      <c r="K5027">
        <v>0</v>
      </c>
      <c r="L5027">
        <v>0</v>
      </c>
      <c r="M5027" t="s">
        <v>3545</v>
      </c>
    </row>
    <row r="5028" spans="1:13">
      <c r="A5028" s="13">
        <f t="shared" si="78"/>
        <v>2</v>
      </c>
      <c r="B5028">
        <v>3008145</v>
      </c>
      <c r="C5028">
        <v>1380</v>
      </c>
      <c r="D5028">
        <v>1500</v>
      </c>
      <c r="E5028"/>
      <c r="F5028" t="s">
        <v>253</v>
      </c>
      <c r="G5028">
        <v>2</v>
      </c>
      <c r="H5028">
        <v>0</v>
      </c>
      <c r="I5028">
        <v>0</v>
      </c>
      <c r="J5028">
        <v>0</v>
      </c>
      <c r="K5028">
        <v>0</v>
      </c>
      <c r="L5028">
        <v>0</v>
      </c>
      <c r="M5028" t="s">
        <v>8261</v>
      </c>
    </row>
    <row r="5029" spans="1:13">
      <c r="A5029" s="13">
        <f t="shared" si="78"/>
        <v>3</v>
      </c>
      <c r="B5029">
        <v>3008147</v>
      </c>
      <c r="C5029">
        <v>1380</v>
      </c>
      <c r="D5029">
        <v>1501</v>
      </c>
      <c r="E5029"/>
      <c r="F5029" t="s">
        <v>253</v>
      </c>
      <c r="G5029">
        <v>3</v>
      </c>
      <c r="H5029">
        <v>0</v>
      </c>
      <c r="I5029">
        <v>0</v>
      </c>
      <c r="J5029">
        <v>0</v>
      </c>
      <c r="K5029">
        <v>0</v>
      </c>
      <c r="L5029">
        <v>0</v>
      </c>
      <c r="M5029" t="s">
        <v>3546</v>
      </c>
    </row>
    <row r="5030" spans="1:13">
      <c r="A5030" s="13">
        <f t="shared" si="78"/>
        <v>7</v>
      </c>
      <c r="B5030">
        <v>3008148</v>
      </c>
      <c r="C5030">
        <v>1380</v>
      </c>
      <c r="D5030">
        <v>1500</v>
      </c>
      <c r="E5030"/>
      <c r="F5030" t="s">
        <v>253</v>
      </c>
      <c r="G5030">
        <v>7</v>
      </c>
      <c r="H5030">
        <v>0</v>
      </c>
      <c r="I5030">
        <v>0</v>
      </c>
      <c r="J5030">
        <v>0</v>
      </c>
      <c r="K5030">
        <v>0</v>
      </c>
      <c r="L5030">
        <v>0</v>
      </c>
      <c r="M5030" t="s">
        <v>8958</v>
      </c>
    </row>
    <row r="5031" spans="1:13">
      <c r="A5031" s="13">
        <f t="shared" si="78"/>
        <v>12</v>
      </c>
      <c r="B5031">
        <v>3008152</v>
      </c>
      <c r="C5031">
        <v>1380</v>
      </c>
      <c r="D5031">
        <v>1500</v>
      </c>
      <c r="E5031"/>
      <c r="F5031" t="s">
        <v>253</v>
      </c>
      <c r="G5031">
        <v>12</v>
      </c>
      <c r="H5031">
        <v>0</v>
      </c>
      <c r="I5031">
        <v>0</v>
      </c>
      <c r="J5031">
        <v>0</v>
      </c>
      <c r="K5031">
        <v>0</v>
      </c>
      <c r="L5031">
        <v>0</v>
      </c>
      <c r="M5031" t="s">
        <v>3547</v>
      </c>
    </row>
    <row r="5032" spans="1:13">
      <c r="A5032" s="13">
        <f t="shared" si="78"/>
        <v>1</v>
      </c>
      <c r="B5032">
        <v>3008154</v>
      </c>
      <c r="C5032">
        <v>1380</v>
      </c>
      <c r="D5032">
        <v>1500</v>
      </c>
      <c r="E5032"/>
      <c r="F5032" t="s">
        <v>253</v>
      </c>
      <c r="G5032">
        <v>1</v>
      </c>
      <c r="H5032">
        <v>0</v>
      </c>
      <c r="I5032">
        <v>0</v>
      </c>
      <c r="J5032">
        <v>0</v>
      </c>
      <c r="K5032">
        <v>0</v>
      </c>
      <c r="L5032">
        <v>0</v>
      </c>
      <c r="M5032" t="s">
        <v>7495</v>
      </c>
    </row>
    <row r="5033" spans="1:13">
      <c r="A5033" s="13">
        <f t="shared" si="78"/>
        <v>5</v>
      </c>
      <c r="B5033">
        <v>3008155</v>
      </c>
      <c r="C5033">
        <v>1380</v>
      </c>
      <c r="D5033">
        <v>1500</v>
      </c>
      <c r="E5033"/>
      <c r="F5033" t="s">
        <v>253</v>
      </c>
      <c r="G5033">
        <v>5</v>
      </c>
      <c r="H5033">
        <v>0</v>
      </c>
      <c r="I5033">
        <v>0</v>
      </c>
      <c r="J5033">
        <v>0</v>
      </c>
      <c r="K5033">
        <v>0</v>
      </c>
      <c r="L5033">
        <v>0</v>
      </c>
      <c r="M5033" t="s">
        <v>3548</v>
      </c>
    </row>
    <row r="5034" spans="1:13">
      <c r="A5034" s="13">
        <f t="shared" si="78"/>
        <v>2</v>
      </c>
      <c r="B5034">
        <v>3008156</v>
      </c>
      <c r="C5034">
        <v>1380</v>
      </c>
      <c r="D5034">
        <v>1501</v>
      </c>
      <c r="E5034"/>
      <c r="F5034" t="s">
        <v>253</v>
      </c>
      <c r="G5034">
        <v>2</v>
      </c>
      <c r="H5034">
        <v>0</v>
      </c>
      <c r="I5034">
        <v>0</v>
      </c>
      <c r="J5034">
        <v>0</v>
      </c>
      <c r="K5034">
        <v>0</v>
      </c>
      <c r="L5034">
        <v>0</v>
      </c>
      <c r="M5034" t="s">
        <v>3549</v>
      </c>
    </row>
    <row r="5035" spans="1:13">
      <c r="A5035" s="13">
        <f t="shared" si="78"/>
        <v>5</v>
      </c>
      <c r="B5035">
        <v>3008157</v>
      </c>
      <c r="C5035">
        <v>1380</v>
      </c>
      <c r="D5035">
        <v>1500</v>
      </c>
      <c r="E5035"/>
      <c r="F5035" t="s">
        <v>253</v>
      </c>
      <c r="G5035">
        <v>5</v>
      </c>
      <c r="H5035">
        <v>0</v>
      </c>
      <c r="I5035">
        <v>0</v>
      </c>
      <c r="J5035">
        <v>0</v>
      </c>
      <c r="K5035">
        <v>0</v>
      </c>
      <c r="L5035">
        <v>0</v>
      </c>
      <c r="M5035" t="s">
        <v>7606</v>
      </c>
    </row>
    <row r="5036" spans="1:13">
      <c r="A5036" s="13">
        <f t="shared" si="78"/>
        <v>11</v>
      </c>
      <c r="B5036">
        <v>3008158</v>
      </c>
      <c r="C5036">
        <v>1380</v>
      </c>
      <c r="D5036">
        <v>1501</v>
      </c>
      <c r="E5036"/>
      <c r="F5036" t="s">
        <v>253</v>
      </c>
      <c r="G5036">
        <v>11</v>
      </c>
      <c r="H5036">
        <v>0</v>
      </c>
      <c r="I5036">
        <v>0</v>
      </c>
      <c r="J5036">
        <v>0</v>
      </c>
      <c r="K5036">
        <v>0</v>
      </c>
      <c r="L5036">
        <v>0</v>
      </c>
      <c r="M5036" t="s">
        <v>3550</v>
      </c>
    </row>
    <row r="5037" spans="1:13">
      <c r="A5037" s="13">
        <f t="shared" si="78"/>
        <v>4</v>
      </c>
      <c r="B5037">
        <v>3008159</v>
      </c>
      <c r="C5037">
        <v>1380</v>
      </c>
      <c r="D5037">
        <v>1500</v>
      </c>
      <c r="E5037"/>
      <c r="F5037" t="s">
        <v>253</v>
      </c>
      <c r="G5037">
        <v>4</v>
      </c>
      <c r="H5037">
        <v>0</v>
      </c>
      <c r="I5037">
        <v>0</v>
      </c>
      <c r="J5037">
        <v>0</v>
      </c>
      <c r="K5037">
        <v>0</v>
      </c>
      <c r="L5037">
        <v>0</v>
      </c>
      <c r="M5037" t="s">
        <v>3551</v>
      </c>
    </row>
    <row r="5038" spans="1:13">
      <c r="A5038" s="13">
        <f t="shared" si="78"/>
        <v>1</v>
      </c>
      <c r="B5038">
        <v>3008160</v>
      </c>
      <c r="C5038">
        <v>1380</v>
      </c>
      <c r="D5038">
        <v>1500</v>
      </c>
      <c r="E5038"/>
      <c r="F5038" t="s">
        <v>253</v>
      </c>
      <c r="G5038">
        <v>1</v>
      </c>
      <c r="H5038">
        <v>0</v>
      </c>
      <c r="I5038">
        <v>0</v>
      </c>
      <c r="J5038">
        <v>0</v>
      </c>
      <c r="K5038">
        <v>0</v>
      </c>
      <c r="L5038">
        <v>0</v>
      </c>
      <c r="M5038" t="s">
        <v>3552</v>
      </c>
    </row>
    <row r="5039" spans="1:13">
      <c r="A5039" s="13">
        <f t="shared" si="78"/>
        <v>1</v>
      </c>
      <c r="B5039">
        <v>3008162</v>
      </c>
      <c r="C5039">
        <v>1380</v>
      </c>
      <c r="D5039">
        <v>1501</v>
      </c>
      <c r="E5039"/>
      <c r="F5039" t="s">
        <v>253</v>
      </c>
      <c r="G5039">
        <v>1</v>
      </c>
      <c r="H5039">
        <v>0</v>
      </c>
      <c r="I5039">
        <v>0</v>
      </c>
      <c r="J5039">
        <v>0</v>
      </c>
      <c r="K5039">
        <v>0</v>
      </c>
      <c r="L5039">
        <v>0</v>
      </c>
      <c r="M5039" t="s">
        <v>3553</v>
      </c>
    </row>
    <row r="5040" spans="1:13">
      <c r="A5040" s="13">
        <f t="shared" si="78"/>
        <v>3</v>
      </c>
      <c r="B5040">
        <v>3008163</v>
      </c>
      <c r="C5040">
        <v>1380</v>
      </c>
      <c r="D5040">
        <v>1501</v>
      </c>
      <c r="E5040"/>
      <c r="F5040" t="s">
        <v>253</v>
      </c>
      <c r="G5040">
        <v>3</v>
      </c>
      <c r="H5040">
        <v>0</v>
      </c>
      <c r="I5040">
        <v>0</v>
      </c>
      <c r="J5040">
        <v>0</v>
      </c>
      <c r="K5040">
        <v>0</v>
      </c>
      <c r="L5040">
        <v>0</v>
      </c>
      <c r="M5040" t="s">
        <v>3554</v>
      </c>
    </row>
    <row r="5041" spans="1:13">
      <c r="A5041" s="13">
        <f t="shared" si="78"/>
        <v>1</v>
      </c>
      <c r="B5041">
        <v>3008164</v>
      </c>
      <c r="C5041">
        <v>1380</v>
      </c>
      <c r="D5041">
        <v>1501</v>
      </c>
      <c r="E5041"/>
      <c r="F5041" t="s">
        <v>253</v>
      </c>
      <c r="G5041">
        <v>1</v>
      </c>
      <c r="H5041">
        <v>0</v>
      </c>
      <c r="I5041">
        <v>0</v>
      </c>
      <c r="J5041">
        <v>0</v>
      </c>
      <c r="K5041">
        <v>0</v>
      </c>
      <c r="L5041">
        <v>0</v>
      </c>
      <c r="M5041" t="s">
        <v>3555</v>
      </c>
    </row>
    <row r="5042" spans="1:13">
      <c r="A5042" s="13">
        <f t="shared" si="78"/>
        <v>1</v>
      </c>
      <c r="B5042">
        <v>3008165</v>
      </c>
      <c r="C5042">
        <v>1380</v>
      </c>
      <c r="D5042">
        <v>1500</v>
      </c>
      <c r="E5042"/>
      <c r="F5042" t="s">
        <v>253</v>
      </c>
      <c r="G5042">
        <v>1</v>
      </c>
      <c r="H5042">
        <v>0</v>
      </c>
      <c r="I5042">
        <v>0</v>
      </c>
      <c r="J5042">
        <v>0</v>
      </c>
      <c r="K5042">
        <v>0</v>
      </c>
      <c r="L5042">
        <v>0</v>
      </c>
      <c r="M5042" t="s">
        <v>3556</v>
      </c>
    </row>
    <row r="5043" spans="1:13">
      <c r="A5043" s="13">
        <f t="shared" si="78"/>
        <v>1</v>
      </c>
      <c r="B5043">
        <v>3008166</v>
      </c>
      <c r="C5043">
        <v>1380</v>
      </c>
      <c r="D5043">
        <v>1501</v>
      </c>
      <c r="E5043"/>
      <c r="F5043" t="s">
        <v>253</v>
      </c>
      <c r="G5043">
        <v>1</v>
      </c>
      <c r="H5043">
        <v>0</v>
      </c>
      <c r="I5043">
        <v>0</v>
      </c>
      <c r="J5043">
        <v>0</v>
      </c>
      <c r="K5043">
        <v>0</v>
      </c>
      <c r="L5043">
        <v>0</v>
      </c>
      <c r="M5043" t="s">
        <v>3557</v>
      </c>
    </row>
    <row r="5044" spans="1:13">
      <c r="A5044" s="13">
        <f t="shared" si="78"/>
        <v>1</v>
      </c>
      <c r="B5044">
        <v>3008167</v>
      </c>
      <c r="C5044">
        <v>1380</v>
      </c>
      <c r="D5044">
        <v>1500</v>
      </c>
      <c r="E5044"/>
      <c r="F5044" t="s">
        <v>253</v>
      </c>
      <c r="G5044">
        <v>1</v>
      </c>
      <c r="H5044">
        <v>0</v>
      </c>
      <c r="I5044">
        <v>0</v>
      </c>
      <c r="J5044">
        <v>0</v>
      </c>
      <c r="K5044">
        <v>0</v>
      </c>
      <c r="L5044">
        <v>0</v>
      </c>
      <c r="M5044" t="s">
        <v>3558</v>
      </c>
    </row>
    <row r="5045" spans="1:13">
      <c r="A5045" s="13">
        <f t="shared" si="78"/>
        <v>1</v>
      </c>
      <c r="B5045">
        <v>3008167</v>
      </c>
      <c r="C5045">
        <v>1400</v>
      </c>
      <c r="D5045">
        <v>1500</v>
      </c>
      <c r="E5045"/>
      <c r="F5045" t="s">
        <v>253</v>
      </c>
      <c r="G5045">
        <v>1</v>
      </c>
      <c r="H5045">
        <v>0</v>
      </c>
      <c r="I5045">
        <v>0</v>
      </c>
      <c r="J5045">
        <v>0</v>
      </c>
      <c r="K5045">
        <v>0</v>
      </c>
      <c r="L5045">
        <v>0</v>
      </c>
      <c r="M5045" t="s">
        <v>3558</v>
      </c>
    </row>
    <row r="5046" spans="1:13">
      <c r="A5046" s="13">
        <f t="shared" si="78"/>
        <v>1</v>
      </c>
      <c r="B5046">
        <v>3008168</v>
      </c>
      <c r="C5046">
        <v>1380</v>
      </c>
      <c r="D5046">
        <v>1501</v>
      </c>
      <c r="E5046"/>
      <c r="F5046" t="s">
        <v>253</v>
      </c>
      <c r="G5046">
        <v>1</v>
      </c>
      <c r="H5046">
        <v>0</v>
      </c>
      <c r="I5046">
        <v>0</v>
      </c>
      <c r="J5046">
        <v>0</v>
      </c>
      <c r="K5046">
        <v>0</v>
      </c>
      <c r="L5046">
        <v>0</v>
      </c>
      <c r="M5046" t="s">
        <v>3559</v>
      </c>
    </row>
    <row r="5047" spans="1:13">
      <c r="A5047" s="13">
        <f t="shared" si="78"/>
        <v>1</v>
      </c>
      <c r="B5047">
        <v>3008169</v>
      </c>
      <c r="C5047">
        <v>1380</v>
      </c>
      <c r="D5047">
        <v>1501</v>
      </c>
      <c r="E5047"/>
      <c r="F5047" t="s">
        <v>253</v>
      </c>
      <c r="G5047">
        <v>1</v>
      </c>
      <c r="H5047">
        <v>0</v>
      </c>
      <c r="I5047">
        <v>0</v>
      </c>
      <c r="J5047">
        <v>0</v>
      </c>
      <c r="K5047">
        <v>0</v>
      </c>
      <c r="L5047">
        <v>0</v>
      </c>
      <c r="M5047" t="s">
        <v>3560</v>
      </c>
    </row>
    <row r="5048" spans="1:13">
      <c r="A5048" s="13">
        <f t="shared" si="78"/>
        <v>1</v>
      </c>
      <c r="B5048">
        <v>3008170</v>
      </c>
      <c r="C5048">
        <v>1380</v>
      </c>
      <c r="D5048">
        <v>1501</v>
      </c>
      <c r="E5048"/>
      <c r="F5048" t="s">
        <v>253</v>
      </c>
      <c r="G5048">
        <v>1</v>
      </c>
      <c r="H5048">
        <v>0</v>
      </c>
      <c r="I5048">
        <v>0</v>
      </c>
      <c r="J5048">
        <v>0</v>
      </c>
      <c r="K5048">
        <v>0</v>
      </c>
      <c r="L5048">
        <v>0</v>
      </c>
      <c r="M5048" t="s">
        <v>3561</v>
      </c>
    </row>
    <row r="5049" spans="1:13">
      <c r="A5049" s="13">
        <f t="shared" si="78"/>
        <v>1</v>
      </c>
      <c r="B5049">
        <v>3008171</v>
      </c>
      <c r="C5049">
        <v>1380</v>
      </c>
      <c r="D5049">
        <v>1501</v>
      </c>
      <c r="E5049"/>
      <c r="F5049" t="s">
        <v>253</v>
      </c>
      <c r="G5049">
        <v>1</v>
      </c>
      <c r="H5049">
        <v>0</v>
      </c>
      <c r="I5049">
        <v>0</v>
      </c>
      <c r="J5049">
        <v>0</v>
      </c>
      <c r="K5049">
        <v>0</v>
      </c>
      <c r="L5049">
        <v>0</v>
      </c>
      <c r="M5049" t="s">
        <v>3562</v>
      </c>
    </row>
    <row r="5050" spans="1:13">
      <c r="A5050" s="13">
        <f t="shared" si="78"/>
        <v>1</v>
      </c>
      <c r="B5050">
        <v>3008172</v>
      </c>
      <c r="C5050">
        <v>1380</v>
      </c>
      <c r="D5050">
        <v>1501</v>
      </c>
      <c r="E5050"/>
      <c r="F5050" t="s">
        <v>253</v>
      </c>
      <c r="G5050">
        <v>1</v>
      </c>
      <c r="H5050">
        <v>0</v>
      </c>
      <c r="I5050">
        <v>0</v>
      </c>
      <c r="J5050">
        <v>0</v>
      </c>
      <c r="K5050">
        <v>0</v>
      </c>
      <c r="L5050">
        <v>0</v>
      </c>
      <c r="M5050" t="s">
        <v>3563</v>
      </c>
    </row>
    <row r="5051" spans="1:13">
      <c r="A5051" s="13">
        <f t="shared" si="78"/>
        <v>2</v>
      </c>
      <c r="B5051">
        <v>3008174</v>
      </c>
      <c r="C5051">
        <v>1380</v>
      </c>
      <c r="D5051">
        <v>1501</v>
      </c>
      <c r="E5051"/>
      <c r="F5051" t="s">
        <v>253</v>
      </c>
      <c r="G5051">
        <v>2</v>
      </c>
      <c r="H5051">
        <v>0</v>
      </c>
      <c r="I5051">
        <v>0</v>
      </c>
      <c r="J5051">
        <v>0</v>
      </c>
      <c r="K5051">
        <v>0</v>
      </c>
      <c r="L5051">
        <v>0</v>
      </c>
      <c r="M5051" t="s">
        <v>3564</v>
      </c>
    </row>
    <row r="5052" spans="1:13">
      <c r="A5052" s="13">
        <f t="shared" si="78"/>
        <v>1</v>
      </c>
      <c r="B5052">
        <v>3008175</v>
      </c>
      <c r="C5052">
        <v>1380</v>
      </c>
      <c r="D5052">
        <v>1501</v>
      </c>
      <c r="E5052"/>
      <c r="F5052" t="s">
        <v>253</v>
      </c>
      <c r="G5052">
        <v>1</v>
      </c>
      <c r="H5052">
        <v>0</v>
      </c>
      <c r="I5052">
        <v>0</v>
      </c>
      <c r="J5052">
        <v>0</v>
      </c>
      <c r="K5052">
        <v>0</v>
      </c>
      <c r="L5052">
        <v>0</v>
      </c>
      <c r="M5052" t="s">
        <v>3565</v>
      </c>
    </row>
    <row r="5053" spans="1:13">
      <c r="A5053" s="13">
        <f t="shared" si="78"/>
        <v>1</v>
      </c>
      <c r="B5053">
        <v>3008176</v>
      </c>
      <c r="C5053">
        <v>1380</v>
      </c>
      <c r="D5053">
        <v>1500</v>
      </c>
      <c r="E5053"/>
      <c r="F5053" t="s">
        <v>253</v>
      </c>
      <c r="G5053">
        <v>1</v>
      </c>
      <c r="H5053">
        <v>0</v>
      </c>
      <c r="I5053">
        <v>0</v>
      </c>
      <c r="J5053">
        <v>0</v>
      </c>
      <c r="K5053">
        <v>0</v>
      </c>
      <c r="L5053">
        <v>0</v>
      </c>
      <c r="M5053" t="s">
        <v>3566</v>
      </c>
    </row>
    <row r="5054" spans="1:13">
      <c r="A5054" s="13">
        <f t="shared" si="78"/>
        <v>19</v>
      </c>
      <c r="B5054">
        <v>3008178</v>
      </c>
      <c r="C5054">
        <v>1380</v>
      </c>
      <c r="D5054">
        <v>1501</v>
      </c>
      <c r="E5054"/>
      <c r="F5054" t="s">
        <v>253</v>
      </c>
      <c r="G5054">
        <v>19</v>
      </c>
      <c r="H5054">
        <v>0</v>
      </c>
      <c r="I5054">
        <v>0</v>
      </c>
      <c r="J5054">
        <v>0</v>
      </c>
      <c r="K5054">
        <v>0</v>
      </c>
      <c r="L5054">
        <v>0</v>
      </c>
      <c r="M5054" t="s">
        <v>3567</v>
      </c>
    </row>
    <row r="5055" spans="1:13">
      <c r="A5055" s="13">
        <f t="shared" si="78"/>
        <v>2</v>
      </c>
      <c r="B5055">
        <v>3008180</v>
      </c>
      <c r="C5055">
        <v>1380</v>
      </c>
      <c r="D5055">
        <v>1501</v>
      </c>
      <c r="E5055"/>
      <c r="F5055" t="s">
        <v>253</v>
      </c>
      <c r="G5055">
        <v>2</v>
      </c>
      <c r="H5055">
        <v>0</v>
      </c>
      <c r="I5055">
        <v>0</v>
      </c>
      <c r="J5055">
        <v>0</v>
      </c>
      <c r="K5055">
        <v>0</v>
      </c>
      <c r="L5055">
        <v>0</v>
      </c>
      <c r="M5055" t="s">
        <v>3568</v>
      </c>
    </row>
    <row r="5056" spans="1:13">
      <c r="A5056" s="13">
        <f t="shared" si="78"/>
        <v>1</v>
      </c>
      <c r="B5056">
        <v>3008180</v>
      </c>
      <c r="C5056">
        <v>1400</v>
      </c>
      <c r="D5056">
        <v>1500</v>
      </c>
      <c r="E5056"/>
      <c r="F5056" t="s">
        <v>253</v>
      </c>
      <c r="G5056">
        <v>1</v>
      </c>
      <c r="H5056">
        <v>0</v>
      </c>
      <c r="I5056">
        <v>0</v>
      </c>
      <c r="J5056">
        <v>0</v>
      </c>
      <c r="K5056">
        <v>0</v>
      </c>
      <c r="L5056">
        <v>0</v>
      </c>
      <c r="M5056" t="s">
        <v>3568</v>
      </c>
    </row>
    <row r="5057" spans="1:13">
      <c r="A5057" s="13">
        <f t="shared" si="78"/>
        <v>1</v>
      </c>
      <c r="B5057">
        <v>3008181</v>
      </c>
      <c r="C5057">
        <v>1380</v>
      </c>
      <c r="D5057">
        <v>1501</v>
      </c>
      <c r="E5057"/>
      <c r="F5057" t="s">
        <v>253</v>
      </c>
      <c r="G5057">
        <v>1</v>
      </c>
      <c r="H5057">
        <v>0</v>
      </c>
      <c r="I5057">
        <v>0</v>
      </c>
      <c r="J5057">
        <v>0</v>
      </c>
      <c r="K5057">
        <v>0</v>
      </c>
      <c r="L5057">
        <v>0</v>
      </c>
      <c r="M5057" t="s">
        <v>3569</v>
      </c>
    </row>
    <row r="5058" spans="1:13">
      <c r="A5058" s="13">
        <f t="shared" si="78"/>
        <v>1</v>
      </c>
      <c r="B5058">
        <v>3008183</v>
      </c>
      <c r="C5058">
        <v>1380</v>
      </c>
      <c r="D5058">
        <v>1501</v>
      </c>
      <c r="E5058"/>
      <c r="F5058" t="s">
        <v>253</v>
      </c>
      <c r="G5058">
        <v>1</v>
      </c>
      <c r="H5058">
        <v>0</v>
      </c>
      <c r="I5058">
        <v>0</v>
      </c>
      <c r="J5058">
        <v>0</v>
      </c>
      <c r="K5058">
        <v>0</v>
      </c>
      <c r="L5058">
        <v>0</v>
      </c>
      <c r="M5058" t="s">
        <v>3570</v>
      </c>
    </row>
    <row r="5059" spans="1:13">
      <c r="A5059" s="13">
        <f t="shared" ref="A5059:A5122" si="79">G5059+H5059+I5059</f>
        <v>3</v>
      </c>
      <c r="B5059">
        <v>3008184</v>
      </c>
      <c r="C5059">
        <v>1380</v>
      </c>
      <c r="D5059">
        <v>1501</v>
      </c>
      <c r="E5059"/>
      <c r="F5059" t="s">
        <v>253</v>
      </c>
      <c r="G5059">
        <v>3</v>
      </c>
      <c r="H5059">
        <v>0</v>
      </c>
      <c r="I5059">
        <v>0</v>
      </c>
      <c r="J5059">
        <v>0</v>
      </c>
      <c r="K5059">
        <v>0</v>
      </c>
      <c r="L5059">
        <v>0</v>
      </c>
      <c r="M5059" t="s">
        <v>3571</v>
      </c>
    </row>
    <row r="5060" spans="1:13">
      <c r="A5060" s="13">
        <f t="shared" si="79"/>
        <v>1</v>
      </c>
      <c r="B5060">
        <v>3008185</v>
      </c>
      <c r="C5060">
        <v>1380</v>
      </c>
      <c r="D5060">
        <v>1501</v>
      </c>
      <c r="E5060"/>
      <c r="F5060" t="s">
        <v>253</v>
      </c>
      <c r="G5060">
        <v>1</v>
      </c>
      <c r="H5060">
        <v>0</v>
      </c>
      <c r="I5060">
        <v>0</v>
      </c>
      <c r="J5060">
        <v>0</v>
      </c>
      <c r="K5060">
        <v>0</v>
      </c>
      <c r="L5060">
        <v>0</v>
      </c>
      <c r="M5060" t="s">
        <v>3572</v>
      </c>
    </row>
    <row r="5061" spans="1:13">
      <c r="A5061" s="13">
        <f t="shared" si="79"/>
        <v>1</v>
      </c>
      <c r="B5061">
        <v>3008186</v>
      </c>
      <c r="C5061">
        <v>1380</v>
      </c>
      <c r="D5061">
        <v>1500</v>
      </c>
      <c r="E5061"/>
      <c r="F5061" t="s">
        <v>253</v>
      </c>
      <c r="G5061">
        <v>1</v>
      </c>
      <c r="H5061">
        <v>0</v>
      </c>
      <c r="I5061">
        <v>0</v>
      </c>
      <c r="J5061">
        <v>0</v>
      </c>
      <c r="K5061">
        <v>0</v>
      </c>
      <c r="L5061">
        <v>0</v>
      </c>
      <c r="M5061" t="s">
        <v>7753</v>
      </c>
    </row>
    <row r="5062" spans="1:13">
      <c r="A5062" s="13">
        <f t="shared" si="79"/>
        <v>7</v>
      </c>
      <c r="B5062">
        <v>3008187</v>
      </c>
      <c r="C5062">
        <v>1380</v>
      </c>
      <c r="D5062">
        <v>1500</v>
      </c>
      <c r="E5062"/>
      <c r="F5062" t="s">
        <v>253</v>
      </c>
      <c r="G5062">
        <v>7</v>
      </c>
      <c r="H5062">
        <v>0</v>
      </c>
      <c r="I5062">
        <v>0</v>
      </c>
      <c r="J5062">
        <v>0</v>
      </c>
      <c r="K5062">
        <v>0</v>
      </c>
      <c r="L5062">
        <v>0</v>
      </c>
      <c r="M5062" t="s">
        <v>8184</v>
      </c>
    </row>
    <row r="5063" spans="1:13">
      <c r="A5063" s="13">
        <f t="shared" si="79"/>
        <v>2</v>
      </c>
      <c r="B5063">
        <v>3008188</v>
      </c>
      <c r="C5063">
        <v>1380</v>
      </c>
      <c r="D5063">
        <v>1501</v>
      </c>
      <c r="E5063"/>
      <c r="F5063" t="s">
        <v>253</v>
      </c>
      <c r="G5063">
        <v>2</v>
      </c>
      <c r="H5063">
        <v>0</v>
      </c>
      <c r="I5063">
        <v>0</v>
      </c>
      <c r="J5063">
        <v>0</v>
      </c>
      <c r="K5063">
        <v>0</v>
      </c>
      <c r="L5063">
        <v>0</v>
      </c>
      <c r="M5063" t="s">
        <v>3573</v>
      </c>
    </row>
    <row r="5064" spans="1:13">
      <c r="A5064" s="13">
        <f t="shared" si="79"/>
        <v>2</v>
      </c>
      <c r="B5064">
        <v>3008190</v>
      </c>
      <c r="C5064">
        <v>1380</v>
      </c>
      <c r="D5064">
        <v>1501</v>
      </c>
      <c r="E5064"/>
      <c r="F5064" t="s">
        <v>253</v>
      </c>
      <c r="G5064">
        <v>2</v>
      </c>
      <c r="H5064">
        <v>0</v>
      </c>
      <c r="I5064">
        <v>0</v>
      </c>
      <c r="J5064">
        <v>0</v>
      </c>
      <c r="K5064">
        <v>0</v>
      </c>
      <c r="L5064">
        <v>0</v>
      </c>
      <c r="M5064" t="s">
        <v>3574</v>
      </c>
    </row>
    <row r="5065" spans="1:13">
      <c r="A5065" s="13">
        <f t="shared" si="79"/>
        <v>5</v>
      </c>
      <c r="B5065">
        <v>3008191</v>
      </c>
      <c r="C5065">
        <v>1380</v>
      </c>
      <c r="D5065">
        <v>1501</v>
      </c>
      <c r="E5065"/>
      <c r="F5065" t="s">
        <v>253</v>
      </c>
      <c r="G5065">
        <v>5</v>
      </c>
      <c r="H5065">
        <v>0</v>
      </c>
      <c r="I5065">
        <v>0</v>
      </c>
      <c r="J5065">
        <v>0</v>
      </c>
      <c r="K5065">
        <v>0</v>
      </c>
      <c r="L5065">
        <v>0</v>
      </c>
      <c r="M5065" t="s">
        <v>3575</v>
      </c>
    </row>
    <row r="5066" spans="1:13">
      <c r="A5066" s="13">
        <f t="shared" si="79"/>
        <v>1</v>
      </c>
      <c r="B5066">
        <v>3008192</v>
      </c>
      <c r="C5066">
        <v>1380</v>
      </c>
      <c r="D5066">
        <v>1501</v>
      </c>
      <c r="E5066"/>
      <c r="F5066" t="s">
        <v>253</v>
      </c>
      <c r="G5066">
        <v>1</v>
      </c>
      <c r="H5066">
        <v>0</v>
      </c>
      <c r="I5066">
        <v>0</v>
      </c>
      <c r="J5066">
        <v>0</v>
      </c>
      <c r="K5066">
        <v>0</v>
      </c>
      <c r="L5066">
        <v>0</v>
      </c>
      <c r="M5066" t="s">
        <v>3576</v>
      </c>
    </row>
    <row r="5067" spans="1:13">
      <c r="A5067" s="13">
        <f t="shared" si="79"/>
        <v>3</v>
      </c>
      <c r="B5067">
        <v>3008193</v>
      </c>
      <c r="C5067">
        <v>1380</v>
      </c>
      <c r="D5067">
        <v>1501</v>
      </c>
      <c r="E5067"/>
      <c r="F5067" t="s">
        <v>253</v>
      </c>
      <c r="G5067">
        <v>3</v>
      </c>
      <c r="H5067">
        <v>0</v>
      </c>
      <c r="I5067">
        <v>0</v>
      </c>
      <c r="J5067">
        <v>0</v>
      </c>
      <c r="K5067">
        <v>0</v>
      </c>
      <c r="L5067">
        <v>0</v>
      </c>
      <c r="M5067" t="s">
        <v>3577</v>
      </c>
    </row>
    <row r="5068" spans="1:13">
      <c r="A5068" s="13">
        <f t="shared" si="79"/>
        <v>2</v>
      </c>
      <c r="B5068">
        <v>3008194</v>
      </c>
      <c r="C5068">
        <v>1380</v>
      </c>
      <c r="D5068">
        <v>1501</v>
      </c>
      <c r="E5068"/>
      <c r="F5068" t="s">
        <v>253</v>
      </c>
      <c r="G5068">
        <v>2</v>
      </c>
      <c r="H5068">
        <v>0</v>
      </c>
      <c r="I5068">
        <v>0</v>
      </c>
      <c r="J5068">
        <v>0</v>
      </c>
      <c r="K5068">
        <v>0</v>
      </c>
      <c r="L5068">
        <v>0</v>
      </c>
      <c r="M5068" t="s">
        <v>3578</v>
      </c>
    </row>
    <row r="5069" spans="1:13">
      <c r="A5069" s="13">
        <f t="shared" si="79"/>
        <v>3</v>
      </c>
      <c r="B5069">
        <v>3008195</v>
      </c>
      <c r="C5069">
        <v>1380</v>
      </c>
      <c r="D5069">
        <v>1501</v>
      </c>
      <c r="E5069"/>
      <c r="F5069" t="s">
        <v>253</v>
      </c>
      <c r="G5069">
        <v>3</v>
      </c>
      <c r="H5069">
        <v>0</v>
      </c>
      <c r="I5069">
        <v>0</v>
      </c>
      <c r="J5069">
        <v>0</v>
      </c>
      <c r="K5069">
        <v>0</v>
      </c>
      <c r="L5069">
        <v>0</v>
      </c>
      <c r="M5069" t="s">
        <v>3579</v>
      </c>
    </row>
    <row r="5070" spans="1:13">
      <c r="A5070" s="13">
        <f t="shared" si="79"/>
        <v>5</v>
      </c>
      <c r="B5070">
        <v>3008196</v>
      </c>
      <c r="C5070">
        <v>1380</v>
      </c>
      <c r="D5070">
        <v>1501</v>
      </c>
      <c r="E5070"/>
      <c r="F5070" t="s">
        <v>253</v>
      </c>
      <c r="G5070">
        <v>5</v>
      </c>
      <c r="H5070">
        <v>0</v>
      </c>
      <c r="I5070">
        <v>0</v>
      </c>
      <c r="J5070">
        <v>0</v>
      </c>
      <c r="K5070">
        <v>0</v>
      </c>
      <c r="L5070">
        <v>0</v>
      </c>
      <c r="M5070" t="s">
        <v>3580</v>
      </c>
    </row>
    <row r="5071" spans="1:13">
      <c r="A5071" s="13">
        <f t="shared" si="79"/>
        <v>1</v>
      </c>
      <c r="B5071">
        <v>3008197</v>
      </c>
      <c r="C5071">
        <v>1380</v>
      </c>
      <c r="D5071">
        <v>1501</v>
      </c>
      <c r="E5071"/>
      <c r="F5071" t="s">
        <v>253</v>
      </c>
      <c r="G5071">
        <v>1</v>
      </c>
      <c r="H5071">
        <v>0</v>
      </c>
      <c r="I5071">
        <v>0</v>
      </c>
      <c r="J5071">
        <v>0</v>
      </c>
      <c r="K5071">
        <v>0</v>
      </c>
      <c r="L5071">
        <v>0</v>
      </c>
      <c r="M5071" t="s">
        <v>3581</v>
      </c>
    </row>
    <row r="5072" spans="1:13">
      <c r="A5072" s="13">
        <f t="shared" si="79"/>
        <v>1</v>
      </c>
      <c r="B5072">
        <v>3008198</v>
      </c>
      <c r="C5072">
        <v>1380</v>
      </c>
      <c r="D5072">
        <v>1501</v>
      </c>
      <c r="E5072"/>
      <c r="F5072" t="s">
        <v>253</v>
      </c>
      <c r="G5072">
        <v>1</v>
      </c>
      <c r="H5072">
        <v>0</v>
      </c>
      <c r="I5072">
        <v>0</v>
      </c>
      <c r="J5072">
        <v>0</v>
      </c>
      <c r="K5072">
        <v>0</v>
      </c>
      <c r="L5072">
        <v>0</v>
      </c>
      <c r="M5072" t="s">
        <v>3582</v>
      </c>
    </row>
    <row r="5073" spans="1:13">
      <c r="A5073" s="13">
        <f t="shared" si="79"/>
        <v>3</v>
      </c>
      <c r="B5073">
        <v>3008199</v>
      </c>
      <c r="C5073">
        <v>1380</v>
      </c>
      <c r="D5073">
        <v>1500</v>
      </c>
      <c r="E5073"/>
      <c r="F5073" t="s">
        <v>253</v>
      </c>
      <c r="G5073">
        <v>3</v>
      </c>
      <c r="H5073">
        <v>0</v>
      </c>
      <c r="I5073">
        <v>0</v>
      </c>
      <c r="J5073">
        <v>0</v>
      </c>
      <c r="K5073">
        <v>0</v>
      </c>
      <c r="L5073">
        <v>0</v>
      </c>
      <c r="M5073" t="s">
        <v>3583</v>
      </c>
    </row>
    <row r="5074" spans="1:13">
      <c r="A5074" s="13">
        <f t="shared" si="79"/>
        <v>1</v>
      </c>
      <c r="B5074">
        <v>3008200</v>
      </c>
      <c r="C5074">
        <v>1380</v>
      </c>
      <c r="D5074">
        <v>1501</v>
      </c>
      <c r="E5074"/>
      <c r="F5074" t="s">
        <v>253</v>
      </c>
      <c r="G5074">
        <v>1</v>
      </c>
      <c r="H5074">
        <v>0</v>
      </c>
      <c r="I5074">
        <v>0</v>
      </c>
      <c r="J5074">
        <v>0</v>
      </c>
      <c r="K5074">
        <v>0</v>
      </c>
      <c r="L5074">
        <v>0</v>
      </c>
      <c r="M5074" t="s">
        <v>3584</v>
      </c>
    </row>
    <row r="5075" spans="1:13">
      <c r="A5075" s="13">
        <f t="shared" si="79"/>
        <v>10</v>
      </c>
      <c r="B5075">
        <v>3008201</v>
      </c>
      <c r="C5075">
        <v>1380</v>
      </c>
      <c r="D5075">
        <v>1500</v>
      </c>
      <c r="E5075"/>
      <c r="F5075" t="s">
        <v>253</v>
      </c>
      <c r="G5075">
        <v>10</v>
      </c>
      <c r="H5075">
        <v>0</v>
      </c>
      <c r="I5075">
        <v>0</v>
      </c>
      <c r="J5075">
        <v>0</v>
      </c>
      <c r="K5075">
        <v>0</v>
      </c>
      <c r="L5075">
        <v>0</v>
      </c>
      <c r="M5075" t="s">
        <v>9512</v>
      </c>
    </row>
    <row r="5076" spans="1:13">
      <c r="A5076" s="13">
        <f t="shared" si="79"/>
        <v>2</v>
      </c>
      <c r="B5076">
        <v>3008203</v>
      </c>
      <c r="C5076">
        <v>1380</v>
      </c>
      <c r="D5076">
        <v>1500</v>
      </c>
      <c r="E5076"/>
      <c r="F5076" t="s">
        <v>253</v>
      </c>
      <c r="G5076">
        <v>2</v>
      </c>
      <c r="H5076">
        <v>0</v>
      </c>
      <c r="I5076">
        <v>0</v>
      </c>
      <c r="J5076">
        <v>0</v>
      </c>
      <c r="K5076">
        <v>0</v>
      </c>
      <c r="L5076">
        <v>0</v>
      </c>
      <c r="M5076" t="s">
        <v>3585</v>
      </c>
    </row>
    <row r="5077" spans="1:13">
      <c r="A5077" s="13">
        <f t="shared" si="79"/>
        <v>2</v>
      </c>
      <c r="B5077">
        <v>3008204</v>
      </c>
      <c r="C5077">
        <v>1380</v>
      </c>
      <c r="D5077">
        <v>1500</v>
      </c>
      <c r="E5077"/>
      <c r="F5077" t="s">
        <v>253</v>
      </c>
      <c r="G5077">
        <v>2</v>
      </c>
      <c r="H5077">
        <v>0</v>
      </c>
      <c r="I5077">
        <v>0</v>
      </c>
      <c r="J5077">
        <v>0</v>
      </c>
      <c r="K5077">
        <v>0</v>
      </c>
      <c r="L5077">
        <v>0</v>
      </c>
      <c r="M5077" t="s">
        <v>3586</v>
      </c>
    </row>
    <row r="5078" spans="1:13">
      <c r="A5078" s="13">
        <f t="shared" si="79"/>
        <v>1</v>
      </c>
      <c r="B5078">
        <v>3008205</v>
      </c>
      <c r="C5078">
        <v>1380</v>
      </c>
      <c r="D5078">
        <v>1501</v>
      </c>
      <c r="E5078"/>
      <c r="F5078" t="s">
        <v>253</v>
      </c>
      <c r="G5078">
        <v>1</v>
      </c>
      <c r="H5078">
        <v>0</v>
      </c>
      <c r="I5078">
        <v>0</v>
      </c>
      <c r="J5078">
        <v>0</v>
      </c>
      <c r="K5078">
        <v>0</v>
      </c>
      <c r="L5078">
        <v>0</v>
      </c>
      <c r="M5078" t="s">
        <v>3587</v>
      </c>
    </row>
    <row r="5079" spans="1:13">
      <c r="A5079" s="13">
        <f t="shared" si="79"/>
        <v>1</v>
      </c>
      <c r="B5079">
        <v>3008206</v>
      </c>
      <c r="C5079">
        <v>1380</v>
      </c>
      <c r="D5079">
        <v>1501</v>
      </c>
      <c r="E5079"/>
      <c r="F5079" t="s">
        <v>253</v>
      </c>
      <c r="G5079">
        <v>1</v>
      </c>
      <c r="H5079">
        <v>0</v>
      </c>
      <c r="I5079">
        <v>0</v>
      </c>
      <c r="J5079">
        <v>0</v>
      </c>
      <c r="K5079">
        <v>0</v>
      </c>
      <c r="L5079">
        <v>0</v>
      </c>
      <c r="M5079" t="s">
        <v>3588</v>
      </c>
    </row>
    <row r="5080" spans="1:13">
      <c r="A5080" s="13">
        <f t="shared" si="79"/>
        <v>1</v>
      </c>
      <c r="B5080">
        <v>3008207</v>
      </c>
      <c r="C5080">
        <v>1380</v>
      </c>
      <c r="D5080">
        <v>1501</v>
      </c>
      <c r="E5080"/>
      <c r="F5080" t="s">
        <v>253</v>
      </c>
      <c r="G5080">
        <v>1</v>
      </c>
      <c r="H5080">
        <v>0</v>
      </c>
      <c r="I5080">
        <v>0</v>
      </c>
      <c r="J5080">
        <v>0</v>
      </c>
      <c r="K5080">
        <v>0</v>
      </c>
      <c r="L5080">
        <v>0</v>
      </c>
      <c r="M5080" t="s">
        <v>3589</v>
      </c>
    </row>
    <row r="5081" spans="1:13">
      <c r="A5081" s="13">
        <f t="shared" si="79"/>
        <v>1</v>
      </c>
      <c r="B5081">
        <v>3008208</v>
      </c>
      <c r="C5081">
        <v>1380</v>
      </c>
      <c r="D5081">
        <v>1501</v>
      </c>
      <c r="E5081"/>
      <c r="F5081" t="s">
        <v>253</v>
      </c>
      <c r="G5081">
        <v>1</v>
      </c>
      <c r="H5081">
        <v>0</v>
      </c>
      <c r="I5081">
        <v>0</v>
      </c>
      <c r="J5081">
        <v>0</v>
      </c>
      <c r="K5081">
        <v>0</v>
      </c>
      <c r="L5081">
        <v>0</v>
      </c>
      <c r="M5081" t="s">
        <v>3590</v>
      </c>
    </row>
    <row r="5082" spans="1:13">
      <c r="A5082" s="13">
        <f t="shared" si="79"/>
        <v>3</v>
      </c>
      <c r="B5082">
        <v>3008209</v>
      </c>
      <c r="C5082">
        <v>1380</v>
      </c>
      <c r="D5082">
        <v>1500</v>
      </c>
      <c r="E5082"/>
      <c r="F5082" t="s">
        <v>253</v>
      </c>
      <c r="G5082">
        <v>3</v>
      </c>
      <c r="H5082">
        <v>0</v>
      </c>
      <c r="I5082">
        <v>0</v>
      </c>
      <c r="J5082">
        <v>0</v>
      </c>
      <c r="K5082">
        <v>0</v>
      </c>
      <c r="L5082">
        <v>0</v>
      </c>
      <c r="M5082" t="s">
        <v>3591</v>
      </c>
    </row>
    <row r="5083" spans="1:13">
      <c r="A5083" s="13">
        <f t="shared" si="79"/>
        <v>1</v>
      </c>
      <c r="B5083">
        <v>3008210</v>
      </c>
      <c r="C5083">
        <v>1380</v>
      </c>
      <c r="D5083">
        <v>1501</v>
      </c>
      <c r="E5083"/>
      <c r="F5083" t="s">
        <v>253</v>
      </c>
      <c r="G5083">
        <v>1</v>
      </c>
      <c r="H5083">
        <v>0</v>
      </c>
      <c r="I5083">
        <v>0</v>
      </c>
      <c r="J5083">
        <v>0</v>
      </c>
      <c r="K5083">
        <v>0</v>
      </c>
      <c r="L5083">
        <v>0</v>
      </c>
      <c r="M5083" t="s">
        <v>3592</v>
      </c>
    </row>
    <row r="5084" spans="1:13">
      <c r="A5084" s="13">
        <f t="shared" si="79"/>
        <v>2</v>
      </c>
      <c r="B5084">
        <v>3008211</v>
      </c>
      <c r="C5084">
        <v>1380</v>
      </c>
      <c r="D5084">
        <v>1501</v>
      </c>
      <c r="E5084"/>
      <c r="F5084" t="s">
        <v>253</v>
      </c>
      <c r="G5084">
        <v>2</v>
      </c>
      <c r="H5084">
        <v>0</v>
      </c>
      <c r="I5084">
        <v>0</v>
      </c>
      <c r="J5084">
        <v>0</v>
      </c>
      <c r="K5084">
        <v>0</v>
      </c>
      <c r="L5084">
        <v>0</v>
      </c>
      <c r="M5084" t="s">
        <v>3593</v>
      </c>
    </row>
    <row r="5085" spans="1:13">
      <c r="A5085" s="13">
        <f t="shared" si="79"/>
        <v>2</v>
      </c>
      <c r="B5085">
        <v>3008212</v>
      </c>
      <c r="C5085">
        <v>1380</v>
      </c>
      <c r="D5085">
        <v>1501</v>
      </c>
      <c r="E5085"/>
      <c r="F5085" t="s">
        <v>253</v>
      </c>
      <c r="G5085">
        <v>2</v>
      </c>
      <c r="H5085">
        <v>0</v>
      </c>
      <c r="I5085">
        <v>0</v>
      </c>
      <c r="J5085">
        <v>0</v>
      </c>
      <c r="K5085">
        <v>0</v>
      </c>
      <c r="L5085">
        <v>0</v>
      </c>
      <c r="M5085" t="s">
        <v>3594</v>
      </c>
    </row>
    <row r="5086" spans="1:13">
      <c r="A5086" s="13">
        <f t="shared" si="79"/>
        <v>1</v>
      </c>
      <c r="B5086">
        <v>3008214</v>
      </c>
      <c r="C5086">
        <v>1380</v>
      </c>
      <c r="D5086">
        <v>1500</v>
      </c>
      <c r="E5086"/>
      <c r="F5086" t="s">
        <v>253</v>
      </c>
      <c r="G5086">
        <v>1</v>
      </c>
      <c r="H5086">
        <v>0</v>
      </c>
      <c r="I5086">
        <v>0</v>
      </c>
      <c r="J5086">
        <v>0</v>
      </c>
      <c r="K5086">
        <v>0</v>
      </c>
      <c r="L5086">
        <v>0</v>
      </c>
      <c r="M5086" t="s">
        <v>3595</v>
      </c>
    </row>
    <row r="5087" spans="1:13">
      <c r="A5087" s="13">
        <f t="shared" si="79"/>
        <v>10</v>
      </c>
      <c r="B5087">
        <v>3008216</v>
      </c>
      <c r="C5087">
        <v>1380</v>
      </c>
      <c r="D5087">
        <v>1500</v>
      </c>
      <c r="E5087"/>
      <c r="F5087" t="s">
        <v>253</v>
      </c>
      <c r="G5087">
        <v>10</v>
      </c>
      <c r="H5087">
        <v>0</v>
      </c>
      <c r="I5087">
        <v>0</v>
      </c>
      <c r="J5087">
        <v>0</v>
      </c>
      <c r="K5087">
        <v>0</v>
      </c>
      <c r="L5087">
        <v>0</v>
      </c>
      <c r="M5087" t="s">
        <v>3596</v>
      </c>
    </row>
    <row r="5088" spans="1:13">
      <c r="A5088" s="13">
        <f t="shared" si="79"/>
        <v>2</v>
      </c>
      <c r="B5088">
        <v>3008217</v>
      </c>
      <c r="C5088">
        <v>1380</v>
      </c>
      <c r="D5088">
        <v>1500</v>
      </c>
      <c r="E5088"/>
      <c r="F5088" t="s">
        <v>253</v>
      </c>
      <c r="G5088">
        <v>2</v>
      </c>
      <c r="H5088">
        <v>0</v>
      </c>
      <c r="I5088">
        <v>0</v>
      </c>
      <c r="J5088">
        <v>0</v>
      </c>
      <c r="K5088">
        <v>0</v>
      </c>
      <c r="L5088">
        <v>0</v>
      </c>
      <c r="M5088" t="s">
        <v>3597</v>
      </c>
    </row>
    <row r="5089" spans="1:13">
      <c r="A5089" s="13">
        <f t="shared" si="79"/>
        <v>4</v>
      </c>
      <c r="B5089">
        <v>3008220</v>
      </c>
      <c r="C5089">
        <v>1380</v>
      </c>
      <c r="D5089">
        <v>1501</v>
      </c>
      <c r="E5089"/>
      <c r="F5089" t="s">
        <v>253</v>
      </c>
      <c r="G5089">
        <v>4</v>
      </c>
      <c r="H5089">
        <v>0</v>
      </c>
      <c r="I5089">
        <v>0</v>
      </c>
      <c r="J5089">
        <v>0</v>
      </c>
      <c r="K5089">
        <v>0</v>
      </c>
      <c r="L5089">
        <v>0</v>
      </c>
      <c r="M5089" t="s">
        <v>3598</v>
      </c>
    </row>
    <row r="5090" spans="1:13">
      <c r="A5090" s="13">
        <f t="shared" si="79"/>
        <v>1</v>
      </c>
      <c r="B5090">
        <v>3008221</v>
      </c>
      <c r="C5090">
        <v>1380</v>
      </c>
      <c r="D5090">
        <v>1500</v>
      </c>
      <c r="E5090"/>
      <c r="F5090" t="s">
        <v>253</v>
      </c>
      <c r="G5090">
        <v>1</v>
      </c>
      <c r="H5090">
        <v>0</v>
      </c>
      <c r="I5090">
        <v>0</v>
      </c>
      <c r="J5090">
        <v>0</v>
      </c>
      <c r="K5090">
        <v>0</v>
      </c>
      <c r="L5090">
        <v>0</v>
      </c>
      <c r="M5090" t="s">
        <v>3599</v>
      </c>
    </row>
    <row r="5091" spans="1:13">
      <c r="A5091" s="13">
        <f t="shared" si="79"/>
        <v>5</v>
      </c>
      <c r="B5091">
        <v>3008222</v>
      </c>
      <c r="C5091">
        <v>1380</v>
      </c>
      <c r="D5091">
        <v>1500</v>
      </c>
      <c r="E5091"/>
      <c r="F5091" t="s">
        <v>253</v>
      </c>
      <c r="G5091">
        <v>5</v>
      </c>
      <c r="H5091">
        <v>0</v>
      </c>
      <c r="I5091">
        <v>0</v>
      </c>
      <c r="J5091">
        <v>0</v>
      </c>
      <c r="K5091">
        <v>0</v>
      </c>
      <c r="L5091">
        <v>0</v>
      </c>
      <c r="M5091" t="s">
        <v>3600</v>
      </c>
    </row>
    <row r="5092" spans="1:13">
      <c r="A5092" s="13">
        <f t="shared" si="79"/>
        <v>34</v>
      </c>
      <c r="B5092">
        <v>3008224</v>
      </c>
      <c r="C5092">
        <v>1380</v>
      </c>
      <c r="D5092">
        <v>1500</v>
      </c>
      <c r="E5092"/>
      <c r="F5092" t="s">
        <v>253</v>
      </c>
      <c r="G5092">
        <v>34</v>
      </c>
      <c r="H5092">
        <v>0</v>
      </c>
      <c r="I5092">
        <v>0</v>
      </c>
      <c r="J5092">
        <v>0</v>
      </c>
      <c r="K5092">
        <v>0</v>
      </c>
      <c r="L5092">
        <v>0</v>
      </c>
      <c r="M5092" t="s">
        <v>3601</v>
      </c>
    </row>
    <row r="5093" spans="1:13">
      <c r="A5093" s="13">
        <f t="shared" si="79"/>
        <v>10</v>
      </c>
      <c r="B5093">
        <v>3008225</v>
      </c>
      <c r="C5093">
        <v>1380</v>
      </c>
      <c r="D5093">
        <v>1501</v>
      </c>
      <c r="E5093"/>
      <c r="F5093" t="s">
        <v>253</v>
      </c>
      <c r="G5093">
        <v>10</v>
      </c>
      <c r="H5093">
        <v>0</v>
      </c>
      <c r="I5093">
        <v>0</v>
      </c>
      <c r="J5093">
        <v>0</v>
      </c>
      <c r="K5093">
        <v>0</v>
      </c>
      <c r="L5093">
        <v>0</v>
      </c>
      <c r="M5093" t="s">
        <v>3602</v>
      </c>
    </row>
    <row r="5094" spans="1:13">
      <c r="A5094" s="13">
        <f t="shared" si="79"/>
        <v>1</v>
      </c>
      <c r="B5094">
        <v>3008226</v>
      </c>
      <c r="C5094">
        <v>1380</v>
      </c>
      <c r="D5094">
        <v>1501</v>
      </c>
      <c r="E5094"/>
      <c r="F5094" t="s">
        <v>253</v>
      </c>
      <c r="G5094">
        <v>1</v>
      </c>
      <c r="H5094">
        <v>0</v>
      </c>
      <c r="I5094">
        <v>0</v>
      </c>
      <c r="J5094">
        <v>0</v>
      </c>
      <c r="K5094">
        <v>0</v>
      </c>
      <c r="L5094">
        <v>0</v>
      </c>
      <c r="M5094" t="s">
        <v>3603</v>
      </c>
    </row>
    <row r="5095" spans="1:13">
      <c r="A5095" s="13">
        <f t="shared" si="79"/>
        <v>6</v>
      </c>
      <c r="B5095">
        <v>3008228</v>
      </c>
      <c r="C5095">
        <v>1380</v>
      </c>
      <c r="D5095">
        <v>1500</v>
      </c>
      <c r="E5095"/>
      <c r="F5095" t="s">
        <v>253</v>
      </c>
      <c r="G5095">
        <v>6</v>
      </c>
      <c r="H5095">
        <v>0</v>
      </c>
      <c r="I5095">
        <v>0</v>
      </c>
      <c r="J5095">
        <v>0</v>
      </c>
      <c r="K5095">
        <v>0</v>
      </c>
      <c r="L5095">
        <v>0</v>
      </c>
      <c r="M5095" t="s">
        <v>3604</v>
      </c>
    </row>
    <row r="5096" spans="1:13">
      <c r="A5096" s="13">
        <f t="shared" si="79"/>
        <v>5</v>
      </c>
      <c r="B5096">
        <v>3008229</v>
      </c>
      <c r="C5096">
        <v>1380</v>
      </c>
      <c r="D5096">
        <v>1500</v>
      </c>
      <c r="E5096"/>
      <c r="F5096" t="s">
        <v>253</v>
      </c>
      <c r="G5096">
        <v>5</v>
      </c>
      <c r="H5096">
        <v>0</v>
      </c>
      <c r="I5096">
        <v>0</v>
      </c>
      <c r="J5096">
        <v>0</v>
      </c>
      <c r="K5096">
        <v>0</v>
      </c>
      <c r="L5096">
        <v>0</v>
      </c>
      <c r="M5096" t="s">
        <v>3605</v>
      </c>
    </row>
    <row r="5097" spans="1:13">
      <c r="A5097" s="13">
        <f t="shared" si="79"/>
        <v>2</v>
      </c>
      <c r="B5097">
        <v>3008230</v>
      </c>
      <c r="C5097">
        <v>1380</v>
      </c>
      <c r="D5097">
        <v>1500</v>
      </c>
      <c r="E5097"/>
      <c r="F5097" t="s">
        <v>253</v>
      </c>
      <c r="G5097">
        <v>2</v>
      </c>
      <c r="H5097">
        <v>0</v>
      </c>
      <c r="I5097">
        <v>0</v>
      </c>
      <c r="J5097">
        <v>0</v>
      </c>
      <c r="K5097">
        <v>0</v>
      </c>
      <c r="L5097">
        <v>0</v>
      </c>
      <c r="M5097" t="s">
        <v>3606</v>
      </c>
    </row>
    <row r="5098" spans="1:13">
      <c r="A5098" s="13">
        <f t="shared" si="79"/>
        <v>3</v>
      </c>
      <c r="B5098">
        <v>3008231</v>
      </c>
      <c r="C5098">
        <v>1380</v>
      </c>
      <c r="D5098">
        <v>1500</v>
      </c>
      <c r="E5098"/>
      <c r="F5098" t="s">
        <v>253</v>
      </c>
      <c r="G5098">
        <v>3</v>
      </c>
      <c r="H5098">
        <v>0</v>
      </c>
      <c r="I5098">
        <v>0</v>
      </c>
      <c r="J5098">
        <v>0</v>
      </c>
      <c r="K5098">
        <v>0</v>
      </c>
      <c r="L5098">
        <v>0</v>
      </c>
      <c r="M5098" t="s">
        <v>3607</v>
      </c>
    </row>
    <row r="5099" spans="1:13">
      <c r="A5099" s="13">
        <f t="shared" si="79"/>
        <v>2</v>
      </c>
      <c r="B5099">
        <v>3008232</v>
      </c>
      <c r="C5099">
        <v>1380</v>
      </c>
      <c r="D5099">
        <v>1500</v>
      </c>
      <c r="E5099"/>
      <c r="F5099" t="s">
        <v>253</v>
      </c>
      <c r="G5099">
        <v>2</v>
      </c>
      <c r="H5099">
        <v>0</v>
      </c>
      <c r="I5099">
        <v>0</v>
      </c>
      <c r="J5099">
        <v>0</v>
      </c>
      <c r="K5099">
        <v>0</v>
      </c>
      <c r="L5099">
        <v>0</v>
      </c>
      <c r="M5099" t="s">
        <v>3608</v>
      </c>
    </row>
    <row r="5100" spans="1:13">
      <c r="A5100" s="13">
        <f t="shared" si="79"/>
        <v>9</v>
      </c>
      <c r="B5100">
        <v>3008233</v>
      </c>
      <c r="C5100">
        <v>1380</v>
      </c>
      <c r="D5100">
        <v>1501</v>
      </c>
      <c r="E5100"/>
      <c r="F5100" t="s">
        <v>253</v>
      </c>
      <c r="G5100">
        <v>9</v>
      </c>
      <c r="H5100">
        <v>0</v>
      </c>
      <c r="I5100">
        <v>0</v>
      </c>
      <c r="J5100">
        <v>0</v>
      </c>
      <c r="K5100">
        <v>0</v>
      </c>
      <c r="L5100">
        <v>0</v>
      </c>
      <c r="M5100" t="s">
        <v>3609</v>
      </c>
    </row>
    <row r="5101" spans="1:13">
      <c r="A5101" s="13">
        <f t="shared" si="79"/>
        <v>1</v>
      </c>
      <c r="B5101">
        <v>3008234</v>
      </c>
      <c r="C5101">
        <v>1380</v>
      </c>
      <c r="D5101">
        <v>1501</v>
      </c>
      <c r="E5101"/>
      <c r="F5101" t="s">
        <v>253</v>
      </c>
      <c r="G5101">
        <v>1</v>
      </c>
      <c r="H5101">
        <v>0</v>
      </c>
      <c r="I5101">
        <v>0</v>
      </c>
      <c r="J5101">
        <v>0</v>
      </c>
      <c r="K5101">
        <v>0</v>
      </c>
      <c r="L5101">
        <v>0</v>
      </c>
      <c r="M5101" t="s">
        <v>3610</v>
      </c>
    </row>
    <row r="5102" spans="1:13">
      <c r="A5102" s="13">
        <f t="shared" si="79"/>
        <v>1</v>
      </c>
      <c r="B5102">
        <v>3008235</v>
      </c>
      <c r="C5102">
        <v>1380</v>
      </c>
      <c r="D5102">
        <v>1500</v>
      </c>
      <c r="E5102"/>
      <c r="F5102" t="s">
        <v>253</v>
      </c>
      <c r="G5102">
        <v>1</v>
      </c>
      <c r="H5102">
        <v>0</v>
      </c>
      <c r="I5102">
        <v>0</v>
      </c>
      <c r="J5102">
        <v>0</v>
      </c>
      <c r="K5102">
        <v>0</v>
      </c>
      <c r="L5102">
        <v>0</v>
      </c>
      <c r="M5102" t="s">
        <v>3611</v>
      </c>
    </row>
    <row r="5103" spans="1:13">
      <c r="A5103" s="13">
        <f t="shared" si="79"/>
        <v>1</v>
      </c>
      <c r="B5103">
        <v>3008236</v>
      </c>
      <c r="C5103">
        <v>1380</v>
      </c>
      <c r="D5103">
        <v>1501</v>
      </c>
      <c r="E5103"/>
      <c r="F5103" t="s">
        <v>253</v>
      </c>
      <c r="G5103">
        <v>1</v>
      </c>
      <c r="H5103">
        <v>0</v>
      </c>
      <c r="I5103">
        <v>0</v>
      </c>
      <c r="J5103">
        <v>0</v>
      </c>
      <c r="K5103">
        <v>0</v>
      </c>
      <c r="L5103">
        <v>0</v>
      </c>
      <c r="M5103" t="s">
        <v>3612</v>
      </c>
    </row>
    <row r="5104" spans="1:13">
      <c r="A5104" s="13">
        <f t="shared" si="79"/>
        <v>6</v>
      </c>
      <c r="B5104">
        <v>3008237</v>
      </c>
      <c r="C5104">
        <v>1380</v>
      </c>
      <c r="D5104">
        <v>1500</v>
      </c>
      <c r="E5104"/>
      <c r="F5104" t="s">
        <v>253</v>
      </c>
      <c r="G5104">
        <v>6</v>
      </c>
      <c r="H5104">
        <v>0</v>
      </c>
      <c r="I5104">
        <v>0</v>
      </c>
      <c r="J5104">
        <v>0</v>
      </c>
      <c r="K5104">
        <v>0</v>
      </c>
      <c r="L5104">
        <v>0</v>
      </c>
      <c r="M5104" t="s">
        <v>3613</v>
      </c>
    </row>
    <row r="5105" spans="1:13">
      <c r="A5105" s="13">
        <f t="shared" si="79"/>
        <v>2</v>
      </c>
      <c r="B5105">
        <v>3008238</v>
      </c>
      <c r="C5105">
        <v>1380</v>
      </c>
      <c r="D5105">
        <v>1500</v>
      </c>
      <c r="E5105"/>
      <c r="F5105" t="s">
        <v>253</v>
      </c>
      <c r="G5105">
        <v>2</v>
      </c>
      <c r="H5105">
        <v>0</v>
      </c>
      <c r="I5105">
        <v>0</v>
      </c>
      <c r="J5105">
        <v>0</v>
      </c>
      <c r="K5105">
        <v>0</v>
      </c>
      <c r="L5105">
        <v>0</v>
      </c>
      <c r="M5105" t="s">
        <v>3614</v>
      </c>
    </row>
    <row r="5106" spans="1:13">
      <c r="A5106" s="13">
        <f t="shared" si="79"/>
        <v>2</v>
      </c>
      <c r="B5106">
        <v>3008239</v>
      </c>
      <c r="C5106">
        <v>1380</v>
      </c>
      <c r="D5106">
        <v>1500</v>
      </c>
      <c r="E5106"/>
      <c r="F5106" t="s">
        <v>253</v>
      </c>
      <c r="G5106">
        <v>2</v>
      </c>
      <c r="H5106">
        <v>0</v>
      </c>
      <c r="I5106">
        <v>0</v>
      </c>
      <c r="J5106">
        <v>0</v>
      </c>
      <c r="K5106">
        <v>0</v>
      </c>
      <c r="L5106">
        <v>0</v>
      </c>
      <c r="M5106" t="s">
        <v>3615</v>
      </c>
    </row>
    <row r="5107" spans="1:13">
      <c r="A5107" s="13">
        <f t="shared" si="79"/>
        <v>2</v>
      </c>
      <c r="B5107">
        <v>3008240</v>
      </c>
      <c r="C5107">
        <v>1380</v>
      </c>
      <c r="D5107">
        <v>1501</v>
      </c>
      <c r="E5107"/>
      <c r="F5107" t="s">
        <v>253</v>
      </c>
      <c r="G5107">
        <v>2</v>
      </c>
      <c r="H5107">
        <v>0</v>
      </c>
      <c r="I5107">
        <v>0</v>
      </c>
      <c r="J5107">
        <v>0</v>
      </c>
      <c r="K5107">
        <v>0</v>
      </c>
      <c r="L5107">
        <v>0</v>
      </c>
      <c r="M5107" t="s">
        <v>3616</v>
      </c>
    </row>
    <row r="5108" spans="1:13">
      <c r="A5108" s="13">
        <f t="shared" si="79"/>
        <v>2</v>
      </c>
      <c r="B5108">
        <v>3008241</v>
      </c>
      <c r="C5108">
        <v>1380</v>
      </c>
      <c r="D5108">
        <v>1501</v>
      </c>
      <c r="E5108"/>
      <c r="F5108" t="s">
        <v>253</v>
      </c>
      <c r="G5108">
        <v>2</v>
      </c>
      <c r="H5108">
        <v>0</v>
      </c>
      <c r="I5108">
        <v>0</v>
      </c>
      <c r="J5108">
        <v>0</v>
      </c>
      <c r="K5108">
        <v>0</v>
      </c>
      <c r="L5108">
        <v>0</v>
      </c>
      <c r="M5108" t="s">
        <v>3617</v>
      </c>
    </row>
    <row r="5109" spans="1:13">
      <c r="A5109" s="13">
        <f t="shared" si="79"/>
        <v>2</v>
      </c>
      <c r="B5109">
        <v>3008242</v>
      </c>
      <c r="C5109">
        <v>1380</v>
      </c>
      <c r="D5109">
        <v>1501</v>
      </c>
      <c r="E5109"/>
      <c r="F5109" t="s">
        <v>253</v>
      </c>
      <c r="G5109">
        <v>2</v>
      </c>
      <c r="H5109">
        <v>0</v>
      </c>
      <c r="I5109">
        <v>0</v>
      </c>
      <c r="J5109">
        <v>0</v>
      </c>
      <c r="K5109">
        <v>0</v>
      </c>
      <c r="L5109">
        <v>0</v>
      </c>
      <c r="M5109" t="s">
        <v>3618</v>
      </c>
    </row>
    <row r="5110" spans="1:13">
      <c r="A5110" s="13">
        <f t="shared" si="79"/>
        <v>1</v>
      </c>
      <c r="B5110">
        <v>3008243</v>
      </c>
      <c r="C5110">
        <v>1380</v>
      </c>
      <c r="D5110">
        <v>1501</v>
      </c>
      <c r="E5110"/>
      <c r="F5110" t="s">
        <v>253</v>
      </c>
      <c r="G5110">
        <v>1</v>
      </c>
      <c r="H5110">
        <v>0</v>
      </c>
      <c r="I5110">
        <v>0</v>
      </c>
      <c r="J5110">
        <v>0</v>
      </c>
      <c r="K5110">
        <v>0</v>
      </c>
      <c r="L5110">
        <v>0</v>
      </c>
      <c r="M5110" t="s">
        <v>3619</v>
      </c>
    </row>
    <row r="5111" spans="1:13">
      <c r="A5111" s="13">
        <f t="shared" si="79"/>
        <v>2</v>
      </c>
      <c r="B5111">
        <v>3008244</v>
      </c>
      <c r="C5111">
        <v>1380</v>
      </c>
      <c r="D5111">
        <v>1501</v>
      </c>
      <c r="E5111"/>
      <c r="F5111" t="s">
        <v>253</v>
      </c>
      <c r="G5111">
        <v>2</v>
      </c>
      <c r="H5111">
        <v>0</v>
      </c>
      <c r="I5111">
        <v>0</v>
      </c>
      <c r="J5111">
        <v>0</v>
      </c>
      <c r="K5111">
        <v>0</v>
      </c>
      <c r="L5111">
        <v>0</v>
      </c>
      <c r="M5111" t="s">
        <v>3620</v>
      </c>
    </row>
    <row r="5112" spans="1:13">
      <c r="A5112" s="13">
        <f t="shared" si="79"/>
        <v>1</v>
      </c>
      <c r="B5112">
        <v>3008245</v>
      </c>
      <c r="C5112">
        <v>1380</v>
      </c>
      <c r="D5112">
        <v>1500</v>
      </c>
      <c r="E5112"/>
      <c r="F5112" t="s">
        <v>253</v>
      </c>
      <c r="G5112">
        <v>1</v>
      </c>
      <c r="H5112">
        <v>0</v>
      </c>
      <c r="I5112">
        <v>0</v>
      </c>
      <c r="J5112">
        <v>0</v>
      </c>
      <c r="K5112">
        <v>0</v>
      </c>
      <c r="L5112">
        <v>0</v>
      </c>
      <c r="M5112" t="s">
        <v>8905</v>
      </c>
    </row>
    <row r="5113" spans="1:13">
      <c r="A5113" s="13">
        <f t="shared" si="79"/>
        <v>1</v>
      </c>
      <c r="B5113">
        <v>3008246</v>
      </c>
      <c r="C5113">
        <v>1380</v>
      </c>
      <c r="D5113">
        <v>1501</v>
      </c>
      <c r="E5113"/>
      <c r="F5113" t="s">
        <v>253</v>
      </c>
      <c r="G5113">
        <v>1</v>
      </c>
      <c r="H5113">
        <v>0</v>
      </c>
      <c r="I5113">
        <v>0</v>
      </c>
      <c r="J5113">
        <v>0</v>
      </c>
      <c r="K5113">
        <v>0</v>
      </c>
      <c r="L5113">
        <v>0</v>
      </c>
      <c r="M5113" t="s">
        <v>3621</v>
      </c>
    </row>
    <row r="5114" spans="1:13">
      <c r="A5114" s="13">
        <f t="shared" si="79"/>
        <v>2</v>
      </c>
      <c r="B5114">
        <v>3008247</v>
      </c>
      <c r="C5114">
        <v>1380</v>
      </c>
      <c r="D5114">
        <v>1501</v>
      </c>
      <c r="E5114"/>
      <c r="F5114" t="s">
        <v>253</v>
      </c>
      <c r="G5114">
        <v>2</v>
      </c>
      <c r="H5114">
        <v>0</v>
      </c>
      <c r="I5114">
        <v>0</v>
      </c>
      <c r="J5114">
        <v>0</v>
      </c>
      <c r="K5114">
        <v>0</v>
      </c>
      <c r="L5114">
        <v>0</v>
      </c>
      <c r="M5114" t="s">
        <v>3622</v>
      </c>
    </row>
    <row r="5115" spans="1:13">
      <c r="A5115" s="13">
        <f t="shared" si="79"/>
        <v>1</v>
      </c>
      <c r="B5115">
        <v>3008248</v>
      </c>
      <c r="C5115">
        <v>1380</v>
      </c>
      <c r="D5115">
        <v>1501</v>
      </c>
      <c r="E5115"/>
      <c r="F5115" t="s">
        <v>253</v>
      </c>
      <c r="G5115">
        <v>1</v>
      </c>
      <c r="H5115">
        <v>0</v>
      </c>
      <c r="I5115">
        <v>0</v>
      </c>
      <c r="J5115">
        <v>0</v>
      </c>
      <c r="K5115">
        <v>0</v>
      </c>
      <c r="L5115">
        <v>0</v>
      </c>
      <c r="M5115" t="s">
        <v>3623</v>
      </c>
    </row>
    <row r="5116" spans="1:13">
      <c r="A5116" s="13">
        <f t="shared" si="79"/>
        <v>1</v>
      </c>
      <c r="B5116">
        <v>3008250</v>
      </c>
      <c r="C5116">
        <v>1380</v>
      </c>
      <c r="D5116">
        <v>1500</v>
      </c>
      <c r="E5116"/>
      <c r="F5116" t="s">
        <v>253</v>
      </c>
      <c r="G5116">
        <v>1</v>
      </c>
      <c r="H5116">
        <v>0</v>
      </c>
      <c r="I5116">
        <v>0</v>
      </c>
      <c r="J5116">
        <v>0</v>
      </c>
      <c r="K5116">
        <v>0</v>
      </c>
      <c r="L5116">
        <v>0</v>
      </c>
      <c r="M5116" t="s">
        <v>3624</v>
      </c>
    </row>
    <row r="5117" spans="1:13">
      <c r="A5117" s="13">
        <f t="shared" si="79"/>
        <v>2</v>
      </c>
      <c r="B5117">
        <v>3008251</v>
      </c>
      <c r="C5117">
        <v>1380</v>
      </c>
      <c r="D5117">
        <v>1501</v>
      </c>
      <c r="E5117"/>
      <c r="F5117" t="s">
        <v>253</v>
      </c>
      <c r="G5117">
        <v>2</v>
      </c>
      <c r="H5117">
        <v>0</v>
      </c>
      <c r="I5117">
        <v>0</v>
      </c>
      <c r="J5117">
        <v>0</v>
      </c>
      <c r="K5117">
        <v>0</v>
      </c>
      <c r="L5117">
        <v>0</v>
      </c>
      <c r="M5117" t="s">
        <v>3625</v>
      </c>
    </row>
    <row r="5118" spans="1:13">
      <c r="A5118" s="13">
        <f t="shared" si="79"/>
        <v>1</v>
      </c>
      <c r="B5118">
        <v>3008252</v>
      </c>
      <c r="C5118">
        <v>1380</v>
      </c>
      <c r="D5118">
        <v>1500</v>
      </c>
      <c r="E5118"/>
      <c r="F5118" t="s">
        <v>253</v>
      </c>
      <c r="G5118">
        <v>1</v>
      </c>
      <c r="H5118">
        <v>0</v>
      </c>
      <c r="I5118">
        <v>0</v>
      </c>
      <c r="J5118">
        <v>0</v>
      </c>
      <c r="K5118">
        <v>0</v>
      </c>
      <c r="L5118">
        <v>0</v>
      </c>
      <c r="M5118" t="s">
        <v>8130</v>
      </c>
    </row>
    <row r="5119" spans="1:13">
      <c r="A5119" s="13">
        <f t="shared" si="79"/>
        <v>1</v>
      </c>
      <c r="B5119">
        <v>3008253</v>
      </c>
      <c r="C5119">
        <v>1380</v>
      </c>
      <c r="D5119">
        <v>1500</v>
      </c>
      <c r="E5119"/>
      <c r="F5119" t="s">
        <v>253</v>
      </c>
      <c r="G5119">
        <v>1</v>
      </c>
      <c r="H5119">
        <v>0</v>
      </c>
      <c r="I5119">
        <v>0</v>
      </c>
      <c r="J5119">
        <v>0</v>
      </c>
      <c r="K5119">
        <v>0</v>
      </c>
      <c r="L5119">
        <v>0</v>
      </c>
      <c r="M5119" t="s">
        <v>3626</v>
      </c>
    </row>
    <row r="5120" spans="1:13">
      <c r="A5120" s="13">
        <f t="shared" si="79"/>
        <v>17</v>
      </c>
      <c r="B5120">
        <v>3008254</v>
      </c>
      <c r="C5120">
        <v>1380</v>
      </c>
      <c r="D5120">
        <v>1500</v>
      </c>
      <c r="E5120"/>
      <c r="F5120" t="s">
        <v>253</v>
      </c>
      <c r="G5120">
        <v>17</v>
      </c>
      <c r="H5120">
        <v>0</v>
      </c>
      <c r="I5120">
        <v>0</v>
      </c>
      <c r="J5120">
        <v>0</v>
      </c>
      <c r="K5120">
        <v>0</v>
      </c>
      <c r="L5120">
        <v>0</v>
      </c>
      <c r="M5120" t="s">
        <v>3627</v>
      </c>
    </row>
    <row r="5121" spans="1:13">
      <c r="A5121" s="13">
        <f t="shared" si="79"/>
        <v>5</v>
      </c>
      <c r="B5121">
        <v>3008255</v>
      </c>
      <c r="C5121">
        <v>1380</v>
      </c>
      <c r="D5121">
        <v>1501</v>
      </c>
      <c r="E5121"/>
      <c r="F5121" t="s">
        <v>253</v>
      </c>
      <c r="G5121">
        <v>5</v>
      </c>
      <c r="H5121">
        <v>0</v>
      </c>
      <c r="I5121">
        <v>0</v>
      </c>
      <c r="J5121">
        <v>0</v>
      </c>
      <c r="K5121">
        <v>0</v>
      </c>
      <c r="L5121">
        <v>0</v>
      </c>
      <c r="M5121" t="s">
        <v>3628</v>
      </c>
    </row>
    <row r="5122" spans="1:13">
      <c r="A5122" s="13">
        <f t="shared" si="79"/>
        <v>1</v>
      </c>
      <c r="B5122">
        <v>3008256</v>
      </c>
      <c r="C5122">
        <v>1380</v>
      </c>
      <c r="D5122">
        <v>1500</v>
      </c>
      <c r="E5122"/>
      <c r="F5122" t="s">
        <v>253</v>
      </c>
      <c r="G5122">
        <v>1</v>
      </c>
      <c r="H5122">
        <v>0</v>
      </c>
      <c r="I5122">
        <v>0</v>
      </c>
      <c r="J5122">
        <v>0</v>
      </c>
      <c r="K5122">
        <v>0</v>
      </c>
      <c r="L5122">
        <v>0</v>
      </c>
      <c r="M5122" t="s">
        <v>3629</v>
      </c>
    </row>
    <row r="5123" spans="1:13">
      <c r="A5123" s="13">
        <f t="shared" ref="A5123:A5186" si="80">G5123+H5123+I5123</f>
        <v>2</v>
      </c>
      <c r="B5123">
        <v>3008257</v>
      </c>
      <c r="C5123">
        <v>1380</v>
      </c>
      <c r="D5123">
        <v>1500</v>
      </c>
      <c r="E5123"/>
      <c r="F5123" t="s">
        <v>253</v>
      </c>
      <c r="G5123">
        <v>2</v>
      </c>
      <c r="H5123">
        <v>0</v>
      </c>
      <c r="I5123">
        <v>0</v>
      </c>
      <c r="J5123">
        <v>0</v>
      </c>
      <c r="K5123">
        <v>0</v>
      </c>
      <c r="L5123">
        <v>0</v>
      </c>
      <c r="M5123" t="s">
        <v>3630</v>
      </c>
    </row>
    <row r="5124" spans="1:13">
      <c r="A5124" s="13">
        <f t="shared" si="80"/>
        <v>5</v>
      </c>
      <c r="B5124">
        <v>3008258</v>
      </c>
      <c r="C5124">
        <v>1380</v>
      </c>
      <c r="D5124">
        <v>1500</v>
      </c>
      <c r="E5124"/>
      <c r="F5124" t="s">
        <v>253</v>
      </c>
      <c r="G5124">
        <v>5</v>
      </c>
      <c r="H5124">
        <v>0</v>
      </c>
      <c r="I5124">
        <v>0</v>
      </c>
      <c r="J5124">
        <v>0</v>
      </c>
      <c r="K5124">
        <v>0</v>
      </c>
      <c r="L5124">
        <v>0</v>
      </c>
      <c r="M5124" t="s">
        <v>3631</v>
      </c>
    </row>
    <row r="5125" spans="1:13">
      <c r="A5125" s="13">
        <f t="shared" si="80"/>
        <v>15</v>
      </c>
      <c r="B5125">
        <v>3008259</v>
      </c>
      <c r="C5125">
        <v>1380</v>
      </c>
      <c r="D5125">
        <v>1500</v>
      </c>
      <c r="E5125"/>
      <c r="F5125" t="s">
        <v>253</v>
      </c>
      <c r="G5125">
        <v>15</v>
      </c>
      <c r="H5125">
        <v>0</v>
      </c>
      <c r="I5125">
        <v>0</v>
      </c>
      <c r="J5125">
        <v>0</v>
      </c>
      <c r="K5125">
        <v>0</v>
      </c>
      <c r="L5125">
        <v>0</v>
      </c>
      <c r="M5125" t="s">
        <v>3632</v>
      </c>
    </row>
    <row r="5126" spans="1:13">
      <c r="A5126" s="13">
        <f t="shared" si="80"/>
        <v>17</v>
      </c>
      <c r="B5126">
        <v>3008260</v>
      </c>
      <c r="C5126">
        <v>1380</v>
      </c>
      <c r="D5126">
        <v>1500</v>
      </c>
      <c r="E5126"/>
      <c r="F5126" t="s">
        <v>253</v>
      </c>
      <c r="G5126">
        <v>17</v>
      </c>
      <c r="H5126">
        <v>0</v>
      </c>
      <c r="I5126">
        <v>0</v>
      </c>
      <c r="J5126">
        <v>0</v>
      </c>
      <c r="K5126">
        <v>0</v>
      </c>
      <c r="L5126">
        <v>0</v>
      </c>
      <c r="M5126" t="s">
        <v>3633</v>
      </c>
    </row>
    <row r="5127" spans="1:13">
      <c r="A5127" s="13">
        <f t="shared" si="80"/>
        <v>10</v>
      </c>
      <c r="B5127">
        <v>3008261</v>
      </c>
      <c r="C5127">
        <v>1380</v>
      </c>
      <c r="D5127">
        <v>1501</v>
      </c>
      <c r="E5127"/>
      <c r="F5127" t="s">
        <v>253</v>
      </c>
      <c r="G5127">
        <v>10</v>
      </c>
      <c r="H5127">
        <v>0</v>
      </c>
      <c r="I5127">
        <v>0</v>
      </c>
      <c r="J5127">
        <v>0</v>
      </c>
      <c r="K5127">
        <v>0</v>
      </c>
      <c r="L5127">
        <v>0</v>
      </c>
      <c r="M5127" t="s">
        <v>3634</v>
      </c>
    </row>
    <row r="5128" spans="1:13">
      <c r="A5128" s="13">
        <f t="shared" si="80"/>
        <v>8</v>
      </c>
      <c r="B5128">
        <v>3008262</v>
      </c>
      <c r="C5128">
        <v>1380</v>
      </c>
      <c r="D5128">
        <v>1500</v>
      </c>
      <c r="E5128"/>
      <c r="F5128" t="s">
        <v>253</v>
      </c>
      <c r="G5128">
        <v>8</v>
      </c>
      <c r="H5128">
        <v>0</v>
      </c>
      <c r="I5128">
        <v>0</v>
      </c>
      <c r="J5128">
        <v>0</v>
      </c>
      <c r="K5128">
        <v>0</v>
      </c>
      <c r="L5128">
        <v>0</v>
      </c>
      <c r="M5128" t="s">
        <v>3635</v>
      </c>
    </row>
    <row r="5129" spans="1:13">
      <c r="A5129" s="13">
        <f t="shared" si="80"/>
        <v>1</v>
      </c>
      <c r="B5129">
        <v>3008263</v>
      </c>
      <c r="C5129">
        <v>1380</v>
      </c>
      <c r="D5129">
        <v>1500</v>
      </c>
      <c r="E5129"/>
      <c r="F5129" t="s">
        <v>253</v>
      </c>
      <c r="G5129">
        <v>1</v>
      </c>
      <c r="H5129">
        <v>0</v>
      </c>
      <c r="I5129">
        <v>0</v>
      </c>
      <c r="J5129">
        <v>0</v>
      </c>
      <c r="K5129">
        <v>0</v>
      </c>
      <c r="L5129">
        <v>0</v>
      </c>
      <c r="M5129" t="s">
        <v>7784</v>
      </c>
    </row>
    <row r="5130" spans="1:13">
      <c r="A5130" s="13">
        <f t="shared" si="80"/>
        <v>1</v>
      </c>
      <c r="B5130">
        <v>3008264</v>
      </c>
      <c r="C5130">
        <v>1380</v>
      </c>
      <c r="D5130">
        <v>1500</v>
      </c>
      <c r="E5130"/>
      <c r="F5130" t="s">
        <v>253</v>
      </c>
      <c r="G5130">
        <v>1</v>
      </c>
      <c r="H5130">
        <v>0</v>
      </c>
      <c r="I5130">
        <v>0</v>
      </c>
      <c r="J5130">
        <v>0</v>
      </c>
      <c r="K5130">
        <v>0</v>
      </c>
      <c r="L5130">
        <v>0</v>
      </c>
      <c r="M5130" t="s">
        <v>8570</v>
      </c>
    </row>
    <row r="5131" spans="1:13">
      <c r="A5131" s="13">
        <f t="shared" si="80"/>
        <v>3</v>
      </c>
      <c r="B5131">
        <v>3008265</v>
      </c>
      <c r="C5131">
        <v>1380</v>
      </c>
      <c r="D5131">
        <v>1501</v>
      </c>
      <c r="E5131"/>
      <c r="F5131" t="s">
        <v>253</v>
      </c>
      <c r="G5131">
        <v>3</v>
      </c>
      <c r="H5131">
        <v>0</v>
      </c>
      <c r="I5131">
        <v>0</v>
      </c>
      <c r="J5131">
        <v>0</v>
      </c>
      <c r="K5131">
        <v>0</v>
      </c>
      <c r="L5131">
        <v>0</v>
      </c>
      <c r="M5131" t="s">
        <v>3636</v>
      </c>
    </row>
    <row r="5132" spans="1:13">
      <c r="A5132" s="13">
        <f t="shared" si="80"/>
        <v>4</v>
      </c>
      <c r="B5132">
        <v>3008266</v>
      </c>
      <c r="C5132">
        <v>1380</v>
      </c>
      <c r="D5132">
        <v>1500</v>
      </c>
      <c r="E5132"/>
      <c r="F5132" t="s">
        <v>253</v>
      </c>
      <c r="G5132">
        <v>4</v>
      </c>
      <c r="H5132">
        <v>0</v>
      </c>
      <c r="I5132">
        <v>0</v>
      </c>
      <c r="J5132">
        <v>0</v>
      </c>
      <c r="K5132">
        <v>0</v>
      </c>
      <c r="L5132">
        <v>0</v>
      </c>
      <c r="M5132" t="s">
        <v>3637</v>
      </c>
    </row>
    <row r="5133" spans="1:13">
      <c r="A5133" s="13">
        <f t="shared" si="80"/>
        <v>1</v>
      </c>
      <c r="B5133">
        <v>3008267</v>
      </c>
      <c r="C5133">
        <v>1380</v>
      </c>
      <c r="D5133">
        <v>1500</v>
      </c>
      <c r="E5133"/>
      <c r="F5133" t="s">
        <v>253</v>
      </c>
      <c r="G5133">
        <v>1</v>
      </c>
      <c r="H5133">
        <v>0</v>
      </c>
      <c r="I5133">
        <v>0</v>
      </c>
      <c r="J5133">
        <v>0</v>
      </c>
      <c r="K5133">
        <v>0</v>
      </c>
      <c r="L5133">
        <v>0</v>
      </c>
      <c r="M5133" t="s">
        <v>3638</v>
      </c>
    </row>
    <row r="5134" spans="1:13">
      <c r="A5134" s="13">
        <f t="shared" si="80"/>
        <v>1</v>
      </c>
      <c r="B5134">
        <v>3008267</v>
      </c>
      <c r="C5134">
        <v>1400</v>
      </c>
      <c r="D5134">
        <v>1500</v>
      </c>
      <c r="E5134"/>
      <c r="F5134" t="s">
        <v>253</v>
      </c>
      <c r="G5134">
        <v>1</v>
      </c>
      <c r="H5134">
        <v>0</v>
      </c>
      <c r="I5134">
        <v>0</v>
      </c>
      <c r="J5134">
        <v>0</v>
      </c>
      <c r="K5134">
        <v>0</v>
      </c>
      <c r="L5134">
        <v>0</v>
      </c>
      <c r="M5134" t="s">
        <v>3638</v>
      </c>
    </row>
    <row r="5135" spans="1:13">
      <c r="A5135" s="13">
        <f t="shared" si="80"/>
        <v>1</v>
      </c>
      <c r="B5135">
        <v>3008270</v>
      </c>
      <c r="C5135">
        <v>1380</v>
      </c>
      <c r="D5135">
        <v>1500</v>
      </c>
      <c r="E5135"/>
      <c r="F5135" t="s">
        <v>253</v>
      </c>
      <c r="G5135">
        <v>1</v>
      </c>
      <c r="H5135">
        <v>0</v>
      </c>
      <c r="I5135">
        <v>0</v>
      </c>
      <c r="J5135">
        <v>0</v>
      </c>
      <c r="K5135">
        <v>0</v>
      </c>
      <c r="L5135">
        <v>0</v>
      </c>
      <c r="M5135" t="s">
        <v>3639</v>
      </c>
    </row>
    <row r="5136" spans="1:13">
      <c r="A5136" s="13">
        <f t="shared" si="80"/>
        <v>1</v>
      </c>
      <c r="B5136">
        <v>3008271</v>
      </c>
      <c r="C5136">
        <v>1380</v>
      </c>
      <c r="D5136">
        <v>1501</v>
      </c>
      <c r="E5136"/>
      <c r="F5136" t="s">
        <v>253</v>
      </c>
      <c r="G5136">
        <v>1</v>
      </c>
      <c r="H5136">
        <v>0</v>
      </c>
      <c r="I5136">
        <v>0</v>
      </c>
      <c r="J5136">
        <v>0</v>
      </c>
      <c r="K5136">
        <v>0</v>
      </c>
      <c r="L5136">
        <v>0</v>
      </c>
      <c r="M5136" t="s">
        <v>3640</v>
      </c>
    </row>
    <row r="5137" spans="1:13">
      <c r="A5137" s="13">
        <f t="shared" si="80"/>
        <v>2</v>
      </c>
      <c r="B5137">
        <v>3008272</v>
      </c>
      <c r="C5137">
        <v>1380</v>
      </c>
      <c r="D5137">
        <v>1501</v>
      </c>
      <c r="E5137"/>
      <c r="F5137" t="s">
        <v>253</v>
      </c>
      <c r="G5137">
        <v>2</v>
      </c>
      <c r="H5137">
        <v>0</v>
      </c>
      <c r="I5137">
        <v>0</v>
      </c>
      <c r="J5137">
        <v>0</v>
      </c>
      <c r="K5137">
        <v>0</v>
      </c>
      <c r="L5137">
        <v>0</v>
      </c>
      <c r="M5137" t="s">
        <v>3641</v>
      </c>
    </row>
    <row r="5138" spans="1:13">
      <c r="A5138" s="13">
        <f t="shared" si="80"/>
        <v>1</v>
      </c>
      <c r="B5138">
        <v>3008273</v>
      </c>
      <c r="C5138">
        <v>1380</v>
      </c>
      <c r="D5138">
        <v>1501</v>
      </c>
      <c r="E5138"/>
      <c r="F5138" t="s">
        <v>253</v>
      </c>
      <c r="G5138">
        <v>1</v>
      </c>
      <c r="H5138">
        <v>0</v>
      </c>
      <c r="I5138">
        <v>0</v>
      </c>
      <c r="J5138">
        <v>0</v>
      </c>
      <c r="K5138">
        <v>0</v>
      </c>
      <c r="L5138">
        <v>0</v>
      </c>
      <c r="M5138" t="s">
        <v>3642</v>
      </c>
    </row>
    <row r="5139" spans="1:13">
      <c r="A5139" s="13">
        <f t="shared" si="80"/>
        <v>1</v>
      </c>
      <c r="B5139">
        <v>3008274</v>
      </c>
      <c r="C5139">
        <v>1380</v>
      </c>
      <c r="D5139">
        <v>1501</v>
      </c>
      <c r="E5139"/>
      <c r="F5139" t="s">
        <v>253</v>
      </c>
      <c r="G5139">
        <v>1</v>
      </c>
      <c r="H5139">
        <v>0</v>
      </c>
      <c r="I5139">
        <v>0</v>
      </c>
      <c r="J5139">
        <v>0</v>
      </c>
      <c r="K5139">
        <v>0</v>
      </c>
      <c r="L5139">
        <v>0</v>
      </c>
      <c r="M5139" t="s">
        <v>3643</v>
      </c>
    </row>
    <row r="5140" spans="1:13">
      <c r="A5140" s="13">
        <f t="shared" si="80"/>
        <v>1</v>
      </c>
      <c r="B5140">
        <v>3008275</v>
      </c>
      <c r="C5140">
        <v>1380</v>
      </c>
      <c r="D5140">
        <v>1501</v>
      </c>
      <c r="E5140"/>
      <c r="F5140" t="s">
        <v>253</v>
      </c>
      <c r="G5140">
        <v>1</v>
      </c>
      <c r="H5140">
        <v>0</v>
      </c>
      <c r="I5140">
        <v>0</v>
      </c>
      <c r="J5140">
        <v>0</v>
      </c>
      <c r="K5140">
        <v>0</v>
      </c>
      <c r="L5140">
        <v>0</v>
      </c>
      <c r="M5140" t="s">
        <v>3644</v>
      </c>
    </row>
    <row r="5141" spans="1:13">
      <c r="A5141" s="13">
        <f t="shared" si="80"/>
        <v>1</v>
      </c>
      <c r="B5141">
        <v>3008276</v>
      </c>
      <c r="C5141">
        <v>1380</v>
      </c>
      <c r="D5141">
        <v>1501</v>
      </c>
      <c r="E5141"/>
      <c r="F5141" t="s">
        <v>253</v>
      </c>
      <c r="G5141">
        <v>1</v>
      </c>
      <c r="H5141">
        <v>0</v>
      </c>
      <c r="I5141">
        <v>0</v>
      </c>
      <c r="J5141">
        <v>0</v>
      </c>
      <c r="K5141">
        <v>0</v>
      </c>
      <c r="L5141">
        <v>0</v>
      </c>
      <c r="M5141" t="s">
        <v>3645</v>
      </c>
    </row>
    <row r="5142" spans="1:13">
      <c r="A5142" s="13">
        <f t="shared" si="80"/>
        <v>2</v>
      </c>
      <c r="B5142">
        <v>3008277</v>
      </c>
      <c r="C5142">
        <v>1380</v>
      </c>
      <c r="D5142">
        <v>1501</v>
      </c>
      <c r="E5142"/>
      <c r="F5142" t="s">
        <v>253</v>
      </c>
      <c r="G5142">
        <v>2</v>
      </c>
      <c r="H5142">
        <v>0</v>
      </c>
      <c r="I5142">
        <v>0</v>
      </c>
      <c r="J5142">
        <v>0</v>
      </c>
      <c r="K5142">
        <v>0</v>
      </c>
      <c r="L5142">
        <v>0</v>
      </c>
      <c r="M5142" t="s">
        <v>3646</v>
      </c>
    </row>
    <row r="5143" spans="1:13">
      <c r="A5143" s="13">
        <f t="shared" si="80"/>
        <v>6</v>
      </c>
      <c r="B5143">
        <v>3008278</v>
      </c>
      <c r="C5143">
        <v>1380</v>
      </c>
      <c r="D5143">
        <v>1500</v>
      </c>
      <c r="E5143"/>
      <c r="F5143" t="s">
        <v>253</v>
      </c>
      <c r="G5143">
        <v>6</v>
      </c>
      <c r="H5143">
        <v>0</v>
      </c>
      <c r="I5143">
        <v>0</v>
      </c>
      <c r="J5143">
        <v>0</v>
      </c>
      <c r="K5143">
        <v>0</v>
      </c>
      <c r="L5143">
        <v>0</v>
      </c>
      <c r="M5143" t="s">
        <v>3647</v>
      </c>
    </row>
    <row r="5144" spans="1:13">
      <c r="A5144" s="13">
        <f t="shared" si="80"/>
        <v>1</v>
      </c>
      <c r="B5144">
        <v>3008279</v>
      </c>
      <c r="C5144">
        <v>1380</v>
      </c>
      <c r="D5144">
        <v>1501</v>
      </c>
      <c r="E5144"/>
      <c r="F5144" t="s">
        <v>253</v>
      </c>
      <c r="G5144">
        <v>1</v>
      </c>
      <c r="H5144">
        <v>0</v>
      </c>
      <c r="I5144">
        <v>0</v>
      </c>
      <c r="J5144">
        <v>0</v>
      </c>
      <c r="K5144">
        <v>0</v>
      </c>
      <c r="L5144">
        <v>0</v>
      </c>
      <c r="M5144" t="s">
        <v>3648</v>
      </c>
    </row>
    <row r="5145" spans="1:13">
      <c r="A5145" s="13">
        <f t="shared" si="80"/>
        <v>2</v>
      </c>
      <c r="B5145">
        <v>3008280</v>
      </c>
      <c r="C5145">
        <v>1380</v>
      </c>
      <c r="D5145">
        <v>1501</v>
      </c>
      <c r="E5145"/>
      <c r="F5145" t="s">
        <v>253</v>
      </c>
      <c r="G5145">
        <v>2</v>
      </c>
      <c r="H5145">
        <v>0</v>
      </c>
      <c r="I5145">
        <v>0</v>
      </c>
      <c r="J5145">
        <v>0</v>
      </c>
      <c r="K5145">
        <v>0</v>
      </c>
      <c r="L5145">
        <v>0</v>
      </c>
      <c r="M5145" t="s">
        <v>3649</v>
      </c>
    </row>
    <row r="5146" spans="1:13">
      <c r="A5146" s="13">
        <f t="shared" si="80"/>
        <v>1</v>
      </c>
      <c r="B5146">
        <v>3008281</v>
      </c>
      <c r="C5146">
        <v>1380</v>
      </c>
      <c r="D5146">
        <v>1500</v>
      </c>
      <c r="E5146"/>
      <c r="F5146" t="s">
        <v>253</v>
      </c>
      <c r="G5146">
        <v>1</v>
      </c>
      <c r="H5146">
        <v>0</v>
      </c>
      <c r="I5146">
        <v>0</v>
      </c>
      <c r="J5146">
        <v>0</v>
      </c>
      <c r="K5146">
        <v>0</v>
      </c>
      <c r="L5146">
        <v>0</v>
      </c>
      <c r="M5146" t="s">
        <v>7523</v>
      </c>
    </row>
    <row r="5147" spans="1:13">
      <c r="A5147" s="13">
        <f t="shared" si="80"/>
        <v>5</v>
      </c>
      <c r="B5147">
        <v>3008283</v>
      </c>
      <c r="C5147">
        <v>1380</v>
      </c>
      <c r="D5147">
        <v>1501</v>
      </c>
      <c r="E5147"/>
      <c r="F5147" t="s">
        <v>253</v>
      </c>
      <c r="G5147">
        <v>5</v>
      </c>
      <c r="H5147">
        <v>0</v>
      </c>
      <c r="I5147">
        <v>0</v>
      </c>
      <c r="J5147">
        <v>0</v>
      </c>
      <c r="K5147">
        <v>0</v>
      </c>
      <c r="L5147">
        <v>0</v>
      </c>
      <c r="M5147" t="s">
        <v>3650</v>
      </c>
    </row>
    <row r="5148" spans="1:13">
      <c r="A5148" s="13">
        <f t="shared" si="80"/>
        <v>2</v>
      </c>
      <c r="B5148">
        <v>3008284</v>
      </c>
      <c r="C5148">
        <v>1380</v>
      </c>
      <c r="D5148">
        <v>1500</v>
      </c>
      <c r="E5148"/>
      <c r="F5148" t="s">
        <v>253</v>
      </c>
      <c r="G5148">
        <v>2</v>
      </c>
      <c r="H5148">
        <v>0</v>
      </c>
      <c r="I5148">
        <v>0</v>
      </c>
      <c r="J5148">
        <v>0</v>
      </c>
      <c r="K5148">
        <v>0</v>
      </c>
      <c r="L5148">
        <v>0</v>
      </c>
      <c r="M5148" t="s">
        <v>3651</v>
      </c>
    </row>
    <row r="5149" spans="1:13">
      <c r="A5149" s="13">
        <f t="shared" si="80"/>
        <v>1</v>
      </c>
      <c r="B5149">
        <v>3008287</v>
      </c>
      <c r="C5149">
        <v>1380</v>
      </c>
      <c r="D5149">
        <v>1501</v>
      </c>
      <c r="E5149"/>
      <c r="F5149" t="s">
        <v>253</v>
      </c>
      <c r="G5149">
        <v>1</v>
      </c>
      <c r="H5149">
        <v>0</v>
      </c>
      <c r="I5149">
        <v>0</v>
      </c>
      <c r="J5149">
        <v>0</v>
      </c>
      <c r="K5149">
        <v>0</v>
      </c>
      <c r="L5149">
        <v>0</v>
      </c>
      <c r="M5149" t="s">
        <v>3652</v>
      </c>
    </row>
    <row r="5150" spans="1:13">
      <c r="A5150" s="13">
        <f t="shared" si="80"/>
        <v>1</v>
      </c>
      <c r="B5150">
        <v>3008289</v>
      </c>
      <c r="C5150">
        <v>1380</v>
      </c>
      <c r="D5150">
        <v>1501</v>
      </c>
      <c r="E5150"/>
      <c r="F5150" t="s">
        <v>253</v>
      </c>
      <c r="G5150">
        <v>1</v>
      </c>
      <c r="H5150">
        <v>0</v>
      </c>
      <c r="I5150">
        <v>0</v>
      </c>
      <c r="J5150">
        <v>0</v>
      </c>
      <c r="K5150">
        <v>0</v>
      </c>
      <c r="L5150">
        <v>0</v>
      </c>
      <c r="M5150" t="s">
        <v>3653</v>
      </c>
    </row>
    <row r="5151" spans="1:13">
      <c r="A5151" s="13">
        <f t="shared" si="80"/>
        <v>4</v>
      </c>
      <c r="B5151">
        <v>3008291</v>
      </c>
      <c r="C5151">
        <v>1380</v>
      </c>
      <c r="D5151">
        <v>1500</v>
      </c>
      <c r="E5151"/>
      <c r="F5151" t="s">
        <v>253</v>
      </c>
      <c r="G5151">
        <v>4</v>
      </c>
      <c r="H5151">
        <v>0</v>
      </c>
      <c r="I5151">
        <v>0</v>
      </c>
      <c r="J5151">
        <v>0</v>
      </c>
      <c r="K5151">
        <v>0</v>
      </c>
      <c r="L5151">
        <v>0</v>
      </c>
      <c r="M5151" t="s">
        <v>3654</v>
      </c>
    </row>
    <row r="5152" spans="1:13">
      <c r="A5152" s="13">
        <f t="shared" si="80"/>
        <v>5</v>
      </c>
      <c r="B5152">
        <v>3008292</v>
      </c>
      <c r="C5152">
        <v>1380</v>
      </c>
      <c r="D5152">
        <v>1500</v>
      </c>
      <c r="E5152"/>
      <c r="F5152" t="s">
        <v>253</v>
      </c>
      <c r="G5152">
        <v>5</v>
      </c>
      <c r="H5152">
        <v>0</v>
      </c>
      <c r="I5152">
        <v>0</v>
      </c>
      <c r="J5152">
        <v>0</v>
      </c>
      <c r="K5152">
        <v>0</v>
      </c>
      <c r="L5152">
        <v>0</v>
      </c>
      <c r="M5152" t="s">
        <v>3655</v>
      </c>
    </row>
    <row r="5153" spans="1:13">
      <c r="A5153" s="13">
        <f t="shared" si="80"/>
        <v>3</v>
      </c>
      <c r="B5153">
        <v>3008293</v>
      </c>
      <c r="C5153">
        <v>1380</v>
      </c>
      <c r="D5153">
        <v>1500</v>
      </c>
      <c r="E5153"/>
      <c r="F5153" t="s">
        <v>253</v>
      </c>
      <c r="G5153">
        <v>3</v>
      </c>
      <c r="H5153">
        <v>0</v>
      </c>
      <c r="I5153">
        <v>0</v>
      </c>
      <c r="J5153">
        <v>0</v>
      </c>
      <c r="K5153">
        <v>0</v>
      </c>
      <c r="L5153">
        <v>0</v>
      </c>
      <c r="M5153" t="s">
        <v>8102</v>
      </c>
    </row>
    <row r="5154" spans="1:13">
      <c r="A5154" s="13">
        <f t="shared" si="80"/>
        <v>3</v>
      </c>
      <c r="B5154">
        <v>3008294</v>
      </c>
      <c r="C5154">
        <v>1380</v>
      </c>
      <c r="D5154">
        <v>1500</v>
      </c>
      <c r="E5154"/>
      <c r="F5154" t="s">
        <v>253</v>
      </c>
      <c r="G5154">
        <v>3</v>
      </c>
      <c r="H5154">
        <v>0</v>
      </c>
      <c r="I5154">
        <v>0</v>
      </c>
      <c r="J5154">
        <v>0</v>
      </c>
      <c r="K5154">
        <v>0</v>
      </c>
      <c r="L5154">
        <v>0</v>
      </c>
      <c r="M5154" t="s">
        <v>8103</v>
      </c>
    </row>
    <row r="5155" spans="1:13">
      <c r="A5155" s="13">
        <f t="shared" si="80"/>
        <v>3</v>
      </c>
      <c r="B5155">
        <v>3008295</v>
      </c>
      <c r="C5155">
        <v>1380</v>
      </c>
      <c r="D5155">
        <v>1500</v>
      </c>
      <c r="E5155"/>
      <c r="F5155" t="s">
        <v>253</v>
      </c>
      <c r="G5155">
        <v>3</v>
      </c>
      <c r="H5155">
        <v>0</v>
      </c>
      <c r="I5155">
        <v>0</v>
      </c>
      <c r="J5155">
        <v>0</v>
      </c>
      <c r="K5155">
        <v>0</v>
      </c>
      <c r="L5155">
        <v>0</v>
      </c>
      <c r="M5155" t="s">
        <v>8104</v>
      </c>
    </row>
    <row r="5156" spans="1:13">
      <c r="A5156" s="13">
        <f t="shared" si="80"/>
        <v>1</v>
      </c>
      <c r="B5156">
        <v>3008296</v>
      </c>
      <c r="C5156">
        <v>1380</v>
      </c>
      <c r="D5156">
        <v>1500</v>
      </c>
      <c r="E5156"/>
      <c r="F5156" t="s">
        <v>253</v>
      </c>
      <c r="G5156">
        <v>1</v>
      </c>
      <c r="H5156">
        <v>0</v>
      </c>
      <c r="I5156">
        <v>0</v>
      </c>
      <c r="J5156">
        <v>0</v>
      </c>
      <c r="K5156">
        <v>0</v>
      </c>
      <c r="L5156">
        <v>0</v>
      </c>
      <c r="M5156" t="s">
        <v>3656</v>
      </c>
    </row>
    <row r="5157" spans="1:13">
      <c r="A5157" s="13">
        <f t="shared" si="80"/>
        <v>4</v>
      </c>
      <c r="B5157">
        <v>3008297</v>
      </c>
      <c r="C5157">
        <v>1380</v>
      </c>
      <c r="D5157">
        <v>1500</v>
      </c>
      <c r="E5157"/>
      <c r="F5157" t="s">
        <v>253</v>
      </c>
      <c r="G5157">
        <v>4</v>
      </c>
      <c r="H5157">
        <v>0</v>
      </c>
      <c r="I5157">
        <v>0</v>
      </c>
      <c r="J5157">
        <v>0</v>
      </c>
      <c r="K5157">
        <v>0</v>
      </c>
      <c r="L5157">
        <v>0</v>
      </c>
      <c r="M5157" t="s">
        <v>3657</v>
      </c>
    </row>
    <row r="5158" spans="1:13">
      <c r="A5158" s="13">
        <f t="shared" si="80"/>
        <v>4</v>
      </c>
      <c r="B5158">
        <v>3008298</v>
      </c>
      <c r="C5158">
        <v>1380</v>
      </c>
      <c r="D5158">
        <v>1501</v>
      </c>
      <c r="E5158"/>
      <c r="F5158" t="s">
        <v>253</v>
      </c>
      <c r="G5158">
        <v>4</v>
      </c>
      <c r="H5158">
        <v>0</v>
      </c>
      <c r="I5158">
        <v>0</v>
      </c>
      <c r="J5158">
        <v>0</v>
      </c>
      <c r="K5158">
        <v>0</v>
      </c>
      <c r="L5158">
        <v>0</v>
      </c>
      <c r="M5158" t="s">
        <v>3658</v>
      </c>
    </row>
    <row r="5159" spans="1:13">
      <c r="A5159" s="13">
        <f t="shared" si="80"/>
        <v>1</v>
      </c>
      <c r="B5159">
        <v>3008299</v>
      </c>
      <c r="C5159">
        <v>1380</v>
      </c>
      <c r="D5159">
        <v>1501</v>
      </c>
      <c r="E5159"/>
      <c r="F5159" t="s">
        <v>253</v>
      </c>
      <c r="G5159">
        <v>1</v>
      </c>
      <c r="H5159">
        <v>0</v>
      </c>
      <c r="I5159">
        <v>0</v>
      </c>
      <c r="J5159">
        <v>0</v>
      </c>
      <c r="K5159">
        <v>0</v>
      </c>
      <c r="L5159">
        <v>0</v>
      </c>
      <c r="M5159" t="s">
        <v>3659</v>
      </c>
    </row>
    <row r="5160" spans="1:13">
      <c r="A5160" s="13">
        <f t="shared" si="80"/>
        <v>2</v>
      </c>
      <c r="B5160">
        <v>3008300</v>
      </c>
      <c r="C5160">
        <v>1380</v>
      </c>
      <c r="D5160">
        <v>1501</v>
      </c>
      <c r="E5160"/>
      <c r="F5160" t="s">
        <v>253</v>
      </c>
      <c r="G5160">
        <v>2</v>
      </c>
      <c r="H5160">
        <v>0</v>
      </c>
      <c r="I5160">
        <v>0</v>
      </c>
      <c r="J5160">
        <v>0</v>
      </c>
      <c r="K5160">
        <v>0</v>
      </c>
      <c r="L5160">
        <v>0</v>
      </c>
      <c r="M5160" t="s">
        <v>3660</v>
      </c>
    </row>
    <row r="5161" spans="1:13">
      <c r="A5161" s="13">
        <f t="shared" si="80"/>
        <v>1</v>
      </c>
      <c r="B5161">
        <v>3008301</v>
      </c>
      <c r="C5161">
        <v>1380</v>
      </c>
      <c r="D5161">
        <v>1501</v>
      </c>
      <c r="E5161"/>
      <c r="F5161" t="s">
        <v>253</v>
      </c>
      <c r="G5161">
        <v>1</v>
      </c>
      <c r="H5161">
        <v>0</v>
      </c>
      <c r="I5161">
        <v>0</v>
      </c>
      <c r="J5161">
        <v>0</v>
      </c>
      <c r="K5161">
        <v>0</v>
      </c>
      <c r="L5161">
        <v>0</v>
      </c>
      <c r="M5161" t="s">
        <v>3661</v>
      </c>
    </row>
    <row r="5162" spans="1:13">
      <c r="A5162" s="13">
        <f t="shared" si="80"/>
        <v>1</v>
      </c>
      <c r="B5162">
        <v>3008302</v>
      </c>
      <c r="C5162">
        <v>1380</v>
      </c>
      <c r="D5162">
        <v>1501</v>
      </c>
      <c r="E5162"/>
      <c r="F5162" t="s">
        <v>253</v>
      </c>
      <c r="G5162">
        <v>1</v>
      </c>
      <c r="H5162">
        <v>0</v>
      </c>
      <c r="I5162">
        <v>0</v>
      </c>
      <c r="J5162">
        <v>0</v>
      </c>
      <c r="K5162">
        <v>0</v>
      </c>
      <c r="L5162">
        <v>0</v>
      </c>
      <c r="M5162" t="s">
        <v>3662</v>
      </c>
    </row>
    <row r="5163" spans="1:13">
      <c r="A5163" s="13">
        <f t="shared" si="80"/>
        <v>2</v>
      </c>
      <c r="B5163">
        <v>3008303</v>
      </c>
      <c r="C5163">
        <v>1380</v>
      </c>
      <c r="D5163">
        <v>1501</v>
      </c>
      <c r="E5163"/>
      <c r="F5163" t="s">
        <v>253</v>
      </c>
      <c r="G5163">
        <v>2</v>
      </c>
      <c r="H5163">
        <v>0</v>
      </c>
      <c r="I5163">
        <v>0</v>
      </c>
      <c r="J5163">
        <v>0</v>
      </c>
      <c r="K5163">
        <v>0</v>
      </c>
      <c r="L5163">
        <v>0</v>
      </c>
      <c r="M5163" t="s">
        <v>3663</v>
      </c>
    </row>
    <row r="5164" spans="1:13">
      <c r="A5164" s="13">
        <f t="shared" si="80"/>
        <v>2</v>
      </c>
      <c r="B5164">
        <v>3008304</v>
      </c>
      <c r="C5164">
        <v>1380</v>
      </c>
      <c r="D5164">
        <v>1501</v>
      </c>
      <c r="E5164"/>
      <c r="F5164" t="s">
        <v>253</v>
      </c>
      <c r="G5164">
        <v>2</v>
      </c>
      <c r="H5164">
        <v>0</v>
      </c>
      <c r="I5164">
        <v>0</v>
      </c>
      <c r="J5164">
        <v>0</v>
      </c>
      <c r="K5164">
        <v>0</v>
      </c>
      <c r="L5164">
        <v>0</v>
      </c>
      <c r="M5164" t="s">
        <v>3664</v>
      </c>
    </row>
    <row r="5165" spans="1:13">
      <c r="A5165" s="13">
        <f t="shared" si="80"/>
        <v>2</v>
      </c>
      <c r="B5165">
        <v>3008305</v>
      </c>
      <c r="C5165">
        <v>1380</v>
      </c>
      <c r="D5165">
        <v>1501</v>
      </c>
      <c r="E5165"/>
      <c r="F5165" t="s">
        <v>253</v>
      </c>
      <c r="G5165">
        <v>2</v>
      </c>
      <c r="H5165">
        <v>0</v>
      </c>
      <c r="I5165">
        <v>0</v>
      </c>
      <c r="J5165">
        <v>0</v>
      </c>
      <c r="K5165">
        <v>0</v>
      </c>
      <c r="L5165">
        <v>0</v>
      </c>
      <c r="M5165" t="s">
        <v>3665</v>
      </c>
    </row>
    <row r="5166" spans="1:13">
      <c r="A5166" s="13">
        <f t="shared" si="80"/>
        <v>7</v>
      </c>
      <c r="B5166">
        <v>3008306</v>
      </c>
      <c r="C5166">
        <v>1380</v>
      </c>
      <c r="D5166">
        <v>1500</v>
      </c>
      <c r="E5166"/>
      <c r="F5166" t="s">
        <v>253</v>
      </c>
      <c r="G5166">
        <v>7</v>
      </c>
      <c r="H5166">
        <v>0</v>
      </c>
      <c r="I5166">
        <v>0</v>
      </c>
      <c r="J5166">
        <v>0</v>
      </c>
      <c r="K5166">
        <v>0</v>
      </c>
      <c r="L5166">
        <v>0</v>
      </c>
      <c r="M5166" t="s">
        <v>3666</v>
      </c>
    </row>
    <row r="5167" spans="1:13">
      <c r="A5167" s="13">
        <f t="shared" si="80"/>
        <v>2</v>
      </c>
      <c r="B5167">
        <v>3008307</v>
      </c>
      <c r="C5167">
        <v>1380</v>
      </c>
      <c r="D5167">
        <v>1501</v>
      </c>
      <c r="E5167"/>
      <c r="F5167" t="s">
        <v>253</v>
      </c>
      <c r="G5167">
        <v>2</v>
      </c>
      <c r="H5167">
        <v>0</v>
      </c>
      <c r="I5167">
        <v>0</v>
      </c>
      <c r="J5167">
        <v>0</v>
      </c>
      <c r="K5167">
        <v>0</v>
      </c>
      <c r="L5167">
        <v>0</v>
      </c>
      <c r="M5167" t="s">
        <v>3667</v>
      </c>
    </row>
    <row r="5168" spans="1:13">
      <c r="A5168" s="13">
        <f t="shared" si="80"/>
        <v>2</v>
      </c>
      <c r="B5168">
        <v>3008308</v>
      </c>
      <c r="C5168">
        <v>1380</v>
      </c>
      <c r="D5168">
        <v>1501</v>
      </c>
      <c r="E5168"/>
      <c r="F5168" t="s">
        <v>253</v>
      </c>
      <c r="G5168">
        <v>2</v>
      </c>
      <c r="H5168">
        <v>0</v>
      </c>
      <c r="I5168">
        <v>0</v>
      </c>
      <c r="J5168">
        <v>0</v>
      </c>
      <c r="K5168">
        <v>0</v>
      </c>
      <c r="L5168">
        <v>0</v>
      </c>
      <c r="M5168" t="s">
        <v>3668</v>
      </c>
    </row>
    <row r="5169" spans="1:13">
      <c r="A5169" s="13">
        <f t="shared" si="80"/>
        <v>1456</v>
      </c>
      <c r="B5169">
        <v>3008309</v>
      </c>
      <c r="C5169">
        <v>1380</v>
      </c>
      <c r="D5169">
        <v>1500</v>
      </c>
      <c r="E5169"/>
      <c r="F5169" t="s">
        <v>555</v>
      </c>
      <c r="G5169" s="177">
        <v>1456</v>
      </c>
      <c r="H5169">
        <v>0</v>
      </c>
      <c r="I5169">
        <v>0</v>
      </c>
      <c r="J5169">
        <v>0</v>
      </c>
      <c r="K5169">
        <v>0</v>
      </c>
      <c r="L5169">
        <v>0</v>
      </c>
      <c r="M5169" t="s">
        <v>3669</v>
      </c>
    </row>
    <row r="5170" spans="1:13">
      <c r="A5170" s="13">
        <f t="shared" si="80"/>
        <v>1</v>
      </c>
      <c r="B5170">
        <v>3008310</v>
      </c>
      <c r="C5170">
        <v>1380</v>
      </c>
      <c r="D5170">
        <v>1501</v>
      </c>
      <c r="E5170"/>
      <c r="F5170" t="s">
        <v>253</v>
      </c>
      <c r="G5170">
        <v>1</v>
      </c>
      <c r="H5170">
        <v>0</v>
      </c>
      <c r="I5170">
        <v>0</v>
      </c>
      <c r="J5170">
        <v>0</v>
      </c>
      <c r="K5170">
        <v>0</v>
      </c>
      <c r="L5170">
        <v>0</v>
      </c>
      <c r="M5170" t="s">
        <v>3670</v>
      </c>
    </row>
    <row r="5171" spans="1:13">
      <c r="A5171" s="13">
        <f t="shared" si="80"/>
        <v>7</v>
      </c>
      <c r="B5171">
        <v>3008311</v>
      </c>
      <c r="C5171">
        <v>1380</v>
      </c>
      <c r="D5171">
        <v>1501</v>
      </c>
      <c r="E5171"/>
      <c r="F5171" t="s">
        <v>253</v>
      </c>
      <c r="G5171">
        <v>7</v>
      </c>
      <c r="H5171">
        <v>0</v>
      </c>
      <c r="I5171">
        <v>0</v>
      </c>
      <c r="J5171">
        <v>0</v>
      </c>
      <c r="K5171">
        <v>0</v>
      </c>
      <c r="L5171">
        <v>0</v>
      </c>
      <c r="M5171" t="s">
        <v>3671</v>
      </c>
    </row>
    <row r="5172" spans="1:13">
      <c r="A5172" s="13">
        <f t="shared" si="80"/>
        <v>2</v>
      </c>
      <c r="B5172">
        <v>3008312</v>
      </c>
      <c r="C5172">
        <v>1380</v>
      </c>
      <c r="D5172">
        <v>1501</v>
      </c>
      <c r="E5172"/>
      <c r="F5172" t="s">
        <v>253</v>
      </c>
      <c r="G5172">
        <v>2</v>
      </c>
      <c r="H5172">
        <v>0</v>
      </c>
      <c r="I5172">
        <v>0</v>
      </c>
      <c r="J5172">
        <v>0</v>
      </c>
      <c r="K5172">
        <v>0</v>
      </c>
      <c r="L5172">
        <v>0</v>
      </c>
      <c r="M5172" t="s">
        <v>3672</v>
      </c>
    </row>
    <row r="5173" spans="1:13">
      <c r="A5173" s="13">
        <f t="shared" si="80"/>
        <v>2</v>
      </c>
      <c r="B5173">
        <v>3008313</v>
      </c>
      <c r="C5173">
        <v>1380</v>
      </c>
      <c r="D5173">
        <v>1501</v>
      </c>
      <c r="E5173"/>
      <c r="F5173" t="s">
        <v>253</v>
      </c>
      <c r="G5173">
        <v>2</v>
      </c>
      <c r="H5173">
        <v>0</v>
      </c>
      <c r="I5173">
        <v>0</v>
      </c>
      <c r="J5173">
        <v>0</v>
      </c>
      <c r="K5173">
        <v>0</v>
      </c>
      <c r="L5173">
        <v>0</v>
      </c>
      <c r="M5173" t="s">
        <v>3673</v>
      </c>
    </row>
    <row r="5174" spans="1:13">
      <c r="A5174" s="13">
        <f t="shared" si="80"/>
        <v>4</v>
      </c>
      <c r="B5174">
        <v>3008314</v>
      </c>
      <c r="C5174">
        <v>1380</v>
      </c>
      <c r="D5174">
        <v>1500</v>
      </c>
      <c r="E5174"/>
      <c r="F5174" t="s">
        <v>253</v>
      </c>
      <c r="G5174">
        <v>4</v>
      </c>
      <c r="H5174">
        <v>0</v>
      </c>
      <c r="I5174">
        <v>0</v>
      </c>
      <c r="J5174">
        <v>0</v>
      </c>
      <c r="K5174">
        <v>0</v>
      </c>
      <c r="L5174">
        <v>0</v>
      </c>
      <c r="M5174" t="s">
        <v>8464</v>
      </c>
    </row>
    <row r="5175" spans="1:13">
      <c r="A5175" s="13">
        <f t="shared" si="80"/>
        <v>4</v>
      </c>
      <c r="B5175">
        <v>3008315</v>
      </c>
      <c r="C5175">
        <v>1380</v>
      </c>
      <c r="D5175">
        <v>1500</v>
      </c>
      <c r="E5175"/>
      <c r="F5175" t="s">
        <v>253</v>
      </c>
      <c r="G5175">
        <v>4</v>
      </c>
      <c r="H5175">
        <v>0</v>
      </c>
      <c r="I5175">
        <v>0</v>
      </c>
      <c r="J5175">
        <v>0</v>
      </c>
      <c r="K5175">
        <v>0</v>
      </c>
      <c r="L5175">
        <v>0</v>
      </c>
      <c r="M5175" t="s">
        <v>3674</v>
      </c>
    </row>
    <row r="5176" spans="1:13">
      <c r="A5176" s="13">
        <f t="shared" si="80"/>
        <v>2</v>
      </c>
      <c r="B5176">
        <v>3008316</v>
      </c>
      <c r="C5176">
        <v>1380</v>
      </c>
      <c r="D5176">
        <v>1500</v>
      </c>
      <c r="E5176"/>
      <c r="F5176" t="s">
        <v>253</v>
      </c>
      <c r="G5176">
        <v>2</v>
      </c>
      <c r="H5176">
        <v>0</v>
      </c>
      <c r="I5176">
        <v>0</v>
      </c>
      <c r="J5176">
        <v>0</v>
      </c>
      <c r="K5176">
        <v>0</v>
      </c>
      <c r="L5176">
        <v>0</v>
      </c>
      <c r="M5176" t="s">
        <v>3675</v>
      </c>
    </row>
    <row r="5177" spans="1:13">
      <c r="A5177" s="13">
        <f t="shared" si="80"/>
        <v>1</v>
      </c>
      <c r="B5177">
        <v>3008317</v>
      </c>
      <c r="C5177">
        <v>1380</v>
      </c>
      <c r="D5177">
        <v>1501</v>
      </c>
      <c r="E5177"/>
      <c r="F5177" t="s">
        <v>253</v>
      </c>
      <c r="G5177">
        <v>1</v>
      </c>
      <c r="H5177">
        <v>0</v>
      </c>
      <c r="I5177">
        <v>0</v>
      </c>
      <c r="J5177">
        <v>0</v>
      </c>
      <c r="K5177">
        <v>0</v>
      </c>
      <c r="L5177">
        <v>0</v>
      </c>
      <c r="M5177" t="s">
        <v>3676</v>
      </c>
    </row>
    <row r="5178" spans="1:13">
      <c r="A5178" s="13">
        <f t="shared" si="80"/>
        <v>1</v>
      </c>
      <c r="B5178">
        <v>3008318</v>
      </c>
      <c r="C5178">
        <v>1380</v>
      </c>
      <c r="D5178">
        <v>1500</v>
      </c>
      <c r="E5178"/>
      <c r="F5178" t="s">
        <v>253</v>
      </c>
      <c r="G5178">
        <v>1</v>
      </c>
      <c r="H5178">
        <v>0</v>
      </c>
      <c r="I5178">
        <v>0</v>
      </c>
      <c r="J5178">
        <v>0</v>
      </c>
      <c r="K5178">
        <v>0</v>
      </c>
      <c r="L5178">
        <v>0</v>
      </c>
      <c r="M5178" t="s">
        <v>3677</v>
      </c>
    </row>
    <row r="5179" spans="1:13">
      <c r="A5179" s="13">
        <f t="shared" si="80"/>
        <v>1</v>
      </c>
      <c r="B5179">
        <v>3008319</v>
      </c>
      <c r="C5179">
        <v>1380</v>
      </c>
      <c r="D5179">
        <v>1501</v>
      </c>
      <c r="E5179"/>
      <c r="F5179" t="s">
        <v>253</v>
      </c>
      <c r="G5179">
        <v>1</v>
      </c>
      <c r="H5179">
        <v>0</v>
      </c>
      <c r="I5179">
        <v>0</v>
      </c>
      <c r="J5179">
        <v>0</v>
      </c>
      <c r="K5179">
        <v>0</v>
      </c>
      <c r="L5179">
        <v>0</v>
      </c>
      <c r="M5179" t="s">
        <v>3678</v>
      </c>
    </row>
    <row r="5180" spans="1:13">
      <c r="A5180" s="13">
        <f t="shared" si="80"/>
        <v>2</v>
      </c>
      <c r="B5180">
        <v>3008320</v>
      </c>
      <c r="C5180">
        <v>1380</v>
      </c>
      <c r="D5180">
        <v>1500</v>
      </c>
      <c r="E5180"/>
      <c r="F5180" t="s">
        <v>253</v>
      </c>
      <c r="G5180">
        <v>2</v>
      </c>
      <c r="H5180">
        <v>0</v>
      </c>
      <c r="I5180">
        <v>0</v>
      </c>
      <c r="J5180">
        <v>0</v>
      </c>
      <c r="K5180">
        <v>0</v>
      </c>
      <c r="L5180">
        <v>0</v>
      </c>
      <c r="M5180" t="s">
        <v>3679</v>
      </c>
    </row>
    <row r="5181" spans="1:13">
      <c r="A5181" s="13">
        <f t="shared" si="80"/>
        <v>2</v>
      </c>
      <c r="B5181">
        <v>3008321</v>
      </c>
      <c r="C5181">
        <v>1380</v>
      </c>
      <c r="D5181">
        <v>1500</v>
      </c>
      <c r="E5181"/>
      <c r="F5181" t="s">
        <v>253</v>
      </c>
      <c r="G5181">
        <v>2</v>
      </c>
      <c r="H5181">
        <v>0</v>
      </c>
      <c r="I5181">
        <v>0</v>
      </c>
      <c r="J5181">
        <v>0</v>
      </c>
      <c r="K5181">
        <v>0</v>
      </c>
      <c r="L5181">
        <v>0</v>
      </c>
      <c r="M5181" t="s">
        <v>3680</v>
      </c>
    </row>
    <row r="5182" spans="1:13">
      <c r="A5182" s="13">
        <f t="shared" si="80"/>
        <v>4</v>
      </c>
      <c r="B5182">
        <v>3008322</v>
      </c>
      <c r="C5182">
        <v>1380</v>
      </c>
      <c r="D5182">
        <v>1500</v>
      </c>
      <c r="E5182"/>
      <c r="F5182" t="s">
        <v>253</v>
      </c>
      <c r="G5182">
        <v>4</v>
      </c>
      <c r="H5182">
        <v>0</v>
      </c>
      <c r="I5182">
        <v>0</v>
      </c>
      <c r="J5182">
        <v>0</v>
      </c>
      <c r="K5182">
        <v>0</v>
      </c>
      <c r="L5182">
        <v>0</v>
      </c>
      <c r="M5182" t="s">
        <v>3681</v>
      </c>
    </row>
    <row r="5183" spans="1:13">
      <c r="A5183" s="13">
        <f t="shared" si="80"/>
        <v>2</v>
      </c>
      <c r="B5183">
        <v>3008323</v>
      </c>
      <c r="C5183">
        <v>1380</v>
      </c>
      <c r="D5183">
        <v>1501</v>
      </c>
      <c r="E5183"/>
      <c r="F5183" t="s">
        <v>253</v>
      </c>
      <c r="G5183">
        <v>2</v>
      </c>
      <c r="H5183">
        <v>0</v>
      </c>
      <c r="I5183">
        <v>0</v>
      </c>
      <c r="J5183">
        <v>0</v>
      </c>
      <c r="K5183">
        <v>0</v>
      </c>
      <c r="L5183">
        <v>0</v>
      </c>
      <c r="M5183" t="s">
        <v>3682</v>
      </c>
    </row>
    <row r="5184" spans="1:13">
      <c r="A5184" s="13">
        <f t="shared" si="80"/>
        <v>1</v>
      </c>
      <c r="B5184">
        <v>3008324</v>
      </c>
      <c r="C5184">
        <v>1380</v>
      </c>
      <c r="D5184">
        <v>1501</v>
      </c>
      <c r="E5184"/>
      <c r="F5184" t="s">
        <v>253</v>
      </c>
      <c r="G5184">
        <v>1</v>
      </c>
      <c r="H5184">
        <v>0</v>
      </c>
      <c r="I5184">
        <v>0</v>
      </c>
      <c r="J5184">
        <v>0</v>
      </c>
      <c r="K5184">
        <v>0</v>
      </c>
      <c r="L5184">
        <v>0</v>
      </c>
      <c r="M5184" t="s">
        <v>3683</v>
      </c>
    </row>
    <row r="5185" spans="1:13">
      <c r="A5185" s="13">
        <f t="shared" si="80"/>
        <v>9</v>
      </c>
      <c r="B5185">
        <v>3008325</v>
      </c>
      <c r="C5185">
        <v>1380</v>
      </c>
      <c r="D5185">
        <v>1500</v>
      </c>
      <c r="E5185"/>
      <c r="F5185" t="s">
        <v>253</v>
      </c>
      <c r="G5185">
        <v>9</v>
      </c>
      <c r="H5185">
        <v>0</v>
      </c>
      <c r="I5185">
        <v>0</v>
      </c>
      <c r="J5185">
        <v>0</v>
      </c>
      <c r="K5185">
        <v>0</v>
      </c>
      <c r="L5185">
        <v>0</v>
      </c>
      <c r="M5185" t="s">
        <v>7926</v>
      </c>
    </row>
    <row r="5186" spans="1:13">
      <c r="A5186" s="13">
        <f t="shared" si="80"/>
        <v>1</v>
      </c>
      <c r="B5186">
        <v>3008334</v>
      </c>
      <c r="C5186">
        <v>1380</v>
      </c>
      <c r="D5186">
        <v>1501</v>
      </c>
      <c r="E5186"/>
      <c r="F5186" t="s">
        <v>253</v>
      </c>
      <c r="G5186">
        <v>1</v>
      </c>
      <c r="H5186">
        <v>0</v>
      </c>
      <c r="I5186">
        <v>0</v>
      </c>
      <c r="J5186">
        <v>0</v>
      </c>
      <c r="K5186">
        <v>0</v>
      </c>
      <c r="L5186">
        <v>0</v>
      </c>
      <c r="M5186" t="s">
        <v>3684</v>
      </c>
    </row>
    <row r="5187" spans="1:13">
      <c r="A5187" s="13">
        <f t="shared" ref="A5187:A5250" si="81">G5187+H5187+I5187</f>
        <v>3</v>
      </c>
      <c r="B5187">
        <v>3008335</v>
      </c>
      <c r="C5187">
        <v>1380</v>
      </c>
      <c r="D5187">
        <v>1501</v>
      </c>
      <c r="E5187"/>
      <c r="F5187" t="s">
        <v>253</v>
      </c>
      <c r="G5187">
        <v>3</v>
      </c>
      <c r="H5187">
        <v>0</v>
      </c>
      <c r="I5187">
        <v>0</v>
      </c>
      <c r="J5187">
        <v>0</v>
      </c>
      <c r="K5187">
        <v>0</v>
      </c>
      <c r="L5187">
        <v>0</v>
      </c>
      <c r="M5187" t="s">
        <v>3685</v>
      </c>
    </row>
    <row r="5188" spans="1:13">
      <c r="A5188" s="13">
        <f t="shared" si="81"/>
        <v>5</v>
      </c>
      <c r="B5188">
        <v>3008336</v>
      </c>
      <c r="C5188">
        <v>1380</v>
      </c>
      <c r="D5188">
        <v>1501</v>
      </c>
      <c r="E5188"/>
      <c r="F5188" t="s">
        <v>253</v>
      </c>
      <c r="G5188">
        <v>5</v>
      </c>
      <c r="H5188">
        <v>0</v>
      </c>
      <c r="I5188">
        <v>0</v>
      </c>
      <c r="J5188">
        <v>0</v>
      </c>
      <c r="K5188">
        <v>0</v>
      </c>
      <c r="L5188">
        <v>0</v>
      </c>
      <c r="M5188" t="s">
        <v>3686</v>
      </c>
    </row>
    <row r="5189" spans="1:13">
      <c r="A5189" s="13">
        <f t="shared" si="81"/>
        <v>1</v>
      </c>
      <c r="B5189">
        <v>3008337</v>
      </c>
      <c r="C5189">
        <v>1380</v>
      </c>
      <c r="D5189">
        <v>1501</v>
      </c>
      <c r="E5189"/>
      <c r="F5189" t="s">
        <v>253</v>
      </c>
      <c r="G5189">
        <v>1</v>
      </c>
      <c r="H5189">
        <v>0</v>
      </c>
      <c r="I5189">
        <v>0</v>
      </c>
      <c r="J5189">
        <v>0</v>
      </c>
      <c r="K5189">
        <v>0</v>
      </c>
      <c r="L5189">
        <v>0</v>
      </c>
      <c r="M5189" t="s">
        <v>3687</v>
      </c>
    </row>
    <row r="5190" spans="1:13">
      <c r="A5190" s="13">
        <f t="shared" si="81"/>
        <v>1</v>
      </c>
      <c r="B5190">
        <v>3008338</v>
      </c>
      <c r="C5190">
        <v>1380</v>
      </c>
      <c r="D5190">
        <v>1501</v>
      </c>
      <c r="E5190"/>
      <c r="F5190" t="s">
        <v>253</v>
      </c>
      <c r="G5190">
        <v>1</v>
      </c>
      <c r="H5190">
        <v>0</v>
      </c>
      <c r="I5190">
        <v>0</v>
      </c>
      <c r="J5190">
        <v>0</v>
      </c>
      <c r="K5190">
        <v>0</v>
      </c>
      <c r="L5190">
        <v>0</v>
      </c>
      <c r="M5190" t="s">
        <v>3688</v>
      </c>
    </row>
    <row r="5191" spans="1:13">
      <c r="A5191" s="13">
        <f t="shared" si="81"/>
        <v>3</v>
      </c>
      <c r="B5191">
        <v>3008339</v>
      </c>
      <c r="C5191">
        <v>1380</v>
      </c>
      <c r="D5191">
        <v>1501</v>
      </c>
      <c r="E5191"/>
      <c r="F5191" t="s">
        <v>253</v>
      </c>
      <c r="G5191">
        <v>3</v>
      </c>
      <c r="H5191">
        <v>0</v>
      </c>
      <c r="I5191">
        <v>0</v>
      </c>
      <c r="J5191">
        <v>0</v>
      </c>
      <c r="K5191">
        <v>0</v>
      </c>
      <c r="L5191">
        <v>0</v>
      </c>
      <c r="M5191" t="s">
        <v>3689</v>
      </c>
    </row>
    <row r="5192" spans="1:13">
      <c r="A5192" s="13">
        <f t="shared" si="81"/>
        <v>9</v>
      </c>
      <c r="B5192">
        <v>3008341</v>
      </c>
      <c r="C5192">
        <v>1380</v>
      </c>
      <c r="D5192">
        <v>1501</v>
      </c>
      <c r="E5192"/>
      <c r="F5192" t="s">
        <v>253</v>
      </c>
      <c r="G5192">
        <v>9</v>
      </c>
      <c r="H5192">
        <v>0</v>
      </c>
      <c r="I5192">
        <v>0</v>
      </c>
      <c r="J5192">
        <v>0</v>
      </c>
      <c r="K5192">
        <v>0</v>
      </c>
      <c r="L5192">
        <v>0</v>
      </c>
      <c r="M5192" t="s">
        <v>3690</v>
      </c>
    </row>
    <row r="5193" spans="1:13">
      <c r="A5193" s="13">
        <f t="shared" si="81"/>
        <v>8</v>
      </c>
      <c r="B5193">
        <v>3008342</v>
      </c>
      <c r="C5193">
        <v>1380</v>
      </c>
      <c r="D5193">
        <v>1501</v>
      </c>
      <c r="E5193"/>
      <c r="F5193" t="s">
        <v>253</v>
      </c>
      <c r="G5193">
        <v>8</v>
      </c>
      <c r="H5193">
        <v>0</v>
      </c>
      <c r="I5193">
        <v>0</v>
      </c>
      <c r="J5193">
        <v>0</v>
      </c>
      <c r="K5193">
        <v>0</v>
      </c>
      <c r="L5193">
        <v>0</v>
      </c>
      <c r="M5193" t="s">
        <v>3691</v>
      </c>
    </row>
    <row r="5194" spans="1:13">
      <c r="A5194" s="13">
        <f t="shared" si="81"/>
        <v>2</v>
      </c>
      <c r="B5194">
        <v>3008343</v>
      </c>
      <c r="C5194">
        <v>1380</v>
      </c>
      <c r="D5194">
        <v>1501</v>
      </c>
      <c r="E5194"/>
      <c r="F5194" t="s">
        <v>253</v>
      </c>
      <c r="G5194">
        <v>2</v>
      </c>
      <c r="H5194">
        <v>0</v>
      </c>
      <c r="I5194">
        <v>0</v>
      </c>
      <c r="J5194">
        <v>0</v>
      </c>
      <c r="K5194">
        <v>0</v>
      </c>
      <c r="L5194">
        <v>0</v>
      </c>
      <c r="M5194" t="s">
        <v>3692</v>
      </c>
    </row>
    <row r="5195" spans="1:13">
      <c r="A5195" s="13">
        <f t="shared" si="81"/>
        <v>1</v>
      </c>
      <c r="B5195">
        <v>3008344</v>
      </c>
      <c r="C5195">
        <v>1380</v>
      </c>
      <c r="D5195">
        <v>1500</v>
      </c>
      <c r="E5195"/>
      <c r="F5195" t="s">
        <v>253</v>
      </c>
      <c r="G5195">
        <v>1</v>
      </c>
      <c r="H5195">
        <v>0</v>
      </c>
      <c r="I5195">
        <v>0</v>
      </c>
      <c r="J5195">
        <v>0</v>
      </c>
      <c r="K5195">
        <v>0</v>
      </c>
      <c r="L5195">
        <v>0</v>
      </c>
      <c r="M5195" t="s">
        <v>9326</v>
      </c>
    </row>
    <row r="5196" spans="1:13">
      <c r="A5196" s="13">
        <f t="shared" si="81"/>
        <v>2</v>
      </c>
      <c r="B5196">
        <v>3008346</v>
      </c>
      <c r="C5196">
        <v>1380</v>
      </c>
      <c r="D5196">
        <v>1501</v>
      </c>
      <c r="E5196"/>
      <c r="F5196" t="s">
        <v>253</v>
      </c>
      <c r="G5196">
        <v>2</v>
      </c>
      <c r="H5196">
        <v>0</v>
      </c>
      <c r="I5196">
        <v>0</v>
      </c>
      <c r="J5196">
        <v>0</v>
      </c>
      <c r="K5196">
        <v>0</v>
      </c>
      <c r="L5196">
        <v>0</v>
      </c>
      <c r="M5196" t="s">
        <v>3693</v>
      </c>
    </row>
    <row r="5197" spans="1:13">
      <c r="A5197" s="13">
        <f t="shared" si="81"/>
        <v>3</v>
      </c>
      <c r="B5197">
        <v>3008347</v>
      </c>
      <c r="C5197">
        <v>1380</v>
      </c>
      <c r="D5197">
        <v>1501</v>
      </c>
      <c r="E5197"/>
      <c r="F5197" t="s">
        <v>253</v>
      </c>
      <c r="G5197">
        <v>3</v>
      </c>
      <c r="H5197">
        <v>0</v>
      </c>
      <c r="I5197">
        <v>0</v>
      </c>
      <c r="J5197">
        <v>0</v>
      </c>
      <c r="K5197">
        <v>0</v>
      </c>
      <c r="L5197">
        <v>0</v>
      </c>
      <c r="M5197" t="s">
        <v>3694</v>
      </c>
    </row>
    <row r="5198" spans="1:13">
      <c r="A5198" s="13">
        <f t="shared" si="81"/>
        <v>4</v>
      </c>
      <c r="B5198">
        <v>3008348</v>
      </c>
      <c r="C5198">
        <v>1380</v>
      </c>
      <c r="D5198">
        <v>1501</v>
      </c>
      <c r="E5198"/>
      <c r="F5198" t="s">
        <v>253</v>
      </c>
      <c r="G5198">
        <v>4</v>
      </c>
      <c r="H5198">
        <v>0</v>
      </c>
      <c r="I5198">
        <v>0</v>
      </c>
      <c r="J5198">
        <v>0</v>
      </c>
      <c r="K5198">
        <v>0</v>
      </c>
      <c r="L5198">
        <v>0</v>
      </c>
      <c r="M5198" t="s">
        <v>3695</v>
      </c>
    </row>
    <row r="5199" spans="1:13">
      <c r="A5199" s="13">
        <f t="shared" si="81"/>
        <v>2</v>
      </c>
      <c r="B5199">
        <v>3008349</v>
      </c>
      <c r="C5199">
        <v>1380</v>
      </c>
      <c r="D5199">
        <v>1501</v>
      </c>
      <c r="E5199"/>
      <c r="F5199" t="s">
        <v>253</v>
      </c>
      <c r="G5199">
        <v>2</v>
      </c>
      <c r="H5199">
        <v>0</v>
      </c>
      <c r="I5199">
        <v>0</v>
      </c>
      <c r="J5199">
        <v>0</v>
      </c>
      <c r="K5199">
        <v>0</v>
      </c>
      <c r="L5199">
        <v>0</v>
      </c>
      <c r="M5199" t="s">
        <v>3696</v>
      </c>
    </row>
    <row r="5200" spans="1:13">
      <c r="A5200" s="13">
        <f t="shared" si="81"/>
        <v>18</v>
      </c>
      <c r="B5200">
        <v>3008350</v>
      </c>
      <c r="C5200">
        <v>1380</v>
      </c>
      <c r="D5200">
        <v>1501</v>
      </c>
      <c r="E5200"/>
      <c r="F5200" t="s">
        <v>253</v>
      </c>
      <c r="G5200">
        <v>18</v>
      </c>
      <c r="H5200">
        <v>0</v>
      </c>
      <c r="I5200">
        <v>0</v>
      </c>
      <c r="J5200">
        <v>0</v>
      </c>
      <c r="K5200">
        <v>0</v>
      </c>
      <c r="L5200">
        <v>0</v>
      </c>
      <c r="M5200" t="s">
        <v>3697</v>
      </c>
    </row>
    <row r="5201" spans="1:13">
      <c r="A5201" s="13">
        <f t="shared" si="81"/>
        <v>2</v>
      </c>
      <c r="B5201">
        <v>3008351</v>
      </c>
      <c r="C5201">
        <v>1380</v>
      </c>
      <c r="D5201">
        <v>1501</v>
      </c>
      <c r="E5201"/>
      <c r="F5201" t="s">
        <v>253</v>
      </c>
      <c r="G5201">
        <v>2</v>
      </c>
      <c r="H5201">
        <v>0</v>
      </c>
      <c r="I5201">
        <v>0</v>
      </c>
      <c r="J5201">
        <v>0</v>
      </c>
      <c r="K5201">
        <v>0</v>
      </c>
      <c r="L5201">
        <v>0</v>
      </c>
      <c r="M5201" t="s">
        <v>3698</v>
      </c>
    </row>
    <row r="5202" spans="1:13">
      <c r="A5202" s="13">
        <f t="shared" si="81"/>
        <v>2</v>
      </c>
      <c r="B5202">
        <v>3008352</v>
      </c>
      <c r="C5202">
        <v>1380</v>
      </c>
      <c r="D5202">
        <v>1501</v>
      </c>
      <c r="E5202"/>
      <c r="F5202" t="s">
        <v>253</v>
      </c>
      <c r="G5202">
        <v>2</v>
      </c>
      <c r="H5202">
        <v>0</v>
      </c>
      <c r="I5202">
        <v>0</v>
      </c>
      <c r="J5202">
        <v>0</v>
      </c>
      <c r="K5202">
        <v>0</v>
      </c>
      <c r="L5202">
        <v>0</v>
      </c>
      <c r="M5202" t="s">
        <v>3699</v>
      </c>
    </row>
    <row r="5203" spans="1:13">
      <c r="A5203" s="13">
        <f t="shared" si="81"/>
        <v>2</v>
      </c>
      <c r="B5203">
        <v>3008353</v>
      </c>
      <c r="C5203">
        <v>1380</v>
      </c>
      <c r="D5203">
        <v>1501</v>
      </c>
      <c r="E5203"/>
      <c r="F5203" t="s">
        <v>253</v>
      </c>
      <c r="G5203">
        <v>2</v>
      </c>
      <c r="H5203">
        <v>0</v>
      </c>
      <c r="I5203">
        <v>0</v>
      </c>
      <c r="J5203">
        <v>0</v>
      </c>
      <c r="K5203">
        <v>0</v>
      </c>
      <c r="L5203">
        <v>0</v>
      </c>
      <c r="M5203" t="s">
        <v>3700</v>
      </c>
    </row>
    <row r="5204" spans="1:13">
      <c r="A5204" s="13">
        <f t="shared" si="81"/>
        <v>1</v>
      </c>
      <c r="B5204">
        <v>3008354</v>
      </c>
      <c r="C5204">
        <v>1380</v>
      </c>
      <c r="D5204">
        <v>1501</v>
      </c>
      <c r="E5204"/>
      <c r="F5204" t="s">
        <v>253</v>
      </c>
      <c r="G5204">
        <v>1</v>
      </c>
      <c r="H5204">
        <v>0</v>
      </c>
      <c r="I5204">
        <v>0</v>
      </c>
      <c r="J5204">
        <v>0</v>
      </c>
      <c r="K5204">
        <v>0</v>
      </c>
      <c r="L5204">
        <v>0</v>
      </c>
      <c r="M5204" t="s">
        <v>3701</v>
      </c>
    </row>
    <row r="5205" spans="1:13">
      <c r="A5205" s="13">
        <f t="shared" si="81"/>
        <v>1</v>
      </c>
      <c r="B5205">
        <v>3008360</v>
      </c>
      <c r="C5205">
        <v>1380</v>
      </c>
      <c r="D5205">
        <v>1500</v>
      </c>
      <c r="E5205"/>
      <c r="F5205" t="s">
        <v>253</v>
      </c>
      <c r="G5205">
        <v>1</v>
      </c>
      <c r="H5205">
        <v>0</v>
      </c>
      <c r="I5205">
        <v>0</v>
      </c>
      <c r="J5205">
        <v>0</v>
      </c>
      <c r="K5205">
        <v>0</v>
      </c>
      <c r="L5205">
        <v>0</v>
      </c>
      <c r="M5205" t="s">
        <v>3702</v>
      </c>
    </row>
    <row r="5206" spans="1:13">
      <c r="A5206" s="13">
        <f t="shared" si="81"/>
        <v>1</v>
      </c>
      <c r="B5206">
        <v>3008361</v>
      </c>
      <c r="C5206">
        <v>1380</v>
      </c>
      <c r="D5206">
        <v>1500</v>
      </c>
      <c r="E5206"/>
      <c r="F5206" t="s">
        <v>253</v>
      </c>
      <c r="G5206">
        <v>1</v>
      </c>
      <c r="H5206">
        <v>0</v>
      </c>
      <c r="I5206">
        <v>0</v>
      </c>
      <c r="J5206">
        <v>0</v>
      </c>
      <c r="K5206">
        <v>0</v>
      </c>
      <c r="L5206">
        <v>0</v>
      </c>
      <c r="M5206" t="s">
        <v>3703</v>
      </c>
    </row>
    <row r="5207" spans="1:13">
      <c r="A5207" s="13">
        <f t="shared" si="81"/>
        <v>4</v>
      </c>
      <c r="B5207">
        <v>3008362</v>
      </c>
      <c r="C5207">
        <v>1380</v>
      </c>
      <c r="D5207">
        <v>1501</v>
      </c>
      <c r="E5207"/>
      <c r="F5207" t="s">
        <v>253</v>
      </c>
      <c r="G5207">
        <v>4</v>
      </c>
      <c r="H5207">
        <v>0</v>
      </c>
      <c r="I5207">
        <v>0</v>
      </c>
      <c r="J5207">
        <v>0</v>
      </c>
      <c r="K5207">
        <v>0</v>
      </c>
      <c r="L5207">
        <v>0</v>
      </c>
      <c r="M5207" t="s">
        <v>3704</v>
      </c>
    </row>
    <row r="5208" spans="1:13">
      <c r="A5208" s="13">
        <f t="shared" si="81"/>
        <v>4</v>
      </c>
      <c r="B5208">
        <v>3008363</v>
      </c>
      <c r="C5208">
        <v>1380</v>
      </c>
      <c r="D5208">
        <v>1501</v>
      </c>
      <c r="E5208"/>
      <c r="F5208" t="s">
        <v>253</v>
      </c>
      <c r="G5208">
        <v>4</v>
      </c>
      <c r="H5208">
        <v>0</v>
      </c>
      <c r="I5208">
        <v>0</v>
      </c>
      <c r="J5208">
        <v>0</v>
      </c>
      <c r="K5208">
        <v>0</v>
      </c>
      <c r="L5208">
        <v>0</v>
      </c>
      <c r="M5208" t="s">
        <v>3705</v>
      </c>
    </row>
    <row r="5209" spans="1:13">
      <c r="A5209" s="13">
        <f t="shared" si="81"/>
        <v>2</v>
      </c>
      <c r="B5209">
        <v>3008364</v>
      </c>
      <c r="C5209">
        <v>1380</v>
      </c>
      <c r="D5209">
        <v>1501</v>
      </c>
      <c r="E5209"/>
      <c r="F5209" t="s">
        <v>253</v>
      </c>
      <c r="G5209">
        <v>2</v>
      </c>
      <c r="H5209">
        <v>0</v>
      </c>
      <c r="I5209">
        <v>0</v>
      </c>
      <c r="J5209">
        <v>0</v>
      </c>
      <c r="K5209">
        <v>0</v>
      </c>
      <c r="L5209">
        <v>0</v>
      </c>
      <c r="M5209" t="s">
        <v>3706</v>
      </c>
    </row>
    <row r="5210" spans="1:13">
      <c r="A5210" s="13">
        <f t="shared" si="81"/>
        <v>14</v>
      </c>
      <c r="B5210">
        <v>3008365</v>
      </c>
      <c r="C5210">
        <v>1380</v>
      </c>
      <c r="D5210">
        <v>1500</v>
      </c>
      <c r="E5210"/>
      <c r="F5210" t="s">
        <v>253</v>
      </c>
      <c r="G5210">
        <v>14</v>
      </c>
      <c r="H5210">
        <v>0</v>
      </c>
      <c r="I5210">
        <v>0</v>
      </c>
      <c r="J5210">
        <v>0</v>
      </c>
      <c r="K5210">
        <v>0</v>
      </c>
      <c r="L5210">
        <v>0</v>
      </c>
      <c r="M5210" t="s">
        <v>3707</v>
      </c>
    </row>
    <row r="5211" spans="1:13">
      <c r="A5211" s="13">
        <f t="shared" si="81"/>
        <v>5</v>
      </c>
      <c r="B5211">
        <v>3008366</v>
      </c>
      <c r="C5211">
        <v>1380</v>
      </c>
      <c r="D5211">
        <v>1500</v>
      </c>
      <c r="E5211"/>
      <c r="F5211" t="s">
        <v>253</v>
      </c>
      <c r="G5211">
        <v>5</v>
      </c>
      <c r="H5211">
        <v>0</v>
      </c>
      <c r="I5211">
        <v>0</v>
      </c>
      <c r="J5211">
        <v>0</v>
      </c>
      <c r="K5211">
        <v>0</v>
      </c>
      <c r="L5211">
        <v>0</v>
      </c>
      <c r="M5211" t="s">
        <v>3708</v>
      </c>
    </row>
    <row r="5212" spans="1:13">
      <c r="A5212" s="13">
        <f t="shared" si="81"/>
        <v>3</v>
      </c>
      <c r="B5212">
        <v>3008369</v>
      </c>
      <c r="C5212">
        <v>1380</v>
      </c>
      <c r="D5212">
        <v>1500</v>
      </c>
      <c r="E5212"/>
      <c r="F5212" t="s">
        <v>253</v>
      </c>
      <c r="G5212">
        <v>3</v>
      </c>
      <c r="H5212">
        <v>0</v>
      </c>
      <c r="I5212">
        <v>0</v>
      </c>
      <c r="J5212">
        <v>0</v>
      </c>
      <c r="K5212">
        <v>0</v>
      </c>
      <c r="L5212">
        <v>0</v>
      </c>
      <c r="M5212" t="s">
        <v>3709</v>
      </c>
    </row>
    <row r="5213" spans="1:13">
      <c r="A5213" s="13">
        <f t="shared" si="81"/>
        <v>1</v>
      </c>
      <c r="B5213">
        <v>3008370</v>
      </c>
      <c r="C5213">
        <v>1380</v>
      </c>
      <c r="D5213">
        <v>1500</v>
      </c>
      <c r="E5213"/>
      <c r="F5213" t="s">
        <v>253</v>
      </c>
      <c r="G5213">
        <v>1</v>
      </c>
      <c r="H5213">
        <v>0</v>
      </c>
      <c r="I5213">
        <v>0</v>
      </c>
      <c r="J5213">
        <v>0</v>
      </c>
      <c r="K5213">
        <v>0</v>
      </c>
      <c r="L5213">
        <v>0</v>
      </c>
      <c r="M5213" t="s">
        <v>3710</v>
      </c>
    </row>
    <row r="5214" spans="1:13">
      <c r="A5214" s="13">
        <f t="shared" si="81"/>
        <v>1</v>
      </c>
      <c r="B5214">
        <v>3008371</v>
      </c>
      <c r="C5214">
        <v>1380</v>
      </c>
      <c r="D5214">
        <v>1501</v>
      </c>
      <c r="E5214"/>
      <c r="F5214" t="s">
        <v>253</v>
      </c>
      <c r="G5214">
        <v>1</v>
      </c>
      <c r="H5214">
        <v>0</v>
      </c>
      <c r="I5214">
        <v>0</v>
      </c>
      <c r="J5214">
        <v>0</v>
      </c>
      <c r="K5214">
        <v>0</v>
      </c>
      <c r="L5214">
        <v>0</v>
      </c>
      <c r="M5214" t="s">
        <v>3711</v>
      </c>
    </row>
    <row r="5215" spans="1:13">
      <c r="A5215" s="13">
        <f t="shared" si="81"/>
        <v>4</v>
      </c>
      <c r="B5215">
        <v>3008372</v>
      </c>
      <c r="C5215">
        <v>1380</v>
      </c>
      <c r="D5215">
        <v>1500</v>
      </c>
      <c r="E5215"/>
      <c r="F5215" t="s">
        <v>1443</v>
      </c>
      <c r="G5215">
        <v>4</v>
      </c>
      <c r="H5215">
        <v>0</v>
      </c>
      <c r="I5215">
        <v>0</v>
      </c>
      <c r="J5215">
        <v>0</v>
      </c>
      <c r="K5215">
        <v>0</v>
      </c>
      <c r="L5215">
        <v>0</v>
      </c>
      <c r="M5215" t="s">
        <v>3712</v>
      </c>
    </row>
    <row r="5216" spans="1:13">
      <c r="A5216" s="13">
        <f t="shared" si="81"/>
        <v>1</v>
      </c>
      <c r="B5216">
        <v>3008373</v>
      </c>
      <c r="C5216">
        <v>1380</v>
      </c>
      <c r="D5216">
        <v>1500</v>
      </c>
      <c r="E5216"/>
      <c r="F5216" t="s">
        <v>253</v>
      </c>
      <c r="G5216">
        <v>1</v>
      </c>
      <c r="H5216">
        <v>0</v>
      </c>
      <c r="I5216">
        <v>0</v>
      </c>
      <c r="J5216">
        <v>0</v>
      </c>
      <c r="K5216">
        <v>0</v>
      </c>
      <c r="L5216">
        <v>0</v>
      </c>
      <c r="M5216" t="s">
        <v>3713</v>
      </c>
    </row>
    <row r="5217" spans="1:13">
      <c r="A5217" s="13">
        <f t="shared" si="81"/>
        <v>1</v>
      </c>
      <c r="B5217">
        <v>3008374</v>
      </c>
      <c r="C5217">
        <v>1380</v>
      </c>
      <c r="D5217">
        <v>1500</v>
      </c>
      <c r="E5217"/>
      <c r="F5217" t="s">
        <v>1284</v>
      </c>
      <c r="G5217">
        <v>1</v>
      </c>
      <c r="H5217">
        <v>0</v>
      </c>
      <c r="I5217">
        <v>0</v>
      </c>
      <c r="J5217">
        <v>0</v>
      </c>
      <c r="K5217">
        <v>0</v>
      </c>
      <c r="L5217">
        <v>0</v>
      </c>
      <c r="M5217" t="s">
        <v>7968</v>
      </c>
    </row>
    <row r="5218" spans="1:13">
      <c r="A5218" s="13">
        <f t="shared" si="81"/>
        <v>2</v>
      </c>
      <c r="B5218">
        <v>3008375</v>
      </c>
      <c r="C5218">
        <v>1380</v>
      </c>
      <c r="D5218">
        <v>1501</v>
      </c>
      <c r="E5218"/>
      <c r="F5218" t="s">
        <v>253</v>
      </c>
      <c r="G5218">
        <v>2</v>
      </c>
      <c r="H5218">
        <v>0</v>
      </c>
      <c r="I5218">
        <v>0</v>
      </c>
      <c r="J5218">
        <v>0</v>
      </c>
      <c r="K5218">
        <v>0</v>
      </c>
      <c r="L5218">
        <v>0</v>
      </c>
      <c r="M5218" t="s">
        <v>3714</v>
      </c>
    </row>
    <row r="5219" spans="1:13">
      <c r="A5219" s="13">
        <f t="shared" si="81"/>
        <v>1</v>
      </c>
      <c r="B5219">
        <v>3008376</v>
      </c>
      <c r="C5219">
        <v>1380</v>
      </c>
      <c r="D5219">
        <v>1501</v>
      </c>
      <c r="E5219"/>
      <c r="F5219" t="s">
        <v>253</v>
      </c>
      <c r="G5219">
        <v>1</v>
      </c>
      <c r="H5219">
        <v>0</v>
      </c>
      <c r="I5219">
        <v>0</v>
      </c>
      <c r="J5219">
        <v>0</v>
      </c>
      <c r="K5219">
        <v>0</v>
      </c>
      <c r="L5219">
        <v>0</v>
      </c>
      <c r="M5219" t="s">
        <v>3715</v>
      </c>
    </row>
    <row r="5220" spans="1:13">
      <c r="A5220" s="13">
        <f t="shared" si="81"/>
        <v>5</v>
      </c>
      <c r="B5220">
        <v>3008377</v>
      </c>
      <c r="C5220">
        <v>1380</v>
      </c>
      <c r="D5220">
        <v>1500</v>
      </c>
      <c r="E5220"/>
      <c r="F5220" t="s">
        <v>253</v>
      </c>
      <c r="G5220">
        <v>5</v>
      </c>
      <c r="H5220">
        <v>0</v>
      </c>
      <c r="I5220">
        <v>0</v>
      </c>
      <c r="J5220">
        <v>0</v>
      </c>
      <c r="K5220">
        <v>0</v>
      </c>
      <c r="L5220">
        <v>0</v>
      </c>
      <c r="M5220" t="s">
        <v>3716</v>
      </c>
    </row>
    <row r="5221" spans="1:13">
      <c r="A5221" s="13">
        <f t="shared" si="81"/>
        <v>2</v>
      </c>
      <c r="B5221">
        <v>3008379</v>
      </c>
      <c r="C5221">
        <v>1380</v>
      </c>
      <c r="D5221">
        <v>1501</v>
      </c>
      <c r="E5221"/>
      <c r="F5221" t="s">
        <v>253</v>
      </c>
      <c r="G5221">
        <v>2</v>
      </c>
      <c r="H5221">
        <v>0</v>
      </c>
      <c r="I5221">
        <v>0</v>
      </c>
      <c r="J5221">
        <v>0</v>
      </c>
      <c r="K5221">
        <v>0</v>
      </c>
      <c r="L5221">
        <v>0</v>
      </c>
      <c r="M5221" t="s">
        <v>3717</v>
      </c>
    </row>
    <row r="5222" spans="1:13">
      <c r="A5222" s="13">
        <f t="shared" si="81"/>
        <v>1</v>
      </c>
      <c r="B5222">
        <v>3008380</v>
      </c>
      <c r="C5222">
        <v>1380</v>
      </c>
      <c r="D5222">
        <v>1500</v>
      </c>
      <c r="E5222"/>
      <c r="F5222" t="s">
        <v>253</v>
      </c>
      <c r="G5222">
        <v>1</v>
      </c>
      <c r="H5222">
        <v>0</v>
      </c>
      <c r="I5222">
        <v>0</v>
      </c>
      <c r="J5222">
        <v>0</v>
      </c>
      <c r="K5222">
        <v>0</v>
      </c>
      <c r="L5222">
        <v>0</v>
      </c>
      <c r="M5222" t="s">
        <v>3718</v>
      </c>
    </row>
    <row r="5223" spans="1:13">
      <c r="A5223" s="13">
        <f t="shared" si="81"/>
        <v>7</v>
      </c>
      <c r="B5223">
        <v>3008381</v>
      </c>
      <c r="C5223">
        <v>1380</v>
      </c>
      <c r="D5223">
        <v>1500</v>
      </c>
      <c r="E5223"/>
      <c r="F5223" t="s">
        <v>253</v>
      </c>
      <c r="G5223">
        <v>7</v>
      </c>
      <c r="H5223">
        <v>0</v>
      </c>
      <c r="I5223">
        <v>0</v>
      </c>
      <c r="J5223">
        <v>0</v>
      </c>
      <c r="K5223">
        <v>0</v>
      </c>
      <c r="L5223">
        <v>0</v>
      </c>
      <c r="M5223" t="s">
        <v>3719</v>
      </c>
    </row>
    <row r="5224" spans="1:13">
      <c r="A5224" s="13">
        <f t="shared" si="81"/>
        <v>1</v>
      </c>
      <c r="B5224">
        <v>3008382</v>
      </c>
      <c r="C5224">
        <v>1380</v>
      </c>
      <c r="D5224">
        <v>1500</v>
      </c>
      <c r="E5224"/>
      <c r="F5224" t="s">
        <v>253</v>
      </c>
      <c r="G5224">
        <v>1</v>
      </c>
      <c r="H5224">
        <v>0</v>
      </c>
      <c r="I5224">
        <v>0</v>
      </c>
      <c r="J5224">
        <v>0</v>
      </c>
      <c r="K5224">
        <v>0</v>
      </c>
      <c r="L5224">
        <v>0</v>
      </c>
      <c r="M5224" t="s">
        <v>9233</v>
      </c>
    </row>
    <row r="5225" spans="1:13">
      <c r="A5225" s="13">
        <f t="shared" si="81"/>
        <v>1</v>
      </c>
      <c r="B5225">
        <v>3008383</v>
      </c>
      <c r="C5225">
        <v>1380</v>
      </c>
      <c r="D5225">
        <v>1501</v>
      </c>
      <c r="E5225"/>
      <c r="F5225" t="s">
        <v>253</v>
      </c>
      <c r="G5225">
        <v>1</v>
      </c>
      <c r="H5225">
        <v>0</v>
      </c>
      <c r="I5225">
        <v>0</v>
      </c>
      <c r="J5225">
        <v>0</v>
      </c>
      <c r="K5225">
        <v>0</v>
      </c>
      <c r="L5225">
        <v>0</v>
      </c>
      <c r="M5225" t="s">
        <v>3720</v>
      </c>
    </row>
    <row r="5226" spans="1:13">
      <c r="A5226" s="13">
        <f t="shared" si="81"/>
        <v>1</v>
      </c>
      <c r="B5226">
        <v>3008384</v>
      </c>
      <c r="C5226">
        <v>1380</v>
      </c>
      <c r="D5226">
        <v>1500</v>
      </c>
      <c r="E5226"/>
      <c r="F5226" t="s">
        <v>253</v>
      </c>
      <c r="G5226">
        <v>1</v>
      </c>
      <c r="H5226">
        <v>0</v>
      </c>
      <c r="I5226">
        <v>0</v>
      </c>
      <c r="J5226">
        <v>0</v>
      </c>
      <c r="K5226">
        <v>0</v>
      </c>
      <c r="L5226">
        <v>0</v>
      </c>
      <c r="M5226" t="s">
        <v>3721</v>
      </c>
    </row>
    <row r="5227" spans="1:13">
      <c r="A5227" s="13">
        <f t="shared" si="81"/>
        <v>3</v>
      </c>
      <c r="B5227">
        <v>3008385</v>
      </c>
      <c r="C5227">
        <v>1380</v>
      </c>
      <c r="D5227">
        <v>1501</v>
      </c>
      <c r="E5227"/>
      <c r="F5227" t="s">
        <v>1443</v>
      </c>
      <c r="G5227">
        <v>3</v>
      </c>
      <c r="H5227">
        <v>0</v>
      </c>
      <c r="I5227">
        <v>0</v>
      </c>
      <c r="J5227">
        <v>0</v>
      </c>
      <c r="K5227">
        <v>0</v>
      </c>
      <c r="L5227">
        <v>0</v>
      </c>
      <c r="M5227" t="s">
        <v>3722</v>
      </c>
    </row>
    <row r="5228" spans="1:13">
      <c r="A5228" s="13">
        <f t="shared" si="81"/>
        <v>3</v>
      </c>
      <c r="B5228">
        <v>3008386</v>
      </c>
      <c r="C5228">
        <v>1380</v>
      </c>
      <c r="D5228">
        <v>1500</v>
      </c>
      <c r="E5228"/>
      <c r="F5228" t="s">
        <v>253</v>
      </c>
      <c r="G5228">
        <v>3</v>
      </c>
      <c r="H5228">
        <v>0</v>
      </c>
      <c r="I5228">
        <v>0</v>
      </c>
      <c r="J5228">
        <v>0</v>
      </c>
      <c r="K5228">
        <v>0</v>
      </c>
      <c r="L5228">
        <v>0</v>
      </c>
      <c r="M5228" t="s">
        <v>3723</v>
      </c>
    </row>
    <row r="5229" spans="1:13">
      <c r="A5229" s="13">
        <f t="shared" si="81"/>
        <v>1</v>
      </c>
      <c r="B5229">
        <v>3008387</v>
      </c>
      <c r="C5229">
        <v>1380</v>
      </c>
      <c r="D5229">
        <v>1501</v>
      </c>
      <c r="E5229"/>
      <c r="F5229" t="s">
        <v>253</v>
      </c>
      <c r="G5229">
        <v>1</v>
      </c>
      <c r="H5229">
        <v>0</v>
      </c>
      <c r="I5229">
        <v>0</v>
      </c>
      <c r="J5229">
        <v>0</v>
      </c>
      <c r="K5229">
        <v>0</v>
      </c>
      <c r="L5229">
        <v>0</v>
      </c>
      <c r="M5229" t="s">
        <v>3724</v>
      </c>
    </row>
    <row r="5230" spans="1:13">
      <c r="A5230" s="13">
        <f t="shared" si="81"/>
        <v>3</v>
      </c>
      <c r="B5230">
        <v>3008388</v>
      </c>
      <c r="C5230">
        <v>1380</v>
      </c>
      <c r="D5230">
        <v>1500</v>
      </c>
      <c r="E5230"/>
      <c r="F5230" t="s">
        <v>253</v>
      </c>
      <c r="G5230">
        <v>3</v>
      </c>
      <c r="H5230">
        <v>0</v>
      </c>
      <c r="I5230">
        <v>0</v>
      </c>
      <c r="J5230">
        <v>0</v>
      </c>
      <c r="K5230">
        <v>0</v>
      </c>
      <c r="L5230">
        <v>0</v>
      </c>
      <c r="M5230" t="s">
        <v>3725</v>
      </c>
    </row>
    <row r="5231" spans="1:13">
      <c r="A5231" s="13">
        <f t="shared" si="81"/>
        <v>1</v>
      </c>
      <c r="B5231">
        <v>3008389</v>
      </c>
      <c r="C5231">
        <v>1380</v>
      </c>
      <c r="D5231">
        <v>1500</v>
      </c>
      <c r="E5231"/>
      <c r="F5231" t="s">
        <v>253</v>
      </c>
      <c r="G5231">
        <v>1</v>
      </c>
      <c r="H5231">
        <v>0</v>
      </c>
      <c r="I5231">
        <v>0</v>
      </c>
      <c r="J5231">
        <v>0</v>
      </c>
      <c r="K5231">
        <v>0</v>
      </c>
      <c r="L5231">
        <v>0</v>
      </c>
      <c r="M5231" t="s">
        <v>3726</v>
      </c>
    </row>
    <row r="5232" spans="1:13">
      <c r="A5232" s="13">
        <f t="shared" si="81"/>
        <v>1</v>
      </c>
      <c r="B5232">
        <v>3008390</v>
      </c>
      <c r="C5232">
        <v>1380</v>
      </c>
      <c r="D5232">
        <v>1500</v>
      </c>
      <c r="E5232"/>
      <c r="F5232" t="s">
        <v>253</v>
      </c>
      <c r="G5232">
        <v>1</v>
      </c>
      <c r="H5232">
        <v>0</v>
      </c>
      <c r="I5232">
        <v>0</v>
      </c>
      <c r="J5232">
        <v>0</v>
      </c>
      <c r="K5232">
        <v>0</v>
      </c>
      <c r="L5232">
        <v>0</v>
      </c>
      <c r="M5232" t="s">
        <v>3727</v>
      </c>
    </row>
    <row r="5233" spans="1:13">
      <c r="A5233" s="13">
        <f t="shared" si="81"/>
        <v>1</v>
      </c>
      <c r="B5233">
        <v>3008391</v>
      </c>
      <c r="C5233">
        <v>1380</v>
      </c>
      <c r="D5233">
        <v>1501</v>
      </c>
      <c r="E5233"/>
      <c r="F5233" t="s">
        <v>253</v>
      </c>
      <c r="G5233">
        <v>1</v>
      </c>
      <c r="H5233">
        <v>0</v>
      </c>
      <c r="I5233">
        <v>0</v>
      </c>
      <c r="J5233">
        <v>0</v>
      </c>
      <c r="K5233">
        <v>0</v>
      </c>
      <c r="L5233">
        <v>0</v>
      </c>
      <c r="M5233" t="s">
        <v>3728</v>
      </c>
    </row>
    <row r="5234" spans="1:13">
      <c r="A5234" s="13">
        <f t="shared" si="81"/>
        <v>9</v>
      </c>
      <c r="B5234">
        <v>3008392</v>
      </c>
      <c r="C5234">
        <v>1380</v>
      </c>
      <c r="D5234">
        <v>1500</v>
      </c>
      <c r="E5234"/>
      <c r="F5234" t="s">
        <v>253</v>
      </c>
      <c r="G5234">
        <v>9</v>
      </c>
      <c r="H5234">
        <v>0</v>
      </c>
      <c r="I5234">
        <v>0</v>
      </c>
      <c r="J5234">
        <v>0</v>
      </c>
      <c r="K5234">
        <v>0</v>
      </c>
      <c r="L5234">
        <v>0</v>
      </c>
      <c r="M5234" t="s">
        <v>3729</v>
      </c>
    </row>
    <row r="5235" spans="1:13">
      <c r="A5235" s="13">
        <f t="shared" si="81"/>
        <v>4</v>
      </c>
      <c r="B5235">
        <v>3008393</v>
      </c>
      <c r="C5235">
        <v>1380</v>
      </c>
      <c r="D5235">
        <v>1500</v>
      </c>
      <c r="E5235"/>
      <c r="F5235" t="s">
        <v>253</v>
      </c>
      <c r="G5235">
        <v>4</v>
      </c>
      <c r="H5235">
        <v>0</v>
      </c>
      <c r="I5235">
        <v>0</v>
      </c>
      <c r="J5235">
        <v>0</v>
      </c>
      <c r="K5235">
        <v>0</v>
      </c>
      <c r="L5235">
        <v>0</v>
      </c>
      <c r="M5235" t="s">
        <v>3730</v>
      </c>
    </row>
    <row r="5236" spans="1:13">
      <c r="A5236" s="13">
        <f t="shared" si="81"/>
        <v>1</v>
      </c>
      <c r="B5236">
        <v>3008394</v>
      </c>
      <c r="C5236">
        <v>1380</v>
      </c>
      <c r="D5236">
        <v>1501</v>
      </c>
      <c r="E5236"/>
      <c r="F5236" t="s">
        <v>253</v>
      </c>
      <c r="G5236">
        <v>1</v>
      </c>
      <c r="H5236">
        <v>0</v>
      </c>
      <c r="I5236">
        <v>0</v>
      </c>
      <c r="J5236">
        <v>0</v>
      </c>
      <c r="K5236">
        <v>0</v>
      </c>
      <c r="L5236">
        <v>0</v>
      </c>
      <c r="M5236" t="s">
        <v>3731</v>
      </c>
    </row>
    <row r="5237" spans="1:13">
      <c r="A5237" s="13">
        <f t="shared" si="81"/>
        <v>1</v>
      </c>
      <c r="B5237">
        <v>3008395</v>
      </c>
      <c r="C5237">
        <v>1380</v>
      </c>
      <c r="D5237">
        <v>1501</v>
      </c>
      <c r="E5237"/>
      <c r="F5237" t="s">
        <v>253</v>
      </c>
      <c r="G5237">
        <v>1</v>
      </c>
      <c r="H5237">
        <v>0</v>
      </c>
      <c r="I5237">
        <v>0</v>
      </c>
      <c r="J5237">
        <v>0</v>
      </c>
      <c r="K5237">
        <v>0</v>
      </c>
      <c r="L5237">
        <v>0</v>
      </c>
      <c r="M5237" t="s">
        <v>3732</v>
      </c>
    </row>
    <row r="5238" spans="1:13">
      <c r="A5238" s="13">
        <f t="shared" si="81"/>
        <v>1</v>
      </c>
      <c r="B5238">
        <v>3008396</v>
      </c>
      <c r="C5238">
        <v>1380</v>
      </c>
      <c r="D5238">
        <v>1501</v>
      </c>
      <c r="E5238"/>
      <c r="F5238" t="s">
        <v>253</v>
      </c>
      <c r="G5238">
        <v>1</v>
      </c>
      <c r="H5238">
        <v>0</v>
      </c>
      <c r="I5238">
        <v>0</v>
      </c>
      <c r="J5238">
        <v>0</v>
      </c>
      <c r="K5238">
        <v>0</v>
      </c>
      <c r="L5238">
        <v>0</v>
      </c>
      <c r="M5238" t="s">
        <v>3733</v>
      </c>
    </row>
    <row r="5239" spans="1:13">
      <c r="A5239" s="13">
        <f t="shared" si="81"/>
        <v>1</v>
      </c>
      <c r="B5239">
        <v>3008397</v>
      </c>
      <c r="C5239">
        <v>1380</v>
      </c>
      <c r="D5239">
        <v>1500</v>
      </c>
      <c r="E5239"/>
      <c r="F5239" t="s">
        <v>253</v>
      </c>
      <c r="G5239">
        <v>1</v>
      </c>
      <c r="H5239">
        <v>0</v>
      </c>
      <c r="I5239">
        <v>0</v>
      </c>
      <c r="J5239">
        <v>0</v>
      </c>
      <c r="K5239">
        <v>0</v>
      </c>
      <c r="L5239">
        <v>0</v>
      </c>
      <c r="M5239" t="s">
        <v>3734</v>
      </c>
    </row>
    <row r="5240" spans="1:13">
      <c r="A5240" s="13">
        <f t="shared" si="81"/>
        <v>9</v>
      </c>
      <c r="B5240">
        <v>3008398</v>
      </c>
      <c r="C5240">
        <v>1380</v>
      </c>
      <c r="D5240">
        <v>1501</v>
      </c>
      <c r="E5240"/>
      <c r="F5240" t="s">
        <v>253</v>
      </c>
      <c r="G5240">
        <v>9</v>
      </c>
      <c r="H5240">
        <v>0</v>
      </c>
      <c r="I5240">
        <v>0</v>
      </c>
      <c r="J5240">
        <v>0</v>
      </c>
      <c r="K5240">
        <v>0</v>
      </c>
      <c r="L5240">
        <v>0</v>
      </c>
      <c r="M5240" t="s">
        <v>3735</v>
      </c>
    </row>
    <row r="5241" spans="1:13">
      <c r="A5241" s="13">
        <f t="shared" si="81"/>
        <v>16</v>
      </c>
      <c r="B5241">
        <v>3008399</v>
      </c>
      <c r="C5241">
        <v>1380</v>
      </c>
      <c r="D5241">
        <v>1501</v>
      </c>
      <c r="E5241"/>
      <c r="F5241" t="s">
        <v>253</v>
      </c>
      <c r="G5241">
        <v>16</v>
      </c>
      <c r="H5241">
        <v>0</v>
      </c>
      <c r="I5241">
        <v>0</v>
      </c>
      <c r="J5241">
        <v>0</v>
      </c>
      <c r="K5241">
        <v>0</v>
      </c>
      <c r="L5241">
        <v>0</v>
      </c>
      <c r="M5241" t="s">
        <v>3736</v>
      </c>
    </row>
    <row r="5242" spans="1:13">
      <c r="A5242" s="13">
        <f t="shared" si="81"/>
        <v>1</v>
      </c>
      <c r="B5242">
        <v>3008400</v>
      </c>
      <c r="C5242">
        <v>1380</v>
      </c>
      <c r="D5242">
        <v>1501</v>
      </c>
      <c r="E5242"/>
      <c r="F5242" t="s">
        <v>253</v>
      </c>
      <c r="G5242">
        <v>1</v>
      </c>
      <c r="H5242">
        <v>0</v>
      </c>
      <c r="I5242">
        <v>0</v>
      </c>
      <c r="J5242">
        <v>0</v>
      </c>
      <c r="K5242">
        <v>0</v>
      </c>
      <c r="L5242">
        <v>0</v>
      </c>
      <c r="M5242" t="s">
        <v>3737</v>
      </c>
    </row>
    <row r="5243" spans="1:13">
      <c r="A5243" s="13">
        <f t="shared" si="81"/>
        <v>4</v>
      </c>
      <c r="B5243">
        <v>3008401</v>
      </c>
      <c r="C5243">
        <v>1380</v>
      </c>
      <c r="D5243">
        <v>1501</v>
      </c>
      <c r="E5243"/>
      <c r="F5243" t="s">
        <v>1284</v>
      </c>
      <c r="G5243">
        <v>4</v>
      </c>
      <c r="H5243">
        <v>0</v>
      </c>
      <c r="I5243">
        <v>0</v>
      </c>
      <c r="J5243">
        <v>0</v>
      </c>
      <c r="K5243">
        <v>0</v>
      </c>
      <c r="L5243">
        <v>0</v>
      </c>
      <c r="M5243" t="s">
        <v>3738</v>
      </c>
    </row>
    <row r="5244" spans="1:13">
      <c r="A5244" s="13">
        <f t="shared" si="81"/>
        <v>5</v>
      </c>
      <c r="B5244">
        <v>3008402</v>
      </c>
      <c r="C5244">
        <v>1380</v>
      </c>
      <c r="D5244">
        <v>1500</v>
      </c>
      <c r="E5244"/>
      <c r="F5244" t="s">
        <v>253</v>
      </c>
      <c r="G5244">
        <v>5</v>
      </c>
      <c r="H5244">
        <v>0</v>
      </c>
      <c r="I5244">
        <v>0</v>
      </c>
      <c r="J5244">
        <v>0</v>
      </c>
      <c r="K5244">
        <v>0</v>
      </c>
      <c r="L5244">
        <v>0</v>
      </c>
      <c r="M5244" t="s">
        <v>3739</v>
      </c>
    </row>
    <row r="5245" spans="1:13">
      <c r="A5245" s="13">
        <f t="shared" si="81"/>
        <v>2</v>
      </c>
      <c r="B5245">
        <v>3008402</v>
      </c>
      <c r="C5245">
        <v>1400</v>
      </c>
      <c r="D5245">
        <v>1500</v>
      </c>
      <c r="E5245"/>
      <c r="F5245" t="s">
        <v>253</v>
      </c>
      <c r="G5245">
        <v>2</v>
      </c>
      <c r="H5245">
        <v>0</v>
      </c>
      <c r="I5245">
        <v>0</v>
      </c>
      <c r="J5245">
        <v>0</v>
      </c>
      <c r="K5245">
        <v>0</v>
      </c>
      <c r="L5245">
        <v>0</v>
      </c>
      <c r="M5245" t="s">
        <v>3739</v>
      </c>
    </row>
    <row r="5246" spans="1:13">
      <c r="A5246" s="13">
        <f t="shared" si="81"/>
        <v>8</v>
      </c>
      <c r="B5246">
        <v>3008403</v>
      </c>
      <c r="C5246">
        <v>1380</v>
      </c>
      <c r="D5246">
        <v>1500</v>
      </c>
      <c r="E5246"/>
      <c r="F5246" t="s">
        <v>253</v>
      </c>
      <c r="G5246">
        <v>8</v>
      </c>
      <c r="H5246">
        <v>0</v>
      </c>
      <c r="I5246">
        <v>0</v>
      </c>
      <c r="J5246">
        <v>0</v>
      </c>
      <c r="K5246">
        <v>0</v>
      </c>
      <c r="L5246">
        <v>0</v>
      </c>
      <c r="M5246" t="s">
        <v>3740</v>
      </c>
    </row>
    <row r="5247" spans="1:13">
      <c r="A5247" s="13">
        <f t="shared" si="81"/>
        <v>4</v>
      </c>
      <c r="B5247">
        <v>3008403</v>
      </c>
      <c r="C5247">
        <v>1400</v>
      </c>
      <c r="D5247">
        <v>1500</v>
      </c>
      <c r="E5247"/>
      <c r="F5247" t="s">
        <v>253</v>
      </c>
      <c r="G5247">
        <v>4</v>
      </c>
      <c r="H5247">
        <v>0</v>
      </c>
      <c r="I5247">
        <v>0</v>
      </c>
      <c r="J5247">
        <v>0</v>
      </c>
      <c r="K5247">
        <v>0</v>
      </c>
      <c r="L5247">
        <v>0</v>
      </c>
      <c r="M5247" t="s">
        <v>3740</v>
      </c>
    </row>
    <row r="5248" spans="1:13">
      <c r="A5248" s="13">
        <f t="shared" si="81"/>
        <v>3</v>
      </c>
      <c r="B5248">
        <v>3008404</v>
      </c>
      <c r="C5248">
        <v>1380</v>
      </c>
      <c r="D5248">
        <v>1500</v>
      </c>
      <c r="E5248"/>
      <c r="F5248" t="s">
        <v>253</v>
      </c>
      <c r="G5248">
        <v>3</v>
      </c>
      <c r="H5248">
        <v>0</v>
      </c>
      <c r="I5248">
        <v>0</v>
      </c>
      <c r="J5248">
        <v>0</v>
      </c>
      <c r="K5248">
        <v>0</v>
      </c>
      <c r="L5248">
        <v>0</v>
      </c>
      <c r="M5248" t="s">
        <v>3741</v>
      </c>
    </row>
    <row r="5249" spans="1:13">
      <c r="A5249" s="13">
        <f t="shared" si="81"/>
        <v>7</v>
      </c>
      <c r="B5249">
        <v>3008404</v>
      </c>
      <c r="C5249">
        <v>1400</v>
      </c>
      <c r="D5249">
        <v>1500</v>
      </c>
      <c r="E5249"/>
      <c r="F5249" t="s">
        <v>253</v>
      </c>
      <c r="G5249">
        <v>7</v>
      </c>
      <c r="H5249">
        <v>0</v>
      </c>
      <c r="I5249">
        <v>0</v>
      </c>
      <c r="J5249">
        <v>0</v>
      </c>
      <c r="K5249">
        <v>0</v>
      </c>
      <c r="L5249">
        <v>0</v>
      </c>
      <c r="M5249" t="s">
        <v>3741</v>
      </c>
    </row>
    <row r="5250" spans="1:13">
      <c r="A5250" s="13">
        <f t="shared" si="81"/>
        <v>2</v>
      </c>
      <c r="B5250">
        <v>3008405</v>
      </c>
      <c r="C5250">
        <v>1380</v>
      </c>
      <c r="D5250">
        <v>1501</v>
      </c>
      <c r="E5250"/>
      <c r="F5250" t="s">
        <v>253</v>
      </c>
      <c r="G5250">
        <v>2</v>
      </c>
      <c r="H5250">
        <v>0</v>
      </c>
      <c r="I5250">
        <v>0</v>
      </c>
      <c r="J5250">
        <v>0</v>
      </c>
      <c r="K5250">
        <v>0</v>
      </c>
      <c r="L5250">
        <v>0</v>
      </c>
      <c r="M5250" t="s">
        <v>3742</v>
      </c>
    </row>
    <row r="5251" spans="1:13">
      <c r="A5251" s="13">
        <f t="shared" ref="A5251:A5314" si="82">G5251+H5251+I5251</f>
        <v>1</v>
      </c>
      <c r="B5251">
        <v>3008407</v>
      </c>
      <c r="C5251">
        <v>1380</v>
      </c>
      <c r="D5251">
        <v>1500</v>
      </c>
      <c r="E5251"/>
      <c r="F5251" t="s">
        <v>253</v>
      </c>
      <c r="G5251">
        <v>1</v>
      </c>
      <c r="H5251">
        <v>0</v>
      </c>
      <c r="I5251">
        <v>0</v>
      </c>
      <c r="J5251">
        <v>0</v>
      </c>
      <c r="K5251">
        <v>0</v>
      </c>
      <c r="L5251">
        <v>0</v>
      </c>
      <c r="M5251" t="s">
        <v>8086</v>
      </c>
    </row>
    <row r="5252" spans="1:13">
      <c r="A5252" s="13">
        <f t="shared" si="82"/>
        <v>7</v>
      </c>
      <c r="B5252">
        <v>3008408</v>
      </c>
      <c r="C5252">
        <v>1380</v>
      </c>
      <c r="D5252">
        <v>1500</v>
      </c>
      <c r="E5252"/>
      <c r="F5252" t="s">
        <v>253</v>
      </c>
      <c r="G5252">
        <v>7</v>
      </c>
      <c r="H5252">
        <v>0</v>
      </c>
      <c r="I5252">
        <v>0</v>
      </c>
      <c r="J5252">
        <v>0</v>
      </c>
      <c r="K5252">
        <v>0</v>
      </c>
      <c r="L5252">
        <v>0</v>
      </c>
      <c r="M5252" t="s">
        <v>3743</v>
      </c>
    </row>
    <row r="5253" spans="1:13">
      <c r="A5253" s="13">
        <f t="shared" si="82"/>
        <v>4</v>
      </c>
      <c r="B5253">
        <v>3008409</v>
      </c>
      <c r="C5253">
        <v>1380</v>
      </c>
      <c r="D5253">
        <v>1501</v>
      </c>
      <c r="E5253"/>
      <c r="F5253" t="s">
        <v>253</v>
      </c>
      <c r="G5253">
        <v>4</v>
      </c>
      <c r="H5253">
        <v>0</v>
      </c>
      <c r="I5253">
        <v>0</v>
      </c>
      <c r="J5253">
        <v>0</v>
      </c>
      <c r="K5253">
        <v>0</v>
      </c>
      <c r="L5253">
        <v>0</v>
      </c>
      <c r="M5253" t="s">
        <v>3744</v>
      </c>
    </row>
    <row r="5254" spans="1:13">
      <c r="A5254" s="13">
        <f t="shared" si="82"/>
        <v>4</v>
      </c>
      <c r="B5254">
        <v>3008411</v>
      </c>
      <c r="C5254">
        <v>1380</v>
      </c>
      <c r="D5254">
        <v>1500</v>
      </c>
      <c r="E5254"/>
      <c r="F5254" t="s">
        <v>253</v>
      </c>
      <c r="G5254">
        <v>4</v>
      </c>
      <c r="H5254">
        <v>0</v>
      </c>
      <c r="I5254">
        <v>0</v>
      </c>
      <c r="J5254">
        <v>0</v>
      </c>
      <c r="K5254">
        <v>0</v>
      </c>
      <c r="L5254">
        <v>0</v>
      </c>
      <c r="M5254" t="s">
        <v>9327</v>
      </c>
    </row>
    <row r="5255" spans="1:13">
      <c r="A5255" s="13">
        <f t="shared" si="82"/>
        <v>12</v>
      </c>
      <c r="B5255">
        <v>3008411</v>
      </c>
      <c r="C5255">
        <v>1400</v>
      </c>
      <c r="D5255">
        <v>1500</v>
      </c>
      <c r="E5255"/>
      <c r="F5255" t="s">
        <v>253</v>
      </c>
      <c r="G5255">
        <v>12</v>
      </c>
      <c r="H5255">
        <v>0</v>
      </c>
      <c r="I5255">
        <v>0</v>
      </c>
      <c r="J5255">
        <v>0</v>
      </c>
      <c r="K5255">
        <v>0</v>
      </c>
      <c r="L5255">
        <v>0</v>
      </c>
      <c r="M5255" t="s">
        <v>9327</v>
      </c>
    </row>
    <row r="5256" spans="1:13">
      <c r="A5256" s="13">
        <f t="shared" si="82"/>
        <v>4</v>
      </c>
      <c r="B5256">
        <v>3008412</v>
      </c>
      <c r="C5256">
        <v>1380</v>
      </c>
      <c r="D5256">
        <v>1501</v>
      </c>
      <c r="E5256"/>
      <c r="F5256" t="s">
        <v>1443</v>
      </c>
      <c r="G5256">
        <v>4</v>
      </c>
      <c r="H5256">
        <v>0</v>
      </c>
      <c r="I5256">
        <v>0</v>
      </c>
      <c r="J5256">
        <v>0</v>
      </c>
      <c r="K5256">
        <v>0</v>
      </c>
      <c r="L5256">
        <v>0</v>
      </c>
      <c r="M5256" t="s">
        <v>3745</v>
      </c>
    </row>
    <row r="5257" spans="1:13">
      <c r="A5257" s="13">
        <f t="shared" si="82"/>
        <v>1</v>
      </c>
      <c r="B5257">
        <v>3008413</v>
      </c>
      <c r="C5257">
        <v>1380</v>
      </c>
      <c r="D5257">
        <v>1500</v>
      </c>
      <c r="E5257"/>
      <c r="F5257" t="s">
        <v>253</v>
      </c>
      <c r="G5257">
        <v>1</v>
      </c>
      <c r="H5257">
        <v>0</v>
      </c>
      <c r="I5257">
        <v>0</v>
      </c>
      <c r="J5257">
        <v>0</v>
      </c>
      <c r="K5257">
        <v>0</v>
      </c>
      <c r="L5257">
        <v>0</v>
      </c>
      <c r="M5257" t="s">
        <v>3746</v>
      </c>
    </row>
    <row r="5258" spans="1:13">
      <c r="A5258" s="13">
        <f t="shared" si="82"/>
        <v>7</v>
      </c>
      <c r="B5258">
        <v>3008414</v>
      </c>
      <c r="C5258">
        <v>1380</v>
      </c>
      <c r="D5258">
        <v>1500</v>
      </c>
      <c r="E5258"/>
      <c r="F5258" t="s">
        <v>253</v>
      </c>
      <c r="G5258">
        <v>7</v>
      </c>
      <c r="H5258">
        <v>0</v>
      </c>
      <c r="I5258">
        <v>0</v>
      </c>
      <c r="J5258">
        <v>0</v>
      </c>
      <c r="K5258">
        <v>0</v>
      </c>
      <c r="L5258">
        <v>0</v>
      </c>
      <c r="M5258" t="s">
        <v>3747</v>
      </c>
    </row>
    <row r="5259" spans="1:13">
      <c r="A5259" s="13">
        <f t="shared" si="82"/>
        <v>21</v>
      </c>
      <c r="B5259">
        <v>3008415</v>
      </c>
      <c r="C5259">
        <v>1380</v>
      </c>
      <c r="D5259">
        <v>1500</v>
      </c>
      <c r="E5259"/>
      <c r="F5259" t="s">
        <v>253</v>
      </c>
      <c r="G5259">
        <v>21</v>
      </c>
      <c r="H5259">
        <v>0</v>
      </c>
      <c r="I5259">
        <v>0</v>
      </c>
      <c r="J5259">
        <v>0</v>
      </c>
      <c r="K5259">
        <v>0</v>
      </c>
      <c r="L5259">
        <v>0</v>
      </c>
      <c r="M5259" t="s">
        <v>7670</v>
      </c>
    </row>
    <row r="5260" spans="1:13">
      <c r="A5260" s="13">
        <f t="shared" si="82"/>
        <v>26</v>
      </c>
      <c r="B5260">
        <v>3008416</v>
      </c>
      <c r="C5260">
        <v>1380</v>
      </c>
      <c r="D5260">
        <v>1500</v>
      </c>
      <c r="E5260"/>
      <c r="F5260" t="s">
        <v>253</v>
      </c>
      <c r="G5260">
        <v>26</v>
      </c>
      <c r="H5260">
        <v>0</v>
      </c>
      <c r="I5260">
        <v>0</v>
      </c>
      <c r="J5260">
        <v>0</v>
      </c>
      <c r="K5260">
        <v>0</v>
      </c>
      <c r="L5260">
        <v>0</v>
      </c>
      <c r="M5260" t="s">
        <v>3748</v>
      </c>
    </row>
    <row r="5261" spans="1:13">
      <c r="A5261" s="13">
        <f t="shared" si="82"/>
        <v>5</v>
      </c>
      <c r="B5261">
        <v>3008417</v>
      </c>
      <c r="C5261">
        <v>1380</v>
      </c>
      <c r="D5261">
        <v>1501</v>
      </c>
      <c r="E5261"/>
      <c r="F5261" t="s">
        <v>253</v>
      </c>
      <c r="G5261">
        <v>5</v>
      </c>
      <c r="H5261">
        <v>0</v>
      </c>
      <c r="I5261">
        <v>0</v>
      </c>
      <c r="J5261">
        <v>0</v>
      </c>
      <c r="K5261">
        <v>0</v>
      </c>
      <c r="L5261">
        <v>0</v>
      </c>
      <c r="M5261" t="s">
        <v>3749</v>
      </c>
    </row>
    <row r="5262" spans="1:13">
      <c r="A5262" s="13">
        <f t="shared" si="82"/>
        <v>1</v>
      </c>
      <c r="B5262">
        <v>3008418</v>
      </c>
      <c r="C5262">
        <v>1380</v>
      </c>
      <c r="D5262">
        <v>1501</v>
      </c>
      <c r="E5262"/>
      <c r="F5262" t="s">
        <v>253</v>
      </c>
      <c r="G5262">
        <v>1</v>
      </c>
      <c r="H5262">
        <v>0</v>
      </c>
      <c r="I5262">
        <v>0</v>
      </c>
      <c r="J5262">
        <v>0</v>
      </c>
      <c r="K5262">
        <v>0</v>
      </c>
      <c r="L5262">
        <v>0</v>
      </c>
      <c r="M5262" t="s">
        <v>3750</v>
      </c>
    </row>
    <row r="5263" spans="1:13">
      <c r="A5263" s="13">
        <f t="shared" si="82"/>
        <v>2</v>
      </c>
      <c r="B5263">
        <v>3008419</v>
      </c>
      <c r="C5263">
        <v>1380</v>
      </c>
      <c r="D5263">
        <v>1501</v>
      </c>
      <c r="E5263"/>
      <c r="F5263" t="s">
        <v>253</v>
      </c>
      <c r="G5263">
        <v>2</v>
      </c>
      <c r="H5263">
        <v>0</v>
      </c>
      <c r="I5263">
        <v>0</v>
      </c>
      <c r="J5263">
        <v>0</v>
      </c>
      <c r="K5263">
        <v>0</v>
      </c>
      <c r="L5263">
        <v>0</v>
      </c>
      <c r="M5263" t="s">
        <v>3751</v>
      </c>
    </row>
    <row r="5264" spans="1:13">
      <c r="A5264" s="13">
        <f t="shared" si="82"/>
        <v>3</v>
      </c>
      <c r="B5264">
        <v>3008420</v>
      </c>
      <c r="C5264">
        <v>1380</v>
      </c>
      <c r="D5264">
        <v>1500</v>
      </c>
      <c r="E5264"/>
      <c r="F5264" t="s">
        <v>253</v>
      </c>
      <c r="G5264">
        <v>3</v>
      </c>
      <c r="H5264">
        <v>0</v>
      </c>
      <c r="I5264">
        <v>0</v>
      </c>
      <c r="J5264">
        <v>0</v>
      </c>
      <c r="K5264">
        <v>0</v>
      </c>
      <c r="L5264">
        <v>0</v>
      </c>
      <c r="M5264" t="s">
        <v>3752</v>
      </c>
    </row>
    <row r="5265" spans="1:13">
      <c r="A5265" s="13">
        <f t="shared" si="82"/>
        <v>3</v>
      </c>
      <c r="B5265">
        <v>3008421</v>
      </c>
      <c r="C5265">
        <v>1380</v>
      </c>
      <c r="D5265">
        <v>1501</v>
      </c>
      <c r="E5265"/>
      <c r="F5265" t="s">
        <v>253</v>
      </c>
      <c r="G5265">
        <v>3</v>
      </c>
      <c r="H5265">
        <v>0</v>
      </c>
      <c r="I5265">
        <v>0</v>
      </c>
      <c r="J5265">
        <v>0</v>
      </c>
      <c r="K5265">
        <v>0</v>
      </c>
      <c r="L5265">
        <v>0</v>
      </c>
      <c r="M5265" t="s">
        <v>3753</v>
      </c>
    </row>
    <row r="5266" spans="1:13">
      <c r="A5266" s="13">
        <f t="shared" si="82"/>
        <v>1</v>
      </c>
      <c r="B5266">
        <v>3008422</v>
      </c>
      <c r="C5266">
        <v>1380</v>
      </c>
      <c r="D5266">
        <v>1501</v>
      </c>
      <c r="E5266"/>
      <c r="F5266" t="s">
        <v>253</v>
      </c>
      <c r="G5266">
        <v>1</v>
      </c>
      <c r="H5266">
        <v>0</v>
      </c>
      <c r="I5266">
        <v>0</v>
      </c>
      <c r="J5266">
        <v>0</v>
      </c>
      <c r="K5266">
        <v>0</v>
      </c>
      <c r="L5266">
        <v>0</v>
      </c>
      <c r="M5266" t="s">
        <v>3754</v>
      </c>
    </row>
    <row r="5267" spans="1:13">
      <c r="A5267" s="13">
        <f t="shared" si="82"/>
        <v>4</v>
      </c>
      <c r="B5267">
        <v>3008423</v>
      </c>
      <c r="C5267">
        <v>1380</v>
      </c>
      <c r="D5267">
        <v>1500</v>
      </c>
      <c r="E5267"/>
      <c r="F5267" t="s">
        <v>253</v>
      </c>
      <c r="G5267">
        <v>4</v>
      </c>
      <c r="H5267">
        <v>0</v>
      </c>
      <c r="I5267">
        <v>0</v>
      </c>
      <c r="J5267">
        <v>0</v>
      </c>
      <c r="K5267">
        <v>0</v>
      </c>
      <c r="L5267">
        <v>0</v>
      </c>
      <c r="M5267" t="s">
        <v>3755</v>
      </c>
    </row>
    <row r="5268" spans="1:13">
      <c r="A5268" s="13">
        <f t="shared" si="82"/>
        <v>10</v>
      </c>
      <c r="B5268">
        <v>3008425</v>
      </c>
      <c r="C5268">
        <v>1380</v>
      </c>
      <c r="D5268">
        <v>1500</v>
      </c>
      <c r="E5268"/>
      <c r="F5268" t="s">
        <v>253</v>
      </c>
      <c r="G5268">
        <v>10</v>
      </c>
      <c r="H5268">
        <v>0</v>
      </c>
      <c r="I5268">
        <v>0</v>
      </c>
      <c r="J5268">
        <v>0</v>
      </c>
      <c r="K5268">
        <v>0</v>
      </c>
      <c r="L5268">
        <v>0</v>
      </c>
      <c r="M5268" t="s">
        <v>9295</v>
      </c>
    </row>
    <row r="5269" spans="1:13">
      <c r="A5269" s="13">
        <f t="shared" si="82"/>
        <v>4</v>
      </c>
      <c r="B5269">
        <v>3008426</v>
      </c>
      <c r="C5269">
        <v>1380</v>
      </c>
      <c r="D5269">
        <v>1501</v>
      </c>
      <c r="E5269"/>
      <c r="F5269" t="s">
        <v>253</v>
      </c>
      <c r="G5269">
        <v>4</v>
      </c>
      <c r="H5269">
        <v>0</v>
      </c>
      <c r="I5269">
        <v>0</v>
      </c>
      <c r="J5269">
        <v>0</v>
      </c>
      <c r="K5269">
        <v>0</v>
      </c>
      <c r="L5269">
        <v>0</v>
      </c>
      <c r="M5269" t="s">
        <v>3756</v>
      </c>
    </row>
    <row r="5270" spans="1:13">
      <c r="A5270" s="13">
        <f t="shared" si="82"/>
        <v>4</v>
      </c>
      <c r="B5270">
        <v>3008427</v>
      </c>
      <c r="C5270">
        <v>1380</v>
      </c>
      <c r="D5270">
        <v>1501</v>
      </c>
      <c r="E5270"/>
      <c r="F5270" t="s">
        <v>253</v>
      </c>
      <c r="G5270">
        <v>4</v>
      </c>
      <c r="H5270">
        <v>0</v>
      </c>
      <c r="I5270">
        <v>0</v>
      </c>
      <c r="J5270">
        <v>0</v>
      </c>
      <c r="K5270">
        <v>0</v>
      </c>
      <c r="L5270">
        <v>0</v>
      </c>
      <c r="M5270" t="s">
        <v>3757</v>
      </c>
    </row>
    <row r="5271" spans="1:13">
      <c r="A5271" s="13">
        <f t="shared" si="82"/>
        <v>2</v>
      </c>
      <c r="B5271">
        <v>3008428</v>
      </c>
      <c r="C5271">
        <v>1380</v>
      </c>
      <c r="D5271">
        <v>1501</v>
      </c>
      <c r="E5271"/>
      <c r="F5271" t="s">
        <v>253</v>
      </c>
      <c r="G5271">
        <v>2</v>
      </c>
      <c r="H5271">
        <v>0</v>
      </c>
      <c r="I5271">
        <v>0</v>
      </c>
      <c r="J5271">
        <v>0</v>
      </c>
      <c r="K5271">
        <v>0</v>
      </c>
      <c r="L5271">
        <v>0</v>
      </c>
      <c r="M5271" t="s">
        <v>3758</v>
      </c>
    </row>
    <row r="5272" spans="1:13">
      <c r="A5272" s="13">
        <f t="shared" si="82"/>
        <v>1</v>
      </c>
      <c r="B5272">
        <v>3008429</v>
      </c>
      <c r="C5272">
        <v>1380</v>
      </c>
      <c r="D5272">
        <v>1500</v>
      </c>
      <c r="E5272"/>
      <c r="F5272" t="s">
        <v>253</v>
      </c>
      <c r="G5272">
        <v>1</v>
      </c>
      <c r="H5272">
        <v>0</v>
      </c>
      <c r="I5272">
        <v>0</v>
      </c>
      <c r="J5272">
        <v>0</v>
      </c>
      <c r="K5272">
        <v>0</v>
      </c>
      <c r="L5272">
        <v>0</v>
      </c>
      <c r="M5272" t="s">
        <v>3759</v>
      </c>
    </row>
    <row r="5273" spans="1:13">
      <c r="A5273" s="13">
        <f t="shared" si="82"/>
        <v>1</v>
      </c>
      <c r="B5273">
        <v>3008430</v>
      </c>
      <c r="C5273">
        <v>1380</v>
      </c>
      <c r="D5273">
        <v>1501</v>
      </c>
      <c r="E5273"/>
      <c r="F5273" t="s">
        <v>253</v>
      </c>
      <c r="G5273">
        <v>1</v>
      </c>
      <c r="H5273">
        <v>0</v>
      </c>
      <c r="I5273">
        <v>0</v>
      </c>
      <c r="J5273">
        <v>0</v>
      </c>
      <c r="K5273">
        <v>0</v>
      </c>
      <c r="L5273">
        <v>0</v>
      </c>
      <c r="M5273" t="s">
        <v>3760</v>
      </c>
    </row>
    <row r="5274" spans="1:13">
      <c r="A5274" s="13">
        <f t="shared" si="82"/>
        <v>1</v>
      </c>
      <c r="B5274">
        <v>3008431</v>
      </c>
      <c r="C5274">
        <v>1380</v>
      </c>
      <c r="D5274">
        <v>1501</v>
      </c>
      <c r="E5274"/>
      <c r="F5274" t="s">
        <v>253</v>
      </c>
      <c r="G5274">
        <v>1</v>
      </c>
      <c r="H5274">
        <v>0</v>
      </c>
      <c r="I5274">
        <v>0</v>
      </c>
      <c r="J5274">
        <v>0</v>
      </c>
      <c r="K5274">
        <v>0</v>
      </c>
      <c r="L5274">
        <v>0</v>
      </c>
      <c r="M5274" t="s">
        <v>3761</v>
      </c>
    </row>
    <row r="5275" spans="1:13">
      <c r="A5275" s="13">
        <f t="shared" si="82"/>
        <v>3</v>
      </c>
      <c r="B5275">
        <v>3008432</v>
      </c>
      <c r="C5275">
        <v>1380</v>
      </c>
      <c r="D5275">
        <v>1501</v>
      </c>
      <c r="E5275"/>
      <c r="F5275" t="s">
        <v>253</v>
      </c>
      <c r="G5275">
        <v>3</v>
      </c>
      <c r="H5275">
        <v>0</v>
      </c>
      <c r="I5275">
        <v>0</v>
      </c>
      <c r="J5275">
        <v>0</v>
      </c>
      <c r="K5275">
        <v>0</v>
      </c>
      <c r="L5275">
        <v>0</v>
      </c>
      <c r="M5275" t="s">
        <v>3762</v>
      </c>
    </row>
    <row r="5276" spans="1:13">
      <c r="A5276" s="13">
        <f t="shared" si="82"/>
        <v>1</v>
      </c>
      <c r="B5276">
        <v>3008433</v>
      </c>
      <c r="C5276">
        <v>1380</v>
      </c>
      <c r="D5276">
        <v>1500</v>
      </c>
      <c r="E5276"/>
      <c r="F5276" t="s">
        <v>253</v>
      </c>
      <c r="G5276">
        <v>1</v>
      </c>
      <c r="H5276">
        <v>0</v>
      </c>
      <c r="I5276">
        <v>0</v>
      </c>
      <c r="J5276">
        <v>0</v>
      </c>
      <c r="K5276">
        <v>0</v>
      </c>
      <c r="L5276">
        <v>0</v>
      </c>
      <c r="M5276" t="s">
        <v>8850</v>
      </c>
    </row>
    <row r="5277" spans="1:13">
      <c r="A5277" s="13">
        <f t="shared" si="82"/>
        <v>2</v>
      </c>
      <c r="B5277">
        <v>3008435</v>
      </c>
      <c r="C5277">
        <v>1380</v>
      </c>
      <c r="D5277">
        <v>1501</v>
      </c>
      <c r="E5277"/>
      <c r="F5277" t="s">
        <v>253</v>
      </c>
      <c r="G5277">
        <v>2</v>
      </c>
      <c r="H5277">
        <v>0</v>
      </c>
      <c r="I5277">
        <v>0</v>
      </c>
      <c r="J5277">
        <v>0</v>
      </c>
      <c r="K5277">
        <v>0</v>
      </c>
      <c r="L5277">
        <v>0</v>
      </c>
      <c r="M5277" t="s">
        <v>3763</v>
      </c>
    </row>
    <row r="5278" spans="1:13">
      <c r="A5278" s="13">
        <f t="shared" si="82"/>
        <v>4</v>
      </c>
      <c r="B5278">
        <v>3008436</v>
      </c>
      <c r="C5278">
        <v>1380</v>
      </c>
      <c r="D5278">
        <v>1500</v>
      </c>
      <c r="E5278"/>
      <c r="F5278" t="s">
        <v>253</v>
      </c>
      <c r="G5278">
        <v>4</v>
      </c>
      <c r="H5278">
        <v>0</v>
      </c>
      <c r="I5278">
        <v>0</v>
      </c>
      <c r="J5278">
        <v>0</v>
      </c>
      <c r="K5278">
        <v>0</v>
      </c>
      <c r="L5278">
        <v>0</v>
      </c>
      <c r="M5278" t="s">
        <v>3764</v>
      </c>
    </row>
    <row r="5279" spans="1:13">
      <c r="A5279" s="13">
        <f t="shared" si="82"/>
        <v>5</v>
      </c>
      <c r="B5279">
        <v>3008437</v>
      </c>
      <c r="C5279">
        <v>1380</v>
      </c>
      <c r="D5279">
        <v>1500</v>
      </c>
      <c r="E5279"/>
      <c r="F5279" t="s">
        <v>253</v>
      </c>
      <c r="G5279">
        <v>5</v>
      </c>
      <c r="H5279">
        <v>0</v>
      </c>
      <c r="I5279">
        <v>0</v>
      </c>
      <c r="J5279">
        <v>0</v>
      </c>
      <c r="K5279">
        <v>0</v>
      </c>
      <c r="L5279">
        <v>0</v>
      </c>
      <c r="M5279" t="s">
        <v>3765</v>
      </c>
    </row>
    <row r="5280" spans="1:13">
      <c r="A5280" s="13">
        <f t="shared" si="82"/>
        <v>8</v>
      </c>
      <c r="B5280">
        <v>3008438</v>
      </c>
      <c r="C5280">
        <v>1380</v>
      </c>
      <c r="D5280">
        <v>1500</v>
      </c>
      <c r="E5280"/>
      <c r="F5280" t="s">
        <v>253</v>
      </c>
      <c r="G5280">
        <v>8</v>
      </c>
      <c r="H5280">
        <v>0</v>
      </c>
      <c r="I5280">
        <v>0</v>
      </c>
      <c r="J5280">
        <v>0</v>
      </c>
      <c r="K5280">
        <v>0</v>
      </c>
      <c r="L5280">
        <v>0</v>
      </c>
      <c r="M5280" t="s">
        <v>3766</v>
      </c>
    </row>
    <row r="5281" spans="1:13">
      <c r="A5281" s="13">
        <f t="shared" si="82"/>
        <v>1</v>
      </c>
      <c r="B5281">
        <v>3008439</v>
      </c>
      <c r="C5281">
        <v>1380</v>
      </c>
      <c r="D5281">
        <v>1500</v>
      </c>
      <c r="E5281"/>
      <c r="F5281" t="s">
        <v>253</v>
      </c>
      <c r="G5281">
        <v>1</v>
      </c>
      <c r="H5281">
        <v>0</v>
      </c>
      <c r="I5281">
        <v>0</v>
      </c>
      <c r="J5281">
        <v>0</v>
      </c>
      <c r="K5281">
        <v>0</v>
      </c>
      <c r="L5281">
        <v>0</v>
      </c>
      <c r="M5281" t="s">
        <v>8157</v>
      </c>
    </row>
    <row r="5282" spans="1:13">
      <c r="A5282" s="13">
        <f t="shared" si="82"/>
        <v>5</v>
      </c>
      <c r="B5282">
        <v>3008440</v>
      </c>
      <c r="C5282">
        <v>1380</v>
      </c>
      <c r="D5282">
        <v>1501</v>
      </c>
      <c r="E5282"/>
      <c r="F5282" t="s">
        <v>253</v>
      </c>
      <c r="G5282">
        <v>5</v>
      </c>
      <c r="H5282">
        <v>0</v>
      </c>
      <c r="I5282">
        <v>0</v>
      </c>
      <c r="J5282">
        <v>0</v>
      </c>
      <c r="K5282">
        <v>0</v>
      </c>
      <c r="L5282">
        <v>0</v>
      </c>
      <c r="M5282" t="s">
        <v>3767</v>
      </c>
    </row>
    <row r="5283" spans="1:13">
      <c r="A5283" s="13">
        <f t="shared" si="82"/>
        <v>2</v>
      </c>
      <c r="B5283">
        <v>3008441</v>
      </c>
      <c r="C5283">
        <v>1380</v>
      </c>
      <c r="D5283">
        <v>1501</v>
      </c>
      <c r="E5283"/>
      <c r="F5283" t="s">
        <v>253</v>
      </c>
      <c r="G5283">
        <v>2</v>
      </c>
      <c r="H5283">
        <v>0</v>
      </c>
      <c r="I5283">
        <v>0</v>
      </c>
      <c r="J5283">
        <v>0</v>
      </c>
      <c r="K5283">
        <v>0</v>
      </c>
      <c r="L5283">
        <v>0</v>
      </c>
      <c r="M5283" t="s">
        <v>3768</v>
      </c>
    </row>
    <row r="5284" spans="1:13">
      <c r="A5284" s="13">
        <f t="shared" si="82"/>
        <v>4</v>
      </c>
      <c r="B5284">
        <v>3008442</v>
      </c>
      <c r="C5284">
        <v>1380</v>
      </c>
      <c r="D5284">
        <v>1500</v>
      </c>
      <c r="E5284"/>
      <c r="F5284" t="s">
        <v>253</v>
      </c>
      <c r="G5284">
        <v>4</v>
      </c>
      <c r="H5284">
        <v>0</v>
      </c>
      <c r="I5284">
        <v>0</v>
      </c>
      <c r="J5284">
        <v>0</v>
      </c>
      <c r="K5284">
        <v>0</v>
      </c>
      <c r="L5284">
        <v>0</v>
      </c>
      <c r="M5284" t="s">
        <v>3769</v>
      </c>
    </row>
    <row r="5285" spans="1:13">
      <c r="A5285" s="13">
        <f t="shared" si="82"/>
        <v>6</v>
      </c>
      <c r="B5285">
        <v>3008443</v>
      </c>
      <c r="C5285">
        <v>1380</v>
      </c>
      <c r="D5285">
        <v>1501</v>
      </c>
      <c r="E5285"/>
      <c r="F5285" t="s">
        <v>253</v>
      </c>
      <c r="G5285">
        <v>6</v>
      </c>
      <c r="H5285">
        <v>0</v>
      </c>
      <c r="I5285">
        <v>0</v>
      </c>
      <c r="J5285">
        <v>0</v>
      </c>
      <c r="K5285">
        <v>0</v>
      </c>
      <c r="L5285">
        <v>0</v>
      </c>
      <c r="M5285" t="s">
        <v>3770</v>
      </c>
    </row>
    <row r="5286" spans="1:13">
      <c r="A5286" s="13">
        <f t="shared" si="82"/>
        <v>2</v>
      </c>
      <c r="B5286">
        <v>3008444</v>
      </c>
      <c r="C5286">
        <v>1380</v>
      </c>
      <c r="D5286">
        <v>1501</v>
      </c>
      <c r="E5286"/>
      <c r="F5286" t="s">
        <v>253</v>
      </c>
      <c r="G5286">
        <v>2</v>
      </c>
      <c r="H5286">
        <v>0</v>
      </c>
      <c r="I5286">
        <v>0</v>
      </c>
      <c r="J5286">
        <v>0</v>
      </c>
      <c r="K5286">
        <v>0</v>
      </c>
      <c r="L5286">
        <v>0</v>
      </c>
      <c r="M5286" t="s">
        <v>3771</v>
      </c>
    </row>
    <row r="5287" spans="1:13">
      <c r="A5287" s="13">
        <f t="shared" si="82"/>
        <v>3</v>
      </c>
      <c r="B5287">
        <v>3008445</v>
      </c>
      <c r="C5287">
        <v>1380</v>
      </c>
      <c r="D5287">
        <v>1501</v>
      </c>
      <c r="E5287"/>
      <c r="F5287" t="s">
        <v>253</v>
      </c>
      <c r="G5287">
        <v>3</v>
      </c>
      <c r="H5287">
        <v>0</v>
      </c>
      <c r="I5287">
        <v>0</v>
      </c>
      <c r="J5287">
        <v>0</v>
      </c>
      <c r="K5287">
        <v>0</v>
      </c>
      <c r="L5287">
        <v>0</v>
      </c>
      <c r="M5287" t="s">
        <v>3772</v>
      </c>
    </row>
    <row r="5288" spans="1:13">
      <c r="A5288" s="13">
        <f t="shared" si="82"/>
        <v>12</v>
      </c>
      <c r="B5288">
        <v>3008446</v>
      </c>
      <c r="C5288">
        <v>1380</v>
      </c>
      <c r="D5288">
        <v>1500</v>
      </c>
      <c r="E5288"/>
      <c r="F5288" t="s">
        <v>253</v>
      </c>
      <c r="G5288">
        <v>12</v>
      </c>
      <c r="H5288">
        <v>0</v>
      </c>
      <c r="I5288">
        <v>0</v>
      </c>
      <c r="J5288">
        <v>0</v>
      </c>
      <c r="K5288">
        <v>0</v>
      </c>
      <c r="L5288">
        <v>0</v>
      </c>
      <c r="M5288" t="s">
        <v>9262</v>
      </c>
    </row>
    <row r="5289" spans="1:13">
      <c r="A5289" s="13">
        <f t="shared" si="82"/>
        <v>8</v>
      </c>
      <c r="B5289">
        <v>3008447</v>
      </c>
      <c r="C5289">
        <v>1380</v>
      </c>
      <c r="D5289">
        <v>1501</v>
      </c>
      <c r="E5289"/>
      <c r="F5289" t="s">
        <v>253</v>
      </c>
      <c r="G5289">
        <v>8</v>
      </c>
      <c r="H5289">
        <v>0</v>
      </c>
      <c r="I5289">
        <v>0</v>
      </c>
      <c r="J5289">
        <v>0</v>
      </c>
      <c r="K5289">
        <v>0</v>
      </c>
      <c r="L5289">
        <v>0</v>
      </c>
      <c r="M5289" t="s">
        <v>3773</v>
      </c>
    </row>
    <row r="5290" spans="1:13">
      <c r="A5290" s="13">
        <f t="shared" si="82"/>
        <v>1</v>
      </c>
      <c r="B5290">
        <v>3008449</v>
      </c>
      <c r="C5290">
        <v>1380</v>
      </c>
      <c r="D5290">
        <v>1501</v>
      </c>
      <c r="E5290"/>
      <c r="F5290" t="s">
        <v>253</v>
      </c>
      <c r="G5290">
        <v>1</v>
      </c>
      <c r="H5290">
        <v>0</v>
      </c>
      <c r="I5290">
        <v>0</v>
      </c>
      <c r="J5290">
        <v>0</v>
      </c>
      <c r="K5290">
        <v>0</v>
      </c>
      <c r="L5290">
        <v>0</v>
      </c>
      <c r="M5290" t="s">
        <v>3774</v>
      </c>
    </row>
    <row r="5291" spans="1:13">
      <c r="A5291" s="13">
        <f t="shared" si="82"/>
        <v>1</v>
      </c>
      <c r="B5291">
        <v>3008450</v>
      </c>
      <c r="C5291">
        <v>1380</v>
      </c>
      <c r="D5291">
        <v>1501</v>
      </c>
      <c r="E5291"/>
      <c r="F5291" t="s">
        <v>253</v>
      </c>
      <c r="G5291">
        <v>1</v>
      </c>
      <c r="H5291">
        <v>0</v>
      </c>
      <c r="I5291">
        <v>0</v>
      </c>
      <c r="J5291">
        <v>0</v>
      </c>
      <c r="K5291">
        <v>0</v>
      </c>
      <c r="L5291">
        <v>0</v>
      </c>
      <c r="M5291" t="s">
        <v>3775</v>
      </c>
    </row>
    <row r="5292" spans="1:13">
      <c r="A5292" s="13">
        <f t="shared" si="82"/>
        <v>1</v>
      </c>
      <c r="B5292">
        <v>3008451</v>
      </c>
      <c r="C5292">
        <v>1380</v>
      </c>
      <c r="D5292">
        <v>1501</v>
      </c>
      <c r="E5292"/>
      <c r="F5292" t="s">
        <v>253</v>
      </c>
      <c r="G5292">
        <v>1</v>
      </c>
      <c r="H5292">
        <v>0</v>
      </c>
      <c r="I5292">
        <v>0</v>
      </c>
      <c r="J5292">
        <v>0</v>
      </c>
      <c r="K5292">
        <v>0</v>
      </c>
      <c r="L5292">
        <v>0</v>
      </c>
      <c r="M5292" t="s">
        <v>3776</v>
      </c>
    </row>
    <row r="5293" spans="1:13">
      <c r="A5293" s="13">
        <f t="shared" si="82"/>
        <v>1</v>
      </c>
      <c r="B5293">
        <v>3008453</v>
      </c>
      <c r="C5293">
        <v>1380</v>
      </c>
      <c r="D5293">
        <v>1500</v>
      </c>
      <c r="E5293"/>
      <c r="F5293" t="s">
        <v>253</v>
      </c>
      <c r="G5293">
        <v>1</v>
      </c>
      <c r="H5293">
        <v>0</v>
      </c>
      <c r="I5293">
        <v>0</v>
      </c>
      <c r="J5293">
        <v>0</v>
      </c>
      <c r="K5293">
        <v>0</v>
      </c>
      <c r="L5293">
        <v>0</v>
      </c>
      <c r="M5293" t="s">
        <v>3777</v>
      </c>
    </row>
    <row r="5294" spans="1:13">
      <c r="A5294" s="13">
        <f t="shared" si="82"/>
        <v>1</v>
      </c>
      <c r="B5294">
        <v>3008454</v>
      </c>
      <c r="C5294">
        <v>1380</v>
      </c>
      <c r="D5294">
        <v>1500</v>
      </c>
      <c r="E5294"/>
      <c r="F5294" t="s">
        <v>253</v>
      </c>
      <c r="G5294">
        <v>1</v>
      </c>
      <c r="H5294">
        <v>0</v>
      </c>
      <c r="I5294">
        <v>0</v>
      </c>
      <c r="J5294">
        <v>0</v>
      </c>
      <c r="K5294">
        <v>0</v>
      </c>
      <c r="L5294">
        <v>0</v>
      </c>
      <c r="M5294" t="s">
        <v>3778</v>
      </c>
    </row>
    <row r="5295" spans="1:13">
      <c r="A5295" s="13">
        <f t="shared" si="82"/>
        <v>3</v>
      </c>
      <c r="B5295">
        <v>3008456</v>
      </c>
      <c r="C5295">
        <v>1380</v>
      </c>
      <c r="D5295">
        <v>1501</v>
      </c>
      <c r="E5295"/>
      <c r="F5295" t="s">
        <v>253</v>
      </c>
      <c r="G5295">
        <v>3</v>
      </c>
      <c r="H5295">
        <v>0</v>
      </c>
      <c r="I5295">
        <v>0</v>
      </c>
      <c r="J5295">
        <v>0</v>
      </c>
      <c r="K5295">
        <v>0</v>
      </c>
      <c r="L5295">
        <v>0</v>
      </c>
      <c r="M5295" t="s">
        <v>3779</v>
      </c>
    </row>
    <row r="5296" spans="1:13">
      <c r="A5296" s="13">
        <f t="shared" si="82"/>
        <v>3</v>
      </c>
      <c r="B5296">
        <v>3008459</v>
      </c>
      <c r="C5296">
        <v>1380</v>
      </c>
      <c r="D5296">
        <v>1501</v>
      </c>
      <c r="E5296"/>
      <c r="F5296" t="s">
        <v>253</v>
      </c>
      <c r="G5296">
        <v>3</v>
      </c>
      <c r="H5296">
        <v>0</v>
      </c>
      <c r="I5296">
        <v>0</v>
      </c>
      <c r="J5296">
        <v>0</v>
      </c>
      <c r="K5296">
        <v>0</v>
      </c>
      <c r="L5296">
        <v>0</v>
      </c>
      <c r="M5296" t="s">
        <v>3780</v>
      </c>
    </row>
    <row r="5297" spans="1:13">
      <c r="A5297" s="13">
        <f t="shared" si="82"/>
        <v>1</v>
      </c>
      <c r="B5297">
        <v>3008460</v>
      </c>
      <c r="C5297">
        <v>1380</v>
      </c>
      <c r="D5297">
        <v>1501</v>
      </c>
      <c r="E5297"/>
      <c r="F5297" t="s">
        <v>253</v>
      </c>
      <c r="G5297">
        <v>1</v>
      </c>
      <c r="H5297">
        <v>0</v>
      </c>
      <c r="I5297">
        <v>0</v>
      </c>
      <c r="J5297">
        <v>0</v>
      </c>
      <c r="K5297">
        <v>0</v>
      </c>
      <c r="L5297">
        <v>0</v>
      </c>
      <c r="M5297" t="s">
        <v>3781</v>
      </c>
    </row>
    <row r="5298" spans="1:13">
      <c r="A5298" s="13">
        <f t="shared" si="82"/>
        <v>1</v>
      </c>
      <c r="B5298">
        <v>3008461</v>
      </c>
      <c r="C5298">
        <v>1380</v>
      </c>
      <c r="D5298">
        <v>1501</v>
      </c>
      <c r="E5298"/>
      <c r="F5298" t="s">
        <v>253</v>
      </c>
      <c r="G5298">
        <v>1</v>
      </c>
      <c r="H5298">
        <v>0</v>
      </c>
      <c r="I5298">
        <v>0</v>
      </c>
      <c r="J5298">
        <v>0</v>
      </c>
      <c r="K5298">
        <v>0</v>
      </c>
      <c r="L5298">
        <v>0</v>
      </c>
      <c r="M5298" t="s">
        <v>3782</v>
      </c>
    </row>
    <row r="5299" spans="1:13">
      <c r="A5299" s="13">
        <f t="shared" si="82"/>
        <v>2</v>
      </c>
      <c r="B5299">
        <v>3008463</v>
      </c>
      <c r="C5299">
        <v>1380</v>
      </c>
      <c r="D5299">
        <v>1501</v>
      </c>
      <c r="E5299"/>
      <c r="F5299" t="s">
        <v>253</v>
      </c>
      <c r="G5299">
        <v>2</v>
      </c>
      <c r="H5299">
        <v>0</v>
      </c>
      <c r="I5299">
        <v>0</v>
      </c>
      <c r="J5299">
        <v>0</v>
      </c>
      <c r="K5299">
        <v>0</v>
      </c>
      <c r="L5299">
        <v>0</v>
      </c>
      <c r="M5299" t="s">
        <v>3783</v>
      </c>
    </row>
    <row r="5300" spans="1:13">
      <c r="A5300" s="13">
        <f t="shared" si="82"/>
        <v>1</v>
      </c>
      <c r="B5300">
        <v>3008464</v>
      </c>
      <c r="C5300">
        <v>1380</v>
      </c>
      <c r="D5300">
        <v>1501</v>
      </c>
      <c r="E5300"/>
      <c r="F5300" t="s">
        <v>253</v>
      </c>
      <c r="G5300">
        <v>1</v>
      </c>
      <c r="H5300">
        <v>0</v>
      </c>
      <c r="I5300">
        <v>0</v>
      </c>
      <c r="J5300">
        <v>0</v>
      </c>
      <c r="K5300">
        <v>0</v>
      </c>
      <c r="L5300">
        <v>0</v>
      </c>
      <c r="M5300" t="s">
        <v>3784</v>
      </c>
    </row>
    <row r="5301" spans="1:13">
      <c r="A5301" s="13">
        <f t="shared" si="82"/>
        <v>2</v>
      </c>
      <c r="B5301">
        <v>3008465</v>
      </c>
      <c r="C5301">
        <v>1380</v>
      </c>
      <c r="D5301">
        <v>1501</v>
      </c>
      <c r="E5301"/>
      <c r="F5301" t="s">
        <v>253</v>
      </c>
      <c r="G5301">
        <v>2</v>
      </c>
      <c r="H5301">
        <v>0</v>
      </c>
      <c r="I5301">
        <v>0</v>
      </c>
      <c r="J5301">
        <v>0</v>
      </c>
      <c r="K5301">
        <v>0</v>
      </c>
      <c r="L5301">
        <v>0</v>
      </c>
      <c r="M5301" t="s">
        <v>3785</v>
      </c>
    </row>
    <row r="5302" spans="1:13">
      <c r="A5302" s="13">
        <f t="shared" si="82"/>
        <v>1</v>
      </c>
      <c r="B5302">
        <v>3008466</v>
      </c>
      <c r="C5302">
        <v>1380</v>
      </c>
      <c r="D5302">
        <v>1500</v>
      </c>
      <c r="E5302"/>
      <c r="F5302" t="s">
        <v>253</v>
      </c>
      <c r="G5302">
        <v>1</v>
      </c>
      <c r="H5302">
        <v>0</v>
      </c>
      <c r="I5302">
        <v>0</v>
      </c>
      <c r="J5302">
        <v>0</v>
      </c>
      <c r="K5302">
        <v>0</v>
      </c>
      <c r="L5302">
        <v>0</v>
      </c>
      <c r="M5302" t="s">
        <v>3786</v>
      </c>
    </row>
    <row r="5303" spans="1:13">
      <c r="A5303" s="13">
        <f t="shared" si="82"/>
        <v>14</v>
      </c>
      <c r="B5303">
        <v>3008467</v>
      </c>
      <c r="C5303">
        <v>1380</v>
      </c>
      <c r="D5303">
        <v>1500</v>
      </c>
      <c r="E5303"/>
      <c r="F5303" t="s">
        <v>253</v>
      </c>
      <c r="G5303">
        <v>14</v>
      </c>
      <c r="H5303">
        <v>0</v>
      </c>
      <c r="I5303">
        <v>0</v>
      </c>
      <c r="J5303">
        <v>0</v>
      </c>
      <c r="K5303">
        <v>0</v>
      </c>
      <c r="L5303">
        <v>0</v>
      </c>
      <c r="M5303" t="s">
        <v>3787</v>
      </c>
    </row>
    <row r="5304" spans="1:13">
      <c r="A5304" s="13">
        <f t="shared" si="82"/>
        <v>5</v>
      </c>
      <c r="B5304">
        <v>3008468</v>
      </c>
      <c r="C5304">
        <v>1380</v>
      </c>
      <c r="D5304">
        <v>1501</v>
      </c>
      <c r="E5304"/>
      <c r="F5304" t="s">
        <v>253</v>
      </c>
      <c r="G5304">
        <v>5</v>
      </c>
      <c r="H5304">
        <v>0</v>
      </c>
      <c r="I5304">
        <v>0</v>
      </c>
      <c r="J5304">
        <v>0</v>
      </c>
      <c r="K5304">
        <v>0</v>
      </c>
      <c r="L5304">
        <v>0</v>
      </c>
      <c r="M5304" t="s">
        <v>3788</v>
      </c>
    </row>
    <row r="5305" spans="1:13">
      <c r="A5305" s="13">
        <f t="shared" si="82"/>
        <v>1</v>
      </c>
      <c r="B5305">
        <v>3008469</v>
      </c>
      <c r="C5305">
        <v>1380</v>
      </c>
      <c r="D5305">
        <v>1501</v>
      </c>
      <c r="E5305"/>
      <c r="F5305" t="s">
        <v>253</v>
      </c>
      <c r="G5305">
        <v>1</v>
      </c>
      <c r="H5305">
        <v>0</v>
      </c>
      <c r="I5305">
        <v>0</v>
      </c>
      <c r="J5305">
        <v>0</v>
      </c>
      <c r="K5305">
        <v>0</v>
      </c>
      <c r="L5305">
        <v>0</v>
      </c>
      <c r="M5305" t="s">
        <v>3789</v>
      </c>
    </row>
    <row r="5306" spans="1:13">
      <c r="A5306" s="13">
        <f t="shared" si="82"/>
        <v>1</v>
      </c>
      <c r="B5306">
        <v>3008471</v>
      </c>
      <c r="C5306">
        <v>1380</v>
      </c>
      <c r="D5306">
        <v>1501</v>
      </c>
      <c r="E5306"/>
      <c r="F5306" t="s">
        <v>253</v>
      </c>
      <c r="G5306">
        <v>1</v>
      </c>
      <c r="H5306">
        <v>0</v>
      </c>
      <c r="I5306">
        <v>0</v>
      </c>
      <c r="J5306">
        <v>0</v>
      </c>
      <c r="K5306">
        <v>0</v>
      </c>
      <c r="L5306">
        <v>0</v>
      </c>
      <c r="M5306" t="s">
        <v>3790</v>
      </c>
    </row>
    <row r="5307" spans="1:13">
      <c r="A5307" s="13">
        <f t="shared" si="82"/>
        <v>2</v>
      </c>
      <c r="B5307">
        <v>3008472</v>
      </c>
      <c r="C5307">
        <v>1380</v>
      </c>
      <c r="D5307">
        <v>1501</v>
      </c>
      <c r="E5307"/>
      <c r="F5307" t="s">
        <v>253</v>
      </c>
      <c r="G5307">
        <v>2</v>
      </c>
      <c r="H5307">
        <v>0</v>
      </c>
      <c r="I5307">
        <v>0</v>
      </c>
      <c r="J5307">
        <v>0</v>
      </c>
      <c r="K5307">
        <v>0</v>
      </c>
      <c r="L5307">
        <v>0</v>
      </c>
      <c r="M5307" t="s">
        <v>3791</v>
      </c>
    </row>
    <row r="5308" spans="1:13">
      <c r="A5308" s="13">
        <f t="shared" si="82"/>
        <v>2</v>
      </c>
      <c r="B5308">
        <v>3008473</v>
      </c>
      <c r="C5308">
        <v>1380</v>
      </c>
      <c r="D5308">
        <v>1501</v>
      </c>
      <c r="E5308"/>
      <c r="F5308" t="s">
        <v>253</v>
      </c>
      <c r="G5308">
        <v>2</v>
      </c>
      <c r="H5308">
        <v>0</v>
      </c>
      <c r="I5308">
        <v>0</v>
      </c>
      <c r="J5308">
        <v>0</v>
      </c>
      <c r="K5308">
        <v>0</v>
      </c>
      <c r="L5308">
        <v>0</v>
      </c>
      <c r="M5308" t="s">
        <v>3792</v>
      </c>
    </row>
    <row r="5309" spans="1:13">
      <c r="A5309" s="13">
        <f t="shared" si="82"/>
        <v>11</v>
      </c>
      <c r="B5309">
        <v>3008474</v>
      </c>
      <c r="C5309">
        <v>1380</v>
      </c>
      <c r="D5309">
        <v>1501</v>
      </c>
      <c r="E5309"/>
      <c r="F5309" t="s">
        <v>253</v>
      </c>
      <c r="G5309">
        <v>11</v>
      </c>
      <c r="H5309">
        <v>0</v>
      </c>
      <c r="I5309">
        <v>0</v>
      </c>
      <c r="J5309">
        <v>0</v>
      </c>
      <c r="K5309">
        <v>0</v>
      </c>
      <c r="L5309">
        <v>0</v>
      </c>
      <c r="M5309" t="s">
        <v>3793</v>
      </c>
    </row>
    <row r="5310" spans="1:13">
      <c r="A5310" s="13">
        <f t="shared" si="82"/>
        <v>1</v>
      </c>
      <c r="B5310">
        <v>3008475</v>
      </c>
      <c r="C5310">
        <v>1380</v>
      </c>
      <c r="D5310">
        <v>1501</v>
      </c>
      <c r="E5310"/>
      <c r="F5310" t="s">
        <v>253</v>
      </c>
      <c r="G5310">
        <v>1</v>
      </c>
      <c r="H5310">
        <v>0</v>
      </c>
      <c r="I5310">
        <v>0</v>
      </c>
      <c r="J5310">
        <v>0</v>
      </c>
      <c r="K5310">
        <v>0</v>
      </c>
      <c r="L5310">
        <v>0</v>
      </c>
      <c r="M5310" t="s">
        <v>3794</v>
      </c>
    </row>
    <row r="5311" spans="1:13">
      <c r="A5311" s="13">
        <f t="shared" si="82"/>
        <v>1</v>
      </c>
      <c r="B5311">
        <v>3008476</v>
      </c>
      <c r="C5311">
        <v>1380</v>
      </c>
      <c r="D5311">
        <v>1501</v>
      </c>
      <c r="E5311"/>
      <c r="F5311" t="s">
        <v>253</v>
      </c>
      <c r="G5311">
        <v>1</v>
      </c>
      <c r="H5311">
        <v>0</v>
      </c>
      <c r="I5311">
        <v>0</v>
      </c>
      <c r="J5311">
        <v>0</v>
      </c>
      <c r="K5311">
        <v>0</v>
      </c>
      <c r="L5311">
        <v>0</v>
      </c>
      <c r="M5311" t="s">
        <v>3795</v>
      </c>
    </row>
    <row r="5312" spans="1:13">
      <c r="A5312" s="13">
        <f t="shared" si="82"/>
        <v>2</v>
      </c>
      <c r="B5312">
        <v>3008477</v>
      </c>
      <c r="C5312">
        <v>1380</v>
      </c>
      <c r="D5312">
        <v>1500</v>
      </c>
      <c r="E5312"/>
      <c r="F5312" t="s">
        <v>253</v>
      </c>
      <c r="G5312">
        <v>2</v>
      </c>
      <c r="H5312">
        <v>0</v>
      </c>
      <c r="I5312">
        <v>0</v>
      </c>
      <c r="J5312">
        <v>0</v>
      </c>
      <c r="K5312">
        <v>0</v>
      </c>
      <c r="L5312">
        <v>0</v>
      </c>
      <c r="M5312" t="s">
        <v>3796</v>
      </c>
    </row>
    <row r="5313" spans="1:13">
      <c r="A5313" s="13">
        <f t="shared" si="82"/>
        <v>7</v>
      </c>
      <c r="B5313">
        <v>3008478</v>
      </c>
      <c r="C5313">
        <v>1380</v>
      </c>
      <c r="D5313">
        <v>1501</v>
      </c>
      <c r="E5313"/>
      <c r="F5313" t="s">
        <v>253</v>
      </c>
      <c r="G5313">
        <v>7</v>
      </c>
      <c r="H5313">
        <v>0</v>
      </c>
      <c r="I5313">
        <v>0</v>
      </c>
      <c r="J5313">
        <v>0</v>
      </c>
      <c r="K5313">
        <v>0</v>
      </c>
      <c r="L5313">
        <v>0</v>
      </c>
      <c r="M5313" t="s">
        <v>3797</v>
      </c>
    </row>
    <row r="5314" spans="1:13">
      <c r="A5314" s="13">
        <f t="shared" si="82"/>
        <v>5</v>
      </c>
      <c r="B5314">
        <v>3008479</v>
      </c>
      <c r="C5314">
        <v>1380</v>
      </c>
      <c r="D5314">
        <v>1500</v>
      </c>
      <c r="E5314"/>
      <c r="F5314" t="s">
        <v>253</v>
      </c>
      <c r="G5314">
        <v>5</v>
      </c>
      <c r="H5314">
        <v>0</v>
      </c>
      <c r="I5314">
        <v>0</v>
      </c>
      <c r="J5314">
        <v>0</v>
      </c>
      <c r="K5314">
        <v>0</v>
      </c>
      <c r="L5314">
        <v>0</v>
      </c>
      <c r="M5314" t="s">
        <v>3798</v>
      </c>
    </row>
    <row r="5315" spans="1:13">
      <c r="A5315" s="13">
        <f t="shared" ref="A5315:A5378" si="83">G5315+H5315+I5315</f>
        <v>4</v>
      </c>
      <c r="B5315">
        <v>3008481</v>
      </c>
      <c r="C5315">
        <v>1380</v>
      </c>
      <c r="D5315">
        <v>1501</v>
      </c>
      <c r="E5315"/>
      <c r="F5315" t="s">
        <v>253</v>
      </c>
      <c r="G5315">
        <v>4</v>
      </c>
      <c r="H5315">
        <v>0</v>
      </c>
      <c r="I5315">
        <v>0</v>
      </c>
      <c r="J5315">
        <v>0</v>
      </c>
      <c r="K5315">
        <v>0</v>
      </c>
      <c r="L5315">
        <v>0</v>
      </c>
      <c r="M5315" t="s">
        <v>3799</v>
      </c>
    </row>
    <row r="5316" spans="1:13">
      <c r="A5316" s="13">
        <f t="shared" si="83"/>
        <v>1</v>
      </c>
      <c r="B5316">
        <v>3008483</v>
      </c>
      <c r="C5316">
        <v>1380</v>
      </c>
      <c r="D5316">
        <v>1500</v>
      </c>
      <c r="E5316"/>
      <c r="F5316" t="s">
        <v>253</v>
      </c>
      <c r="G5316">
        <v>1</v>
      </c>
      <c r="H5316">
        <v>0</v>
      </c>
      <c r="I5316">
        <v>0</v>
      </c>
      <c r="J5316">
        <v>0</v>
      </c>
      <c r="K5316">
        <v>0</v>
      </c>
      <c r="L5316">
        <v>0</v>
      </c>
      <c r="M5316" t="s">
        <v>3800</v>
      </c>
    </row>
    <row r="5317" spans="1:13">
      <c r="A5317" s="13">
        <f t="shared" si="83"/>
        <v>4</v>
      </c>
      <c r="B5317">
        <v>3008485</v>
      </c>
      <c r="C5317">
        <v>1380</v>
      </c>
      <c r="D5317">
        <v>1501</v>
      </c>
      <c r="E5317"/>
      <c r="F5317" t="s">
        <v>253</v>
      </c>
      <c r="G5317">
        <v>4</v>
      </c>
      <c r="H5317">
        <v>0</v>
      </c>
      <c r="I5317">
        <v>0</v>
      </c>
      <c r="J5317">
        <v>0</v>
      </c>
      <c r="K5317">
        <v>0</v>
      </c>
      <c r="L5317">
        <v>0</v>
      </c>
      <c r="M5317" t="s">
        <v>3801</v>
      </c>
    </row>
    <row r="5318" spans="1:13">
      <c r="A5318" s="13">
        <f t="shared" si="83"/>
        <v>1</v>
      </c>
      <c r="B5318">
        <v>3008488</v>
      </c>
      <c r="C5318">
        <v>1380</v>
      </c>
      <c r="D5318">
        <v>1501</v>
      </c>
      <c r="E5318"/>
      <c r="F5318" t="s">
        <v>253</v>
      </c>
      <c r="G5318">
        <v>1</v>
      </c>
      <c r="H5318">
        <v>0</v>
      </c>
      <c r="I5318">
        <v>0</v>
      </c>
      <c r="J5318">
        <v>0</v>
      </c>
      <c r="K5318">
        <v>0</v>
      </c>
      <c r="L5318">
        <v>0</v>
      </c>
      <c r="M5318" t="s">
        <v>3802</v>
      </c>
    </row>
    <row r="5319" spans="1:13">
      <c r="A5319" s="13">
        <f t="shared" si="83"/>
        <v>2</v>
      </c>
      <c r="B5319">
        <v>3008490</v>
      </c>
      <c r="C5319">
        <v>1380</v>
      </c>
      <c r="D5319">
        <v>1500</v>
      </c>
      <c r="E5319"/>
      <c r="F5319" t="s">
        <v>253</v>
      </c>
      <c r="G5319">
        <v>2</v>
      </c>
      <c r="H5319">
        <v>0</v>
      </c>
      <c r="I5319">
        <v>0</v>
      </c>
      <c r="J5319">
        <v>0</v>
      </c>
      <c r="K5319">
        <v>0</v>
      </c>
      <c r="L5319">
        <v>0</v>
      </c>
      <c r="M5319" t="s">
        <v>3803</v>
      </c>
    </row>
    <row r="5320" spans="1:13">
      <c r="A5320" s="13">
        <f t="shared" si="83"/>
        <v>1</v>
      </c>
      <c r="B5320">
        <v>3008491</v>
      </c>
      <c r="C5320">
        <v>1380</v>
      </c>
      <c r="D5320">
        <v>1500</v>
      </c>
      <c r="E5320"/>
      <c r="F5320" t="s">
        <v>253</v>
      </c>
      <c r="G5320">
        <v>1</v>
      </c>
      <c r="H5320">
        <v>0</v>
      </c>
      <c r="I5320">
        <v>0</v>
      </c>
      <c r="J5320">
        <v>0</v>
      </c>
      <c r="K5320">
        <v>0</v>
      </c>
      <c r="L5320">
        <v>0</v>
      </c>
      <c r="M5320" t="s">
        <v>3804</v>
      </c>
    </row>
    <row r="5321" spans="1:13">
      <c r="A5321" s="13">
        <f t="shared" si="83"/>
        <v>5</v>
      </c>
      <c r="B5321">
        <v>3008492</v>
      </c>
      <c r="C5321">
        <v>1380</v>
      </c>
      <c r="D5321">
        <v>1501</v>
      </c>
      <c r="E5321"/>
      <c r="F5321" t="s">
        <v>253</v>
      </c>
      <c r="G5321">
        <v>5</v>
      </c>
      <c r="H5321">
        <v>0</v>
      </c>
      <c r="I5321">
        <v>0</v>
      </c>
      <c r="J5321">
        <v>0</v>
      </c>
      <c r="K5321">
        <v>0</v>
      </c>
      <c r="L5321">
        <v>0</v>
      </c>
      <c r="M5321" t="s">
        <v>3805</v>
      </c>
    </row>
    <row r="5322" spans="1:13">
      <c r="A5322" s="13">
        <f t="shared" si="83"/>
        <v>2</v>
      </c>
      <c r="B5322">
        <v>3008493</v>
      </c>
      <c r="C5322">
        <v>1380</v>
      </c>
      <c r="D5322">
        <v>1500</v>
      </c>
      <c r="E5322"/>
      <c r="F5322" t="s">
        <v>253</v>
      </c>
      <c r="G5322">
        <v>2</v>
      </c>
      <c r="H5322">
        <v>0</v>
      </c>
      <c r="I5322">
        <v>0</v>
      </c>
      <c r="J5322">
        <v>0</v>
      </c>
      <c r="K5322">
        <v>0</v>
      </c>
      <c r="L5322">
        <v>0</v>
      </c>
      <c r="M5322" t="s">
        <v>3806</v>
      </c>
    </row>
    <row r="5323" spans="1:13">
      <c r="A5323" s="13">
        <f t="shared" si="83"/>
        <v>2</v>
      </c>
      <c r="B5323">
        <v>3008494</v>
      </c>
      <c r="C5323">
        <v>1380</v>
      </c>
      <c r="D5323">
        <v>1501</v>
      </c>
      <c r="E5323"/>
      <c r="F5323" t="s">
        <v>253</v>
      </c>
      <c r="G5323">
        <v>2</v>
      </c>
      <c r="H5323">
        <v>0</v>
      </c>
      <c r="I5323">
        <v>0</v>
      </c>
      <c r="J5323">
        <v>0</v>
      </c>
      <c r="K5323">
        <v>0</v>
      </c>
      <c r="L5323">
        <v>0</v>
      </c>
      <c r="M5323" t="s">
        <v>3807</v>
      </c>
    </row>
    <row r="5324" spans="1:13">
      <c r="A5324" s="13">
        <f t="shared" si="83"/>
        <v>5</v>
      </c>
      <c r="B5324">
        <v>3008495</v>
      </c>
      <c r="C5324">
        <v>1380</v>
      </c>
      <c r="D5324">
        <v>1500</v>
      </c>
      <c r="E5324"/>
      <c r="F5324" t="s">
        <v>1284</v>
      </c>
      <c r="G5324">
        <v>5</v>
      </c>
      <c r="H5324">
        <v>0</v>
      </c>
      <c r="I5324">
        <v>0</v>
      </c>
      <c r="J5324">
        <v>0</v>
      </c>
      <c r="K5324">
        <v>0</v>
      </c>
      <c r="L5324">
        <v>0</v>
      </c>
      <c r="M5324" t="s">
        <v>3808</v>
      </c>
    </row>
    <row r="5325" spans="1:13">
      <c r="A5325" s="13">
        <f t="shared" si="83"/>
        <v>2</v>
      </c>
      <c r="B5325">
        <v>3008496</v>
      </c>
      <c r="C5325">
        <v>1380</v>
      </c>
      <c r="D5325">
        <v>1500</v>
      </c>
      <c r="E5325"/>
      <c r="F5325" t="s">
        <v>253</v>
      </c>
      <c r="G5325">
        <v>2</v>
      </c>
      <c r="H5325">
        <v>0</v>
      </c>
      <c r="I5325">
        <v>0</v>
      </c>
      <c r="J5325">
        <v>0</v>
      </c>
      <c r="K5325">
        <v>0</v>
      </c>
      <c r="L5325">
        <v>0</v>
      </c>
      <c r="M5325" t="s">
        <v>8851</v>
      </c>
    </row>
    <row r="5326" spans="1:13">
      <c r="A5326" s="13">
        <f t="shared" si="83"/>
        <v>8</v>
      </c>
      <c r="B5326">
        <v>3008497</v>
      </c>
      <c r="C5326">
        <v>1380</v>
      </c>
      <c r="D5326">
        <v>1500</v>
      </c>
      <c r="E5326"/>
      <c r="F5326" t="s">
        <v>253</v>
      </c>
      <c r="G5326">
        <v>8</v>
      </c>
      <c r="H5326">
        <v>0</v>
      </c>
      <c r="I5326">
        <v>0</v>
      </c>
      <c r="J5326">
        <v>0</v>
      </c>
      <c r="K5326">
        <v>0</v>
      </c>
      <c r="L5326">
        <v>0</v>
      </c>
      <c r="M5326" t="s">
        <v>3809</v>
      </c>
    </row>
    <row r="5327" spans="1:13">
      <c r="A5327" s="13">
        <f t="shared" si="83"/>
        <v>2</v>
      </c>
      <c r="B5327">
        <v>3008498</v>
      </c>
      <c r="C5327">
        <v>1380</v>
      </c>
      <c r="D5327">
        <v>1501</v>
      </c>
      <c r="E5327"/>
      <c r="F5327" t="s">
        <v>253</v>
      </c>
      <c r="G5327">
        <v>2</v>
      </c>
      <c r="H5327">
        <v>0</v>
      </c>
      <c r="I5327">
        <v>0</v>
      </c>
      <c r="J5327">
        <v>0</v>
      </c>
      <c r="K5327">
        <v>0</v>
      </c>
      <c r="L5327">
        <v>0</v>
      </c>
      <c r="M5327" t="s">
        <v>3810</v>
      </c>
    </row>
    <row r="5328" spans="1:13">
      <c r="A5328" s="13">
        <f t="shared" si="83"/>
        <v>1</v>
      </c>
      <c r="B5328">
        <v>3008500</v>
      </c>
      <c r="C5328">
        <v>1380</v>
      </c>
      <c r="D5328">
        <v>1500</v>
      </c>
      <c r="E5328"/>
      <c r="F5328" t="s">
        <v>253</v>
      </c>
      <c r="G5328">
        <v>1</v>
      </c>
      <c r="H5328">
        <v>0</v>
      </c>
      <c r="I5328">
        <v>0</v>
      </c>
      <c r="J5328">
        <v>0</v>
      </c>
      <c r="K5328">
        <v>0</v>
      </c>
      <c r="L5328">
        <v>0</v>
      </c>
      <c r="M5328" t="s">
        <v>3811</v>
      </c>
    </row>
    <row r="5329" spans="1:13">
      <c r="A5329" s="13">
        <f t="shared" si="83"/>
        <v>4</v>
      </c>
      <c r="B5329">
        <v>3008501</v>
      </c>
      <c r="C5329">
        <v>1380</v>
      </c>
      <c r="D5329">
        <v>1501</v>
      </c>
      <c r="E5329"/>
      <c r="F5329" t="s">
        <v>253</v>
      </c>
      <c r="G5329">
        <v>4</v>
      </c>
      <c r="H5329">
        <v>0</v>
      </c>
      <c r="I5329">
        <v>0</v>
      </c>
      <c r="J5329">
        <v>0</v>
      </c>
      <c r="K5329">
        <v>0</v>
      </c>
      <c r="L5329">
        <v>0</v>
      </c>
      <c r="M5329" t="s">
        <v>3812</v>
      </c>
    </row>
    <row r="5330" spans="1:13">
      <c r="A5330" s="13">
        <f t="shared" si="83"/>
        <v>2</v>
      </c>
      <c r="B5330">
        <v>3008502</v>
      </c>
      <c r="C5330">
        <v>1380</v>
      </c>
      <c r="D5330">
        <v>1501</v>
      </c>
      <c r="E5330"/>
      <c r="F5330" t="s">
        <v>253</v>
      </c>
      <c r="G5330">
        <v>2</v>
      </c>
      <c r="H5330">
        <v>0</v>
      </c>
      <c r="I5330">
        <v>0</v>
      </c>
      <c r="J5330">
        <v>0</v>
      </c>
      <c r="K5330">
        <v>0</v>
      </c>
      <c r="L5330">
        <v>0</v>
      </c>
      <c r="M5330" t="s">
        <v>3813</v>
      </c>
    </row>
    <row r="5331" spans="1:13">
      <c r="A5331" s="13">
        <f t="shared" si="83"/>
        <v>4</v>
      </c>
      <c r="B5331">
        <v>3008503</v>
      </c>
      <c r="C5331">
        <v>1380</v>
      </c>
      <c r="D5331">
        <v>1501</v>
      </c>
      <c r="E5331"/>
      <c r="F5331" t="s">
        <v>253</v>
      </c>
      <c r="G5331">
        <v>4</v>
      </c>
      <c r="H5331">
        <v>0</v>
      </c>
      <c r="I5331">
        <v>0</v>
      </c>
      <c r="J5331">
        <v>0</v>
      </c>
      <c r="K5331">
        <v>0</v>
      </c>
      <c r="L5331">
        <v>0</v>
      </c>
      <c r="M5331" t="s">
        <v>3814</v>
      </c>
    </row>
    <row r="5332" spans="1:13">
      <c r="A5332" s="13">
        <f t="shared" si="83"/>
        <v>2</v>
      </c>
      <c r="B5332">
        <v>3008504</v>
      </c>
      <c r="C5332">
        <v>1380</v>
      </c>
      <c r="D5332">
        <v>1501</v>
      </c>
      <c r="E5332"/>
      <c r="F5332" t="s">
        <v>253</v>
      </c>
      <c r="G5332">
        <v>2</v>
      </c>
      <c r="H5332">
        <v>0</v>
      </c>
      <c r="I5332">
        <v>0</v>
      </c>
      <c r="J5332">
        <v>0</v>
      </c>
      <c r="K5332">
        <v>0</v>
      </c>
      <c r="L5332">
        <v>0</v>
      </c>
      <c r="M5332" t="s">
        <v>3815</v>
      </c>
    </row>
    <row r="5333" spans="1:13">
      <c r="A5333" s="13">
        <f t="shared" si="83"/>
        <v>1</v>
      </c>
      <c r="B5333">
        <v>3008505</v>
      </c>
      <c r="C5333">
        <v>1380</v>
      </c>
      <c r="D5333">
        <v>1500</v>
      </c>
      <c r="E5333"/>
      <c r="F5333" t="s">
        <v>253</v>
      </c>
      <c r="G5333">
        <v>1</v>
      </c>
      <c r="H5333">
        <v>0</v>
      </c>
      <c r="I5333">
        <v>0</v>
      </c>
      <c r="J5333">
        <v>0</v>
      </c>
      <c r="K5333">
        <v>0</v>
      </c>
      <c r="L5333">
        <v>0</v>
      </c>
      <c r="M5333" t="s">
        <v>9263</v>
      </c>
    </row>
    <row r="5334" spans="1:13">
      <c r="A5334" s="13">
        <f t="shared" si="83"/>
        <v>1</v>
      </c>
      <c r="B5334">
        <v>3008506</v>
      </c>
      <c r="C5334">
        <v>1380</v>
      </c>
      <c r="D5334">
        <v>1500</v>
      </c>
      <c r="E5334"/>
      <c r="F5334" t="s">
        <v>253</v>
      </c>
      <c r="G5334">
        <v>1</v>
      </c>
      <c r="H5334">
        <v>0</v>
      </c>
      <c r="I5334">
        <v>0</v>
      </c>
      <c r="J5334">
        <v>0</v>
      </c>
      <c r="K5334">
        <v>0</v>
      </c>
      <c r="L5334">
        <v>0</v>
      </c>
      <c r="M5334" t="s">
        <v>3816</v>
      </c>
    </row>
    <row r="5335" spans="1:13">
      <c r="A5335" s="13">
        <f t="shared" si="83"/>
        <v>3</v>
      </c>
      <c r="B5335">
        <v>3008508</v>
      </c>
      <c r="C5335">
        <v>1380</v>
      </c>
      <c r="D5335">
        <v>1500</v>
      </c>
      <c r="E5335"/>
      <c r="F5335" t="s">
        <v>253</v>
      </c>
      <c r="G5335">
        <v>3</v>
      </c>
      <c r="H5335">
        <v>0</v>
      </c>
      <c r="I5335">
        <v>0</v>
      </c>
      <c r="J5335">
        <v>0</v>
      </c>
      <c r="K5335">
        <v>0</v>
      </c>
      <c r="L5335">
        <v>0</v>
      </c>
      <c r="M5335" t="s">
        <v>3817</v>
      </c>
    </row>
    <row r="5336" spans="1:13">
      <c r="A5336" s="13">
        <f t="shared" si="83"/>
        <v>2</v>
      </c>
      <c r="B5336">
        <v>3008509</v>
      </c>
      <c r="C5336">
        <v>1380</v>
      </c>
      <c r="D5336">
        <v>1501</v>
      </c>
      <c r="E5336"/>
      <c r="F5336" t="s">
        <v>253</v>
      </c>
      <c r="G5336">
        <v>2</v>
      </c>
      <c r="H5336">
        <v>0</v>
      </c>
      <c r="I5336">
        <v>0</v>
      </c>
      <c r="J5336">
        <v>0</v>
      </c>
      <c r="K5336">
        <v>0</v>
      </c>
      <c r="L5336">
        <v>0</v>
      </c>
      <c r="M5336" t="s">
        <v>3818</v>
      </c>
    </row>
    <row r="5337" spans="1:13">
      <c r="A5337" s="13">
        <f t="shared" si="83"/>
        <v>2</v>
      </c>
      <c r="B5337">
        <v>3008510</v>
      </c>
      <c r="C5337">
        <v>1380</v>
      </c>
      <c r="D5337">
        <v>1500</v>
      </c>
      <c r="E5337"/>
      <c r="F5337" t="s">
        <v>253</v>
      </c>
      <c r="G5337">
        <v>2</v>
      </c>
      <c r="H5337">
        <v>0</v>
      </c>
      <c r="I5337">
        <v>0</v>
      </c>
      <c r="J5337">
        <v>0</v>
      </c>
      <c r="K5337">
        <v>0</v>
      </c>
      <c r="L5337">
        <v>0</v>
      </c>
      <c r="M5337" t="s">
        <v>8981</v>
      </c>
    </row>
    <row r="5338" spans="1:13">
      <c r="A5338" s="13">
        <f t="shared" si="83"/>
        <v>2</v>
      </c>
      <c r="B5338">
        <v>3008511</v>
      </c>
      <c r="C5338">
        <v>1380</v>
      </c>
      <c r="D5338">
        <v>1500</v>
      </c>
      <c r="E5338"/>
      <c r="F5338" t="s">
        <v>253</v>
      </c>
      <c r="G5338">
        <v>2</v>
      </c>
      <c r="H5338">
        <v>0</v>
      </c>
      <c r="I5338">
        <v>0</v>
      </c>
      <c r="J5338">
        <v>0</v>
      </c>
      <c r="K5338">
        <v>0</v>
      </c>
      <c r="L5338">
        <v>0</v>
      </c>
      <c r="M5338" t="s">
        <v>3819</v>
      </c>
    </row>
    <row r="5339" spans="1:13">
      <c r="A5339" s="13">
        <f t="shared" si="83"/>
        <v>4</v>
      </c>
      <c r="B5339">
        <v>3008512</v>
      </c>
      <c r="C5339">
        <v>1380</v>
      </c>
      <c r="D5339">
        <v>1500</v>
      </c>
      <c r="E5339"/>
      <c r="F5339" t="s">
        <v>253</v>
      </c>
      <c r="G5339">
        <v>4</v>
      </c>
      <c r="H5339">
        <v>0</v>
      </c>
      <c r="I5339">
        <v>0</v>
      </c>
      <c r="J5339">
        <v>0</v>
      </c>
      <c r="K5339">
        <v>0</v>
      </c>
      <c r="L5339">
        <v>0</v>
      </c>
      <c r="M5339" t="s">
        <v>3820</v>
      </c>
    </row>
    <row r="5340" spans="1:13">
      <c r="A5340" s="13">
        <f t="shared" si="83"/>
        <v>3</v>
      </c>
      <c r="B5340">
        <v>3008513</v>
      </c>
      <c r="C5340">
        <v>1380</v>
      </c>
      <c r="D5340">
        <v>1501</v>
      </c>
      <c r="E5340"/>
      <c r="F5340" t="s">
        <v>253</v>
      </c>
      <c r="G5340">
        <v>3</v>
      </c>
      <c r="H5340">
        <v>0</v>
      </c>
      <c r="I5340">
        <v>0</v>
      </c>
      <c r="J5340">
        <v>0</v>
      </c>
      <c r="K5340">
        <v>0</v>
      </c>
      <c r="L5340">
        <v>0</v>
      </c>
      <c r="M5340" t="s">
        <v>3821</v>
      </c>
    </row>
    <row r="5341" spans="1:13">
      <c r="A5341" s="13">
        <f t="shared" si="83"/>
        <v>2</v>
      </c>
      <c r="B5341">
        <v>3008515</v>
      </c>
      <c r="C5341">
        <v>1380</v>
      </c>
      <c r="D5341">
        <v>1501</v>
      </c>
      <c r="E5341"/>
      <c r="F5341" t="s">
        <v>253</v>
      </c>
      <c r="G5341">
        <v>2</v>
      </c>
      <c r="H5341">
        <v>0</v>
      </c>
      <c r="I5341">
        <v>0</v>
      </c>
      <c r="J5341">
        <v>0</v>
      </c>
      <c r="K5341">
        <v>0</v>
      </c>
      <c r="L5341">
        <v>0</v>
      </c>
      <c r="M5341" t="s">
        <v>3822</v>
      </c>
    </row>
    <row r="5342" spans="1:13">
      <c r="A5342" s="13">
        <f t="shared" si="83"/>
        <v>1</v>
      </c>
      <c r="B5342">
        <v>3008516</v>
      </c>
      <c r="C5342">
        <v>1380</v>
      </c>
      <c r="D5342">
        <v>1501</v>
      </c>
      <c r="E5342"/>
      <c r="F5342" t="s">
        <v>253</v>
      </c>
      <c r="G5342">
        <v>1</v>
      </c>
      <c r="H5342">
        <v>0</v>
      </c>
      <c r="I5342">
        <v>0</v>
      </c>
      <c r="J5342">
        <v>0</v>
      </c>
      <c r="K5342">
        <v>0</v>
      </c>
      <c r="L5342">
        <v>0</v>
      </c>
      <c r="M5342" t="s">
        <v>3823</v>
      </c>
    </row>
    <row r="5343" spans="1:13">
      <c r="A5343" s="13">
        <f t="shared" si="83"/>
        <v>1</v>
      </c>
      <c r="B5343">
        <v>3008517</v>
      </c>
      <c r="C5343">
        <v>1380</v>
      </c>
      <c r="D5343">
        <v>1501</v>
      </c>
      <c r="E5343"/>
      <c r="F5343" t="s">
        <v>253</v>
      </c>
      <c r="G5343">
        <v>1</v>
      </c>
      <c r="H5343">
        <v>0</v>
      </c>
      <c r="I5343">
        <v>0</v>
      </c>
      <c r="J5343">
        <v>0</v>
      </c>
      <c r="K5343">
        <v>0</v>
      </c>
      <c r="L5343">
        <v>0</v>
      </c>
      <c r="M5343" t="s">
        <v>3824</v>
      </c>
    </row>
    <row r="5344" spans="1:13">
      <c r="A5344" s="13">
        <f t="shared" si="83"/>
        <v>2</v>
      </c>
      <c r="B5344">
        <v>3008518</v>
      </c>
      <c r="C5344">
        <v>1380</v>
      </c>
      <c r="D5344">
        <v>1501</v>
      </c>
      <c r="E5344"/>
      <c r="F5344" t="s">
        <v>253</v>
      </c>
      <c r="G5344">
        <v>2</v>
      </c>
      <c r="H5344">
        <v>0</v>
      </c>
      <c r="I5344">
        <v>0</v>
      </c>
      <c r="J5344">
        <v>0</v>
      </c>
      <c r="K5344">
        <v>0</v>
      </c>
      <c r="L5344">
        <v>0</v>
      </c>
      <c r="M5344" t="s">
        <v>3825</v>
      </c>
    </row>
    <row r="5345" spans="1:13">
      <c r="A5345" s="13">
        <f t="shared" si="83"/>
        <v>1</v>
      </c>
      <c r="B5345">
        <v>3008519</v>
      </c>
      <c r="C5345">
        <v>1380</v>
      </c>
      <c r="D5345">
        <v>1501</v>
      </c>
      <c r="E5345"/>
      <c r="F5345" t="s">
        <v>253</v>
      </c>
      <c r="G5345">
        <v>1</v>
      </c>
      <c r="H5345">
        <v>0</v>
      </c>
      <c r="I5345">
        <v>0</v>
      </c>
      <c r="J5345">
        <v>0</v>
      </c>
      <c r="K5345">
        <v>0</v>
      </c>
      <c r="L5345">
        <v>0</v>
      </c>
      <c r="M5345" t="s">
        <v>3826</v>
      </c>
    </row>
    <row r="5346" spans="1:13">
      <c r="A5346" s="13">
        <f t="shared" si="83"/>
        <v>1</v>
      </c>
      <c r="B5346">
        <v>3008520</v>
      </c>
      <c r="C5346">
        <v>1380</v>
      </c>
      <c r="D5346">
        <v>1501</v>
      </c>
      <c r="E5346"/>
      <c r="F5346" t="s">
        <v>253</v>
      </c>
      <c r="G5346">
        <v>1</v>
      </c>
      <c r="H5346">
        <v>0</v>
      </c>
      <c r="I5346">
        <v>0</v>
      </c>
      <c r="J5346">
        <v>0</v>
      </c>
      <c r="K5346">
        <v>0</v>
      </c>
      <c r="L5346">
        <v>0</v>
      </c>
      <c r="M5346" t="s">
        <v>3827</v>
      </c>
    </row>
    <row r="5347" spans="1:13">
      <c r="A5347" s="13">
        <f t="shared" si="83"/>
        <v>1</v>
      </c>
      <c r="B5347">
        <v>3008521</v>
      </c>
      <c r="C5347">
        <v>1380</v>
      </c>
      <c r="D5347">
        <v>1500</v>
      </c>
      <c r="E5347"/>
      <c r="F5347" t="s">
        <v>253</v>
      </c>
      <c r="G5347">
        <v>1</v>
      </c>
      <c r="H5347">
        <v>0</v>
      </c>
      <c r="I5347">
        <v>0</v>
      </c>
      <c r="J5347">
        <v>0</v>
      </c>
      <c r="K5347">
        <v>0</v>
      </c>
      <c r="L5347">
        <v>0</v>
      </c>
      <c r="M5347" t="s">
        <v>3828</v>
      </c>
    </row>
    <row r="5348" spans="1:13">
      <c r="A5348" s="13">
        <f t="shared" si="83"/>
        <v>1</v>
      </c>
      <c r="B5348">
        <v>3008521</v>
      </c>
      <c r="C5348">
        <v>1400</v>
      </c>
      <c r="D5348">
        <v>1500</v>
      </c>
      <c r="E5348"/>
      <c r="F5348" t="s">
        <v>253</v>
      </c>
      <c r="G5348">
        <v>1</v>
      </c>
      <c r="H5348">
        <v>0</v>
      </c>
      <c r="I5348">
        <v>0</v>
      </c>
      <c r="J5348">
        <v>0</v>
      </c>
      <c r="K5348">
        <v>0</v>
      </c>
      <c r="L5348">
        <v>0</v>
      </c>
      <c r="M5348" t="s">
        <v>3828</v>
      </c>
    </row>
    <row r="5349" spans="1:13">
      <c r="A5349" s="13">
        <f t="shared" si="83"/>
        <v>1</v>
      </c>
      <c r="B5349">
        <v>3008522</v>
      </c>
      <c r="C5349">
        <v>1380</v>
      </c>
      <c r="D5349">
        <v>1501</v>
      </c>
      <c r="E5349"/>
      <c r="F5349" t="s">
        <v>253</v>
      </c>
      <c r="G5349">
        <v>1</v>
      </c>
      <c r="H5349">
        <v>0</v>
      </c>
      <c r="I5349">
        <v>0</v>
      </c>
      <c r="J5349">
        <v>0</v>
      </c>
      <c r="K5349">
        <v>0</v>
      </c>
      <c r="L5349">
        <v>0</v>
      </c>
      <c r="M5349" t="s">
        <v>3829</v>
      </c>
    </row>
    <row r="5350" spans="1:13">
      <c r="A5350" s="13">
        <f t="shared" si="83"/>
        <v>1</v>
      </c>
      <c r="B5350">
        <v>3008523</v>
      </c>
      <c r="C5350">
        <v>1380</v>
      </c>
      <c r="D5350">
        <v>1500</v>
      </c>
      <c r="E5350"/>
      <c r="F5350" t="s">
        <v>253</v>
      </c>
      <c r="G5350">
        <v>1</v>
      </c>
      <c r="H5350">
        <v>0</v>
      </c>
      <c r="I5350">
        <v>0</v>
      </c>
      <c r="J5350">
        <v>0</v>
      </c>
      <c r="K5350">
        <v>0</v>
      </c>
      <c r="L5350">
        <v>0</v>
      </c>
      <c r="M5350" t="s">
        <v>3830</v>
      </c>
    </row>
    <row r="5351" spans="1:13">
      <c r="A5351" s="13">
        <f t="shared" si="83"/>
        <v>3</v>
      </c>
      <c r="B5351">
        <v>3008524</v>
      </c>
      <c r="C5351">
        <v>1380</v>
      </c>
      <c r="D5351">
        <v>1501</v>
      </c>
      <c r="E5351"/>
      <c r="F5351" t="s">
        <v>253</v>
      </c>
      <c r="G5351">
        <v>3</v>
      </c>
      <c r="H5351">
        <v>0</v>
      </c>
      <c r="I5351">
        <v>0</v>
      </c>
      <c r="J5351">
        <v>0</v>
      </c>
      <c r="K5351">
        <v>0</v>
      </c>
      <c r="L5351">
        <v>0</v>
      </c>
      <c r="M5351" t="s">
        <v>3831</v>
      </c>
    </row>
    <row r="5352" spans="1:13">
      <c r="A5352" s="13">
        <f t="shared" si="83"/>
        <v>324</v>
      </c>
      <c r="B5352">
        <v>3008525</v>
      </c>
      <c r="C5352">
        <v>1380</v>
      </c>
      <c r="D5352">
        <v>1500</v>
      </c>
      <c r="E5352"/>
      <c r="F5352" t="s">
        <v>253</v>
      </c>
      <c r="G5352">
        <v>324</v>
      </c>
      <c r="H5352">
        <v>0</v>
      </c>
      <c r="I5352">
        <v>0</v>
      </c>
      <c r="J5352">
        <v>0</v>
      </c>
      <c r="K5352">
        <v>0</v>
      </c>
      <c r="L5352">
        <v>0</v>
      </c>
      <c r="M5352" t="s">
        <v>3832</v>
      </c>
    </row>
    <row r="5353" spans="1:13">
      <c r="A5353" s="13">
        <f t="shared" si="83"/>
        <v>13</v>
      </c>
      <c r="B5353">
        <v>3008527</v>
      </c>
      <c r="C5353">
        <v>1380</v>
      </c>
      <c r="D5353">
        <v>1500</v>
      </c>
      <c r="E5353"/>
      <c r="F5353" t="s">
        <v>253</v>
      </c>
      <c r="G5353">
        <v>13</v>
      </c>
      <c r="H5353">
        <v>0</v>
      </c>
      <c r="I5353">
        <v>0</v>
      </c>
      <c r="J5353">
        <v>0</v>
      </c>
      <c r="K5353">
        <v>0</v>
      </c>
      <c r="L5353">
        <v>0</v>
      </c>
      <c r="M5353" t="s">
        <v>3833</v>
      </c>
    </row>
    <row r="5354" spans="1:13">
      <c r="A5354" s="13">
        <f t="shared" si="83"/>
        <v>3</v>
      </c>
      <c r="B5354">
        <v>3008528</v>
      </c>
      <c r="C5354">
        <v>1380</v>
      </c>
      <c r="D5354">
        <v>1500</v>
      </c>
      <c r="E5354"/>
      <c r="F5354" t="s">
        <v>253</v>
      </c>
      <c r="G5354">
        <v>3</v>
      </c>
      <c r="H5354">
        <v>0</v>
      </c>
      <c r="I5354">
        <v>0</v>
      </c>
      <c r="J5354">
        <v>0</v>
      </c>
      <c r="K5354">
        <v>0</v>
      </c>
      <c r="L5354">
        <v>0</v>
      </c>
      <c r="M5354" t="s">
        <v>3834</v>
      </c>
    </row>
    <row r="5355" spans="1:13">
      <c r="A5355" s="13">
        <f t="shared" si="83"/>
        <v>3</v>
      </c>
      <c r="B5355">
        <v>3008529</v>
      </c>
      <c r="C5355">
        <v>1380</v>
      </c>
      <c r="D5355">
        <v>1500</v>
      </c>
      <c r="E5355"/>
      <c r="F5355" t="s">
        <v>253</v>
      </c>
      <c r="G5355">
        <v>3</v>
      </c>
      <c r="H5355">
        <v>0</v>
      </c>
      <c r="I5355">
        <v>0</v>
      </c>
      <c r="J5355">
        <v>0</v>
      </c>
      <c r="K5355">
        <v>0</v>
      </c>
      <c r="L5355">
        <v>0</v>
      </c>
      <c r="M5355" t="s">
        <v>3835</v>
      </c>
    </row>
    <row r="5356" spans="1:13">
      <c r="A5356" s="13">
        <f t="shared" si="83"/>
        <v>4</v>
      </c>
      <c r="B5356">
        <v>3008530</v>
      </c>
      <c r="C5356">
        <v>1380</v>
      </c>
      <c r="D5356">
        <v>1500</v>
      </c>
      <c r="E5356"/>
      <c r="F5356" t="s">
        <v>253</v>
      </c>
      <c r="G5356">
        <v>4</v>
      </c>
      <c r="H5356">
        <v>0</v>
      </c>
      <c r="I5356">
        <v>0</v>
      </c>
      <c r="J5356">
        <v>0</v>
      </c>
      <c r="K5356">
        <v>0</v>
      </c>
      <c r="L5356">
        <v>0</v>
      </c>
      <c r="M5356" t="s">
        <v>3836</v>
      </c>
    </row>
    <row r="5357" spans="1:13">
      <c r="A5357" s="13">
        <f t="shared" si="83"/>
        <v>1</v>
      </c>
      <c r="B5357">
        <v>3008531</v>
      </c>
      <c r="C5357">
        <v>1380</v>
      </c>
      <c r="D5357">
        <v>1501</v>
      </c>
      <c r="E5357"/>
      <c r="F5357" t="s">
        <v>253</v>
      </c>
      <c r="G5357">
        <v>1</v>
      </c>
      <c r="H5357">
        <v>0</v>
      </c>
      <c r="I5357">
        <v>0</v>
      </c>
      <c r="J5357">
        <v>0</v>
      </c>
      <c r="K5357">
        <v>0</v>
      </c>
      <c r="L5357">
        <v>0</v>
      </c>
      <c r="M5357" t="s">
        <v>3837</v>
      </c>
    </row>
    <row r="5358" spans="1:13">
      <c r="A5358" s="13">
        <f t="shared" si="83"/>
        <v>1</v>
      </c>
      <c r="B5358">
        <v>3008532</v>
      </c>
      <c r="C5358">
        <v>1380</v>
      </c>
      <c r="D5358">
        <v>1501</v>
      </c>
      <c r="E5358"/>
      <c r="F5358" t="s">
        <v>253</v>
      </c>
      <c r="G5358">
        <v>1</v>
      </c>
      <c r="H5358">
        <v>0</v>
      </c>
      <c r="I5358">
        <v>0</v>
      </c>
      <c r="J5358">
        <v>0</v>
      </c>
      <c r="K5358">
        <v>0</v>
      </c>
      <c r="L5358">
        <v>0</v>
      </c>
      <c r="M5358" t="s">
        <v>3838</v>
      </c>
    </row>
    <row r="5359" spans="1:13">
      <c r="A5359" s="13">
        <f t="shared" si="83"/>
        <v>2</v>
      </c>
      <c r="B5359">
        <v>3008533</v>
      </c>
      <c r="C5359">
        <v>1380</v>
      </c>
      <c r="D5359">
        <v>1501</v>
      </c>
      <c r="E5359"/>
      <c r="F5359" t="s">
        <v>253</v>
      </c>
      <c r="G5359">
        <v>2</v>
      </c>
      <c r="H5359">
        <v>0</v>
      </c>
      <c r="I5359">
        <v>0</v>
      </c>
      <c r="J5359">
        <v>0</v>
      </c>
      <c r="K5359">
        <v>0</v>
      </c>
      <c r="L5359">
        <v>0</v>
      </c>
      <c r="M5359" t="s">
        <v>3839</v>
      </c>
    </row>
    <row r="5360" spans="1:13">
      <c r="A5360" s="13">
        <f t="shared" si="83"/>
        <v>1</v>
      </c>
      <c r="B5360">
        <v>3008534</v>
      </c>
      <c r="C5360">
        <v>1380</v>
      </c>
      <c r="D5360">
        <v>1500</v>
      </c>
      <c r="E5360"/>
      <c r="F5360" t="s">
        <v>253</v>
      </c>
      <c r="G5360">
        <v>1</v>
      </c>
      <c r="H5360">
        <v>0</v>
      </c>
      <c r="I5360">
        <v>0</v>
      </c>
      <c r="J5360">
        <v>0</v>
      </c>
      <c r="K5360">
        <v>0</v>
      </c>
      <c r="L5360">
        <v>0</v>
      </c>
      <c r="M5360" t="s">
        <v>3840</v>
      </c>
    </row>
    <row r="5361" spans="1:13">
      <c r="A5361" s="13">
        <f t="shared" si="83"/>
        <v>1</v>
      </c>
      <c r="B5361">
        <v>3008535</v>
      </c>
      <c r="C5361">
        <v>1380</v>
      </c>
      <c r="D5361">
        <v>1501</v>
      </c>
      <c r="E5361"/>
      <c r="F5361" t="s">
        <v>253</v>
      </c>
      <c r="G5361">
        <v>1</v>
      </c>
      <c r="H5361">
        <v>0</v>
      </c>
      <c r="I5361">
        <v>0</v>
      </c>
      <c r="J5361">
        <v>0</v>
      </c>
      <c r="K5361">
        <v>0</v>
      </c>
      <c r="L5361">
        <v>0</v>
      </c>
      <c r="M5361" t="s">
        <v>3841</v>
      </c>
    </row>
    <row r="5362" spans="1:13">
      <c r="A5362" s="13">
        <f t="shared" si="83"/>
        <v>17</v>
      </c>
      <c r="B5362">
        <v>3008536</v>
      </c>
      <c r="C5362">
        <v>1380</v>
      </c>
      <c r="D5362">
        <v>1500</v>
      </c>
      <c r="E5362"/>
      <c r="F5362" t="s">
        <v>253</v>
      </c>
      <c r="G5362">
        <v>17</v>
      </c>
      <c r="H5362">
        <v>0</v>
      </c>
      <c r="I5362">
        <v>0</v>
      </c>
      <c r="J5362">
        <v>0</v>
      </c>
      <c r="K5362">
        <v>0</v>
      </c>
      <c r="L5362">
        <v>0</v>
      </c>
      <c r="M5362" t="s">
        <v>3842</v>
      </c>
    </row>
    <row r="5363" spans="1:13">
      <c r="A5363" s="13">
        <f t="shared" si="83"/>
        <v>1</v>
      </c>
      <c r="B5363">
        <v>3008537</v>
      </c>
      <c r="C5363">
        <v>1380</v>
      </c>
      <c r="D5363">
        <v>1500</v>
      </c>
      <c r="E5363"/>
      <c r="F5363" t="s">
        <v>253</v>
      </c>
      <c r="G5363">
        <v>1</v>
      </c>
      <c r="H5363">
        <v>0</v>
      </c>
      <c r="I5363">
        <v>0</v>
      </c>
      <c r="J5363">
        <v>0</v>
      </c>
      <c r="K5363">
        <v>0</v>
      </c>
      <c r="L5363">
        <v>0</v>
      </c>
      <c r="M5363" t="s">
        <v>7597</v>
      </c>
    </row>
    <row r="5364" spans="1:13">
      <c r="A5364" s="13">
        <f t="shared" si="83"/>
        <v>1</v>
      </c>
      <c r="B5364">
        <v>3008538</v>
      </c>
      <c r="C5364">
        <v>1380</v>
      </c>
      <c r="D5364">
        <v>1501</v>
      </c>
      <c r="E5364"/>
      <c r="F5364" t="s">
        <v>253</v>
      </c>
      <c r="G5364">
        <v>1</v>
      </c>
      <c r="H5364">
        <v>0</v>
      </c>
      <c r="I5364">
        <v>0</v>
      </c>
      <c r="J5364">
        <v>0</v>
      </c>
      <c r="K5364">
        <v>0</v>
      </c>
      <c r="L5364">
        <v>0</v>
      </c>
      <c r="M5364" t="s">
        <v>3843</v>
      </c>
    </row>
    <row r="5365" spans="1:13">
      <c r="A5365" s="13">
        <f t="shared" si="83"/>
        <v>1</v>
      </c>
      <c r="B5365">
        <v>3008540</v>
      </c>
      <c r="C5365">
        <v>1380</v>
      </c>
      <c r="D5365">
        <v>1501</v>
      </c>
      <c r="E5365"/>
      <c r="F5365" t="s">
        <v>253</v>
      </c>
      <c r="G5365">
        <v>1</v>
      </c>
      <c r="H5365">
        <v>0</v>
      </c>
      <c r="I5365">
        <v>0</v>
      </c>
      <c r="J5365">
        <v>0</v>
      </c>
      <c r="K5365">
        <v>0</v>
      </c>
      <c r="L5365">
        <v>0</v>
      </c>
      <c r="M5365" t="s">
        <v>3844</v>
      </c>
    </row>
    <row r="5366" spans="1:13">
      <c r="A5366" s="13">
        <f t="shared" si="83"/>
        <v>1</v>
      </c>
      <c r="B5366">
        <v>3008541</v>
      </c>
      <c r="C5366">
        <v>1380</v>
      </c>
      <c r="D5366">
        <v>1500</v>
      </c>
      <c r="E5366"/>
      <c r="F5366" t="s">
        <v>253</v>
      </c>
      <c r="G5366">
        <v>1</v>
      </c>
      <c r="H5366">
        <v>0</v>
      </c>
      <c r="I5366">
        <v>0</v>
      </c>
      <c r="J5366">
        <v>0</v>
      </c>
      <c r="K5366">
        <v>0</v>
      </c>
      <c r="L5366">
        <v>0</v>
      </c>
      <c r="M5366" t="s">
        <v>8629</v>
      </c>
    </row>
    <row r="5367" spans="1:13">
      <c r="A5367" s="13">
        <f t="shared" si="83"/>
        <v>1</v>
      </c>
      <c r="B5367">
        <v>3008542</v>
      </c>
      <c r="C5367">
        <v>1380</v>
      </c>
      <c r="D5367">
        <v>1500</v>
      </c>
      <c r="E5367"/>
      <c r="F5367" t="s">
        <v>253</v>
      </c>
      <c r="G5367">
        <v>1</v>
      </c>
      <c r="H5367">
        <v>0</v>
      </c>
      <c r="I5367">
        <v>0</v>
      </c>
      <c r="J5367">
        <v>0</v>
      </c>
      <c r="K5367">
        <v>0</v>
      </c>
      <c r="L5367">
        <v>0</v>
      </c>
      <c r="M5367" t="s">
        <v>3845</v>
      </c>
    </row>
    <row r="5368" spans="1:13">
      <c r="A5368" s="13">
        <f t="shared" si="83"/>
        <v>1</v>
      </c>
      <c r="B5368">
        <v>3008543</v>
      </c>
      <c r="C5368">
        <v>1380</v>
      </c>
      <c r="D5368">
        <v>1501</v>
      </c>
      <c r="E5368"/>
      <c r="F5368" t="s">
        <v>253</v>
      </c>
      <c r="G5368">
        <v>1</v>
      </c>
      <c r="H5368">
        <v>0</v>
      </c>
      <c r="I5368">
        <v>0</v>
      </c>
      <c r="J5368">
        <v>0</v>
      </c>
      <c r="K5368">
        <v>0</v>
      </c>
      <c r="L5368">
        <v>0</v>
      </c>
      <c r="M5368" t="s">
        <v>3846</v>
      </c>
    </row>
    <row r="5369" spans="1:13">
      <c r="A5369" s="13">
        <f t="shared" si="83"/>
        <v>4</v>
      </c>
      <c r="B5369">
        <v>3008544</v>
      </c>
      <c r="C5369">
        <v>1380</v>
      </c>
      <c r="D5369">
        <v>1501</v>
      </c>
      <c r="E5369"/>
      <c r="F5369" t="s">
        <v>253</v>
      </c>
      <c r="G5369">
        <v>4</v>
      </c>
      <c r="H5369">
        <v>0</v>
      </c>
      <c r="I5369">
        <v>0</v>
      </c>
      <c r="J5369">
        <v>0</v>
      </c>
      <c r="K5369">
        <v>0</v>
      </c>
      <c r="L5369">
        <v>0</v>
      </c>
      <c r="M5369" t="s">
        <v>3847</v>
      </c>
    </row>
    <row r="5370" spans="1:13">
      <c r="A5370" s="13">
        <f t="shared" si="83"/>
        <v>2</v>
      </c>
      <c r="B5370">
        <v>3008545</v>
      </c>
      <c r="C5370">
        <v>1380</v>
      </c>
      <c r="D5370">
        <v>1500</v>
      </c>
      <c r="E5370"/>
      <c r="F5370" t="s">
        <v>253</v>
      </c>
      <c r="G5370">
        <v>2</v>
      </c>
      <c r="H5370">
        <v>0</v>
      </c>
      <c r="I5370">
        <v>0</v>
      </c>
      <c r="J5370">
        <v>0</v>
      </c>
      <c r="K5370">
        <v>0</v>
      </c>
      <c r="L5370">
        <v>0</v>
      </c>
      <c r="M5370" t="s">
        <v>3848</v>
      </c>
    </row>
    <row r="5371" spans="1:13">
      <c r="A5371" s="13">
        <f t="shared" si="83"/>
        <v>2</v>
      </c>
      <c r="B5371">
        <v>3008546</v>
      </c>
      <c r="C5371">
        <v>1380</v>
      </c>
      <c r="D5371">
        <v>1500</v>
      </c>
      <c r="E5371"/>
      <c r="F5371" t="s">
        <v>253</v>
      </c>
      <c r="G5371">
        <v>2</v>
      </c>
      <c r="H5371">
        <v>0</v>
      </c>
      <c r="I5371">
        <v>0</v>
      </c>
      <c r="J5371">
        <v>0</v>
      </c>
      <c r="K5371">
        <v>0</v>
      </c>
      <c r="L5371">
        <v>0</v>
      </c>
      <c r="M5371" t="s">
        <v>7836</v>
      </c>
    </row>
    <row r="5372" spans="1:13">
      <c r="A5372" s="13">
        <f t="shared" si="83"/>
        <v>8</v>
      </c>
      <c r="B5372">
        <v>3008547</v>
      </c>
      <c r="C5372">
        <v>1380</v>
      </c>
      <c r="D5372">
        <v>1500</v>
      </c>
      <c r="E5372"/>
      <c r="F5372" t="s">
        <v>253</v>
      </c>
      <c r="G5372">
        <v>8</v>
      </c>
      <c r="H5372">
        <v>0</v>
      </c>
      <c r="I5372">
        <v>0</v>
      </c>
      <c r="J5372">
        <v>0</v>
      </c>
      <c r="K5372">
        <v>0</v>
      </c>
      <c r="L5372">
        <v>0</v>
      </c>
      <c r="M5372" t="s">
        <v>8906</v>
      </c>
    </row>
    <row r="5373" spans="1:13">
      <c r="A5373" s="13">
        <f t="shared" si="83"/>
        <v>2</v>
      </c>
      <c r="B5373">
        <v>3008548</v>
      </c>
      <c r="C5373">
        <v>1380</v>
      </c>
      <c r="D5373">
        <v>1501</v>
      </c>
      <c r="E5373"/>
      <c r="F5373" t="s">
        <v>253</v>
      </c>
      <c r="G5373">
        <v>2</v>
      </c>
      <c r="H5373">
        <v>0</v>
      </c>
      <c r="I5373">
        <v>0</v>
      </c>
      <c r="J5373">
        <v>0</v>
      </c>
      <c r="K5373">
        <v>0</v>
      </c>
      <c r="L5373">
        <v>0</v>
      </c>
      <c r="M5373" t="s">
        <v>3849</v>
      </c>
    </row>
    <row r="5374" spans="1:13">
      <c r="A5374" s="13">
        <f t="shared" si="83"/>
        <v>3</v>
      </c>
      <c r="B5374">
        <v>3008549</v>
      </c>
      <c r="C5374">
        <v>1380</v>
      </c>
      <c r="D5374">
        <v>1500</v>
      </c>
      <c r="E5374"/>
      <c r="F5374" t="s">
        <v>253</v>
      </c>
      <c r="G5374">
        <v>3</v>
      </c>
      <c r="H5374">
        <v>0</v>
      </c>
      <c r="I5374">
        <v>0</v>
      </c>
      <c r="J5374">
        <v>0</v>
      </c>
      <c r="K5374">
        <v>0</v>
      </c>
      <c r="L5374">
        <v>0</v>
      </c>
      <c r="M5374" t="s">
        <v>3850</v>
      </c>
    </row>
    <row r="5375" spans="1:13">
      <c r="A5375" s="13">
        <f t="shared" si="83"/>
        <v>4</v>
      </c>
      <c r="B5375">
        <v>3008551</v>
      </c>
      <c r="C5375">
        <v>1380</v>
      </c>
      <c r="D5375">
        <v>1501</v>
      </c>
      <c r="E5375"/>
      <c r="F5375" t="s">
        <v>253</v>
      </c>
      <c r="G5375">
        <v>4</v>
      </c>
      <c r="H5375">
        <v>0</v>
      </c>
      <c r="I5375">
        <v>0</v>
      </c>
      <c r="J5375">
        <v>0</v>
      </c>
      <c r="K5375">
        <v>0</v>
      </c>
      <c r="L5375">
        <v>0</v>
      </c>
      <c r="M5375" t="s">
        <v>3851</v>
      </c>
    </row>
    <row r="5376" spans="1:13">
      <c r="A5376" s="13">
        <f t="shared" si="83"/>
        <v>2</v>
      </c>
      <c r="B5376">
        <v>3008553</v>
      </c>
      <c r="C5376">
        <v>1380</v>
      </c>
      <c r="D5376">
        <v>1500</v>
      </c>
      <c r="E5376"/>
      <c r="F5376" t="s">
        <v>253</v>
      </c>
      <c r="G5376">
        <v>2</v>
      </c>
      <c r="H5376">
        <v>0</v>
      </c>
      <c r="I5376">
        <v>0</v>
      </c>
      <c r="J5376">
        <v>0</v>
      </c>
      <c r="K5376">
        <v>0</v>
      </c>
      <c r="L5376">
        <v>0</v>
      </c>
      <c r="M5376" t="s">
        <v>3852</v>
      </c>
    </row>
    <row r="5377" spans="1:13">
      <c r="A5377" s="13">
        <f t="shared" si="83"/>
        <v>19</v>
      </c>
      <c r="B5377">
        <v>3008554</v>
      </c>
      <c r="C5377">
        <v>1380</v>
      </c>
      <c r="D5377">
        <v>1500</v>
      </c>
      <c r="E5377"/>
      <c r="F5377" t="s">
        <v>253</v>
      </c>
      <c r="G5377">
        <v>19</v>
      </c>
      <c r="H5377">
        <v>0</v>
      </c>
      <c r="I5377">
        <v>0</v>
      </c>
      <c r="J5377">
        <v>0</v>
      </c>
      <c r="K5377">
        <v>0</v>
      </c>
      <c r="L5377">
        <v>0</v>
      </c>
      <c r="M5377" t="s">
        <v>3853</v>
      </c>
    </row>
    <row r="5378" spans="1:13">
      <c r="A5378" s="13">
        <f t="shared" si="83"/>
        <v>41</v>
      </c>
      <c r="B5378">
        <v>3008554</v>
      </c>
      <c r="C5378">
        <v>1400</v>
      </c>
      <c r="D5378">
        <v>1500</v>
      </c>
      <c r="E5378"/>
      <c r="F5378" t="s">
        <v>253</v>
      </c>
      <c r="G5378">
        <v>41</v>
      </c>
      <c r="H5378">
        <v>0</v>
      </c>
      <c r="I5378">
        <v>0</v>
      </c>
      <c r="J5378">
        <v>0</v>
      </c>
      <c r="K5378">
        <v>0</v>
      </c>
      <c r="L5378">
        <v>0</v>
      </c>
      <c r="M5378" t="s">
        <v>3853</v>
      </c>
    </row>
    <row r="5379" spans="1:13">
      <c r="A5379" s="13">
        <f t="shared" ref="A5379:A5442" si="84">G5379+H5379+I5379</f>
        <v>2</v>
      </c>
      <c r="B5379">
        <v>3008556</v>
      </c>
      <c r="C5379">
        <v>1380</v>
      </c>
      <c r="D5379">
        <v>1500</v>
      </c>
      <c r="E5379"/>
      <c r="F5379" t="s">
        <v>253</v>
      </c>
      <c r="G5379">
        <v>2</v>
      </c>
      <c r="H5379">
        <v>0</v>
      </c>
      <c r="I5379">
        <v>0</v>
      </c>
      <c r="J5379">
        <v>0</v>
      </c>
      <c r="K5379">
        <v>0</v>
      </c>
      <c r="L5379">
        <v>0</v>
      </c>
      <c r="M5379" t="s">
        <v>3854</v>
      </c>
    </row>
    <row r="5380" spans="1:13">
      <c r="A5380" s="13">
        <f t="shared" si="84"/>
        <v>11</v>
      </c>
      <c r="B5380">
        <v>3008558</v>
      </c>
      <c r="C5380">
        <v>1380</v>
      </c>
      <c r="D5380">
        <v>1500</v>
      </c>
      <c r="E5380"/>
      <c r="F5380" t="s">
        <v>253</v>
      </c>
      <c r="G5380">
        <v>11</v>
      </c>
      <c r="H5380">
        <v>0</v>
      </c>
      <c r="I5380">
        <v>0</v>
      </c>
      <c r="J5380">
        <v>0</v>
      </c>
      <c r="K5380">
        <v>0</v>
      </c>
      <c r="L5380">
        <v>0</v>
      </c>
      <c r="M5380" t="s">
        <v>3855</v>
      </c>
    </row>
    <row r="5381" spans="1:13">
      <c r="A5381" s="13">
        <f t="shared" si="84"/>
        <v>10</v>
      </c>
      <c r="B5381">
        <v>3008559</v>
      </c>
      <c r="C5381">
        <v>1380</v>
      </c>
      <c r="D5381">
        <v>1500</v>
      </c>
      <c r="E5381"/>
      <c r="F5381" t="s">
        <v>253</v>
      </c>
      <c r="G5381">
        <v>10</v>
      </c>
      <c r="H5381">
        <v>0</v>
      </c>
      <c r="I5381">
        <v>0</v>
      </c>
      <c r="J5381">
        <v>0</v>
      </c>
      <c r="K5381">
        <v>0</v>
      </c>
      <c r="L5381">
        <v>0</v>
      </c>
      <c r="M5381" t="s">
        <v>3856</v>
      </c>
    </row>
    <row r="5382" spans="1:13">
      <c r="A5382" s="13">
        <f t="shared" si="84"/>
        <v>9</v>
      </c>
      <c r="B5382">
        <v>3008560</v>
      </c>
      <c r="C5382">
        <v>1380</v>
      </c>
      <c r="D5382">
        <v>1501</v>
      </c>
      <c r="E5382"/>
      <c r="F5382" t="s">
        <v>253</v>
      </c>
      <c r="G5382">
        <v>9</v>
      </c>
      <c r="H5382">
        <v>0</v>
      </c>
      <c r="I5382">
        <v>0</v>
      </c>
      <c r="J5382">
        <v>0</v>
      </c>
      <c r="K5382">
        <v>0</v>
      </c>
      <c r="L5382">
        <v>0</v>
      </c>
      <c r="M5382" t="s">
        <v>3857</v>
      </c>
    </row>
    <row r="5383" spans="1:13">
      <c r="A5383" s="13">
        <f t="shared" si="84"/>
        <v>1</v>
      </c>
      <c r="B5383">
        <v>3008562</v>
      </c>
      <c r="C5383">
        <v>1380</v>
      </c>
      <c r="D5383">
        <v>1500</v>
      </c>
      <c r="E5383"/>
      <c r="F5383" t="s">
        <v>253</v>
      </c>
      <c r="G5383">
        <v>1</v>
      </c>
      <c r="H5383">
        <v>0</v>
      </c>
      <c r="I5383">
        <v>0</v>
      </c>
      <c r="J5383">
        <v>0</v>
      </c>
      <c r="K5383">
        <v>0</v>
      </c>
      <c r="L5383">
        <v>0</v>
      </c>
      <c r="M5383" t="s">
        <v>3858</v>
      </c>
    </row>
    <row r="5384" spans="1:13">
      <c r="A5384" s="13">
        <f t="shared" si="84"/>
        <v>1</v>
      </c>
      <c r="B5384">
        <v>3008564</v>
      </c>
      <c r="C5384">
        <v>1380</v>
      </c>
      <c r="D5384">
        <v>1501</v>
      </c>
      <c r="E5384"/>
      <c r="F5384" t="s">
        <v>253</v>
      </c>
      <c r="G5384">
        <v>1</v>
      </c>
      <c r="H5384">
        <v>0</v>
      </c>
      <c r="I5384">
        <v>0</v>
      </c>
      <c r="J5384">
        <v>0</v>
      </c>
      <c r="K5384">
        <v>0</v>
      </c>
      <c r="L5384">
        <v>0</v>
      </c>
      <c r="M5384" t="s">
        <v>3859</v>
      </c>
    </row>
    <row r="5385" spans="1:13">
      <c r="A5385" s="13">
        <f t="shared" si="84"/>
        <v>1</v>
      </c>
      <c r="B5385">
        <v>3008566</v>
      </c>
      <c r="C5385">
        <v>1380</v>
      </c>
      <c r="D5385">
        <v>1500</v>
      </c>
      <c r="E5385"/>
      <c r="F5385" t="s">
        <v>253</v>
      </c>
      <c r="G5385">
        <v>1</v>
      </c>
      <c r="H5385">
        <v>0</v>
      </c>
      <c r="I5385">
        <v>0</v>
      </c>
      <c r="J5385">
        <v>0</v>
      </c>
      <c r="K5385">
        <v>0</v>
      </c>
      <c r="L5385">
        <v>0</v>
      </c>
      <c r="M5385" t="s">
        <v>9296</v>
      </c>
    </row>
    <row r="5386" spans="1:13">
      <c r="A5386" s="13">
        <f t="shared" si="84"/>
        <v>3</v>
      </c>
      <c r="B5386">
        <v>3008567</v>
      </c>
      <c r="C5386">
        <v>1380</v>
      </c>
      <c r="D5386">
        <v>1501</v>
      </c>
      <c r="E5386"/>
      <c r="F5386" t="s">
        <v>253</v>
      </c>
      <c r="G5386">
        <v>3</v>
      </c>
      <c r="H5386">
        <v>0</v>
      </c>
      <c r="I5386">
        <v>0</v>
      </c>
      <c r="J5386">
        <v>0</v>
      </c>
      <c r="K5386">
        <v>0</v>
      </c>
      <c r="L5386">
        <v>0</v>
      </c>
      <c r="M5386" t="s">
        <v>3860</v>
      </c>
    </row>
    <row r="5387" spans="1:13">
      <c r="A5387" s="13">
        <f t="shared" si="84"/>
        <v>2</v>
      </c>
      <c r="B5387">
        <v>3008568</v>
      </c>
      <c r="C5387">
        <v>1380</v>
      </c>
      <c r="D5387">
        <v>1500</v>
      </c>
      <c r="E5387"/>
      <c r="F5387" t="s">
        <v>253</v>
      </c>
      <c r="G5387">
        <v>2</v>
      </c>
      <c r="H5387">
        <v>0</v>
      </c>
      <c r="I5387">
        <v>0</v>
      </c>
      <c r="J5387">
        <v>0</v>
      </c>
      <c r="K5387">
        <v>0</v>
      </c>
      <c r="L5387">
        <v>0</v>
      </c>
      <c r="M5387" t="s">
        <v>3861</v>
      </c>
    </row>
    <row r="5388" spans="1:13">
      <c r="A5388" s="13">
        <f t="shared" si="84"/>
        <v>1</v>
      </c>
      <c r="B5388">
        <v>3008569</v>
      </c>
      <c r="C5388">
        <v>1380</v>
      </c>
      <c r="D5388">
        <v>1501</v>
      </c>
      <c r="E5388"/>
      <c r="F5388" t="s">
        <v>253</v>
      </c>
      <c r="G5388">
        <v>1</v>
      </c>
      <c r="H5388">
        <v>0</v>
      </c>
      <c r="I5388">
        <v>0</v>
      </c>
      <c r="J5388">
        <v>0</v>
      </c>
      <c r="K5388">
        <v>0</v>
      </c>
      <c r="L5388">
        <v>0</v>
      </c>
      <c r="M5388" t="s">
        <v>3862</v>
      </c>
    </row>
    <row r="5389" spans="1:13">
      <c r="A5389" s="13">
        <f t="shared" si="84"/>
        <v>3</v>
      </c>
      <c r="B5389">
        <v>3008570</v>
      </c>
      <c r="C5389">
        <v>1380</v>
      </c>
      <c r="D5389">
        <v>1501</v>
      </c>
      <c r="E5389"/>
      <c r="F5389" t="s">
        <v>253</v>
      </c>
      <c r="G5389">
        <v>3</v>
      </c>
      <c r="H5389">
        <v>0</v>
      </c>
      <c r="I5389">
        <v>0</v>
      </c>
      <c r="J5389">
        <v>0</v>
      </c>
      <c r="K5389">
        <v>0</v>
      </c>
      <c r="L5389">
        <v>0</v>
      </c>
      <c r="M5389" t="s">
        <v>3863</v>
      </c>
    </row>
    <row r="5390" spans="1:13">
      <c r="A5390" s="13">
        <f t="shared" si="84"/>
        <v>2</v>
      </c>
      <c r="B5390">
        <v>3008572</v>
      </c>
      <c r="C5390">
        <v>1380</v>
      </c>
      <c r="D5390">
        <v>1500</v>
      </c>
      <c r="E5390"/>
      <c r="F5390" t="s">
        <v>253</v>
      </c>
      <c r="G5390">
        <v>2</v>
      </c>
      <c r="H5390">
        <v>0</v>
      </c>
      <c r="I5390">
        <v>0</v>
      </c>
      <c r="J5390">
        <v>0</v>
      </c>
      <c r="K5390">
        <v>0</v>
      </c>
      <c r="L5390">
        <v>0</v>
      </c>
      <c r="M5390" t="s">
        <v>3864</v>
      </c>
    </row>
    <row r="5391" spans="1:13">
      <c r="A5391" s="13">
        <f t="shared" si="84"/>
        <v>3</v>
      </c>
      <c r="B5391">
        <v>3008574</v>
      </c>
      <c r="C5391">
        <v>1380</v>
      </c>
      <c r="D5391">
        <v>1501</v>
      </c>
      <c r="E5391"/>
      <c r="F5391" t="s">
        <v>253</v>
      </c>
      <c r="G5391">
        <v>3</v>
      </c>
      <c r="H5391">
        <v>0</v>
      </c>
      <c r="I5391">
        <v>0</v>
      </c>
      <c r="J5391">
        <v>0</v>
      </c>
      <c r="K5391">
        <v>0</v>
      </c>
      <c r="L5391">
        <v>0</v>
      </c>
      <c r="M5391" t="s">
        <v>3865</v>
      </c>
    </row>
    <row r="5392" spans="1:13">
      <c r="A5392" s="13">
        <f t="shared" si="84"/>
        <v>1</v>
      </c>
      <c r="B5392">
        <v>3008575</v>
      </c>
      <c r="C5392">
        <v>1380</v>
      </c>
      <c r="D5392">
        <v>1500</v>
      </c>
      <c r="E5392"/>
      <c r="F5392" t="s">
        <v>253</v>
      </c>
      <c r="G5392">
        <v>1</v>
      </c>
      <c r="H5392">
        <v>0</v>
      </c>
      <c r="I5392">
        <v>0</v>
      </c>
      <c r="J5392">
        <v>0</v>
      </c>
      <c r="K5392">
        <v>0</v>
      </c>
      <c r="L5392">
        <v>0</v>
      </c>
      <c r="M5392" t="s">
        <v>3866</v>
      </c>
    </row>
    <row r="5393" spans="1:13">
      <c r="A5393" s="13">
        <f t="shared" si="84"/>
        <v>3</v>
      </c>
      <c r="B5393">
        <v>3008578</v>
      </c>
      <c r="C5393">
        <v>1380</v>
      </c>
      <c r="D5393">
        <v>1501</v>
      </c>
      <c r="E5393"/>
      <c r="F5393" t="s">
        <v>253</v>
      </c>
      <c r="G5393">
        <v>3</v>
      </c>
      <c r="H5393">
        <v>0</v>
      </c>
      <c r="I5393">
        <v>0</v>
      </c>
      <c r="J5393">
        <v>0</v>
      </c>
      <c r="K5393">
        <v>0</v>
      </c>
      <c r="L5393">
        <v>0</v>
      </c>
      <c r="M5393" t="s">
        <v>3867</v>
      </c>
    </row>
    <row r="5394" spans="1:13">
      <c r="A5394" s="13">
        <f t="shared" si="84"/>
        <v>4</v>
      </c>
      <c r="B5394">
        <v>3008579</v>
      </c>
      <c r="C5394">
        <v>1380</v>
      </c>
      <c r="D5394">
        <v>1500</v>
      </c>
      <c r="E5394"/>
      <c r="F5394" t="s">
        <v>253</v>
      </c>
      <c r="G5394">
        <v>4</v>
      </c>
      <c r="H5394">
        <v>0</v>
      </c>
      <c r="I5394">
        <v>0</v>
      </c>
      <c r="J5394">
        <v>0</v>
      </c>
      <c r="K5394">
        <v>0</v>
      </c>
      <c r="L5394">
        <v>0</v>
      </c>
      <c r="M5394" t="s">
        <v>7568</v>
      </c>
    </row>
    <row r="5395" spans="1:13">
      <c r="A5395" s="13">
        <f t="shared" si="84"/>
        <v>8</v>
      </c>
      <c r="B5395">
        <v>3008580</v>
      </c>
      <c r="C5395">
        <v>1380</v>
      </c>
      <c r="D5395">
        <v>1500</v>
      </c>
      <c r="E5395"/>
      <c r="F5395" t="s">
        <v>253</v>
      </c>
      <c r="G5395">
        <v>8</v>
      </c>
      <c r="H5395">
        <v>0</v>
      </c>
      <c r="I5395">
        <v>0</v>
      </c>
      <c r="J5395">
        <v>0</v>
      </c>
      <c r="K5395">
        <v>0</v>
      </c>
      <c r="L5395">
        <v>0</v>
      </c>
      <c r="M5395" t="s">
        <v>3868</v>
      </c>
    </row>
    <row r="5396" spans="1:13">
      <c r="A5396" s="13">
        <f t="shared" si="84"/>
        <v>1</v>
      </c>
      <c r="B5396">
        <v>3008581</v>
      </c>
      <c r="C5396">
        <v>1380</v>
      </c>
      <c r="D5396">
        <v>1500</v>
      </c>
      <c r="E5396"/>
      <c r="F5396" t="s">
        <v>253</v>
      </c>
      <c r="G5396">
        <v>1</v>
      </c>
      <c r="H5396">
        <v>0</v>
      </c>
      <c r="I5396">
        <v>0</v>
      </c>
      <c r="J5396">
        <v>0</v>
      </c>
      <c r="K5396">
        <v>0</v>
      </c>
      <c r="L5396">
        <v>0</v>
      </c>
      <c r="M5396" t="s">
        <v>3869</v>
      </c>
    </row>
    <row r="5397" spans="1:13">
      <c r="A5397" s="13">
        <f t="shared" si="84"/>
        <v>2</v>
      </c>
      <c r="B5397">
        <v>3008582</v>
      </c>
      <c r="C5397">
        <v>1380</v>
      </c>
      <c r="D5397">
        <v>1501</v>
      </c>
      <c r="E5397"/>
      <c r="F5397" t="s">
        <v>253</v>
      </c>
      <c r="G5397">
        <v>2</v>
      </c>
      <c r="H5397">
        <v>0</v>
      </c>
      <c r="I5397">
        <v>0</v>
      </c>
      <c r="J5397">
        <v>0</v>
      </c>
      <c r="K5397">
        <v>0</v>
      </c>
      <c r="L5397">
        <v>0</v>
      </c>
      <c r="M5397" t="s">
        <v>3870</v>
      </c>
    </row>
    <row r="5398" spans="1:13">
      <c r="A5398" s="13">
        <f t="shared" si="84"/>
        <v>2</v>
      </c>
      <c r="B5398">
        <v>3008583</v>
      </c>
      <c r="C5398">
        <v>1380</v>
      </c>
      <c r="D5398">
        <v>1500</v>
      </c>
      <c r="E5398"/>
      <c r="F5398" t="s">
        <v>253</v>
      </c>
      <c r="G5398">
        <v>2</v>
      </c>
      <c r="H5398">
        <v>0</v>
      </c>
      <c r="I5398">
        <v>0</v>
      </c>
      <c r="J5398">
        <v>0</v>
      </c>
      <c r="K5398">
        <v>0</v>
      </c>
      <c r="L5398">
        <v>0</v>
      </c>
      <c r="M5398" t="s">
        <v>3871</v>
      </c>
    </row>
    <row r="5399" spans="1:13">
      <c r="A5399" s="13">
        <f t="shared" si="84"/>
        <v>6</v>
      </c>
      <c r="B5399">
        <v>3008584</v>
      </c>
      <c r="C5399">
        <v>1380</v>
      </c>
      <c r="D5399">
        <v>1500</v>
      </c>
      <c r="E5399"/>
      <c r="F5399" t="s">
        <v>253</v>
      </c>
      <c r="G5399">
        <v>6</v>
      </c>
      <c r="H5399">
        <v>0</v>
      </c>
      <c r="I5399">
        <v>0</v>
      </c>
      <c r="J5399">
        <v>0</v>
      </c>
      <c r="K5399">
        <v>0</v>
      </c>
      <c r="L5399">
        <v>0</v>
      </c>
      <c r="M5399" t="s">
        <v>3872</v>
      </c>
    </row>
    <row r="5400" spans="1:13">
      <c r="A5400" s="13">
        <f t="shared" si="84"/>
        <v>1</v>
      </c>
      <c r="B5400">
        <v>3008585</v>
      </c>
      <c r="C5400">
        <v>1380</v>
      </c>
      <c r="D5400">
        <v>1501</v>
      </c>
      <c r="E5400"/>
      <c r="F5400" t="s">
        <v>253</v>
      </c>
      <c r="G5400">
        <v>1</v>
      </c>
      <c r="H5400">
        <v>0</v>
      </c>
      <c r="I5400">
        <v>0</v>
      </c>
      <c r="J5400">
        <v>0</v>
      </c>
      <c r="K5400">
        <v>0</v>
      </c>
      <c r="L5400">
        <v>0</v>
      </c>
      <c r="M5400" t="s">
        <v>3873</v>
      </c>
    </row>
    <row r="5401" spans="1:13">
      <c r="A5401" s="13">
        <f t="shared" si="84"/>
        <v>14</v>
      </c>
      <c r="B5401">
        <v>3008587</v>
      </c>
      <c r="C5401">
        <v>1380</v>
      </c>
      <c r="D5401">
        <v>1501</v>
      </c>
      <c r="E5401"/>
      <c r="F5401" t="s">
        <v>1443</v>
      </c>
      <c r="G5401">
        <v>14</v>
      </c>
      <c r="H5401">
        <v>0</v>
      </c>
      <c r="I5401">
        <v>0</v>
      </c>
      <c r="J5401">
        <v>0</v>
      </c>
      <c r="K5401">
        <v>0</v>
      </c>
      <c r="L5401">
        <v>0</v>
      </c>
      <c r="M5401" t="s">
        <v>3874</v>
      </c>
    </row>
    <row r="5402" spans="1:13">
      <c r="A5402" s="13">
        <f t="shared" si="84"/>
        <v>5</v>
      </c>
      <c r="B5402">
        <v>3008588</v>
      </c>
      <c r="C5402">
        <v>1380</v>
      </c>
      <c r="D5402">
        <v>1501</v>
      </c>
      <c r="E5402"/>
      <c r="F5402" t="s">
        <v>253</v>
      </c>
      <c r="G5402">
        <v>5</v>
      </c>
      <c r="H5402">
        <v>0</v>
      </c>
      <c r="I5402">
        <v>0</v>
      </c>
      <c r="J5402">
        <v>0</v>
      </c>
      <c r="K5402">
        <v>0</v>
      </c>
      <c r="L5402">
        <v>0</v>
      </c>
      <c r="M5402" t="s">
        <v>3875</v>
      </c>
    </row>
    <row r="5403" spans="1:13">
      <c r="A5403" s="13">
        <f t="shared" si="84"/>
        <v>1</v>
      </c>
      <c r="B5403">
        <v>3008589</v>
      </c>
      <c r="C5403">
        <v>1380</v>
      </c>
      <c r="D5403">
        <v>1500</v>
      </c>
      <c r="E5403"/>
      <c r="F5403" t="s">
        <v>253</v>
      </c>
      <c r="G5403">
        <v>1</v>
      </c>
      <c r="H5403">
        <v>0</v>
      </c>
      <c r="I5403">
        <v>0</v>
      </c>
      <c r="J5403">
        <v>0</v>
      </c>
      <c r="K5403">
        <v>0</v>
      </c>
      <c r="L5403">
        <v>0</v>
      </c>
      <c r="M5403" t="s">
        <v>3876</v>
      </c>
    </row>
    <row r="5404" spans="1:13">
      <c r="A5404" s="13">
        <f t="shared" si="84"/>
        <v>3</v>
      </c>
      <c r="B5404">
        <v>3008590</v>
      </c>
      <c r="C5404">
        <v>1380</v>
      </c>
      <c r="D5404">
        <v>1501</v>
      </c>
      <c r="E5404"/>
      <c r="F5404" t="s">
        <v>253</v>
      </c>
      <c r="G5404">
        <v>3</v>
      </c>
      <c r="H5404">
        <v>0</v>
      </c>
      <c r="I5404">
        <v>0</v>
      </c>
      <c r="J5404">
        <v>0</v>
      </c>
      <c r="K5404">
        <v>0</v>
      </c>
      <c r="L5404">
        <v>0</v>
      </c>
      <c r="M5404" t="s">
        <v>3877</v>
      </c>
    </row>
    <row r="5405" spans="1:13">
      <c r="A5405" s="13">
        <f t="shared" si="84"/>
        <v>3</v>
      </c>
      <c r="B5405">
        <v>3008591</v>
      </c>
      <c r="C5405">
        <v>1380</v>
      </c>
      <c r="D5405">
        <v>1500</v>
      </c>
      <c r="E5405"/>
      <c r="F5405" t="s">
        <v>253</v>
      </c>
      <c r="G5405">
        <v>3</v>
      </c>
      <c r="H5405">
        <v>0</v>
      </c>
      <c r="I5405">
        <v>0</v>
      </c>
      <c r="J5405">
        <v>0</v>
      </c>
      <c r="K5405">
        <v>0</v>
      </c>
      <c r="L5405">
        <v>0</v>
      </c>
      <c r="M5405" t="s">
        <v>3878</v>
      </c>
    </row>
    <row r="5406" spans="1:13">
      <c r="A5406" s="13">
        <f t="shared" si="84"/>
        <v>3</v>
      </c>
      <c r="B5406">
        <v>3008592</v>
      </c>
      <c r="C5406">
        <v>1380</v>
      </c>
      <c r="D5406">
        <v>1500</v>
      </c>
      <c r="E5406"/>
      <c r="F5406" t="s">
        <v>1284</v>
      </c>
      <c r="G5406">
        <v>3</v>
      </c>
      <c r="H5406">
        <v>0</v>
      </c>
      <c r="I5406">
        <v>0</v>
      </c>
      <c r="J5406">
        <v>0</v>
      </c>
      <c r="K5406">
        <v>0</v>
      </c>
      <c r="L5406">
        <v>0</v>
      </c>
      <c r="M5406" t="s">
        <v>3879</v>
      </c>
    </row>
    <row r="5407" spans="1:13">
      <c r="A5407" s="13">
        <f t="shared" si="84"/>
        <v>7</v>
      </c>
      <c r="B5407">
        <v>3008593</v>
      </c>
      <c r="C5407">
        <v>1380</v>
      </c>
      <c r="D5407">
        <v>1501</v>
      </c>
      <c r="E5407"/>
      <c r="F5407" t="s">
        <v>253</v>
      </c>
      <c r="G5407">
        <v>7</v>
      </c>
      <c r="H5407">
        <v>0</v>
      </c>
      <c r="I5407">
        <v>0</v>
      </c>
      <c r="J5407">
        <v>0</v>
      </c>
      <c r="K5407">
        <v>0</v>
      </c>
      <c r="L5407">
        <v>0</v>
      </c>
      <c r="M5407" t="s">
        <v>3880</v>
      </c>
    </row>
    <row r="5408" spans="1:13">
      <c r="A5408" s="13">
        <f t="shared" si="84"/>
        <v>10</v>
      </c>
      <c r="B5408">
        <v>3008594</v>
      </c>
      <c r="C5408">
        <v>1380</v>
      </c>
      <c r="D5408">
        <v>1500</v>
      </c>
      <c r="E5408"/>
      <c r="F5408" t="s">
        <v>253</v>
      </c>
      <c r="G5408">
        <v>10</v>
      </c>
      <c r="H5408">
        <v>0</v>
      </c>
      <c r="I5408">
        <v>0</v>
      </c>
      <c r="J5408">
        <v>0</v>
      </c>
      <c r="K5408">
        <v>0</v>
      </c>
      <c r="L5408">
        <v>0</v>
      </c>
      <c r="M5408" t="s">
        <v>3881</v>
      </c>
    </row>
    <row r="5409" spans="1:13">
      <c r="A5409" s="13">
        <f t="shared" si="84"/>
        <v>10</v>
      </c>
      <c r="B5409">
        <v>3008595</v>
      </c>
      <c r="C5409">
        <v>1380</v>
      </c>
      <c r="D5409">
        <v>1501</v>
      </c>
      <c r="E5409"/>
      <c r="F5409" t="s">
        <v>253</v>
      </c>
      <c r="G5409">
        <v>10</v>
      </c>
      <c r="H5409">
        <v>0</v>
      </c>
      <c r="I5409">
        <v>0</v>
      </c>
      <c r="J5409">
        <v>0</v>
      </c>
      <c r="K5409">
        <v>0</v>
      </c>
      <c r="L5409">
        <v>0</v>
      </c>
      <c r="M5409" t="s">
        <v>3882</v>
      </c>
    </row>
    <row r="5410" spans="1:13">
      <c r="A5410" s="13">
        <f t="shared" si="84"/>
        <v>2</v>
      </c>
      <c r="B5410">
        <v>3008596</v>
      </c>
      <c r="C5410">
        <v>1380</v>
      </c>
      <c r="D5410">
        <v>1501</v>
      </c>
      <c r="E5410"/>
      <c r="F5410" t="s">
        <v>253</v>
      </c>
      <c r="G5410">
        <v>2</v>
      </c>
      <c r="H5410">
        <v>0</v>
      </c>
      <c r="I5410">
        <v>0</v>
      </c>
      <c r="J5410">
        <v>0</v>
      </c>
      <c r="K5410">
        <v>0</v>
      </c>
      <c r="L5410">
        <v>0</v>
      </c>
      <c r="M5410" t="s">
        <v>3883</v>
      </c>
    </row>
    <row r="5411" spans="1:13">
      <c r="A5411" s="13">
        <f t="shared" si="84"/>
        <v>9</v>
      </c>
      <c r="B5411">
        <v>3008598</v>
      </c>
      <c r="C5411">
        <v>1380</v>
      </c>
      <c r="D5411">
        <v>1500</v>
      </c>
      <c r="E5411"/>
      <c r="F5411" t="s">
        <v>253</v>
      </c>
      <c r="G5411">
        <v>9</v>
      </c>
      <c r="H5411">
        <v>0</v>
      </c>
      <c r="I5411">
        <v>0</v>
      </c>
      <c r="J5411">
        <v>0</v>
      </c>
      <c r="K5411">
        <v>0</v>
      </c>
      <c r="L5411">
        <v>0</v>
      </c>
      <c r="M5411" t="s">
        <v>3884</v>
      </c>
    </row>
    <row r="5412" spans="1:13">
      <c r="A5412" s="13">
        <f t="shared" si="84"/>
        <v>2</v>
      </c>
      <c r="B5412">
        <v>3008599</v>
      </c>
      <c r="C5412">
        <v>1380</v>
      </c>
      <c r="D5412">
        <v>1501</v>
      </c>
      <c r="E5412"/>
      <c r="F5412" t="s">
        <v>253</v>
      </c>
      <c r="G5412">
        <v>2</v>
      </c>
      <c r="H5412">
        <v>0</v>
      </c>
      <c r="I5412">
        <v>0</v>
      </c>
      <c r="J5412">
        <v>0</v>
      </c>
      <c r="K5412">
        <v>0</v>
      </c>
      <c r="L5412">
        <v>0</v>
      </c>
      <c r="M5412" t="s">
        <v>3885</v>
      </c>
    </row>
    <row r="5413" spans="1:13">
      <c r="A5413" s="13">
        <f t="shared" si="84"/>
        <v>6</v>
      </c>
      <c r="B5413">
        <v>3008600</v>
      </c>
      <c r="C5413">
        <v>1380</v>
      </c>
      <c r="D5413">
        <v>1500</v>
      </c>
      <c r="E5413"/>
      <c r="F5413" t="s">
        <v>555</v>
      </c>
      <c r="G5413">
        <v>6</v>
      </c>
      <c r="H5413">
        <v>0</v>
      </c>
      <c r="I5413">
        <v>0</v>
      </c>
      <c r="J5413">
        <v>0</v>
      </c>
      <c r="K5413">
        <v>0</v>
      </c>
      <c r="L5413">
        <v>0</v>
      </c>
      <c r="M5413" t="s">
        <v>8319</v>
      </c>
    </row>
    <row r="5414" spans="1:13">
      <c r="A5414" s="13">
        <f t="shared" si="84"/>
        <v>8</v>
      </c>
      <c r="B5414">
        <v>3008601</v>
      </c>
      <c r="C5414">
        <v>1380</v>
      </c>
      <c r="D5414">
        <v>1500</v>
      </c>
      <c r="E5414"/>
      <c r="F5414" t="s">
        <v>253</v>
      </c>
      <c r="G5414">
        <v>8</v>
      </c>
      <c r="H5414">
        <v>0</v>
      </c>
      <c r="I5414">
        <v>0</v>
      </c>
      <c r="J5414">
        <v>0</v>
      </c>
      <c r="K5414">
        <v>0</v>
      </c>
      <c r="L5414">
        <v>0</v>
      </c>
      <c r="M5414" t="s">
        <v>3886</v>
      </c>
    </row>
    <row r="5415" spans="1:13">
      <c r="A5415" s="13">
        <f t="shared" si="84"/>
        <v>2</v>
      </c>
      <c r="B5415">
        <v>3008602</v>
      </c>
      <c r="C5415">
        <v>1380</v>
      </c>
      <c r="D5415">
        <v>1501</v>
      </c>
      <c r="E5415"/>
      <c r="F5415" t="s">
        <v>253</v>
      </c>
      <c r="G5415">
        <v>2</v>
      </c>
      <c r="H5415">
        <v>0</v>
      </c>
      <c r="I5415">
        <v>0</v>
      </c>
      <c r="J5415">
        <v>0</v>
      </c>
      <c r="K5415">
        <v>0</v>
      </c>
      <c r="L5415">
        <v>0</v>
      </c>
      <c r="M5415" t="s">
        <v>3887</v>
      </c>
    </row>
    <row r="5416" spans="1:13">
      <c r="A5416" s="13">
        <f t="shared" si="84"/>
        <v>6</v>
      </c>
      <c r="B5416">
        <v>3008604</v>
      </c>
      <c r="C5416">
        <v>1380</v>
      </c>
      <c r="D5416">
        <v>1501</v>
      </c>
      <c r="E5416"/>
      <c r="F5416" t="s">
        <v>253</v>
      </c>
      <c r="G5416">
        <v>6</v>
      </c>
      <c r="H5416">
        <v>0</v>
      </c>
      <c r="I5416">
        <v>0</v>
      </c>
      <c r="J5416">
        <v>0</v>
      </c>
      <c r="K5416">
        <v>0</v>
      </c>
      <c r="L5416">
        <v>0</v>
      </c>
      <c r="M5416" t="s">
        <v>3888</v>
      </c>
    </row>
    <row r="5417" spans="1:13">
      <c r="A5417" s="13">
        <f t="shared" si="84"/>
        <v>2200</v>
      </c>
      <c r="B5417">
        <v>3008605</v>
      </c>
      <c r="C5417">
        <v>1380</v>
      </c>
      <c r="D5417">
        <v>1500</v>
      </c>
      <c r="E5417"/>
      <c r="F5417" t="s">
        <v>289</v>
      </c>
      <c r="G5417" s="177">
        <v>2200</v>
      </c>
      <c r="H5417">
        <v>0</v>
      </c>
      <c r="I5417">
        <v>0</v>
      </c>
      <c r="J5417">
        <v>0</v>
      </c>
      <c r="K5417">
        <v>0</v>
      </c>
      <c r="L5417">
        <v>0</v>
      </c>
      <c r="M5417" t="s">
        <v>3889</v>
      </c>
    </row>
    <row r="5418" spans="1:13">
      <c r="A5418" s="13">
        <f t="shared" si="84"/>
        <v>6</v>
      </c>
      <c r="B5418">
        <v>3008606</v>
      </c>
      <c r="C5418">
        <v>1380</v>
      </c>
      <c r="D5418">
        <v>1500</v>
      </c>
      <c r="E5418"/>
      <c r="F5418" t="s">
        <v>253</v>
      </c>
      <c r="G5418">
        <v>6</v>
      </c>
      <c r="H5418">
        <v>0</v>
      </c>
      <c r="I5418">
        <v>0</v>
      </c>
      <c r="J5418">
        <v>0</v>
      </c>
      <c r="K5418">
        <v>0</v>
      </c>
      <c r="L5418">
        <v>0</v>
      </c>
      <c r="M5418" t="s">
        <v>3890</v>
      </c>
    </row>
    <row r="5419" spans="1:13">
      <c r="A5419" s="13">
        <f t="shared" si="84"/>
        <v>3</v>
      </c>
      <c r="B5419">
        <v>3008607</v>
      </c>
      <c r="C5419">
        <v>1380</v>
      </c>
      <c r="D5419">
        <v>1501</v>
      </c>
      <c r="E5419"/>
      <c r="F5419" t="s">
        <v>253</v>
      </c>
      <c r="G5419">
        <v>3</v>
      </c>
      <c r="H5419">
        <v>0</v>
      </c>
      <c r="I5419">
        <v>0</v>
      </c>
      <c r="J5419">
        <v>0</v>
      </c>
      <c r="K5419">
        <v>0</v>
      </c>
      <c r="L5419">
        <v>0</v>
      </c>
      <c r="M5419" t="s">
        <v>3891</v>
      </c>
    </row>
    <row r="5420" spans="1:13">
      <c r="A5420" s="13">
        <f t="shared" si="84"/>
        <v>13</v>
      </c>
      <c r="B5420">
        <v>3008608</v>
      </c>
      <c r="C5420">
        <v>1380</v>
      </c>
      <c r="D5420">
        <v>1501</v>
      </c>
      <c r="E5420"/>
      <c r="F5420" t="s">
        <v>253</v>
      </c>
      <c r="G5420">
        <v>13</v>
      </c>
      <c r="H5420">
        <v>0</v>
      </c>
      <c r="I5420">
        <v>0</v>
      </c>
      <c r="J5420">
        <v>0</v>
      </c>
      <c r="K5420">
        <v>0</v>
      </c>
      <c r="L5420">
        <v>0</v>
      </c>
      <c r="M5420" t="s">
        <v>3892</v>
      </c>
    </row>
    <row r="5421" spans="1:13">
      <c r="A5421" s="13">
        <f t="shared" si="84"/>
        <v>80</v>
      </c>
      <c r="B5421">
        <v>3008609</v>
      </c>
      <c r="C5421">
        <v>1380</v>
      </c>
      <c r="D5421">
        <v>1500</v>
      </c>
      <c r="E5421"/>
      <c r="F5421" t="s">
        <v>253</v>
      </c>
      <c r="G5421">
        <v>80</v>
      </c>
      <c r="H5421">
        <v>0</v>
      </c>
      <c r="I5421">
        <v>0</v>
      </c>
      <c r="J5421">
        <v>0</v>
      </c>
      <c r="K5421">
        <v>0</v>
      </c>
      <c r="L5421">
        <v>0</v>
      </c>
      <c r="M5421" t="s">
        <v>3893</v>
      </c>
    </row>
    <row r="5422" spans="1:13">
      <c r="A5422" s="13">
        <f t="shared" si="84"/>
        <v>8</v>
      </c>
      <c r="B5422">
        <v>3008610</v>
      </c>
      <c r="C5422">
        <v>1380</v>
      </c>
      <c r="D5422">
        <v>1501</v>
      </c>
      <c r="E5422"/>
      <c r="F5422" t="s">
        <v>253</v>
      </c>
      <c r="G5422">
        <v>8</v>
      </c>
      <c r="H5422">
        <v>0</v>
      </c>
      <c r="I5422">
        <v>0</v>
      </c>
      <c r="J5422">
        <v>0</v>
      </c>
      <c r="K5422">
        <v>0</v>
      </c>
      <c r="L5422">
        <v>0</v>
      </c>
      <c r="M5422" t="s">
        <v>3894</v>
      </c>
    </row>
    <row r="5423" spans="1:13">
      <c r="A5423" s="13">
        <f t="shared" si="84"/>
        <v>2</v>
      </c>
      <c r="B5423">
        <v>3008611</v>
      </c>
      <c r="C5423">
        <v>1380</v>
      </c>
      <c r="D5423">
        <v>1500</v>
      </c>
      <c r="E5423"/>
      <c r="F5423" t="s">
        <v>253</v>
      </c>
      <c r="G5423">
        <v>2</v>
      </c>
      <c r="H5423">
        <v>0</v>
      </c>
      <c r="I5423">
        <v>0</v>
      </c>
      <c r="J5423">
        <v>0</v>
      </c>
      <c r="K5423">
        <v>0</v>
      </c>
      <c r="L5423">
        <v>0</v>
      </c>
      <c r="M5423" t="s">
        <v>3895</v>
      </c>
    </row>
    <row r="5424" spans="1:13">
      <c r="A5424" s="13">
        <f t="shared" si="84"/>
        <v>1</v>
      </c>
      <c r="B5424">
        <v>3008611</v>
      </c>
      <c r="C5424">
        <v>1400</v>
      </c>
      <c r="D5424">
        <v>1500</v>
      </c>
      <c r="E5424"/>
      <c r="F5424" t="s">
        <v>253</v>
      </c>
      <c r="G5424">
        <v>1</v>
      </c>
      <c r="H5424">
        <v>0</v>
      </c>
      <c r="I5424">
        <v>0</v>
      </c>
      <c r="J5424">
        <v>0</v>
      </c>
      <c r="K5424">
        <v>0</v>
      </c>
      <c r="L5424">
        <v>0</v>
      </c>
      <c r="M5424" t="s">
        <v>3895</v>
      </c>
    </row>
    <row r="5425" spans="1:13">
      <c r="A5425" s="13">
        <f t="shared" si="84"/>
        <v>61</v>
      </c>
      <c r="B5425">
        <v>3008612</v>
      </c>
      <c r="C5425">
        <v>1380</v>
      </c>
      <c r="D5425">
        <v>1500</v>
      </c>
      <c r="E5425"/>
      <c r="F5425" t="s">
        <v>253</v>
      </c>
      <c r="G5425">
        <v>61</v>
      </c>
      <c r="H5425">
        <v>0</v>
      </c>
      <c r="I5425">
        <v>0</v>
      </c>
      <c r="J5425">
        <v>0</v>
      </c>
      <c r="K5425">
        <v>0</v>
      </c>
      <c r="L5425">
        <v>0</v>
      </c>
      <c r="M5425" t="s">
        <v>3896</v>
      </c>
    </row>
    <row r="5426" spans="1:13">
      <c r="A5426" s="13">
        <f t="shared" si="84"/>
        <v>925</v>
      </c>
      <c r="B5426">
        <v>3008613</v>
      </c>
      <c r="C5426">
        <v>1380</v>
      </c>
      <c r="D5426">
        <v>1500</v>
      </c>
      <c r="E5426"/>
      <c r="F5426" t="s">
        <v>253</v>
      </c>
      <c r="G5426">
        <v>925</v>
      </c>
      <c r="H5426">
        <v>0</v>
      </c>
      <c r="I5426">
        <v>0</v>
      </c>
      <c r="J5426">
        <v>0</v>
      </c>
      <c r="K5426">
        <v>0</v>
      </c>
      <c r="L5426">
        <v>0</v>
      </c>
      <c r="M5426" t="s">
        <v>3897</v>
      </c>
    </row>
    <row r="5427" spans="1:13">
      <c r="A5427" s="13">
        <f t="shared" si="84"/>
        <v>19</v>
      </c>
      <c r="B5427">
        <v>3008614</v>
      </c>
      <c r="C5427">
        <v>1380</v>
      </c>
      <c r="D5427">
        <v>1501</v>
      </c>
      <c r="E5427"/>
      <c r="F5427" t="s">
        <v>253</v>
      </c>
      <c r="G5427">
        <v>19</v>
      </c>
      <c r="H5427">
        <v>0</v>
      </c>
      <c r="I5427">
        <v>0</v>
      </c>
      <c r="J5427">
        <v>0</v>
      </c>
      <c r="K5427">
        <v>0</v>
      </c>
      <c r="L5427">
        <v>0</v>
      </c>
      <c r="M5427" t="s">
        <v>3898</v>
      </c>
    </row>
    <row r="5428" spans="1:13">
      <c r="A5428" s="13">
        <f t="shared" si="84"/>
        <v>30</v>
      </c>
      <c r="B5428">
        <v>3008615</v>
      </c>
      <c r="C5428">
        <v>1380</v>
      </c>
      <c r="D5428">
        <v>1500</v>
      </c>
      <c r="E5428"/>
      <c r="F5428" t="s">
        <v>253</v>
      </c>
      <c r="G5428">
        <v>30</v>
      </c>
      <c r="H5428">
        <v>0</v>
      </c>
      <c r="I5428">
        <v>0</v>
      </c>
      <c r="J5428">
        <v>0</v>
      </c>
      <c r="K5428">
        <v>0</v>
      </c>
      <c r="L5428">
        <v>0</v>
      </c>
      <c r="M5428" t="s">
        <v>3899</v>
      </c>
    </row>
    <row r="5429" spans="1:13">
      <c r="A5429" s="13">
        <f t="shared" si="84"/>
        <v>1150</v>
      </c>
      <c r="B5429">
        <v>3008616</v>
      </c>
      <c r="C5429">
        <v>1380</v>
      </c>
      <c r="D5429">
        <v>1500</v>
      </c>
      <c r="E5429"/>
      <c r="F5429" t="s">
        <v>253</v>
      </c>
      <c r="G5429" s="177">
        <v>1150</v>
      </c>
      <c r="H5429">
        <v>0</v>
      </c>
      <c r="I5429">
        <v>0</v>
      </c>
      <c r="J5429">
        <v>0</v>
      </c>
      <c r="K5429">
        <v>0</v>
      </c>
      <c r="L5429">
        <v>0</v>
      </c>
      <c r="M5429" t="s">
        <v>3900</v>
      </c>
    </row>
    <row r="5430" spans="1:13">
      <c r="A5430" s="13">
        <f t="shared" si="84"/>
        <v>5</v>
      </c>
      <c r="B5430">
        <v>3008617</v>
      </c>
      <c r="C5430">
        <v>1380</v>
      </c>
      <c r="D5430">
        <v>1501</v>
      </c>
      <c r="E5430"/>
      <c r="F5430" t="s">
        <v>253</v>
      </c>
      <c r="G5430">
        <v>5</v>
      </c>
      <c r="H5430">
        <v>0</v>
      </c>
      <c r="I5430">
        <v>0</v>
      </c>
      <c r="J5430">
        <v>0</v>
      </c>
      <c r="K5430">
        <v>0</v>
      </c>
      <c r="L5430">
        <v>0</v>
      </c>
      <c r="M5430" t="s">
        <v>3901</v>
      </c>
    </row>
    <row r="5431" spans="1:13">
      <c r="A5431" s="13">
        <f t="shared" si="84"/>
        <v>18</v>
      </c>
      <c r="B5431">
        <v>3008619</v>
      </c>
      <c r="C5431">
        <v>1380</v>
      </c>
      <c r="D5431">
        <v>1501</v>
      </c>
      <c r="E5431"/>
      <c r="F5431" t="s">
        <v>253</v>
      </c>
      <c r="G5431">
        <v>18</v>
      </c>
      <c r="H5431">
        <v>0</v>
      </c>
      <c r="I5431">
        <v>0</v>
      </c>
      <c r="J5431">
        <v>0</v>
      </c>
      <c r="K5431">
        <v>0</v>
      </c>
      <c r="L5431">
        <v>0</v>
      </c>
      <c r="M5431" t="s">
        <v>3902</v>
      </c>
    </row>
    <row r="5432" spans="1:13">
      <c r="A5432" s="13">
        <f t="shared" si="84"/>
        <v>4</v>
      </c>
      <c r="B5432">
        <v>3008620</v>
      </c>
      <c r="C5432">
        <v>1380</v>
      </c>
      <c r="D5432">
        <v>1501</v>
      </c>
      <c r="E5432"/>
      <c r="F5432" t="s">
        <v>253</v>
      </c>
      <c r="G5432">
        <v>4</v>
      </c>
      <c r="H5432">
        <v>0</v>
      </c>
      <c r="I5432">
        <v>0</v>
      </c>
      <c r="J5432">
        <v>0</v>
      </c>
      <c r="K5432">
        <v>0</v>
      </c>
      <c r="L5432">
        <v>0</v>
      </c>
      <c r="M5432" t="s">
        <v>3903</v>
      </c>
    </row>
    <row r="5433" spans="1:13">
      <c r="A5433" s="13">
        <f t="shared" si="84"/>
        <v>1</v>
      </c>
      <c r="B5433">
        <v>3008621</v>
      </c>
      <c r="C5433">
        <v>1380</v>
      </c>
      <c r="D5433">
        <v>1501</v>
      </c>
      <c r="E5433"/>
      <c r="F5433" t="s">
        <v>253</v>
      </c>
      <c r="G5433">
        <v>1</v>
      </c>
      <c r="H5433">
        <v>0</v>
      </c>
      <c r="I5433">
        <v>0</v>
      </c>
      <c r="J5433">
        <v>0</v>
      </c>
      <c r="K5433">
        <v>0</v>
      </c>
      <c r="L5433">
        <v>0</v>
      </c>
      <c r="M5433" t="s">
        <v>3904</v>
      </c>
    </row>
    <row r="5434" spans="1:13">
      <c r="A5434" s="13">
        <f t="shared" si="84"/>
        <v>1</v>
      </c>
      <c r="B5434">
        <v>3008622</v>
      </c>
      <c r="C5434">
        <v>1380</v>
      </c>
      <c r="D5434">
        <v>1500</v>
      </c>
      <c r="E5434"/>
      <c r="F5434" t="s">
        <v>253</v>
      </c>
      <c r="G5434">
        <v>1</v>
      </c>
      <c r="H5434">
        <v>0</v>
      </c>
      <c r="I5434">
        <v>0</v>
      </c>
      <c r="J5434">
        <v>0</v>
      </c>
      <c r="K5434">
        <v>0</v>
      </c>
      <c r="L5434">
        <v>0</v>
      </c>
      <c r="M5434" t="s">
        <v>3905</v>
      </c>
    </row>
    <row r="5435" spans="1:13">
      <c r="A5435" s="13">
        <f t="shared" si="84"/>
        <v>2</v>
      </c>
      <c r="B5435">
        <v>3008623</v>
      </c>
      <c r="C5435">
        <v>1380</v>
      </c>
      <c r="D5435">
        <v>1500</v>
      </c>
      <c r="E5435"/>
      <c r="F5435" t="s">
        <v>253</v>
      </c>
      <c r="G5435">
        <v>2</v>
      </c>
      <c r="H5435">
        <v>0</v>
      </c>
      <c r="I5435">
        <v>0</v>
      </c>
      <c r="J5435">
        <v>0</v>
      </c>
      <c r="K5435">
        <v>0</v>
      </c>
      <c r="L5435">
        <v>0</v>
      </c>
      <c r="M5435" t="s">
        <v>3906</v>
      </c>
    </row>
    <row r="5436" spans="1:13">
      <c r="A5436" s="13">
        <f t="shared" si="84"/>
        <v>7</v>
      </c>
      <c r="B5436">
        <v>3008624</v>
      </c>
      <c r="C5436">
        <v>1380</v>
      </c>
      <c r="D5436">
        <v>1501</v>
      </c>
      <c r="E5436"/>
      <c r="F5436" t="s">
        <v>253</v>
      </c>
      <c r="G5436">
        <v>7</v>
      </c>
      <c r="H5436">
        <v>0</v>
      </c>
      <c r="I5436">
        <v>0</v>
      </c>
      <c r="J5436">
        <v>0</v>
      </c>
      <c r="K5436">
        <v>0</v>
      </c>
      <c r="L5436">
        <v>0</v>
      </c>
      <c r="M5436" t="s">
        <v>3907</v>
      </c>
    </row>
    <row r="5437" spans="1:13">
      <c r="A5437" s="13">
        <f t="shared" si="84"/>
        <v>1</v>
      </c>
      <c r="B5437">
        <v>3008625</v>
      </c>
      <c r="C5437">
        <v>1380</v>
      </c>
      <c r="D5437">
        <v>1500</v>
      </c>
      <c r="E5437"/>
      <c r="F5437" t="s">
        <v>253</v>
      </c>
      <c r="G5437">
        <v>1</v>
      </c>
      <c r="H5437">
        <v>0</v>
      </c>
      <c r="I5437">
        <v>0</v>
      </c>
      <c r="J5437">
        <v>0</v>
      </c>
      <c r="K5437">
        <v>0</v>
      </c>
      <c r="L5437">
        <v>0</v>
      </c>
      <c r="M5437" t="s">
        <v>3908</v>
      </c>
    </row>
    <row r="5438" spans="1:13">
      <c r="A5438" s="13">
        <f t="shared" si="84"/>
        <v>1</v>
      </c>
      <c r="B5438">
        <v>3008626</v>
      </c>
      <c r="C5438">
        <v>1380</v>
      </c>
      <c r="D5438">
        <v>1500</v>
      </c>
      <c r="E5438"/>
      <c r="F5438" t="s">
        <v>253</v>
      </c>
      <c r="G5438">
        <v>1</v>
      </c>
      <c r="H5438">
        <v>0</v>
      </c>
      <c r="I5438">
        <v>0</v>
      </c>
      <c r="J5438">
        <v>0</v>
      </c>
      <c r="K5438">
        <v>0</v>
      </c>
      <c r="L5438">
        <v>0</v>
      </c>
      <c r="M5438" t="s">
        <v>3909</v>
      </c>
    </row>
    <row r="5439" spans="1:13">
      <c r="A5439" s="13">
        <f t="shared" si="84"/>
        <v>1</v>
      </c>
      <c r="B5439">
        <v>3008627</v>
      </c>
      <c r="C5439">
        <v>1380</v>
      </c>
      <c r="D5439">
        <v>1501</v>
      </c>
      <c r="E5439"/>
      <c r="F5439" t="s">
        <v>253</v>
      </c>
      <c r="G5439">
        <v>1</v>
      </c>
      <c r="H5439">
        <v>0</v>
      </c>
      <c r="I5439">
        <v>0</v>
      </c>
      <c r="J5439">
        <v>0</v>
      </c>
      <c r="K5439">
        <v>0</v>
      </c>
      <c r="L5439">
        <v>0</v>
      </c>
      <c r="M5439" t="s">
        <v>3910</v>
      </c>
    </row>
    <row r="5440" spans="1:13">
      <c r="A5440" s="13">
        <f t="shared" si="84"/>
        <v>2</v>
      </c>
      <c r="B5440">
        <v>3008628</v>
      </c>
      <c r="C5440">
        <v>1380</v>
      </c>
      <c r="D5440">
        <v>1501</v>
      </c>
      <c r="E5440"/>
      <c r="F5440" t="s">
        <v>253</v>
      </c>
      <c r="G5440">
        <v>2</v>
      </c>
      <c r="H5440">
        <v>0</v>
      </c>
      <c r="I5440">
        <v>0</v>
      </c>
      <c r="J5440">
        <v>0</v>
      </c>
      <c r="K5440">
        <v>0</v>
      </c>
      <c r="L5440">
        <v>0</v>
      </c>
      <c r="M5440" t="s">
        <v>3911</v>
      </c>
    </row>
    <row r="5441" spans="1:13">
      <c r="A5441" s="13">
        <f t="shared" si="84"/>
        <v>1</v>
      </c>
      <c r="B5441">
        <v>3008629</v>
      </c>
      <c r="C5441">
        <v>1380</v>
      </c>
      <c r="D5441">
        <v>1500</v>
      </c>
      <c r="E5441"/>
      <c r="F5441" t="s">
        <v>253</v>
      </c>
      <c r="G5441">
        <v>1</v>
      </c>
      <c r="H5441">
        <v>0</v>
      </c>
      <c r="I5441">
        <v>0</v>
      </c>
      <c r="J5441">
        <v>0</v>
      </c>
      <c r="K5441">
        <v>0</v>
      </c>
      <c r="L5441">
        <v>0</v>
      </c>
      <c r="M5441" t="s">
        <v>3912</v>
      </c>
    </row>
    <row r="5442" spans="1:13">
      <c r="A5442" s="13">
        <f t="shared" si="84"/>
        <v>1</v>
      </c>
      <c r="B5442">
        <v>3008630</v>
      </c>
      <c r="C5442">
        <v>1380</v>
      </c>
      <c r="D5442">
        <v>1501</v>
      </c>
      <c r="E5442"/>
      <c r="F5442" t="s">
        <v>253</v>
      </c>
      <c r="G5442">
        <v>1</v>
      </c>
      <c r="H5442">
        <v>0</v>
      </c>
      <c r="I5442">
        <v>0</v>
      </c>
      <c r="J5442">
        <v>0</v>
      </c>
      <c r="K5442">
        <v>0</v>
      </c>
      <c r="L5442">
        <v>0</v>
      </c>
      <c r="M5442" t="s">
        <v>3913</v>
      </c>
    </row>
    <row r="5443" spans="1:13">
      <c r="A5443" s="13">
        <f t="shared" ref="A5443:A5506" si="85">G5443+H5443+I5443</f>
        <v>1</v>
      </c>
      <c r="B5443">
        <v>3008631</v>
      </c>
      <c r="C5443">
        <v>1380</v>
      </c>
      <c r="D5443">
        <v>1501</v>
      </c>
      <c r="E5443"/>
      <c r="F5443" t="s">
        <v>253</v>
      </c>
      <c r="G5443">
        <v>1</v>
      </c>
      <c r="H5443">
        <v>0</v>
      </c>
      <c r="I5443">
        <v>0</v>
      </c>
      <c r="J5443">
        <v>0</v>
      </c>
      <c r="K5443">
        <v>0</v>
      </c>
      <c r="L5443">
        <v>0</v>
      </c>
      <c r="M5443" t="s">
        <v>3914</v>
      </c>
    </row>
    <row r="5444" spans="1:13">
      <c r="A5444" s="13">
        <f t="shared" si="85"/>
        <v>3</v>
      </c>
      <c r="B5444">
        <v>3008632</v>
      </c>
      <c r="C5444">
        <v>1380</v>
      </c>
      <c r="D5444">
        <v>1501</v>
      </c>
      <c r="E5444"/>
      <c r="F5444" t="s">
        <v>253</v>
      </c>
      <c r="G5444">
        <v>3</v>
      </c>
      <c r="H5444">
        <v>0</v>
      </c>
      <c r="I5444">
        <v>0</v>
      </c>
      <c r="J5444">
        <v>0</v>
      </c>
      <c r="K5444">
        <v>0</v>
      </c>
      <c r="L5444">
        <v>0</v>
      </c>
      <c r="M5444" t="s">
        <v>3915</v>
      </c>
    </row>
    <row r="5445" spans="1:13">
      <c r="A5445" s="13">
        <f t="shared" si="85"/>
        <v>1</v>
      </c>
      <c r="B5445">
        <v>3008633</v>
      </c>
      <c r="C5445">
        <v>1380</v>
      </c>
      <c r="D5445">
        <v>1500</v>
      </c>
      <c r="E5445"/>
      <c r="F5445" t="s">
        <v>253</v>
      </c>
      <c r="G5445">
        <v>1</v>
      </c>
      <c r="H5445">
        <v>0</v>
      </c>
      <c r="I5445">
        <v>0</v>
      </c>
      <c r="J5445">
        <v>0</v>
      </c>
      <c r="K5445">
        <v>0</v>
      </c>
      <c r="L5445">
        <v>0</v>
      </c>
      <c r="M5445" t="s">
        <v>3916</v>
      </c>
    </row>
    <row r="5446" spans="1:13">
      <c r="A5446" s="13">
        <f t="shared" si="85"/>
        <v>1</v>
      </c>
      <c r="B5446">
        <v>3008633</v>
      </c>
      <c r="C5446">
        <v>1400</v>
      </c>
      <c r="D5446">
        <v>1500</v>
      </c>
      <c r="E5446"/>
      <c r="F5446" t="s">
        <v>253</v>
      </c>
      <c r="G5446">
        <v>1</v>
      </c>
      <c r="H5446">
        <v>0</v>
      </c>
      <c r="I5446">
        <v>0</v>
      </c>
      <c r="J5446">
        <v>0</v>
      </c>
      <c r="K5446">
        <v>0</v>
      </c>
      <c r="L5446">
        <v>0</v>
      </c>
      <c r="M5446" t="s">
        <v>3916</v>
      </c>
    </row>
    <row r="5447" spans="1:13">
      <c r="A5447" s="13">
        <f t="shared" si="85"/>
        <v>6</v>
      </c>
      <c r="B5447">
        <v>3008634</v>
      </c>
      <c r="C5447">
        <v>1380</v>
      </c>
      <c r="D5447">
        <v>1501</v>
      </c>
      <c r="E5447"/>
      <c r="F5447" t="s">
        <v>253</v>
      </c>
      <c r="G5447">
        <v>6</v>
      </c>
      <c r="H5447">
        <v>0</v>
      </c>
      <c r="I5447">
        <v>0</v>
      </c>
      <c r="J5447">
        <v>0</v>
      </c>
      <c r="K5447">
        <v>0</v>
      </c>
      <c r="L5447">
        <v>0</v>
      </c>
      <c r="M5447" t="s">
        <v>3917</v>
      </c>
    </row>
    <row r="5448" spans="1:13">
      <c r="A5448" s="13">
        <f t="shared" si="85"/>
        <v>1</v>
      </c>
      <c r="B5448">
        <v>3008635</v>
      </c>
      <c r="C5448">
        <v>1380</v>
      </c>
      <c r="D5448">
        <v>1501</v>
      </c>
      <c r="E5448"/>
      <c r="F5448" t="s">
        <v>253</v>
      </c>
      <c r="G5448">
        <v>1</v>
      </c>
      <c r="H5448">
        <v>0</v>
      </c>
      <c r="I5448">
        <v>0</v>
      </c>
      <c r="J5448">
        <v>0</v>
      </c>
      <c r="K5448">
        <v>0</v>
      </c>
      <c r="L5448">
        <v>0</v>
      </c>
      <c r="M5448" t="s">
        <v>3918</v>
      </c>
    </row>
    <row r="5449" spans="1:13">
      <c r="A5449" s="13">
        <f t="shared" si="85"/>
        <v>2</v>
      </c>
      <c r="B5449">
        <v>3008636</v>
      </c>
      <c r="C5449">
        <v>1380</v>
      </c>
      <c r="D5449">
        <v>1501</v>
      </c>
      <c r="E5449"/>
      <c r="F5449" t="s">
        <v>253</v>
      </c>
      <c r="G5449">
        <v>2</v>
      </c>
      <c r="H5449">
        <v>0</v>
      </c>
      <c r="I5449">
        <v>0</v>
      </c>
      <c r="J5449">
        <v>0</v>
      </c>
      <c r="K5449">
        <v>0</v>
      </c>
      <c r="L5449">
        <v>0</v>
      </c>
      <c r="M5449" t="s">
        <v>3919</v>
      </c>
    </row>
    <row r="5450" spans="1:13">
      <c r="A5450" s="13">
        <f t="shared" si="85"/>
        <v>7</v>
      </c>
      <c r="B5450">
        <v>3008637</v>
      </c>
      <c r="C5450">
        <v>1380</v>
      </c>
      <c r="D5450">
        <v>1501</v>
      </c>
      <c r="E5450"/>
      <c r="F5450" t="s">
        <v>253</v>
      </c>
      <c r="G5450">
        <v>7</v>
      </c>
      <c r="H5450">
        <v>0</v>
      </c>
      <c r="I5450">
        <v>0</v>
      </c>
      <c r="J5450">
        <v>0</v>
      </c>
      <c r="K5450">
        <v>0</v>
      </c>
      <c r="L5450">
        <v>0</v>
      </c>
      <c r="M5450" t="s">
        <v>3920</v>
      </c>
    </row>
    <row r="5451" spans="1:13">
      <c r="A5451" s="13">
        <f t="shared" si="85"/>
        <v>1</v>
      </c>
      <c r="B5451">
        <v>3008638</v>
      </c>
      <c r="C5451">
        <v>1380</v>
      </c>
      <c r="D5451">
        <v>1501</v>
      </c>
      <c r="E5451"/>
      <c r="F5451" t="s">
        <v>253</v>
      </c>
      <c r="G5451">
        <v>1</v>
      </c>
      <c r="H5451">
        <v>0</v>
      </c>
      <c r="I5451">
        <v>0</v>
      </c>
      <c r="J5451">
        <v>0</v>
      </c>
      <c r="K5451">
        <v>0</v>
      </c>
      <c r="L5451">
        <v>0</v>
      </c>
      <c r="M5451" t="s">
        <v>3921</v>
      </c>
    </row>
    <row r="5452" spans="1:13">
      <c r="A5452" s="13">
        <f t="shared" si="85"/>
        <v>3</v>
      </c>
      <c r="B5452">
        <v>3008639</v>
      </c>
      <c r="C5452">
        <v>1380</v>
      </c>
      <c r="D5452">
        <v>1500</v>
      </c>
      <c r="E5452"/>
      <c r="F5452" t="s">
        <v>253</v>
      </c>
      <c r="G5452">
        <v>3</v>
      </c>
      <c r="H5452">
        <v>0</v>
      </c>
      <c r="I5452">
        <v>0</v>
      </c>
      <c r="J5452">
        <v>0</v>
      </c>
      <c r="K5452">
        <v>0</v>
      </c>
      <c r="L5452">
        <v>0</v>
      </c>
      <c r="M5452" t="s">
        <v>3922</v>
      </c>
    </row>
    <row r="5453" spans="1:13">
      <c r="A5453" s="13">
        <f t="shared" si="85"/>
        <v>1</v>
      </c>
      <c r="B5453">
        <v>3008640</v>
      </c>
      <c r="C5453">
        <v>1380</v>
      </c>
      <c r="D5453">
        <v>1501</v>
      </c>
      <c r="E5453"/>
      <c r="F5453" t="s">
        <v>253</v>
      </c>
      <c r="G5453">
        <v>1</v>
      </c>
      <c r="H5453">
        <v>0</v>
      </c>
      <c r="I5453">
        <v>0</v>
      </c>
      <c r="J5453">
        <v>0</v>
      </c>
      <c r="K5453">
        <v>0</v>
      </c>
      <c r="L5453">
        <v>0</v>
      </c>
      <c r="M5453" t="s">
        <v>3923</v>
      </c>
    </row>
    <row r="5454" spans="1:13">
      <c r="A5454" s="13">
        <f t="shared" si="85"/>
        <v>3</v>
      </c>
      <c r="B5454">
        <v>3008641</v>
      </c>
      <c r="C5454">
        <v>1380</v>
      </c>
      <c r="D5454">
        <v>1501</v>
      </c>
      <c r="E5454"/>
      <c r="F5454" t="s">
        <v>253</v>
      </c>
      <c r="G5454">
        <v>3</v>
      </c>
      <c r="H5454">
        <v>0</v>
      </c>
      <c r="I5454">
        <v>0</v>
      </c>
      <c r="J5454">
        <v>0</v>
      </c>
      <c r="K5454">
        <v>0</v>
      </c>
      <c r="L5454">
        <v>0</v>
      </c>
      <c r="M5454" t="s">
        <v>3924</v>
      </c>
    </row>
    <row r="5455" spans="1:13">
      <c r="A5455" s="13">
        <f t="shared" si="85"/>
        <v>2</v>
      </c>
      <c r="B5455">
        <v>3008642</v>
      </c>
      <c r="C5455">
        <v>1380</v>
      </c>
      <c r="D5455">
        <v>1501</v>
      </c>
      <c r="E5455"/>
      <c r="F5455" t="s">
        <v>253</v>
      </c>
      <c r="G5455">
        <v>2</v>
      </c>
      <c r="H5455">
        <v>0</v>
      </c>
      <c r="I5455">
        <v>0</v>
      </c>
      <c r="J5455">
        <v>0</v>
      </c>
      <c r="K5455">
        <v>0</v>
      </c>
      <c r="L5455">
        <v>0</v>
      </c>
      <c r="M5455" t="s">
        <v>3925</v>
      </c>
    </row>
    <row r="5456" spans="1:13">
      <c r="A5456" s="13">
        <f t="shared" si="85"/>
        <v>3</v>
      </c>
      <c r="B5456">
        <v>3008644</v>
      </c>
      <c r="C5456">
        <v>1380</v>
      </c>
      <c r="D5456">
        <v>1500</v>
      </c>
      <c r="E5456"/>
      <c r="F5456" t="s">
        <v>253</v>
      </c>
      <c r="G5456">
        <v>3</v>
      </c>
      <c r="H5456">
        <v>0</v>
      </c>
      <c r="I5456">
        <v>0</v>
      </c>
      <c r="J5456">
        <v>0</v>
      </c>
      <c r="K5456">
        <v>0</v>
      </c>
      <c r="L5456">
        <v>0</v>
      </c>
      <c r="M5456" t="s">
        <v>3926</v>
      </c>
    </row>
    <row r="5457" spans="1:13">
      <c r="A5457" s="13">
        <f t="shared" si="85"/>
        <v>1</v>
      </c>
      <c r="B5457">
        <v>3008644</v>
      </c>
      <c r="C5457">
        <v>1400</v>
      </c>
      <c r="D5457">
        <v>1500</v>
      </c>
      <c r="E5457"/>
      <c r="F5457" t="s">
        <v>253</v>
      </c>
      <c r="G5457">
        <v>1</v>
      </c>
      <c r="H5457">
        <v>0</v>
      </c>
      <c r="I5457">
        <v>0</v>
      </c>
      <c r="J5457">
        <v>0</v>
      </c>
      <c r="K5457">
        <v>0</v>
      </c>
      <c r="L5457">
        <v>0</v>
      </c>
      <c r="M5457" t="s">
        <v>3926</v>
      </c>
    </row>
    <row r="5458" spans="1:13">
      <c r="A5458" s="13">
        <f t="shared" si="85"/>
        <v>2</v>
      </c>
      <c r="B5458">
        <v>3008645</v>
      </c>
      <c r="C5458">
        <v>1380</v>
      </c>
      <c r="D5458">
        <v>1500</v>
      </c>
      <c r="E5458"/>
      <c r="F5458" t="s">
        <v>253</v>
      </c>
      <c r="G5458">
        <v>2</v>
      </c>
      <c r="H5458">
        <v>0</v>
      </c>
      <c r="I5458">
        <v>0</v>
      </c>
      <c r="J5458">
        <v>0</v>
      </c>
      <c r="K5458">
        <v>0</v>
      </c>
      <c r="L5458">
        <v>0</v>
      </c>
      <c r="M5458" t="s">
        <v>3927</v>
      </c>
    </row>
    <row r="5459" spans="1:13">
      <c r="A5459" s="13">
        <f t="shared" si="85"/>
        <v>1</v>
      </c>
      <c r="B5459">
        <v>3008646</v>
      </c>
      <c r="C5459">
        <v>1380</v>
      </c>
      <c r="D5459">
        <v>1501</v>
      </c>
      <c r="E5459"/>
      <c r="F5459" t="s">
        <v>253</v>
      </c>
      <c r="G5459">
        <v>1</v>
      </c>
      <c r="H5459">
        <v>0</v>
      </c>
      <c r="I5459">
        <v>0</v>
      </c>
      <c r="J5459">
        <v>0</v>
      </c>
      <c r="K5459">
        <v>0</v>
      </c>
      <c r="L5459">
        <v>0</v>
      </c>
      <c r="M5459" t="s">
        <v>3928</v>
      </c>
    </row>
    <row r="5460" spans="1:13">
      <c r="A5460" s="13">
        <f t="shared" si="85"/>
        <v>2</v>
      </c>
      <c r="B5460">
        <v>3008648</v>
      </c>
      <c r="C5460">
        <v>1380</v>
      </c>
      <c r="D5460">
        <v>1501</v>
      </c>
      <c r="E5460"/>
      <c r="F5460" t="s">
        <v>253</v>
      </c>
      <c r="G5460">
        <v>2</v>
      </c>
      <c r="H5460">
        <v>0</v>
      </c>
      <c r="I5460">
        <v>0</v>
      </c>
      <c r="J5460">
        <v>0</v>
      </c>
      <c r="K5460">
        <v>0</v>
      </c>
      <c r="L5460">
        <v>0</v>
      </c>
      <c r="M5460" t="s">
        <v>3929</v>
      </c>
    </row>
    <row r="5461" spans="1:13">
      <c r="A5461" s="13">
        <f t="shared" si="85"/>
        <v>1</v>
      </c>
      <c r="B5461">
        <v>3008649</v>
      </c>
      <c r="C5461">
        <v>1380</v>
      </c>
      <c r="D5461">
        <v>1501</v>
      </c>
      <c r="E5461"/>
      <c r="F5461" t="s">
        <v>253</v>
      </c>
      <c r="G5461">
        <v>1</v>
      </c>
      <c r="H5461">
        <v>0</v>
      </c>
      <c r="I5461">
        <v>0</v>
      </c>
      <c r="J5461">
        <v>0</v>
      </c>
      <c r="K5461">
        <v>0</v>
      </c>
      <c r="L5461">
        <v>0</v>
      </c>
      <c r="M5461" t="s">
        <v>3930</v>
      </c>
    </row>
    <row r="5462" spans="1:13">
      <c r="A5462" s="13">
        <f t="shared" si="85"/>
        <v>2</v>
      </c>
      <c r="B5462">
        <v>3008651</v>
      </c>
      <c r="C5462">
        <v>1380</v>
      </c>
      <c r="D5462">
        <v>1501</v>
      </c>
      <c r="E5462"/>
      <c r="F5462" t="s">
        <v>253</v>
      </c>
      <c r="G5462">
        <v>2</v>
      </c>
      <c r="H5462">
        <v>0</v>
      </c>
      <c r="I5462">
        <v>0</v>
      </c>
      <c r="J5462">
        <v>0</v>
      </c>
      <c r="K5462">
        <v>0</v>
      </c>
      <c r="L5462">
        <v>0</v>
      </c>
      <c r="M5462" t="s">
        <v>3931</v>
      </c>
    </row>
    <row r="5463" spans="1:13">
      <c r="A5463" s="13">
        <f t="shared" si="85"/>
        <v>2</v>
      </c>
      <c r="B5463">
        <v>3008652</v>
      </c>
      <c r="C5463">
        <v>1380</v>
      </c>
      <c r="D5463">
        <v>1501</v>
      </c>
      <c r="E5463"/>
      <c r="F5463" t="s">
        <v>253</v>
      </c>
      <c r="G5463">
        <v>2</v>
      </c>
      <c r="H5463">
        <v>0</v>
      </c>
      <c r="I5463">
        <v>0</v>
      </c>
      <c r="J5463">
        <v>0</v>
      </c>
      <c r="K5463">
        <v>0</v>
      </c>
      <c r="L5463">
        <v>0</v>
      </c>
      <c r="M5463" t="s">
        <v>3932</v>
      </c>
    </row>
    <row r="5464" spans="1:13">
      <c r="A5464" s="13">
        <f t="shared" si="85"/>
        <v>1</v>
      </c>
      <c r="B5464">
        <v>3008653</v>
      </c>
      <c r="C5464">
        <v>1380</v>
      </c>
      <c r="D5464">
        <v>1501</v>
      </c>
      <c r="E5464"/>
      <c r="F5464" t="s">
        <v>253</v>
      </c>
      <c r="G5464">
        <v>1</v>
      </c>
      <c r="H5464">
        <v>0</v>
      </c>
      <c r="I5464">
        <v>0</v>
      </c>
      <c r="J5464">
        <v>0</v>
      </c>
      <c r="K5464">
        <v>0</v>
      </c>
      <c r="L5464">
        <v>0</v>
      </c>
      <c r="M5464" t="s">
        <v>3933</v>
      </c>
    </row>
    <row r="5465" spans="1:13">
      <c r="A5465" s="13">
        <f t="shared" si="85"/>
        <v>6</v>
      </c>
      <c r="B5465">
        <v>3008654</v>
      </c>
      <c r="C5465">
        <v>1380</v>
      </c>
      <c r="D5465">
        <v>1501</v>
      </c>
      <c r="E5465"/>
      <c r="F5465" t="s">
        <v>253</v>
      </c>
      <c r="G5465">
        <v>6</v>
      </c>
      <c r="H5465">
        <v>0</v>
      </c>
      <c r="I5465">
        <v>0</v>
      </c>
      <c r="J5465">
        <v>0</v>
      </c>
      <c r="K5465">
        <v>0</v>
      </c>
      <c r="L5465">
        <v>0</v>
      </c>
      <c r="M5465" t="s">
        <v>3934</v>
      </c>
    </row>
    <row r="5466" spans="1:13">
      <c r="A5466" s="13">
        <f t="shared" si="85"/>
        <v>3</v>
      </c>
      <c r="B5466">
        <v>3008657</v>
      </c>
      <c r="C5466">
        <v>1380</v>
      </c>
      <c r="D5466">
        <v>1501</v>
      </c>
      <c r="E5466"/>
      <c r="F5466" t="s">
        <v>253</v>
      </c>
      <c r="G5466">
        <v>3</v>
      </c>
      <c r="H5466">
        <v>0</v>
      </c>
      <c r="I5466">
        <v>0</v>
      </c>
      <c r="J5466">
        <v>0</v>
      </c>
      <c r="K5466">
        <v>0</v>
      </c>
      <c r="L5466">
        <v>0</v>
      </c>
      <c r="M5466" t="s">
        <v>3935</v>
      </c>
    </row>
    <row r="5467" spans="1:13">
      <c r="A5467" s="13">
        <f t="shared" si="85"/>
        <v>1</v>
      </c>
      <c r="B5467">
        <v>3008658</v>
      </c>
      <c r="C5467">
        <v>1380</v>
      </c>
      <c r="D5467">
        <v>1501</v>
      </c>
      <c r="E5467"/>
      <c r="F5467" t="s">
        <v>253</v>
      </c>
      <c r="G5467">
        <v>1</v>
      </c>
      <c r="H5467">
        <v>0</v>
      </c>
      <c r="I5467">
        <v>0</v>
      </c>
      <c r="J5467">
        <v>0</v>
      </c>
      <c r="K5467">
        <v>0</v>
      </c>
      <c r="L5467">
        <v>0</v>
      </c>
      <c r="M5467" t="s">
        <v>3936</v>
      </c>
    </row>
    <row r="5468" spans="1:13">
      <c r="A5468" s="13">
        <f t="shared" si="85"/>
        <v>1</v>
      </c>
      <c r="B5468">
        <v>3008659</v>
      </c>
      <c r="C5468">
        <v>1380</v>
      </c>
      <c r="D5468">
        <v>1500</v>
      </c>
      <c r="E5468"/>
      <c r="F5468" t="s">
        <v>253</v>
      </c>
      <c r="G5468">
        <v>1</v>
      </c>
      <c r="H5468">
        <v>0</v>
      </c>
      <c r="I5468">
        <v>0</v>
      </c>
      <c r="J5468">
        <v>0</v>
      </c>
      <c r="K5468">
        <v>0</v>
      </c>
      <c r="L5468">
        <v>0</v>
      </c>
      <c r="M5468" t="s">
        <v>3937</v>
      </c>
    </row>
    <row r="5469" spans="1:13">
      <c r="A5469" s="13">
        <f t="shared" si="85"/>
        <v>2</v>
      </c>
      <c r="B5469">
        <v>3008661</v>
      </c>
      <c r="C5469">
        <v>1380</v>
      </c>
      <c r="D5469">
        <v>1501</v>
      </c>
      <c r="E5469"/>
      <c r="F5469" t="s">
        <v>253</v>
      </c>
      <c r="G5469">
        <v>2</v>
      </c>
      <c r="H5469">
        <v>0</v>
      </c>
      <c r="I5469">
        <v>0</v>
      </c>
      <c r="J5469">
        <v>0</v>
      </c>
      <c r="K5469">
        <v>0</v>
      </c>
      <c r="L5469">
        <v>0</v>
      </c>
      <c r="M5469" t="s">
        <v>3938</v>
      </c>
    </row>
    <row r="5470" spans="1:13">
      <c r="A5470" s="13">
        <f t="shared" si="85"/>
        <v>10</v>
      </c>
      <c r="B5470">
        <v>3008663</v>
      </c>
      <c r="C5470">
        <v>1380</v>
      </c>
      <c r="D5470">
        <v>1500</v>
      </c>
      <c r="E5470"/>
      <c r="F5470" t="s">
        <v>253</v>
      </c>
      <c r="G5470">
        <v>10</v>
      </c>
      <c r="H5470">
        <v>0</v>
      </c>
      <c r="I5470">
        <v>0</v>
      </c>
      <c r="J5470">
        <v>0</v>
      </c>
      <c r="K5470">
        <v>0</v>
      </c>
      <c r="L5470">
        <v>0</v>
      </c>
      <c r="M5470" t="s">
        <v>3939</v>
      </c>
    </row>
    <row r="5471" spans="1:13">
      <c r="A5471" s="13">
        <f t="shared" si="85"/>
        <v>1</v>
      </c>
      <c r="B5471">
        <v>3008665</v>
      </c>
      <c r="C5471">
        <v>1380</v>
      </c>
      <c r="D5471">
        <v>1500</v>
      </c>
      <c r="E5471"/>
      <c r="F5471" t="s">
        <v>253</v>
      </c>
      <c r="G5471">
        <v>1</v>
      </c>
      <c r="H5471">
        <v>0</v>
      </c>
      <c r="I5471">
        <v>0</v>
      </c>
      <c r="J5471">
        <v>0</v>
      </c>
      <c r="K5471">
        <v>0</v>
      </c>
      <c r="L5471">
        <v>0</v>
      </c>
      <c r="M5471" t="s">
        <v>8982</v>
      </c>
    </row>
    <row r="5472" spans="1:13">
      <c r="A5472" s="13">
        <f t="shared" si="85"/>
        <v>2</v>
      </c>
      <c r="B5472">
        <v>3008666</v>
      </c>
      <c r="C5472">
        <v>1400</v>
      </c>
      <c r="D5472">
        <v>1500</v>
      </c>
      <c r="E5472"/>
      <c r="F5472" t="s">
        <v>253</v>
      </c>
      <c r="G5472">
        <v>2</v>
      </c>
      <c r="H5472">
        <v>0</v>
      </c>
      <c r="I5472">
        <v>0</v>
      </c>
      <c r="J5472">
        <v>0</v>
      </c>
      <c r="K5472">
        <v>0</v>
      </c>
      <c r="L5472">
        <v>0</v>
      </c>
      <c r="M5472" t="s">
        <v>3940</v>
      </c>
    </row>
    <row r="5473" spans="1:13">
      <c r="A5473" s="13">
        <f t="shared" si="85"/>
        <v>1488</v>
      </c>
      <c r="B5473">
        <v>3008667</v>
      </c>
      <c r="C5473">
        <v>1400</v>
      </c>
      <c r="D5473">
        <v>1500</v>
      </c>
      <c r="E5473"/>
      <c r="F5473" t="s">
        <v>253</v>
      </c>
      <c r="G5473" s="177">
        <v>1488</v>
      </c>
      <c r="H5473">
        <v>0</v>
      </c>
      <c r="I5473">
        <v>0</v>
      </c>
      <c r="J5473">
        <v>0</v>
      </c>
      <c r="K5473">
        <v>0</v>
      </c>
      <c r="L5473">
        <v>0</v>
      </c>
      <c r="M5473" t="s">
        <v>7671</v>
      </c>
    </row>
    <row r="5474" spans="1:13">
      <c r="A5474" s="13">
        <f t="shared" si="85"/>
        <v>1</v>
      </c>
      <c r="B5474">
        <v>3008669</v>
      </c>
      <c r="C5474">
        <v>1400</v>
      </c>
      <c r="D5474">
        <v>1500</v>
      </c>
      <c r="E5474"/>
      <c r="F5474" t="s">
        <v>253</v>
      </c>
      <c r="G5474">
        <v>1</v>
      </c>
      <c r="H5474">
        <v>0</v>
      </c>
      <c r="I5474">
        <v>0</v>
      </c>
      <c r="J5474">
        <v>0</v>
      </c>
      <c r="K5474">
        <v>0</v>
      </c>
      <c r="L5474">
        <v>0</v>
      </c>
      <c r="M5474" t="s">
        <v>3941</v>
      </c>
    </row>
    <row r="5475" spans="1:13">
      <c r="A5475" s="13">
        <f t="shared" si="85"/>
        <v>2</v>
      </c>
      <c r="B5475">
        <v>3008670</v>
      </c>
      <c r="C5475">
        <v>1400</v>
      </c>
      <c r="D5475">
        <v>1500</v>
      </c>
      <c r="E5475"/>
      <c r="F5475" t="s">
        <v>253</v>
      </c>
      <c r="G5475">
        <v>2</v>
      </c>
      <c r="H5475">
        <v>0</v>
      </c>
      <c r="I5475">
        <v>0</v>
      </c>
      <c r="J5475">
        <v>0</v>
      </c>
      <c r="K5475">
        <v>0</v>
      </c>
      <c r="L5475">
        <v>0</v>
      </c>
      <c r="M5475" t="s">
        <v>3942</v>
      </c>
    </row>
    <row r="5476" spans="1:13">
      <c r="A5476" s="13">
        <f t="shared" si="85"/>
        <v>1</v>
      </c>
      <c r="B5476">
        <v>3008671</v>
      </c>
      <c r="C5476">
        <v>1400</v>
      </c>
      <c r="D5476">
        <v>1500</v>
      </c>
      <c r="E5476"/>
      <c r="F5476" t="s">
        <v>253</v>
      </c>
      <c r="G5476">
        <v>1</v>
      </c>
      <c r="H5476">
        <v>0</v>
      </c>
      <c r="I5476">
        <v>0</v>
      </c>
      <c r="J5476">
        <v>0</v>
      </c>
      <c r="K5476">
        <v>0</v>
      </c>
      <c r="L5476">
        <v>0</v>
      </c>
      <c r="M5476" t="s">
        <v>3943</v>
      </c>
    </row>
    <row r="5477" spans="1:13">
      <c r="A5477" s="13">
        <f t="shared" si="85"/>
        <v>2</v>
      </c>
      <c r="B5477">
        <v>3008672</v>
      </c>
      <c r="C5477">
        <v>1400</v>
      </c>
      <c r="D5477">
        <v>1500</v>
      </c>
      <c r="E5477"/>
      <c r="F5477" t="s">
        <v>253</v>
      </c>
      <c r="G5477">
        <v>2</v>
      </c>
      <c r="H5477">
        <v>0</v>
      </c>
      <c r="I5477">
        <v>0</v>
      </c>
      <c r="J5477">
        <v>0</v>
      </c>
      <c r="K5477">
        <v>0</v>
      </c>
      <c r="L5477">
        <v>0</v>
      </c>
      <c r="M5477" t="s">
        <v>3944</v>
      </c>
    </row>
    <row r="5478" spans="1:13">
      <c r="A5478" s="13">
        <f t="shared" si="85"/>
        <v>50</v>
      </c>
      <c r="B5478">
        <v>3008673</v>
      </c>
      <c r="C5478">
        <v>1400</v>
      </c>
      <c r="D5478">
        <v>1500</v>
      </c>
      <c r="E5478"/>
      <c r="F5478" t="s">
        <v>253</v>
      </c>
      <c r="G5478">
        <v>50</v>
      </c>
      <c r="H5478">
        <v>0</v>
      </c>
      <c r="I5478">
        <v>0</v>
      </c>
      <c r="J5478">
        <v>0</v>
      </c>
      <c r="K5478">
        <v>0</v>
      </c>
      <c r="L5478">
        <v>0</v>
      </c>
      <c r="M5478" t="s">
        <v>3945</v>
      </c>
    </row>
    <row r="5479" spans="1:13">
      <c r="A5479" s="13">
        <f t="shared" si="85"/>
        <v>2</v>
      </c>
      <c r="B5479">
        <v>3008674</v>
      </c>
      <c r="C5479">
        <v>1400</v>
      </c>
      <c r="D5479">
        <v>1500</v>
      </c>
      <c r="E5479"/>
      <c r="F5479" t="s">
        <v>253</v>
      </c>
      <c r="G5479">
        <v>2</v>
      </c>
      <c r="H5479">
        <v>0</v>
      </c>
      <c r="I5479">
        <v>0</v>
      </c>
      <c r="J5479">
        <v>0</v>
      </c>
      <c r="K5479">
        <v>0</v>
      </c>
      <c r="L5479">
        <v>0</v>
      </c>
      <c r="M5479" t="s">
        <v>3946</v>
      </c>
    </row>
    <row r="5480" spans="1:13">
      <c r="A5480" s="13">
        <f t="shared" si="85"/>
        <v>1</v>
      </c>
      <c r="B5480">
        <v>3008675</v>
      </c>
      <c r="C5480">
        <v>1400</v>
      </c>
      <c r="D5480">
        <v>1500</v>
      </c>
      <c r="E5480"/>
      <c r="F5480" t="s">
        <v>253</v>
      </c>
      <c r="G5480">
        <v>1</v>
      </c>
      <c r="H5480">
        <v>0</v>
      </c>
      <c r="I5480">
        <v>0</v>
      </c>
      <c r="J5480">
        <v>0</v>
      </c>
      <c r="K5480">
        <v>0</v>
      </c>
      <c r="L5480">
        <v>0</v>
      </c>
      <c r="M5480" t="s">
        <v>3947</v>
      </c>
    </row>
    <row r="5481" spans="1:13">
      <c r="A5481" s="13">
        <f t="shared" si="85"/>
        <v>1</v>
      </c>
      <c r="B5481">
        <v>3008676</v>
      </c>
      <c r="C5481">
        <v>1400</v>
      </c>
      <c r="D5481">
        <v>1500</v>
      </c>
      <c r="E5481"/>
      <c r="F5481" t="s">
        <v>253</v>
      </c>
      <c r="G5481">
        <v>1</v>
      </c>
      <c r="H5481">
        <v>0</v>
      </c>
      <c r="I5481">
        <v>0</v>
      </c>
      <c r="J5481">
        <v>0</v>
      </c>
      <c r="K5481">
        <v>0</v>
      </c>
      <c r="L5481">
        <v>0</v>
      </c>
      <c r="M5481" t="s">
        <v>3948</v>
      </c>
    </row>
    <row r="5482" spans="1:13">
      <c r="A5482" s="13">
        <f t="shared" si="85"/>
        <v>1</v>
      </c>
      <c r="B5482">
        <v>3008677</v>
      </c>
      <c r="C5482">
        <v>1400</v>
      </c>
      <c r="D5482">
        <v>1500</v>
      </c>
      <c r="E5482"/>
      <c r="F5482" t="s">
        <v>253</v>
      </c>
      <c r="G5482">
        <v>1</v>
      </c>
      <c r="H5482">
        <v>0</v>
      </c>
      <c r="I5482">
        <v>0</v>
      </c>
      <c r="J5482">
        <v>0</v>
      </c>
      <c r="K5482">
        <v>0</v>
      </c>
      <c r="L5482">
        <v>0</v>
      </c>
      <c r="M5482" t="s">
        <v>3949</v>
      </c>
    </row>
    <row r="5483" spans="1:13">
      <c r="A5483" s="13">
        <f t="shared" si="85"/>
        <v>1</v>
      </c>
      <c r="B5483">
        <v>3008680</v>
      </c>
      <c r="C5483">
        <v>1400</v>
      </c>
      <c r="D5483">
        <v>1500</v>
      </c>
      <c r="E5483"/>
      <c r="F5483" t="s">
        <v>253</v>
      </c>
      <c r="G5483">
        <v>1</v>
      </c>
      <c r="H5483">
        <v>0</v>
      </c>
      <c r="I5483">
        <v>0</v>
      </c>
      <c r="J5483">
        <v>0</v>
      </c>
      <c r="K5483">
        <v>0</v>
      </c>
      <c r="L5483">
        <v>0</v>
      </c>
      <c r="M5483" t="s">
        <v>3950</v>
      </c>
    </row>
    <row r="5484" spans="1:13">
      <c r="A5484" s="13">
        <f t="shared" si="85"/>
        <v>4</v>
      </c>
      <c r="B5484">
        <v>3008682</v>
      </c>
      <c r="C5484">
        <v>1400</v>
      </c>
      <c r="D5484">
        <v>1500</v>
      </c>
      <c r="E5484"/>
      <c r="F5484" t="s">
        <v>253</v>
      </c>
      <c r="G5484">
        <v>4</v>
      </c>
      <c r="H5484">
        <v>0</v>
      </c>
      <c r="I5484">
        <v>0</v>
      </c>
      <c r="J5484">
        <v>0</v>
      </c>
      <c r="K5484">
        <v>0</v>
      </c>
      <c r="L5484">
        <v>0</v>
      </c>
      <c r="M5484" t="s">
        <v>3951</v>
      </c>
    </row>
    <row r="5485" spans="1:13">
      <c r="A5485" s="13">
        <f t="shared" si="85"/>
        <v>1</v>
      </c>
      <c r="B5485">
        <v>3008683</v>
      </c>
      <c r="C5485">
        <v>1400</v>
      </c>
      <c r="D5485">
        <v>1500</v>
      </c>
      <c r="E5485"/>
      <c r="F5485" t="s">
        <v>253</v>
      </c>
      <c r="G5485">
        <v>1</v>
      </c>
      <c r="H5485">
        <v>0</v>
      </c>
      <c r="I5485">
        <v>0</v>
      </c>
      <c r="J5485">
        <v>0</v>
      </c>
      <c r="K5485">
        <v>0</v>
      </c>
      <c r="L5485">
        <v>0</v>
      </c>
      <c r="M5485" t="s">
        <v>8185</v>
      </c>
    </row>
    <row r="5486" spans="1:13">
      <c r="A5486" s="13">
        <f t="shared" si="85"/>
        <v>1</v>
      </c>
      <c r="B5486">
        <v>3008684</v>
      </c>
      <c r="C5486">
        <v>1400</v>
      </c>
      <c r="D5486">
        <v>1500</v>
      </c>
      <c r="E5486"/>
      <c r="F5486" t="s">
        <v>253</v>
      </c>
      <c r="G5486">
        <v>1</v>
      </c>
      <c r="H5486">
        <v>0</v>
      </c>
      <c r="I5486">
        <v>0</v>
      </c>
      <c r="J5486">
        <v>0</v>
      </c>
      <c r="K5486">
        <v>0</v>
      </c>
      <c r="L5486">
        <v>0</v>
      </c>
      <c r="M5486" t="s">
        <v>3952</v>
      </c>
    </row>
    <row r="5487" spans="1:13">
      <c r="A5487" s="13">
        <f t="shared" si="85"/>
        <v>2</v>
      </c>
      <c r="B5487">
        <v>3008685</v>
      </c>
      <c r="C5487">
        <v>1400</v>
      </c>
      <c r="D5487">
        <v>1500</v>
      </c>
      <c r="E5487"/>
      <c r="F5487" t="s">
        <v>253</v>
      </c>
      <c r="G5487">
        <v>2</v>
      </c>
      <c r="H5487">
        <v>0</v>
      </c>
      <c r="I5487">
        <v>0</v>
      </c>
      <c r="J5487">
        <v>0</v>
      </c>
      <c r="K5487">
        <v>0</v>
      </c>
      <c r="L5487">
        <v>0</v>
      </c>
      <c r="M5487" t="s">
        <v>3953</v>
      </c>
    </row>
    <row r="5488" spans="1:13">
      <c r="A5488" s="13">
        <f t="shared" si="85"/>
        <v>1</v>
      </c>
      <c r="B5488">
        <v>3008686</v>
      </c>
      <c r="C5488">
        <v>1400</v>
      </c>
      <c r="D5488">
        <v>1500</v>
      </c>
      <c r="E5488"/>
      <c r="F5488" t="s">
        <v>253</v>
      </c>
      <c r="G5488">
        <v>1</v>
      </c>
      <c r="H5488">
        <v>0</v>
      </c>
      <c r="I5488">
        <v>0</v>
      </c>
      <c r="J5488">
        <v>0</v>
      </c>
      <c r="K5488">
        <v>0</v>
      </c>
      <c r="L5488">
        <v>0</v>
      </c>
      <c r="M5488" t="s">
        <v>3954</v>
      </c>
    </row>
    <row r="5489" spans="1:13">
      <c r="A5489" s="13">
        <f t="shared" si="85"/>
        <v>2</v>
      </c>
      <c r="B5489">
        <v>3008687</v>
      </c>
      <c r="C5489">
        <v>1400</v>
      </c>
      <c r="D5489">
        <v>1500</v>
      </c>
      <c r="E5489"/>
      <c r="F5489" t="s">
        <v>253</v>
      </c>
      <c r="G5489">
        <v>2</v>
      </c>
      <c r="H5489">
        <v>0</v>
      </c>
      <c r="I5489">
        <v>0</v>
      </c>
      <c r="J5489">
        <v>0</v>
      </c>
      <c r="K5489">
        <v>0</v>
      </c>
      <c r="L5489">
        <v>0</v>
      </c>
      <c r="M5489" t="s">
        <v>3955</v>
      </c>
    </row>
    <row r="5490" spans="1:13">
      <c r="A5490" s="13">
        <f t="shared" si="85"/>
        <v>1</v>
      </c>
      <c r="B5490">
        <v>3008689</v>
      </c>
      <c r="C5490">
        <v>1400</v>
      </c>
      <c r="D5490">
        <v>1500</v>
      </c>
      <c r="E5490"/>
      <c r="F5490" t="s">
        <v>253</v>
      </c>
      <c r="G5490">
        <v>1</v>
      </c>
      <c r="H5490">
        <v>0</v>
      </c>
      <c r="I5490">
        <v>0</v>
      </c>
      <c r="J5490">
        <v>0</v>
      </c>
      <c r="K5490">
        <v>0</v>
      </c>
      <c r="L5490">
        <v>0</v>
      </c>
      <c r="M5490" t="s">
        <v>8907</v>
      </c>
    </row>
    <row r="5491" spans="1:13">
      <c r="A5491" s="13">
        <f t="shared" si="85"/>
        <v>1</v>
      </c>
      <c r="B5491">
        <v>3008692</v>
      </c>
      <c r="C5491">
        <v>1400</v>
      </c>
      <c r="D5491">
        <v>1500</v>
      </c>
      <c r="E5491"/>
      <c r="F5491" t="s">
        <v>253</v>
      </c>
      <c r="G5491">
        <v>1</v>
      </c>
      <c r="H5491">
        <v>0</v>
      </c>
      <c r="I5491">
        <v>0</v>
      </c>
      <c r="J5491">
        <v>0</v>
      </c>
      <c r="K5491">
        <v>0</v>
      </c>
      <c r="L5491">
        <v>0</v>
      </c>
      <c r="M5491" t="s">
        <v>3956</v>
      </c>
    </row>
    <row r="5492" spans="1:13">
      <c r="A5492" s="13">
        <f t="shared" si="85"/>
        <v>1</v>
      </c>
      <c r="B5492">
        <v>3008693</v>
      </c>
      <c r="C5492">
        <v>1400</v>
      </c>
      <c r="D5492">
        <v>1500</v>
      </c>
      <c r="E5492"/>
      <c r="F5492" t="s">
        <v>253</v>
      </c>
      <c r="G5492">
        <v>1</v>
      </c>
      <c r="H5492">
        <v>0</v>
      </c>
      <c r="I5492">
        <v>0</v>
      </c>
      <c r="J5492">
        <v>0</v>
      </c>
      <c r="K5492">
        <v>0</v>
      </c>
      <c r="L5492">
        <v>0</v>
      </c>
      <c r="M5492" t="s">
        <v>8105</v>
      </c>
    </row>
    <row r="5493" spans="1:13">
      <c r="A5493" s="13">
        <f t="shared" si="85"/>
        <v>1</v>
      </c>
      <c r="B5493">
        <v>3008694</v>
      </c>
      <c r="C5493">
        <v>1400</v>
      </c>
      <c r="D5493">
        <v>1500</v>
      </c>
      <c r="E5493"/>
      <c r="F5493" t="s">
        <v>253</v>
      </c>
      <c r="G5493">
        <v>1</v>
      </c>
      <c r="H5493">
        <v>0</v>
      </c>
      <c r="I5493">
        <v>0</v>
      </c>
      <c r="J5493">
        <v>0</v>
      </c>
      <c r="K5493">
        <v>0</v>
      </c>
      <c r="L5493">
        <v>0</v>
      </c>
      <c r="M5493" t="s">
        <v>3957</v>
      </c>
    </row>
    <row r="5494" spans="1:13">
      <c r="A5494" s="13">
        <f t="shared" si="85"/>
        <v>3</v>
      </c>
      <c r="B5494">
        <v>3008695</v>
      </c>
      <c r="C5494">
        <v>1400</v>
      </c>
      <c r="D5494">
        <v>1500</v>
      </c>
      <c r="E5494"/>
      <c r="F5494" t="s">
        <v>253</v>
      </c>
      <c r="G5494">
        <v>3</v>
      </c>
      <c r="H5494">
        <v>0</v>
      </c>
      <c r="I5494">
        <v>0</v>
      </c>
      <c r="J5494">
        <v>0</v>
      </c>
      <c r="K5494">
        <v>0</v>
      </c>
      <c r="L5494">
        <v>0</v>
      </c>
      <c r="M5494" t="s">
        <v>3958</v>
      </c>
    </row>
    <row r="5495" spans="1:13">
      <c r="A5495" s="13">
        <f t="shared" si="85"/>
        <v>9</v>
      </c>
      <c r="B5495">
        <v>3008696</v>
      </c>
      <c r="C5495">
        <v>1400</v>
      </c>
      <c r="D5495">
        <v>1500</v>
      </c>
      <c r="E5495"/>
      <c r="F5495" t="s">
        <v>253</v>
      </c>
      <c r="G5495">
        <v>9</v>
      </c>
      <c r="H5495">
        <v>0</v>
      </c>
      <c r="I5495">
        <v>0</v>
      </c>
      <c r="J5495">
        <v>0</v>
      </c>
      <c r="K5495">
        <v>0</v>
      </c>
      <c r="L5495">
        <v>0</v>
      </c>
      <c r="M5495" t="s">
        <v>3959</v>
      </c>
    </row>
    <row r="5496" spans="1:13">
      <c r="A5496" s="13">
        <f t="shared" si="85"/>
        <v>1</v>
      </c>
      <c r="B5496">
        <v>3008697</v>
      </c>
      <c r="C5496">
        <v>1400</v>
      </c>
      <c r="D5496">
        <v>1500</v>
      </c>
      <c r="E5496"/>
      <c r="F5496" t="s">
        <v>253</v>
      </c>
      <c r="G5496">
        <v>1</v>
      </c>
      <c r="H5496">
        <v>0</v>
      </c>
      <c r="I5496">
        <v>0</v>
      </c>
      <c r="J5496">
        <v>0</v>
      </c>
      <c r="K5496">
        <v>0</v>
      </c>
      <c r="L5496">
        <v>0</v>
      </c>
      <c r="M5496" t="s">
        <v>3960</v>
      </c>
    </row>
    <row r="5497" spans="1:13">
      <c r="A5497" s="13">
        <f t="shared" si="85"/>
        <v>3</v>
      </c>
      <c r="B5497">
        <v>3008698</v>
      </c>
      <c r="C5497">
        <v>1400</v>
      </c>
      <c r="D5497">
        <v>1500</v>
      </c>
      <c r="E5497"/>
      <c r="F5497" t="s">
        <v>253</v>
      </c>
      <c r="G5497">
        <v>3</v>
      </c>
      <c r="H5497">
        <v>0</v>
      </c>
      <c r="I5497">
        <v>0</v>
      </c>
      <c r="J5497">
        <v>0</v>
      </c>
      <c r="K5497">
        <v>0</v>
      </c>
      <c r="L5497">
        <v>0</v>
      </c>
      <c r="M5497" t="s">
        <v>7805</v>
      </c>
    </row>
    <row r="5498" spans="1:13">
      <c r="A5498" s="13">
        <f t="shared" si="85"/>
        <v>11</v>
      </c>
      <c r="B5498">
        <v>3008699</v>
      </c>
      <c r="C5498">
        <v>1400</v>
      </c>
      <c r="D5498">
        <v>1500</v>
      </c>
      <c r="E5498"/>
      <c r="F5498" t="s">
        <v>253</v>
      </c>
      <c r="G5498">
        <v>11</v>
      </c>
      <c r="H5498">
        <v>0</v>
      </c>
      <c r="I5498">
        <v>0</v>
      </c>
      <c r="J5498">
        <v>0</v>
      </c>
      <c r="K5498">
        <v>0</v>
      </c>
      <c r="L5498">
        <v>0</v>
      </c>
      <c r="M5498" t="s">
        <v>3961</v>
      </c>
    </row>
    <row r="5499" spans="1:13">
      <c r="A5499" s="13">
        <f t="shared" si="85"/>
        <v>8</v>
      </c>
      <c r="B5499">
        <v>3008700</v>
      </c>
      <c r="C5499">
        <v>1400</v>
      </c>
      <c r="D5499">
        <v>1500</v>
      </c>
      <c r="E5499"/>
      <c r="F5499" t="s">
        <v>253</v>
      </c>
      <c r="G5499">
        <v>8</v>
      </c>
      <c r="H5499">
        <v>0</v>
      </c>
      <c r="I5499">
        <v>0</v>
      </c>
      <c r="J5499">
        <v>0</v>
      </c>
      <c r="K5499">
        <v>0</v>
      </c>
      <c r="L5499">
        <v>0</v>
      </c>
      <c r="M5499" t="s">
        <v>9328</v>
      </c>
    </row>
    <row r="5500" spans="1:13">
      <c r="A5500" s="13">
        <f t="shared" si="85"/>
        <v>1</v>
      </c>
      <c r="B5500">
        <v>3008701</v>
      </c>
      <c r="C5500">
        <v>1400</v>
      </c>
      <c r="D5500">
        <v>1500</v>
      </c>
      <c r="E5500"/>
      <c r="F5500" t="s">
        <v>253</v>
      </c>
      <c r="G5500">
        <v>1</v>
      </c>
      <c r="H5500">
        <v>0</v>
      </c>
      <c r="I5500">
        <v>0</v>
      </c>
      <c r="J5500">
        <v>0</v>
      </c>
      <c r="K5500">
        <v>0</v>
      </c>
      <c r="L5500">
        <v>0</v>
      </c>
      <c r="M5500" t="s">
        <v>3962</v>
      </c>
    </row>
    <row r="5501" spans="1:13">
      <c r="A5501" s="13">
        <f t="shared" si="85"/>
        <v>13</v>
      </c>
      <c r="B5501">
        <v>3008702</v>
      </c>
      <c r="C5501">
        <v>1400</v>
      </c>
      <c r="D5501">
        <v>1500</v>
      </c>
      <c r="E5501"/>
      <c r="F5501" t="s">
        <v>253</v>
      </c>
      <c r="G5501">
        <v>13</v>
      </c>
      <c r="H5501">
        <v>0</v>
      </c>
      <c r="I5501">
        <v>0</v>
      </c>
      <c r="J5501">
        <v>0</v>
      </c>
      <c r="K5501">
        <v>0</v>
      </c>
      <c r="L5501">
        <v>0</v>
      </c>
      <c r="M5501" t="s">
        <v>3963</v>
      </c>
    </row>
    <row r="5502" spans="1:13">
      <c r="A5502" s="13">
        <f t="shared" si="85"/>
        <v>8</v>
      </c>
      <c r="B5502">
        <v>3008705</v>
      </c>
      <c r="C5502">
        <v>1400</v>
      </c>
      <c r="D5502">
        <v>1500</v>
      </c>
      <c r="E5502"/>
      <c r="F5502" t="s">
        <v>253</v>
      </c>
      <c r="G5502">
        <v>8</v>
      </c>
      <c r="H5502">
        <v>0</v>
      </c>
      <c r="I5502">
        <v>0</v>
      </c>
      <c r="J5502">
        <v>0</v>
      </c>
      <c r="K5502">
        <v>0</v>
      </c>
      <c r="L5502">
        <v>0</v>
      </c>
      <c r="M5502" t="s">
        <v>3964</v>
      </c>
    </row>
    <row r="5503" spans="1:13">
      <c r="A5503" s="13">
        <f t="shared" si="85"/>
        <v>5</v>
      </c>
      <c r="B5503">
        <v>3008706</v>
      </c>
      <c r="C5503">
        <v>1400</v>
      </c>
      <c r="D5503">
        <v>1500</v>
      </c>
      <c r="E5503"/>
      <c r="F5503" t="s">
        <v>253</v>
      </c>
      <c r="G5503">
        <v>5</v>
      </c>
      <c r="H5503">
        <v>0</v>
      </c>
      <c r="I5503">
        <v>0</v>
      </c>
      <c r="J5503">
        <v>0</v>
      </c>
      <c r="K5503">
        <v>0</v>
      </c>
      <c r="L5503">
        <v>0</v>
      </c>
      <c r="M5503" t="s">
        <v>3965</v>
      </c>
    </row>
    <row r="5504" spans="1:13">
      <c r="A5504" s="13">
        <f t="shared" si="85"/>
        <v>3</v>
      </c>
      <c r="B5504">
        <v>3008708</v>
      </c>
      <c r="C5504">
        <v>1400</v>
      </c>
      <c r="D5504">
        <v>1500</v>
      </c>
      <c r="E5504"/>
      <c r="F5504" t="s">
        <v>253</v>
      </c>
      <c r="G5504">
        <v>3</v>
      </c>
      <c r="H5504">
        <v>0</v>
      </c>
      <c r="I5504">
        <v>0</v>
      </c>
      <c r="J5504">
        <v>0</v>
      </c>
      <c r="K5504">
        <v>0</v>
      </c>
      <c r="L5504">
        <v>0</v>
      </c>
      <c r="M5504" t="s">
        <v>3966</v>
      </c>
    </row>
    <row r="5505" spans="1:13">
      <c r="A5505" s="13">
        <f t="shared" si="85"/>
        <v>5</v>
      </c>
      <c r="B5505">
        <v>3008710</v>
      </c>
      <c r="C5505">
        <v>1400</v>
      </c>
      <c r="D5505">
        <v>1500</v>
      </c>
      <c r="E5505"/>
      <c r="F5505" t="s">
        <v>253</v>
      </c>
      <c r="G5505">
        <v>5</v>
      </c>
      <c r="H5505">
        <v>0</v>
      </c>
      <c r="I5505">
        <v>0</v>
      </c>
      <c r="J5505">
        <v>0</v>
      </c>
      <c r="K5505">
        <v>0</v>
      </c>
      <c r="L5505">
        <v>0</v>
      </c>
      <c r="M5505" t="s">
        <v>8667</v>
      </c>
    </row>
    <row r="5506" spans="1:13">
      <c r="A5506" s="13">
        <f t="shared" si="85"/>
        <v>1</v>
      </c>
      <c r="B5506">
        <v>3008711</v>
      </c>
      <c r="C5506">
        <v>1400</v>
      </c>
      <c r="D5506">
        <v>1500</v>
      </c>
      <c r="E5506"/>
      <c r="F5506" t="s">
        <v>253</v>
      </c>
      <c r="G5506">
        <v>1</v>
      </c>
      <c r="H5506">
        <v>0</v>
      </c>
      <c r="I5506">
        <v>0</v>
      </c>
      <c r="J5506">
        <v>0</v>
      </c>
      <c r="K5506">
        <v>0</v>
      </c>
      <c r="L5506">
        <v>0</v>
      </c>
      <c r="M5506" t="s">
        <v>3967</v>
      </c>
    </row>
    <row r="5507" spans="1:13">
      <c r="A5507" s="13">
        <f t="shared" ref="A5507:A5570" si="86">G5507+H5507+I5507</f>
        <v>10000</v>
      </c>
      <c r="B5507">
        <v>3008712</v>
      </c>
      <c r="C5507">
        <v>1400</v>
      </c>
      <c r="D5507">
        <v>1500</v>
      </c>
      <c r="E5507"/>
      <c r="F5507" t="s">
        <v>253</v>
      </c>
      <c r="G5507" s="177">
        <v>10000</v>
      </c>
      <c r="H5507">
        <v>0</v>
      </c>
      <c r="I5507">
        <v>0</v>
      </c>
      <c r="J5507">
        <v>0</v>
      </c>
      <c r="K5507">
        <v>0</v>
      </c>
      <c r="L5507">
        <v>0</v>
      </c>
      <c r="M5507" t="s">
        <v>8262</v>
      </c>
    </row>
    <row r="5508" spans="1:13">
      <c r="A5508" s="13">
        <f t="shared" si="86"/>
        <v>1</v>
      </c>
      <c r="B5508">
        <v>3008713</v>
      </c>
      <c r="C5508">
        <v>1400</v>
      </c>
      <c r="D5508">
        <v>1500</v>
      </c>
      <c r="E5508"/>
      <c r="F5508" t="s">
        <v>253</v>
      </c>
      <c r="G5508">
        <v>1</v>
      </c>
      <c r="H5508">
        <v>0</v>
      </c>
      <c r="I5508">
        <v>0</v>
      </c>
      <c r="J5508">
        <v>0</v>
      </c>
      <c r="K5508">
        <v>0</v>
      </c>
      <c r="L5508">
        <v>0</v>
      </c>
      <c r="M5508" t="s">
        <v>8668</v>
      </c>
    </row>
    <row r="5509" spans="1:13">
      <c r="A5509" s="13">
        <f t="shared" si="86"/>
        <v>4</v>
      </c>
      <c r="B5509">
        <v>3008714</v>
      </c>
      <c r="C5509">
        <v>1400</v>
      </c>
      <c r="D5509">
        <v>1500</v>
      </c>
      <c r="E5509"/>
      <c r="F5509" t="s">
        <v>253</v>
      </c>
      <c r="G5509">
        <v>4</v>
      </c>
      <c r="H5509">
        <v>0</v>
      </c>
      <c r="I5509">
        <v>0</v>
      </c>
      <c r="J5509">
        <v>0</v>
      </c>
      <c r="K5509">
        <v>0</v>
      </c>
      <c r="L5509">
        <v>0</v>
      </c>
      <c r="M5509" t="s">
        <v>8669</v>
      </c>
    </row>
    <row r="5510" spans="1:13">
      <c r="A5510" s="13">
        <f t="shared" si="86"/>
        <v>3</v>
      </c>
      <c r="B5510">
        <v>3008715</v>
      </c>
      <c r="C5510">
        <v>1400</v>
      </c>
      <c r="D5510">
        <v>1500</v>
      </c>
      <c r="E5510"/>
      <c r="F5510" t="s">
        <v>253</v>
      </c>
      <c r="G5510">
        <v>3</v>
      </c>
      <c r="H5510">
        <v>0</v>
      </c>
      <c r="I5510">
        <v>0</v>
      </c>
      <c r="J5510">
        <v>0</v>
      </c>
      <c r="K5510">
        <v>0</v>
      </c>
      <c r="L5510">
        <v>0</v>
      </c>
      <c r="M5510" t="s">
        <v>3968</v>
      </c>
    </row>
    <row r="5511" spans="1:13">
      <c r="A5511" s="13">
        <f t="shared" si="86"/>
        <v>2</v>
      </c>
      <c r="B5511">
        <v>3008716</v>
      </c>
      <c r="C5511">
        <v>1400</v>
      </c>
      <c r="D5511">
        <v>1500</v>
      </c>
      <c r="E5511"/>
      <c r="F5511" t="s">
        <v>1443</v>
      </c>
      <c r="G5511">
        <v>2</v>
      </c>
      <c r="H5511">
        <v>0</v>
      </c>
      <c r="I5511">
        <v>0</v>
      </c>
      <c r="J5511">
        <v>0</v>
      </c>
      <c r="K5511">
        <v>0</v>
      </c>
      <c r="L5511">
        <v>0</v>
      </c>
      <c r="M5511" t="s">
        <v>7584</v>
      </c>
    </row>
    <row r="5512" spans="1:13">
      <c r="A5512" s="13">
        <f t="shared" si="86"/>
        <v>2</v>
      </c>
      <c r="B5512">
        <v>3008717</v>
      </c>
      <c r="C5512">
        <v>1400</v>
      </c>
      <c r="D5512">
        <v>1500</v>
      </c>
      <c r="E5512"/>
      <c r="F5512" t="s">
        <v>253</v>
      </c>
      <c r="G5512">
        <v>2</v>
      </c>
      <c r="H5512">
        <v>0</v>
      </c>
      <c r="I5512">
        <v>0</v>
      </c>
      <c r="J5512">
        <v>0</v>
      </c>
      <c r="K5512">
        <v>0</v>
      </c>
      <c r="L5512">
        <v>0</v>
      </c>
      <c r="M5512" t="s">
        <v>3969</v>
      </c>
    </row>
    <row r="5513" spans="1:13">
      <c r="A5513" s="13">
        <f t="shared" si="86"/>
        <v>3</v>
      </c>
      <c r="B5513">
        <v>3008718</v>
      </c>
      <c r="C5513">
        <v>1400</v>
      </c>
      <c r="D5513">
        <v>1500</v>
      </c>
      <c r="E5513"/>
      <c r="F5513" t="s">
        <v>253</v>
      </c>
      <c r="G5513">
        <v>3</v>
      </c>
      <c r="H5513">
        <v>0</v>
      </c>
      <c r="I5513">
        <v>0</v>
      </c>
      <c r="J5513">
        <v>0</v>
      </c>
      <c r="K5513">
        <v>0</v>
      </c>
      <c r="L5513">
        <v>0</v>
      </c>
      <c r="M5513" t="s">
        <v>3970</v>
      </c>
    </row>
    <row r="5514" spans="1:13">
      <c r="A5514" s="13">
        <f t="shared" si="86"/>
        <v>20</v>
      </c>
      <c r="B5514">
        <v>3008720</v>
      </c>
      <c r="C5514">
        <v>1400</v>
      </c>
      <c r="D5514">
        <v>1500</v>
      </c>
      <c r="E5514"/>
      <c r="F5514" t="s">
        <v>289</v>
      </c>
      <c r="G5514">
        <v>20</v>
      </c>
      <c r="H5514">
        <v>0</v>
      </c>
      <c r="I5514">
        <v>0</v>
      </c>
      <c r="J5514">
        <v>0</v>
      </c>
      <c r="K5514">
        <v>0</v>
      </c>
      <c r="L5514">
        <v>0</v>
      </c>
      <c r="M5514" t="s">
        <v>7496</v>
      </c>
    </row>
    <row r="5515" spans="1:13">
      <c r="A5515" s="13">
        <f t="shared" si="86"/>
        <v>6</v>
      </c>
      <c r="B5515">
        <v>3008721</v>
      </c>
      <c r="C5515">
        <v>1400</v>
      </c>
      <c r="D5515">
        <v>1500</v>
      </c>
      <c r="E5515"/>
      <c r="F5515" t="s">
        <v>289</v>
      </c>
      <c r="G5515">
        <v>6</v>
      </c>
      <c r="H5515">
        <v>0</v>
      </c>
      <c r="I5515">
        <v>0</v>
      </c>
      <c r="J5515">
        <v>0</v>
      </c>
      <c r="K5515">
        <v>0</v>
      </c>
      <c r="L5515">
        <v>0</v>
      </c>
      <c r="M5515" t="s">
        <v>3971</v>
      </c>
    </row>
    <row r="5516" spans="1:13">
      <c r="A5516" s="13">
        <f t="shared" si="86"/>
        <v>7</v>
      </c>
      <c r="B5516">
        <v>3008722</v>
      </c>
      <c r="C5516">
        <v>1400</v>
      </c>
      <c r="D5516">
        <v>1500</v>
      </c>
      <c r="E5516"/>
      <c r="F5516" t="s">
        <v>253</v>
      </c>
      <c r="G5516">
        <v>7</v>
      </c>
      <c r="H5516">
        <v>0</v>
      </c>
      <c r="I5516">
        <v>0</v>
      </c>
      <c r="J5516">
        <v>0</v>
      </c>
      <c r="K5516">
        <v>0</v>
      </c>
      <c r="L5516">
        <v>0</v>
      </c>
      <c r="M5516" t="s">
        <v>8503</v>
      </c>
    </row>
    <row r="5517" spans="1:13">
      <c r="A5517" s="13">
        <f t="shared" si="86"/>
        <v>20</v>
      </c>
      <c r="B5517">
        <v>3008723</v>
      </c>
      <c r="C5517">
        <v>1400</v>
      </c>
      <c r="D5517">
        <v>1500</v>
      </c>
      <c r="E5517"/>
      <c r="F5517" t="s">
        <v>253</v>
      </c>
      <c r="G5517">
        <v>20</v>
      </c>
      <c r="H5517">
        <v>0</v>
      </c>
      <c r="I5517">
        <v>0</v>
      </c>
      <c r="J5517">
        <v>0</v>
      </c>
      <c r="K5517">
        <v>0</v>
      </c>
      <c r="L5517">
        <v>0</v>
      </c>
      <c r="M5517" t="s">
        <v>3972</v>
      </c>
    </row>
    <row r="5518" spans="1:13">
      <c r="A5518" s="13">
        <f t="shared" si="86"/>
        <v>1</v>
      </c>
      <c r="B5518">
        <v>3008725</v>
      </c>
      <c r="C5518">
        <v>1400</v>
      </c>
      <c r="D5518">
        <v>1500</v>
      </c>
      <c r="E5518"/>
      <c r="F5518" t="s">
        <v>253</v>
      </c>
      <c r="G5518">
        <v>1</v>
      </c>
      <c r="H5518">
        <v>0</v>
      </c>
      <c r="I5518">
        <v>0</v>
      </c>
      <c r="J5518">
        <v>0</v>
      </c>
      <c r="K5518">
        <v>0</v>
      </c>
      <c r="L5518">
        <v>0</v>
      </c>
      <c r="M5518" t="s">
        <v>3973</v>
      </c>
    </row>
    <row r="5519" spans="1:13">
      <c r="A5519" s="13">
        <f t="shared" si="86"/>
        <v>3</v>
      </c>
      <c r="B5519">
        <v>3008726</v>
      </c>
      <c r="C5519">
        <v>1400</v>
      </c>
      <c r="D5519">
        <v>1500</v>
      </c>
      <c r="E5519"/>
      <c r="F5519" t="s">
        <v>253</v>
      </c>
      <c r="G5519">
        <v>3</v>
      </c>
      <c r="H5519">
        <v>0</v>
      </c>
      <c r="I5519">
        <v>0</v>
      </c>
      <c r="J5519">
        <v>0</v>
      </c>
      <c r="K5519">
        <v>0</v>
      </c>
      <c r="L5519">
        <v>0</v>
      </c>
      <c r="M5519" t="s">
        <v>3974</v>
      </c>
    </row>
    <row r="5520" spans="1:13">
      <c r="A5520" s="13">
        <f t="shared" si="86"/>
        <v>3</v>
      </c>
      <c r="B5520">
        <v>3008727</v>
      </c>
      <c r="C5520">
        <v>1400</v>
      </c>
      <c r="D5520">
        <v>1500</v>
      </c>
      <c r="E5520"/>
      <c r="F5520" t="s">
        <v>253</v>
      </c>
      <c r="G5520">
        <v>3</v>
      </c>
      <c r="H5520">
        <v>0</v>
      </c>
      <c r="I5520">
        <v>0</v>
      </c>
      <c r="J5520">
        <v>0</v>
      </c>
      <c r="K5520">
        <v>0</v>
      </c>
      <c r="L5520">
        <v>0</v>
      </c>
      <c r="M5520" t="s">
        <v>3975</v>
      </c>
    </row>
    <row r="5521" spans="1:13">
      <c r="A5521" s="13">
        <f t="shared" si="86"/>
        <v>1</v>
      </c>
      <c r="B5521">
        <v>3008728</v>
      </c>
      <c r="C5521">
        <v>1400</v>
      </c>
      <c r="D5521">
        <v>1500</v>
      </c>
      <c r="E5521"/>
      <c r="F5521" t="s">
        <v>253</v>
      </c>
      <c r="G5521">
        <v>1</v>
      </c>
      <c r="H5521">
        <v>0</v>
      </c>
      <c r="I5521">
        <v>0</v>
      </c>
      <c r="J5521">
        <v>0</v>
      </c>
      <c r="K5521">
        <v>0</v>
      </c>
      <c r="L5521">
        <v>0</v>
      </c>
      <c r="M5521" t="s">
        <v>8242</v>
      </c>
    </row>
    <row r="5522" spans="1:13">
      <c r="A5522" s="13">
        <f t="shared" si="86"/>
        <v>2</v>
      </c>
      <c r="B5522">
        <v>3008729</v>
      </c>
      <c r="C5522">
        <v>1400</v>
      </c>
      <c r="D5522">
        <v>1500</v>
      </c>
      <c r="E5522"/>
      <c r="F5522" t="s">
        <v>253</v>
      </c>
      <c r="G5522">
        <v>2</v>
      </c>
      <c r="H5522">
        <v>0</v>
      </c>
      <c r="I5522">
        <v>0</v>
      </c>
      <c r="J5522">
        <v>0</v>
      </c>
      <c r="K5522">
        <v>0</v>
      </c>
      <c r="L5522">
        <v>0</v>
      </c>
      <c r="M5522" t="s">
        <v>3976</v>
      </c>
    </row>
    <row r="5523" spans="1:13">
      <c r="A5523" s="13">
        <f t="shared" si="86"/>
        <v>1</v>
      </c>
      <c r="B5523">
        <v>3008730</v>
      </c>
      <c r="C5523">
        <v>1400</v>
      </c>
      <c r="D5523">
        <v>1500</v>
      </c>
      <c r="E5523"/>
      <c r="F5523" t="s">
        <v>253</v>
      </c>
      <c r="G5523">
        <v>1</v>
      </c>
      <c r="H5523">
        <v>0</v>
      </c>
      <c r="I5523">
        <v>0</v>
      </c>
      <c r="J5523">
        <v>0</v>
      </c>
      <c r="K5523">
        <v>0</v>
      </c>
      <c r="L5523">
        <v>0</v>
      </c>
      <c r="M5523" t="s">
        <v>3977</v>
      </c>
    </row>
    <row r="5524" spans="1:13">
      <c r="A5524" s="13">
        <f t="shared" si="86"/>
        <v>3</v>
      </c>
      <c r="B5524">
        <v>3008733</v>
      </c>
      <c r="C5524">
        <v>1400</v>
      </c>
      <c r="D5524">
        <v>1500</v>
      </c>
      <c r="E5524"/>
      <c r="F5524" t="s">
        <v>253</v>
      </c>
      <c r="G5524">
        <v>3</v>
      </c>
      <c r="H5524">
        <v>0</v>
      </c>
      <c r="I5524">
        <v>0</v>
      </c>
      <c r="J5524">
        <v>0</v>
      </c>
      <c r="K5524">
        <v>0</v>
      </c>
      <c r="L5524">
        <v>0</v>
      </c>
      <c r="M5524" t="s">
        <v>3978</v>
      </c>
    </row>
    <row r="5525" spans="1:13">
      <c r="A5525" s="13">
        <f t="shared" si="86"/>
        <v>11</v>
      </c>
      <c r="B5525">
        <v>3008734</v>
      </c>
      <c r="C5525">
        <v>1400</v>
      </c>
      <c r="D5525">
        <v>1500</v>
      </c>
      <c r="E5525"/>
      <c r="F5525" t="s">
        <v>253</v>
      </c>
      <c r="G5525">
        <v>11</v>
      </c>
      <c r="H5525">
        <v>0</v>
      </c>
      <c r="I5525">
        <v>0</v>
      </c>
      <c r="J5525">
        <v>0</v>
      </c>
      <c r="K5525">
        <v>0</v>
      </c>
      <c r="L5525">
        <v>0</v>
      </c>
      <c r="M5525" t="s">
        <v>3979</v>
      </c>
    </row>
    <row r="5526" spans="1:13">
      <c r="A5526" s="13">
        <f t="shared" si="86"/>
        <v>1</v>
      </c>
      <c r="B5526">
        <v>3008738</v>
      </c>
      <c r="C5526">
        <v>1400</v>
      </c>
      <c r="D5526">
        <v>1500</v>
      </c>
      <c r="E5526"/>
      <c r="F5526" t="s">
        <v>253</v>
      </c>
      <c r="G5526">
        <v>1</v>
      </c>
      <c r="H5526">
        <v>0</v>
      </c>
      <c r="I5526">
        <v>0</v>
      </c>
      <c r="J5526">
        <v>0</v>
      </c>
      <c r="K5526">
        <v>0</v>
      </c>
      <c r="L5526">
        <v>0</v>
      </c>
      <c r="M5526" t="s">
        <v>3980</v>
      </c>
    </row>
    <row r="5527" spans="1:13">
      <c r="A5527" s="13">
        <f t="shared" si="86"/>
        <v>2</v>
      </c>
      <c r="B5527">
        <v>3008739</v>
      </c>
      <c r="C5527">
        <v>1400</v>
      </c>
      <c r="D5527">
        <v>1500</v>
      </c>
      <c r="E5527"/>
      <c r="F5527" t="s">
        <v>253</v>
      </c>
      <c r="G5527">
        <v>2</v>
      </c>
      <c r="H5527">
        <v>0</v>
      </c>
      <c r="I5527">
        <v>0</v>
      </c>
      <c r="J5527">
        <v>0</v>
      </c>
      <c r="K5527">
        <v>0</v>
      </c>
      <c r="L5527">
        <v>0</v>
      </c>
      <c r="M5527" t="s">
        <v>3981</v>
      </c>
    </row>
    <row r="5528" spans="1:13">
      <c r="A5528" s="13">
        <f t="shared" si="86"/>
        <v>6</v>
      </c>
      <c r="B5528">
        <v>3008740</v>
      </c>
      <c r="C5528">
        <v>1400</v>
      </c>
      <c r="D5528">
        <v>1500</v>
      </c>
      <c r="E5528"/>
      <c r="F5528" t="s">
        <v>253</v>
      </c>
      <c r="G5528">
        <v>6</v>
      </c>
      <c r="H5528">
        <v>0</v>
      </c>
      <c r="I5528">
        <v>0</v>
      </c>
      <c r="J5528">
        <v>0</v>
      </c>
      <c r="K5528">
        <v>0</v>
      </c>
      <c r="L5528">
        <v>0</v>
      </c>
      <c r="M5528" t="s">
        <v>3982</v>
      </c>
    </row>
    <row r="5529" spans="1:13">
      <c r="A5529" s="13">
        <f t="shared" si="86"/>
        <v>4</v>
      </c>
      <c r="B5529">
        <v>3008741</v>
      </c>
      <c r="C5529">
        <v>1400</v>
      </c>
      <c r="D5529">
        <v>1500</v>
      </c>
      <c r="E5529"/>
      <c r="F5529" t="s">
        <v>253</v>
      </c>
      <c r="G5529">
        <v>4</v>
      </c>
      <c r="H5529">
        <v>0</v>
      </c>
      <c r="I5529">
        <v>0</v>
      </c>
      <c r="J5529">
        <v>0</v>
      </c>
      <c r="K5529">
        <v>0</v>
      </c>
      <c r="L5529">
        <v>0</v>
      </c>
      <c r="M5529" t="s">
        <v>3983</v>
      </c>
    </row>
    <row r="5530" spans="1:13">
      <c r="A5530" s="13">
        <f t="shared" si="86"/>
        <v>5</v>
      </c>
      <c r="B5530">
        <v>3008742</v>
      </c>
      <c r="C5530">
        <v>1400</v>
      </c>
      <c r="D5530">
        <v>1500</v>
      </c>
      <c r="E5530"/>
      <c r="F5530" t="s">
        <v>253</v>
      </c>
      <c r="G5530">
        <v>5</v>
      </c>
      <c r="H5530">
        <v>0</v>
      </c>
      <c r="I5530">
        <v>0</v>
      </c>
      <c r="J5530">
        <v>0</v>
      </c>
      <c r="K5530">
        <v>0</v>
      </c>
      <c r="L5530">
        <v>0</v>
      </c>
      <c r="M5530" t="s">
        <v>3984</v>
      </c>
    </row>
    <row r="5531" spans="1:13">
      <c r="A5531" s="13">
        <f t="shared" si="86"/>
        <v>2</v>
      </c>
      <c r="B5531">
        <v>3008743</v>
      </c>
      <c r="C5531">
        <v>1400</v>
      </c>
      <c r="D5531">
        <v>1500</v>
      </c>
      <c r="E5531"/>
      <c r="F5531" t="s">
        <v>253</v>
      </c>
      <c r="G5531">
        <v>2</v>
      </c>
      <c r="H5531">
        <v>0</v>
      </c>
      <c r="I5531">
        <v>0</v>
      </c>
      <c r="J5531">
        <v>0</v>
      </c>
      <c r="K5531">
        <v>0</v>
      </c>
      <c r="L5531">
        <v>0</v>
      </c>
      <c r="M5531" t="s">
        <v>3985</v>
      </c>
    </row>
    <row r="5532" spans="1:13">
      <c r="A5532" s="13">
        <f t="shared" si="86"/>
        <v>3</v>
      </c>
      <c r="B5532">
        <v>3008744</v>
      </c>
      <c r="C5532">
        <v>1400</v>
      </c>
      <c r="D5532">
        <v>1500</v>
      </c>
      <c r="E5532"/>
      <c r="F5532" t="s">
        <v>1443</v>
      </c>
      <c r="G5532">
        <v>3</v>
      </c>
      <c r="H5532">
        <v>0</v>
      </c>
      <c r="I5532">
        <v>0</v>
      </c>
      <c r="J5532">
        <v>0</v>
      </c>
      <c r="K5532">
        <v>0</v>
      </c>
      <c r="L5532">
        <v>0</v>
      </c>
      <c r="M5532" t="s">
        <v>3986</v>
      </c>
    </row>
    <row r="5533" spans="1:13">
      <c r="A5533" s="13">
        <f t="shared" si="86"/>
        <v>5</v>
      </c>
      <c r="B5533">
        <v>3008745</v>
      </c>
      <c r="C5533">
        <v>1400</v>
      </c>
      <c r="D5533">
        <v>1500</v>
      </c>
      <c r="E5533"/>
      <c r="F5533" t="s">
        <v>253</v>
      </c>
      <c r="G5533">
        <v>5</v>
      </c>
      <c r="H5533">
        <v>0</v>
      </c>
      <c r="I5533">
        <v>0</v>
      </c>
      <c r="J5533">
        <v>0</v>
      </c>
      <c r="K5533">
        <v>0</v>
      </c>
      <c r="L5533">
        <v>0</v>
      </c>
      <c r="M5533" t="s">
        <v>3987</v>
      </c>
    </row>
    <row r="5534" spans="1:13">
      <c r="A5534" s="13">
        <f t="shared" si="86"/>
        <v>1</v>
      </c>
      <c r="B5534">
        <v>3008746</v>
      </c>
      <c r="C5534">
        <v>1400</v>
      </c>
      <c r="D5534">
        <v>1500</v>
      </c>
      <c r="E5534"/>
      <c r="F5534" t="s">
        <v>253</v>
      </c>
      <c r="G5534">
        <v>1</v>
      </c>
      <c r="H5534">
        <v>0</v>
      </c>
      <c r="I5534">
        <v>0</v>
      </c>
      <c r="J5534">
        <v>0</v>
      </c>
      <c r="K5534">
        <v>0</v>
      </c>
      <c r="L5534">
        <v>0</v>
      </c>
      <c r="M5534" t="s">
        <v>8390</v>
      </c>
    </row>
    <row r="5535" spans="1:13">
      <c r="A5535" s="13">
        <f t="shared" si="86"/>
        <v>6</v>
      </c>
      <c r="B5535">
        <v>3008747</v>
      </c>
      <c r="C5535">
        <v>1400</v>
      </c>
      <c r="D5535">
        <v>1500</v>
      </c>
      <c r="E5535"/>
      <c r="F5535" t="s">
        <v>253</v>
      </c>
      <c r="G5535">
        <v>6</v>
      </c>
      <c r="H5535">
        <v>0</v>
      </c>
      <c r="I5535">
        <v>0</v>
      </c>
      <c r="J5535">
        <v>0</v>
      </c>
      <c r="K5535">
        <v>0</v>
      </c>
      <c r="L5535">
        <v>0</v>
      </c>
      <c r="M5535" t="s">
        <v>8485</v>
      </c>
    </row>
    <row r="5536" spans="1:13">
      <c r="A5536" s="13">
        <f t="shared" si="86"/>
        <v>2</v>
      </c>
      <c r="B5536">
        <v>3008748</v>
      </c>
      <c r="C5536">
        <v>1400</v>
      </c>
      <c r="D5536">
        <v>1500</v>
      </c>
      <c r="E5536"/>
      <c r="F5536" t="s">
        <v>253</v>
      </c>
      <c r="G5536">
        <v>2</v>
      </c>
      <c r="H5536">
        <v>0</v>
      </c>
      <c r="I5536">
        <v>0</v>
      </c>
      <c r="J5536">
        <v>0</v>
      </c>
      <c r="K5536">
        <v>0</v>
      </c>
      <c r="L5536">
        <v>0</v>
      </c>
      <c r="M5536" t="s">
        <v>8630</v>
      </c>
    </row>
    <row r="5537" spans="1:13">
      <c r="A5537" s="13">
        <f t="shared" si="86"/>
        <v>5</v>
      </c>
      <c r="B5537">
        <v>3008749</v>
      </c>
      <c r="C5537">
        <v>1400</v>
      </c>
      <c r="D5537">
        <v>1500</v>
      </c>
      <c r="E5537"/>
      <c r="F5537" t="s">
        <v>253</v>
      </c>
      <c r="G5537">
        <v>5</v>
      </c>
      <c r="H5537">
        <v>0</v>
      </c>
      <c r="I5537">
        <v>0</v>
      </c>
      <c r="J5537">
        <v>0</v>
      </c>
      <c r="K5537">
        <v>0</v>
      </c>
      <c r="L5537">
        <v>0</v>
      </c>
      <c r="M5537" t="s">
        <v>8639</v>
      </c>
    </row>
    <row r="5538" spans="1:13">
      <c r="A5538" s="13">
        <f t="shared" si="86"/>
        <v>2</v>
      </c>
      <c r="B5538">
        <v>3008750</v>
      </c>
      <c r="C5538">
        <v>1400</v>
      </c>
      <c r="D5538">
        <v>1500</v>
      </c>
      <c r="E5538"/>
      <c r="F5538" t="s">
        <v>253</v>
      </c>
      <c r="G5538">
        <v>2</v>
      </c>
      <c r="H5538">
        <v>0</v>
      </c>
      <c r="I5538">
        <v>0</v>
      </c>
      <c r="J5538">
        <v>0</v>
      </c>
      <c r="K5538">
        <v>0</v>
      </c>
      <c r="L5538">
        <v>0</v>
      </c>
      <c r="M5538" t="s">
        <v>3988</v>
      </c>
    </row>
    <row r="5539" spans="1:13">
      <c r="A5539" s="13">
        <f t="shared" si="86"/>
        <v>1</v>
      </c>
      <c r="B5539">
        <v>3008751</v>
      </c>
      <c r="C5539">
        <v>1400</v>
      </c>
      <c r="D5539">
        <v>1500</v>
      </c>
      <c r="E5539"/>
      <c r="F5539" t="s">
        <v>253</v>
      </c>
      <c r="G5539">
        <v>1</v>
      </c>
      <c r="H5539">
        <v>0</v>
      </c>
      <c r="I5539">
        <v>0</v>
      </c>
      <c r="J5539">
        <v>0</v>
      </c>
      <c r="K5539">
        <v>0</v>
      </c>
      <c r="L5539">
        <v>0</v>
      </c>
      <c r="M5539" t="s">
        <v>3989</v>
      </c>
    </row>
    <row r="5540" spans="1:13">
      <c r="A5540" s="13">
        <f t="shared" si="86"/>
        <v>4</v>
      </c>
      <c r="B5540">
        <v>3008753</v>
      </c>
      <c r="C5540">
        <v>1400</v>
      </c>
      <c r="D5540">
        <v>1500</v>
      </c>
      <c r="E5540"/>
      <c r="F5540" t="s">
        <v>253</v>
      </c>
      <c r="G5540">
        <v>4</v>
      </c>
      <c r="H5540">
        <v>0</v>
      </c>
      <c r="I5540">
        <v>0</v>
      </c>
      <c r="J5540">
        <v>0</v>
      </c>
      <c r="K5540">
        <v>0</v>
      </c>
      <c r="L5540">
        <v>0</v>
      </c>
      <c r="M5540" t="s">
        <v>3990</v>
      </c>
    </row>
    <row r="5541" spans="1:13">
      <c r="A5541" s="13">
        <f t="shared" si="86"/>
        <v>8</v>
      </c>
      <c r="B5541">
        <v>3008754</v>
      </c>
      <c r="C5541">
        <v>1400</v>
      </c>
      <c r="D5541">
        <v>1500</v>
      </c>
      <c r="E5541"/>
      <c r="F5541" t="s">
        <v>253</v>
      </c>
      <c r="G5541">
        <v>8</v>
      </c>
      <c r="H5541">
        <v>0</v>
      </c>
      <c r="I5541">
        <v>0</v>
      </c>
      <c r="J5541">
        <v>0</v>
      </c>
      <c r="K5541">
        <v>0</v>
      </c>
      <c r="L5541">
        <v>0</v>
      </c>
      <c r="M5541" t="s">
        <v>3991</v>
      </c>
    </row>
    <row r="5542" spans="1:13">
      <c r="A5542" s="13">
        <f t="shared" si="86"/>
        <v>4</v>
      </c>
      <c r="B5542">
        <v>3008755</v>
      </c>
      <c r="C5542">
        <v>1400</v>
      </c>
      <c r="D5542">
        <v>1500</v>
      </c>
      <c r="E5542"/>
      <c r="F5542" t="s">
        <v>253</v>
      </c>
      <c r="G5542">
        <v>4</v>
      </c>
      <c r="H5542">
        <v>0</v>
      </c>
      <c r="I5542">
        <v>0</v>
      </c>
      <c r="J5542">
        <v>0</v>
      </c>
      <c r="K5542">
        <v>0</v>
      </c>
      <c r="L5542">
        <v>0</v>
      </c>
      <c r="M5542" t="s">
        <v>3992</v>
      </c>
    </row>
    <row r="5543" spans="1:13">
      <c r="A5543" s="13">
        <f t="shared" si="86"/>
        <v>8</v>
      </c>
      <c r="B5543">
        <v>3008756</v>
      </c>
      <c r="C5543">
        <v>1400</v>
      </c>
      <c r="D5543">
        <v>1500</v>
      </c>
      <c r="E5543"/>
      <c r="F5543" t="s">
        <v>253</v>
      </c>
      <c r="G5543">
        <v>8</v>
      </c>
      <c r="H5543">
        <v>0</v>
      </c>
      <c r="I5543">
        <v>0</v>
      </c>
      <c r="J5543">
        <v>0</v>
      </c>
      <c r="K5543">
        <v>0</v>
      </c>
      <c r="L5543">
        <v>0</v>
      </c>
      <c r="M5543" t="s">
        <v>3993</v>
      </c>
    </row>
    <row r="5544" spans="1:13">
      <c r="A5544" s="13">
        <f t="shared" si="86"/>
        <v>1</v>
      </c>
      <c r="B5544">
        <v>3008757</v>
      </c>
      <c r="C5544">
        <v>1400</v>
      </c>
      <c r="D5544">
        <v>1500</v>
      </c>
      <c r="E5544"/>
      <c r="F5544" t="s">
        <v>253</v>
      </c>
      <c r="G5544">
        <v>1</v>
      </c>
      <c r="H5544">
        <v>0</v>
      </c>
      <c r="I5544">
        <v>0</v>
      </c>
      <c r="J5544">
        <v>0</v>
      </c>
      <c r="K5544">
        <v>0</v>
      </c>
      <c r="L5544">
        <v>0</v>
      </c>
      <c r="M5544" t="s">
        <v>3994</v>
      </c>
    </row>
    <row r="5545" spans="1:13">
      <c r="A5545" s="13">
        <f t="shared" si="86"/>
        <v>8</v>
      </c>
      <c r="B5545">
        <v>3008758</v>
      </c>
      <c r="C5545">
        <v>1400</v>
      </c>
      <c r="D5545">
        <v>1500</v>
      </c>
      <c r="E5545"/>
      <c r="F5545" t="s">
        <v>253</v>
      </c>
      <c r="G5545">
        <v>8</v>
      </c>
      <c r="H5545">
        <v>0</v>
      </c>
      <c r="I5545">
        <v>0</v>
      </c>
      <c r="J5545">
        <v>0</v>
      </c>
      <c r="K5545">
        <v>0</v>
      </c>
      <c r="L5545">
        <v>0</v>
      </c>
      <c r="M5545" t="s">
        <v>8391</v>
      </c>
    </row>
    <row r="5546" spans="1:13">
      <c r="A5546" s="13">
        <f t="shared" si="86"/>
        <v>1</v>
      </c>
      <c r="B5546">
        <v>3008759</v>
      </c>
      <c r="C5546">
        <v>1400</v>
      </c>
      <c r="D5546">
        <v>1500</v>
      </c>
      <c r="E5546"/>
      <c r="F5546" t="s">
        <v>253</v>
      </c>
      <c r="G5546">
        <v>1</v>
      </c>
      <c r="H5546">
        <v>0</v>
      </c>
      <c r="I5546">
        <v>0</v>
      </c>
      <c r="J5546">
        <v>0</v>
      </c>
      <c r="K5546">
        <v>0</v>
      </c>
      <c r="L5546">
        <v>0</v>
      </c>
      <c r="M5546" t="s">
        <v>8644</v>
      </c>
    </row>
    <row r="5547" spans="1:13">
      <c r="A5547" s="13">
        <f t="shared" si="86"/>
        <v>7</v>
      </c>
      <c r="B5547">
        <v>3008760</v>
      </c>
      <c r="C5547">
        <v>1400</v>
      </c>
      <c r="D5547">
        <v>1500</v>
      </c>
      <c r="E5547"/>
      <c r="F5547" t="s">
        <v>253</v>
      </c>
      <c r="G5547">
        <v>7</v>
      </c>
      <c r="H5547">
        <v>0</v>
      </c>
      <c r="I5547">
        <v>0</v>
      </c>
      <c r="J5547">
        <v>0</v>
      </c>
      <c r="K5547">
        <v>0</v>
      </c>
      <c r="L5547">
        <v>0</v>
      </c>
      <c r="M5547" t="s">
        <v>8263</v>
      </c>
    </row>
    <row r="5548" spans="1:13">
      <c r="A5548" s="13">
        <f t="shared" si="86"/>
        <v>1</v>
      </c>
      <c r="B5548">
        <v>3008761</v>
      </c>
      <c r="C5548">
        <v>1400</v>
      </c>
      <c r="D5548">
        <v>1500</v>
      </c>
      <c r="E5548"/>
      <c r="F5548" t="s">
        <v>253</v>
      </c>
      <c r="G5548">
        <v>1</v>
      </c>
      <c r="H5548">
        <v>0</v>
      </c>
      <c r="I5548">
        <v>0</v>
      </c>
      <c r="J5548">
        <v>0</v>
      </c>
      <c r="K5548">
        <v>0</v>
      </c>
      <c r="L5548">
        <v>0</v>
      </c>
      <c r="M5548" t="s">
        <v>8294</v>
      </c>
    </row>
    <row r="5549" spans="1:13">
      <c r="A5549" s="13">
        <f t="shared" si="86"/>
        <v>1</v>
      </c>
      <c r="B5549">
        <v>3008762</v>
      </c>
      <c r="C5549">
        <v>1400</v>
      </c>
      <c r="D5549">
        <v>1500</v>
      </c>
      <c r="E5549"/>
      <c r="F5549" t="s">
        <v>253</v>
      </c>
      <c r="G5549">
        <v>1</v>
      </c>
      <c r="H5549">
        <v>0</v>
      </c>
      <c r="I5549">
        <v>0</v>
      </c>
      <c r="J5549">
        <v>0</v>
      </c>
      <c r="K5549">
        <v>0</v>
      </c>
      <c r="L5549">
        <v>0</v>
      </c>
      <c r="M5549" t="s">
        <v>9513</v>
      </c>
    </row>
    <row r="5550" spans="1:13">
      <c r="A5550" s="13">
        <f t="shared" si="86"/>
        <v>1</v>
      </c>
      <c r="B5550">
        <v>3008763</v>
      </c>
      <c r="C5550">
        <v>1400</v>
      </c>
      <c r="D5550">
        <v>1500</v>
      </c>
      <c r="E5550"/>
      <c r="F5550" t="s">
        <v>253</v>
      </c>
      <c r="G5550">
        <v>1</v>
      </c>
      <c r="H5550">
        <v>0</v>
      </c>
      <c r="I5550">
        <v>0</v>
      </c>
      <c r="J5550">
        <v>0</v>
      </c>
      <c r="K5550">
        <v>0</v>
      </c>
      <c r="L5550">
        <v>0</v>
      </c>
      <c r="M5550" t="s">
        <v>8205</v>
      </c>
    </row>
    <row r="5551" spans="1:13">
      <c r="A5551" s="13">
        <f t="shared" si="86"/>
        <v>6</v>
      </c>
      <c r="B5551">
        <v>3008764</v>
      </c>
      <c r="C5551">
        <v>1400</v>
      </c>
      <c r="D5551">
        <v>1500</v>
      </c>
      <c r="E5551"/>
      <c r="F5551" t="s">
        <v>253</v>
      </c>
      <c r="G5551">
        <v>6</v>
      </c>
      <c r="H5551">
        <v>0</v>
      </c>
      <c r="I5551">
        <v>0</v>
      </c>
      <c r="J5551">
        <v>0</v>
      </c>
      <c r="K5551">
        <v>0</v>
      </c>
      <c r="L5551">
        <v>0</v>
      </c>
      <c r="M5551" t="s">
        <v>3995</v>
      </c>
    </row>
    <row r="5552" spans="1:13">
      <c r="A5552" s="13">
        <f t="shared" si="86"/>
        <v>2</v>
      </c>
      <c r="B5552">
        <v>3008765</v>
      </c>
      <c r="C5552">
        <v>1400</v>
      </c>
      <c r="D5552">
        <v>1500</v>
      </c>
      <c r="E5552"/>
      <c r="F5552" t="s">
        <v>253</v>
      </c>
      <c r="G5552">
        <v>2</v>
      </c>
      <c r="H5552">
        <v>0</v>
      </c>
      <c r="I5552">
        <v>0</v>
      </c>
      <c r="J5552">
        <v>0</v>
      </c>
      <c r="K5552">
        <v>0</v>
      </c>
      <c r="L5552">
        <v>0</v>
      </c>
      <c r="M5552" t="s">
        <v>3996</v>
      </c>
    </row>
    <row r="5553" spans="1:13">
      <c r="A5553" s="13">
        <f t="shared" si="86"/>
        <v>1</v>
      </c>
      <c r="B5553">
        <v>3008766</v>
      </c>
      <c r="C5553">
        <v>1400</v>
      </c>
      <c r="D5553">
        <v>1500</v>
      </c>
      <c r="E5553"/>
      <c r="F5553" t="s">
        <v>253</v>
      </c>
      <c r="G5553">
        <v>1</v>
      </c>
      <c r="H5553">
        <v>0</v>
      </c>
      <c r="I5553">
        <v>0</v>
      </c>
      <c r="J5553">
        <v>0</v>
      </c>
      <c r="K5553">
        <v>0</v>
      </c>
      <c r="L5553">
        <v>0</v>
      </c>
      <c r="M5553" t="s">
        <v>9514</v>
      </c>
    </row>
    <row r="5554" spans="1:13">
      <c r="A5554" s="13">
        <f t="shared" si="86"/>
        <v>1</v>
      </c>
      <c r="B5554">
        <v>3008767</v>
      </c>
      <c r="C5554">
        <v>1400</v>
      </c>
      <c r="D5554">
        <v>1500</v>
      </c>
      <c r="E5554"/>
      <c r="F5554" t="s">
        <v>253</v>
      </c>
      <c r="G5554">
        <v>1</v>
      </c>
      <c r="H5554">
        <v>0</v>
      </c>
      <c r="I5554">
        <v>0</v>
      </c>
      <c r="J5554">
        <v>0</v>
      </c>
      <c r="K5554">
        <v>0</v>
      </c>
      <c r="L5554">
        <v>0</v>
      </c>
      <c r="M5554" t="s">
        <v>3997</v>
      </c>
    </row>
    <row r="5555" spans="1:13">
      <c r="A5555" s="13">
        <f t="shared" si="86"/>
        <v>1</v>
      </c>
      <c r="B5555">
        <v>3008768</v>
      </c>
      <c r="C5555">
        <v>1400</v>
      </c>
      <c r="D5555">
        <v>1500</v>
      </c>
      <c r="E5555"/>
      <c r="F5555" t="s">
        <v>253</v>
      </c>
      <c r="G5555">
        <v>1</v>
      </c>
      <c r="H5555">
        <v>0</v>
      </c>
      <c r="I5555">
        <v>0</v>
      </c>
      <c r="J5555">
        <v>0</v>
      </c>
      <c r="K5555">
        <v>0</v>
      </c>
      <c r="L5555">
        <v>0</v>
      </c>
      <c r="M5555" t="s">
        <v>3998</v>
      </c>
    </row>
    <row r="5556" spans="1:13">
      <c r="A5556" s="13">
        <f t="shared" si="86"/>
        <v>1</v>
      </c>
      <c r="B5556">
        <v>3008770</v>
      </c>
      <c r="C5556">
        <v>1400</v>
      </c>
      <c r="D5556">
        <v>1500</v>
      </c>
      <c r="E5556"/>
      <c r="F5556" t="s">
        <v>253</v>
      </c>
      <c r="G5556">
        <v>1</v>
      </c>
      <c r="H5556">
        <v>0</v>
      </c>
      <c r="I5556">
        <v>0</v>
      </c>
      <c r="J5556">
        <v>0</v>
      </c>
      <c r="K5556">
        <v>0</v>
      </c>
      <c r="L5556">
        <v>0</v>
      </c>
      <c r="M5556" t="s">
        <v>3999</v>
      </c>
    </row>
    <row r="5557" spans="1:13">
      <c r="A5557" s="13">
        <f t="shared" si="86"/>
        <v>3</v>
      </c>
      <c r="B5557">
        <v>3008771</v>
      </c>
      <c r="C5557">
        <v>1400</v>
      </c>
      <c r="D5557">
        <v>1500</v>
      </c>
      <c r="E5557"/>
      <c r="F5557" t="s">
        <v>253</v>
      </c>
      <c r="G5557">
        <v>3</v>
      </c>
      <c r="H5557">
        <v>0</v>
      </c>
      <c r="I5557">
        <v>0</v>
      </c>
      <c r="J5557">
        <v>0</v>
      </c>
      <c r="K5557">
        <v>0</v>
      </c>
      <c r="L5557">
        <v>0</v>
      </c>
      <c r="M5557" t="s">
        <v>4000</v>
      </c>
    </row>
    <row r="5558" spans="1:13">
      <c r="A5558" s="13">
        <f t="shared" si="86"/>
        <v>8</v>
      </c>
      <c r="B5558">
        <v>3008772</v>
      </c>
      <c r="C5558">
        <v>1400</v>
      </c>
      <c r="D5558">
        <v>1500</v>
      </c>
      <c r="E5558"/>
      <c r="F5558" t="s">
        <v>253</v>
      </c>
      <c r="G5558">
        <v>8</v>
      </c>
      <c r="H5558">
        <v>0</v>
      </c>
      <c r="I5558">
        <v>0</v>
      </c>
      <c r="J5558">
        <v>0</v>
      </c>
      <c r="K5558">
        <v>0</v>
      </c>
      <c r="L5558">
        <v>0</v>
      </c>
      <c r="M5558" t="s">
        <v>4001</v>
      </c>
    </row>
    <row r="5559" spans="1:13">
      <c r="A5559" s="13">
        <f t="shared" si="86"/>
        <v>12</v>
      </c>
      <c r="B5559">
        <v>3008773</v>
      </c>
      <c r="C5559">
        <v>1400</v>
      </c>
      <c r="D5559">
        <v>1500</v>
      </c>
      <c r="E5559"/>
      <c r="F5559" t="s">
        <v>253</v>
      </c>
      <c r="G5559">
        <v>12</v>
      </c>
      <c r="H5559">
        <v>0</v>
      </c>
      <c r="I5559">
        <v>0</v>
      </c>
      <c r="J5559">
        <v>0</v>
      </c>
      <c r="K5559">
        <v>0</v>
      </c>
      <c r="L5559">
        <v>0</v>
      </c>
      <c r="M5559" t="s">
        <v>4002</v>
      </c>
    </row>
    <row r="5560" spans="1:13">
      <c r="A5560" s="13">
        <f t="shared" si="86"/>
        <v>1</v>
      </c>
      <c r="B5560">
        <v>3008774</v>
      </c>
      <c r="C5560">
        <v>1400</v>
      </c>
      <c r="D5560">
        <v>1500</v>
      </c>
      <c r="E5560"/>
      <c r="F5560" t="s">
        <v>253</v>
      </c>
      <c r="G5560">
        <v>1</v>
      </c>
      <c r="H5560">
        <v>0</v>
      </c>
      <c r="I5560">
        <v>0</v>
      </c>
      <c r="J5560">
        <v>0</v>
      </c>
      <c r="K5560">
        <v>0</v>
      </c>
      <c r="L5560">
        <v>0</v>
      </c>
      <c r="M5560" t="s">
        <v>9234</v>
      </c>
    </row>
    <row r="5561" spans="1:13">
      <c r="A5561" s="13">
        <f t="shared" si="86"/>
        <v>2</v>
      </c>
      <c r="B5561">
        <v>3008775</v>
      </c>
      <c r="C5561">
        <v>1400</v>
      </c>
      <c r="D5561">
        <v>1500</v>
      </c>
      <c r="E5561"/>
      <c r="F5561" t="s">
        <v>253</v>
      </c>
      <c r="G5561">
        <v>2</v>
      </c>
      <c r="H5561">
        <v>0</v>
      </c>
      <c r="I5561">
        <v>0</v>
      </c>
      <c r="J5561">
        <v>0</v>
      </c>
      <c r="K5561">
        <v>0</v>
      </c>
      <c r="L5561">
        <v>0</v>
      </c>
      <c r="M5561" t="s">
        <v>7714</v>
      </c>
    </row>
    <row r="5562" spans="1:13">
      <c r="A5562" s="13">
        <f t="shared" si="86"/>
        <v>4</v>
      </c>
      <c r="B5562">
        <v>3008776</v>
      </c>
      <c r="C5562">
        <v>1400</v>
      </c>
      <c r="D5562">
        <v>1500</v>
      </c>
      <c r="E5562"/>
      <c r="F5562" t="s">
        <v>253</v>
      </c>
      <c r="G5562">
        <v>4</v>
      </c>
      <c r="H5562">
        <v>0</v>
      </c>
      <c r="I5562">
        <v>0</v>
      </c>
      <c r="J5562">
        <v>0</v>
      </c>
      <c r="K5562">
        <v>0</v>
      </c>
      <c r="L5562">
        <v>0</v>
      </c>
      <c r="M5562" t="s">
        <v>8021</v>
      </c>
    </row>
    <row r="5563" spans="1:13">
      <c r="A5563" s="13">
        <f t="shared" si="86"/>
        <v>1</v>
      </c>
      <c r="B5563">
        <v>3008777</v>
      </c>
      <c r="C5563">
        <v>1380</v>
      </c>
      <c r="D5563">
        <v>1500</v>
      </c>
      <c r="E5563"/>
      <c r="F5563" t="s">
        <v>253</v>
      </c>
      <c r="G5563">
        <v>1</v>
      </c>
      <c r="H5563">
        <v>0</v>
      </c>
      <c r="I5563">
        <v>0</v>
      </c>
      <c r="J5563">
        <v>0</v>
      </c>
      <c r="K5563">
        <v>0</v>
      </c>
      <c r="L5563">
        <v>0</v>
      </c>
      <c r="M5563" t="s">
        <v>4003</v>
      </c>
    </row>
    <row r="5564" spans="1:13">
      <c r="A5564" s="13">
        <f t="shared" si="86"/>
        <v>2</v>
      </c>
      <c r="B5564">
        <v>3008777</v>
      </c>
      <c r="C5564">
        <v>1400</v>
      </c>
      <c r="D5564">
        <v>1500</v>
      </c>
      <c r="E5564"/>
      <c r="F5564" t="s">
        <v>253</v>
      </c>
      <c r="G5564">
        <v>2</v>
      </c>
      <c r="H5564">
        <v>0</v>
      </c>
      <c r="I5564">
        <v>0</v>
      </c>
      <c r="J5564">
        <v>0</v>
      </c>
      <c r="K5564">
        <v>0</v>
      </c>
      <c r="L5564">
        <v>0</v>
      </c>
      <c r="M5564" t="s">
        <v>4003</v>
      </c>
    </row>
    <row r="5565" spans="1:13">
      <c r="A5565" s="13">
        <f t="shared" si="86"/>
        <v>1496</v>
      </c>
      <c r="B5565">
        <v>3008778</v>
      </c>
      <c r="C5565">
        <v>1400</v>
      </c>
      <c r="D5565">
        <v>1500</v>
      </c>
      <c r="E5565"/>
      <c r="F5565" t="s">
        <v>253</v>
      </c>
      <c r="G5565" s="177">
        <v>1496</v>
      </c>
      <c r="H5565">
        <v>0</v>
      </c>
      <c r="I5565">
        <v>0</v>
      </c>
      <c r="J5565">
        <v>0</v>
      </c>
      <c r="K5565">
        <v>0</v>
      </c>
      <c r="L5565">
        <v>0</v>
      </c>
      <c r="M5565" t="s">
        <v>4004</v>
      </c>
    </row>
    <row r="5566" spans="1:13">
      <c r="A5566" s="13">
        <f t="shared" si="86"/>
        <v>10</v>
      </c>
      <c r="B5566">
        <v>3008779</v>
      </c>
      <c r="C5566">
        <v>1400</v>
      </c>
      <c r="D5566">
        <v>1500</v>
      </c>
      <c r="E5566"/>
      <c r="F5566" t="s">
        <v>253</v>
      </c>
      <c r="G5566">
        <v>10</v>
      </c>
      <c r="H5566">
        <v>0</v>
      </c>
      <c r="I5566">
        <v>0</v>
      </c>
      <c r="J5566">
        <v>0</v>
      </c>
      <c r="K5566">
        <v>0</v>
      </c>
      <c r="L5566">
        <v>0</v>
      </c>
      <c r="M5566" t="s">
        <v>4005</v>
      </c>
    </row>
    <row r="5567" spans="1:13">
      <c r="A5567" s="13">
        <f t="shared" si="86"/>
        <v>2</v>
      </c>
      <c r="B5567">
        <v>3008781</v>
      </c>
      <c r="C5567">
        <v>1400</v>
      </c>
      <c r="D5567">
        <v>1500</v>
      </c>
      <c r="E5567"/>
      <c r="F5567" t="s">
        <v>253</v>
      </c>
      <c r="G5567">
        <v>2</v>
      </c>
      <c r="H5567">
        <v>0</v>
      </c>
      <c r="I5567">
        <v>0</v>
      </c>
      <c r="J5567">
        <v>0</v>
      </c>
      <c r="K5567">
        <v>0</v>
      </c>
      <c r="L5567">
        <v>0</v>
      </c>
      <c r="M5567" t="s">
        <v>4006</v>
      </c>
    </row>
    <row r="5568" spans="1:13">
      <c r="A5568" s="13">
        <f t="shared" si="86"/>
        <v>2</v>
      </c>
      <c r="B5568">
        <v>3008782</v>
      </c>
      <c r="C5568">
        <v>1400</v>
      </c>
      <c r="D5568">
        <v>1500</v>
      </c>
      <c r="E5568"/>
      <c r="F5568" t="s">
        <v>253</v>
      </c>
      <c r="G5568">
        <v>2</v>
      </c>
      <c r="H5568">
        <v>0</v>
      </c>
      <c r="I5568">
        <v>0</v>
      </c>
      <c r="J5568">
        <v>0</v>
      </c>
      <c r="K5568">
        <v>0</v>
      </c>
      <c r="L5568">
        <v>0</v>
      </c>
      <c r="M5568" t="s">
        <v>4007</v>
      </c>
    </row>
    <row r="5569" spans="1:13">
      <c r="A5569" s="13">
        <f t="shared" si="86"/>
        <v>4</v>
      </c>
      <c r="B5569">
        <v>3008783</v>
      </c>
      <c r="C5569">
        <v>1400</v>
      </c>
      <c r="D5569">
        <v>1500</v>
      </c>
      <c r="E5569"/>
      <c r="F5569" t="s">
        <v>253</v>
      </c>
      <c r="G5569">
        <v>4</v>
      </c>
      <c r="H5569">
        <v>0</v>
      </c>
      <c r="I5569">
        <v>0</v>
      </c>
      <c r="J5569">
        <v>0</v>
      </c>
      <c r="K5569">
        <v>0</v>
      </c>
      <c r="L5569">
        <v>0</v>
      </c>
      <c r="M5569" t="s">
        <v>4008</v>
      </c>
    </row>
    <row r="5570" spans="1:13">
      <c r="A5570" s="13">
        <f t="shared" si="86"/>
        <v>13</v>
      </c>
      <c r="B5570">
        <v>3008785</v>
      </c>
      <c r="C5570">
        <v>1400</v>
      </c>
      <c r="D5570">
        <v>1500</v>
      </c>
      <c r="E5570"/>
      <c r="F5570" t="s">
        <v>253</v>
      </c>
      <c r="G5570">
        <v>13</v>
      </c>
      <c r="H5570">
        <v>0</v>
      </c>
      <c r="I5570">
        <v>0</v>
      </c>
      <c r="J5570">
        <v>0</v>
      </c>
      <c r="K5570">
        <v>0</v>
      </c>
      <c r="L5570">
        <v>0</v>
      </c>
      <c r="M5570" t="s">
        <v>4009</v>
      </c>
    </row>
    <row r="5571" spans="1:13">
      <c r="A5571" s="13">
        <f t="shared" ref="A5571:A5634" si="87">G5571+H5571+I5571</f>
        <v>6</v>
      </c>
      <c r="B5571">
        <v>3008786</v>
      </c>
      <c r="C5571">
        <v>1400</v>
      </c>
      <c r="D5571">
        <v>1500</v>
      </c>
      <c r="E5571"/>
      <c r="F5571" t="s">
        <v>253</v>
      </c>
      <c r="G5571">
        <v>6</v>
      </c>
      <c r="H5571">
        <v>0</v>
      </c>
      <c r="I5571">
        <v>0</v>
      </c>
      <c r="J5571">
        <v>0</v>
      </c>
      <c r="K5571">
        <v>0</v>
      </c>
      <c r="L5571">
        <v>0</v>
      </c>
      <c r="M5571" t="s">
        <v>8049</v>
      </c>
    </row>
    <row r="5572" spans="1:13">
      <c r="A5572" s="13">
        <f t="shared" si="87"/>
        <v>1</v>
      </c>
      <c r="B5572">
        <v>3008788</v>
      </c>
      <c r="C5572">
        <v>1400</v>
      </c>
      <c r="D5572">
        <v>1500</v>
      </c>
      <c r="E5572"/>
      <c r="F5572" t="s">
        <v>253</v>
      </c>
      <c r="G5572">
        <v>1</v>
      </c>
      <c r="H5572">
        <v>0</v>
      </c>
      <c r="I5572">
        <v>0</v>
      </c>
      <c r="J5572">
        <v>0</v>
      </c>
      <c r="K5572">
        <v>0</v>
      </c>
      <c r="L5572">
        <v>0</v>
      </c>
      <c r="M5572" t="s">
        <v>9264</v>
      </c>
    </row>
    <row r="5573" spans="1:13">
      <c r="A5573" s="13">
        <f t="shared" si="87"/>
        <v>1</v>
      </c>
      <c r="B5573">
        <v>3008789</v>
      </c>
      <c r="C5573">
        <v>1400</v>
      </c>
      <c r="D5573">
        <v>1500</v>
      </c>
      <c r="E5573"/>
      <c r="F5573" t="s">
        <v>253</v>
      </c>
      <c r="G5573">
        <v>1</v>
      </c>
      <c r="H5573">
        <v>0</v>
      </c>
      <c r="I5573">
        <v>0</v>
      </c>
      <c r="J5573">
        <v>0</v>
      </c>
      <c r="K5573">
        <v>0</v>
      </c>
      <c r="L5573">
        <v>0</v>
      </c>
      <c r="M5573" t="s">
        <v>9045</v>
      </c>
    </row>
    <row r="5574" spans="1:13">
      <c r="A5574" s="13">
        <f t="shared" si="87"/>
        <v>1</v>
      </c>
      <c r="B5574">
        <v>3008791</v>
      </c>
      <c r="C5574">
        <v>1400</v>
      </c>
      <c r="D5574">
        <v>1500</v>
      </c>
      <c r="E5574"/>
      <c r="F5574" t="s">
        <v>253</v>
      </c>
      <c r="G5574">
        <v>1</v>
      </c>
      <c r="H5574">
        <v>0</v>
      </c>
      <c r="I5574">
        <v>0</v>
      </c>
      <c r="J5574">
        <v>0</v>
      </c>
      <c r="K5574">
        <v>0</v>
      </c>
      <c r="L5574">
        <v>0</v>
      </c>
      <c r="M5574" t="s">
        <v>8056</v>
      </c>
    </row>
    <row r="5575" spans="1:13">
      <c r="A5575" s="13">
        <f t="shared" si="87"/>
        <v>1</v>
      </c>
      <c r="B5575">
        <v>3008792</v>
      </c>
      <c r="C5575">
        <v>1400</v>
      </c>
      <c r="D5575">
        <v>1500</v>
      </c>
      <c r="E5575"/>
      <c r="F5575" t="s">
        <v>253</v>
      </c>
      <c r="G5575">
        <v>1</v>
      </c>
      <c r="H5575">
        <v>0</v>
      </c>
      <c r="I5575">
        <v>0</v>
      </c>
      <c r="J5575">
        <v>0</v>
      </c>
      <c r="K5575">
        <v>0</v>
      </c>
      <c r="L5575">
        <v>0</v>
      </c>
      <c r="M5575" t="s">
        <v>8908</v>
      </c>
    </row>
    <row r="5576" spans="1:13">
      <c r="A5576" s="13">
        <f t="shared" si="87"/>
        <v>6</v>
      </c>
      <c r="B5576">
        <v>3008794</v>
      </c>
      <c r="C5576">
        <v>1400</v>
      </c>
      <c r="D5576">
        <v>1500</v>
      </c>
      <c r="E5576"/>
      <c r="F5576" t="s">
        <v>253</v>
      </c>
      <c r="G5576">
        <v>6</v>
      </c>
      <c r="H5576">
        <v>0</v>
      </c>
      <c r="I5576">
        <v>0</v>
      </c>
      <c r="J5576">
        <v>0</v>
      </c>
      <c r="K5576">
        <v>0</v>
      </c>
      <c r="L5576">
        <v>0</v>
      </c>
      <c r="M5576" t="s">
        <v>4010</v>
      </c>
    </row>
    <row r="5577" spans="1:13">
      <c r="A5577" s="13">
        <f t="shared" si="87"/>
        <v>67</v>
      </c>
      <c r="B5577">
        <v>3008795</v>
      </c>
      <c r="C5577">
        <v>1400</v>
      </c>
      <c r="D5577">
        <v>1500</v>
      </c>
      <c r="E5577"/>
      <c r="F5577" t="s">
        <v>253</v>
      </c>
      <c r="G5577">
        <v>67</v>
      </c>
      <c r="H5577">
        <v>0</v>
      </c>
      <c r="I5577">
        <v>0</v>
      </c>
      <c r="J5577">
        <v>0</v>
      </c>
      <c r="K5577">
        <v>0</v>
      </c>
      <c r="L5577">
        <v>0</v>
      </c>
      <c r="M5577" t="s">
        <v>4011</v>
      </c>
    </row>
    <row r="5578" spans="1:13">
      <c r="A5578" s="13">
        <f t="shared" si="87"/>
        <v>3</v>
      </c>
      <c r="B5578">
        <v>3008796</v>
      </c>
      <c r="C5578">
        <v>1400</v>
      </c>
      <c r="D5578">
        <v>1500</v>
      </c>
      <c r="E5578"/>
      <c r="F5578" t="s">
        <v>253</v>
      </c>
      <c r="G5578">
        <v>3</v>
      </c>
      <c r="H5578">
        <v>0</v>
      </c>
      <c r="I5578">
        <v>0</v>
      </c>
      <c r="J5578">
        <v>0</v>
      </c>
      <c r="K5578">
        <v>0</v>
      </c>
      <c r="L5578">
        <v>0</v>
      </c>
      <c r="M5578" t="s">
        <v>4012</v>
      </c>
    </row>
    <row r="5579" spans="1:13">
      <c r="A5579" s="13">
        <f t="shared" si="87"/>
        <v>19</v>
      </c>
      <c r="B5579">
        <v>3008797</v>
      </c>
      <c r="C5579">
        <v>1400</v>
      </c>
      <c r="D5579">
        <v>1500</v>
      </c>
      <c r="E5579"/>
      <c r="F5579" t="s">
        <v>253</v>
      </c>
      <c r="G5579">
        <v>19</v>
      </c>
      <c r="H5579">
        <v>0</v>
      </c>
      <c r="I5579">
        <v>0</v>
      </c>
      <c r="J5579">
        <v>0</v>
      </c>
      <c r="K5579">
        <v>0</v>
      </c>
      <c r="L5579">
        <v>0</v>
      </c>
      <c r="M5579" t="s">
        <v>4013</v>
      </c>
    </row>
    <row r="5580" spans="1:13">
      <c r="A5580" s="13">
        <f t="shared" si="87"/>
        <v>16</v>
      </c>
      <c r="B5580">
        <v>3008798</v>
      </c>
      <c r="C5580">
        <v>1400</v>
      </c>
      <c r="D5580">
        <v>1500</v>
      </c>
      <c r="E5580"/>
      <c r="F5580" t="s">
        <v>253</v>
      </c>
      <c r="G5580">
        <v>16</v>
      </c>
      <c r="H5580">
        <v>0</v>
      </c>
      <c r="I5580">
        <v>0</v>
      </c>
      <c r="J5580">
        <v>0</v>
      </c>
      <c r="K5580">
        <v>0</v>
      </c>
      <c r="L5580">
        <v>0</v>
      </c>
      <c r="M5580" t="s">
        <v>4014</v>
      </c>
    </row>
    <row r="5581" spans="1:13">
      <c r="A5581" s="13">
        <f t="shared" si="87"/>
        <v>6</v>
      </c>
      <c r="B5581">
        <v>3008799</v>
      </c>
      <c r="C5581">
        <v>1400</v>
      </c>
      <c r="D5581">
        <v>1500</v>
      </c>
      <c r="E5581"/>
      <c r="F5581" t="s">
        <v>253</v>
      </c>
      <c r="G5581">
        <v>6</v>
      </c>
      <c r="H5581">
        <v>0</v>
      </c>
      <c r="I5581">
        <v>0</v>
      </c>
      <c r="J5581">
        <v>0</v>
      </c>
      <c r="K5581">
        <v>0</v>
      </c>
      <c r="L5581">
        <v>0</v>
      </c>
      <c r="M5581" t="s">
        <v>4015</v>
      </c>
    </row>
    <row r="5582" spans="1:13">
      <c r="A5582" s="13">
        <f t="shared" si="87"/>
        <v>2</v>
      </c>
      <c r="B5582">
        <v>3008800</v>
      </c>
      <c r="C5582">
        <v>1400</v>
      </c>
      <c r="D5582">
        <v>1500</v>
      </c>
      <c r="E5582"/>
      <c r="F5582" t="s">
        <v>253</v>
      </c>
      <c r="G5582">
        <v>2</v>
      </c>
      <c r="H5582">
        <v>0</v>
      </c>
      <c r="I5582">
        <v>0</v>
      </c>
      <c r="J5582">
        <v>0</v>
      </c>
      <c r="K5582">
        <v>0</v>
      </c>
      <c r="L5582">
        <v>0</v>
      </c>
      <c r="M5582" t="s">
        <v>7983</v>
      </c>
    </row>
    <row r="5583" spans="1:13">
      <c r="A5583" s="13">
        <f t="shared" si="87"/>
        <v>20000</v>
      </c>
      <c r="B5583">
        <v>3008801</v>
      </c>
      <c r="C5583">
        <v>1400</v>
      </c>
      <c r="D5583">
        <v>1500</v>
      </c>
      <c r="E5583"/>
      <c r="F5583" t="s">
        <v>253</v>
      </c>
      <c r="G5583" s="177">
        <v>20000</v>
      </c>
      <c r="H5583">
        <v>0</v>
      </c>
      <c r="I5583">
        <v>0</v>
      </c>
      <c r="J5583">
        <v>0</v>
      </c>
      <c r="K5583">
        <v>0</v>
      </c>
      <c r="L5583">
        <v>0</v>
      </c>
      <c r="M5583" t="s">
        <v>9130</v>
      </c>
    </row>
    <row r="5584" spans="1:13">
      <c r="A5584" s="13">
        <f t="shared" si="87"/>
        <v>1</v>
      </c>
      <c r="B5584">
        <v>3008802</v>
      </c>
      <c r="C5584">
        <v>1400</v>
      </c>
      <c r="D5584">
        <v>1500</v>
      </c>
      <c r="E5584"/>
      <c r="F5584" t="s">
        <v>253</v>
      </c>
      <c r="G5584">
        <v>1</v>
      </c>
      <c r="H5584">
        <v>0</v>
      </c>
      <c r="I5584">
        <v>0</v>
      </c>
      <c r="J5584">
        <v>0</v>
      </c>
      <c r="K5584">
        <v>0</v>
      </c>
      <c r="L5584">
        <v>0</v>
      </c>
      <c r="M5584" t="s">
        <v>8852</v>
      </c>
    </row>
    <row r="5585" spans="1:13">
      <c r="A5585" s="13">
        <f t="shared" si="87"/>
        <v>2</v>
      </c>
      <c r="B5585">
        <v>3008803</v>
      </c>
      <c r="C5585">
        <v>1400</v>
      </c>
      <c r="D5585">
        <v>1500</v>
      </c>
      <c r="E5585"/>
      <c r="F5585" t="s">
        <v>253</v>
      </c>
      <c r="G5585">
        <v>2</v>
      </c>
      <c r="H5585">
        <v>0</v>
      </c>
      <c r="I5585">
        <v>0</v>
      </c>
      <c r="J5585">
        <v>0</v>
      </c>
      <c r="K5585">
        <v>0</v>
      </c>
      <c r="L5585">
        <v>0</v>
      </c>
      <c r="M5585" t="s">
        <v>9297</v>
      </c>
    </row>
    <row r="5586" spans="1:13">
      <c r="A5586" s="13">
        <f t="shared" si="87"/>
        <v>1</v>
      </c>
      <c r="B5586">
        <v>3008804</v>
      </c>
      <c r="C5586">
        <v>1380</v>
      </c>
      <c r="D5586">
        <v>1501</v>
      </c>
      <c r="E5586"/>
      <c r="F5586" t="s">
        <v>253</v>
      </c>
      <c r="G5586">
        <v>1</v>
      </c>
      <c r="H5586">
        <v>0</v>
      </c>
      <c r="I5586">
        <v>0</v>
      </c>
      <c r="J5586">
        <v>0</v>
      </c>
      <c r="K5586">
        <v>0</v>
      </c>
      <c r="L5586">
        <v>0</v>
      </c>
      <c r="M5586" t="s">
        <v>4016</v>
      </c>
    </row>
    <row r="5587" spans="1:13">
      <c r="A5587" s="13">
        <f t="shared" si="87"/>
        <v>2</v>
      </c>
      <c r="B5587">
        <v>3008804</v>
      </c>
      <c r="C5587">
        <v>1400</v>
      </c>
      <c r="D5587">
        <v>1500</v>
      </c>
      <c r="E5587"/>
      <c r="F5587" t="s">
        <v>253</v>
      </c>
      <c r="G5587">
        <v>2</v>
      </c>
      <c r="H5587">
        <v>0</v>
      </c>
      <c r="I5587">
        <v>0</v>
      </c>
      <c r="J5587">
        <v>0</v>
      </c>
      <c r="K5587">
        <v>0</v>
      </c>
      <c r="L5587">
        <v>0</v>
      </c>
      <c r="M5587" t="s">
        <v>4016</v>
      </c>
    </row>
    <row r="5588" spans="1:13">
      <c r="A5588" s="13">
        <f t="shared" si="87"/>
        <v>2</v>
      </c>
      <c r="B5588">
        <v>3008805</v>
      </c>
      <c r="C5588">
        <v>1380</v>
      </c>
      <c r="D5588">
        <v>1500</v>
      </c>
      <c r="E5588"/>
      <c r="F5588" t="s">
        <v>253</v>
      </c>
      <c r="G5588">
        <v>2</v>
      </c>
      <c r="H5588">
        <v>0</v>
      </c>
      <c r="I5588">
        <v>0</v>
      </c>
      <c r="J5588">
        <v>0</v>
      </c>
      <c r="K5588">
        <v>0</v>
      </c>
      <c r="L5588">
        <v>0</v>
      </c>
      <c r="M5588" t="s">
        <v>4017</v>
      </c>
    </row>
    <row r="5589" spans="1:13">
      <c r="A5589" s="13">
        <f t="shared" si="87"/>
        <v>6</v>
      </c>
      <c r="B5589">
        <v>3008805</v>
      </c>
      <c r="C5589">
        <v>1400</v>
      </c>
      <c r="D5589">
        <v>1500</v>
      </c>
      <c r="E5589"/>
      <c r="F5589" t="s">
        <v>253</v>
      </c>
      <c r="G5589">
        <v>6</v>
      </c>
      <c r="H5589">
        <v>0</v>
      </c>
      <c r="I5589">
        <v>0</v>
      </c>
      <c r="J5589">
        <v>0</v>
      </c>
      <c r="K5589">
        <v>0</v>
      </c>
      <c r="L5589">
        <v>0</v>
      </c>
      <c r="M5589" t="s">
        <v>4017</v>
      </c>
    </row>
    <row r="5590" spans="1:13">
      <c r="A5590" s="13">
        <f t="shared" si="87"/>
        <v>4</v>
      </c>
      <c r="B5590">
        <v>3008806</v>
      </c>
      <c r="C5590">
        <v>1380</v>
      </c>
      <c r="D5590">
        <v>1500</v>
      </c>
      <c r="E5590"/>
      <c r="F5590" t="s">
        <v>253</v>
      </c>
      <c r="G5590">
        <v>4</v>
      </c>
      <c r="H5590">
        <v>0</v>
      </c>
      <c r="I5590">
        <v>0</v>
      </c>
      <c r="J5590">
        <v>0</v>
      </c>
      <c r="K5590">
        <v>0</v>
      </c>
      <c r="L5590">
        <v>0</v>
      </c>
      <c r="M5590" t="s">
        <v>4018</v>
      </c>
    </row>
    <row r="5591" spans="1:13">
      <c r="A5591" s="13">
        <f t="shared" si="87"/>
        <v>8</v>
      </c>
      <c r="B5591">
        <v>3008806</v>
      </c>
      <c r="C5591">
        <v>1400</v>
      </c>
      <c r="D5591">
        <v>1500</v>
      </c>
      <c r="E5591"/>
      <c r="F5591" t="s">
        <v>253</v>
      </c>
      <c r="G5591">
        <v>8</v>
      </c>
      <c r="H5591">
        <v>0</v>
      </c>
      <c r="I5591">
        <v>0</v>
      </c>
      <c r="J5591">
        <v>0</v>
      </c>
      <c r="K5591">
        <v>0</v>
      </c>
      <c r="L5591">
        <v>0</v>
      </c>
      <c r="M5591" t="s">
        <v>4018</v>
      </c>
    </row>
    <row r="5592" spans="1:13">
      <c r="A5592" s="13">
        <f t="shared" si="87"/>
        <v>2</v>
      </c>
      <c r="B5592">
        <v>3008807</v>
      </c>
      <c r="C5592">
        <v>1380</v>
      </c>
      <c r="D5592">
        <v>1500</v>
      </c>
      <c r="E5592"/>
      <c r="F5592" t="s">
        <v>253</v>
      </c>
      <c r="G5592">
        <v>2</v>
      </c>
      <c r="H5592">
        <v>0</v>
      </c>
      <c r="I5592">
        <v>0</v>
      </c>
      <c r="J5592">
        <v>0</v>
      </c>
      <c r="K5592">
        <v>0</v>
      </c>
      <c r="L5592">
        <v>0</v>
      </c>
      <c r="M5592" t="s">
        <v>4019</v>
      </c>
    </row>
    <row r="5593" spans="1:13">
      <c r="A5593" s="13">
        <f t="shared" si="87"/>
        <v>6</v>
      </c>
      <c r="B5593">
        <v>3008807</v>
      </c>
      <c r="C5593">
        <v>1400</v>
      </c>
      <c r="D5593">
        <v>1500</v>
      </c>
      <c r="E5593"/>
      <c r="F5593" t="s">
        <v>253</v>
      </c>
      <c r="G5593">
        <v>6</v>
      </c>
      <c r="H5593">
        <v>0</v>
      </c>
      <c r="I5593">
        <v>0</v>
      </c>
      <c r="J5593">
        <v>0</v>
      </c>
      <c r="K5593">
        <v>0</v>
      </c>
      <c r="L5593">
        <v>0</v>
      </c>
      <c r="M5593" t="s">
        <v>4019</v>
      </c>
    </row>
    <row r="5594" spans="1:13">
      <c r="A5594" s="13">
        <f t="shared" si="87"/>
        <v>1</v>
      </c>
      <c r="B5594">
        <v>3008808</v>
      </c>
      <c r="C5594">
        <v>1380</v>
      </c>
      <c r="D5594">
        <v>1500</v>
      </c>
      <c r="E5594"/>
      <c r="F5594" t="s">
        <v>253</v>
      </c>
      <c r="G5594">
        <v>1</v>
      </c>
      <c r="H5594">
        <v>0</v>
      </c>
      <c r="I5594">
        <v>0</v>
      </c>
      <c r="J5594">
        <v>0</v>
      </c>
      <c r="K5594">
        <v>0</v>
      </c>
      <c r="L5594">
        <v>0</v>
      </c>
      <c r="M5594" t="s">
        <v>4020</v>
      </c>
    </row>
    <row r="5595" spans="1:13">
      <c r="A5595" s="13">
        <f t="shared" si="87"/>
        <v>5</v>
      </c>
      <c r="B5595">
        <v>3008808</v>
      </c>
      <c r="C5595">
        <v>1400</v>
      </c>
      <c r="D5595">
        <v>1500</v>
      </c>
      <c r="E5595"/>
      <c r="F5595" t="s">
        <v>253</v>
      </c>
      <c r="G5595">
        <v>5</v>
      </c>
      <c r="H5595">
        <v>0</v>
      </c>
      <c r="I5595">
        <v>0</v>
      </c>
      <c r="J5595">
        <v>0</v>
      </c>
      <c r="K5595">
        <v>0</v>
      </c>
      <c r="L5595">
        <v>0</v>
      </c>
      <c r="M5595" t="s">
        <v>4020</v>
      </c>
    </row>
    <row r="5596" spans="1:13">
      <c r="A5596" s="13">
        <f t="shared" si="87"/>
        <v>3</v>
      </c>
      <c r="B5596">
        <v>3008809</v>
      </c>
      <c r="C5596">
        <v>1380</v>
      </c>
      <c r="D5596">
        <v>1500</v>
      </c>
      <c r="E5596"/>
      <c r="F5596" t="s">
        <v>253</v>
      </c>
      <c r="G5596">
        <v>3</v>
      </c>
      <c r="H5596">
        <v>0</v>
      </c>
      <c r="I5596">
        <v>0</v>
      </c>
      <c r="J5596">
        <v>0</v>
      </c>
      <c r="K5596">
        <v>0</v>
      </c>
      <c r="L5596">
        <v>0</v>
      </c>
      <c r="M5596" t="s">
        <v>4021</v>
      </c>
    </row>
    <row r="5597" spans="1:13">
      <c r="A5597" s="13">
        <f t="shared" si="87"/>
        <v>3</v>
      </c>
      <c r="B5597">
        <v>3008809</v>
      </c>
      <c r="C5597">
        <v>1400</v>
      </c>
      <c r="D5597">
        <v>1500</v>
      </c>
      <c r="E5597"/>
      <c r="F5597" t="s">
        <v>253</v>
      </c>
      <c r="G5597">
        <v>3</v>
      </c>
      <c r="H5597">
        <v>0</v>
      </c>
      <c r="I5597">
        <v>0</v>
      </c>
      <c r="J5597">
        <v>0</v>
      </c>
      <c r="K5597">
        <v>0</v>
      </c>
      <c r="L5597">
        <v>0</v>
      </c>
      <c r="M5597" t="s">
        <v>4021</v>
      </c>
    </row>
    <row r="5598" spans="1:13">
      <c r="A5598" s="13">
        <f t="shared" si="87"/>
        <v>1</v>
      </c>
      <c r="B5598">
        <v>3008810</v>
      </c>
      <c r="C5598">
        <v>1380</v>
      </c>
      <c r="D5598">
        <v>1500</v>
      </c>
      <c r="E5598"/>
      <c r="F5598" t="s">
        <v>253</v>
      </c>
      <c r="G5598">
        <v>1</v>
      </c>
      <c r="H5598">
        <v>0</v>
      </c>
      <c r="I5598">
        <v>0</v>
      </c>
      <c r="J5598">
        <v>0</v>
      </c>
      <c r="K5598">
        <v>0</v>
      </c>
      <c r="L5598">
        <v>0</v>
      </c>
      <c r="M5598" t="s">
        <v>4022</v>
      </c>
    </row>
    <row r="5599" spans="1:13">
      <c r="A5599" s="13">
        <f t="shared" si="87"/>
        <v>9</v>
      </c>
      <c r="B5599">
        <v>3008810</v>
      </c>
      <c r="C5599">
        <v>1400</v>
      </c>
      <c r="D5599">
        <v>1500</v>
      </c>
      <c r="E5599"/>
      <c r="F5599" t="s">
        <v>253</v>
      </c>
      <c r="G5599">
        <v>9</v>
      </c>
      <c r="H5599">
        <v>0</v>
      </c>
      <c r="I5599">
        <v>0</v>
      </c>
      <c r="J5599">
        <v>0</v>
      </c>
      <c r="K5599">
        <v>0</v>
      </c>
      <c r="L5599">
        <v>0</v>
      </c>
      <c r="M5599" t="s">
        <v>4022</v>
      </c>
    </row>
    <row r="5600" spans="1:13">
      <c r="A5600" s="13">
        <f t="shared" si="87"/>
        <v>3</v>
      </c>
      <c r="B5600">
        <v>3008811</v>
      </c>
      <c r="C5600">
        <v>1380</v>
      </c>
      <c r="D5600">
        <v>1500</v>
      </c>
      <c r="E5600"/>
      <c r="F5600" t="s">
        <v>253</v>
      </c>
      <c r="G5600">
        <v>3</v>
      </c>
      <c r="H5600">
        <v>0</v>
      </c>
      <c r="I5600">
        <v>0</v>
      </c>
      <c r="J5600">
        <v>0</v>
      </c>
      <c r="K5600">
        <v>0</v>
      </c>
      <c r="L5600">
        <v>0</v>
      </c>
      <c r="M5600" t="s">
        <v>4023</v>
      </c>
    </row>
    <row r="5601" spans="1:13">
      <c r="A5601" s="13">
        <f t="shared" si="87"/>
        <v>9</v>
      </c>
      <c r="B5601">
        <v>3008811</v>
      </c>
      <c r="C5601">
        <v>1400</v>
      </c>
      <c r="D5601">
        <v>1500</v>
      </c>
      <c r="E5601"/>
      <c r="F5601" t="s">
        <v>253</v>
      </c>
      <c r="G5601">
        <v>9</v>
      </c>
      <c r="H5601">
        <v>0</v>
      </c>
      <c r="I5601">
        <v>0</v>
      </c>
      <c r="J5601">
        <v>0</v>
      </c>
      <c r="K5601">
        <v>0</v>
      </c>
      <c r="L5601">
        <v>0</v>
      </c>
      <c r="M5601" t="s">
        <v>4023</v>
      </c>
    </row>
    <row r="5602" spans="1:13">
      <c r="A5602" s="13">
        <f t="shared" si="87"/>
        <v>18</v>
      </c>
      <c r="B5602">
        <v>3008812</v>
      </c>
      <c r="C5602">
        <v>1400</v>
      </c>
      <c r="D5602">
        <v>1500</v>
      </c>
      <c r="E5602"/>
      <c r="F5602" t="s">
        <v>253</v>
      </c>
      <c r="G5602">
        <v>18</v>
      </c>
      <c r="H5602">
        <v>0</v>
      </c>
      <c r="I5602">
        <v>0</v>
      </c>
      <c r="J5602">
        <v>0</v>
      </c>
      <c r="K5602">
        <v>0</v>
      </c>
      <c r="L5602">
        <v>0</v>
      </c>
      <c r="M5602" t="s">
        <v>8264</v>
      </c>
    </row>
    <row r="5603" spans="1:13">
      <c r="A5603" s="13">
        <f t="shared" si="87"/>
        <v>2</v>
      </c>
      <c r="B5603">
        <v>3008813</v>
      </c>
      <c r="C5603">
        <v>1380</v>
      </c>
      <c r="D5603">
        <v>1500</v>
      </c>
      <c r="E5603"/>
      <c r="F5603" t="s">
        <v>253</v>
      </c>
      <c r="G5603">
        <v>2</v>
      </c>
      <c r="H5603">
        <v>0</v>
      </c>
      <c r="I5603">
        <v>0</v>
      </c>
      <c r="J5603">
        <v>0</v>
      </c>
      <c r="K5603">
        <v>0</v>
      </c>
      <c r="L5603">
        <v>0</v>
      </c>
      <c r="M5603" t="s">
        <v>4024</v>
      </c>
    </row>
    <row r="5604" spans="1:13">
      <c r="A5604" s="13">
        <f t="shared" si="87"/>
        <v>10</v>
      </c>
      <c r="B5604">
        <v>3008813</v>
      </c>
      <c r="C5604">
        <v>1400</v>
      </c>
      <c r="D5604">
        <v>1500</v>
      </c>
      <c r="E5604"/>
      <c r="F5604" t="s">
        <v>253</v>
      </c>
      <c r="G5604">
        <v>10</v>
      </c>
      <c r="H5604">
        <v>0</v>
      </c>
      <c r="I5604">
        <v>0</v>
      </c>
      <c r="J5604">
        <v>0</v>
      </c>
      <c r="K5604">
        <v>0</v>
      </c>
      <c r="L5604">
        <v>0</v>
      </c>
      <c r="M5604" t="s">
        <v>4024</v>
      </c>
    </row>
    <row r="5605" spans="1:13">
      <c r="A5605" s="13">
        <f t="shared" si="87"/>
        <v>2</v>
      </c>
      <c r="B5605">
        <v>3008814</v>
      </c>
      <c r="C5605">
        <v>1380</v>
      </c>
      <c r="D5605">
        <v>1500</v>
      </c>
      <c r="E5605"/>
      <c r="F5605" t="s">
        <v>253</v>
      </c>
      <c r="G5605">
        <v>2</v>
      </c>
      <c r="H5605">
        <v>0</v>
      </c>
      <c r="I5605">
        <v>0</v>
      </c>
      <c r="J5605">
        <v>0</v>
      </c>
      <c r="K5605">
        <v>0</v>
      </c>
      <c r="L5605">
        <v>0</v>
      </c>
      <c r="M5605" t="s">
        <v>4025</v>
      </c>
    </row>
    <row r="5606" spans="1:13">
      <c r="A5606" s="13">
        <f t="shared" si="87"/>
        <v>5</v>
      </c>
      <c r="B5606">
        <v>3008814</v>
      </c>
      <c r="C5606">
        <v>1400</v>
      </c>
      <c r="D5606">
        <v>1500</v>
      </c>
      <c r="E5606"/>
      <c r="F5606" t="s">
        <v>253</v>
      </c>
      <c r="G5606">
        <v>5</v>
      </c>
      <c r="H5606">
        <v>0</v>
      </c>
      <c r="I5606">
        <v>0</v>
      </c>
      <c r="J5606">
        <v>0</v>
      </c>
      <c r="K5606">
        <v>0</v>
      </c>
      <c r="L5606">
        <v>0</v>
      </c>
      <c r="M5606" t="s">
        <v>4025</v>
      </c>
    </row>
    <row r="5607" spans="1:13">
      <c r="A5607" s="13">
        <f t="shared" si="87"/>
        <v>2</v>
      </c>
      <c r="B5607">
        <v>3008815</v>
      </c>
      <c r="C5607">
        <v>1380</v>
      </c>
      <c r="D5607">
        <v>1500</v>
      </c>
      <c r="E5607"/>
      <c r="F5607" t="s">
        <v>253</v>
      </c>
      <c r="G5607">
        <v>2</v>
      </c>
      <c r="H5607">
        <v>0</v>
      </c>
      <c r="I5607">
        <v>0</v>
      </c>
      <c r="J5607">
        <v>0</v>
      </c>
      <c r="K5607">
        <v>0</v>
      </c>
      <c r="L5607">
        <v>0</v>
      </c>
      <c r="M5607" t="s">
        <v>4026</v>
      </c>
    </row>
    <row r="5608" spans="1:13">
      <c r="A5608" s="13">
        <f t="shared" si="87"/>
        <v>5</v>
      </c>
      <c r="B5608">
        <v>3008815</v>
      </c>
      <c r="C5608">
        <v>1400</v>
      </c>
      <c r="D5608">
        <v>1500</v>
      </c>
      <c r="E5608"/>
      <c r="F5608" t="s">
        <v>253</v>
      </c>
      <c r="G5608">
        <v>5</v>
      </c>
      <c r="H5608">
        <v>0</v>
      </c>
      <c r="I5608">
        <v>0</v>
      </c>
      <c r="J5608">
        <v>0</v>
      </c>
      <c r="K5608">
        <v>0</v>
      </c>
      <c r="L5608">
        <v>0</v>
      </c>
      <c r="M5608" t="s">
        <v>4026</v>
      </c>
    </row>
    <row r="5609" spans="1:13">
      <c r="A5609" s="13">
        <f t="shared" si="87"/>
        <v>121</v>
      </c>
      <c r="B5609">
        <v>3008816</v>
      </c>
      <c r="C5609">
        <v>1380</v>
      </c>
      <c r="D5609">
        <v>1500</v>
      </c>
      <c r="E5609"/>
      <c r="F5609" t="s">
        <v>253</v>
      </c>
      <c r="G5609">
        <v>121</v>
      </c>
      <c r="H5609">
        <v>0</v>
      </c>
      <c r="I5609">
        <v>0</v>
      </c>
      <c r="J5609">
        <v>0</v>
      </c>
      <c r="K5609">
        <v>0</v>
      </c>
      <c r="L5609">
        <v>0</v>
      </c>
      <c r="M5609" t="s">
        <v>4027</v>
      </c>
    </row>
    <row r="5610" spans="1:13">
      <c r="A5610" s="13">
        <f t="shared" si="87"/>
        <v>86</v>
      </c>
      <c r="B5610">
        <v>3008816</v>
      </c>
      <c r="C5610">
        <v>1400</v>
      </c>
      <c r="D5610">
        <v>1500</v>
      </c>
      <c r="E5610"/>
      <c r="F5610" t="s">
        <v>253</v>
      </c>
      <c r="G5610">
        <v>86</v>
      </c>
      <c r="H5610">
        <v>0</v>
      </c>
      <c r="I5610">
        <v>0</v>
      </c>
      <c r="J5610">
        <v>0</v>
      </c>
      <c r="K5610">
        <v>0</v>
      </c>
      <c r="L5610">
        <v>0</v>
      </c>
      <c r="M5610" t="s">
        <v>4027</v>
      </c>
    </row>
    <row r="5611" spans="1:13">
      <c r="A5611" s="13">
        <f t="shared" si="87"/>
        <v>8</v>
      </c>
      <c r="B5611">
        <v>3008817</v>
      </c>
      <c r="C5611">
        <v>1400</v>
      </c>
      <c r="D5611">
        <v>1500</v>
      </c>
      <c r="E5611"/>
      <c r="F5611" t="s">
        <v>1443</v>
      </c>
      <c r="G5611">
        <v>8</v>
      </c>
      <c r="H5611">
        <v>0</v>
      </c>
      <c r="I5611">
        <v>0</v>
      </c>
      <c r="J5611">
        <v>0</v>
      </c>
      <c r="K5611">
        <v>0</v>
      </c>
      <c r="L5611">
        <v>0</v>
      </c>
      <c r="M5611" t="s">
        <v>4028</v>
      </c>
    </row>
    <row r="5612" spans="1:13">
      <c r="A5612" s="13">
        <f t="shared" si="87"/>
        <v>3</v>
      </c>
      <c r="B5612">
        <v>3008818</v>
      </c>
      <c r="C5612">
        <v>1400</v>
      </c>
      <c r="D5612">
        <v>1500</v>
      </c>
      <c r="E5612"/>
      <c r="F5612" t="s">
        <v>253</v>
      </c>
      <c r="G5612">
        <v>3</v>
      </c>
      <c r="H5612">
        <v>0</v>
      </c>
      <c r="I5612">
        <v>0</v>
      </c>
      <c r="J5612">
        <v>0</v>
      </c>
      <c r="K5612">
        <v>0</v>
      </c>
      <c r="L5612">
        <v>0</v>
      </c>
      <c r="M5612" t="s">
        <v>4029</v>
      </c>
    </row>
    <row r="5613" spans="1:13">
      <c r="A5613" s="13">
        <f t="shared" si="87"/>
        <v>4</v>
      </c>
      <c r="B5613">
        <v>3008819</v>
      </c>
      <c r="C5613">
        <v>1400</v>
      </c>
      <c r="D5613">
        <v>1500</v>
      </c>
      <c r="E5613"/>
      <c r="F5613" t="s">
        <v>253</v>
      </c>
      <c r="G5613">
        <v>4</v>
      </c>
      <c r="H5613">
        <v>0</v>
      </c>
      <c r="I5613">
        <v>0</v>
      </c>
      <c r="J5613">
        <v>0</v>
      </c>
      <c r="K5613">
        <v>0</v>
      </c>
      <c r="L5613">
        <v>0</v>
      </c>
      <c r="M5613" t="s">
        <v>7696</v>
      </c>
    </row>
    <row r="5614" spans="1:13">
      <c r="A5614" s="13">
        <f t="shared" si="87"/>
        <v>19</v>
      </c>
      <c r="B5614">
        <v>3008820</v>
      </c>
      <c r="C5614">
        <v>1380</v>
      </c>
      <c r="D5614">
        <v>1500</v>
      </c>
      <c r="E5614"/>
      <c r="F5614" t="s">
        <v>253</v>
      </c>
      <c r="G5614">
        <v>19</v>
      </c>
      <c r="H5614">
        <v>0</v>
      </c>
      <c r="I5614">
        <v>0</v>
      </c>
      <c r="J5614">
        <v>0</v>
      </c>
      <c r="K5614">
        <v>0</v>
      </c>
      <c r="L5614">
        <v>0</v>
      </c>
      <c r="M5614" t="s">
        <v>4030</v>
      </c>
    </row>
    <row r="5615" spans="1:13">
      <c r="A5615" s="13">
        <f t="shared" si="87"/>
        <v>18</v>
      </c>
      <c r="B5615">
        <v>3008820</v>
      </c>
      <c r="C5615">
        <v>1400</v>
      </c>
      <c r="D5615">
        <v>1500</v>
      </c>
      <c r="E5615"/>
      <c r="F5615" t="s">
        <v>253</v>
      </c>
      <c r="G5615">
        <v>18</v>
      </c>
      <c r="H5615">
        <v>0</v>
      </c>
      <c r="I5615">
        <v>0</v>
      </c>
      <c r="J5615">
        <v>0</v>
      </c>
      <c r="K5615">
        <v>0</v>
      </c>
      <c r="L5615">
        <v>0</v>
      </c>
      <c r="M5615" t="s">
        <v>4030</v>
      </c>
    </row>
    <row r="5616" spans="1:13">
      <c r="A5616" s="13">
        <f t="shared" si="87"/>
        <v>27</v>
      </c>
      <c r="B5616">
        <v>3008821</v>
      </c>
      <c r="C5616">
        <v>1400</v>
      </c>
      <c r="D5616">
        <v>1500</v>
      </c>
      <c r="E5616"/>
      <c r="F5616" t="s">
        <v>253</v>
      </c>
      <c r="G5616">
        <v>27</v>
      </c>
      <c r="H5616">
        <v>0</v>
      </c>
      <c r="I5616">
        <v>0</v>
      </c>
      <c r="J5616">
        <v>0</v>
      </c>
      <c r="K5616">
        <v>0</v>
      </c>
      <c r="L5616">
        <v>0</v>
      </c>
      <c r="M5616" t="s">
        <v>8206</v>
      </c>
    </row>
    <row r="5617" spans="1:13">
      <c r="A5617" s="13">
        <f t="shared" si="87"/>
        <v>3</v>
      </c>
      <c r="B5617">
        <v>3008822</v>
      </c>
      <c r="C5617">
        <v>1400</v>
      </c>
      <c r="D5617">
        <v>1500</v>
      </c>
      <c r="E5617"/>
      <c r="F5617" t="s">
        <v>253</v>
      </c>
      <c r="G5617">
        <v>3</v>
      </c>
      <c r="H5617">
        <v>0</v>
      </c>
      <c r="I5617">
        <v>0</v>
      </c>
      <c r="J5617">
        <v>0</v>
      </c>
      <c r="K5617">
        <v>0</v>
      </c>
      <c r="L5617">
        <v>0</v>
      </c>
      <c r="M5617" t="s">
        <v>8223</v>
      </c>
    </row>
    <row r="5618" spans="1:13">
      <c r="A5618" s="13">
        <f t="shared" si="87"/>
        <v>8</v>
      </c>
      <c r="B5618">
        <v>3008823</v>
      </c>
      <c r="C5618">
        <v>1400</v>
      </c>
      <c r="D5618">
        <v>1500</v>
      </c>
      <c r="E5618"/>
      <c r="F5618" t="s">
        <v>253</v>
      </c>
      <c r="G5618">
        <v>8</v>
      </c>
      <c r="H5618">
        <v>0</v>
      </c>
      <c r="I5618">
        <v>0</v>
      </c>
      <c r="J5618">
        <v>0</v>
      </c>
      <c r="K5618">
        <v>0</v>
      </c>
      <c r="L5618">
        <v>0</v>
      </c>
      <c r="M5618" t="s">
        <v>4031</v>
      </c>
    </row>
    <row r="5619" spans="1:13">
      <c r="A5619" s="13">
        <f t="shared" si="87"/>
        <v>59</v>
      </c>
      <c r="B5619">
        <v>3008824</v>
      </c>
      <c r="C5619">
        <v>1380</v>
      </c>
      <c r="D5619">
        <v>1500</v>
      </c>
      <c r="E5619"/>
      <c r="F5619" t="s">
        <v>253</v>
      </c>
      <c r="G5619">
        <v>59</v>
      </c>
      <c r="H5619">
        <v>0</v>
      </c>
      <c r="I5619">
        <v>0</v>
      </c>
      <c r="J5619">
        <v>0</v>
      </c>
      <c r="K5619">
        <v>0</v>
      </c>
      <c r="L5619">
        <v>0</v>
      </c>
      <c r="M5619" t="s">
        <v>4032</v>
      </c>
    </row>
    <row r="5620" spans="1:13">
      <c r="A5620" s="13">
        <f t="shared" si="87"/>
        <v>17</v>
      </c>
      <c r="B5620">
        <v>3008825</v>
      </c>
      <c r="C5620">
        <v>1400</v>
      </c>
      <c r="D5620">
        <v>1500</v>
      </c>
      <c r="E5620"/>
      <c r="F5620" t="s">
        <v>253</v>
      </c>
      <c r="G5620">
        <v>17</v>
      </c>
      <c r="H5620">
        <v>0</v>
      </c>
      <c r="I5620">
        <v>0</v>
      </c>
      <c r="J5620">
        <v>0</v>
      </c>
      <c r="K5620">
        <v>0</v>
      </c>
      <c r="L5620">
        <v>0</v>
      </c>
      <c r="M5620" t="s">
        <v>4033</v>
      </c>
    </row>
    <row r="5621" spans="1:13">
      <c r="A5621" s="13">
        <f t="shared" si="87"/>
        <v>15</v>
      </c>
      <c r="B5621">
        <v>3008828</v>
      </c>
      <c r="C5621">
        <v>1400</v>
      </c>
      <c r="D5621">
        <v>1500</v>
      </c>
      <c r="E5621"/>
      <c r="F5621" t="s">
        <v>253</v>
      </c>
      <c r="G5621">
        <v>15</v>
      </c>
      <c r="H5621">
        <v>0</v>
      </c>
      <c r="I5621">
        <v>0</v>
      </c>
      <c r="J5621">
        <v>0</v>
      </c>
      <c r="K5621">
        <v>0</v>
      </c>
      <c r="L5621">
        <v>0</v>
      </c>
      <c r="M5621" t="s">
        <v>4034</v>
      </c>
    </row>
    <row r="5622" spans="1:13">
      <c r="A5622" s="13">
        <f t="shared" si="87"/>
        <v>13</v>
      </c>
      <c r="B5622">
        <v>3008829</v>
      </c>
      <c r="C5622">
        <v>1400</v>
      </c>
      <c r="D5622">
        <v>1500</v>
      </c>
      <c r="E5622"/>
      <c r="F5622" t="s">
        <v>253</v>
      </c>
      <c r="G5622">
        <v>13</v>
      </c>
      <c r="H5622">
        <v>0</v>
      </c>
      <c r="I5622">
        <v>0</v>
      </c>
      <c r="J5622">
        <v>0</v>
      </c>
      <c r="K5622">
        <v>0</v>
      </c>
      <c r="L5622">
        <v>0</v>
      </c>
      <c r="M5622" t="s">
        <v>4035</v>
      </c>
    </row>
    <row r="5623" spans="1:13">
      <c r="A5623" s="13">
        <f t="shared" si="87"/>
        <v>24</v>
      </c>
      <c r="B5623">
        <v>3008830</v>
      </c>
      <c r="C5623">
        <v>1400</v>
      </c>
      <c r="D5623">
        <v>1500</v>
      </c>
      <c r="E5623"/>
      <c r="F5623" t="s">
        <v>253</v>
      </c>
      <c r="G5623">
        <v>24</v>
      </c>
      <c r="H5623">
        <v>0</v>
      </c>
      <c r="I5623">
        <v>0</v>
      </c>
      <c r="J5623">
        <v>0</v>
      </c>
      <c r="K5623">
        <v>0</v>
      </c>
      <c r="L5623">
        <v>0</v>
      </c>
      <c r="M5623" t="s">
        <v>7607</v>
      </c>
    </row>
    <row r="5624" spans="1:13">
      <c r="A5624" s="13">
        <f t="shared" si="87"/>
        <v>17</v>
      </c>
      <c r="B5624">
        <v>3008831</v>
      </c>
      <c r="C5624">
        <v>1400</v>
      </c>
      <c r="D5624">
        <v>1500</v>
      </c>
      <c r="E5624"/>
      <c r="F5624" t="s">
        <v>253</v>
      </c>
      <c r="G5624">
        <v>17</v>
      </c>
      <c r="H5624">
        <v>0</v>
      </c>
      <c r="I5624">
        <v>0</v>
      </c>
      <c r="J5624">
        <v>0</v>
      </c>
      <c r="K5624">
        <v>0</v>
      </c>
      <c r="L5624">
        <v>0</v>
      </c>
      <c r="M5624" t="s">
        <v>4036</v>
      </c>
    </row>
    <row r="5625" spans="1:13">
      <c r="A5625" s="13">
        <f t="shared" si="87"/>
        <v>9</v>
      </c>
      <c r="B5625">
        <v>3008832</v>
      </c>
      <c r="C5625">
        <v>1400</v>
      </c>
      <c r="D5625">
        <v>1500</v>
      </c>
      <c r="E5625"/>
      <c r="F5625" t="s">
        <v>253</v>
      </c>
      <c r="G5625">
        <v>9</v>
      </c>
      <c r="H5625">
        <v>0</v>
      </c>
      <c r="I5625">
        <v>0</v>
      </c>
      <c r="J5625">
        <v>0</v>
      </c>
      <c r="K5625">
        <v>0</v>
      </c>
      <c r="L5625">
        <v>0</v>
      </c>
      <c r="M5625" t="s">
        <v>4037</v>
      </c>
    </row>
    <row r="5626" spans="1:13">
      <c r="A5626" s="13">
        <f t="shared" si="87"/>
        <v>7</v>
      </c>
      <c r="B5626">
        <v>3008833</v>
      </c>
      <c r="C5626">
        <v>1400</v>
      </c>
      <c r="D5626">
        <v>1500</v>
      </c>
      <c r="E5626"/>
      <c r="F5626" t="s">
        <v>253</v>
      </c>
      <c r="G5626">
        <v>7</v>
      </c>
      <c r="H5626">
        <v>0</v>
      </c>
      <c r="I5626">
        <v>0</v>
      </c>
      <c r="J5626">
        <v>0</v>
      </c>
      <c r="K5626">
        <v>0</v>
      </c>
      <c r="L5626">
        <v>0</v>
      </c>
      <c r="M5626" t="s">
        <v>8520</v>
      </c>
    </row>
    <row r="5627" spans="1:13">
      <c r="A5627" s="13">
        <f t="shared" si="87"/>
        <v>8</v>
      </c>
      <c r="B5627">
        <v>3008837</v>
      </c>
      <c r="C5627">
        <v>1400</v>
      </c>
      <c r="D5627">
        <v>1500</v>
      </c>
      <c r="E5627"/>
      <c r="F5627" t="s">
        <v>253</v>
      </c>
      <c r="G5627">
        <v>8</v>
      </c>
      <c r="H5627">
        <v>0</v>
      </c>
      <c r="I5627">
        <v>0</v>
      </c>
      <c r="J5627">
        <v>0</v>
      </c>
      <c r="K5627">
        <v>0</v>
      </c>
      <c r="L5627">
        <v>0</v>
      </c>
      <c r="M5627" t="s">
        <v>4038</v>
      </c>
    </row>
    <row r="5628" spans="1:13">
      <c r="A5628" s="13">
        <f t="shared" si="87"/>
        <v>30</v>
      </c>
      <c r="B5628">
        <v>3008838</v>
      </c>
      <c r="C5628">
        <v>1400</v>
      </c>
      <c r="D5628">
        <v>1500</v>
      </c>
      <c r="E5628"/>
      <c r="F5628" t="s">
        <v>253</v>
      </c>
      <c r="G5628">
        <v>30</v>
      </c>
      <c r="H5628">
        <v>0</v>
      </c>
      <c r="I5628">
        <v>0</v>
      </c>
      <c r="J5628">
        <v>0</v>
      </c>
      <c r="K5628">
        <v>0</v>
      </c>
      <c r="L5628">
        <v>0</v>
      </c>
      <c r="M5628" t="s">
        <v>4039</v>
      </c>
    </row>
    <row r="5629" spans="1:13">
      <c r="A5629" s="13">
        <f t="shared" si="87"/>
        <v>11</v>
      </c>
      <c r="B5629">
        <v>3008839</v>
      </c>
      <c r="C5629">
        <v>1400</v>
      </c>
      <c r="D5629">
        <v>1500</v>
      </c>
      <c r="E5629"/>
      <c r="F5629" t="s">
        <v>253</v>
      </c>
      <c r="G5629">
        <v>11</v>
      </c>
      <c r="H5629">
        <v>0</v>
      </c>
      <c r="I5629">
        <v>0</v>
      </c>
      <c r="J5629">
        <v>0</v>
      </c>
      <c r="K5629">
        <v>0</v>
      </c>
      <c r="L5629">
        <v>0</v>
      </c>
      <c r="M5629" t="s">
        <v>4040</v>
      </c>
    </row>
    <row r="5630" spans="1:13">
      <c r="A5630" s="13">
        <f t="shared" si="87"/>
        <v>19</v>
      </c>
      <c r="B5630">
        <v>3008840</v>
      </c>
      <c r="C5630">
        <v>1400</v>
      </c>
      <c r="D5630">
        <v>1500</v>
      </c>
      <c r="E5630"/>
      <c r="F5630" t="s">
        <v>253</v>
      </c>
      <c r="G5630">
        <v>19</v>
      </c>
      <c r="H5630">
        <v>0</v>
      </c>
      <c r="I5630">
        <v>0</v>
      </c>
      <c r="J5630">
        <v>0</v>
      </c>
      <c r="K5630">
        <v>0</v>
      </c>
      <c r="L5630">
        <v>0</v>
      </c>
      <c r="M5630" t="s">
        <v>8224</v>
      </c>
    </row>
    <row r="5631" spans="1:13">
      <c r="A5631" s="13">
        <f t="shared" si="87"/>
        <v>8</v>
      </c>
      <c r="B5631">
        <v>3008841</v>
      </c>
      <c r="C5631">
        <v>1400</v>
      </c>
      <c r="D5631">
        <v>1500</v>
      </c>
      <c r="E5631"/>
      <c r="F5631" t="s">
        <v>253</v>
      </c>
      <c r="G5631">
        <v>8</v>
      </c>
      <c r="H5631">
        <v>0</v>
      </c>
      <c r="I5631">
        <v>0</v>
      </c>
      <c r="J5631">
        <v>0</v>
      </c>
      <c r="K5631">
        <v>0</v>
      </c>
      <c r="L5631">
        <v>0</v>
      </c>
      <c r="M5631" t="s">
        <v>8225</v>
      </c>
    </row>
    <row r="5632" spans="1:13">
      <c r="A5632" s="13">
        <f t="shared" si="87"/>
        <v>2</v>
      </c>
      <c r="B5632">
        <v>3008842</v>
      </c>
      <c r="C5632">
        <v>1400</v>
      </c>
      <c r="D5632">
        <v>1500</v>
      </c>
      <c r="E5632"/>
      <c r="F5632" t="s">
        <v>253</v>
      </c>
      <c r="G5632">
        <v>2</v>
      </c>
      <c r="H5632">
        <v>0</v>
      </c>
      <c r="I5632">
        <v>0</v>
      </c>
      <c r="J5632">
        <v>0</v>
      </c>
      <c r="K5632">
        <v>0</v>
      </c>
      <c r="L5632">
        <v>0</v>
      </c>
      <c r="M5632" t="s">
        <v>7744</v>
      </c>
    </row>
    <row r="5633" spans="1:13">
      <c r="A5633" s="13">
        <f t="shared" si="87"/>
        <v>35</v>
      </c>
      <c r="B5633">
        <v>3008843</v>
      </c>
      <c r="C5633">
        <v>1400</v>
      </c>
      <c r="D5633">
        <v>1500</v>
      </c>
      <c r="E5633"/>
      <c r="F5633" t="s">
        <v>253</v>
      </c>
      <c r="G5633">
        <v>35</v>
      </c>
      <c r="H5633">
        <v>0</v>
      </c>
      <c r="I5633">
        <v>0</v>
      </c>
      <c r="J5633">
        <v>0</v>
      </c>
      <c r="K5633">
        <v>0</v>
      </c>
      <c r="L5633">
        <v>0</v>
      </c>
      <c r="M5633" t="s">
        <v>4041</v>
      </c>
    </row>
    <row r="5634" spans="1:13">
      <c r="A5634" s="13">
        <f t="shared" si="87"/>
        <v>57</v>
      </c>
      <c r="B5634">
        <v>3008844</v>
      </c>
      <c r="C5634">
        <v>1400</v>
      </c>
      <c r="D5634">
        <v>1500</v>
      </c>
      <c r="E5634"/>
      <c r="F5634" t="s">
        <v>253</v>
      </c>
      <c r="G5634">
        <v>57</v>
      </c>
      <c r="H5634">
        <v>0</v>
      </c>
      <c r="I5634">
        <v>0</v>
      </c>
      <c r="J5634">
        <v>0</v>
      </c>
      <c r="K5634">
        <v>0</v>
      </c>
      <c r="L5634">
        <v>0</v>
      </c>
      <c r="M5634" t="s">
        <v>4042</v>
      </c>
    </row>
    <row r="5635" spans="1:13">
      <c r="A5635" s="13">
        <f t="shared" ref="A5635:A5698" si="88">G5635+H5635+I5635</f>
        <v>59</v>
      </c>
      <c r="B5635">
        <v>3008845</v>
      </c>
      <c r="C5635">
        <v>1400</v>
      </c>
      <c r="D5635">
        <v>1500</v>
      </c>
      <c r="E5635"/>
      <c r="F5635" t="s">
        <v>253</v>
      </c>
      <c r="G5635">
        <v>59</v>
      </c>
      <c r="H5635">
        <v>0</v>
      </c>
      <c r="I5635">
        <v>0</v>
      </c>
      <c r="J5635">
        <v>0</v>
      </c>
      <c r="K5635">
        <v>0</v>
      </c>
      <c r="L5635">
        <v>0</v>
      </c>
      <c r="M5635" t="s">
        <v>4043</v>
      </c>
    </row>
    <row r="5636" spans="1:13">
      <c r="A5636" s="13">
        <f t="shared" si="88"/>
        <v>96</v>
      </c>
      <c r="B5636">
        <v>3008857</v>
      </c>
      <c r="C5636">
        <v>1400</v>
      </c>
      <c r="D5636">
        <v>1500</v>
      </c>
      <c r="E5636"/>
      <c r="F5636" t="s">
        <v>253</v>
      </c>
      <c r="G5636">
        <v>96</v>
      </c>
      <c r="H5636">
        <v>0</v>
      </c>
      <c r="I5636">
        <v>0</v>
      </c>
      <c r="J5636">
        <v>0</v>
      </c>
      <c r="K5636">
        <v>0</v>
      </c>
      <c r="L5636">
        <v>0</v>
      </c>
      <c r="M5636" t="s">
        <v>4044</v>
      </c>
    </row>
    <row r="5637" spans="1:13">
      <c r="A5637" s="13">
        <f t="shared" si="88"/>
        <v>8</v>
      </c>
      <c r="B5637">
        <v>3008858</v>
      </c>
      <c r="C5637">
        <v>1400</v>
      </c>
      <c r="D5637">
        <v>1500</v>
      </c>
      <c r="E5637"/>
      <c r="F5637" t="s">
        <v>253</v>
      </c>
      <c r="G5637">
        <v>8</v>
      </c>
      <c r="H5637">
        <v>0</v>
      </c>
      <c r="I5637">
        <v>0</v>
      </c>
      <c r="J5637">
        <v>0</v>
      </c>
      <c r="K5637">
        <v>0</v>
      </c>
      <c r="L5637">
        <v>0</v>
      </c>
      <c r="M5637" t="s">
        <v>8265</v>
      </c>
    </row>
    <row r="5638" spans="1:13">
      <c r="A5638" s="13">
        <f t="shared" si="88"/>
        <v>8</v>
      </c>
      <c r="B5638">
        <v>3008860</v>
      </c>
      <c r="C5638">
        <v>1400</v>
      </c>
      <c r="D5638">
        <v>1500</v>
      </c>
      <c r="E5638"/>
      <c r="F5638" t="s">
        <v>253</v>
      </c>
      <c r="G5638">
        <v>8</v>
      </c>
      <c r="H5638">
        <v>0</v>
      </c>
      <c r="I5638">
        <v>0</v>
      </c>
      <c r="J5638">
        <v>0</v>
      </c>
      <c r="K5638">
        <v>0</v>
      </c>
      <c r="L5638">
        <v>0</v>
      </c>
      <c r="M5638" t="s">
        <v>4045</v>
      </c>
    </row>
    <row r="5639" spans="1:13">
      <c r="A5639" s="13">
        <f t="shared" si="88"/>
        <v>4</v>
      </c>
      <c r="B5639">
        <v>3008861</v>
      </c>
      <c r="C5639">
        <v>1400</v>
      </c>
      <c r="D5639">
        <v>1500</v>
      </c>
      <c r="E5639"/>
      <c r="F5639" t="s">
        <v>253</v>
      </c>
      <c r="G5639">
        <v>4</v>
      </c>
      <c r="H5639">
        <v>0</v>
      </c>
      <c r="I5639">
        <v>0</v>
      </c>
      <c r="J5639">
        <v>0</v>
      </c>
      <c r="K5639">
        <v>0</v>
      </c>
      <c r="L5639">
        <v>0</v>
      </c>
      <c r="M5639" t="s">
        <v>4046</v>
      </c>
    </row>
    <row r="5640" spans="1:13">
      <c r="A5640" s="13">
        <f t="shared" si="88"/>
        <v>4</v>
      </c>
      <c r="B5640">
        <v>3008863</v>
      </c>
      <c r="C5640">
        <v>1400</v>
      </c>
      <c r="D5640">
        <v>1500</v>
      </c>
      <c r="E5640"/>
      <c r="F5640" t="s">
        <v>253</v>
      </c>
      <c r="G5640">
        <v>4</v>
      </c>
      <c r="H5640">
        <v>0</v>
      </c>
      <c r="I5640">
        <v>0</v>
      </c>
      <c r="J5640">
        <v>0</v>
      </c>
      <c r="K5640">
        <v>0</v>
      </c>
      <c r="L5640">
        <v>0</v>
      </c>
      <c r="M5640" t="s">
        <v>4047</v>
      </c>
    </row>
    <row r="5641" spans="1:13">
      <c r="A5641" s="13">
        <f t="shared" si="88"/>
        <v>2</v>
      </c>
      <c r="B5641">
        <v>3008864</v>
      </c>
      <c r="C5641">
        <v>1400</v>
      </c>
      <c r="D5641">
        <v>1500</v>
      </c>
      <c r="E5641"/>
      <c r="F5641" t="s">
        <v>253</v>
      </c>
      <c r="G5641">
        <v>2</v>
      </c>
      <c r="H5641">
        <v>0</v>
      </c>
      <c r="I5641">
        <v>0</v>
      </c>
      <c r="J5641">
        <v>0</v>
      </c>
      <c r="K5641">
        <v>0</v>
      </c>
      <c r="L5641">
        <v>0</v>
      </c>
      <c r="M5641" t="s">
        <v>9265</v>
      </c>
    </row>
    <row r="5642" spans="1:13">
      <c r="A5642" s="13">
        <f t="shared" si="88"/>
        <v>2</v>
      </c>
      <c r="B5642">
        <v>3008865</v>
      </c>
      <c r="C5642">
        <v>1400</v>
      </c>
      <c r="D5642">
        <v>1500</v>
      </c>
      <c r="E5642"/>
      <c r="F5642" t="s">
        <v>253</v>
      </c>
      <c r="G5642">
        <v>2</v>
      </c>
      <c r="H5642">
        <v>0</v>
      </c>
      <c r="I5642">
        <v>0</v>
      </c>
      <c r="J5642">
        <v>0</v>
      </c>
      <c r="K5642">
        <v>0</v>
      </c>
      <c r="L5642">
        <v>0</v>
      </c>
      <c r="M5642" t="s">
        <v>4048</v>
      </c>
    </row>
    <row r="5643" spans="1:13">
      <c r="A5643" s="13">
        <f t="shared" si="88"/>
        <v>4</v>
      </c>
      <c r="B5643">
        <v>3008868</v>
      </c>
      <c r="C5643">
        <v>1400</v>
      </c>
      <c r="D5643">
        <v>1500</v>
      </c>
      <c r="E5643"/>
      <c r="F5643" t="s">
        <v>253</v>
      </c>
      <c r="G5643">
        <v>4</v>
      </c>
      <c r="H5643">
        <v>0</v>
      </c>
      <c r="I5643">
        <v>0</v>
      </c>
      <c r="J5643">
        <v>0</v>
      </c>
      <c r="K5643">
        <v>0</v>
      </c>
      <c r="L5643">
        <v>0</v>
      </c>
      <c r="M5643" t="s">
        <v>8158</v>
      </c>
    </row>
    <row r="5644" spans="1:13">
      <c r="A5644" s="13">
        <f t="shared" si="88"/>
        <v>1</v>
      </c>
      <c r="B5644">
        <v>3008870</v>
      </c>
      <c r="C5644">
        <v>1400</v>
      </c>
      <c r="D5644">
        <v>1500</v>
      </c>
      <c r="E5644"/>
      <c r="F5644" t="s">
        <v>253</v>
      </c>
      <c r="G5644">
        <v>1</v>
      </c>
      <c r="H5644">
        <v>0</v>
      </c>
      <c r="I5644">
        <v>0</v>
      </c>
      <c r="J5644">
        <v>0</v>
      </c>
      <c r="K5644">
        <v>0</v>
      </c>
      <c r="L5644">
        <v>0</v>
      </c>
      <c r="M5644" t="s">
        <v>8146</v>
      </c>
    </row>
    <row r="5645" spans="1:13">
      <c r="A5645" s="13">
        <f t="shared" si="88"/>
        <v>1</v>
      </c>
      <c r="B5645">
        <v>3008871</v>
      </c>
      <c r="C5645">
        <v>1400</v>
      </c>
      <c r="D5645">
        <v>1500</v>
      </c>
      <c r="E5645"/>
      <c r="F5645" t="s">
        <v>253</v>
      </c>
      <c r="G5645">
        <v>1</v>
      </c>
      <c r="H5645">
        <v>0</v>
      </c>
      <c r="I5645">
        <v>0</v>
      </c>
      <c r="J5645">
        <v>0</v>
      </c>
      <c r="K5645">
        <v>0</v>
      </c>
      <c r="L5645">
        <v>0</v>
      </c>
      <c r="M5645" t="s">
        <v>8745</v>
      </c>
    </row>
    <row r="5646" spans="1:13">
      <c r="A5646" s="13">
        <f t="shared" si="88"/>
        <v>93</v>
      </c>
      <c r="B5646">
        <v>3008872</v>
      </c>
      <c r="C5646">
        <v>1400</v>
      </c>
      <c r="D5646">
        <v>1500</v>
      </c>
      <c r="E5646"/>
      <c r="F5646" t="s">
        <v>253</v>
      </c>
      <c r="G5646">
        <v>93</v>
      </c>
      <c r="H5646">
        <v>0</v>
      </c>
      <c r="I5646">
        <v>0</v>
      </c>
      <c r="J5646">
        <v>0</v>
      </c>
      <c r="K5646">
        <v>0</v>
      </c>
      <c r="L5646">
        <v>0</v>
      </c>
      <c r="M5646" t="s">
        <v>4049</v>
      </c>
    </row>
    <row r="5647" spans="1:13">
      <c r="A5647" s="13">
        <f t="shared" si="88"/>
        <v>8</v>
      </c>
      <c r="B5647">
        <v>3008873</v>
      </c>
      <c r="C5647">
        <v>1400</v>
      </c>
      <c r="D5647">
        <v>1500</v>
      </c>
      <c r="E5647"/>
      <c r="F5647" t="s">
        <v>253</v>
      </c>
      <c r="G5647">
        <v>8</v>
      </c>
      <c r="H5647">
        <v>0</v>
      </c>
      <c r="I5647">
        <v>0</v>
      </c>
      <c r="J5647">
        <v>0</v>
      </c>
      <c r="K5647">
        <v>0</v>
      </c>
      <c r="L5647">
        <v>0</v>
      </c>
      <c r="M5647" t="s">
        <v>4050</v>
      </c>
    </row>
    <row r="5648" spans="1:13">
      <c r="A5648" s="13">
        <f t="shared" si="88"/>
        <v>22</v>
      </c>
      <c r="B5648">
        <v>3008874</v>
      </c>
      <c r="C5648">
        <v>1400</v>
      </c>
      <c r="D5648">
        <v>1500</v>
      </c>
      <c r="E5648"/>
      <c r="F5648" t="s">
        <v>253</v>
      </c>
      <c r="G5648">
        <v>22</v>
      </c>
      <c r="H5648">
        <v>0</v>
      </c>
      <c r="I5648">
        <v>0</v>
      </c>
      <c r="J5648">
        <v>0</v>
      </c>
      <c r="K5648">
        <v>0</v>
      </c>
      <c r="L5648">
        <v>0</v>
      </c>
      <c r="M5648" t="s">
        <v>4051</v>
      </c>
    </row>
    <row r="5649" spans="1:13">
      <c r="A5649" s="13">
        <f t="shared" si="88"/>
        <v>11</v>
      </c>
      <c r="B5649">
        <v>3008875</v>
      </c>
      <c r="C5649">
        <v>1400</v>
      </c>
      <c r="D5649">
        <v>1500</v>
      </c>
      <c r="E5649"/>
      <c r="F5649" t="s">
        <v>253</v>
      </c>
      <c r="G5649">
        <v>11</v>
      </c>
      <c r="H5649">
        <v>0</v>
      </c>
      <c r="I5649">
        <v>0</v>
      </c>
      <c r="J5649">
        <v>0</v>
      </c>
      <c r="K5649">
        <v>0</v>
      </c>
      <c r="L5649">
        <v>0</v>
      </c>
      <c r="M5649" t="s">
        <v>7837</v>
      </c>
    </row>
    <row r="5650" spans="1:13">
      <c r="A5650" s="13">
        <f t="shared" si="88"/>
        <v>1</v>
      </c>
      <c r="B5650">
        <v>3008876</v>
      </c>
      <c r="C5650">
        <v>1400</v>
      </c>
      <c r="D5650">
        <v>1500</v>
      </c>
      <c r="E5650"/>
      <c r="F5650" t="s">
        <v>253</v>
      </c>
      <c r="G5650">
        <v>1</v>
      </c>
      <c r="H5650">
        <v>0</v>
      </c>
      <c r="I5650">
        <v>0</v>
      </c>
      <c r="J5650">
        <v>0</v>
      </c>
      <c r="K5650">
        <v>0</v>
      </c>
      <c r="L5650">
        <v>0</v>
      </c>
      <c r="M5650" t="s">
        <v>9131</v>
      </c>
    </row>
    <row r="5651" spans="1:13">
      <c r="A5651" s="13">
        <f t="shared" si="88"/>
        <v>1</v>
      </c>
      <c r="B5651">
        <v>3008877</v>
      </c>
      <c r="C5651">
        <v>1400</v>
      </c>
      <c r="D5651">
        <v>1500</v>
      </c>
      <c r="E5651"/>
      <c r="F5651" t="s">
        <v>253</v>
      </c>
      <c r="G5651">
        <v>1</v>
      </c>
      <c r="H5651">
        <v>0</v>
      </c>
      <c r="I5651">
        <v>0</v>
      </c>
      <c r="J5651">
        <v>0</v>
      </c>
      <c r="K5651">
        <v>0</v>
      </c>
      <c r="L5651">
        <v>0</v>
      </c>
      <c r="M5651" t="s">
        <v>4052</v>
      </c>
    </row>
    <row r="5652" spans="1:13">
      <c r="A5652" s="13">
        <f t="shared" si="88"/>
        <v>14</v>
      </c>
      <c r="B5652">
        <v>3008878</v>
      </c>
      <c r="C5652">
        <v>1400</v>
      </c>
      <c r="D5652">
        <v>1500</v>
      </c>
      <c r="E5652"/>
      <c r="F5652" t="s">
        <v>253</v>
      </c>
      <c r="G5652">
        <v>14</v>
      </c>
      <c r="H5652">
        <v>0</v>
      </c>
      <c r="I5652">
        <v>0</v>
      </c>
      <c r="J5652">
        <v>0</v>
      </c>
      <c r="K5652">
        <v>0</v>
      </c>
      <c r="L5652">
        <v>0</v>
      </c>
      <c r="M5652" t="s">
        <v>4053</v>
      </c>
    </row>
    <row r="5653" spans="1:13">
      <c r="A5653" s="13">
        <f t="shared" si="88"/>
        <v>2</v>
      </c>
      <c r="B5653">
        <v>3008879</v>
      </c>
      <c r="C5653">
        <v>1400</v>
      </c>
      <c r="D5653">
        <v>1500</v>
      </c>
      <c r="E5653"/>
      <c r="F5653" t="s">
        <v>253</v>
      </c>
      <c r="G5653">
        <v>2</v>
      </c>
      <c r="H5653">
        <v>0</v>
      </c>
      <c r="I5653">
        <v>0</v>
      </c>
      <c r="J5653">
        <v>0</v>
      </c>
      <c r="K5653">
        <v>0</v>
      </c>
      <c r="L5653">
        <v>0</v>
      </c>
      <c r="M5653" t="s">
        <v>4054</v>
      </c>
    </row>
    <row r="5654" spans="1:13">
      <c r="A5654" s="13">
        <f t="shared" si="88"/>
        <v>1</v>
      </c>
      <c r="B5654">
        <v>3008880</v>
      </c>
      <c r="C5654">
        <v>1400</v>
      </c>
      <c r="D5654">
        <v>1500</v>
      </c>
      <c r="E5654"/>
      <c r="F5654" t="s">
        <v>253</v>
      </c>
      <c r="G5654">
        <v>1</v>
      </c>
      <c r="H5654">
        <v>0</v>
      </c>
      <c r="I5654">
        <v>0</v>
      </c>
      <c r="J5654">
        <v>0</v>
      </c>
      <c r="K5654">
        <v>0</v>
      </c>
      <c r="L5654">
        <v>0</v>
      </c>
      <c r="M5654" t="s">
        <v>4055</v>
      </c>
    </row>
    <row r="5655" spans="1:13">
      <c r="A5655" s="13">
        <f t="shared" si="88"/>
        <v>1</v>
      </c>
      <c r="B5655">
        <v>3008882</v>
      </c>
      <c r="C5655">
        <v>1400</v>
      </c>
      <c r="D5655">
        <v>1500</v>
      </c>
      <c r="E5655"/>
      <c r="F5655" t="s">
        <v>253</v>
      </c>
      <c r="G5655">
        <v>1</v>
      </c>
      <c r="H5655">
        <v>0</v>
      </c>
      <c r="I5655">
        <v>0</v>
      </c>
      <c r="J5655">
        <v>0</v>
      </c>
      <c r="K5655">
        <v>0</v>
      </c>
      <c r="L5655">
        <v>0</v>
      </c>
      <c r="M5655" t="s">
        <v>4056</v>
      </c>
    </row>
    <row r="5656" spans="1:13">
      <c r="A5656" s="13">
        <f t="shared" si="88"/>
        <v>1</v>
      </c>
      <c r="B5656">
        <v>3008883</v>
      </c>
      <c r="C5656">
        <v>1400</v>
      </c>
      <c r="D5656">
        <v>1500</v>
      </c>
      <c r="E5656"/>
      <c r="F5656" t="s">
        <v>253</v>
      </c>
      <c r="G5656">
        <v>1</v>
      </c>
      <c r="H5656">
        <v>0</v>
      </c>
      <c r="I5656">
        <v>0</v>
      </c>
      <c r="J5656">
        <v>0</v>
      </c>
      <c r="K5656">
        <v>0</v>
      </c>
      <c r="L5656">
        <v>0</v>
      </c>
      <c r="M5656" t="s">
        <v>4057</v>
      </c>
    </row>
    <row r="5657" spans="1:13">
      <c r="A5657" s="13">
        <f t="shared" si="88"/>
        <v>3</v>
      </c>
      <c r="B5657">
        <v>3008884</v>
      </c>
      <c r="C5657">
        <v>1400</v>
      </c>
      <c r="D5657">
        <v>1500</v>
      </c>
      <c r="E5657"/>
      <c r="F5657" t="s">
        <v>253</v>
      </c>
      <c r="G5657">
        <v>3</v>
      </c>
      <c r="H5657">
        <v>0</v>
      </c>
      <c r="I5657">
        <v>0</v>
      </c>
      <c r="J5657">
        <v>0</v>
      </c>
      <c r="K5657">
        <v>0</v>
      </c>
      <c r="L5657">
        <v>0</v>
      </c>
      <c r="M5657" t="s">
        <v>4058</v>
      </c>
    </row>
    <row r="5658" spans="1:13">
      <c r="A5658" s="13">
        <f t="shared" si="88"/>
        <v>2</v>
      </c>
      <c r="B5658">
        <v>3008885</v>
      </c>
      <c r="C5658">
        <v>1400</v>
      </c>
      <c r="D5658">
        <v>1500</v>
      </c>
      <c r="E5658"/>
      <c r="F5658" t="s">
        <v>253</v>
      </c>
      <c r="G5658">
        <v>2</v>
      </c>
      <c r="H5658">
        <v>0</v>
      </c>
      <c r="I5658">
        <v>0</v>
      </c>
      <c r="J5658">
        <v>0</v>
      </c>
      <c r="K5658">
        <v>0</v>
      </c>
      <c r="L5658">
        <v>0</v>
      </c>
      <c r="M5658" t="s">
        <v>4059</v>
      </c>
    </row>
    <row r="5659" spans="1:13">
      <c r="A5659" s="13">
        <f t="shared" si="88"/>
        <v>1</v>
      </c>
      <c r="B5659">
        <v>3008886</v>
      </c>
      <c r="C5659">
        <v>1400</v>
      </c>
      <c r="D5659">
        <v>1500</v>
      </c>
      <c r="E5659"/>
      <c r="F5659" t="s">
        <v>253</v>
      </c>
      <c r="G5659">
        <v>1</v>
      </c>
      <c r="H5659">
        <v>0</v>
      </c>
      <c r="I5659">
        <v>0</v>
      </c>
      <c r="J5659">
        <v>0</v>
      </c>
      <c r="K5659">
        <v>0</v>
      </c>
      <c r="L5659">
        <v>0</v>
      </c>
      <c r="M5659" t="s">
        <v>4060</v>
      </c>
    </row>
    <row r="5660" spans="1:13">
      <c r="A5660" s="13">
        <f t="shared" si="88"/>
        <v>20</v>
      </c>
      <c r="B5660">
        <v>3008890</v>
      </c>
      <c r="C5660">
        <v>1400</v>
      </c>
      <c r="D5660">
        <v>1500</v>
      </c>
      <c r="E5660"/>
      <c r="F5660" t="s">
        <v>3250</v>
      </c>
      <c r="G5660">
        <v>20</v>
      </c>
      <c r="H5660">
        <v>0</v>
      </c>
      <c r="I5660">
        <v>0</v>
      </c>
      <c r="J5660">
        <v>0</v>
      </c>
      <c r="K5660">
        <v>0</v>
      </c>
      <c r="L5660">
        <v>0</v>
      </c>
      <c r="M5660" t="s">
        <v>8207</v>
      </c>
    </row>
    <row r="5661" spans="1:13">
      <c r="A5661" s="13">
        <f t="shared" si="88"/>
        <v>1</v>
      </c>
      <c r="B5661">
        <v>3008891</v>
      </c>
      <c r="C5661">
        <v>1400</v>
      </c>
      <c r="D5661">
        <v>1500</v>
      </c>
      <c r="E5661"/>
      <c r="F5661" t="s">
        <v>253</v>
      </c>
      <c r="G5661">
        <v>1</v>
      </c>
      <c r="H5661">
        <v>0</v>
      </c>
      <c r="I5661">
        <v>0</v>
      </c>
      <c r="J5661">
        <v>0</v>
      </c>
      <c r="K5661">
        <v>0</v>
      </c>
      <c r="L5661">
        <v>0</v>
      </c>
      <c r="M5661" t="s">
        <v>4061</v>
      </c>
    </row>
    <row r="5662" spans="1:13">
      <c r="A5662" s="13">
        <f t="shared" si="88"/>
        <v>3</v>
      </c>
      <c r="B5662">
        <v>3008893</v>
      </c>
      <c r="C5662">
        <v>1400</v>
      </c>
      <c r="D5662">
        <v>1500</v>
      </c>
      <c r="E5662"/>
      <c r="F5662" t="s">
        <v>253</v>
      </c>
      <c r="G5662">
        <v>3</v>
      </c>
      <c r="H5662">
        <v>0</v>
      </c>
      <c r="I5662">
        <v>0</v>
      </c>
      <c r="J5662">
        <v>0</v>
      </c>
      <c r="K5662">
        <v>0</v>
      </c>
      <c r="L5662">
        <v>0</v>
      </c>
      <c r="M5662" t="s">
        <v>4062</v>
      </c>
    </row>
    <row r="5663" spans="1:13">
      <c r="A5663" s="13">
        <f t="shared" si="88"/>
        <v>5</v>
      </c>
      <c r="B5663">
        <v>3008895</v>
      </c>
      <c r="C5663">
        <v>1380</v>
      </c>
      <c r="D5663">
        <v>1500</v>
      </c>
      <c r="E5663"/>
      <c r="F5663" t="s">
        <v>253</v>
      </c>
      <c r="G5663">
        <v>5</v>
      </c>
      <c r="H5663">
        <v>0</v>
      </c>
      <c r="I5663">
        <v>0</v>
      </c>
      <c r="J5663">
        <v>0</v>
      </c>
      <c r="K5663">
        <v>0</v>
      </c>
      <c r="L5663">
        <v>0</v>
      </c>
      <c r="M5663" t="s">
        <v>4063</v>
      </c>
    </row>
    <row r="5664" spans="1:13">
      <c r="A5664" s="13">
        <f t="shared" si="88"/>
        <v>20</v>
      </c>
      <c r="B5664">
        <v>3008895</v>
      </c>
      <c r="C5664">
        <v>1400</v>
      </c>
      <c r="D5664">
        <v>1500</v>
      </c>
      <c r="E5664"/>
      <c r="F5664" t="s">
        <v>253</v>
      </c>
      <c r="G5664">
        <v>20</v>
      </c>
      <c r="H5664">
        <v>0</v>
      </c>
      <c r="I5664">
        <v>0</v>
      </c>
      <c r="J5664">
        <v>0</v>
      </c>
      <c r="K5664">
        <v>0</v>
      </c>
      <c r="L5664">
        <v>0</v>
      </c>
      <c r="M5664" t="s">
        <v>4063</v>
      </c>
    </row>
    <row r="5665" spans="1:13">
      <c r="A5665" s="13">
        <f t="shared" si="88"/>
        <v>22662</v>
      </c>
      <c r="B5665">
        <v>3008896</v>
      </c>
      <c r="C5665">
        <v>1400</v>
      </c>
      <c r="D5665">
        <v>1500</v>
      </c>
      <c r="E5665"/>
      <c r="F5665" t="s">
        <v>555</v>
      </c>
      <c r="G5665" s="177">
        <v>2662</v>
      </c>
      <c r="H5665">
        <v>0</v>
      </c>
      <c r="I5665" s="177">
        <v>20000</v>
      </c>
      <c r="J5665">
        <v>0</v>
      </c>
      <c r="K5665">
        <v>0</v>
      </c>
      <c r="L5665">
        <v>0</v>
      </c>
      <c r="M5665" t="s">
        <v>4064</v>
      </c>
    </row>
    <row r="5666" spans="1:13">
      <c r="A5666" s="13">
        <f t="shared" si="88"/>
        <v>6</v>
      </c>
      <c r="B5666">
        <v>3008898</v>
      </c>
      <c r="C5666">
        <v>1400</v>
      </c>
      <c r="D5666">
        <v>1500</v>
      </c>
      <c r="E5666"/>
      <c r="F5666" t="s">
        <v>253</v>
      </c>
      <c r="G5666">
        <v>6</v>
      </c>
      <c r="H5666">
        <v>0</v>
      </c>
      <c r="I5666">
        <v>0</v>
      </c>
      <c r="J5666">
        <v>0</v>
      </c>
      <c r="K5666">
        <v>0</v>
      </c>
      <c r="L5666">
        <v>0</v>
      </c>
      <c r="M5666" t="s">
        <v>8571</v>
      </c>
    </row>
    <row r="5667" spans="1:13">
      <c r="A5667" s="13">
        <f t="shared" si="88"/>
        <v>66</v>
      </c>
      <c r="B5667">
        <v>3008899</v>
      </c>
      <c r="C5667">
        <v>1400</v>
      </c>
      <c r="D5667">
        <v>1500</v>
      </c>
      <c r="E5667"/>
      <c r="F5667" t="s">
        <v>555</v>
      </c>
      <c r="G5667">
        <v>66</v>
      </c>
      <c r="H5667">
        <v>0</v>
      </c>
      <c r="I5667">
        <v>0</v>
      </c>
      <c r="J5667">
        <v>0</v>
      </c>
      <c r="K5667">
        <v>0</v>
      </c>
      <c r="L5667">
        <v>0</v>
      </c>
      <c r="M5667" t="s">
        <v>4065</v>
      </c>
    </row>
    <row r="5668" spans="1:13">
      <c r="A5668" s="13">
        <f t="shared" si="88"/>
        <v>12</v>
      </c>
      <c r="B5668">
        <v>3008901</v>
      </c>
      <c r="C5668">
        <v>1400</v>
      </c>
      <c r="D5668">
        <v>1500</v>
      </c>
      <c r="E5668"/>
      <c r="F5668" t="s">
        <v>3250</v>
      </c>
      <c r="G5668">
        <v>12</v>
      </c>
      <c r="H5668">
        <v>0</v>
      </c>
      <c r="I5668">
        <v>0</v>
      </c>
      <c r="J5668">
        <v>0</v>
      </c>
      <c r="K5668">
        <v>0</v>
      </c>
      <c r="L5668">
        <v>0</v>
      </c>
      <c r="M5668" t="s">
        <v>9329</v>
      </c>
    </row>
    <row r="5669" spans="1:13">
      <c r="A5669" s="13">
        <f t="shared" si="88"/>
        <v>1</v>
      </c>
      <c r="B5669">
        <v>3008903</v>
      </c>
      <c r="C5669">
        <v>1400</v>
      </c>
      <c r="D5669">
        <v>1500</v>
      </c>
      <c r="E5669"/>
      <c r="F5669" t="s">
        <v>253</v>
      </c>
      <c r="G5669">
        <v>1</v>
      </c>
      <c r="H5669">
        <v>0</v>
      </c>
      <c r="I5669">
        <v>0</v>
      </c>
      <c r="J5669">
        <v>0</v>
      </c>
      <c r="K5669">
        <v>0</v>
      </c>
      <c r="L5669">
        <v>0</v>
      </c>
      <c r="M5669" t="s">
        <v>8959</v>
      </c>
    </row>
    <row r="5670" spans="1:13">
      <c r="A5670" s="13">
        <f t="shared" si="88"/>
        <v>1</v>
      </c>
      <c r="B5670">
        <v>3008904</v>
      </c>
      <c r="C5670">
        <v>1400</v>
      </c>
      <c r="D5670">
        <v>1500</v>
      </c>
      <c r="E5670"/>
      <c r="F5670" t="s">
        <v>253</v>
      </c>
      <c r="G5670">
        <v>1</v>
      </c>
      <c r="H5670">
        <v>0</v>
      </c>
      <c r="I5670">
        <v>0</v>
      </c>
      <c r="J5670">
        <v>0</v>
      </c>
      <c r="K5670">
        <v>0</v>
      </c>
      <c r="L5670">
        <v>0</v>
      </c>
      <c r="M5670" t="s">
        <v>4066</v>
      </c>
    </row>
    <row r="5671" spans="1:13">
      <c r="A5671" s="13">
        <f t="shared" si="88"/>
        <v>1</v>
      </c>
      <c r="B5671">
        <v>3008905</v>
      </c>
      <c r="C5671">
        <v>1400</v>
      </c>
      <c r="D5671">
        <v>1500</v>
      </c>
      <c r="E5671"/>
      <c r="F5671" t="s">
        <v>253</v>
      </c>
      <c r="G5671">
        <v>1</v>
      </c>
      <c r="H5671">
        <v>0</v>
      </c>
      <c r="I5671">
        <v>0</v>
      </c>
      <c r="J5671">
        <v>0</v>
      </c>
      <c r="K5671">
        <v>0</v>
      </c>
      <c r="L5671">
        <v>0</v>
      </c>
      <c r="M5671" t="s">
        <v>4067</v>
      </c>
    </row>
    <row r="5672" spans="1:13">
      <c r="A5672" s="13">
        <f t="shared" si="88"/>
        <v>1</v>
      </c>
      <c r="B5672">
        <v>3008906</v>
      </c>
      <c r="C5672">
        <v>1400</v>
      </c>
      <c r="D5672">
        <v>1500</v>
      </c>
      <c r="E5672"/>
      <c r="F5672" t="s">
        <v>253</v>
      </c>
      <c r="G5672">
        <v>1</v>
      </c>
      <c r="H5672">
        <v>0</v>
      </c>
      <c r="I5672">
        <v>0</v>
      </c>
      <c r="J5672">
        <v>0</v>
      </c>
      <c r="K5672">
        <v>0</v>
      </c>
      <c r="L5672">
        <v>0</v>
      </c>
      <c r="M5672" t="s">
        <v>4068</v>
      </c>
    </row>
    <row r="5673" spans="1:13">
      <c r="A5673" s="13">
        <f t="shared" si="88"/>
        <v>1</v>
      </c>
      <c r="B5673">
        <v>3008907</v>
      </c>
      <c r="C5673">
        <v>1400</v>
      </c>
      <c r="D5673">
        <v>1500</v>
      </c>
      <c r="E5673"/>
      <c r="F5673" t="s">
        <v>253</v>
      </c>
      <c r="G5673">
        <v>1</v>
      </c>
      <c r="H5673">
        <v>0</v>
      </c>
      <c r="I5673">
        <v>0</v>
      </c>
      <c r="J5673">
        <v>0</v>
      </c>
      <c r="K5673">
        <v>0</v>
      </c>
      <c r="L5673">
        <v>0</v>
      </c>
      <c r="M5673" t="s">
        <v>7874</v>
      </c>
    </row>
    <row r="5674" spans="1:13">
      <c r="A5674" s="13">
        <f t="shared" si="88"/>
        <v>3</v>
      </c>
      <c r="B5674">
        <v>3008908</v>
      </c>
      <c r="C5674">
        <v>1400</v>
      </c>
      <c r="D5674">
        <v>1500</v>
      </c>
      <c r="E5674"/>
      <c r="F5674" t="s">
        <v>253</v>
      </c>
      <c r="G5674">
        <v>3</v>
      </c>
      <c r="H5674">
        <v>0</v>
      </c>
      <c r="I5674">
        <v>0</v>
      </c>
      <c r="J5674">
        <v>0</v>
      </c>
      <c r="K5674">
        <v>0</v>
      </c>
      <c r="L5674">
        <v>0</v>
      </c>
      <c r="M5674" t="s">
        <v>4069</v>
      </c>
    </row>
    <row r="5675" spans="1:13">
      <c r="A5675" s="13">
        <f t="shared" si="88"/>
        <v>1</v>
      </c>
      <c r="B5675">
        <v>3008909</v>
      </c>
      <c r="C5675">
        <v>1400</v>
      </c>
      <c r="D5675">
        <v>1500</v>
      </c>
      <c r="E5675"/>
      <c r="F5675" t="s">
        <v>253</v>
      </c>
      <c r="G5675">
        <v>1</v>
      </c>
      <c r="H5675">
        <v>0</v>
      </c>
      <c r="I5675">
        <v>0</v>
      </c>
      <c r="J5675">
        <v>0</v>
      </c>
      <c r="K5675">
        <v>0</v>
      </c>
      <c r="L5675">
        <v>0</v>
      </c>
      <c r="M5675" t="s">
        <v>4070</v>
      </c>
    </row>
    <row r="5676" spans="1:13">
      <c r="A5676" s="13">
        <f t="shared" si="88"/>
        <v>1</v>
      </c>
      <c r="B5676">
        <v>3008911</v>
      </c>
      <c r="C5676">
        <v>1400</v>
      </c>
      <c r="D5676">
        <v>1500</v>
      </c>
      <c r="E5676"/>
      <c r="F5676" t="s">
        <v>253</v>
      </c>
      <c r="G5676">
        <v>1</v>
      </c>
      <c r="H5676">
        <v>0</v>
      </c>
      <c r="I5676">
        <v>0</v>
      </c>
      <c r="J5676">
        <v>0</v>
      </c>
      <c r="K5676">
        <v>0</v>
      </c>
      <c r="L5676">
        <v>0</v>
      </c>
      <c r="M5676" t="s">
        <v>4071</v>
      </c>
    </row>
    <row r="5677" spans="1:13">
      <c r="A5677" s="13">
        <f t="shared" si="88"/>
        <v>1</v>
      </c>
      <c r="B5677">
        <v>3008914</v>
      </c>
      <c r="C5677">
        <v>1400</v>
      </c>
      <c r="D5677">
        <v>1500</v>
      </c>
      <c r="E5677"/>
      <c r="F5677" t="s">
        <v>253</v>
      </c>
      <c r="G5677">
        <v>1</v>
      </c>
      <c r="H5677">
        <v>0</v>
      </c>
      <c r="I5677">
        <v>0</v>
      </c>
      <c r="J5677">
        <v>0</v>
      </c>
      <c r="K5677">
        <v>0</v>
      </c>
      <c r="L5677">
        <v>0</v>
      </c>
      <c r="M5677" t="s">
        <v>4072</v>
      </c>
    </row>
    <row r="5678" spans="1:13">
      <c r="A5678" s="13">
        <f t="shared" si="88"/>
        <v>1</v>
      </c>
      <c r="B5678">
        <v>3008917</v>
      </c>
      <c r="C5678">
        <v>1400</v>
      </c>
      <c r="D5678">
        <v>1500</v>
      </c>
      <c r="E5678"/>
      <c r="F5678" t="s">
        <v>253</v>
      </c>
      <c r="G5678">
        <v>1</v>
      </c>
      <c r="H5678">
        <v>0</v>
      </c>
      <c r="I5678">
        <v>0</v>
      </c>
      <c r="J5678">
        <v>0</v>
      </c>
      <c r="K5678">
        <v>0</v>
      </c>
      <c r="L5678">
        <v>0</v>
      </c>
      <c r="M5678" t="s">
        <v>4073</v>
      </c>
    </row>
    <row r="5679" spans="1:13">
      <c r="A5679" s="13">
        <f t="shared" si="88"/>
        <v>1</v>
      </c>
      <c r="B5679">
        <v>3008918</v>
      </c>
      <c r="C5679">
        <v>1400</v>
      </c>
      <c r="D5679">
        <v>1500</v>
      </c>
      <c r="E5679"/>
      <c r="F5679" t="s">
        <v>253</v>
      </c>
      <c r="G5679">
        <v>1</v>
      </c>
      <c r="H5679">
        <v>0</v>
      </c>
      <c r="I5679">
        <v>0</v>
      </c>
      <c r="J5679">
        <v>0</v>
      </c>
      <c r="K5679">
        <v>0</v>
      </c>
      <c r="L5679">
        <v>0</v>
      </c>
      <c r="M5679" t="s">
        <v>4074</v>
      </c>
    </row>
    <row r="5680" spans="1:13">
      <c r="A5680" s="13">
        <f t="shared" si="88"/>
        <v>1</v>
      </c>
      <c r="B5680">
        <v>3008919</v>
      </c>
      <c r="C5680">
        <v>1400</v>
      </c>
      <c r="D5680">
        <v>1500</v>
      </c>
      <c r="E5680"/>
      <c r="F5680" t="s">
        <v>253</v>
      </c>
      <c r="G5680">
        <v>1</v>
      </c>
      <c r="H5680">
        <v>0</v>
      </c>
      <c r="I5680">
        <v>0</v>
      </c>
      <c r="J5680">
        <v>0</v>
      </c>
      <c r="K5680">
        <v>0</v>
      </c>
      <c r="L5680">
        <v>0</v>
      </c>
      <c r="M5680" t="s">
        <v>7916</v>
      </c>
    </row>
    <row r="5681" spans="1:13">
      <c r="A5681" s="13">
        <f t="shared" si="88"/>
        <v>1</v>
      </c>
      <c r="B5681">
        <v>3008920</v>
      </c>
      <c r="C5681">
        <v>1380</v>
      </c>
      <c r="D5681">
        <v>1501</v>
      </c>
      <c r="E5681"/>
      <c r="F5681" t="s">
        <v>253</v>
      </c>
      <c r="G5681">
        <v>1</v>
      </c>
      <c r="H5681">
        <v>0</v>
      </c>
      <c r="I5681">
        <v>0</v>
      </c>
      <c r="J5681">
        <v>0</v>
      </c>
      <c r="K5681">
        <v>0</v>
      </c>
      <c r="L5681">
        <v>0</v>
      </c>
      <c r="M5681" t="s">
        <v>4075</v>
      </c>
    </row>
    <row r="5682" spans="1:13">
      <c r="A5682" s="13">
        <f t="shared" si="88"/>
        <v>1</v>
      </c>
      <c r="B5682">
        <v>3008920</v>
      </c>
      <c r="C5682">
        <v>1400</v>
      </c>
      <c r="D5682">
        <v>1500</v>
      </c>
      <c r="E5682"/>
      <c r="F5682" t="s">
        <v>253</v>
      </c>
      <c r="G5682">
        <v>1</v>
      </c>
      <c r="H5682">
        <v>0</v>
      </c>
      <c r="I5682">
        <v>0</v>
      </c>
      <c r="J5682">
        <v>0</v>
      </c>
      <c r="K5682">
        <v>0</v>
      </c>
      <c r="L5682">
        <v>0</v>
      </c>
      <c r="M5682" t="s">
        <v>4075</v>
      </c>
    </row>
    <row r="5683" spans="1:13">
      <c r="A5683" s="13">
        <f t="shared" si="88"/>
        <v>1</v>
      </c>
      <c r="B5683">
        <v>3008921</v>
      </c>
      <c r="C5683">
        <v>1400</v>
      </c>
      <c r="D5683">
        <v>1500</v>
      </c>
      <c r="E5683"/>
      <c r="F5683" t="s">
        <v>253</v>
      </c>
      <c r="G5683">
        <v>1</v>
      </c>
      <c r="H5683">
        <v>0</v>
      </c>
      <c r="I5683">
        <v>0</v>
      </c>
      <c r="J5683">
        <v>0</v>
      </c>
      <c r="K5683">
        <v>0</v>
      </c>
      <c r="L5683">
        <v>0</v>
      </c>
      <c r="M5683" t="s">
        <v>4076</v>
      </c>
    </row>
    <row r="5684" spans="1:13">
      <c r="A5684" s="13">
        <f t="shared" si="88"/>
        <v>2</v>
      </c>
      <c r="B5684">
        <v>3008922</v>
      </c>
      <c r="C5684">
        <v>1400</v>
      </c>
      <c r="D5684">
        <v>1500</v>
      </c>
      <c r="E5684"/>
      <c r="F5684" t="s">
        <v>253</v>
      </c>
      <c r="G5684">
        <v>2</v>
      </c>
      <c r="H5684">
        <v>0</v>
      </c>
      <c r="I5684">
        <v>0</v>
      </c>
      <c r="J5684">
        <v>0</v>
      </c>
      <c r="K5684">
        <v>0</v>
      </c>
      <c r="L5684">
        <v>0</v>
      </c>
      <c r="M5684" t="s">
        <v>8226</v>
      </c>
    </row>
    <row r="5685" spans="1:13">
      <c r="A5685" s="13">
        <f t="shared" si="88"/>
        <v>1</v>
      </c>
      <c r="B5685">
        <v>3008925</v>
      </c>
      <c r="C5685">
        <v>1400</v>
      </c>
      <c r="D5685">
        <v>1500</v>
      </c>
      <c r="E5685"/>
      <c r="F5685" t="s">
        <v>253</v>
      </c>
      <c r="G5685">
        <v>1</v>
      </c>
      <c r="H5685">
        <v>0</v>
      </c>
      <c r="I5685">
        <v>0</v>
      </c>
      <c r="J5685">
        <v>0</v>
      </c>
      <c r="K5685">
        <v>0</v>
      </c>
      <c r="L5685">
        <v>0</v>
      </c>
      <c r="M5685" t="s">
        <v>4077</v>
      </c>
    </row>
    <row r="5686" spans="1:13">
      <c r="A5686" s="13">
        <f t="shared" si="88"/>
        <v>1</v>
      </c>
      <c r="B5686">
        <v>3008926</v>
      </c>
      <c r="C5686">
        <v>1400</v>
      </c>
      <c r="D5686">
        <v>1500</v>
      </c>
      <c r="E5686"/>
      <c r="F5686" t="s">
        <v>253</v>
      </c>
      <c r="G5686">
        <v>1</v>
      </c>
      <c r="H5686">
        <v>0</v>
      </c>
      <c r="I5686">
        <v>0</v>
      </c>
      <c r="J5686">
        <v>0</v>
      </c>
      <c r="K5686">
        <v>0</v>
      </c>
      <c r="L5686">
        <v>0</v>
      </c>
      <c r="M5686" t="s">
        <v>4078</v>
      </c>
    </row>
    <row r="5687" spans="1:13">
      <c r="A5687" s="13">
        <f t="shared" si="88"/>
        <v>1</v>
      </c>
      <c r="B5687">
        <v>3008927</v>
      </c>
      <c r="C5687">
        <v>1400</v>
      </c>
      <c r="D5687">
        <v>1500</v>
      </c>
      <c r="E5687"/>
      <c r="F5687" t="s">
        <v>253</v>
      </c>
      <c r="G5687">
        <v>1</v>
      </c>
      <c r="H5687">
        <v>0</v>
      </c>
      <c r="I5687">
        <v>0</v>
      </c>
      <c r="J5687">
        <v>0</v>
      </c>
      <c r="K5687">
        <v>0</v>
      </c>
      <c r="L5687">
        <v>0</v>
      </c>
      <c r="M5687" t="s">
        <v>4079</v>
      </c>
    </row>
    <row r="5688" spans="1:13">
      <c r="A5688" s="13">
        <f t="shared" si="88"/>
        <v>1</v>
      </c>
      <c r="B5688">
        <v>3008928</v>
      </c>
      <c r="C5688">
        <v>1400</v>
      </c>
      <c r="D5688">
        <v>1500</v>
      </c>
      <c r="E5688"/>
      <c r="F5688" t="s">
        <v>253</v>
      </c>
      <c r="G5688">
        <v>1</v>
      </c>
      <c r="H5688">
        <v>0</v>
      </c>
      <c r="I5688">
        <v>0</v>
      </c>
      <c r="J5688">
        <v>0</v>
      </c>
      <c r="K5688">
        <v>0</v>
      </c>
      <c r="L5688">
        <v>0</v>
      </c>
      <c r="M5688" t="s">
        <v>4080</v>
      </c>
    </row>
    <row r="5689" spans="1:13">
      <c r="A5689" s="13">
        <f t="shared" si="88"/>
        <v>1</v>
      </c>
      <c r="B5689">
        <v>3008929</v>
      </c>
      <c r="C5689">
        <v>1400</v>
      </c>
      <c r="D5689">
        <v>1500</v>
      </c>
      <c r="E5689"/>
      <c r="F5689" t="s">
        <v>253</v>
      </c>
      <c r="G5689">
        <v>1</v>
      </c>
      <c r="H5689">
        <v>0</v>
      </c>
      <c r="I5689">
        <v>0</v>
      </c>
      <c r="J5689">
        <v>0</v>
      </c>
      <c r="K5689">
        <v>0</v>
      </c>
      <c r="L5689">
        <v>0</v>
      </c>
      <c r="M5689" t="s">
        <v>4081</v>
      </c>
    </row>
    <row r="5690" spans="1:13">
      <c r="A5690" s="13">
        <f t="shared" si="88"/>
        <v>1</v>
      </c>
      <c r="B5690">
        <v>3008930</v>
      </c>
      <c r="C5690">
        <v>1400</v>
      </c>
      <c r="D5690">
        <v>1500</v>
      </c>
      <c r="E5690"/>
      <c r="F5690" t="s">
        <v>253</v>
      </c>
      <c r="G5690">
        <v>1</v>
      </c>
      <c r="H5690">
        <v>0</v>
      </c>
      <c r="I5690">
        <v>0</v>
      </c>
      <c r="J5690">
        <v>0</v>
      </c>
      <c r="K5690">
        <v>0</v>
      </c>
      <c r="L5690">
        <v>0</v>
      </c>
      <c r="M5690" t="s">
        <v>8227</v>
      </c>
    </row>
    <row r="5691" spans="1:13">
      <c r="A5691" s="13">
        <f t="shared" si="88"/>
        <v>1</v>
      </c>
      <c r="B5691">
        <v>3008931</v>
      </c>
      <c r="C5691">
        <v>1400</v>
      </c>
      <c r="D5691">
        <v>1500</v>
      </c>
      <c r="E5691"/>
      <c r="F5691" t="s">
        <v>253</v>
      </c>
      <c r="G5691">
        <v>1</v>
      </c>
      <c r="H5691">
        <v>0</v>
      </c>
      <c r="I5691">
        <v>0</v>
      </c>
      <c r="J5691">
        <v>0</v>
      </c>
      <c r="K5691">
        <v>0</v>
      </c>
      <c r="L5691">
        <v>0</v>
      </c>
      <c r="M5691" t="s">
        <v>7891</v>
      </c>
    </row>
    <row r="5692" spans="1:13">
      <c r="A5692" s="13">
        <f t="shared" si="88"/>
        <v>1</v>
      </c>
      <c r="B5692">
        <v>3008932</v>
      </c>
      <c r="C5692">
        <v>1400</v>
      </c>
      <c r="D5692">
        <v>1500</v>
      </c>
      <c r="E5692"/>
      <c r="F5692" t="s">
        <v>253</v>
      </c>
      <c r="G5692">
        <v>1</v>
      </c>
      <c r="H5692">
        <v>0</v>
      </c>
      <c r="I5692">
        <v>0</v>
      </c>
      <c r="J5692">
        <v>0</v>
      </c>
      <c r="K5692">
        <v>0</v>
      </c>
      <c r="L5692">
        <v>0</v>
      </c>
      <c r="M5692" t="s">
        <v>4082</v>
      </c>
    </row>
    <row r="5693" spans="1:13">
      <c r="A5693" s="13">
        <f t="shared" si="88"/>
        <v>1</v>
      </c>
      <c r="B5693">
        <v>3008933</v>
      </c>
      <c r="C5693">
        <v>1400</v>
      </c>
      <c r="D5693">
        <v>1500</v>
      </c>
      <c r="E5693"/>
      <c r="F5693" t="s">
        <v>253</v>
      </c>
      <c r="G5693">
        <v>1</v>
      </c>
      <c r="H5693">
        <v>0</v>
      </c>
      <c r="I5693">
        <v>0</v>
      </c>
      <c r="J5693">
        <v>0</v>
      </c>
      <c r="K5693">
        <v>0</v>
      </c>
      <c r="L5693">
        <v>0</v>
      </c>
      <c r="M5693" t="s">
        <v>4083</v>
      </c>
    </row>
    <row r="5694" spans="1:13">
      <c r="A5694" s="13">
        <f t="shared" si="88"/>
        <v>3</v>
      </c>
      <c r="B5694">
        <v>3008934</v>
      </c>
      <c r="C5694">
        <v>1400</v>
      </c>
      <c r="D5694">
        <v>1500</v>
      </c>
      <c r="E5694"/>
      <c r="F5694" t="s">
        <v>253</v>
      </c>
      <c r="G5694">
        <v>3</v>
      </c>
      <c r="H5694">
        <v>0</v>
      </c>
      <c r="I5694">
        <v>0</v>
      </c>
      <c r="J5694">
        <v>0</v>
      </c>
      <c r="K5694">
        <v>0</v>
      </c>
      <c r="L5694">
        <v>0</v>
      </c>
      <c r="M5694" t="s">
        <v>4084</v>
      </c>
    </row>
    <row r="5695" spans="1:13">
      <c r="A5695" s="13">
        <f t="shared" si="88"/>
        <v>2</v>
      </c>
      <c r="B5695">
        <v>3008935</v>
      </c>
      <c r="C5695">
        <v>1400</v>
      </c>
      <c r="D5695">
        <v>1500</v>
      </c>
      <c r="E5695"/>
      <c r="F5695" t="s">
        <v>253</v>
      </c>
      <c r="G5695">
        <v>2</v>
      </c>
      <c r="H5695">
        <v>0</v>
      </c>
      <c r="I5695">
        <v>0</v>
      </c>
      <c r="J5695">
        <v>0</v>
      </c>
      <c r="K5695">
        <v>0</v>
      </c>
      <c r="L5695">
        <v>0</v>
      </c>
      <c r="M5695" t="s">
        <v>8131</v>
      </c>
    </row>
    <row r="5696" spans="1:13">
      <c r="A5696" s="13">
        <f t="shared" si="88"/>
        <v>1</v>
      </c>
      <c r="B5696">
        <v>3008936</v>
      </c>
      <c r="C5696">
        <v>1400</v>
      </c>
      <c r="D5696">
        <v>1500</v>
      </c>
      <c r="E5696"/>
      <c r="F5696" t="s">
        <v>253</v>
      </c>
      <c r="G5696">
        <v>1</v>
      </c>
      <c r="H5696">
        <v>0</v>
      </c>
      <c r="I5696">
        <v>0</v>
      </c>
      <c r="J5696">
        <v>0</v>
      </c>
      <c r="K5696">
        <v>0</v>
      </c>
      <c r="L5696">
        <v>0</v>
      </c>
      <c r="M5696" t="s">
        <v>8521</v>
      </c>
    </row>
    <row r="5697" spans="1:13">
      <c r="A5697" s="13">
        <f t="shared" si="88"/>
        <v>1</v>
      </c>
      <c r="B5697">
        <v>3008937</v>
      </c>
      <c r="C5697">
        <v>1400</v>
      </c>
      <c r="D5697">
        <v>1500</v>
      </c>
      <c r="E5697"/>
      <c r="F5697" t="s">
        <v>253</v>
      </c>
      <c r="G5697">
        <v>1</v>
      </c>
      <c r="H5697">
        <v>0</v>
      </c>
      <c r="I5697">
        <v>0</v>
      </c>
      <c r="J5697">
        <v>0</v>
      </c>
      <c r="K5697">
        <v>0</v>
      </c>
      <c r="L5697">
        <v>0</v>
      </c>
      <c r="M5697" t="s">
        <v>8228</v>
      </c>
    </row>
    <row r="5698" spans="1:13">
      <c r="A5698" s="13">
        <f t="shared" si="88"/>
        <v>25</v>
      </c>
      <c r="B5698">
        <v>3008938</v>
      </c>
      <c r="C5698">
        <v>1400</v>
      </c>
      <c r="D5698">
        <v>1500</v>
      </c>
      <c r="E5698"/>
      <c r="F5698" t="s">
        <v>253</v>
      </c>
      <c r="G5698">
        <v>25</v>
      </c>
      <c r="H5698">
        <v>0</v>
      </c>
      <c r="I5698">
        <v>0</v>
      </c>
      <c r="J5698">
        <v>0</v>
      </c>
      <c r="K5698">
        <v>0</v>
      </c>
      <c r="L5698">
        <v>0</v>
      </c>
      <c r="M5698" t="s">
        <v>4085</v>
      </c>
    </row>
    <row r="5699" spans="1:13">
      <c r="A5699" s="13">
        <f t="shared" ref="A5699:A5762" si="89">G5699+H5699+I5699</f>
        <v>20</v>
      </c>
      <c r="B5699">
        <v>3008939</v>
      </c>
      <c r="C5699">
        <v>1400</v>
      </c>
      <c r="D5699">
        <v>1500</v>
      </c>
      <c r="E5699"/>
      <c r="F5699" t="s">
        <v>253</v>
      </c>
      <c r="G5699">
        <v>20</v>
      </c>
      <c r="H5699">
        <v>0</v>
      </c>
      <c r="I5699">
        <v>0</v>
      </c>
      <c r="J5699">
        <v>0</v>
      </c>
      <c r="K5699">
        <v>0</v>
      </c>
      <c r="L5699">
        <v>0</v>
      </c>
      <c r="M5699" t="s">
        <v>8522</v>
      </c>
    </row>
    <row r="5700" spans="1:13">
      <c r="A5700" s="13">
        <f t="shared" si="89"/>
        <v>2</v>
      </c>
      <c r="B5700">
        <v>3008941</v>
      </c>
      <c r="C5700">
        <v>1400</v>
      </c>
      <c r="D5700">
        <v>1500</v>
      </c>
      <c r="E5700"/>
      <c r="F5700" t="s">
        <v>253</v>
      </c>
      <c r="G5700">
        <v>2</v>
      </c>
      <c r="H5700">
        <v>0</v>
      </c>
      <c r="I5700">
        <v>0</v>
      </c>
      <c r="J5700">
        <v>0</v>
      </c>
      <c r="K5700">
        <v>0</v>
      </c>
      <c r="L5700">
        <v>0</v>
      </c>
      <c r="M5700" t="s">
        <v>4086</v>
      </c>
    </row>
    <row r="5701" spans="1:13">
      <c r="A5701" s="13">
        <f t="shared" si="89"/>
        <v>2</v>
      </c>
      <c r="B5701">
        <v>3008942</v>
      </c>
      <c r="C5701">
        <v>1400</v>
      </c>
      <c r="D5701">
        <v>1500</v>
      </c>
      <c r="E5701"/>
      <c r="F5701" t="s">
        <v>253</v>
      </c>
      <c r="G5701">
        <v>2</v>
      </c>
      <c r="H5701">
        <v>0</v>
      </c>
      <c r="I5701">
        <v>0</v>
      </c>
      <c r="J5701">
        <v>0</v>
      </c>
      <c r="K5701">
        <v>0</v>
      </c>
      <c r="L5701">
        <v>0</v>
      </c>
      <c r="M5701" t="s">
        <v>4087</v>
      </c>
    </row>
    <row r="5702" spans="1:13">
      <c r="A5702" s="13">
        <f t="shared" si="89"/>
        <v>2</v>
      </c>
      <c r="B5702">
        <v>3008943</v>
      </c>
      <c r="C5702">
        <v>1400</v>
      </c>
      <c r="D5702">
        <v>1500</v>
      </c>
      <c r="E5702"/>
      <c r="F5702" t="s">
        <v>1443</v>
      </c>
      <c r="G5702">
        <v>2</v>
      </c>
      <c r="H5702">
        <v>0</v>
      </c>
      <c r="I5702">
        <v>0</v>
      </c>
      <c r="J5702">
        <v>0</v>
      </c>
      <c r="K5702">
        <v>0</v>
      </c>
      <c r="L5702">
        <v>0</v>
      </c>
      <c r="M5702" t="s">
        <v>8087</v>
      </c>
    </row>
    <row r="5703" spans="1:13">
      <c r="A5703" s="13">
        <f t="shared" si="89"/>
        <v>16</v>
      </c>
      <c r="B5703">
        <v>3008944</v>
      </c>
      <c r="C5703">
        <v>1400</v>
      </c>
      <c r="D5703">
        <v>1500</v>
      </c>
      <c r="E5703"/>
      <c r="F5703" t="s">
        <v>253</v>
      </c>
      <c r="G5703">
        <v>16</v>
      </c>
      <c r="H5703">
        <v>0</v>
      </c>
      <c r="I5703">
        <v>0</v>
      </c>
      <c r="J5703">
        <v>0</v>
      </c>
      <c r="K5703">
        <v>0</v>
      </c>
      <c r="L5703">
        <v>0</v>
      </c>
      <c r="M5703" t="s">
        <v>4088</v>
      </c>
    </row>
    <row r="5704" spans="1:13">
      <c r="A5704" s="13">
        <f t="shared" si="89"/>
        <v>9</v>
      </c>
      <c r="B5704">
        <v>3008945</v>
      </c>
      <c r="C5704">
        <v>1380</v>
      </c>
      <c r="D5704">
        <v>1500</v>
      </c>
      <c r="E5704"/>
      <c r="F5704" t="s">
        <v>253</v>
      </c>
      <c r="G5704">
        <v>9</v>
      </c>
      <c r="H5704">
        <v>0</v>
      </c>
      <c r="I5704">
        <v>0</v>
      </c>
      <c r="J5704">
        <v>0</v>
      </c>
      <c r="K5704">
        <v>0</v>
      </c>
      <c r="L5704">
        <v>0</v>
      </c>
      <c r="M5704" t="s">
        <v>4089</v>
      </c>
    </row>
    <row r="5705" spans="1:13">
      <c r="A5705" s="13">
        <f t="shared" si="89"/>
        <v>3</v>
      </c>
      <c r="B5705">
        <v>3008945</v>
      </c>
      <c r="C5705">
        <v>1400</v>
      </c>
      <c r="D5705">
        <v>1500</v>
      </c>
      <c r="E5705"/>
      <c r="F5705" t="s">
        <v>253</v>
      </c>
      <c r="G5705">
        <v>3</v>
      </c>
      <c r="H5705">
        <v>0</v>
      </c>
      <c r="I5705">
        <v>0</v>
      </c>
      <c r="J5705">
        <v>0</v>
      </c>
      <c r="K5705">
        <v>0</v>
      </c>
      <c r="L5705">
        <v>0</v>
      </c>
      <c r="M5705" t="s">
        <v>4089</v>
      </c>
    </row>
    <row r="5706" spans="1:13">
      <c r="A5706" s="13">
        <f t="shared" si="89"/>
        <v>1</v>
      </c>
      <c r="B5706">
        <v>3008947</v>
      </c>
      <c r="C5706">
        <v>1400</v>
      </c>
      <c r="D5706">
        <v>1500</v>
      </c>
      <c r="E5706"/>
      <c r="F5706" t="s">
        <v>253</v>
      </c>
      <c r="G5706">
        <v>1</v>
      </c>
      <c r="H5706">
        <v>0</v>
      </c>
      <c r="I5706">
        <v>0</v>
      </c>
      <c r="J5706">
        <v>0</v>
      </c>
      <c r="K5706">
        <v>0</v>
      </c>
      <c r="L5706">
        <v>0</v>
      </c>
      <c r="M5706" t="s">
        <v>4090</v>
      </c>
    </row>
    <row r="5707" spans="1:13">
      <c r="A5707" s="13">
        <f t="shared" si="89"/>
        <v>16</v>
      </c>
      <c r="B5707">
        <v>3008948</v>
      </c>
      <c r="C5707">
        <v>1400</v>
      </c>
      <c r="D5707">
        <v>1500</v>
      </c>
      <c r="E5707"/>
      <c r="F5707" t="s">
        <v>253</v>
      </c>
      <c r="G5707">
        <v>16</v>
      </c>
      <c r="H5707">
        <v>0</v>
      </c>
      <c r="I5707">
        <v>0</v>
      </c>
      <c r="J5707">
        <v>0</v>
      </c>
      <c r="K5707">
        <v>0</v>
      </c>
      <c r="L5707">
        <v>0</v>
      </c>
      <c r="M5707" t="s">
        <v>4091</v>
      </c>
    </row>
    <row r="5708" spans="1:13">
      <c r="A5708" s="13">
        <f t="shared" si="89"/>
        <v>2</v>
      </c>
      <c r="B5708">
        <v>3008949</v>
      </c>
      <c r="C5708">
        <v>1400</v>
      </c>
      <c r="D5708">
        <v>1500</v>
      </c>
      <c r="E5708"/>
      <c r="F5708" t="s">
        <v>253</v>
      </c>
      <c r="G5708">
        <v>2</v>
      </c>
      <c r="H5708">
        <v>0</v>
      </c>
      <c r="I5708">
        <v>0</v>
      </c>
      <c r="J5708">
        <v>0</v>
      </c>
      <c r="K5708">
        <v>0</v>
      </c>
      <c r="L5708">
        <v>0</v>
      </c>
      <c r="M5708" t="s">
        <v>7899</v>
      </c>
    </row>
    <row r="5709" spans="1:13">
      <c r="A5709" s="13">
        <f t="shared" si="89"/>
        <v>1</v>
      </c>
      <c r="B5709">
        <v>3008956</v>
      </c>
      <c r="C5709">
        <v>1400</v>
      </c>
      <c r="D5709">
        <v>1500</v>
      </c>
      <c r="E5709"/>
      <c r="F5709" t="s">
        <v>253</v>
      </c>
      <c r="G5709">
        <v>1</v>
      </c>
      <c r="H5709">
        <v>0</v>
      </c>
      <c r="I5709">
        <v>0</v>
      </c>
      <c r="J5709">
        <v>0</v>
      </c>
      <c r="K5709">
        <v>0</v>
      </c>
      <c r="L5709">
        <v>0</v>
      </c>
      <c r="M5709" t="s">
        <v>7838</v>
      </c>
    </row>
    <row r="5710" spans="1:13">
      <c r="A5710" s="13">
        <f t="shared" si="89"/>
        <v>2</v>
      </c>
      <c r="B5710">
        <v>3008957</v>
      </c>
      <c r="C5710">
        <v>1380</v>
      </c>
      <c r="D5710">
        <v>1500</v>
      </c>
      <c r="E5710"/>
      <c r="F5710" t="s">
        <v>253</v>
      </c>
      <c r="G5710">
        <v>2</v>
      </c>
      <c r="H5710">
        <v>0</v>
      </c>
      <c r="I5710">
        <v>0</v>
      </c>
      <c r="J5710">
        <v>0</v>
      </c>
      <c r="K5710">
        <v>0</v>
      </c>
      <c r="L5710">
        <v>0</v>
      </c>
      <c r="M5710" t="s">
        <v>4092</v>
      </c>
    </row>
    <row r="5711" spans="1:13">
      <c r="A5711" s="13">
        <f t="shared" si="89"/>
        <v>1</v>
      </c>
      <c r="B5711">
        <v>3008957</v>
      </c>
      <c r="C5711">
        <v>1400</v>
      </c>
      <c r="D5711">
        <v>1500</v>
      </c>
      <c r="E5711"/>
      <c r="F5711" t="s">
        <v>253</v>
      </c>
      <c r="G5711">
        <v>1</v>
      </c>
      <c r="H5711">
        <v>0</v>
      </c>
      <c r="I5711">
        <v>0</v>
      </c>
      <c r="J5711">
        <v>0</v>
      </c>
      <c r="K5711">
        <v>0</v>
      </c>
      <c r="L5711">
        <v>0</v>
      </c>
      <c r="M5711" t="s">
        <v>4092</v>
      </c>
    </row>
    <row r="5712" spans="1:13">
      <c r="A5712" s="13">
        <f t="shared" si="89"/>
        <v>1</v>
      </c>
      <c r="B5712">
        <v>3008958</v>
      </c>
      <c r="C5712">
        <v>1400</v>
      </c>
      <c r="D5712">
        <v>1500</v>
      </c>
      <c r="E5712"/>
      <c r="F5712" t="s">
        <v>253</v>
      </c>
      <c r="G5712">
        <v>1</v>
      </c>
      <c r="H5712">
        <v>0</v>
      </c>
      <c r="I5712">
        <v>0</v>
      </c>
      <c r="J5712">
        <v>0</v>
      </c>
      <c r="K5712">
        <v>0</v>
      </c>
      <c r="L5712">
        <v>0</v>
      </c>
      <c r="M5712" t="s">
        <v>7598</v>
      </c>
    </row>
    <row r="5713" spans="1:13">
      <c r="A5713" s="13">
        <f t="shared" si="89"/>
        <v>1</v>
      </c>
      <c r="B5713">
        <v>3008960</v>
      </c>
      <c r="C5713">
        <v>1400</v>
      </c>
      <c r="D5713">
        <v>1500</v>
      </c>
      <c r="E5713"/>
      <c r="F5713" t="s">
        <v>253</v>
      </c>
      <c r="G5713">
        <v>1</v>
      </c>
      <c r="H5713">
        <v>0</v>
      </c>
      <c r="I5713">
        <v>0</v>
      </c>
      <c r="J5713">
        <v>0</v>
      </c>
      <c r="K5713">
        <v>0</v>
      </c>
      <c r="L5713">
        <v>0</v>
      </c>
      <c r="M5713" t="s">
        <v>9202</v>
      </c>
    </row>
    <row r="5714" spans="1:13">
      <c r="A5714" s="13">
        <f t="shared" si="89"/>
        <v>7</v>
      </c>
      <c r="B5714">
        <v>3008961</v>
      </c>
      <c r="C5714">
        <v>1400</v>
      </c>
      <c r="D5714">
        <v>1500</v>
      </c>
      <c r="E5714"/>
      <c r="F5714" t="s">
        <v>253</v>
      </c>
      <c r="G5714">
        <v>7</v>
      </c>
      <c r="H5714">
        <v>0</v>
      </c>
      <c r="I5714">
        <v>0</v>
      </c>
      <c r="J5714">
        <v>0</v>
      </c>
      <c r="K5714">
        <v>0</v>
      </c>
      <c r="L5714">
        <v>0</v>
      </c>
      <c r="M5714" t="s">
        <v>8229</v>
      </c>
    </row>
    <row r="5715" spans="1:13">
      <c r="A5715" s="13">
        <f t="shared" si="89"/>
        <v>2</v>
      </c>
      <c r="B5715">
        <v>3008962</v>
      </c>
      <c r="C5715">
        <v>1400</v>
      </c>
      <c r="D5715">
        <v>1500</v>
      </c>
      <c r="E5715"/>
      <c r="F5715" t="s">
        <v>253</v>
      </c>
      <c r="G5715">
        <v>2</v>
      </c>
      <c r="H5715">
        <v>0</v>
      </c>
      <c r="I5715">
        <v>0</v>
      </c>
      <c r="J5715">
        <v>0</v>
      </c>
      <c r="K5715">
        <v>0</v>
      </c>
      <c r="L5715">
        <v>0</v>
      </c>
      <c r="M5715" t="s">
        <v>4093</v>
      </c>
    </row>
    <row r="5716" spans="1:13">
      <c r="A5716" s="13">
        <f t="shared" si="89"/>
        <v>2</v>
      </c>
      <c r="B5716">
        <v>3008963</v>
      </c>
      <c r="C5716">
        <v>1400</v>
      </c>
      <c r="D5716">
        <v>1500</v>
      </c>
      <c r="E5716"/>
      <c r="F5716" t="s">
        <v>253</v>
      </c>
      <c r="G5716">
        <v>2</v>
      </c>
      <c r="H5716">
        <v>0</v>
      </c>
      <c r="I5716">
        <v>0</v>
      </c>
      <c r="J5716">
        <v>0</v>
      </c>
      <c r="K5716">
        <v>0</v>
      </c>
      <c r="L5716">
        <v>0</v>
      </c>
      <c r="M5716" t="s">
        <v>4094</v>
      </c>
    </row>
    <row r="5717" spans="1:13">
      <c r="A5717" s="13">
        <f t="shared" si="89"/>
        <v>2</v>
      </c>
      <c r="B5717">
        <v>3008964</v>
      </c>
      <c r="C5717">
        <v>1400</v>
      </c>
      <c r="D5717">
        <v>1500</v>
      </c>
      <c r="E5717"/>
      <c r="F5717" t="s">
        <v>253</v>
      </c>
      <c r="G5717">
        <v>2</v>
      </c>
      <c r="H5717">
        <v>0</v>
      </c>
      <c r="I5717">
        <v>0</v>
      </c>
      <c r="J5717">
        <v>0</v>
      </c>
      <c r="K5717">
        <v>0</v>
      </c>
      <c r="L5717">
        <v>0</v>
      </c>
      <c r="M5717" t="s">
        <v>4095</v>
      </c>
    </row>
    <row r="5718" spans="1:13">
      <c r="A5718" s="13">
        <f t="shared" si="89"/>
        <v>5</v>
      </c>
      <c r="B5718">
        <v>3008965</v>
      </c>
      <c r="C5718">
        <v>1400</v>
      </c>
      <c r="D5718">
        <v>1500</v>
      </c>
      <c r="E5718"/>
      <c r="F5718" t="s">
        <v>253</v>
      </c>
      <c r="G5718">
        <v>5</v>
      </c>
      <c r="H5718">
        <v>0</v>
      </c>
      <c r="I5718">
        <v>0</v>
      </c>
      <c r="J5718">
        <v>0</v>
      </c>
      <c r="K5718">
        <v>0</v>
      </c>
      <c r="L5718">
        <v>0</v>
      </c>
      <c r="M5718" t="s">
        <v>4096</v>
      </c>
    </row>
    <row r="5719" spans="1:13">
      <c r="A5719" s="13">
        <f t="shared" si="89"/>
        <v>10</v>
      </c>
      <c r="B5719">
        <v>3008966</v>
      </c>
      <c r="C5719">
        <v>1400</v>
      </c>
      <c r="D5719">
        <v>1500</v>
      </c>
      <c r="E5719"/>
      <c r="F5719" t="s">
        <v>253</v>
      </c>
      <c r="G5719">
        <v>10</v>
      </c>
      <c r="H5719">
        <v>0</v>
      </c>
      <c r="I5719">
        <v>0</v>
      </c>
      <c r="J5719">
        <v>0</v>
      </c>
      <c r="K5719">
        <v>0</v>
      </c>
      <c r="L5719">
        <v>0</v>
      </c>
      <c r="M5719" t="s">
        <v>4097</v>
      </c>
    </row>
    <row r="5720" spans="1:13">
      <c r="A5720" s="13">
        <f t="shared" si="89"/>
        <v>2</v>
      </c>
      <c r="B5720">
        <v>3008967</v>
      </c>
      <c r="C5720">
        <v>1400</v>
      </c>
      <c r="D5720">
        <v>1500</v>
      </c>
      <c r="E5720"/>
      <c r="F5720" t="s">
        <v>253</v>
      </c>
      <c r="G5720">
        <v>2</v>
      </c>
      <c r="H5720">
        <v>0</v>
      </c>
      <c r="I5720">
        <v>0</v>
      </c>
      <c r="J5720">
        <v>0</v>
      </c>
      <c r="K5720">
        <v>0</v>
      </c>
      <c r="L5720">
        <v>0</v>
      </c>
      <c r="M5720" t="s">
        <v>4098</v>
      </c>
    </row>
    <row r="5721" spans="1:13">
      <c r="A5721" s="13">
        <f t="shared" si="89"/>
        <v>2</v>
      </c>
      <c r="B5721">
        <v>3008968</v>
      </c>
      <c r="C5721">
        <v>1400</v>
      </c>
      <c r="D5721">
        <v>1500</v>
      </c>
      <c r="E5721"/>
      <c r="F5721" t="s">
        <v>253</v>
      </c>
      <c r="G5721">
        <v>2</v>
      </c>
      <c r="H5721">
        <v>0</v>
      </c>
      <c r="I5721">
        <v>0</v>
      </c>
      <c r="J5721">
        <v>0</v>
      </c>
      <c r="K5721">
        <v>0</v>
      </c>
      <c r="L5721">
        <v>0</v>
      </c>
      <c r="M5721" t="s">
        <v>7984</v>
      </c>
    </row>
    <row r="5722" spans="1:13">
      <c r="A5722" s="13">
        <f t="shared" si="89"/>
        <v>8</v>
      </c>
      <c r="B5722">
        <v>3008969</v>
      </c>
      <c r="C5722">
        <v>1400</v>
      </c>
      <c r="D5722">
        <v>1500</v>
      </c>
      <c r="E5722"/>
      <c r="F5722" t="s">
        <v>253</v>
      </c>
      <c r="G5722">
        <v>8</v>
      </c>
      <c r="H5722">
        <v>0</v>
      </c>
      <c r="I5722">
        <v>0</v>
      </c>
      <c r="J5722">
        <v>0</v>
      </c>
      <c r="K5722">
        <v>0</v>
      </c>
      <c r="L5722">
        <v>0</v>
      </c>
      <c r="M5722" t="s">
        <v>9132</v>
      </c>
    </row>
    <row r="5723" spans="1:13">
      <c r="A5723" s="13">
        <f t="shared" si="89"/>
        <v>2</v>
      </c>
      <c r="B5723">
        <v>3008971</v>
      </c>
      <c r="C5723">
        <v>1400</v>
      </c>
      <c r="D5723">
        <v>1500</v>
      </c>
      <c r="E5723"/>
      <c r="F5723" t="s">
        <v>253</v>
      </c>
      <c r="G5723">
        <v>2</v>
      </c>
      <c r="H5723">
        <v>0</v>
      </c>
      <c r="I5723">
        <v>0</v>
      </c>
      <c r="J5723">
        <v>0</v>
      </c>
      <c r="K5723">
        <v>0</v>
      </c>
      <c r="L5723">
        <v>0</v>
      </c>
      <c r="M5723" t="s">
        <v>4099</v>
      </c>
    </row>
    <row r="5724" spans="1:13">
      <c r="A5724" s="13">
        <f t="shared" si="89"/>
        <v>3</v>
      </c>
      <c r="B5724">
        <v>3008972</v>
      </c>
      <c r="C5724">
        <v>1400</v>
      </c>
      <c r="D5724">
        <v>1500</v>
      </c>
      <c r="E5724"/>
      <c r="F5724" t="s">
        <v>253</v>
      </c>
      <c r="G5724">
        <v>3</v>
      </c>
      <c r="H5724">
        <v>0</v>
      </c>
      <c r="I5724">
        <v>0</v>
      </c>
      <c r="J5724">
        <v>0</v>
      </c>
      <c r="K5724">
        <v>0</v>
      </c>
      <c r="L5724">
        <v>0</v>
      </c>
      <c r="M5724" t="s">
        <v>4100</v>
      </c>
    </row>
    <row r="5725" spans="1:13">
      <c r="A5725" s="13">
        <f t="shared" si="89"/>
        <v>3</v>
      </c>
      <c r="B5725">
        <v>3008973</v>
      </c>
      <c r="C5725">
        <v>1400</v>
      </c>
      <c r="D5725">
        <v>1500</v>
      </c>
      <c r="E5725"/>
      <c r="F5725" t="s">
        <v>253</v>
      </c>
      <c r="G5725">
        <v>3</v>
      </c>
      <c r="H5725">
        <v>0</v>
      </c>
      <c r="I5725">
        <v>0</v>
      </c>
      <c r="J5725">
        <v>0</v>
      </c>
      <c r="K5725">
        <v>0</v>
      </c>
      <c r="L5725">
        <v>0</v>
      </c>
      <c r="M5725" t="s">
        <v>9133</v>
      </c>
    </row>
    <row r="5726" spans="1:13">
      <c r="A5726" s="13">
        <f t="shared" si="89"/>
        <v>5</v>
      </c>
      <c r="B5726">
        <v>3008974</v>
      </c>
      <c r="C5726">
        <v>1400</v>
      </c>
      <c r="D5726">
        <v>1500</v>
      </c>
      <c r="E5726"/>
      <c r="F5726" t="s">
        <v>253</v>
      </c>
      <c r="G5726">
        <v>5</v>
      </c>
      <c r="H5726">
        <v>0</v>
      </c>
      <c r="I5726">
        <v>0</v>
      </c>
      <c r="J5726">
        <v>0</v>
      </c>
      <c r="K5726">
        <v>0</v>
      </c>
      <c r="L5726">
        <v>0</v>
      </c>
      <c r="M5726" t="s">
        <v>4101</v>
      </c>
    </row>
    <row r="5727" spans="1:13">
      <c r="A5727" s="13">
        <f t="shared" si="89"/>
        <v>3</v>
      </c>
      <c r="B5727">
        <v>3008975</v>
      </c>
      <c r="C5727">
        <v>1400</v>
      </c>
      <c r="D5727">
        <v>1500</v>
      </c>
      <c r="E5727"/>
      <c r="F5727" t="s">
        <v>253</v>
      </c>
      <c r="G5727">
        <v>3</v>
      </c>
      <c r="H5727">
        <v>0</v>
      </c>
      <c r="I5727">
        <v>0</v>
      </c>
      <c r="J5727">
        <v>0</v>
      </c>
      <c r="K5727">
        <v>0</v>
      </c>
      <c r="L5727">
        <v>0</v>
      </c>
      <c r="M5727" t="s">
        <v>4102</v>
      </c>
    </row>
    <row r="5728" spans="1:13">
      <c r="A5728" s="13">
        <f t="shared" si="89"/>
        <v>7</v>
      </c>
      <c r="B5728">
        <v>3008976</v>
      </c>
      <c r="C5728">
        <v>1400</v>
      </c>
      <c r="D5728">
        <v>1500</v>
      </c>
      <c r="E5728"/>
      <c r="F5728" t="s">
        <v>253</v>
      </c>
      <c r="G5728">
        <v>7</v>
      </c>
      <c r="H5728">
        <v>0</v>
      </c>
      <c r="I5728">
        <v>0</v>
      </c>
      <c r="J5728">
        <v>0</v>
      </c>
      <c r="K5728">
        <v>0</v>
      </c>
      <c r="L5728">
        <v>0</v>
      </c>
      <c r="M5728" t="s">
        <v>4103</v>
      </c>
    </row>
    <row r="5729" spans="1:13">
      <c r="A5729" s="13">
        <f t="shared" si="89"/>
        <v>8</v>
      </c>
      <c r="B5729">
        <v>3008977</v>
      </c>
      <c r="C5729">
        <v>1400</v>
      </c>
      <c r="D5729">
        <v>1500</v>
      </c>
      <c r="E5729"/>
      <c r="F5729" t="s">
        <v>253</v>
      </c>
      <c r="G5729">
        <v>8</v>
      </c>
      <c r="H5729">
        <v>0</v>
      </c>
      <c r="I5729">
        <v>0</v>
      </c>
      <c r="J5729">
        <v>0</v>
      </c>
      <c r="K5729">
        <v>0</v>
      </c>
      <c r="L5729">
        <v>0</v>
      </c>
      <c r="M5729" t="s">
        <v>4104</v>
      </c>
    </row>
    <row r="5730" spans="1:13">
      <c r="A5730" s="13">
        <f t="shared" si="89"/>
        <v>1</v>
      </c>
      <c r="B5730">
        <v>3008978</v>
      </c>
      <c r="C5730">
        <v>1400</v>
      </c>
      <c r="D5730">
        <v>1500</v>
      </c>
      <c r="E5730"/>
      <c r="F5730" t="s">
        <v>253</v>
      </c>
      <c r="G5730">
        <v>1</v>
      </c>
      <c r="H5730">
        <v>0</v>
      </c>
      <c r="I5730">
        <v>0</v>
      </c>
      <c r="J5730">
        <v>0</v>
      </c>
      <c r="K5730">
        <v>0</v>
      </c>
      <c r="L5730">
        <v>0</v>
      </c>
      <c r="M5730" t="s">
        <v>7505</v>
      </c>
    </row>
    <row r="5731" spans="1:13">
      <c r="A5731" s="13">
        <f t="shared" si="89"/>
        <v>1</v>
      </c>
      <c r="B5731">
        <v>3008979</v>
      </c>
      <c r="C5731">
        <v>1400</v>
      </c>
      <c r="D5731">
        <v>1500</v>
      </c>
      <c r="E5731"/>
      <c r="F5731" t="s">
        <v>253</v>
      </c>
      <c r="G5731">
        <v>1</v>
      </c>
      <c r="H5731">
        <v>0</v>
      </c>
      <c r="I5731">
        <v>0</v>
      </c>
      <c r="J5731">
        <v>0</v>
      </c>
      <c r="K5731">
        <v>0</v>
      </c>
      <c r="L5731">
        <v>0</v>
      </c>
      <c r="M5731" t="s">
        <v>8159</v>
      </c>
    </row>
    <row r="5732" spans="1:13">
      <c r="A5732" s="13">
        <f t="shared" si="89"/>
        <v>4</v>
      </c>
      <c r="B5732">
        <v>3008980</v>
      </c>
      <c r="C5732">
        <v>1400</v>
      </c>
      <c r="D5732">
        <v>1500</v>
      </c>
      <c r="E5732"/>
      <c r="F5732" t="s">
        <v>253</v>
      </c>
      <c r="G5732">
        <v>4</v>
      </c>
      <c r="H5732">
        <v>0</v>
      </c>
      <c r="I5732">
        <v>0</v>
      </c>
      <c r="J5732">
        <v>0</v>
      </c>
      <c r="K5732">
        <v>0</v>
      </c>
      <c r="L5732">
        <v>0</v>
      </c>
      <c r="M5732" t="s">
        <v>4105</v>
      </c>
    </row>
    <row r="5733" spans="1:13">
      <c r="A5733" s="13">
        <f t="shared" si="89"/>
        <v>2</v>
      </c>
      <c r="B5733">
        <v>3008982</v>
      </c>
      <c r="C5733">
        <v>1400</v>
      </c>
      <c r="D5733">
        <v>1500</v>
      </c>
      <c r="E5733"/>
      <c r="F5733" t="s">
        <v>253</v>
      </c>
      <c r="G5733">
        <v>2</v>
      </c>
      <c r="H5733">
        <v>0</v>
      </c>
      <c r="I5733">
        <v>0</v>
      </c>
      <c r="J5733">
        <v>0</v>
      </c>
      <c r="K5733">
        <v>0</v>
      </c>
      <c r="L5733">
        <v>0</v>
      </c>
      <c r="M5733" t="s">
        <v>4106</v>
      </c>
    </row>
    <row r="5734" spans="1:13">
      <c r="A5734" s="13">
        <f t="shared" si="89"/>
        <v>2</v>
      </c>
      <c r="B5734">
        <v>3008983</v>
      </c>
      <c r="C5734">
        <v>1400</v>
      </c>
      <c r="D5734">
        <v>1500</v>
      </c>
      <c r="E5734"/>
      <c r="F5734" t="s">
        <v>253</v>
      </c>
      <c r="G5734">
        <v>2</v>
      </c>
      <c r="H5734">
        <v>0</v>
      </c>
      <c r="I5734">
        <v>0</v>
      </c>
      <c r="J5734">
        <v>0</v>
      </c>
      <c r="K5734">
        <v>0</v>
      </c>
      <c r="L5734">
        <v>0</v>
      </c>
      <c r="M5734" t="s">
        <v>8909</v>
      </c>
    </row>
    <row r="5735" spans="1:13">
      <c r="A5735" s="13">
        <f t="shared" si="89"/>
        <v>2</v>
      </c>
      <c r="B5735">
        <v>3008984</v>
      </c>
      <c r="C5735">
        <v>1400</v>
      </c>
      <c r="D5735">
        <v>1500</v>
      </c>
      <c r="E5735"/>
      <c r="F5735" t="s">
        <v>253</v>
      </c>
      <c r="G5735">
        <v>2</v>
      </c>
      <c r="H5735">
        <v>0</v>
      </c>
      <c r="I5735">
        <v>0</v>
      </c>
      <c r="J5735">
        <v>0</v>
      </c>
      <c r="K5735">
        <v>0</v>
      </c>
      <c r="L5735">
        <v>0</v>
      </c>
      <c r="M5735" t="s">
        <v>4107</v>
      </c>
    </row>
    <row r="5736" spans="1:13">
      <c r="A5736" s="13">
        <f t="shared" si="89"/>
        <v>7</v>
      </c>
      <c r="B5736">
        <v>3008986</v>
      </c>
      <c r="C5736">
        <v>1400</v>
      </c>
      <c r="D5736">
        <v>1500</v>
      </c>
      <c r="E5736"/>
      <c r="F5736" t="s">
        <v>253</v>
      </c>
      <c r="G5736">
        <v>7</v>
      </c>
      <c r="H5736">
        <v>0</v>
      </c>
      <c r="I5736">
        <v>0</v>
      </c>
      <c r="J5736">
        <v>0</v>
      </c>
      <c r="K5736">
        <v>0</v>
      </c>
      <c r="L5736">
        <v>0</v>
      </c>
      <c r="M5736" t="s">
        <v>4108</v>
      </c>
    </row>
    <row r="5737" spans="1:13">
      <c r="A5737" s="13">
        <f t="shared" si="89"/>
        <v>1</v>
      </c>
      <c r="B5737">
        <v>3008987</v>
      </c>
      <c r="C5737">
        <v>1400</v>
      </c>
      <c r="D5737">
        <v>1500</v>
      </c>
      <c r="E5737"/>
      <c r="F5737" t="s">
        <v>253</v>
      </c>
      <c r="G5737">
        <v>1</v>
      </c>
      <c r="H5737">
        <v>0</v>
      </c>
      <c r="I5737">
        <v>0</v>
      </c>
      <c r="J5737">
        <v>0</v>
      </c>
      <c r="K5737">
        <v>0</v>
      </c>
      <c r="L5737">
        <v>0</v>
      </c>
      <c r="M5737" t="s">
        <v>4109</v>
      </c>
    </row>
    <row r="5738" spans="1:13">
      <c r="A5738" s="13">
        <f t="shared" si="89"/>
        <v>1</v>
      </c>
      <c r="B5738">
        <v>3008988</v>
      </c>
      <c r="C5738">
        <v>1400</v>
      </c>
      <c r="D5738">
        <v>1500</v>
      </c>
      <c r="E5738"/>
      <c r="F5738" t="s">
        <v>253</v>
      </c>
      <c r="G5738">
        <v>1</v>
      </c>
      <c r="H5738">
        <v>0</v>
      </c>
      <c r="I5738">
        <v>0</v>
      </c>
      <c r="J5738">
        <v>0</v>
      </c>
      <c r="K5738">
        <v>0</v>
      </c>
      <c r="L5738">
        <v>0</v>
      </c>
      <c r="M5738" t="s">
        <v>4110</v>
      </c>
    </row>
    <row r="5739" spans="1:13">
      <c r="A5739" s="13">
        <f t="shared" si="89"/>
        <v>11</v>
      </c>
      <c r="B5739">
        <v>3008989</v>
      </c>
      <c r="C5739">
        <v>1400</v>
      </c>
      <c r="D5739">
        <v>1500</v>
      </c>
      <c r="E5739"/>
      <c r="F5739" t="s">
        <v>253</v>
      </c>
      <c r="G5739">
        <v>11</v>
      </c>
      <c r="H5739">
        <v>0</v>
      </c>
      <c r="I5739">
        <v>0</v>
      </c>
      <c r="J5739">
        <v>0</v>
      </c>
      <c r="K5739">
        <v>0</v>
      </c>
      <c r="L5739">
        <v>0</v>
      </c>
      <c r="M5739" t="s">
        <v>4111</v>
      </c>
    </row>
    <row r="5740" spans="1:13">
      <c r="A5740" s="13">
        <f t="shared" si="89"/>
        <v>2</v>
      </c>
      <c r="B5740">
        <v>3008990</v>
      </c>
      <c r="C5740">
        <v>1400</v>
      </c>
      <c r="D5740">
        <v>1500</v>
      </c>
      <c r="E5740"/>
      <c r="F5740" t="s">
        <v>253</v>
      </c>
      <c r="G5740">
        <v>2</v>
      </c>
      <c r="H5740">
        <v>0</v>
      </c>
      <c r="I5740">
        <v>0</v>
      </c>
      <c r="J5740">
        <v>0</v>
      </c>
      <c r="K5740">
        <v>0</v>
      </c>
      <c r="L5740">
        <v>0</v>
      </c>
      <c r="M5740" t="s">
        <v>4112</v>
      </c>
    </row>
    <row r="5741" spans="1:13">
      <c r="A5741" s="13">
        <f t="shared" si="89"/>
        <v>2</v>
      </c>
      <c r="B5741">
        <v>3008993</v>
      </c>
      <c r="C5741">
        <v>1400</v>
      </c>
      <c r="D5741">
        <v>1500</v>
      </c>
      <c r="E5741"/>
      <c r="F5741" t="s">
        <v>253</v>
      </c>
      <c r="G5741">
        <v>2</v>
      </c>
      <c r="H5741">
        <v>0</v>
      </c>
      <c r="I5741">
        <v>0</v>
      </c>
      <c r="J5741">
        <v>0</v>
      </c>
      <c r="K5741">
        <v>0</v>
      </c>
      <c r="L5741">
        <v>0</v>
      </c>
      <c r="M5741" t="s">
        <v>4113</v>
      </c>
    </row>
    <row r="5742" spans="1:13">
      <c r="A5742" s="13">
        <f t="shared" si="89"/>
        <v>1</v>
      </c>
      <c r="B5742">
        <v>3008994</v>
      </c>
      <c r="C5742">
        <v>1400</v>
      </c>
      <c r="D5742">
        <v>1500</v>
      </c>
      <c r="E5742"/>
      <c r="F5742" t="s">
        <v>253</v>
      </c>
      <c r="G5742">
        <v>1</v>
      </c>
      <c r="H5742">
        <v>0</v>
      </c>
      <c r="I5742">
        <v>0</v>
      </c>
      <c r="J5742">
        <v>0</v>
      </c>
      <c r="K5742">
        <v>0</v>
      </c>
      <c r="L5742">
        <v>0</v>
      </c>
      <c r="M5742" t="s">
        <v>4114</v>
      </c>
    </row>
    <row r="5743" spans="1:13">
      <c r="A5743" s="13">
        <f t="shared" si="89"/>
        <v>1</v>
      </c>
      <c r="B5743">
        <v>3008995</v>
      </c>
      <c r="C5743">
        <v>1400</v>
      </c>
      <c r="D5743">
        <v>1500</v>
      </c>
      <c r="E5743"/>
      <c r="F5743" t="s">
        <v>253</v>
      </c>
      <c r="G5743">
        <v>1</v>
      </c>
      <c r="H5743">
        <v>0</v>
      </c>
      <c r="I5743">
        <v>0</v>
      </c>
      <c r="J5743">
        <v>0</v>
      </c>
      <c r="K5743">
        <v>0</v>
      </c>
      <c r="L5743">
        <v>0</v>
      </c>
      <c r="M5743" t="s">
        <v>7875</v>
      </c>
    </row>
    <row r="5744" spans="1:13">
      <c r="A5744" s="13">
        <f t="shared" si="89"/>
        <v>1</v>
      </c>
      <c r="B5744">
        <v>3008996</v>
      </c>
      <c r="C5744">
        <v>1400</v>
      </c>
      <c r="D5744">
        <v>1500</v>
      </c>
      <c r="E5744"/>
      <c r="F5744" t="s">
        <v>253</v>
      </c>
      <c r="G5744">
        <v>1</v>
      </c>
      <c r="H5744">
        <v>0</v>
      </c>
      <c r="I5744">
        <v>0</v>
      </c>
      <c r="J5744">
        <v>0</v>
      </c>
      <c r="K5744">
        <v>0</v>
      </c>
      <c r="L5744">
        <v>0</v>
      </c>
      <c r="M5744" t="s">
        <v>7947</v>
      </c>
    </row>
    <row r="5745" spans="1:13">
      <c r="A5745" s="13">
        <f t="shared" si="89"/>
        <v>1</v>
      </c>
      <c r="B5745">
        <v>3008997</v>
      </c>
      <c r="C5745">
        <v>1400</v>
      </c>
      <c r="D5745">
        <v>1500</v>
      </c>
      <c r="E5745"/>
      <c r="F5745" t="s">
        <v>253</v>
      </c>
      <c r="G5745">
        <v>1</v>
      </c>
      <c r="H5745">
        <v>0</v>
      </c>
      <c r="I5745">
        <v>0</v>
      </c>
      <c r="J5745">
        <v>0</v>
      </c>
      <c r="K5745">
        <v>0</v>
      </c>
      <c r="L5745">
        <v>0</v>
      </c>
      <c r="M5745" t="s">
        <v>4115</v>
      </c>
    </row>
    <row r="5746" spans="1:13">
      <c r="A5746" s="13">
        <f t="shared" si="89"/>
        <v>4</v>
      </c>
      <c r="B5746">
        <v>3008998</v>
      </c>
      <c r="C5746">
        <v>1400</v>
      </c>
      <c r="D5746">
        <v>1500</v>
      </c>
      <c r="E5746"/>
      <c r="F5746" t="s">
        <v>253</v>
      </c>
      <c r="G5746">
        <v>4</v>
      </c>
      <c r="H5746">
        <v>0</v>
      </c>
      <c r="I5746">
        <v>0</v>
      </c>
      <c r="J5746">
        <v>0</v>
      </c>
      <c r="K5746">
        <v>0</v>
      </c>
      <c r="L5746">
        <v>0</v>
      </c>
      <c r="M5746" t="s">
        <v>4116</v>
      </c>
    </row>
    <row r="5747" spans="1:13">
      <c r="A5747" s="13">
        <f t="shared" si="89"/>
        <v>1</v>
      </c>
      <c r="B5747">
        <v>3008999</v>
      </c>
      <c r="C5747">
        <v>1400</v>
      </c>
      <c r="D5747">
        <v>1500</v>
      </c>
      <c r="E5747"/>
      <c r="F5747" t="s">
        <v>253</v>
      </c>
      <c r="G5747">
        <v>1</v>
      </c>
      <c r="H5747">
        <v>0</v>
      </c>
      <c r="I5747">
        <v>0</v>
      </c>
      <c r="J5747">
        <v>0</v>
      </c>
      <c r="K5747">
        <v>0</v>
      </c>
      <c r="L5747">
        <v>0</v>
      </c>
      <c r="M5747" t="s">
        <v>4117</v>
      </c>
    </row>
    <row r="5748" spans="1:13">
      <c r="A5748" s="13">
        <f t="shared" si="89"/>
        <v>1</v>
      </c>
      <c r="B5748">
        <v>3009000</v>
      </c>
      <c r="C5748">
        <v>1400</v>
      </c>
      <c r="D5748">
        <v>1500</v>
      </c>
      <c r="E5748"/>
      <c r="F5748" t="s">
        <v>253</v>
      </c>
      <c r="G5748">
        <v>1</v>
      </c>
      <c r="H5748">
        <v>0</v>
      </c>
      <c r="I5748">
        <v>0</v>
      </c>
      <c r="J5748">
        <v>0</v>
      </c>
      <c r="K5748">
        <v>0</v>
      </c>
      <c r="L5748">
        <v>0</v>
      </c>
      <c r="M5748" t="s">
        <v>4118</v>
      </c>
    </row>
    <row r="5749" spans="1:13">
      <c r="A5749" s="13">
        <f t="shared" si="89"/>
        <v>6</v>
      </c>
      <c r="B5749">
        <v>3009001</v>
      </c>
      <c r="C5749">
        <v>1400</v>
      </c>
      <c r="D5749">
        <v>1500</v>
      </c>
      <c r="E5749"/>
      <c r="F5749" t="s">
        <v>253</v>
      </c>
      <c r="G5749">
        <v>6</v>
      </c>
      <c r="H5749">
        <v>0</v>
      </c>
      <c r="I5749">
        <v>0</v>
      </c>
      <c r="J5749">
        <v>0</v>
      </c>
      <c r="K5749">
        <v>0</v>
      </c>
      <c r="L5749">
        <v>0</v>
      </c>
      <c r="M5749" t="s">
        <v>4119</v>
      </c>
    </row>
    <row r="5750" spans="1:13">
      <c r="A5750" s="13">
        <f t="shared" si="89"/>
        <v>4</v>
      </c>
      <c r="B5750">
        <v>3009002</v>
      </c>
      <c r="C5750">
        <v>1400</v>
      </c>
      <c r="D5750">
        <v>1500</v>
      </c>
      <c r="E5750"/>
      <c r="F5750" t="s">
        <v>253</v>
      </c>
      <c r="G5750">
        <v>4</v>
      </c>
      <c r="H5750">
        <v>0</v>
      </c>
      <c r="I5750">
        <v>0</v>
      </c>
      <c r="J5750">
        <v>0</v>
      </c>
      <c r="K5750">
        <v>0</v>
      </c>
      <c r="L5750">
        <v>0</v>
      </c>
      <c r="M5750" t="s">
        <v>8266</v>
      </c>
    </row>
    <row r="5751" spans="1:13">
      <c r="A5751" s="13">
        <f t="shared" si="89"/>
        <v>4</v>
      </c>
      <c r="B5751">
        <v>3009004</v>
      </c>
      <c r="C5751">
        <v>1400</v>
      </c>
      <c r="D5751">
        <v>1500</v>
      </c>
      <c r="E5751"/>
      <c r="F5751" t="s">
        <v>253</v>
      </c>
      <c r="G5751">
        <v>4</v>
      </c>
      <c r="H5751">
        <v>0</v>
      </c>
      <c r="I5751">
        <v>0</v>
      </c>
      <c r="J5751">
        <v>0</v>
      </c>
      <c r="K5751">
        <v>0</v>
      </c>
      <c r="L5751">
        <v>0</v>
      </c>
      <c r="M5751" t="s">
        <v>8243</v>
      </c>
    </row>
    <row r="5752" spans="1:13">
      <c r="A5752" s="13">
        <f t="shared" si="89"/>
        <v>2</v>
      </c>
      <c r="B5752">
        <v>3009005</v>
      </c>
      <c r="C5752">
        <v>1400</v>
      </c>
      <c r="D5752">
        <v>1500</v>
      </c>
      <c r="E5752"/>
      <c r="F5752" t="s">
        <v>253</v>
      </c>
      <c r="G5752">
        <v>2</v>
      </c>
      <c r="H5752">
        <v>0</v>
      </c>
      <c r="I5752">
        <v>0</v>
      </c>
      <c r="J5752">
        <v>0</v>
      </c>
      <c r="K5752">
        <v>0</v>
      </c>
      <c r="L5752">
        <v>0</v>
      </c>
      <c r="M5752" t="s">
        <v>4120</v>
      </c>
    </row>
    <row r="5753" spans="1:13">
      <c r="A5753" s="13">
        <f t="shared" si="89"/>
        <v>3</v>
      </c>
      <c r="B5753">
        <v>3009006</v>
      </c>
      <c r="C5753">
        <v>1400</v>
      </c>
      <c r="D5753">
        <v>1500</v>
      </c>
      <c r="E5753"/>
      <c r="F5753" t="s">
        <v>253</v>
      </c>
      <c r="G5753">
        <v>3</v>
      </c>
      <c r="H5753">
        <v>0</v>
      </c>
      <c r="I5753">
        <v>0</v>
      </c>
      <c r="J5753">
        <v>0</v>
      </c>
      <c r="K5753">
        <v>0</v>
      </c>
      <c r="L5753">
        <v>0</v>
      </c>
      <c r="M5753" t="s">
        <v>4121</v>
      </c>
    </row>
    <row r="5754" spans="1:13">
      <c r="A5754" s="13">
        <f t="shared" si="89"/>
        <v>7</v>
      </c>
      <c r="B5754">
        <v>3009007</v>
      </c>
      <c r="C5754">
        <v>1400</v>
      </c>
      <c r="D5754">
        <v>1500</v>
      </c>
      <c r="E5754"/>
      <c r="F5754" t="s">
        <v>289</v>
      </c>
      <c r="G5754">
        <v>7</v>
      </c>
      <c r="H5754">
        <v>0</v>
      </c>
      <c r="I5754">
        <v>0</v>
      </c>
      <c r="J5754">
        <v>0</v>
      </c>
      <c r="K5754">
        <v>0</v>
      </c>
      <c r="L5754">
        <v>0</v>
      </c>
      <c r="M5754" t="s">
        <v>4122</v>
      </c>
    </row>
    <row r="5755" spans="1:13">
      <c r="A5755" s="13">
        <f t="shared" si="89"/>
        <v>1</v>
      </c>
      <c r="B5755">
        <v>3009008</v>
      </c>
      <c r="C5755">
        <v>1400</v>
      </c>
      <c r="D5755">
        <v>1500</v>
      </c>
      <c r="E5755"/>
      <c r="F5755" t="s">
        <v>253</v>
      </c>
      <c r="G5755">
        <v>1</v>
      </c>
      <c r="H5755">
        <v>0</v>
      </c>
      <c r="I5755">
        <v>0</v>
      </c>
      <c r="J5755">
        <v>0</v>
      </c>
      <c r="K5755">
        <v>0</v>
      </c>
      <c r="L5755">
        <v>0</v>
      </c>
      <c r="M5755" t="s">
        <v>4123</v>
      </c>
    </row>
    <row r="5756" spans="1:13">
      <c r="A5756" s="13">
        <f t="shared" si="89"/>
        <v>21</v>
      </c>
      <c r="B5756">
        <v>3009009</v>
      </c>
      <c r="C5756">
        <v>1400</v>
      </c>
      <c r="D5756">
        <v>1500</v>
      </c>
      <c r="E5756"/>
      <c r="F5756" t="s">
        <v>253</v>
      </c>
      <c r="G5756">
        <v>21</v>
      </c>
      <c r="H5756">
        <v>0</v>
      </c>
      <c r="I5756">
        <v>0</v>
      </c>
      <c r="J5756">
        <v>0</v>
      </c>
      <c r="K5756">
        <v>0</v>
      </c>
      <c r="L5756">
        <v>0</v>
      </c>
      <c r="M5756" t="s">
        <v>4124</v>
      </c>
    </row>
    <row r="5757" spans="1:13">
      <c r="A5757" s="13">
        <f t="shared" si="89"/>
        <v>4</v>
      </c>
      <c r="B5757">
        <v>3009010</v>
      </c>
      <c r="C5757">
        <v>1400</v>
      </c>
      <c r="D5757">
        <v>1500</v>
      </c>
      <c r="E5757"/>
      <c r="F5757" t="s">
        <v>253</v>
      </c>
      <c r="G5757">
        <v>4</v>
      </c>
      <c r="H5757">
        <v>0</v>
      </c>
      <c r="I5757">
        <v>0</v>
      </c>
      <c r="J5757">
        <v>0</v>
      </c>
      <c r="K5757">
        <v>0</v>
      </c>
      <c r="L5757">
        <v>0</v>
      </c>
      <c r="M5757" t="s">
        <v>4125</v>
      </c>
    </row>
    <row r="5758" spans="1:13">
      <c r="A5758" s="13">
        <f t="shared" si="89"/>
        <v>3</v>
      </c>
      <c r="B5758">
        <v>3009011</v>
      </c>
      <c r="C5758">
        <v>1400</v>
      </c>
      <c r="D5758">
        <v>1500</v>
      </c>
      <c r="E5758"/>
      <c r="F5758" t="s">
        <v>253</v>
      </c>
      <c r="G5758">
        <v>3</v>
      </c>
      <c r="H5758">
        <v>0</v>
      </c>
      <c r="I5758">
        <v>0</v>
      </c>
      <c r="J5758">
        <v>0</v>
      </c>
      <c r="K5758">
        <v>0</v>
      </c>
      <c r="L5758">
        <v>0</v>
      </c>
      <c r="M5758" t="s">
        <v>4126</v>
      </c>
    </row>
    <row r="5759" spans="1:13">
      <c r="A5759" s="13">
        <f t="shared" si="89"/>
        <v>3</v>
      </c>
      <c r="B5759">
        <v>3009012</v>
      </c>
      <c r="C5759">
        <v>1400</v>
      </c>
      <c r="D5759">
        <v>1500</v>
      </c>
      <c r="E5759"/>
      <c r="F5759" t="s">
        <v>253</v>
      </c>
      <c r="G5759">
        <v>3</v>
      </c>
      <c r="H5759">
        <v>0</v>
      </c>
      <c r="I5759">
        <v>0</v>
      </c>
      <c r="J5759">
        <v>0</v>
      </c>
      <c r="K5759">
        <v>0</v>
      </c>
      <c r="L5759">
        <v>0</v>
      </c>
      <c r="M5759" t="s">
        <v>4127</v>
      </c>
    </row>
    <row r="5760" spans="1:13">
      <c r="A5760" s="13">
        <f t="shared" si="89"/>
        <v>3</v>
      </c>
      <c r="B5760">
        <v>3009013</v>
      </c>
      <c r="C5760">
        <v>1400</v>
      </c>
      <c r="D5760">
        <v>1500</v>
      </c>
      <c r="E5760"/>
      <c r="F5760" t="s">
        <v>253</v>
      </c>
      <c r="G5760">
        <v>3</v>
      </c>
      <c r="H5760">
        <v>0</v>
      </c>
      <c r="I5760">
        <v>0</v>
      </c>
      <c r="J5760">
        <v>0</v>
      </c>
      <c r="K5760">
        <v>0</v>
      </c>
      <c r="L5760">
        <v>0</v>
      </c>
      <c r="M5760" t="s">
        <v>4128</v>
      </c>
    </row>
    <row r="5761" spans="1:13">
      <c r="A5761" s="13">
        <f t="shared" si="89"/>
        <v>3</v>
      </c>
      <c r="B5761">
        <v>3009015</v>
      </c>
      <c r="C5761">
        <v>1400</v>
      </c>
      <c r="D5761">
        <v>1500</v>
      </c>
      <c r="E5761"/>
      <c r="F5761" t="s">
        <v>253</v>
      </c>
      <c r="G5761">
        <v>3</v>
      </c>
      <c r="H5761">
        <v>0</v>
      </c>
      <c r="I5761">
        <v>0</v>
      </c>
      <c r="J5761">
        <v>0</v>
      </c>
      <c r="K5761">
        <v>0</v>
      </c>
      <c r="L5761">
        <v>0</v>
      </c>
      <c r="M5761" t="s">
        <v>4129</v>
      </c>
    </row>
    <row r="5762" spans="1:13">
      <c r="A5762" s="13">
        <f t="shared" si="89"/>
        <v>5</v>
      </c>
      <c r="B5762">
        <v>3009016</v>
      </c>
      <c r="C5762">
        <v>1400</v>
      </c>
      <c r="D5762">
        <v>1500</v>
      </c>
      <c r="E5762"/>
      <c r="F5762" t="s">
        <v>253</v>
      </c>
      <c r="G5762">
        <v>5</v>
      </c>
      <c r="H5762">
        <v>0</v>
      </c>
      <c r="I5762">
        <v>0</v>
      </c>
      <c r="J5762">
        <v>0</v>
      </c>
      <c r="K5762">
        <v>0</v>
      </c>
      <c r="L5762">
        <v>0</v>
      </c>
      <c r="M5762" t="s">
        <v>4130</v>
      </c>
    </row>
    <row r="5763" spans="1:13">
      <c r="A5763" s="13">
        <f t="shared" ref="A5763:A5826" si="90">G5763+H5763+I5763</f>
        <v>5</v>
      </c>
      <c r="B5763">
        <v>3009017</v>
      </c>
      <c r="C5763">
        <v>1400</v>
      </c>
      <c r="D5763">
        <v>1500</v>
      </c>
      <c r="E5763"/>
      <c r="F5763" t="s">
        <v>253</v>
      </c>
      <c r="G5763">
        <v>5</v>
      </c>
      <c r="H5763">
        <v>0</v>
      </c>
      <c r="I5763">
        <v>0</v>
      </c>
      <c r="J5763">
        <v>0</v>
      </c>
      <c r="K5763">
        <v>0</v>
      </c>
      <c r="L5763">
        <v>0</v>
      </c>
      <c r="M5763" t="s">
        <v>4131</v>
      </c>
    </row>
    <row r="5764" spans="1:13">
      <c r="A5764" s="13">
        <f t="shared" si="90"/>
        <v>5</v>
      </c>
      <c r="B5764">
        <v>3009018</v>
      </c>
      <c r="C5764">
        <v>1400</v>
      </c>
      <c r="D5764">
        <v>1500</v>
      </c>
      <c r="E5764"/>
      <c r="F5764" t="s">
        <v>253</v>
      </c>
      <c r="G5764">
        <v>5</v>
      </c>
      <c r="H5764">
        <v>0</v>
      </c>
      <c r="I5764">
        <v>0</v>
      </c>
      <c r="J5764">
        <v>0</v>
      </c>
      <c r="K5764">
        <v>0</v>
      </c>
      <c r="L5764">
        <v>0</v>
      </c>
      <c r="M5764" t="s">
        <v>4132</v>
      </c>
    </row>
    <row r="5765" spans="1:13">
      <c r="A5765" s="13">
        <f t="shared" si="90"/>
        <v>1</v>
      </c>
      <c r="B5765">
        <v>3009019</v>
      </c>
      <c r="C5765">
        <v>1380</v>
      </c>
      <c r="D5765">
        <v>1500</v>
      </c>
      <c r="E5765"/>
      <c r="F5765" t="s">
        <v>253</v>
      </c>
      <c r="G5765">
        <v>1</v>
      </c>
      <c r="H5765">
        <v>0</v>
      </c>
      <c r="I5765">
        <v>0</v>
      </c>
      <c r="J5765">
        <v>0</v>
      </c>
      <c r="K5765">
        <v>0</v>
      </c>
      <c r="L5765">
        <v>0</v>
      </c>
      <c r="M5765" t="s">
        <v>4133</v>
      </c>
    </row>
    <row r="5766" spans="1:13">
      <c r="A5766" s="13">
        <f t="shared" si="90"/>
        <v>1</v>
      </c>
      <c r="B5766">
        <v>3009019</v>
      </c>
      <c r="C5766">
        <v>1400</v>
      </c>
      <c r="D5766">
        <v>1500</v>
      </c>
      <c r="E5766"/>
      <c r="F5766" t="s">
        <v>253</v>
      </c>
      <c r="G5766">
        <v>1</v>
      </c>
      <c r="H5766">
        <v>0</v>
      </c>
      <c r="I5766">
        <v>0</v>
      </c>
      <c r="J5766">
        <v>0</v>
      </c>
      <c r="K5766">
        <v>0</v>
      </c>
      <c r="L5766">
        <v>0</v>
      </c>
      <c r="M5766" t="s">
        <v>4133</v>
      </c>
    </row>
    <row r="5767" spans="1:13">
      <c r="A5767" s="13">
        <f t="shared" si="90"/>
        <v>6</v>
      </c>
      <c r="B5767">
        <v>3009020</v>
      </c>
      <c r="C5767">
        <v>1380</v>
      </c>
      <c r="D5767">
        <v>1500</v>
      </c>
      <c r="E5767"/>
      <c r="F5767" t="s">
        <v>253</v>
      </c>
      <c r="G5767">
        <v>6</v>
      </c>
      <c r="H5767">
        <v>0</v>
      </c>
      <c r="I5767">
        <v>0</v>
      </c>
      <c r="J5767">
        <v>0</v>
      </c>
      <c r="K5767">
        <v>0</v>
      </c>
      <c r="L5767">
        <v>0</v>
      </c>
      <c r="M5767" t="s">
        <v>4134</v>
      </c>
    </row>
    <row r="5768" spans="1:13">
      <c r="A5768" s="13">
        <f t="shared" si="90"/>
        <v>6</v>
      </c>
      <c r="B5768">
        <v>3009020</v>
      </c>
      <c r="C5768">
        <v>1400</v>
      </c>
      <c r="D5768">
        <v>1500</v>
      </c>
      <c r="E5768"/>
      <c r="F5768" t="s">
        <v>253</v>
      </c>
      <c r="G5768">
        <v>6</v>
      </c>
      <c r="H5768">
        <v>0</v>
      </c>
      <c r="I5768">
        <v>0</v>
      </c>
      <c r="J5768">
        <v>0</v>
      </c>
      <c r="K5768">
        <v>0</v>
      </c>
      <c r="L5768">
        <v>0</v>
      </c>
      <c r="M5768" t="s">
        <v>4134</v>
      </c>
    </row>
    <row r="5769" spans="1:13">
      <c r="A5769" s="13">
        <f t="shared" si="90"/>
        <v>4</v>
      </c>
      <c r="B5769">
        <v>3009021</v>
      </c>
      <c r="C5769">
        <v>1400</v>
      </c>
      <c r="D5769">
        <v>1500</v>
      </c>
      <c r="E5769"/>
      <c r="F5769" t="s">
        <v>253</v>
      </c>
      <c r="G5769">
        <v>4</v>
      </c>
      <c r="H5769">
        <v>0</v>
      </c>
      <c r="I5769">
        <v>0</v>
      </c>
      <c r="J5769">
        <v>0</v>
      </c>
      <c r="K5769">
        <v>0</v>
      </c>
      <c r="L5769">
        <v>0</v>
      </c>
      <c r="M5769" t="s">
        <v>4135</v>
      </c>
    </row>
    <row r="5770" spans="1:13">
      <c r="A5770" s="13">
        <f t="shared" si="90"/>
        <v>11</v>
      </c>
      <c r="B5770">
        <v>3009022</v>
      </c>
      <c r="C5770">
        <v>1400</v>
      </c>
      <c r="D5770">
        <v>1500</v>
      </c>
      <c r="E5770"/>
      <c r="F5770" t="s">
        <v>253</v>
      </c>
      <c r="G5770">
        <v>11</v>
      </c>
      <c r="H5770">
        <v>0</v>
      </c>
      <c r="I5770">
        <v>0</v>
      </c>
      <c r="J5770">
        <v>0</v>
      </c>
      <c r="K5770">
        <v>0</v>
      </c>
      <c r="L5770">
        <v>0</v>
      </c>
      <c r="M5770" t="s">
        <v>4136</v>
      </c>
    </row>
    <row r="5771" spans="1:13">
      <c r="A5771" s="13">
        <f t="shared" si="90"/>
        <v>8</v>
      </c>
      <c r="B5771">
        <v>3009023</v>
      </c>
      <c r="C5771">
        <v>1400</v>
      </c>
      <c r="D5771">
        <v>1500</v>
      </c>
      <c r="E5771"/>
      <c r="F5771" t="s">
        <v>253</v>
      </c>
      <c r="G5771">
        <v>8</v>
      </c>
      <c r="H5771">
        <v>0</v>
      </c>
      <c r="I5771">
        <v>0</v>
      </c>
      <c r="J5771">
        <v>0</v>
      </c>
      <c r="K5771">
        <v>0</v>
      </c>
      <c r="L5771">
        <v>0</v>
      </c>
      <c r="M5771" t="s">
        <v>4137</v>
      </c>
    </row>
    <row r="5772" spans="1:13">
      <c r="A5772" s="13">
        <f t="shared" si="90"/>
        <v>3</v>
      </c>
      <c r="B5772">
        <v>3009024</v>
      </c>
      <c r="C5772">
        <v>1400</v>
      </c>
      <c r="D5772">
        <v>1500</v>
      </c>
      <c r="E5772"/>
      <c r="F5772" t="s">
        <v>253</v>
      </c>
      <c r="G5772">
        <v>3</v>
      </c>
      <c r="H5772">
        <v>0</v>
      </c>
      <c r="I5772">
        <v>0</v>
      </c>
      <c r="J5772">
        <v>0</v>
      </c>
      <c r="K5772">
        <v>0</v>
      </c>
      <c r="L5772">
        <v>0</v>
      </c>
      <c r="M5772" t="s">
        <v>4138</v>
      </c>
    </row>
    <row r="5773" spans="1:13">
      <c r="A5773" s="13">
        <f t="shared" si="90"/>
        <v>1</v>
      </c>
      <c r="B5773">
        <v>3009026</v>
      </c>
      <c r="C5773">
        <v>1400</v>
      </c>
      <c r="D5773">
        <v>1500</v>
      </c>
      <c r="E5773"/>
      <c r="F5773" t="s">
        <v>253</v>
      </c>
      <c r="G5773">
        <v>1</v>
      </c>
      <c r="H5773">
        <v>0</v>
      </c>
      <c r="I5773">
        <v>0</v>
      </c>
      <c r="J5773">
        <v>0</v>
      </c>
      <c r="K5773">
        <v>0</v>
      </c>
      <c r="L5773">
        <v>0</v>
      </c>
      <c r="M5773" t="s">
        <v>4139</v>
      </c>
    </row>
    <row r="5774" spans="1:13">
      <c r="A5774" s="13">
        <f t="shared" si="90"/>
        <v>1</v>
      </c>
      <c r="B5774">
        <v>3009027</v>
      </c>
      <c r="C5774">
        <v>1400</v>
      </c>
      <c r="D5774">
        <v>1500</v>
      </c>
      <c r="E5774"/>
      <c r="F5774" t="s">
        <v>253</v>
      </c>
      <c r="G5774">
        <v>1</v>
      </c>
      <c r="H5774">
        <v>0</v>
      </c>
      <c r="I5774">
        <v>0</v>
      </c>
      <c r="J5774">
        <v>0</v>
      </c>
      <c r="K5774">
        <v>0</v>
      </c>
      <c r="L5774">
        <v>0</v>
      </c>
      <c r="M5774" t="s">
        <v>4140</v>
      </c>
    </row>
    <row r="5775" spans="1:13">
      <c r="A5775" s="13">
        <f t="shared" si="90"/>
        <v>3</v>
      </c>
      <c r="B5775">
        <v>3009028</v>
      </c>
      <c r="C5775">
        <v>1400</v>
      </c>
      <c r="D5775">
        <v>1500</v>
      </c>
      <c r="E5775"/>
      <c r="F5775" t="s">
        <v>253</v>
      </c>
      <c r="G5775">
        <v>3</v>
      </c>
      <c r="H5775">
        <v>0</v>
      </c>
      <c r="I5775">
        <v>0</v>
      </c>
      <c r="J5775">
        <v>0</v>
      </c>
      <c r="K5775">
        <v>0</v>
      </c>
      <c r="L5775">
        <v>0</v>
      </c>
      <c r="M5775" t="s">
        <v>4141</v>
      </c>
    </row>
    <row r="5776" spans="1:13">
      <c r="A5776" s="13">
        <f t="shared" si="90"/>
        <v>16</v>
      </c>
      <c r="B5776">
        <v>3009029</v>
      </c>
      <c r="C5776">
        <v>1400</v>
      </c>
      <c r="D5776">
        <v>1500</v>
      </c>
      <c r="E5776"/>
      <c r="F5776" t="s">
        <v>253</v>
      </c>
      <c r="G5776">
        <v>16</v>
      </c>
      <c r="H5776">
        <v>0</v>
      </c>
      <c r="I5776">
        <v>0</v>
      </c>
      <c r="J5776">
        <v>0</v>
      </c>
      <c r="K5776">
        <v>0</v>
      </c>
      <c r="L5776">
        <v>0</v>
      </c>
      <c r="M5776" t="s">
        <v>4142</v>
      </c>
    </row>
    <row r="5777" spans="1:13">
      <c r="A5777" s="13">
        <f t="shared" si="90"/>
        <v>1</v>
      </c>
      <c r="B5777">
        <v>3009030</v>
      </c>
      <c r="C5777">
        <v>1400</v>
      </c>
      <c r="D5777">
        <v>1500</v>
      </c>
      <c r="E5777"/>
      <c r="F5777" t="s">
        <v>289</v>
      </c>
      <c r="G5777">
        <v>1</v>
      </c>
      <c r="H5777">
        <v>0</v>
      </c>
      <c r="I5777">
        <v>0</v>
      </c>
      <c r="J5777">
        <v>0</v>
      </c>
      <c r="K5777">
        <v>0</v>
      </c>
      <c r="L5777">
        <v>0</v>
      </c>
      <c r="M5777" t="s">
        <v>4143</v>
      </c>
    </row>
    <row r="5778" spans="1:13">
      <c r="A5778" s="13">
        <f t="shared" si="90"/>
        <v>3</v>
      </c>
      <c r="B5778">
        <v>3009031</v>
      </c>
      <c r="C5778">
        <v>1400</v>
      </c>
      <c r="D5778">
        <v>1500</v>
      </c>
      <c r="E5778"/>
      <c r="F5778" t="s">
        <v>253</v>
      </c>
      <c r="G5778">
        <v>3</v>
      </c>
      <c r="H5778">
        <v>0</v>
      </c>
      <c r="I5778">
        <v>0</v>
      </c>
      <c r="J5778">
        <v>0</v>
      </c>
      <c r="K5778">
        <v>0</v>
      </c>
      <c r="L5778">
        <v>0</v>
      </c>
      <c r="M5778" t="s">
        <v>4144</v>
      </c>
    </row>
    <row r="5779" spans="1:13">
      <c r="A5779" s="13">
        <f t="shared" si="90"/>
        <v>2</v>
      </c>
      <c r="B5779">
        <v>3009032</v>
      </c>
      <c r="C5779">
        <v>1400</v>
      </c>
      <c r="D5779">
        <v>1500</v>
      </c>
      <c r="E5779"/>
      <c r="F5779" t="s">
        <v>253</v>
      </c>
      <c r="G5779">
        <v>2</v>
      </c>
      <c r="H5779">
        <v>0</v>
      </c>
      <c r="I5779">
        <v>0</v>
      </c>
      <c r="J5779">
        <v>0</v>
      </c>
      <c r="K5779">
        <v>0</v>
      </c>
      <c r="L5779">
        <v>0</v>
      </c>
      <c r="M5779" t="s">
        <v>4145</v>
      </c>
    </row>
    <row r="5780" spans="1:13">
      <c r="A5780" s="13">
        <f t="shared" si="90"/>
        <v>1</v>
      </c>
      <c r="B5780">
        <v>3009034</v>
      </c>
      <c r="C5780">
        <v>1400</v>
      </c>
      <c r="D5780">
        <v>1500</v>
      </c>
      <c r="E5780"/>
      <c r="F5780" t="s">
        <v>253</v>
      </c>
      <c r="G5780">
        <v>1</v>
      </c>
      <c r="H5780">
        <v>0</v>
      </c>
      <c r="I5780">
        <v>0</v>
      </c>
      <c r="J5780">
        <v>0</v>
      </c>
      <c r="K5780">
        <v>0</v>
      </c>
      <c r="L5780">
        <v>0</v>
      </c>
      <c r="M5780" t="s">
        <v>4146</v>
      </c>
    </row>
    <row r="5781" spans="1:13">
      <c r="A5781" s="13">
        <f t="shared" si="90"/>
        <v>1</v>
      </c>
      <c r="B5781">
        <v>3009036</v>
      </c>
      <c r="C5781">
        <v>1400</v>
      </c>
      <c r="D5781">
        <v>1500</v>
      </c>
      <c r="E5781"/>
      <c r="F5781" t="s">
        <v>253</v>
      </c>
      <c r="G5781">
        <v>1</v>
      </c>
      <c r="H5781">
        <v>0</v>
      </c>
      <c r="I5781">
        <v>0</v>
      </c>
      <c r="J5781">
        <v>0</v>
      </c>
      <c r="K5781">
        <v>0</v>
      </c>
      <c r="L5781">
        <v>0</v>
      </c>
      <c r="M5781" t="s">
        <v>8640</v>
      </c>
    </row>
    <row r="5782" spans="1:13">
      <c r="A5782" s="13">
        <f t="shared" si="90"/>
        <v>1</v>
      </c>
      <c r="B5782">
        <v>3009038</v>
      </c>
      <c r="C5782">
        <v>1400</v>
      </c>
      <c r="D5782">
        <v>1500</v>
      </c>
      <c r="E5782"/>
      <c r="F5782" t="s">
        <v>253</v>
      </c>
      <c r="G5782">
        <v>1</v>
      </c>
      <c r="H5782">
        <v>0</v>
      </c>
      <c r="I5782">
        <v>0</v>
      </c>
      <c r="J5782">
        <v>0</v>
      </c>
      <c r="K5782">
        <v>0</v>
      </c>
      <c r="L5782">
        <v>0</v>
      </c>
      <c r="M5782" t="s">
        <v>4147</v>
      </c>
    </row>
    <row r="5783" spans="1:13">
      <c r="A5783" s="13">
        <f t="shared" si="90"/>
        <v>1</v>
      </c>
      <c r="B5783">
        <v>3009039</v>
      </c>
      <c r="C5783">
        <v>1400</v>
      </c>
      <c r="D5783">
        <v>1500</v>
      </c>
      <c r="E5783"/>
      <c r="F5783" t="s">
        <v>253</v>
      </c>
      <c r="G5783">
        <v>1</v>
      </c>
      <c r="H5783">
        <v>0</v>
      </c>
      <c r="I5783">
        <v>0</v>
      </c>
      <c r="J5783">
        <v>0</v>
      </c>
      <c r="K5783">
        <v>0</v>
      </c>
      <c r="L5783">
        <v>0</v>
      </c>
      <c r="M5783" t="s">
        <v>8538</v>
      </c>
    </row>
    <row r="5784" spans="1:13">
      <c r="A5784" s="13">
        <f t="shared" si="90"/>
        <v>2</v>
      </c>
      <c r="B5784">
        <v>3009041</v>
      </c>
      <c r="C5784">
        <v>1400</v>
      </c>
      <c r="D5784">
        <v>1500</v>
      </c>
      <c r="E5784"/>
      <c r="F5784" t="s">
        <v>253</v>
      </c>
      <c r="G5784">
        <v>2</v>
      </c>
      <c r="H5784">
        <v>0</v>
      </c>
      <c r="I5784">
        <v>0</v>
      </c>
      <c r="J5784">
        <v>0</v>
      </c>
      <c r="K5784">
        <v>0</v>
      </c>
      <c r="L5784">
        <v>0</v>
      </c>
      <c r="M5784" t="s">
        <v>4148</v>
      </c>
    </row>
    <row r="5785" spans="1:13">
      <c r="A5785" s="13">
        <f t="shared" si="90"/>
        <v>20</v>
      </c>
      <c r="B5785">
        <v>3009042</v>
      </c>
      <c r="C5785">
        <v>1400</v>
      </c>
      <c r="D5785">
        <v>1500</v>
      </c>
      <c r="E5785"/>
      <c r="F5785" t="s">
        <v>253</v>
      </c>
      <c r="G5785">
        <v>20</v>
      </c>
      <c r="H5785">
        <v>0</v>
      </c>
      <c r="I5785">
        <v>0</v>
      </c>
      <c r="J5785">
        <v>0</v>
      </c>
      <c r="K5785">
        <v>0</v>
      </c>
      <c r="L5785">
        <v>0</v>
      </c>
      <c r="M5785" t="s">
        <v>4149</v>
      </c>
    </row>
    <row r="5786" spans="1:13">
      <c r="A5786" s="13">
        <f t="shared" si="90"/>
        <v>1</v>
      </c>
      <c r="B5786">
        <v>3009043</v>
      </c>
      <c r="C5786">
        <v>1400</v>
      </c>
      <c r="D5786">
        <v>1500</v>
      </c>
      <c r="E5786"/>
      <c r="F5786" t="s">
        <v>253</v>
      </c>
      <c r="G5786">
        <v>1</v>
      </c>
      <c r="H5786">
        <v>0</v>
      </c>
      <c r="I5786">
        <v>0</v>
      </c>
      <c r="J5786">
        <v>0</v>
      </c>
      <c r="K5786">
        <v>0</v>
      </c>
      <c r="L5786">
        <v>0</v>
      </c>
      <c r="M5786" t="s">
        <v>4150</v>
      </c>
    </row>
    <row r="5787" spans="1:13">
      <c r="A5787" s="13">
        <f t="shared" si="90"/>
        <v>2</v>
      </c>
      <c r="B5787">
        <v>3009045</v>
      </c>
      <c r="C5787">
        <v>1400</v>
      </c>
      <c r="D5787">
        <v>1500</v>
      </c>
      <c r="E5787"/>
      <c r="F5787" t="s">
        <v>253</v>
      </c>
      <c r="G5787">
        <v>2</v>
      </c>
      <c r="H5787">
        <v>0</v>
      </c>
      <c r="I5787">
        <v>0</v>
      </c>
      <c r="J5787">
        <v>0</v>
      </c>
      <c r="K5787">
        <v>0</v>
      </c>
      <c r="L5787">
        <v>0</v>
      </c>
      <c r="M5787" t="s">
        <v>4151</v>
      </c>
    </row>
    <row r="5788" spans="1:13">
      <c r="A5788" s="13">
        <f t="shared" si="90"/>
        <v>4</v>
      </c>
      <c r="B5788">
        <v>3009046</v>
      </c>
      <c r="C5788">
        <v>1400</v>
      </c>
      <c r="D5788">
        <v>1500</v>
      </c>
      <c r="E5788"/>
      <c r="F5788" t="s">
        <v>253</v>
      </c>
      <c r="G5788">
        <v>4</v>
      </c>
      <c r="H5788">
        <v>0</v>
      </c>
      <c r="I5788">
        <v>0</v>
      </c>
      <c r="J5788">
        <v>0</v>
      </c>
      <c r="K5788">
        <v>0</v>
      </c>
      <c r="L5788">
        <v>0</v>
      </c>
      <c r="M5788" t="s">
        <v>4152</v>
      </c>
    </row>
    <row r="5789" spans="1:13">
      <c r="A5789" s="13">
        <f t="shared" si="90"/>
        <v>49</v>
      </c>
      <c r="B5789">
        <v>3009047</v>
      </c>
      <c r="C5789">
        <v>1400</v>
      </c>
      <c r="D5789">
        <v>1500</v>
      </c>
      <c r="E5789"/>
      <c r="F5789" t="s">
        <v>253</v>
      </c>
      <c r="G5789">
        <v>49</v>
      </c>
      <c r="H5789">
        <v>0</v>
      </c>
      <c r="I5789">
        <v>0</v>
      </c>
      <c r="J5789">
        <v>0</v>
      </c>
      <c r="K5789">
        <v>0</v>
      </c>
      <c r="L5789">
        <v>0</v>
      </c>
      <c r="M5789" t="s">
        <v>4153</v>
      </c>
    </row>
    <row r="5790" spans="1:13">
      <c r="A5790" s="13">
        <f t="shared" si="90"/>
        <v>2</v>
      </c>
      <c r="B5790">
        <v>3009049</v>
      </c>
      <c r="C5790">
        <v>1400</v>
      </c>
      <c r="D5790">
        <v>1500</v>
      </c>
      <c r="E5790"/>
      <c r="F5790" t="s">
        <v>253</v>
      </c>
      <c r="G5790">
        <v>2</v>
      </c>
      <c r="H5790">
        <v>0</v>
      </c>
      <c r="I5790">
        <v>0</v>
      </c>
      <c r="J5790">
        <v>0</v>
      </c>
      <c r="K5790">
        <v>0</v>
      </c>
      <c r="L5790">
        <v>0</v>
      </c>
      <c r="M5790" t="s">
        <v>4154</v>
      </c>
    </row>
    <row r="5791" spans="1:13">
      <c r="A5791" s="13">
        <f t="shared" si="90"/>
        <v>2</v>
      </c>
      <c r="B5791">
        <v>3009050</v>
      </c>
      <c r="C5791">
        <v>1400</v>
      </c>
      <c r="D5791">
        <v>1500</v>
      </c>
      <c r="E5791"/>
      <c r="F5791" t="s">
        <v>253</v>
      </c>
      <c r="G5791">
        <v>2</v>
      </c>
      <c r="H5791">
        <v>0</v>
      </c>
      <c r="I5791">
        <v>0</v>
      </c>
      <c r="J5791">
        <v>0</v>
      </c>
      <c r="K5791">
        <v>0</v>
      </c>
      <c r="L5791">
        <v>0</v>
      </c>
      <c r="M5791" t="s">
        <v>8791</v>
      </c>
    </row>
    <row r="5792" spans="1:13">
      <c r="A5792" s="13">
        <f t="shared" si="90"/>
        <v>1</v>
      </c>
      <c r="B5792">
        <v>3009051</v>
      </c>
      <c r="C5792">
        <v>1380</v>
      </c>
      <c r="D5792">
        <v>1500</v>
      </c>
      <c r="E5792"/>
      <c r="F5792" t="s">
        <v>253</v>
      </c>
      <c r="G5792">
        <v>1</v>
      </c>
      <c r="H5792">
        <v>0</v>
      </c>
      <c r="I5792">
        <v>0</v>
      </c>
      <c r="J5792">
        <v>0</v>
      </c>
      <c r="K5792">
        <v>0</v>
      </c>
      <c r="L5792">
        <v>0</v>
      </c>
      <c r="M5792" t="s">
        <v>4155</v>
      </c>
    </row>
    <row r="5793" spans="1:13">
      <c r="A5793" s="13">
        <f t="shared" si="90"/>
        <v>11</v>
      </c>
      <c r="B5793">
        <v>3009051</v>
      </c>
      <c r="C5793">
        <v>1400</v>
      </c>
      <c r="D5793">
        <v>1500</v>
      </c>
      <c r="E5793"/>
      <c r="F5793" t="s">
        <v>253</v>
      </c>
      <c r="G5793">
        <v>11</v>
      </c>
      <c r="H5793">
        <v>0</v>
      </c>
      <c r="I5793">
        <v>0</v>
      </c>
      <c r="J5793">
        <v>0</v>
      </c>
      <c r="K5793">
        <v>0</v>
      </c>
      <c r="L5793">
        <v>0</v>
      </c>
      <c r="M5793" t="s">
        <v>4155</v>
      </c>
    </row>
    <row r="5794" spans="1:13">
      <c r="A5794" s="13">
        <f t="shared" si="90"/>
        <v>3</v>
      </c>
      <c r="B5794">
        <v>3009052</v>
      </c>
      <c r="C5794">
        <v>1400</v>
      </c>
      <c r="D5794">
        <v>1500</v>
      </c>
      <c r="E5794"/>
      <c r="F5794" t="s">
        <v>253</v>
      </c>
      <c r="G5794">
        <v>3</v>
      </c>
      <c r="H5794">
        <v>0</v>
      </c>
      <c r="I5794">
        <v>0</v>
      </c>
      <c r="J5794">
        <v>0</v>
      </c>
      <c r="K5794">
        <v>0</v>
      </c>
      <c r="L5794">
        <v>0</v>
      </c>
      <c r="M5794" t="s">
        <v>7468</v>
      </c>
    </row>
    <row r="5795" spans="1:13">
      <c r="A5795" s="13">
        <f t="shared" si="90"/>
        <v>1</v>
      </c>
      <c r="B5795">
        <v>3009053</v>
      </c>
      <c r="C5795">
        <v>1400</v>
      </c>
      <c r="D5795">
        <v>1500</v>
      </c>
      <c r="E5795"/>
      <c r="F5795" t="s">
        <v>253</v>
      </c>
      <c r="G5795">
        <v>1</v>
      </c>
      <c r="H5795">
        <v>0</v>
      </c>
      <c r="I5795">
        <v>0</v>
      </c>
      <c r="J5795">
        <v>0</v>
      </c>
      <c r="K5795">
        <v>0</v>
      </c>
      <c r="L5795">
        <v>0</v>
      </c>
      <c r="M5795" t="s">
        <v>9266</v>
      </c>
    </row>
    <row r="5796" spans="1:13">
      <c r="A5796" s="13">
        <f t="shared" si="90"/>
        <v>1</v>
      </c>
      <c r="B5796">
        <v>3009054</v>
      </c>
      <c r="C5796">
        <v>1400</v>
      </c>
      <c r="D5796">
        <v>1500</v>
      </c>
      <c r="E5796"/>
      <c r="F5796" t="s">
        <v>253</v>
      </c>
      <c r="G5796">
        <v>1</v>
      </c>
      <c r="H5796">
        <v>0</v>
      </c>
      <c r="I5796">
        <v>0</v>
      </c>
      <c r="J5796">
        <v>0</v>
      </c>
      <c r="K5796">
        <v>0</v>
      </c>
      <c r="L5796">
        <v>0</v>
      </c>
      <c r="M5796" t="s">
        <v>8147</v>
      </c>
    </row>
    <row r="5797" spans="1:13">
      <c r="A5797" s="13">
        <f t="shared" si="90"/>
        <v>2</v>
      </c>
      <c r="B5797">
        <v>3009055</v>
      </c>
      <c r="C5797">
        <v>1400</v>
      </c>
      <c r="D5797">
        <v>1500</v>
      </c>
      <c r="E5797"/>
      <c r="F5797" t="s">
        <v>253</v>
      </c>
      <c r="G5797">
        <v>2</v>
      </c>
      <c r="H5797">
        <v>0</v>
      </c>
      <c r="I5797">
        <v>0</v>
      </c>
      <c r="J5797">
        <v>0</v>
      </c>
      <c r="K5797">
        <v>0</v>
      </c>
      <c r="L5797">
        <v>0</v>
      </c>
      <c r="M5797" t="s">
        <v>4156</v>
      </c>
    </row>
    <row r="5798" spans="1:13">
      <c r="A5798" s="13">
        <f t="shared" si="90"/>
        <v>3</v>
      </c>
      <c r="B5798">
        <v>3009056</v>
      </c>
      <c r="C5798">
        <v>1400</v>
      </c>
      <c r="D5798">
        <v>1500</v>
      </c>
      <c r="E5798"/>
      <c r="F5798" t="s">
        <v>253</v>
      </c>
      <c r="G5798">
        <v>3</v>
      </c>
      <c r="H5798">
        <v>0</v>
      </c>
      <c r="I5798">
        <v>0</v>
      </c>
      <c r="J5798">
        <v>0</v>
      </c>
      <c r="K5798">
        <v>0</v>
      </c>
      <c r="L5798">
        <v>0</v>
      </c>
      <c r="M5798" t="s">
        <v>4157</v>
      </c>
    </row>
    <row r="5799" spans="1:13">
      <c r="A5799" s="13">
        <f t="shared" si="90"/>
        <v>3</v>
      </c>
      <c r="B5799">
        <v>3009058</v>
      </c>
      <c r="C5799">
        <v>1400</v>
      </c>
      <c r="D5799">
        <v>1500</v>
      </c>
      <c r="E5799"/>
      <c r="F5799" t="s">
        <v>253</v>
      </c>
      <c r="G5799">
        <v>3</v>
      </c>
      <c r="H5799">
        <v>0</v>
      </c>
      <c r="I5799">
        <v>0</v>
      </c>
      <c r="J5799">
        <v>0</v>
      </c>
      <c r="K5799">
        <v>0</v>
      </c>
      <c r="L5799">
        <v>0</v>
      </c>
      <c r="M5799" t="s">
        <v>8267</v>
      </c>
    </row>
    <row r="5800" spans="1:13">
      <c r="A5800" s="13">
        <f t="shared" si="90"/>
        <v>1</v>
      </c>
      <c r="B5800">
        <v>3009060</v>
      </c>
      <c r="C5800">
        <v>1400</v>
      </c>
      <c r="D5800">
        <v>1500</v>
      </c>
      <c r="E5800"/>
      <c r="F5800" t="s">
        <v>253</v>
      </c>
      <c r="G5800">
        <v>1</v>
      </c>
      <c r="H5800">
        <v>0</v>
      </c>
      <c r="I5800">
        <v>0</v>
      </c>
      <c r="J5800">
        <v>0</v>
      </c>
      <c r="K5800">
        <v>0</v>
      </c>
      <c r="L5800">
        <v>0</v>
      </c>
      <c r="M5800" t="s">
        <v>4158</v>
      </c>
    </row>
    <row r="5801" spans="1:13">
      <c r="A5801" s="13">
        <f t="shared" si="90"/>
        <v>1</v>
      </c>
      <c r="B5801">
        <v>3009061</v>
      </c>
      <c r="C5801">
        <v>1400</v>
      </c>
      <c r="D5801">
        <v>1500</v>
      </c>
      <c r="E5801"/>
      <c r="F5801" t="s">
        <v>253</v>
      </c>
      <c r="G5801">
        <v>1</v>
      </c>
      <c r="H5801">
        <v>0</v>
      </c>
      <c r="I5801">
        <v>0</v>
      </c>
      <c r="J5801">
        <v>0</v>
      </c>
      <c r="K5801">
        <v>0</v>
      </c>
      <c r="L5801">
        <v>0</v>
      </c>
      <c r="M5801" t="s">
        <v>7613</v>
      </c>
    </row>
    <row r="5802" spans="1:13">
      <c r="A5802" s="13">
        <f t="shared" si="90"/>
        <v>7</v>
      </c>
      <c r="B5802">
        <v>3009063</v>
      </c>
      <c r="C5802">
        <v>1400</v>
      </c>
      <c r="D5802">
        <v>1500</v>
      </c>
      <c r="E5802"/>
      <c r="F5802" t="s">
        <v>253</v>
      </c>
      <c r="G5802">
        <v>7</v>
      </c>
      <c r="H5802">
        <v>0</v>
      </c>
      <c r="I5802">
        <v>0</v>
      </c>
      <c r="J5802">
        <v>0</v>
      </c>
      <c r="K5802">
        <v>0</v>
      </c>
      <c r="L5802">
        <v>0</v>
      </c>
      <c r="M5802" t="s">
        <v>7514</v>
      </c>
    </row>
    <row r="5803" spans="1:13">
      <c r="A5803" s="13">
        <f t="shared" si="90"/>
        <v>1</v>
      </c>
      <c r="B5803">
        <v>3009064</v>
      </c>
      <c r="C5803">
        <v>1400</v>
      </c>
      <c r="D5803">
        <v>1500</v>
      </c>
      <c r="E5803"/>
      <c r="F5803" t="s">
        <v>253</v>
      </c>
      <c r="G5803">
        <v>1</v>
      </c>
      <c r="H5803">
        <v>0</v>
      </c>
      <c r="I5803">
        <v>0</v>
      </c>
      <c r="J5803">
        <v>0</v>
      </c>
      <c r="K5803">
        <v>0</v>
      </c>
      <c r="L5803">
        <v>0</v>
      </c>
      <c r="M5803" t="s">
        <v>4159</v>
      </c>
    </row>
    <row r="5804" spans="1:13">
      <c r="A5804" s="13">
        <f t="shared" si="90"/>
        <v>1</v>
      </c>
      <c r="B5804">
        <v>3009065</v>
      </c>
      <c r="C5804">
        <v>1400</v>
      </c>
      <c r="D5804">
        <v>1500</v>
      </c>
      <c r="E5804"/>
      <c r="F5804" t="s">
        <v>253</v>
      </c>
      <c r="G5804">
        <v>1</v>
      </c>
      <c r="H5804">
        <v>0</v>
      </c>
      <c r="I5804">
        <v>0</v>
      </c>
      <c r="J5804">
        <v>0</v>
      </c>
      <c r="K5804">
        <v>0</v>
      </c>
      <c r="L5804">
        <v>0</v>
      </c>
      <c r="M5804" t="s">
        <v>7515</v>
      </c>
    </row>
    <row r="5805" spans="1:13">
      <c r="A5805" s="13">
        <f t="shared" si="90"/>
        <v>2</v>
      </c>
      <c r="B5805">
        <v>3009066</v>
      </c>
      <c r="C5805">
        <v>1400</v>
      </c>
      <c r="D5805">
        <v>1500</v>
      </c>
      <c r="E5805"/>
      <c r="F5805" t="s">
        <v>253</v>
      </c>
      <c r="G5805">
        <v>2</v>
      </c>
      <c r="H5805">
        <v>0</v>
      </c>
      <c r="I5805">
        <v>0</v>
      </c>
      <c r="J5805">
        <v>0</v>
      </c>
      <c r="K5805">
        <v>0</v>
      </c>
      <c r="L5805">
        <v>0</v>
      </c>
      <c r="M5805" t="s">
        <v>4160</v>
      </c>
    </row>
    <row r="5806" spans="1:13">
      <c r="A5806" s="13">
        <f t="shared" si="90"/>
        <v>1</v>
      </c>
      <c r="B5806">
        <v>3009067</v>
      </c>
      <c r="C5806">
        <v>1400</v>
      </c>
      <c r="D5806">
        <v>1500</v>
      </c>
      <c r="E5806"/>
      <c r="F5806" t="s">
        <v>253</v>
      </c>
      <c r="G5806">
        <v>1</v>
      </c>
      <c r="H5806">
        <v>0</v>
      </c>
      <c r="I5806">
        <v>0</v>
      </c>
      <c r="J5806">
        <v>0</v>
      </c>
      <c r="K5806">
        <v>0</v>
      </c>
      <c r="L5806">
        <v>0</v>
      </c>
      <c r="M5806" t="s">
        <v>8465</v>
      </c>
    </row>
    <row r="5807" spans="1:13">
      <c r="A5807" s="13">
        <f t="shared" si="90"/>
        <v>2</v>
      </c>
      <c r="B5807">
        <v>3009068</v>
      </c>
      <c r="C5807">
        <v>1400</v>
      </c>
      <c r="D5807">
        <v>1500</v>
      </c>
      <c r="E5807"/>
      <c r="F5807" t="s">
        <v>253</v>
      </c>
      <c r="G5807">
        <v>2</v>
      </c>
      <c r="H5807">
        <v>0</v>
      </c>
      <c r="I5807">
        <v>0</v>
      </c>
      <c r="J5807">
        <v>0</v>
      </c>
      <c r="K5807">
        <v>0</v>
      </c>
      <c r="L5807">
        <v>0</v>
      </c>
      <c r="M5807" t="s">
        <v>4161</v>
      </c>
    </row>
    <row r="5808" spans="1:13">
      <c r="A5808" s="13">
        <f t="shared" si="90"/>
        <v>2</v>
      </c>
      <c r="B5808">
        <v>3009072</v>
      </c>
      <c r="C5808">
        <v>1400</v>
      </c>
      <c r="D5808">
        <v>1500</v>
      </c>
      <c r="E5808"/>
      <c r="F5808" t="s">
        <v>253</v>
      </c>
      <c r="G5808">
        <v>2</v>
      </c>
      <c r="H5808">
        <v>0</v>
      </c>
      <c r="I5808">
        <v>0</v>
      </c>
      <c r="J5808">
        <v>0</v>
      </c>
      <c r="K5808">
        <v>0</v>
      </c>
      <c r="L5808">
        <v>0</v>
      </c>
      <c r="M5808" t="s">
        <v>4162</v>
      </c>
    </row>
    <row r="5809" spans="1:13">
      <c r="A5809" s="13">
        <f t="shared" si="90"/>
        <v>2</v>
      </c>
      <c r="B5809">
        <v>3009073</v>
      </c>
      <c r="C5809">
        <v>1400</v>
      </c>
      <c r="D5809">
        <v>1500</v>
      </c>
      <c r="E5809"/>
      <c r="F5809" t="s">
        <v>253</v>
      </c>
      <c r="G5809">
        <v>2</v>
      </c>
      <c r="H5809">
        <v>0</v>
      </c>
      <c r="I5809">
        <v>0</v>
      </c>
      <c r="J5809">
        <v>0</v>
      </c>
      <c r="K5809">
        <v>0</v>
      </c>
      <c r="L5809">
        <v>0</v>
      </c>
      <c r="M5809" t="s">
        <v>4162</v>
      </c>
    </row>
    <row r="5810" spans="1:13">
      <c r="A5810" s="13">
        <f t="shared" si="90"/>
        <v>3</v>
      </c>
      <c r="B5810">
        <v>3009074</v>
      </c>
      <c r="C5810">
        <v>1400</v>
      </c>
      <c r="D5810">
        <v>1500</v>
      </c>
      <c r="E5810"/>
      <c r="F5810" t="s">
        <v>253</v>
      </c>
      <c r="G5810">
        <v>3</v>
      </c>
      <c r="H5810">
        <v>0</v>
      </c>
      <c r="I5810">
        <v>0</v>
      </c>
      <c r="J5810">
        <v>0</v>
      </c>
      <c r="K5810">
        <v>0</v>
      </c>
      <c r="L5810">
        <v>0</v>
      </c>
      <c r="M5810" t="s">
        <v>4163</v>
      </c>
    </row>
    <row r="5811" spans="1:13">
      <c r="A5811" s="13">
        <f t="shared" si="90"/>
        <v>9</v>
      </c>
      <c r="B5811">
        <v>3009075</v>
      </c>
      <c r="C5811">
        <v>1400</v>
      </c>
      <c r="D5811">
        <v>1500</v>
      </c>
      <c r="E5811"/>
      <c r="F5811" t="s">
        <v>253</v>
      </c>
      <c r="G5811">
        <v>9</v>
      </c>
      <c r="H5811">
        <v>0</v>
      </c>
      <c r="I5811">
        <v>0</v>
      </c>
      <c r="J5811">
        <v>0</v>
      </c>
      <c r="K5811">
        <v>0</v>
      </c>
      <c r="L5811">
        <v>0</v>
      </c>
      <c r="M5811" t="s">
        <v>4164</v>
      </c>
    </row>
    <row r="5812" spans="1:13">
      <c r="A5812" s="13">
        <f t="shared" si="90"/>
        <v>1</v>
      </c>
      <c r="B5812">
        <v>3009076</v>
      </c>
      <c r="C5812">
        <v>1400</v>
      </c>
      <c r="D5812">
        <v>1500</v>
      </c>
      <c r="E5812"/>
      <c r="F5812" t="s">
        <v>253</v>
      </c>
      <c r="G5812">
        <v>1</v>
      </c>
      <c r="H5812">
        <v>0</v>
      </c>
      <c r="I5812">
        <v>0</v>
      </c>
      <c r="J5812">
        <v>0</v>
      </c>
      <c r="K5812">
        <v>0</v>
      </c>
      <c r="L5812">
        <v>0</v>
      </c>
      <c r="M5812" t="s">
        <v>7927</v>
      </c>
    </row>
    <row r="5813" spans="1:13">
      <c r="A5813" s="13">
        <f t="shared" si="90"/>
        <v>1</v>
      </c>
      <c r="B5813">
        <v>3009077</v>
      </c>
      <c r="C5813">
        <v>1400</v>
      </c>
      <c r="D5813">
        <v>1500</v>
      </c>
      <c r="E5813"/>
      <c r="F5813" t="s">
        <v>253</v>
      </c>
      <c r="G5813">
        <v>1</v>
      </c>
      <c r="H5813">
        <v>0</v>
      </c>
      <c r="I5813">
        <v>0</v>
      </c>
      <c r="J5813">
        <v>0</v>
      </c>
      <c r="K5813">
        <v>0</v>
      </c>
      <c r="L5813">
        <v>0</v>
      </c>
      <c r="M5813" t="s">
        <v>8148</v>
      </c>
    </row>
    <row r="5814" spans="1:13">
      <c r="A5814" s="13">
        <f t="shared" si="90"/>
        <v>2</v>
      </c>
      <c r="B5814">
        <v>3009078</v>
      </c>
      <c r="C5814">
        <v>1400</v>
      </c>
      <c r="D5814">
        <v>1500</v>
      </c>
      <c r="E5814"/>
      <c r="F5814" t="s">
        <v>253</v>
      </c>
      <c r="G5814">
        <v>2</v>
      </c>
      <c r="H5814">
        <v>0</v>
      </c>
      <c r="I5814">
        <v>0</v>
      </c>
      <c r="J5814">
        <v>0</v>
      </c>
      <c r="K5814">
        <v>0</v>
      </c>
      <c r="L5814">
        <v>0</v>
      </c>
      <c r="M5814" t="s">
        <v>7928</v>
      </c>
    </row>
    <row r="5815" spans="1:13">
      <c r="A5815" s="13">
        <f t="shared" si="90"/>
        <v>1</v>
      </c>
      <c r="B5815">
        <v>3009079</v>
      </c>
      <c r="C5815">
        <v>1400</v>
      </c>
      <c r="D5815">
        <v>1500</v>
      </c>
      <c r="E5815"/>
      <c r="F5815" t="s">
        <v>253</v>
      </c>
      <c r="G5815">
        <v>1</v>
      </c>
      <c r="H5815">
        <v>0</v>
      </c>
      <c r="I5815">
        <v>0</v>
      </c>
      <c r="J5815">
        <v>0</v>
      </c>
      <c r="K5815">
        <v>0</v>
      </c>
      <c r="L5815">
        <v>0</v>
      </c>
      <c r="M5815" t="s">
        <v>7824</v>
      </c>
    </row>
    <row r="5816" spans="1:13">
      <c r="A5816" s="13">
        <f t="shared" si="90"/>
        <v>1</v>
      </c>
      <c r="B5816">
        <v>3009080</v>
      </c>
      <c r="C5816">
        <v>1380</v>
      </c>
      <c r="D5816">
        <v>1500</v>
      </c>
      <c r="E5816"/>
      <c r="F5816" t="s">
        <v>253</v>
      </c>
      <c r="G5816">
        <v>1</v>
      </c>
      <c r="H5816">
        <v>0</v>
      </c>
      <c r="I5816">
        <v>0</v>
      </c>
      <c r="J5816">
        <v>0</v>
      </c>
      <c r="K5816">
        <v>0</v>
      </c>
      <c r="L5816">
        <v>0</v>
      </c>
      <c r="M5816" t="s">
        <v>4165</v>
      </c>
    </row>
    <row r="5817" spans="1:13">
      <c r="A5817" s="13">
        <f t="shared" si="90"/>
        <v>1</v>
      </c>
      <c r="B5817">
        <v>3009080</v>
      </c>
      <c r="C5817">
        <v>1400</v>
      </c>
      <c r="D5817">
        <v>1500</v>
      </c>
      <c r="E5817"/>
      <c r="F5817" t="s">
        <v>253</v>
      </c>
      <c r="G5817">
        <v>1</v>
      </c>
      <c r="H5817">
        <v>0</v>
      </c>
      <c r="I5817">
        <v>0</v>
      </c>
      <c r="J5817">
        <v>0</v>
      </c>
      <c r="K5817">
        <v>0</v>
      </c>
      <c r="L5817">
        <v>0</v>
      </c>
      <c r="M5817" t="s">
        <v>4165</v>
      </c>
    </row>
    <row r="5818" spans="1:13">
      <c r="A5818" s="13">
        <f t="shared" si="90"/>
        <v>3</v>
      </c>
      <c r="B5818">
        <v>3009083</v>
      </c>
      <c r="C5818">
        <v>1400</v>
      </c>
      <c r="D5818">
        <v>1500</v>
      </c>
      <c r="E5818"/>
      <c r="F5818" t="s">
        <v>253</v>
      </c>
      <c r="G5818">
        <v>3</v>
      </c>
      <c r="H5818">
        <v>0</v>
      </c>
      <c r="I5818">
        <v>0</v>
      </c>
      <c r="J5818">
        <v>0</v>
      </c>
      <c r="K5818">
        <v>0</v>
      </c>
      <c r="L5818">
        <v>0</v>
      </c>
      <c r="M5818" t="s">
        <v>4166</v>
      </c>
    </row>
    <row r="5819" spans="1:13">
      <c r="A5819" s="13">
        <f t="shared" si="90"/>
        <v>3</v>
      </c>
      <c r="B5819">
        <v>3009084</v>
      </c>
      <c r="C5819">
        <v>1400</v>
      </c>
      <c r="D5819">
        <v>1500</v>
      </c>
      <c r="E5819"/>
      <c r="F5819" t="s">
        <v>253</v>
      </c>
      <c r="G5819">
        <v>3</v>
      </c>
      <c r="H5819">
        <v>0</v>
      </c>
      <c r="I5819">
        <v>0</v>
      </c>
      <c r="J5819">
        <v>0</v>
      </c>
      <c r="K5819">
        <v>0</v>
      </c>
      <c r="L5819">
        <v>0</v>
      </c>
      <c r="M5819" t="s">
        <v>4167</v>
      </c>
    </row>
    <row r="5820" spans="1:13">
      <c r="A5820" s="13">
        <f t="shared" si="90"/>
        <v>1</v>
      </c>
      <c r="B5820">
        <v>3009085</v>
      </c>
      <c r="C5820">
        <v>1400</v>
      </c>
      <c r="D5820">
        <v>1500</v>
      </c>
      <c r="E5820"/>
      <c r="F5820" t="s">
        <v>253</v>
      </c>
      <c r="G5820">
        <v>1</v>
      </c>
      <c r="H5820">
        <v>0</v>
      </c>
      <c r="I5820">
        <v>0</v>
      </c>
      <c r="J5820">
        <v>0</v>
      </c>
      <c r="K5820">
        <v>0</v>
      </c>
      <c r="L5820">
        <v>0</v>
      </c>
      <c r="M5820" t="s">
        <v>4167</v>
      </c>
    </row>
    <row r="5821" spans="1:13">
      <c r="A5821" s="13">
        <f t="shared" si="90"/>
        <v>1</v>
      </c>
      <c r="B5821">
        <v>3009086</v>
      </c>
      <c r="C5821">
        <v>1400</v>
      </c>
      <c r="D5821">
        <v>1500</v>
      </c>
      <c r="E5821"/>
      <c r="F5821" t="s">
        <v>253</v>
      </c>
      <c r="G5821">
        <v>1</v>
      </c>
      <c r="H5821">
        <v>0</v>
      </c>
      <c r="I5821">
        <v>0</v>
      </c>
      <c r="J5821">
        <v>0</v>
      </c>
      <c r="K5821">
        <v>0</v>
      </c>
      <c r="L5821">
        <v>0</v>
      </c>
      <c r="M5821" t="s">
        <v>4168</v>
      </c>
    </row>
    <row r="5822" spans="1:13">
      <c r="A5822" s="13">
        <f t="shared" si="90"/>
        <v>3</v>
      </c>
      <c r="B5822">
        <v>3009087</v>
      </c>
      <c r="C5822">
        <v>1400</v>
      </c>
      <c r="D5822">
        <v>1500</v>
      </c>
      <c r="E5822"/>
      <c r="F5822" t="s">
        <v>253</v>
      </c>
      <c r="G5822">
        <v>3</v>
      </c>
      <c r="H5822">
        <v>0</v>
      </c>
      <c r="I5822">
        <v>0</v>
      </c>
      <c r="J5822">
        <v>0</v>
      </c>
      <c r="K5822">
        <v>0</v>
      </c>
      <c r="L5822">
        <v>0</v>
      </c>
      <c r="M5822" t="s">
        <v>8466</v>
      </c>
    </row>
    <row r="5823" spans="1:13">
      <c r="A5823" s="13">
        <f t="shared" si="90"/>
        <v>5</v>
      </c>
      <c r="B5823">
        <v>3009088</v>
      </c>
      <c r="C5823">
        <v>1400</v>
      </c>
      <c r="D5823">
        <v>1500</v>
      </c>
      <c r="E5823"/>
      <c r="F5823" t="s">
        <v>253</v>
      </c>
      <c r="G5823">
        <v>5</v>
      </c>
      <c r="H5823">
        <v>0</v>
      </c>
      <c r="I5823">
        <v>0</v>
      </c>
      <c r="J5823">
        <v>0</v>
      </c>
      <c r="K5823">
        <v>0</v>
      </c>
      <c r="L5823">
        <v>0</v>
      </c>
      <c r="M5823" t="s">
        <v>4169</v>
      </c>
    </row>
    <row r="5824" spans="1:13">
      <c r="A5824" s="13">
        <f t="shared" si="90"/>
        <v>2</v>
      </c>
      <c r="B5824">
        <v>3009089</v>
      </c>
      <c r="C5824">
        <v>1400</v>
      </c>
      <c r="D5824">
        <v>1500</v>
      </c>
      <c r="E5824"/>
      <c r="F5824" t="s">
        <v>253</v>
      </c>
      <c r="G5824">
        <v>2</v>
      </c>
      <c r="H5824">
        <v>0</v>
      </c>
      <c r="I5824">
        <v>0</v>
      </c>
      <c r="J5824">
        <v>0</v>
      </c>
      <c r="K5824">
        <v>0</v>
      </c>
      <c r="L5824">
        <v>0</v>
      </c>
      <c r="M5824" t="s">
        <v>8427</v>
      </c>
    </row>
    <row r="5825" spans="1:13">
      <c r="A5825" s="13">
        <f t="shared" si="90"/>
        <v>1</v>
      </c>
      <c r="B5825">
        <v>3009090</v>
      </c>
      <c r="C5825">
        <v>1400</v>
      </c>
      <c r="D5825">
        <v>1500</v>
      </c>
      <c r="E5825"/>
      <c r="F5825" t="s">
        <v>253</v>
      </c>
      <c r="G5825">
        <v>1</v>
      </c>
      <c r="H5825">
        <v>0</v>
      </c>
      <c r="I5825">
        <v>0</v>
      </c>
      <c r="J5825">
        <v>0</v>
      </c>
      <c r="K5825">
        <v>0</v>
      </c>
      <c r="L5825">
        <v>0</v>
      </c>
      <c r="M5825" t="s">
        <v>4170</v>
      </c>
    </row>
    <row r="5826" spans="1:13">
      <c r="A5826" s="13">
        <f t="shared" si="90"/>
        <v>12</v>
      </c>
      <c r="B5826">
        <v>3009091</v>
      </c>
      <c r="C5826">
        <v>1400</v>
      </c>
      <c r="D5826">
        <v>1500</v>
      </c>
      <c r="E5826"/>
      <c r="F5826" t="s">
        <v>253</v>
      </c>
      <c r="G5826">
        <v>12</v>
      </c>
      <c r="H5826">
        <v>0</v>
      </c>
      <c r="I5826">
        <v>0</v>
      </c>
      <c r="J5826">
        <v>0</v>
      </c>
      <c r="K5826">
        <v>0</v>
      </c>
      <c r="L5826">
        <v>0</v>
      </c>
      <c r="M5826" t="s">
        <v>4171</v>
      </c>
    </row>
    <row r="5827" spans="1:13">
      <c r="A5827" s="13">
        <f t="shared" ref="A5827:A5890" si="91">G5827+H5827+I5827</f>
        <v>1</v>
      </c>
      <c r="B5827">
        <v>3009093</v>
      </c>
      <c r="C5827">
        <v>1400</v>
      </c>
      <c r="D5827">
        <v>1500</v>
      </c>
      <c r="E5827"/>
      <c r="F5827" t="s">
        <v>253</v>
      </c>
      <c r="G5827">
        <v>1</v>
      </c>
      <c r="H5827">
        <v>0</v>
      </c>
      <c r="I5827">
        <v>0</v>
      </c>
      <c r="J5827">
        <v>0</v>
      </c>
      <c r="K5827">
        <v>0</v>
      </c>
      <c r="L5827">
        <v>0</v>
      </c>
      <c r="M5827" t="s">
        <v>8572</v>
      </c>
    </row>
    <row r="5828" spans="1:13">
      <c r="A5828" s="13">
        <f t="shared" si="91"/>
        <v>4</v>
      </c>
      <c r="B5828">
        <v>3009094</v>
      </c>
      <c r="C5828">
        <v>1400</v>
      </c>
      <c r="D5828">
        <v>1500</v>
      </c>
      <c r="E5828"/>
      <c r="F5828" t="s">
        <v>253</v>
      </c>
      <c r="G5828">
        <v>4</v>
      </c>
      <c r="H5828">
        <v>0</v>
      </c>
      <c r="I5828">
        <v>0</v>
      </c>
      <c r="J5828">
        <v>0</v>
      </c>
      <c r="K5828">
        <v>0</v>
      </c>
      <c r="L5828">
        <v>0</v>
      </c>
      <c r="M5828" t="s">
        <v>8208</v>
      </c>
    </row>
    <row r="5829" spans="1:13">
      <c r="A5829" s="13">
        <f t="shared" si="91"/>
        <v>2</v>
      </c>
      <c r="B5829">
        <v>3009095</v>
      </c>
      <c r="C5829">
        <v>1400</v>
      </c>
      <c r="D5829">
        <v>1500</v>
      </c>
      <c r="E5829"/>
      <c r="F5829" t="s">
        <v>253</v>
      </c>
      <c r="G5829">
        <v>2</v>
      </c>
      <c r="H5829">
        <v>0</v>
      </c>
      <c r="I5829">
        <v>0</v>
      </c>
      <c r="J5829">
        <v>0</v>
      </c>
      <c r="K5829">
        <v>0</v>
      </c>
      <c r="L5829">
        <v>0</v>
      </c>
      <c r="M5829" t="s">
        <v>4172</v>
      </c>
    </row>
    <row r="5830" spans="1:13">
      <c r="A5830" s="13">
        <f t="shared" si="91"/>
        <v>11</v>
      </c>
      <c r="B5830">
        <v>3009096</v>
      </c>
      <c r="C5830">
        <v>1400</v>
      </c>
      <c r="D5830">
        <v>1500</v>
      </c>
      <c r="E5830"/>
      <c r="F5830" t="s">
        <v>253</v>
      </c>
      <c r="G5830">
        <v>11</v>
      </c>
      <c r="H5830">
        <v>0</v>
      </c>
      <c r="I5830">
        <v>0</v>
      </c>
      <c r="J5830">
        <v>0</v>
      </c>
      <c r="K5830">
        <v>0</v>
      </c>
      <c r="L5830">
        <v>0</v>
      </c>
      <c r="M5830" t="s">
        <v>4173</v>
      </c>
    </row>
    <row r="5831" spans="1:13">
      <c r="A5831" s="13">
        <f t="shared" si="91"/>
        <v>5</v>
      </c>
      <c r="B5831">
        <v>3009097</v>
      </c>
      <c r="C5831">
        <v>1400</v>
      </c>
      <c r="D5831">
        <v>1500</v>
      </c>
      <c r="E5831"/>
      <c r="F5831" t="s">
        <v>253</v>
      </c>
      <c r="G5831">
        <v>5</v>
      </c>
      <c r="H5831">
        <v>0</v>
      </c>
      <c r="I5831">
        <v>0</v>
      </c>
      <c r="J5831">
        <v>0</v>
      </c>
      <c r="K5831">
        <v>0</v>
      </c>
      <c r="L5831">
        <v>0</v>
      </c>
      <c r="M5831" t="s">
        <v>4174</v>
      </c>
    </row>
    <row r="5832" spans="1:13">
      <c r="A5832" s="13">
        <f t="shared" si="91"/>
        <v>3</v>
      </c>
      <c r="B5832">
        <v>3009098</v>
      </c>
      <c r="C5832">
        <v>1400</v>
      </c>
      <c r="D5832">
        <v>1500</v>
      </c>
      <c r="E5832"/>
      <c r="F5832" t="s">
        <v>253</v>
      </c>
      <c r="G5832">
        <v>3</v>
      </c>
      <c r="H5832">
        <v>0</v>
      </c>
      <c r="I5832">
        <v>0</v>
      </c>
      <c r="J5832">
        <v>0</v>
      </c>
      <c r="K5832">
        <v>0</v>
      </c>
      <c r="L5832">
        <v>0</v>
      </c>
      <c r="M5832" t="s">
        <v>4175</v>
      </c>
    </row>
    <row r="5833" spans="1:13">
      <c r="A5833" s="13">
        <f t="shared" si="91"/>
        <v>1</v>
      </c>
      <c r="B5833">
        <v>3009099</v>
      </c>
      <c r="C5833">
        <v>1400</v>
      </c>
      <c r="D5833">
        <v>1500</v>
      </c>
      <c r="E5833"/>
      <c r="F5833" t="s">
        <v>253</v>
      </c>
      <c r="G5833">
        <v>1</v>
      </c>
      <c r="H5833">
        <v>0</v>
      </c>
      <c r="I5833">
        <v>0</v>
      </c>
      <c r="J5833">
        <v>0</v>
      </c>
      <c r="K5833">
        <v>0</v>
      </c>
      <c r="L5833">
        <v>0</v>
      </c>
      <c r="M5833" t="s">
        <v>4176</v>
      </c>
    </row>
    <row r="5834" spans="1:13">
      <c r="A5834" s="13">
        <f t="shared" si="91"/>
        <v>2</v>
      </c>
      <c r="B5834">
        <v>3009100</v>
      </c>
      <c r="C5834">
        <v>1400</v>
      </c>
      <c r="D5834">
        <v>1500</v>
      </c>
      <c r="E5834"/>
      <c r="F5834" t="s">
        <v>253</v>
      </c>
      <c r="G5834">
        <v>2</v>
      </c>
      <c r="H5834">
        <v>0</v>
      </c>
      <c r="I5834">
        <v>0</v>
      </c>
      <c r="J5834">
        <v>0</v>
      </c>
      <c r="K5834">
        <v>0</v>
      </c>
      <c r="L5834">
        <v>0</v>
      </c>
      <c r="M5834" t="s">
        <v>4177</v>
      </c>
    </row>
    <row r="5835" spans="1:13">
      <c r="A5835" s="13">
        <f t="shared" si="91"/>
        <v>1</v>
      </c>
      <c r="B5835">
        <v>3009101</v>
      </c>
      <c r="C5835">
        <v>1400</v>
      </c>
      <c r="D5835">
        <v>1500</v>
      </c>
      <c r="E5835"/>
      <c r="F5835" t="s">
        <v>253</v>
      </c>
      <c r="G5835">
        <v>1</v>
      </c>
      <c r="H5835">
        <v>0</v>
      </c>
      <c r="I5835">
        <v>0</v>
      </c>
      <c r="J5835">
        <v>0</v>
      </c>
      <c r="K5835">
        <v>0</v>
      </c>
      <c r="L5835">
        <v>0</v>
      </c>
      <c r="M5835" t="s">
        <v>7900</v>
      </c>
    </row>
    <row r="5836" spans="1:13">
      <c r="A5836" s="13">
        <f t="shared" si="91"/>
        <v>2</v>
      </c>
      <c r="B5836">
        <v>3009104</v>
      </c>
      <c r="C5836">
        <v>1400</v>
      </c>
      <c r="D5836">
        <v>1500</v>
      </c>
      <c r="E5836"/>
      <c r="F5836" t="s">
        <v>253</v>
      </c>
      <c r="G5836">
        <v>2</v>
      </c>
      <c r="H5836">
        <v>0</v>
      </c>
      <c r="I5836">
        <v>0</v>
      </c>
      <c r="J5836">
        <v>0</v>
      </c>
      <c r="K5836">
        <v>0</v>
      </c>
      <c r="L5836">
        <v>0</v>
      </c>
      <c r="M5836" t="s">
        <v>4178</v>
      </c>
    </row>
    <row r="5837" spans="1:13">
      <c r="A5837" s="13">
        <f t="shared" si="91"/>
        <v>18</v>
      </c>
      <c r="B5837">
        <v>3009105</v>
      </c>
      <c r="C5837">
        <v>1400</v>
      </c>
      <c r="D5837">
        <v>1500</v>
      </c>
      <c r="E5837"/>
      <c r="F5837" t="s">
        <v>253</v>
      </c>
      <c r="G5837">
        <v>18</v>
      </c>
      <c r="H5837">
        <v>0</v>
      </c>
      <c r="I5837">
        <v>0</v>
      </c>
      <c r="J5837">
        <v>0</v>
      </c>
      <c r="K5837">
        <v>0</v>
      </c>
      <c r="L5837">
        <v>0</v>
      </c>
      <c r="M5837" t="s">
        <v>4179</v>
      </c>
    </row>
    <row r="5838" spans="1:13">
      <c r="A5838" s="13">
        <f t="shared" si="91"/>
        <v>1</v>
      </c>
      <c r="B5838">
        <v>3009106</v>
      </c>
      <c r="C5838">
        <v>1400</v>
      </c>
      <c r="D5838">
        <v>1500</v>
      </c>
      <c r="E5838"/>
      <c r="F5838" t="s">
        <v>253</v>
      </c>
      <c r="G5838">
        <v>1</v>
      </c>
      <c r="H5838">
        <v>0</v>
      </c>
      <c r="I5838">
        <v>0</v>
      </c>
      <c r="J5838">
        <v>0</v>
      </c>
      <c r="K5838">
        <v>0</v>
      </c>
      <c r="L5838">
        <v>0</v>
      </c>
      <c r="M5838" t="s">
        <v>9399</v>
      </c>
    </row>
    <row r="5839" spans="1:13">
      <c r="A5839" s="13">
        <f t="shared" si="91"/>
        <v>1</v>
      </c>
      <c r="B5839">
        <v>3009107</v>
      </c>
      <c r="C5839">
        <v>1400</v>
      </c>
      <c r="D5839">
        <v>1500</v>
      </c>
      <c r="E5839"/>
      <c r="F5839" t="s">
        <v>253</v>
      </c>
      <c r="G5839">
        <v>1</v>
      </c>
      <c r="H5839">
        <v>0</v>
      </c>
      <c r="I5839">
        <v>0</v>
      </c>
      <c r="J5839">
        <v>0</v>
      </c>
      <c r="K5839">
        <v>0</v>
      </c>
      <c r="L5839">
        <v>0</v>
      </c>
      <c r="M5839" t="s">
        <v>4180</v>
      </c>
    </row>
    <row r="5840" spans="1:13">
      <c r="A5840" s="13">
        <f t="shared" si="91"/>
        <v>1</v>
      </c>
      <c r="B5840">
        <v>3009108</v>
      </c>
      <c r="C5840">
        <v>1400</v>
      </c>
      <c r="D5840">
        <v>1500</v>
      </c>
      <c r="E5840"/>
      <c r="F5840" t="s">
        <v>253</v>
      </c>
      <c r="G5840">
        <v>1</v>
      </c>
      <c r="H5840">
        <v>0</v>
      </c>
      <c r="I5840">
        <v>0</v>
      </c>
      <c r="J5840">
        <v>0</v>
      </c>
      <c r="K5840">
        <v>0</v>
      </c>
      <c r="L5840">
        <v>0</v>
      </c>
      <c r="M5840" t="s">
        <v>4181</v>
      </c>
    </row>
    <row r="5841" spans="1:13">
      <c r="A5841" s="13">
        <f t="shared" si="91"/>
        <v>2</v>
      </c>
      <c r="B5841">
        <v>3009109</v>
      </c>
      <c r="C5841">
        <v>1400</v>
      </c>
      <c r="D5841">
        <v>1500</v>
      </c>
      <c r="E5841"/>
      <c r="F5841" t="s">
        <v>253</v>
      </c>
      <c r="G5841">
        <v>2</v>
      </c>
      <c r="H5841">
        <v>0</v>
      </c>
      <c r="I5841">
        <v>0</v>
      </c>
      <c r="J5841">
        <v>0</v>
      </c>
      <c r="K5841">
        <v>0</v>
      </c>
      <c r="L5841">
        <v>0</v>
      </c>
      <c r="M5841" t="s">
        <v>4182</v>
      </c>
    </row>
    <row r="5842" spans="1:13">
      <c r="A5842" s="13">
        <f t="shared" si="91"/>
        <v>2</v>
      </c>
      <c r="B5842">
        <v>3009110</v>
      </c>
      <c r="C5842">
        <v>1400</v>
      </c>
      <c r="D5842">
        <v>1500</v>
      </c>
      <c r="E5842"/>
      <c r="F5842" t="s">
        <v>253</v>
      </c>
      <c r="G5842">
        <v>2</v>
      </c>
      <c r="H5842">
        <v>0</v>
      </c>
      <c r="I5842">
        <v>0</v>
      </c>
      <c r="J5842">
        <v>0</v>
      </c>
      <c r="K5842">
        <v>0</v>
      </c>
      <c r="L5842">
        <v>0</v>
      </c>
      <c r="M5842" t="s">
        <v>4183</v>
      </c>
    </row>
    <row r="5843" spans="1:13">
      <c r="A5843" s="13">
        <f t="shared" si="91"/>
        <v>1</v>
      </c>
      <c r="B5843">
        <v>3009111</v>
      </c>
      <c r="C5843">
        <v>1400</v>
      </c>
      <c r="D5843">
        <v>1500</v>
      </c>
      <c r="E5843"/>
      <c r="F5843" t="s">
        <v>253</v>
      </c>
      <c r="G5843">
        <v>1</v>
      </c>
      <c r="H5843">
        <v>0</v>
      </c>
      <c r="I5843">
        <v>0</v>
      </c>
      <c r="J5843">
        <v>0</v>
      </c>
      <c r="K5843">
        <v>0</v>
      </c>
      <c r="L5843">
        <v>0</v>
      </c>
      <c r="M5843" t="s">
        <v>4184</v>
      </c>
    </row>
    <row r="5844" spans="1:13">
      <c r="A5844" s="13">
        <f t="shared" si="91"/>
        <v>8</v>
      </c>
      <c r="B5844">
        <v>3009112</v>
      </c>
      <c r="C5844">
        <v>1400</v>
      </c>
      <c r="D5844">
        <v>1500</v>
      </c>
      <c r="E5844"/>
      <c r="F5844" t="s">
        <v>253</v>
      </c>
      <c r="G5844">
        <v>8</v>
      </c>
      <c r="H5844">
        <v>0</v>
      </c>
      <c r="I5844">
        <v>0</v>
      </c>
      <c r="J5844">
        <v>0</v>
      </c>
      <c r="K5844">
        <v>0</v>
      </c>
      <c r="L5844">
        <v>0</v>
      </c>
      <c r="M5844" t="s">
        <v>4185</v>
      </c>
    </row>
    <row r="5845" spans="1:13">
      <c r="A5845" s="13">
        <f t="shared" si="91"/>
        <v>8</v>
      </c>
      <c r="B5845">
        <v>3009113</v>
      </c>
      <c r="C5845">
        <v>1400</v>
      </c>
      <c r="D5845">
        <v>1500</v>
      </c>
      <c r="E5845"/>
      <c r="F5845" t="s">
        <v>253</v>
      </c>
      <c r="G5845">
        <v>8</v>
      </c>
      <c r="H5845">
        <v>0</v>
      </c>
      <c r="I5845">
        <v>0</v>
      </c>
      <c r="J5845">
        <v>0</v>
      </c>
      <c r="K5845">
        <v>0</v>
      </c>
      <c r="L5845">
        <v>0</v>
      </c>
      <c r="M5845" t="s">
        <v>4186</v>
      </c>
    </row>
    <row r="5846" spans="1:13">
      <c r="A5846" s="13">
        <f t="shared" si="91"/>
        <v>3</v>
      </c>
      <c r="B5846">
        <v>3009115</v>
      </c>
      <c r="C5846">
        <v>1400</v>
      </c>
      <c r="D5846">
        <v>1500</v>
      </c>
      <c r="E5846"/>
      <c r="F5846" t="s">
        <v>253</v>
      </c>
      <c r="G5846">
        <v>3</v>
      </c>
      <c r="H5846">
        <v>0</v>
      </c>
      <c r="I5846">
        <v>0</v>
      </c>
      <c r="J5846">
        <v>0</v>
      </c>
      <c r="K5846">
        <v>0</v>
      </c>
      <c r="L5846">
        <v>0</v>
      </c>
      <c r="M5846" t="s">
        <v>4187</v>
      </c>
    </row>
    <row r="5847" spans="1:13">
      <c r="A5847" s="13">
        <f t="shared" si="91"/>
        <v>5</v>
      </c>
      <c r="B5847">
        <v>3009116</v>
      </c>
      <c r="C5847">
        <v>1400</v>
      </c>
      <c r="D5847">
        <v>1500</v>
      </c>
      <c r="E5847"/>
      <c r="F5847" t="s">
        <v>253</v>
      </c>
      <c r="G5847">
        <v>5</v>
      </c>
      <c r="H5847">
        <v>0</v>
      </c>
      <c r="I5847">
        <v>0</v>
      </c>
      <c r="J5847">
        <v>0</v>
      </c>
      <c r="K5847">
        <v>0</v>
      </c>
      <c r="L5847">
        <v>0</v>
      </c>
      <c r="M5847" t="s">
        <v>4188</v>
      </c>
    </row>
    <row r="5848" spans="1:13">
      <c r="A5848" s="13">
        <f t="shared" si="91"/>
        <v>65</v>
      </c>
      <c r="B5848">
        <v>3009117</v>
      </c>
      <c r="C5848">
        <v>1400</v>
      </c>
      <c r="D5848">
        <v>1500</v>
      </c>
      <c r="E5848"/>
      <c r="F5848" t="s">
        <v>1284</v>
      </c>
      <c r="G5848">
        <v>65</v>
      </c>
      <c r="H5848">
        <v>0</v>
      </c>
      <c r="I5848">
        <v>0</v>
      </c>
      <c r="J5848">
        <v>0</v>
      </c>
      <c r="K5848">
        <v>0</v>
      </c>
      <c r="L5848">
        <v>0</v>
      </c>
      <c r="M5848" t="s">
        <v>4189</v>
      </c>
    </row>
    <row r="5849" spans="1:13">
      <c r="A5849" s="13">
        <f t="shared" si="91"/>
        <v>4</v>
      </c>
      <c r="B5849">
        <v>3009118</v>
      </c>
      <c r="C5849">
        <v>1400</v>
      </c>
      <c r="D5849">
        <v>1500</v>
      </c>
      <c r="E5849"/>
      <c r="F5849" t="s">
        <v>1284</v>
      </c>
      <c r="G5849">
        <v>4</v>
      </c>
      <c r="H5849">
        <v>0</v>
      </c>
      <c r="I5849">
        <v>0</v>
      </c>
      <c r="J5849">
        <v>0</v>
      </c>
      <c r="K5849">
        <v>0</v>
      </c>
      <c r="L5849">
        <v>0</v>
      </c>
      <c r="M5849" t="s">
        <v>9400</v>
      </c>
    </row>
    <row r="5850" spans="1:13">
      <c r="A5850" s="13">
        <f t="shared" si="91"/>
        <v>1</v>
      </c>
      <c r="B5850">
        <v>3009120</v>
      </c>
      <c r="C5850">
        <v>1400</v>
      </c>
      <c r="D5850">
        <v>1500</v>
      </c>
      <c r="E5850"/>
      <c r="F5850" t="s">
        <v>253</v>
      </c>
      <c r="G5850">
        <v>1</v>
      </c>
      <c r="H5850">
        <v>0</v>
      </c>
      <c r="I5850">
        <v>0</v>
      </c>
      <c r="J5850">
        <v>0</v>
      </c>
      <c r="K5850">
        <v>0</v>
      </c>
      <c r="L5850">
        <v>0</v>
      </c>
      <c r="M5850" t="s">
        <v>4190</v>
      </c>
    </row>
    <row r="5851" spans="1:13">
      <c r="A5851" s="13">
        <f t="shared" si="91"/>
        <v>53</v>
      </c>
      <c r="B5851">
        <v>3009121</v>
      </c>
      <c r="C5851">
        <v>1400</v>
      </c>
      <c r="D5851">
        <v>1500</v>
      </c>
      <c r="E5851"/>
      <c r="F5851" t="s">
        <v>253</v>
      </c>
      <c r="G5851">
        <v>53</v>
      </c>
      <c r="H5851">
        <v>0</v>
      </c>
      <c r="I5851">
        <v>0</v>
      </c>
      <c r="J5851">
        <v>0</v>
      </c>
      <c r="K5851">
        <v>0</v>
      </c>
      <c r="L5851">
        <v>0</v>
      </c>
      <c r="M5851" t="s">
        <v>4191</v>
      </c>
    </row>
    <row r="5852" spans="1:13">
      <c r="A5852" s="13">
        <f t="shared" si="91"/>
        <v>17</v>
      </c>
      <c r="B5852">
        <v>3009122</v>
      </c>
      <c r="C5852">
        <v>1400</v>
      </c>
      <c r="D5852">
        <v>1500</v>
      </c>
      <c r="E5852"/>
      <c r="F5852" t="s">
        <v>253</v>
      </c>
      <c r="G5852">
        <v>17</v>
      </c>
      <c r="H5852">
        <v>0</v>
      </c>
      <c r="I5852">
        <v>0</v>
      </c>
      <c r="J5852">
        <v>0</v>
      </c>
      <c r="K5852">
        <v>0</v>
      </c>
      <c r="L5852">
        <v>0</v>
      </c>
      <c r="M5852" t="s">
        <v>4192</v>
      </c>
    </row>
    <row r="5853" spans="1:13">
      <c r="A5853" s="13">
        <f t="shared" si="91"/>
        <v>2</v>
      </c>
      <c r="B5853">
        <v>3009123</v>
      </c>
      <c r="C5853">
        <v>1400</v>
      </c>
      <c r="D5853">
        <v>1500</v>
      </c>
      <c r="E5853"/>
      <c r="F5853" t="s">
        <v>253</v>
      </c>
      <c r="G5853">
        <v>2</v>
      </c>
      <c r="H5853">
        <v>0</v>
      </c>
      <c r="I5853">
        <v>0</v>
      </c>
      <c r="J5853">
        <v>0</v>
      </c>
      <c r="K5853">
        <v>0</v>
      </c>
      <c r="L5853">
        <v>0</v>
      </c>
      <c r="M5853" t="s">
        <v>9235</v>
      </c>
    </row>
    <row r="5854" spans="1:13">
      <c r="A5854" s="13">
        <f t="shared" si="91"/>
        <v>35</v>
      </c>
      <c r="B5854">
        <v>3009124</v>
      </c>
      <c r="C5854">
        <v>1400</v>
      </c>
      <c r="D5854">
        <v>1500</v>
      </c>
      <c r="E5854"/>
      <c r="F5854" t="s">
        <v>122</v>
      </c>
      <c r="G5854">
        <v>35</v>
      </c>
      <c r="H5854">
        <v>0</v>
      </c>
      <c r="I5854">
        <v>0</v>
      </c>
      <c r="J5854">
        <v>0</v>
      </c>
      <c r="K5854">
        <v>0</v>
      </c>
      <c r="L5854">
        <v>0</v>
      </c>
      <c r="M5854" t="s">
        <v>8719</v>
      </c>
    </row>
    <row r="5855" spans="1:13">
      <c r="A5855" s="13">
        <f t="shared" si="91"/>
        <v>12</v>
      </c>
      <c r="B5855">
        <v>3009126</v>
      </c>
      <c r="C5855">
        <v>1400</v>
      </c>
      <c r="D5855">
        <v>1500</v>
      </c>
      <c r="E5855"/>
      <c r="F5855" t="s">
        <v>253</v>
      </c>
      <c r="G5855">
        <v>12</v>
      </c>
      <c r="H5855">
        <v>0</v>
      </c>
      <c r="I5855">
        <v>0</v>
      </c>
      <c r="J5855">
        <v>0</v>
      </c>
      <c r="K5855">
        <v>0</v>
      </c>
      <c r="L5855">
        <v>0</v>
      </c>
      <c r="M5855" t="s">
        <v>8446</v>
      </c>
    </row>
    <row r="5856" spans="1:13">
      <c r="A5856" s="13">
        <f t="shared" si="91"/>
        <v>1</v>
      </c>
      <c r="B5856">
        <v>3009127</v>
      </c>
      <c r="C5856">
        <v>1400</v>
      </c>
      <c r="D5856">
        <v>1500</v>
      </c>
      <c r="E5856"/>
      <c r="F5856" t="s">
        <v>253</v>
      </c>
      <c r="G5856">
        <v>1</v>
      </c>
      <c r="H5856">
        <v>0</v>
      </c>
      <c r="I5856">
        <v>0</v>
      </c>
      <c r="J5856">
        <v>0</v>
      </c>
      <c r="K5856">
        <v>0</v>
      </c>
      <c r="L5856">
        <v>0</v>
      </c>
      <c r="M5856" t="s">
        <v>4193</v>
      </c>
    </row>
    <row r="5857" spans="1:13">
      <c r="A5857" s="13">
        <f t="shared" si="91"/>
        <v>16</v>
      </c>
      <c r="B5857">
        <v>3009128</v>
      </c>
      <c r="C5857">
        <v>1400</v>
      </c>
      <c r="D5857">
        <v>1500</v>
      </c>
      <c r="E5857"/>
      <c r="F5857" t="s">
        <v>253</v>
      </c>
      <c r="G5857">
        <v>16</v>
      </c>
      <c r="H5857">
        <v>0</v>
      </c>
      <c r="I5857">
        <v>0</v>
      </c>
      <c r="J5857">
        <v>0</v>
      </c>
      <c r="K5857">
        <v>0</v>
      </c>
      <c r="L5857">
        <v>0</v>
      </c>
      <c r="M5857" t="s">
        <v>8132</v>
      </c>
    </row>
    <row r="5858" spans="1:13">
      <c r="A5858" s="13">
        <f t="shared" si="91"/>
        <v>77</v>
      </c>
      <c r="B5858">
        <v>3009129</v>
      </c>
      <c r="C5858">
        <v>1400</v>
      </c>
      <c r="D5858">
        <v>1500</v>
      </c>
      <c r="E5858"/>
      <c r="F5858" t="s">
        <v>253</v>
      </c>
      <c r="G5858">
        <v>77</v>
      </c>
      <c r="H5858">
        <v>0</v>
      </c>
      <c r="I5858">
        <v>0</v>
      </c>
      <c r="J5858">
        <v>0</v>
      </c>
      <c r="K5858">
        <v>0</v>
      </c>
      <c r="L5858">
        <v>0</v>
      </c>
      <c r="M5858" t="s">
        <v>4194</v>
      </c>
    </row>
    <row r="5859" spans="1:13">
      <c r="A5859" s="13">
        <f t="shared" si="91"/>
        <v>104</v>
      </c>
      <c r="B5859">
        <v>3009130</v>
      </c>
      <c r="C5859">
        <v>1400</v>
      </c>
      <c r="D5859">
        <v>1500</v>
      </c>
      <c r="E5859"/>
      <c r="F5859" t="s">
        <v>253</v>
      </c>
      <c r="G5859">
        <v>104</v>
      </c>
      <c r="H5859">
        <v>0</v>
      </c>
      <c r="I5859">
        <v>0</v>
      </c>
      <c r="J5859">
        <v>0</v>
      </c>
      <c r="K5859">
        <v>0</v>
      </c>
      <c r="L5859">
        <v>0</v>
      </c>
      <c r="M5859" t="s">
        <v>8853</v>
      </c>
    </row>
    <row r="5860" spans="1:13">
      <c r="A5860" s="13">
        <f t="shared" si="91"/>
        <v>33</v>
      </c>
      <c r="B5860">
        <v>3009131</v>
      </c>
      <c r="C5860">
        <v>1400</v>
      </c>
      <c r="D5860">
        <v>1500</v>
      </c>
      <c r="E5860"/>
      <c r="F5860" t="s">
        <v>253</v>
      </c>
      <c r="G5860">
        <v>33</v>
      </c>
      <c r="H5860">
        <v>0</v>
      </c>
      <c r="I5860">
        <v>0</v>
      </c>
      <c r="J5860">
        <v>0</v>
      </c>
      <c r="K5860">
        <v>0</v>
      </c>
      <c r="L5860">
        <v>0</v>
      </c>
      <c r="M5860" t="s">
        <v>4195</v>
      </c>
    </row>
    <row r="5861" spans="1:13">
      <c r="A5861" s="13">
        <f t="shared" si="91"/>
        <v>30</v>
      </c>
      <c r="B5861">
        <v>3009132</v>
      </c>
      <c r="C5861">
        <v>1400</v>
      </c>
      <c r="D5861">
        <v>1500</v>
      </c>
      <c r="E5861"/>
      <c r="F5861" t="s">
        <v>253</v>
      </c>
      <c r="G5861">
        <v>30</v>
      </c>
      <c r="H5861">
        <v>0</v>
      </c>
      <c r="I5861">
        <v>0</v>
      </c>
      <c r="J5861">
        <v>0</v>
      </c>
      <c r="K5861">
        <v>0</v>
      </c>
      <c r="L5861">
        <v>0</v>
      </c>
      <c r="M5861" t="s">
        <v>4196</v>
      </c>
    </row>
    <row r="5862" spans="1:13">
      <c r="A5862" s="13">
        <f t="shared" si="91"/>
        <v>36</v>
      </c>
      <c r="B5862">
        <v>3009133</v>
      </c>
      <c r="C5862">
        <v>1400</v>
      </c>
      <c r="D5862">
        <v>1500</v>
      </c>
      <c r="E5862"/>
      <c r="F5862" t="s">
        <v>253</v>
      </c>
      <c r="G5862">
        <v>36</v>
      </c>
      <c r="H5862">
        <v>0</v>
      </c>
      <c r="I5862">
        <v>0</v>
      </c>
      <c r="J5862">
        <v>0</v>
      </c>
      <c r="K5862">
        <v>0</v>
      </c>
      <c r="L5862">
        <v>0</v>
      </c>
      <c r="M5862" t="s">
        <v>4197</v>
      </c>
    </row>
    <row r="5863" spans="1:13">
      <c r="A5863" s="13">
        <f t="shared" si="91"/>
        <v>2</v>
      </c>
      <c r="B5863">
        <v>3009134</v>
      </c>
      <c r="C5863">
        <v>1400</v>
      </c>
      <c r="D5863">
        <v>1500</v>
      </c>
      <c r="E5863"/>
      <c r="F5863" t="s">
        <v>253</v>
      </c>
      <c r="G5863">
        <v>2</v>
      </c>
      <c r="H5863">
        <v>0</v>
      </c>
      <c r="I5863">
        <v>0</v>
      </c>
      <c r="J5863">
        <v>0</v>
      </c>
      <c r="K5863">
        <v>0</v>
      </c>
      <c r="L5863">
        <v>0</v>
      </c>
      <c r="M5863" t="s">
        <v>4198</v>
      </c>
    </row>
    <row r="5864" spans="1:13">
      <c r="A5864" s="13">
        <f t="shared" si="91"/>
        <v>2</v>
      </c>
      <c r="B5864">
        <v>3009135</v>
      </c>
      <c r="C5864">
        <v>1400</v>
      </c>
      <c r="D5864">
        <v>1500</v>
      </c>
      <c r="E5864"/>
      <c r="F5864" t="s">
        <v>253</v>
      </c>
      <c r="G5864">
        <v>2</v>
      </c>
      <c r="H5864">
        <v>0</v>
      </c>
      <c r="I5864">
        <v>0</v>
      </c>
      <c r="J5864">
        <v>0</v>
      </c>
      <c r="K5864">
        <v>0</v>
      </c>
      <c r="L5864">
        <v>0</v>
      </c>
      <c r="M5864" t="s">
        <v>4199</v>
      </c>
    </row>
    <row r="5865" spans="1:13">
      <c r="A5865" s="13">
        <f t="shared" si="91"/>
        <v>2</v>
      </c>
      <c r="B5865">
        <v>3009137</v>
      </c>
      <c r="C5865">
        <v>1400</v>
      </c>
      <c r="D5865">
        <v>1500</v>
      </c>
      <c r="E5865"/>
      <c r="F5865" t="s">
        <v>253</v>
      </c>
      <c r="G5865">
        <v>2</v>
      </c>
      <c r="H5865">
        <v>0</v>
      </c>
      <c r="I5865">
        <v>0</v>
      </c>
      <c r="J5865">
        <v>0</v>
      </c>
      <c r="K5865">
        <v>0</v>
      </c>
      <c r="L5865">
        <v>0</v>
      </c>
      <c r="M5865" t="s">
        <v>4200</v>
      </c>
    </row>
    <row r="5866" spans="1:13">
      <c r="A5866" s="13">
        <f t="shared" si="91"/>
        <v>3</v>
      </c>
      <c r="B5866">
        <v>3009138</v>
      </c>
      <c r="C5866">
        <v>1400</v>
      </c>
      <c r="D5866">
        <v>1500</v>
      </c>
      <c r="E5866"/>
      <c r="F5866" t="s">
        <v>253</v>
      </c>
      <c r="G5866">
        <v>3</v>
      </c>
      <c r="H5866">
        <v>0</v>
      </c>
      <c r="I5866">
        <v>0</v>
      </c>
      <c r="J5866">
        <v>0</v>
      </c>
      <c r="K5866">
        <v>0</v>
      </c>
      <c r="L5866">
        <v>0</v>
      </c>
      <c r="M5866" t="s">
        <v>4201</v>
      </c>
    </row>
    <row r="5867" spans="1:13">
      <c r="A5867" s="13">
        <f t="shared" si="91"/>
        <v>1</v>
      </c>
      <c r="B5867">
        <v>3009139</v>
      </c>
      <c r="C5867">
        <v>1400</v>
      </c>
      <c r="D5867">
        <v>1500</v>
      </c>
      <c r="E5867"/>
      <c r="F5867" t="s">
        <v>253</v>
      </c>
      <c r="G5867">
        <v>1</v>
      </c>
      <c r="H5867">
        <v>0</v>
      </c>
      <c r="I5867">
        <v>0</v>
      </c>
      <c r="J5867">
        <v>0</v>
      </c>
      <c r="K5867">
        <v>0</v>
      </c>
      <c r="L5867">
        <v>0</v>
      </c>
      <c r="M5867" t="s">
        <v>7715</v>
      </c>
    </row>
    <row r="5868" spans="1:13">
      <c r="A5868" s="13">
        <f t="shared" si="91"/>
        <v>1</v>
      </c>
      <c r="B5868">
        <v>3009140</v>
      </c>
      <c r="C5868">
        <v>1400</v>
      </c>
      <c r="D5868">
        <v>1500</v>
      </c>
      <c r="E5868"/>
      <c r="F5868" t="s">
        <v>253</v>
      </c>
      <c r="G5868">
        <v>1</v>
      </c>
      <c r="H5868">
        <v>0</v>
      </c>
      <c r="I5868">
        <v>0</v>
      </c>
      <c r="J5868">
        <v>0</v>
      </c>
      <c r="K5868">
        <v>0</v>
      </c>
      <c r="L5868">
        <v>0</v>
      </c>
      <c r="M5868" t="s">
        <v>7985</v>
      </c>
    </row>
    <row r="5869" spans="1:13">
      <c r="A5869" s="13">
        <f t="shared" si="91"/>
        <v>1</v>
      </c>
      <c r="B5869">
        <v>3009142</v>
      </c>
      <c r="C5869">
        <v>1400</v>
      </c>
      <c r="D5869">
        <v>1500</v>
      </c>
      <c r="E5869"/>
      <c r="F5869" t="s">
        <v>253</v>
      </c>
      <c r="G5869">
        <v>1</v>
      </c>
      <c r="H5869">
        <v>0</v>
      </c>
      <c r="I5869">
        <v>0</v>
      </c>
      <c r="J5869">
        <v>0</v>
      </c>
      <c r="K5869">
        <v>0</v>
      </c>
      <c r="L5869">
        <v>0</v>
      </c>
      <c r="M5869" t="s">
        <v>8088</v>
      </c>
    </row>
    <row r="5870" spans="1:13">
      <c r="A5870" s="13">
        <f t="shared" si="91"/>
        <v>1</v>
      </c>
      <c r="B5870">
        <v>3009143</v>
      </c>
      <c r="C5870">
        <v>1400</v>
      </c>
      <c r="D5870">
        <v>1500</v>
      </c>
      <c r="E5870"/>
      <c r="F5870" t="s">
        <v>253</v>
      </c>
      <c r="G5870">
        <v>1</v>
      </c>
      <c r="H5870">
        <v>0</v>
      </c>
      <c r="I5870">
        <v>0</v>
      </c>
      <c r="J5870">
        <v>0</v>
      </c>
      <c r="K5870">
        <v>0</v>
      </c>
      <c r="L5870">
        <v>0</v>
      </c>
      <c r="M5870" t="s">
        <v>7948</v>
      </c>
    </row>
    <row r="5871" spans="1:13">
      <c r="A5871" s="13">
        <f t="shared" si="91"/>
        <v>2</v>
      </c>
      <c r="B5871">
        <v>3009144</v>
      </c>
      <c r="C5871">
        <v>1400</v>
      </c>
      <c r="D5871">
        <v>1500</v>
      </c>
      <c r="E5871"/>
      <c r="F5871" t="s">
        <v>253</v>
      </c>
      <c r="G5871">
        <v>2</v>
      </c>
      <c r="H5871">
        <v>0</v>
      </c>
      <c r="I5871">
        <v>0</v>
      </c>
      <c r="J5871">
        <v>0</v>
      </c>
      <c r="K5871">
        <v>0</v>
      </c>
      <c r="L5871">
        <v>0</v>
      </c>
      <c r="M5871" t="s">
        <v>7934</v>
      </c>
    </row>
    <row r="5872" spans="1:13">
      <c r="A5872" s="13">
        <f t="shared" si="91"/>
        <v>3</v>
      </c>
      <c r="B5872">
        <v>3009145</v>
      </c>
      <c r="C5872">
        <v>1400</v>
      </c>
      <c r="D5872">
        <v>1500</v>
      </c>
      <c r="E5872"/>
      <c r="F5872" t="s">
        <v>253</v>
      </c>
      <c r="G5872">
        <v>3</v>
      </c>
      <c r="H5872">
        <v>0</v>
      </c>
      <c r="I5872">
        <v>0</v>
      </c>
      <c r="J5872">
        <v>0</v>
      </c>
      <c r="K5872">
        <v>0</v>
      </c>
      <c r="L5872">
        <v>0</v>
      </c>
      <c r="M5872" t="s">
        <v>4202</v>
      </c>
    </row>
    <row r="5873" spans="1:13">
      <c r="A5873" s="13">
        <f t="shared" si="91"/>
        <v>1</v>
      </c>
      <c r="B5873">
        <v>3009146</v>
      </c>
      <c r="C5873">
        <v>1400</v>
      </c>
      <c r="D5873">
        <v>1500</v>
      </c>
      <c r="E5873"/>
      <c r="F5873" t="s">
        <v>253</v>
      </c>
      <c r="G5873">
        <v>1</v>
      </c>
      <c r="H5873">
        <v>0</v>
      </c>
      <c r="I5873">
        <v>0</v>
      </c>
      <c r="J5873">
        <v>0</v>
      </c>
      <c r="K5873">
        <v>0</v>
      </c>
      <c r="L5873">
        <v>0</v>
      </c>
      <c r="M5873" t="s">
        <v>7996</v>
      </c>
    </row>
    <row r="5874" spans="1:13">
      <c r="A5874" s="13">
        <f t="shared" si="91"/>
        <v>1</v>
      </c>
      <c r="B5874">
        <v>3009147</v>
      </c>
      <c r="C5874">
        <v>1400</v>
      </c>
      <c r="D5874">
        <v>1500</v>
      </c>
      <c r="E5874"/>
      <c r="F5874" t="s">
        <v>253</v>
      </c>
      <c r="G5874">
        <v>1</v>
      </c>
      <c r="H5874">
        <v>0</v>
      </c>
      <c r="I5874">
        <v>0</v>
      </c>
      <c r="J5874">
        <v>0</v>
      </c>
      <c r="K5874">
        <v>0</v>
      </c>
      <c r="L5874">
        <v>0</v>
      </c>
      <c r="M5874" t="s">
        <v>7986</v>
      </c>
    </row>
    <row r="5875" spans="1:13">
      <c r="A5875" s="13">
        <f t="shared" si="91"/>
        <v>5</v>
      </c>
      <c r="B5875">
        <v>3009149</v>
      </c>
      <c r="C5875">
        <v>1400</v>
      </c>
      <c r="D5875">
        <v>1500</v>
      </c>
      <c r="E5875"/>
      <c r="F5875" t="s">
        <v>253</v>
      </c>
      <c r="G5875">
        <v>5</v>
      </c>
      <c r="H5875">
        <v>0</v>
      </c>
      <c r="I5875">
        <v>0</v>
      </c>
      <c r="J5875">
        <v>0</v>
      </c>
      <c r="K5875">
        <v>0</v>
      </c>
      <c r="L5875">
        <v>0</v>
      </c>
      <c r="M5875" t="s">
        <v>4203</v>
      </c>
    </row>
    <row r="5876" spans="1:13">
      <c r="A5876" s="13">
        <f t="shared" si="91"/>
        <v>6</v>
      </c>
      <c r="B5876">
        <v>3009150</v>
      </c>
      <c r="C5876">
        <v>1400</v>
      </c>
      <c r="D5876">
        <v>1500</v>
      </c>
      <c r="E5876"/>
      <c r="F5876" t="s">
        <v>253</v>
      </c>
      <c r="G5876">
        <v>6</v>
      </c>
      <c r="H5876">
        <v>0</v>
      </c>
      <c r="I5876">
        <v>0</v>
      </c>
      <c r="J5876">
        <v>0</v>
      </c>
      <c r="K5876">
        <v>0</v>
      </c>
      <c r="L5876">
        <v>0</v>
      </c>
      <c r="M5876" t="s">
        <v>4204</v>
      </c>
    </row>
    <row r="5877" spans="1:13">
      <c r="A5877" s="13">
        <f t="shared" si="91"/>
        <v>1</v>
      </c>
      <c r="B5877">
        <v>3009151</v>
      </c>
      <c r="C5877">
        <v>1400</v>
      </c>
      <c r="D5877">
        <v>1500</v>
      </c>
      <c r="E5877"/>
      <c r="F5877" t="s">
        <v>253</v>
      </c>
      <c r="G5877">
        <v>1</v>
      </c>
      <c r="H5877">
        <v>0</v>
      </c>
      <c r="I5877">
        <v>0</v>
      </c>
      <c r="J5877">
        <v>0</v>
      </c>
      <c r="K5877">
        <v>0</v>
      </c>
      <c r="L5877">
        <v>0</v>
      </c>
      <c r="M5877" t="s">
        <v>8034</v>
      </c>
    </row>
    <row r="5878" spans="1:13">
      <c r="A5878" s="13">
        <f t="shared" si="91"/>
        <v>1</v>
      </c>
      <c r="B5878">
        <v>3009153</v>
      </c>
      <c r="C5878">
        <v>1400</v>
      </c>
      <c r="D5878">
        <v>1500</v>
      </c>
      <c r="E5878"/>
      <c r="F5878" t="s">
        <v>253</v>
      </c>
      <c r="G5878">
        <v>1</v>
      </c>
      <c r="H5878">
        <v>0</v>
      </c>
      <c r="I5878">
        <v>0</v>
      </c>
      <c r="J5878">
        <v>0</v>
      </c>
      <c r="K5878">
        <v>0</v>
      </c>
      <c r="L5878">
        <v>0</v>
      </c>
      <c r="M5878" t="s">
        <v>8792</v>
      </c>
    </row>
    <row r="5879" spans="1:13">
      <c r="A5879" s="13">
        <f t="shared" si="91"/>
        <v>5</v>
      </c>
      <c r="B5879">
        <v>3009154</v>
      </c>
      <c r="C5879">
        <v>1400</v>
      </c>
      <c r="D5879">
        <v>1500</v>
      </c>
      <c r="E5879"/>
      <c r="F5879" t="s">
        <v>253</v>
      </c>
      <c r="G5879">
        <v>5</v>
      </c>
      <c r="H5879">
        <v>0</v>
      </c>
      <c r="I5879">
        <v>0</v>
      </c>
      <c r="J5879">
        <v>0</v>
      </c>
      <c r="K5879">
        <v>0</v>
      </c>
      <c r="L5879">
        <v>0</v>
      </c>
      <c r="M5879" t="s">
        <v>4205</v>
      </c>
    </row>
    <row r="5880" spans="1:13">
      <c r="A5880" s="13">
        <f t="shared" si="91"/>
        <v>1</v>
      </c>
      <c r="B5880">
        <v>3009156</v>
      </c>
      <c r="C5880">
        <v>1400</v>
      </c>
      <c r="D5880">
        <v>1500</v>
      </c>
      <c r="E5880"/>
      <c r="F5880" t="s">
        <v>253</v>
      </c>
      <c r="G5880">
        <v>1</v>
      </c>
      <c r="H5880">
        <v>0</v>
      </c>
      <c r="I5880">
        <v>0</v>
      </c>
      <c r="J5880">
        <v>0</v>
      </c>
      <c r="K5880">
        <v>0</v>
      </c>
      <c r="L5880">
        <v>0</v>
      </c>
      <c r="M5880" t="s">
        <v>8936</v>
      </c>
    </row>
    <row r="5881" spans="1:13">
      <c r="A5881" s="13">
        <f t="shared" si="91"/>
        <v>6</v>
      </c>
      <c r="B5881">
        <v>3009157</v>
      </c>
      <c r="C5881">
        <v>1400</v>
      </c>
      <c r="D5881">
        <v>1500</v>
      </c>
      <c r="E5881"/>
      <c r="F5881" t="s">
        <v>253</v>
      </c>
      <c r="G5881">
        <v>6</v>
      </c>
      <c r="H5881">
        <v>0</v>
      </c>
      <c r="I5881">
        <v>0</v>
      </c>
      <c r="J5881">
        <v>0</v>
      </c>
      <c r="K5881">
        <v>0</v>
      </c>
      <c r="L5881">
        <v>0</v>
      </c>
      <c r="M5881" t="s">
        <v>4206</v>
      </c>
    </row>
    <row r="5882" spans="1:13">
      <c r="A5882" s="13">
        <f t="shared" si="91"/>
        <v>8</v>
      </c>
      <c r="B5882">
        <v>3009158</v>
      </c>
      <c r="C5882">
        <v>1400</v>
      </c>
      <c r="D5882">
        <v>1500</v>
      </c>
      <c r="E5882"/>
      <c r="F5882" t="s">
        <v>253</v>
      </c>
      <c r="G5882">
        <v>8</v>
      </c>
      <c r="H5882">
        <v>0</v>
      </c>
      <c r="I5882">
        <v>0</v>
      </c>
      <c r="J5882">
        <v>0</v>
      </c>
      <c r="K5882">
        <v>0</v>
      </c>
      <c r="L5882">
        <v>0</v>
      </c>
      <c r="M5882" t="s">
        <v>8392</v>
      </c>
    </row>
    <row r="5883" spans="1:13">
      <c r="A5883" s="13">
        <f t="shared" si="91"/>
        <v>21</v>
      </c>
      <c r="B5883">
        <v>3009160</v>
      </c>
      <c r="C5883">
        <v>1400</v>
      </c>
      <c r="D5883">
        <v>1500</v>
      </c>
      <c r="E5883"/>
      <c r="F5883" t="s">
        <v>253</v>
      </c>
      <c r="G5883">
        <v>21</v>
      </c>
      <c r="H5883">
        <v>0</v>
      </c>
      <c r="I5883">
        <v>0</v>
      </c>
      <c r="J5883">
        <v>0</v>
      </c>
      <c r="K5883">
        <v>0</v>
      </c>
      <c r="L5883">
        <v>0</v>
      </c>
      <c r="M5883" t="s">
        <v>4207</v>
      </c>
    </row>
    <row r="5884" spans="1:13">
      <c r="A5884" s="13">
        <f t="shared" si="91"/>
        <v>13</v>
      </c>
      <c r="B5884">
        <v>3009161</v>
      </c>
      <c r="C5884">
        <v>1400</v>
      </c>
      <c r="D5884">
        <v>1500</v>
      </c>
      <c r="E5884"/>
      <c r="F5884" t="s">
        <v>253</v>
      </c>
      <c r="G5884">
        <v>13</v>
      </c>
      <c r="H5884">
        <v>0</v>
      </c>
      <c r="I5884">
        <v>0</v>
      </c>
      <c r="J5884">
        <v>0</v>
      </c>
      <c r="K5884">
        <v>0</v>
      </c>
      <c r="L5884">
        <v>0</v>
      </c>
      <c r="M5884" t="s">
        <v>8230</v>
      </c>
    </row>
    <row r="5885" spans="1:13">
      <c r="A5885" s="13">
        <f t="shared" si="91"/>
        <v>13</v>
      </c>
      <c r="B5885">
        <v>3009162</v>
      </c>
      <c r="C5885">
        <v>1400</v>
      </c>
      <c r="D5885">
        <v>1500</v>
      </c>
      <c r="E5885"/>
      <c r="F5885" t="s">
        <v>253</v>
      </c>
      <c r="G5885">
        <v>13</v>
      </c>
      <c r="H5885">
        <v>0</v>
      </c>
      <c r="I5885">
        <v>0</v>
      </c>
      <c r="J5885">
        <v>0</v>
      </c>
      <c r="K5885">
        <v>0</v>
      </c>
      <c r="L5885">
        <v>0</v>
      </c>
      <c r="M5885" t="s">
        <v>4208</v>
      </c>
    </row>
    <row r="5886" spans="1:13">
      <c r="A5886" s="13">
        <f t="shared" si="91"/>
        <v>12</v>
      </c>
      <c r="B5886">
        <v>3009163</v>
      </c>
      <c r="C5886">
        <v>1400</v>
      </c>
      <c r="D5886">
        <v>1500</v>
      </c>
      <c r="E5886"/>
      <c r="F5886" t="s">
        <v>253</v>
      </c>
      <c r="G5886">
        <v>12</v>
      </c>
      <c r="H5886">
        <v>0</v>
      </c>
      <c r="I5886">
        <v>0</v>
      </c>
      <c r="J5886">
        <v>0</v>
      </c>
      <c r="K5886">
        <v>0</v>
      </c>
      <c r="L5886">
        <v>0</v>
      </c>
      <c r="M5886" t="s">
        <v>4209</v>
      </c>
    </row>
    <row r="5887" spans="1:13">
      <c r="A5887" s="13">
        <f t="shared" si="91"/>
        <v>22</v>
      </c>
      <c r="B5887">
        <v>3009164</v>
      </c>
      <c r="C5887">
        <v>1400</v>
      </c>
      <c r="D5887">
        <v>1500</v>
      </c>
      <c r="E5887"/>
      <c r="F5887" t="s">
        <v>253</v>
      </c>
      <c r="G5887">
        <v>22</v>
      </c>
      <c r="H5887">
        <v>0</v>
      </c>
      <c r="I5887">
        <v>0</v>
      </c>
      <c r="J5887">
        <v>0</v>
      </c>
      <c r="K5887">
        <v>0</v>
      </c>
      <c r="L5887">
        <v>0</v>
      </c>
      <c r="M5887" t="s">
        <v>4210</v>
      </c>
    </row>
    <row r="5888" spans="1:13">
      <c r="A5888" s="13">
        <f t="shared" si="91"/>
        <v>17</v>
      </c>
      <c r="B5888">
        <v>3009165</v>
      </c>
      <c r="C5888">
        <v>1400</v>
      </c>
      <c r="D5888">
        <v>1500</v>
      </c>
      <c r="E5888"/>
      <c r="F5888" t="s">
        <v>253</v>
      </c>
      <c r="G5888">
        <v>17</v>
      </c>
      <c r="H5888">
        <v>0</v>
      </c>
      <c r="I5888">
        <v>0</v>
      </c>
      <c r="J5888">
        <v>0</v>
      </c>
      <c r="K5888">
        <v>0</v>
      </c>
      <c r="L5888">
        <v>0</v>
      </c>
      <c r="M5888" t="s">
        <v>4211</v>
      </c>
    </row>
    <row r="5889" spans="1:13">
      <c r="A5889" s="13">
        <f t="shared" si="91"/>
        <v>8</v>
      </c>
      <c r="B5889">
        <v>3009166</v>
      </c>
      <c r="C5889">
        <v>1400</v>
      </c>
      <c r="D5889">
        <v>1500</v>
      </c>
      <c r="E5889"/>
      <c r="F5889" t="s">
        <v>253</v>
      </c>
      <c r="G5889">
        <v>8</v>
      </c>
      <c r="H5889">
        <v>0</v>
      </c>
      <c r="I5889">
        <v>0</v>
      </c>
      <c r="J5889">
        <v>0</v>
      </c>
      <c r="K5889">
        <v>0</v>
      </c>
      <c r="L5889">
        <v>0</v>
      </c>
      <c r="M5889" t="s">
        <v>4212</v>
      </c>
    </row>
    <row r="5890" spans="1:13">
      <c r="A5890" s="13">
        <f t="shared" si="91"/>
        <v>2</v>
      </c>
      <c r="B5890">
        <v>3009167</v>
      </c>
      <c r="C5890">
        <v>1400</v>
      </c>
      <c r="D5890">
        <v>1500</v>
      </c>
      <c r="E5890"/>
      <c r="F5890" t="s">
        <v>253</v>
      </c>
      <c r="G5890">
        <v>2</v>
      </c>
      <c r="H5890">
        <v>0</v>
      </c>
      <c r="I5890">
        <v>0</v>
      </c>
      <c r="J5890">
        <v>0</v>
      </c>
      <c r="K5890">
        <v>0</v>
      </c>
      <c r="L5890">
        <v>0</v>
      </c>
      <c r="M5890" t="s">
        <v>4213</v>
      </c>
    </row>
    <row r="5891" spans="1:13">
      <c r="A5891" s="13">
        <f t="shared" ref="A5891:A5954" si="92">G5891+H5891+I5891</f>
        <v>14</v>
      </c>
      <c r="B5891">
        <v>3009168</v>
      </c>
      <c r="C5891">
        <v>1400</v>
      </c>
      <c r="D5891">
        <v>1500</v>
      </c>
      <c r="E5891"/>
      <c r="F5891" t="s">
        <v>253</v>
      </c>
      <c r="G5891">
        <v>14</v>
      </c>
      <c r="H5891">
        <v>0</v>
      </c>
      <c r="I5891">
        <v>0</v>
      </c>
      <c r="J5891">
        <v>0</v>
      </c>
      <c r="K5891">
        <v>0</v>
      </c>
      <c r="L5891">
        <v>0</v>
      </c>
      <c r="M5891" t="s">
        <v>4214</v>
      </c>
    </row>
    <row r="5892" spans="1:13">
      <c r="A5892" s="13">
        <f t="shared" si="92"/>
        <v>1</v>
      </c>
      <c r="B5892">
        <v>3009169</v>
      </c>
      <c r="C5892">
        <v>1400</v>
      </c>
      <c r="D5892">
        <v>1500</v>
      </c>
      <c r="E5892"/>
      <c r="F5892" t="s">
        <v>253</v>
      </c>
      <c r="G5892">
        <v>1</v>
      </c>
      <c r="H5892">
        <v>0</v>
      </c>
      <c r="I5892">
        <v>0</v>
      </c>
      <c r="J5892">
        <v>0</v>
      </c>
      <c r="K5892">
        <v>0</v>
      </c>
      <c r="L5892">
        <v>0</v>
      </c>
      <c r="M5892" t="s">
        <v>8428</v>
      </c>
    </row>
    <row r="5893" spans="1:13">
      <c r="A5893" s="13">
        <f t="shared" si="92"/>
        <v>1</v>
      </c>
      <c r="B5893">
        <v>3009171</v>
      </c>
      <c r="C5893">
        <v>1400</v>
      </c>
      <c r="D5893">
        <v>1500</v>
      </c>
      <c r="E5893"/>
      <c r="F5893" t="s">
        <v>253</v>
      </c>
      <c r="G5893">
        <v>1</v>
      </c>
      <c r="H5893">
        <v>0</v>
      </c>
      <c r="I5893">
        <v>0</v>
      </c>
      <c r="J5893">
        <v>0</v>
      </c>
      <c r="K5893">
        <v>0</v>
      </c>
      <c r="L5893">
        <v>0</v>
      </c>
      <c r="M5893" t="s">
        <v>4215</v>
      </c>
    </row>
    <row r="5894" spans="1:13">
      <c r="A5894" s="13">
        <f t="shared" si="92"/>
        <v>1</v>
      </c>
      <c r="B5894">
        <v>3009172</v>
      </c>
      <c r="C5894">
        <v>1400</v>
      </c>
      <c r="D5894">
        <v>1500</v>
      </c>
      <c r="E5894"/>
      <c r="F5894" t="s">
        <v>253</v>
      </c>
      <c r="G5894">
        <v>1</v>
      </c>
      <c r="H5894">
        <v>0</v>
      </c>
      <c r="I5894">
        <v>0</v>
      </c>
      <c r="J5894">
        <v>0</v>
      </c>
      <c r="K5894">
        <v>0</v>
      </c>
      <c r="L5894">
        <v>0</v>
      </c>
      <c r="M5894" t="s">
        <v>4216</v>
      </c>
    </row>
    <row r="5895" spans="1:13">
      <c r="A5895" s="13">
        <f t="shared" si="92"/>
        <v>4</v>
      </c>
      <c r="B5895">
        <v>3009173</v>
      </c>
      <c r="C5895">
        <v>1400</v>
      </c>
      <c r="D5895">
        <v>1500</v>
      </c>
      <c r="E5895"/>
      <c r="F5895" t="s">
        <v>253</v>
      </c>
      <c r="G5895">
        <v>4</v>
      </c>
      <c r="H5895">
        <v>0</v>
      </c>
      <c r="I5895">
        <v>0</v>
      </c>
      <c r="J5895">
        <v>0</v>
      </c>
      <c r="K5895">
        <v>0</v>
      </c>
      <c r="L5895">
        <v>0</v>
      </c>
      <c r="M5895" t="s">
        <v>9001</v>
      </c>
    </row>
    <row r="5896" spans="1:13">
      <c r="A5896" s="13">
        <f t="shared" si="92"/>
        <v>4</v>
      </c>
      <c r="B5896">
        <v>3009174</v>
      </c>
      <c r="C5896">
        <v>1400</v>
      </c>
      <c r="D5896">
        <v>1500</v>
      </c>
      <c r="E5896"/>
      <c r="F5896" t="s">
        <v>253</v>
      </c>
      <c r="G5896">
        <v>4</v>
      </c>
      <c r="H5896">
        <v>0</v>
      </c>
      <c r="I5896">
        <v>0</v>
      </c>
      <c r="J5896">
        <v>0</v>
      </c>
      <c r="K5896">
        <v>0</v>
      </c>
      <c r="L5896">
        <v>0</v>
      </c>
      <c r="M5896" t="s">
        <v>4217</v>
      </c>
    </row>
    <row r="5897" spans="1:13">
      <c r="A5897" s="13">
        <f t="shared" si="92"/>
        <v>2</v>
      </c>
      <c r="B5897">
        <v>3009175</v>
      </c>
      <c r="C5897">
        <v>1400</v>
      </c>
      <c r="D5897">
        <v>1500</v>
      </c>
      <c r="E5897"/>
      <c r="F5897" t="s">
        <v>253</v>
      </c>
      <c r="G5897">
        <v>2</v>
      </c>
      <c r="H5897">
        <v>0</v>
      </c>
      <c r="I5897">
        <v>0</v>
      </c>
      <c r="J5897">
        <v>0</v>
      </c>
      <c r="K5897">
        <v>0</v>
      </c>
      <c r="L5897">
        <v>0</v>
      </c>
      <c r="M5897" t="s">
        <v>4218</v>
      </c>
    </row>
    <row r="5898" spans="1:13">
      <c r="A5898" s="13">
        <f t="shared" si="92"/>
        <v>3</v>
      </c>
      <c r="B5898">
        <v>3009176</v>
      </c>
      <c r="C5898">
        <v>1400</v>
      </c>
      <c r="D5898">
        <v>1500</v>
      </c>
      <c r="E5898"/>
      <c r="F5898" t="s">
        <v>253</v>
      </c>
      <c r="G5898">
        <v>3</v>
      </c>
      <c r="H5898">
        <v>0</v>
      </c>
      <c r="I5898">
        <v>0</v>
      </c>
      <c r="J5898">
        <v>0</v>
      </c>
      <c r="K5898">
        <v>0</v>
      </c>
      <c r="L5898">
        <v>0</v>
      </c>
      <c r="M5898" t="s">
        <v>8670</v>
      </c>
    </row>
    <row r="5899" spans="1:13">
      <c r="A5899" s="13">
        <f t="shared" si="92"/>
        <v>2</v>
      </c>
      <c r="B5899">
        <v>3009177</v>
      </c>
      <c r="C5899">
        <v>1400</v>
      </c>
      <c r="D5899">
        <v>1500</v>
      </c>
      <c r="E5899"/>
      <c r="F5899" t="s">
        <v>253</v>
      </c>
      <c r="G5899">
        <v>2</v>
      </c>
      <c r="H5899">
        <v>0</v>
      </c>
      <c r="I5899">
        <v>0</v>
      </c>
      <c r="J5899">
        <v>0</v>
      </c>
      <c r="K5899">
        <v>0</v>
      </c>
      <c r="L5899">
        <v>0</v>
      </c>
      <c r="M5899" t="s">
        <v>4219</v>
      </c>
    </row>
    <row r="5900" spans="1:13">
      <c r="A5900" s="13">
        <f t="shared" si="92"/>
        <v>4</v>
      </c>
      <c r="B5900">
        <v>3009178</v>
      </c>
      <c r="C5900">
        <v>1400</v>
      </c>
      <c r="D5900">
        <v>1500</v>
      </c>
      <c r="E5900"/>
      <c r="F5900" t="s">
        <v>253</v>
      </c>
      <c r="G5900">
        <v>4</v>
      </c>
      <c r="H5900">
        <v>0</v>
      </c>
      <c r="I5900">
        <v>0</v>
      </c>
      <c r="J5900">
        <v>0</v>
      </c>
      <c r="K5900">
        <v>0</v>
      </c>
      <c r="L5900">
        <v>0</v>
      </c>
      <c r="M5900" t="s">
        <v>8209</v>
      </c>
    </row>
    <row r="5901" spans="1:13">
      <c r="A5901" s="13">
        <f t="shared" si="92"/>
        <v>4</v>
      </c>
      <c r="B5901">
        <v>3009179</v>
      </c>
      <c r="C5901">
        <v>1400</v>
      </c>
      <c r="D5901">
        <v>1500</v>
      </c>
      <c r="E5901"/>
      <c r="F5901" t="s">
        <v>253</v>
      </c>
      <c r="G5901">
        <v>4</v>
      </c>
      <c r="H5901">
        <v>0</v>
      </c>
      <c r="I5901">
        <v>0</v>
      </c>
      <c r="J5901">
        <v>0</v>
      </c>
      <c r="K5901">
        <v>0</v>
      </c>
      <c r="L5901">
        <v>0</v>
      </c>
      <c r="M5901" t="s">
        <v>8210</v>
      </c>
    </row>
    <row r="5902" spans="1:13">
      <c r="A5902" s="13">
        <f t="shared" si="92"/>
        <v>1</v>
      </c>
      <c r="B5902">
        <v>3009180</v>
      </c>
      <c r="C5902">
        <v>1380</v>
      </c>
      <c r="D5902">
        <v>1500</v>
      </c>
      <c r="E5902"/>
      <c r="F5902" t="s">
        <v>253</v>
      </c>
      <c r="G5902">
        <v>1</v>
      </c>
      <c r="H5902">
        <v>0</v>
      </c>
      <c r="I5902">
        <v>0</v>
      </c>
      <c r="J5902">
        <v>0</v>
      </c>
      <c r="K5902">
        <v>0</v>
      </c>
      <c r="L5902">
        <v>0</v>
      </c>
      <c r="M5902" t="s">
        <v>9160</v>
      </c>
    </row>
    <row r="5903" spans="1:13">
      <c r="A5903" s="13">
        <f t="shared" si="92"/>
        <v>2</v>
      </c>
      <c r="B5903">
        <v>3009180</v>
      </c>
      <c r="C5903">
        <v>1400</v>
      </c>
      <c r="D5903">
        <v>1500</v>
      </c>
      <c r="E5903"/>
      <c r="F5903" t="s">
        <v>253</v>
      </c>
      <c r="G5903">
        <v>2</v>
      </c>
      <c r="H5903">
        <v>0</v>
      </c>
      <c r="I5903">
        <v>0</v>
      </c>
      <c r="J5903">
        <v>0</v>
      </c>
      <c r="K5903">
        <v>0</v>
      </c>
      <c r="L5903">
        <v>0</v>
      </c>
      <c r="M5903" t="s">
        <v>9160</v>
      </c>
    </row>
    <row r="5904" spans="1:13">
      <c r="A5904" s="13">
        <f t="shared" si="92"/>
        <v>46</v>
      </c>
      <c r="B5904">
        <v>3009182</v>
      </c>
      <c r="C5904">
        <v>1380</v>
      </c>
      <c r="D5904">
        <v>1500</v>
      </c>
      <c r="E5904"/>
      <c r="F5904" t="s">
        <v>253</v>
      </c>
      <c r="G5904">
        <v>46</v>
      </c>
      <c r="H5904">
        <v>0</v>
      </c>
      <c r="I5904">
        <v>0</v>
      </c>
      <c r="J5904">
        <v>0</v>
      </c>
      <c r="K5904">
        <v>0</v>
      </c>
      <c r="L5904">
        <v>0</v>
      </c>
      <c r="M5904" t="s">
        <v>7901</v>
      </c>
    </row>
    <row r="5905" spans="1:13">
      <c r="A5905" s="13">
        <f t="shared" si="92"/>
        <v>2</v>
      </c>
      <c r="B5905">
        <v>3009183</v>
      </c>
      <c r="C5905">
        <v>1400</v>
      </c>
      <c r="D5905">
        <v>1500</v>
      </c>
      <c r="E5905"/>
      <c r="F5905" t="s">
        <v>253</v>
      </c>
      <c r="G5905">
        <v>2</v>
      </c>
      <c r="H5905">
        <v>0</v>
      </c>
      <c r="I5905">
        <v>0</v>
      </c>
      <c r="J5905">
        <v>0</v>
      </c>
      <c r="K5905">
        <v>0</v>
      </c>
      <c r="L5905">
        <v>0</v>
      </c>
      <c r="M5905" t="s">
        <v>4220</v>
      </c>
    </row>
    <row r="5906" spans="1:13">
      <c r="A5906" s="13">
        <f t="shared" si="92"/>
        <v>1</v>
      </c>
      <c r="B5906">
        <v>3009184</v>
      </c>
      <c r="C5906">
        <v>1400</v>
      </c>
      <c r="D5906">
        <v>1500</v>
      </c>
      <c r="E5906"/>
      <c r="F5906" t="s">
        <v>253</v>
      </c>
      <c r="G5906">
        <v>1</v>
      </c>
      <c r="H5906">
        <v>0</v>
      </c>
      <c r="I5906">
        <v>0</v>
      </c>
      <c r="J5906">
        <v>0</v>
      </c>
      <c r="K5906">
        <v>0</v>
      </c>
      <c r="L5906">
        <v>0</v>
      </c>
      <c r="M5906" t="s">
        <v>4221</v>
      </c>
    </row>
    <row r="5907" spans="1:13">
      <c r="A5907" s="13">
        <f t="shared" si="92"/>
        <v>1</v>
      </c>
      <c r="B5907">
        <v>3009185</v>
      </c>
      <c r="C5907">
        <v>1400</v>
      </c>
      <c r="D5907">
        <v>1500</v>
      </c>
      <c r="E5907"/>
      <c r="F5907" t="s">
        <v>253</v>
      </c>
      <c r="G5907">
        <v>1</v>
      </c>
      <c r="H5907">
        <v>0</v>
      </c>
      <c r="I5907">
        <v>0</v>
      </c>
      <c r="J5907">
        <v>0</v>
      </c>
      <c r="K5907">
        <v>0</v>
      </c>
      <c r="L5907">
        <v>0</v>
      </c>
      <c r="M5907" t="s">
        <v>4222</v>
      </c>
    </row>
    <row r="5908" spans="1:13">
      <c r="A5908" s="13">
        <f t="shared" si="92"/>
        <v>2</v>
      </c>
      <c r="B5908">
        <v>3009186</v>
      </c>
      <c r="C5908">
        <v>1400</v>
      </c>
      <c r="D5908">
        <v>1500</v>
      </c>
      <c r="E5908"/>
      <c r="F5908" t="s">
        <v>253</v>
      </c>
      <c r="G5908">
        <v>2</v>
      </c>
      <c r="H5908">
        <v>0</v>
      </c>
      <c r="I5908">
        <v>0</v>
      </c>
      <c r="J5908">
        <v>0</v>
      </c>
      <c r="K5908">
        <v>0</v>
      </c>
      <c r="L5908">
        <v>0</v>
      </c>
      <c r="M5908" t="s">
        <v>4223</v>
      </c>
    </row>
    <row r="5909" spans="1:13">
      <c r="A5909" s="13">
        <f t="shared" si="92"/>
        <v>1</v>
      </c>
      <c r="B5909">
        <v>3009187</v>
      </c>
      <c r="C5909">
        <v>1400</v>
      </c>
      <c r="D5909">
        <v>1500</v>
      </c>
      <c r="E5909"/>
      <c r="F5909" t="s">
        <v>253</v>
      </c>
      <c r="G5909">
        <v>1</v>
      </c>
      <c r="H5909">
        <v>0</v>
      </c>
      <c r="I5909">
        <v>0</v>
      </c>
      <c r="J5909">
        <v>0</v>
      </c>
      <c r="K5909">
        <v>0</v>
      </c>
      <c r="L5909">
        <v>0</v>
      </c>
      <c r="M5909" t="s">
        <v>4224</v>
      </c>
    </row>
    <row r="5910" spans="1:13">
      <c r="A5910" s="13">
        <f t="shared" si="92"/>
        <v>3</v>
      </c>
      <c r="B5910">
        <v>3009188</v>
      </c>
      <c r="C5910">
        <v>1400</v>
      </c>
      <c r="D5910">
        <v>1500</v>
      </c>
      <c r="E5910"/>
      <c r="F5910" t="s">
        <v>253</v>
      </c>
      <c r="G5910">
        <v>3</v>
      </c>
      <c r="H5910">
        <v>0</v>
      </c>
      <c r="I5910">
        <v>0</v>
      </c>
      <c r="J5910">
        <v>0</v>
      </c>
      <c r="K5910">
        <v>0</v>
      </c>
      <c r="L5910">
        <v>0</v>
      </c>
      <c r="M5910" t="s">
        <v>4225</v>
      </c>
    </row>
    <row r="5911" spans="1:13">
      <c r="A5911" s="13">
        <f t="shared" si="92"/>
        <v>3</v>
      </c>
      <c r="B5911">
        <v>3009189</v>
      </c>
      <c r="C5911">
        <v>1400</v>
      </c>
      <c r="D5911">
        <v>1500</v>
      </c>
      <c r="E5911"/>
      <c r="F5911" t="s">
        <v>253</v>
      </c>
      <c r="G5911">
        <v>3</v>
      </c>
      <c r="H5911">
        <v>0</v>
      </c>
      <c r="I5911">
        <v>0</v>
      </c>
      <c r="J5911">
        <v>0</v>
      </c>
      <c r="K5911">
        <v>0</v>
      </c>
      <c r="L5911">
        <v>0</v>
      </c>
      <c r="M5911" t="s">
        <v>4226</v>
      </c>
    </row>
    <row r="5912" spans="1:13">
      <c r="A5912" s="13">
        <f t="shared" si="92"/>
        <v>1</v>
      </c>
      <c r="B5912">
        <v>3009190</v>
      </c>
      <c r="C5912">
        <v>1400</v>
      </c>
      <c r="D5912">
        <v>1500</v>
      </c>
      <c r="E5912"/>
      <c r="F5912" t="s">
        <v>253</v>
      </c>
      <c r="G5912">
        <v>1</v>
      </c>
      <c r="H5912">
        <v>0</v>
      </c>
      <c r="I5912">
        <v>0</v>
      </c>
      <c r="J5912">
        <v>0</v>
      </c>
      <c r="K5912">
        <v>0</v>
      </c>
      <c r="L5912">
        <v>0</v>
      </c>
      <c r="M5912" t="s">
        <v>4227</v>
      </c>
    </row>
    <row r="5913" spans="1:13">
      <c r="A5913" s="13">
        <f t="shared" si="92"/>
        <v>2</v>
      </c>
      <c r="B5913">
        <v>3009191</v>
      </c>
      <c r="C5913">
        <v>1400</v>
      </c>
      <c r="D5913">
        <v>1500</v>
      </c>
      <c r="E5913"/>
      <c r="F5913" t="s">
        <v>253</v>
      </c>
      <c r="G5913">
        <v>2</v>
      </c>
      <c r="H5913">
        <v>0</v>
      </c>
      <c r="I5913">
        <v>0</v>
      </c>
      <c r="J5913">
        <v>0</v>
      </c>
      <c r="K5913">
        <v>0</v>
      </c>
      <c r="L5913">
        <v>0</v>
      </c>
      <c r="M5913" t="s">
        <v>4228</v>
      </c>
    </row>
    <row r="5914" spans="1:13">
      <c r="A5914" s="13">
        <f t="shared" si="92"/>
        <v>750</v>
      </c>
      <c r="B5914">
        <v>3009192</v>
      </c>
      <c r="C5914">
        <v>1400</v>
      </c>
      <c r="D5914">
        <v>1500</v>
      </c>
      <c r="E5914"/>
      <c r="F5914" t="s">
        <v>122</v>
      </c>
      <c r="G5914">
        <v>750</v>
      </c>
      <c r="H5914">
        <v>0</v>
      </c>
      <c r="I5914">
        <v>0</v>
      </c>
      <c r="J5914">
        <v>0</v>
      </c>
      <c r="K5914">
        <v>0</v>
      </c>
      <c r="L5914">
        <v>0</v>
      </c>
      <c r="M5914" t="s">
        <v>8035</v>
      </c>
    </row>
    <row r="5915" spans="1:13">
      <c r="A5915" s="13">
        <f t="shared" si="92"/>
        <v>1</v>
      </c>
      <c r="B5915">
        <v>3009193</v>
      </c>
      <c r="C5915">
        <v>1400</v>
      </c>
      <c r="D5915">
        <v>1500</v>
      </c>
      <c r="E5915"/>
      <c r="F5915" t="s">
        <v>253</v>
      </c>
      <c r="G5915">
        <v>1</v>
      </c>
      <c r="H5915">
        <v>0</v>
      </c>
      <c r="I5915">
        <v>0</v>
      </c>
      <c r="J5915">
        <v>0</v>
      </c>
      <c r="K5915">
        <v>0</v>
      </c>
      <c r="L5915">
        <v>0</v>
      </c>
      <c r="M5915" t="s">
        <v>4229</v>
      </c>
    </row>
    <row r="5916" spans="1:13">
      <c r="A5916" s="13">
        <f t="shared" si="92"/>
        <v>13</v>
      </c>
      <c r="B5916">
        <v>3009194</v>
      </c>
      <c r="C5916">
        <v>1400</v>
      </c>
      <c r="D5916">
        <v>1500</v>
      </c>
      <c r="E5916"/>
      <c r="F5916" t="s">
        <v>253</v>
      </c>
      <c r="G5916">
        <v>13</v>
      </c>
      <c r="H5916">
        <v>0</v>
      </c>
      <c r="I5916">
        <v>0</v>
      </c>
      <c r="J5916">
        <v>0</v>
      </c>
      <c r="K5916">
        <v>0</v>
      </c>
      <c r="L5916">
        <v>0</v>
      </c>
      <c r="M5916" t="s">
        <v>4230</v>
      </c>
    </row>
    <row r="5917" spans="1:13">
      <c r="A5917" s="13">
        <f t="shared" si="92"/>
        <v>1</v>
      </c>
      <c r="B5917">
        <v>3009195</v>
      </c>
      <c r="C5917">
        <v>1400</v>
      </c>
      <c r="D5917">
        <v>1500</v>
      </c>
      <c r="E5917"/>
      <c r="F5917" t="s">
        <v>253</v>
      </c>
      <c r="G5917">
        <v>1</v>
      </c>
      <c r="H5917">
        <v>0</v>
      </c>
      <c r="I5917">
        <v>0</v>
      </c>
      <c r="J5917">
        <v>0</v>
      </c>
      <c r="K5917">
        <v>0</v>
      </c>
      <c r="L5917">
        <v>0</v>
      </c>
      <c r="M5917" t="s">
        <v>4231</v>
      </c>
    </row>
    <row r="5918" spans="1:13">
      <c r="A5918" s="13">
        <f t="shared" si="92"/>
        <v>1</v>
      </c>
      <c r="B5918">
        <v>3009196</v>
      </c>
      <c r="C5918">
        <v>1400</v>
      </c>
      <c r="D5918">
        <v>1500</v>
      </c>
      <c r="E5918"/>
      <c r="F5918" t="s">
        <v>253</v>
      </c>
      <c r="G5918">
        <v>1</v>
      </c>
      <c r="H5918">
        <v>0</v>
      </c>
      <c r="I5918">
        <v>0</v>
      </c>
      <c r="J5918">
        <v>0</v>
      </c>
      <c r="K5918">
        <v>0</v>
      </c>
      <c r="L5918">
        <v>0</v>
      </c>
      <c r="M5918" t="s">
        <v>8398</v>
      </c>
    </row>
    <row r="5919" spans="1:13">
      <c r="A5919" s="13">
        <f t="shared" si="92"/>
        <v>3</v>
      </c>
      <c r="B5919">
        <v>3009197</v>
      </c>
      <c r="C5919">
        <v>1400</v>
      </c>
      <c r="D5919">
        <v>1500</v>
      </c>
      <c r="E5919"/>
      <c r="F5919" t="s">
        <v>253</v>
      </c>
      <c r="G5919">
        <v>3</v>
      </c>
      <c r="H5919">
        <v>0</v>
      </c>
      <c r="I5919">
        <v>0</v>
      </c>
      <c r="J5919">
        <v>0</v>
      </c>
      <c r="K5919">
        <v>0</v>
      </c>
      <c r="L5919">
        <v>0</v>
      </c>
      <c r="M5919" t="s">
        <v>9002</v>
      </c>
    </row>
    <row r="5920" spans="1:13">
      <c r="A5920" s="13">
        <f t="shared" si="92"/>
        <v>2</v>
      </c>
      <c r="B5920">
        <v>3009198</v>
      </c>
      <c r="C5920">
        <v>1400</v>
      </c>
      <c r="D5920">
        <v>1500</v>
      </c>
      <c r="E5920"/>
      <c r="F5920" t="s">
        <v>253</v>
      </c>
      <c r="G5920">
        <v>2</v>
      </c>
      <c r="H5920">
        <v>0</v>
      </c>
      <c r="I5920">
        <v>0</v>
      </c>
      <c r="J5920">
        <v>0</v>
      </c>
      <c r="K5920">
        <v>0</v>
      </c>
      <c r="L5920">
        <v>0</v>
      </c>
      <c r="M5920" t="s">
        <v>4232</v>
      </c>
    </row>
    <row r="5921" spans="1:13">
      <c r="A5921" s="13">
        <f t="shared" si="92"/>
        <v>2</v>
      </c>
      <c r="B5921">
        <v>3009200</v>
      </c>
      <c r="C5921">
        <v>1400</v>
      </c>
      <c r="D5921">
        <v>1500</v>
      </c>
      <c r="E5921"/>
      <c r="F5921" t="s">
        <v>253</v>
      </c>
      <c r="G5921">
        <v>2</v>
      </c>
      <c r="H5921">
        <v>0</v>
      </c>
      <c r="I5921">
        <v>0</v>
      </c>
      <c r="J5921">
        <v>0</v>
      </c>
      <c r="K5921">
        <v>0</v>
      </c>
      <c r="L5921">
        <v>0</v>
      </c>
      <c r="M5921" t="s">
        <v>8120</v>
      </c>
    </row>
    <row r="5922" spans="1:13">
      <c r="A5922" s="13">
        <f t="shared" si="92"/>
        <v>1</v>
      </c>
      <c r="B5922">
        <v>3009201</v>
      </c>
      <c r="C5922">
        <v>1400</v>
      </c>
      <c r="D5922">
        <v>1500</v>
      </c>
      <c r="E5922"/>
      <c r="F5922" t="s">
        <v>253</v>
      </c>
      <c r="G5922">
        <v>1</v>
      </c>
      <c r="H5922">
        <v>0</v>
      </c>
      <c r="I5922">
        <v>0</v>
      </c>
      <c r="J5922">
        <v>0</v>
      </c>
      <c r="K5922">
        <v>0</v>
      </c>
      <c r="L5922">
        <v>0</v>
      </c>
      <c r="M5922" t="s">
        <v>4233</v>
      </c>
    </row>
    <row r="5923" spans="1:13">
      <c r="A5923" s="13">
        <f t="shared" si="92"/>
        <v>1</v>
      </c>
      <c r="B5923">
        <v>3009202</v>
      </c>
      <c r="C5923">
        <v>1400</v>
      </c>
      <c r="D5923">
        <v>1500</v>
      </c>
      <c r="E5923"/>
      <c r="F5923" t="s">
        <v>253</v>
      </c>
      <c r="G5923">
        <v>1</v>
      </c>
      <c r="H5923">
        <v>0</v>
      </c>
      <c r="I5923">
        <v>0</v>
      </c>
      <c r="J5923">
        <v>0</v>
      </c>
      <c r="K5923">
        <v>0</v>
      </c>
      <c r="L5923">
        <v>0</v>
      </c>
      <c r="M5923" t="s">
        <v>8523</v>
      </c>
    </row>
    <row r="5924" spans="1:13">
      <c r="A5924" s="13">
        <f t="shared" si="92"/>
        <v>4305</v>
      </c>
      <c r="B5924">
        <v>3009203</v>
      </c>
      <c r="C5924">
        <v>1400</v>
      </c>
      <c r="D5924">
        <v>1500</v>
      </c>
      <c r="E5924"/>
      <c r="F5924" t="s">
        <v>122</v>
      </c>
      <c r="G5924" s="177">
        <v>4305</v>
      </c>
      <c r="H5924">
        <v>0</v>
      </c>
      <c r="I5924">
        <v>0</v>
      </c>
      <c r="J5924">
        <v>0</v>
      </c>
      <c r="K5924">
        <v>0</v>
      </c>
      <c r="L5924">
        <v>0</v>
      </c>
      <c r="M5924" t="s">
        <v>4234</v>
      </c>
    </row>
    <row r="5925" spans="1:13">
      <c r="A5925" s="13">
        <f t="shared" si="92"/>
        <v>1</v>
      </c>
      <c r="B5925">
        <v>3009204</v>
      </c>
      <c r="C5925">
        <v>1400</v>
      </c>
      <c r="D5925">
        <v>1500</v>
      </c>
      <c r="E5925"/>
      <c r="F5925" t="s">
        <v>253</v>
      </c>
      <c r="G5925">
        <v>1</v>
      </c>
      <c r="H5925">
        <v>0</v>
      </c>
      <c r="I5925">
        <v>0</v>
      </c>
      <c r="J5925">
        <v>0</v>
      </c>
      <c r="K5925">
        <v>0</v>
      </c>
      <c r="L5925">
        <v>0</v>
      </c>
      <c r="M5925" t="s">
        <v>4235</v>
      </c>
    </row>
    <row r="5926" spans="1:13">
      <c r="A5926" s="13">
        <f t="shared" si="92"/>
        <v>1</v>
      </c>
      <c r="B5926">
        <v>3009205</v>
      </c>
      <c r="C5926">
        <v>1400</v>
      </c>
      <c r="D5926">
        <v>1500</v>
      </c>
      <c r="E5926"/>
      <c r="F5926" t="s">
        <v>253</v>
      </c>
      <c r="G5926">
        <v>1</v>
      </c>
      <c r="H5926">
        <v>0</v>
      </c>
      <c r="I5926">
        <v>0</v>
      </c>
      <c r="J5926">
        <v>0</v>
      </c>
      <c r="K5926">
        <v>0</v>
      </c>
      <c r="L5926">
        <v>0</v>
      </c>
      <c r="M5926" t="s">
        <v>8793</v>
      </c>
    </row>
    <row r="5927" spans="1:13">
      <c r="A5927" s="13">
        <f t="shared" si="92"/>
        <v>2</v>
      </c>
      <c r="B5927">
        <v>3009206</v>
      </c>
      <c r="C5927">
        <v>1400</v>
      </c>
      <c r="D5927">
        <v>1500</v>
      </c>
      <c r="E5927"/>
      <c r="F5927" t="s">
        <v>253</v>
      </c>
      <c r="G5927">
        <v>2</v>
      </c>
      <c r="H5927">
        <v>0</v>
      </c>
      <c r="I5927">
        <v>0</v>
      </c>
      <c r="J5927">
        <v>0</v>
      </c>
      <c r="K5927">
        <v>0</v>
      </c>
      <c r="L5927">
        <v>0</v>
      </c>
      <c r="M5927" t="s">
        <v>4236</v>
      </c>
    </row>
    <row r="5928" spans="1:13">
      <c r="A5928" s="13">
        <f t="shared" si="92"/>
        <v>1</v>
      </c>
      <c r="B5928">
        <v>3009207</v>
      </c>
      <c r="C5928">
        <v>1400</v>
      </c>
      <c r="D5928">
        <v>1500</v>
      </c>
      <c r="E5928"/>
      <c r="F5928" t="s">
        <v>253</v>
      </c>
      <c r="G5928">
        <v>1</v>
      </c>
      <c r="H5928">
        <v>0</v>
      </c>
      <c r="I5928">
        <v>0</v>
      </c>
      <c r="J5928">
        <v>0</v>
      </c>
      <c r="K5928">
        <v>0</v>
      </c>
      <c r="L5928">
        <v>0</v>
      </c>
      <c r="M5928" t="s">
        <v>4237</v>
      </c>
    </row>
    <row r="5929" spans="1:13">
      <c r="A5929" s="13">
        <f t="shared" si="92"/>
        <v>1</v>
      </c>
      <c r="B5929">
        <v>3009208</v>
      </c>
      <c r="C5929">
        <v>1400</v>
      </c>
      <c r="D5929">
        <v>1500</v>
      </c>
      <c r="E5929"/>
      <c r="F5929" t="s">
        <v>253</v>
      </c>
      <c r="G5929">
        <v>1</v>
      </c>
      <c r="H5929">
        <v>0</v>
      </c>
      <c r="I5929">
        <v>0</v>
      </c>
      <c r="J5929">
        <v>0</v>
      </c>
      <c r="K5929">
        <v>0</v>
      </c>
      <c r="L5929">
        <v>0</v>
      </c>
      <c r="M5929" t="s">
        <v>4238</v>
      </c>
    </row>
    <row r="5930" spans="1:13">
      <c r="A5930" s="13">
        <f t="shared" si="92"/>
        <v>1</v>
      </c>
      <c r="B5930">
        <v>3009209</v>
      </c>
      <c r="C5930">
        <v>1400</v>
      </c>
      <c r="D5930">
        <v>1500</v>
      </c>
      <c r="E5930"/>
      <c r="F5930" t="s">
        <v>253</v>
      </c>
      <c r="G5930">
        <v>1</v>
      </c>
      <c r="H5930">
        <v>0</v>
      </c>
      <c r="I5930">
        <v>0</v>
      </c>
      <c r="J5930">
        <v>0</v>
      </c>
      <c r="K5930">
        <v>0</v>
      </c>
      <c r="L5930">
        <v>0</v>
      </c>
      <c r="M5930" t="s">
        <v>4239</v>
      </c>
    </row>
    <row r="5931" spans="1:13">
      <c r="A5931" s="13">
        <f t="shared" si="92"/>
        <v>3</v>
      </c>
      <c r="B5931">
        <v>3009210</v>
      </c>
      <c r="C5931">
        <v>1400</v>
      </c>
      <c r="D5931">
        <v>1500</v>
      </c>
      <c r="E5931"/>
      <c r="F5931" t="s">
        <v>253</v>
      </c>
      <c r="G5931">
        <v>3</v>
      </c>
      <c r="H5931">
        <v>0</v>
      </c>
      <c r="I5931">
        <v>0</v>
      </c>
      <c r="J5931">
        <v>0</v>
      </c>
      <c r="K5931">
        <v>0</v>
      </c>
      <c r="L5931">
        <v>0</v>
      </c>
      <c r="M5931" t="s">
        <v>7791</v>
      </c>
    </row>
    <row r="5932" spans="1:13">
      <c r="A5932" s="13">
        <f t="shared" si="92"/>
        <v>1</v>
      </c>
      <c r="B5932">
        <v>3009211</v>
      </c>
      <c r="C5932">
        <v>1400</v>
      </c>
      <c r="D5932">
        <v>1500</v>
      </c>
      <c r="E5932"/>
      <c r="F5932" t="s">
        <v>253</v>
      </c>
      <c r="G5932">
        <v>1</v>
      </c>
      <c r="H5932">
        <v>0</v>
      </c>
      <c r="I5932">
        <v>0</v>
      </c>
      <c r="J5932">
        <v>0</v>
      </c>
      <c r="K5932">
        <v>0</v>
      </c>
      <c r="L5932">
        <v>0</v>
      </c>
      <c r="M5932" t="s">
        <v>4240</v>
      </c>
    </row>
    <row r="5933" spans="1:13">
      <c r="A5933" s="13">
        <f t="shared" si="92"/>
        <v>3</v>
      </c>
      <c r="B5933">
        <v>3009212</v>
      </c>
      <c r="C5933">
        <v>1400</v>
      </c>
      <c r="D5933">
        <v>1500</v>
      </c>
      <c r="E5933"/>
      <c r="F5933" t="s">
        <v>253</v>
      </c>
      <c r="G5933">
        <v>3</v>
      </c>
      <c r="H5933">
        <v>0</v>
      </c>
      <c r="I5933">
        <v>0</v>
      </c>
      <c r="J5933">
        <v>0</v>
      </c>
      <c r="K5933">
        <v>0</v>
      </c>
      <c r="L5933">
        <v>0</v>
      </c>
      <c r="M5933" t="s">
        <v>4241</v>
      </c>
    </row>
    <row r="5934" spans="1:13">
      <c r="A5934" s="13">
        <f t="shared" si="92"/>
        <v>1</v>
      </c>
      <c r="B5934">
        <v>3009213</v>
      </c>
      <c r="C5934">
        <v>1400</v>
      </c>
      <c r="D5934">
        <v>1500</v>
      </c>
      <c r="E5934"/>
      <c r="F5934" t="s">
        <v>253</v>
      </c>
      <c r="G5934">
        <v>1</v>
      </c>
      <c r="H5934">
        <v>0</v>
      </c>
      <c r="I5934">
        <v>0</v>
      </c>
      <c r="J5934">
        <v>0</v>
      </c>
      <c r="K5934">
        <v>0</v>
      </c>
      <c r="L5934">
        <v>0</v>
      </c>
      <c r="M5934" t="s">
        <v>4242</v>
      </c>
    </row>
    <row r="5935" spans="1:13">
      <c r="A5935" s="13">
        <f t="shared" si="92"/>
        <v>1</v>
      </c>
      <c r="B5935">
        <v>3009214</v>
      </c>
      <c r="C5935">
        <v>1380</v>
      </c>
      <c r="D5935">
        <v>1501</v>
      </c>
      <c r="E5935"/>
      <c r="F5935" t="s">
        <v>1284</v>
      </c>
      <c r="G5935">
        <v>1</v>
      </c>
      <c r="H5935">
        <v>0</v>
      </c>
      <c r="I5935">
        <v>0</v>
      </c>
      <c r="J5935">
        <v>0</v>
      </c>
      <c r="K5935">
        <v>0</v>
      </c>
      <c r="L5935">
        <v>0</v>
      </c>
      <c r="M5935" t="s">
        <v>4243</v>
      </c>
    </row>
    <row r="5936" spans="1:13">
      <c r="A5936" s="13">
        <f t="shared" si="92"/>
        <v>67</v>
      </c>
      <c r="B5936">
        <v>3009214</v>
      </c>
      <c r="C5936">
        <v>1400</v>
      </c>
      <c r="D5936">
        <v>1500</v>
      </c>
      <c r="E5936"/>
      <c r="F5936" t="s">
        <v>1284</v>
      </c>
      <c r="G5936">
        <v>67</v>
      </c>
      <c r="H5936">
        <v>0</v>
      </c>
      <c r="I5936">
        <v>0</v>
      </c>
      <c r="J5936">
        <v>0</v>
      </c>
      <c r="K5936">
        <v>0</v>
      </c>
      <c r="L5936">
        <v>0</v>
      </c>
      <c r="M5936" t="s">
        <v>4243</v>
      </c>
    </row>
    <row r="5937" spans="1:13">
      <c r="A5937" s="13">
        <f t="shared" si="92"/>
        <v>1</v>
      </c>
      <c r="B5937">
        <v>3009215</v>
      </c>
      <c r="C5937">
        <v>1400</v>
      </c>
      <c r="D5937">
        <v>1500</v>
      </c>
      <c r="E5937"/>
      <c r="F5937" t="s">
        <v>253</v>
      </c>
      <c r="G5937">
        <v>1</v>
      </c>
      <c r="H5937">
        <v>0</v>
      </c>
      <c r="I5937">
        <v>0</v>
      </c>
      <c r="J5937">
        <v>0</v>
      </c>
      <c r="K5937">
        <v>0</v>
      </c>
      <c r="L5937">
        <v>0</v>
      </c>
      <c r="M5937" t="s">
        <v>7716</v>
      </c>
    </row>
    <row r="5938" spans="1:13">
      <c r="A5938" s="13">
        <f t="shared" si="92"/>
        <v>1</v>
      </c>
      <c r="B5938">
        <v>3009216</v>
      </c>
      <c r="C5938">
        <v>1400</v>
      </c>
      <c r="D5938">
        <v>1500</v>
      </c>
      <c r="E5938"/>
      <c r="F5938" t="s">
        <v>253</v>
      </c>
      <c r="G5938">
        <v>1</v>
      </c>
      <c r="H5938">
        <v>0</v>
      </c>
      <c r="I5938">
        <v>0</v>
      </c>
      <c r="J5938">
        <v>0</v>
      </c>
      <c r="K5938">
        <v>0</v>
      </c>
      <c r="L5938">
        <v>0</v>
      </c>
      <c r="M5938" t="s">
        <v>4244</v>
      </c>
    </row>
    <row r="5939" spans="1:13">
      <c r="A5939" s="13">
        <f t="shared" si="92"/>
        <v>2</v>
      </c>
      <c r="B5939">
        <v>3009217</v>
      </c>
      <c r="C5939">
        <v>1400</v>
      </c>
      <c r="D5939">
        <v>1500</v>
      </c>
      <c r="E5939"/>
      <c r="F5939" t="s">
        <v>253</v>
      </c>
      <c r="G5939">
        <v>2</v>
      </c>
      <c r="H5939">
        <v>0</v>
      </c>
      <c r="I5939">
        <v>0</v>
      </c>
      <c r="J5939">
        <v>0</v>
      </c>
      <c r="K5939">
        <v>0</v>
      </c>
      <c r="L5939">
        <v>0</v>
      </c>
      <c r="M5939" t="s">
        <v>4245</v>
      </c>
    </row>
    <row r="5940" spans="1:13">
      <c r="A5940" s="13">
        <f t="shared" si="92"/>
        <v>3</v>
      </c>
      <c r="B5940">
        <v>3009219</v>
      </c>
      <c r="C5940">
        <v>1400</v>
      </c>
      <c r="D5940">
        <v>1500</v>
      </c>
      <c r="E5940"/>
      <c r="F5940" t="s">
        <v>253</v>
      </c>
      <c r="G5940">
        <v>3</v>
      </c>
      <c r="H5940">
        <v>0</v>
      </c>
      <c r="I5940">
        <v>0</v>
      </c>
      <c r="J5940">
        <v>0</v>
      </c>
      <c r="K5940">
        <v>0</v>
      </c>
      <c r="L5940">
        <v>0</v>
      </c>
      <c r="M5940" t="s">
        <v>4246</v>
      </c>
    </row>
    <row r="5941" spans="1:13">
      <c r="A5941" s="13">
        <f t="shared" si="92"/>
        <v>1</v>
      </c>
      <c r="B5941">
        <v>3009220</v>
      </c>
      <c r="C5941">
        <v>1400</v>
      </c>
      <c r="D5941">
        <v>1500</v>
      </c>
      <c r="E5941"/>
      <c r="F5941" t="s">
        <v>253</v>
      </c>
      <c r="G5941">
        <v>1</v>
      </c>
      <c r="H5941">
        <v>0</v>
      </c>
      <c r="I5941">
        <v>0</v>
      </c>
      <c r="J5941">
        <v>0</v>
      </c>
      <c r="K5941">
        <v>0</v>
      </c>
      <c r="L5941">
        <v>0</v>
      </c>
      <c r="M5941" t="s">
        <v>4247</v>
      </c>
    </row>
    <row r="5942" spans="1:13">
      <c r="A5942" s="13">
        <f t="shared" si="92"/>
        <v>1</v>
      </c>
      <c r="B5942">
        <v>3009221</v>
      </c>
      <c r="C5942">
        <v>1400</v>
      </c>
      <c r="D5942">
        <v>1500</v>
      </c>
      <c r="E5942"/>
      <c r="F5942" t="s">
        <v>253</v>
      </c>
      <c r="G5942">
        <v>1</v>
      </c>
      <c r="H5942">
        <v>0</v>
      </c>
      <c r="I5942">
        <v>0</v>
      </c>
      <c r="J5942">
        <v>0</v>
      </c>
      <c r="K5942">
        <v>0</v>
      </c>
      <c r="L5942">
        <v>0</v>
      </c>
      <c r="M5942" t="s">
        <v>4248</v>
      </c>
    </row>
    <row r="5943" spans="1:13">
      <c r="A5943" s="13">
        <f t="shared" si="92"/>
        <v>2</v>
      </c>
      <c r="B5943">
        <v>3009222</v>
      </c>
      <c r="C5943">
        <v>1400</v>
      </c>
      <c r="D5943">
        <v>1500</v>
      </c>
      <c r="E5943"/>
      <c r="F5943" t="s">
        <v>253</v>
      </c>
      <c r="G5943">
        <v>2</v>
      </c>
      <c r="H5943">
        <v>0</v>
      </c>
      <c r="I5943">
        <v>0</v>
      </c>
      <c r="J5943">
        <v>0</v>
      </c>
      <c r="K5943">
        <v>0</v>
      </c>
      <c r="L5943">
        <v>0</v>
      </c>
      <c r="M5943" t="s">
        <v>4249</v>
      </c>
    </row>
    <row r="5944" spans="1:13">
      <c r="A5944" s="13">
        <f t="shared" si="92"/>
        <v>1</v>
      </c>
      <c r="B5944">
        <v>3009223</v>
      </c>
      <c r="C5944">
        <v>1400</v>
      </c>
      <c r="D5944">
        <v>1500</v>
      </c>
      <c r="E5944"/>
      <c r="F5944" t="s">
        <v>253</v>
      </c>
      <c r="G5944">
        <v>1</v>
      </c>
      <c r="H5944">
        <v>0</v>
      </c>
      <c r="I5944">
        <v>0</v>
      </c>
      <c r="J5944">
        <v>0</v>
      </c>
      <c r="K5944">
        <v>0</v>
      </c>
      <c r="L5944">
        <v>0</v>
      </c>
      <c r="M5944" t="s">
        <v>8720</v>
      </c>
    </row>
    <row r="5945" spans="1:13">
      <c r="A5945" s="13">
        <f t="shared" si="92"/>
        <v>5</v>
      </c>
      <c r="B5945">
        <v>3009224</v>
      </c>
      <c r="C5945">
        <v>1400</v>
      </c>
      <c r="D5945">
        <v>1500</v>
      </c>
      <c r="E5945"/>
      <c r="F5945" t="s">
        <v>253</v>
      </c>
      <c r="G5945">
        <v>5</v>
      </c>
      <c r="H5945">
        <v>0</v>
      </c>
      <c r="I5945">
        <v>0</v>
      </c>
      <c r="J5945">
        <v>0</v>
      </c>
      <c r="K5945">
        <v>0</v>
      </c>
      <c r="L5945">
        <v>0</v>
      </c>
      <c r="M5945" t="s">
        <v>4250</v>
      </c>
    </row>
    <row r="5946" spans="1:13">
      <c r="A5946" s="13">
        <f t="shared" si="92"/>
        <v>1</v>
      </c>
      <c r="B5946">
        <v>3009225</v>
      </c>
      <c r="C5946">
        <v>1380</v>
      </c>
      <c r="D5946">
        <v>1500</v>
      </c>
      <c r="E5946"/>
      <c r="F5946" t="s">
        <v>1284</v>
      </c>
      <c r="G5946">
        <v>1</v>
      </c>
      <c r="H5946">
        <v>0</v>
      </c>
      <c r="I5946">
        <v>0</v>
      </c>
      <c r="J5946">
        <v>0</v>
      </c>
      <c r="K5946">
        <v>0</v>
      </c>
      <c r="L5946">
        <v>0</v>
      </c>
      <c r="M5946" t="s">
        <v>4251</v>
      </c>
    </row>
    <row r="5947" spans="1:13">
      <c r="A5947" s="13">
        <f t="shared" si="92"/>
        <v>5</v>
      </c>
      <c r="B5947">
        <v>3009225</v>
      </c>
      <c r="C5947">
        <v>1400</v>
      </c>
      <c r="D5947">
        <v>1500</v>
      </c>
      <c r="E5947"/>
      <c r="F5947" t="s">
        <v>1284</v>
      </c>
      <c r="G5947">
        <v>5</v>
      </c>
      <c r="H5947">
        <v>0</v>
      </c>
      <c r="I5947">
        <v>0</v>
      </c>
      <c r="J5947">
        <v>0</v>
      </c>
      <c r="K5947">
        <v>0</v>
      </c>
      <c r="L5947">
        <v>0</v>
      </c>
      <c r="M5947" t="s">
        <v>4251</v>
      </c>
    </row>
    <row r="5948" spans="1:13">
      <c r="A5948" s="13">
        <f t="shared" si="92"/>
        <v>3</v>
      </c>
      <c r="B5948">
        <v>3009226</v>
      </c>
      <c r="C5948">
        <v>1400</v>
      </c>
      <c r="D5948">
        <v>1500</v>
      </c>
      <c r="E5948"/>
      <c r="F5948" t="s">
        <v>253</v>
      </c>
      <c r="G5948">
        <v>3</v>
      </c>
      <c r="H5948">
        <v>0</v>
      </c>
      <c r="I5948">
        <v>0</v>
      </c>
      <c r="J5948">
        <v>0</v>
      </c>
      <c r="K5948">
        <v>0</v>
      </c>
      <c r="L5948">
        <v>0</v>
      </c>
      <c r="M5948" t="s">
        <v>4252</v>
      </c>
    </row>
    <row r="5949" spans="1:13">
      <c r="A5949" s="13">
        <f t="shared" si="92"/>
        <v>3</v>
      </c>
      <c r="B5949">
        <v>3009227</v>
      </c>
      <c r="C5949">
        <v>1400</v>
      </c>
      <c r="D5949">
        <v>1500</v>
      </c>
      <c r="E5949"/>
      <c r="F5949" t="s">
        <v>253</v>
      </c>
      <c r="G5949">
        <v>3</v>
      </c>
      <c r="H5949">
        <v>0</v>
      </c>
      <c r="I5949">
        <v>0</v>
      </c>
      <c r="J5949">
        <v>0</v>
      </c>
      <c r="K5949">
        <v>0</v>
      </c>
      <c r="L5949">
        <v>0</v>
      </c>
      <c r="M5949" t="s">
        <v>4253</v>
      </c>
    </row>
    <row r="5950" spans="1:13">
      <c r="A5950" s="13">
        <f t="shared" si="92"/>
        <v>5</v>
      </c>
      <c r="B5950">
        <v>3009228</v>
      </c>
      <c r="C5950">
        <v>1400</v>
      </c>
      <c r="D5950">
        <v>1500</v>
      </c>
      <c r="E5950"/>
      <c r="F5950" t="s">
        <v>253</v>
      </c>
      <c r="G5950">
        <v>5</v>
      </c>
      <c r="H5950">
        <v>0</v>
      </c>
      <c r="I5950">
        <v>0</v>
      </c>
      <c r="J5950">
        <v>0</v>
      </c>
      <c r="K5950">
        <v>0</v>
      </c>
      <c r="L5950">
        <v>0</v>
      </c>
      <c r="M5950" t="s">
        <v>4254</v>
      </c>
    </row>
    <row r="5951" spans="1:13">
      <c r="A5951" s="13">
        <f t="shared" si="92"/>
        <v>2</v>
      </c>
      <c r="B5951">
        <v>3009229</v>
      </c>
      <c r="C5951">
        <v>1400</v>
      </c>
      <c r="D5951">
        <v>1500</v>
      </c>
      <c r="E5951"/>
      <c r="F5951" t="s">
        <v>253</v>
      </c>
      <c r="G5951">
        <v>2</v>
      </c>
      <c r="H5951">
        <v>0</v>
      </c>
      <c r="I5951">
        <v>0</v>
      </c>
      <c r="J5951">
        <v>0</v>
      </c>
      <c r="K5951">
        <v>0</v>
      </c>
      <c r="L5951">
        <v>0</v>
      </c>
      <c r="M5951" t="s">
        <v>4255</v>
      </c>
    </row>
    <row r="5952" spans="1:13">
      <c r="A5952" s="13">
        <f t="shared" si="92"/>
        <v>2</v>
      </c>
      <c r="B5952">
        <v>3009230</v>
      </c>
      <c r="C5952">
        <v>1400</v>
      </c>
      <c r="D5952">
        <v>1500</v>
      </c>
      <c r="E5952"/>
      <c r="F5952" t="s">
        <v>253</v>
      </c>
      <c r="G5952">
        <v>2</v>
      </c>
      <c r="H5952">
        <v>0</v>
      </c>
      <c r="I5952">
        <v>0</v>
      </c>
      <c r="J5952">
        <v>0</v>
      </c>
      <c r="K5952">
        <v>0</v>
      </c>
      <c r="L5952">
        <v>0</v>
      </c>
      <c r="M5952" t="s">
        <v>4256</v>
      </c>
    </row>
    <row r="5953" spans="1:13">
      <c r="A5953" s="13">
        <f t="shared" si="92"/>
        <v>1</v>
      </c>
      <c r="B5953">
        <v>3009231</v>
      </c>
      <c r="C5953">
        <v>1400</v>
      </c>
      <c r="D5953">
        <v>1500</v>
      </c>
      <c r="E5953"/>
      <c r="F5953" t="s">
        <v>253</v>
      </c>
      <c r="G5953">
        <v>1</v>
      </c>
      <c r="H5953">
        <v>0</v>
      </c>
      <c r="I5953">
        <v>0</v>
      </c>
      <c r="J5953">
        <v>0</v>
      </c>
      <c r="K5953">
        <v>0</v>
      </c>
      <c r="L5953">
        <v>0</v>
      </c>
      <c r="M5953" t="s">
        <v>4257</v>
      </c>
    </row>
    <row r="5954" spans="1:13">
      <c r="A5954" s="13">
        <f t="shared" si="92"/>
        <v>1</v>
      </c>
      <c r="B5954">
        <v>3009232</v>
      </c>
      <c r="C5954">
        <v>1400</v>
      </c>
      <c r="D5954">
        <v>1500</v>
      </c>
      <c r="E5954"/>
      <c r="F5954" t="s">
        <v>253</v>
      </c>
      <c r="G5954">
        <v>1</v>
      </c>
      <c r="H5954">
        <v>0</v>
      </c>
      <c r="I5954">
        <v>0</v>
      </c>
      <c r="J5954">
        <v>0</v>
      </c>
      <c r="K5954">
        <v>0</v>
      </c>
      <c r="L5954">
        <v>0</v>
      </c>
      <c r="M5954" t="s">
        <v>4258</v>
      </c>
    </row>
    <row r="5955" spans="1:13">
      <c r="A5955" s="13">
        <f t="shared" ref="A5955:A6018" si="93">G5955+H5955+I5955</f>
        <v>8</v>
      </c>
      <c r="B5955">
        <v>3009233</v>
      </c>
      <c r="C5955">
        <v>1400</v>
      </c>
      <c r="D5955">
        <v>1500</v>
      </c>
      <c r="E5955"/>
      <c r="F5955" t="s">
        <v>253</v>
      </c>
      <c r="G5955">
        <v>8</v>
      </c>
      <c r="H5955">
        <v>0</v>
      </c>
      <c r="I5955">
        <v>0</v>
      </c>
      <c r="J5955">
        <v>0</v>
      </c>
      <c r="K5955">
        <v>0</v>
      </c>
      <c r="L5955">
        <v>0</v>
      </c>
      <c r="M5955" t="s">
        <v>4259</v>
      </c>
    </row>
    <row r="5956" spans="1:13">
      <c r="A5956" s="13">
        <f t="shared" si="93"/>
        <v>5</v>
      </c>
      <c r="B5956">
        <v>3009235</v>
      </c>
      <c r="C5956">
        <v>1400</v>
      </c>
      <c r="D5956">
        <v>1500</v>
      </c>
      <c r="E5956"/>
      <c r="F5956" t="s">
        <v>253</v>
      </c>
      <c r="G5956">
        <v>5</v>
      </c>
      <c r="H5956">
        <v>0</v>
      </c>
      <c r="I5956">
        <v>0</v>
      </c>
      <c r="J5956">
        <v>0</v>
      </c>
      <c r="K5956">
        <v>0</v>
      </c>
      <c r="L5956">
        <v>0</v>
      </c>
      <c r="M5956" t="s">
        <v>7469</v>
      </c>
    </row>
    <row r="5957" spans="1:13">
      <c r="A5957" s="13">
        <f t="shared" si="93"/>
        <v>1</v>
      </c>
      <c r="B5957">
        <v>3009237</v>
      </c>
      <c r="C5957">
        <v>1400</v>
      </c>
      <c r="D5957">
        <v>1500</v>
      </c>
      <c r="E5957"/>
      <c r="F5957" t="s">
        <v>253</v>
      </c>
      <c r="G5957">
        <v>1</v>
      </c>
      <c r="H5957">
        <v>0</v>
      </c>
      <c r="I5957">
        <v>0</v>
      </c>
      <c r="J5957">
        <v>0</v>
      </c>
      <c r="K5957">
        <v>0</v>
      </c>
      <c r="L5957">
        <v>0</v>
      </c>
      <c r="M5957" t="s">
        <v>9298</v>
      </c>
    </row>
    <row r="5958" spans="1:13">
      <c r="A5958" s="13">
        <f t="shared" si="93"/>
        <v>2</v>
      </c>
      <c r="B5958">
        <v>3009238</v>
      </c>
      <c r="C5958">
        <v>1400</v>
      </c>
      <c r="D5958">
        <v>1500</v>
      </c>
      <c r="E5958"/>
      <c r="F5958" t="s">
        <v>253</v>
      </c>
      <c r="G5958">
        <v>2</v>
      </c>
      <c r="H5958">
        <v>0</v>
      </c>
      <c r="I5958">
        <v>0</v>
      </c>
      <c r="J5958">
        <v>0</v>
      </c>
      <c r="K5958">
        <v>0</v>
      </c>
      <c r="L5958">
        <v>0</v>
      </c>
      <c r="M5958" t="s">
        <v>4260</v>
      </c>
    </row>
    <row r="5959" spans="1:13">
      <c r="A5959" s="13">
        <f t="shared" si="93"/>
        <v>1</v>
      </c>
      <c r="B5959">
        <v>3009240</v>
      </c>
      <c r="C5959">
        <v>1380</v>
      </c>
      <c r="D5959">
        <v>1500</v>
      </c>
      <c r="E5959"/>
      <c r="F5959" t="s">
        <v>253</v>
      </c>
      <c r="G5959">
        <v>1</v>
      </c>
      <c r="H5959">
        <v>0</v>
      </c>
      <c r="I5959">
        <v>0</v>
      </c>
      <c r="J5959">
        <v>0</v>
      </c>
      <c r="K5959">
        <v>0</v>
      </c>
      <c r="L5959">
        <v>0</v>
      </c>
      <c r="M5959" t="s">
        <v>9203</v>
      </c>
    </row>
    <row r="5960" spans="1:13">
      <c r="A5960" s="13">
        <f t="shared" si="93"/>
        <v>3</v>
      </c>
      <c r="B5960">
        <v>3009242</v>
      </c>
      <c r="C5960">
        <v>1400</v>
      </c>
      <c r="D5960">
        <v>1500</v>
      </c>
      <c r="E5960"/>
      <c r="F5960" t="s">
        <v>253</v>
      </c>
      <c r="G5960">
        <v>3</v>
      </c>
      <c r="H5960">
        <v>0</v>
      </c>
      <c r="I5960">
        <v>0</v>
      </c>
      <c r="J5960">
        <v>0</v>
      </c>
      <c r="K5960">
        <v>0</v>
      </c>
      <c r="L5960">
        <v>0</v>
      </c>
      <c r="M5960" t="s">
        <v>4261</v>
      </c>
    </row>
    <row r="5961" spans="1:13">
      <c r="A5961" s="13">
        <f t="shared" si="93"/>
        <v>3</v>
      </c>
      <c r="B5961">
        <v>3009243</v>
      </c>
      <c r="C5961">
        <v>1400</v>
      </c>
      <c r="D5961">
        <v>1500</v>
      </c>
      <c r="E5961"/>
      <c r="F5961" t="s">
        <v>253</v>
      </c>
      <c r="G5961">
        <v>3</v>
      </c>
      <c r="H5961">
        <v>0</v>
      </c>
      <c r="I5961">
        <v>0</v>
      </c>
      <c r="J5961">
        <v>0</v>
      </c>
      <c r="K5961">
        <v>0</v>
      </c>
      <c r="L5961">
        <v>0</v>
      </c>
      <c r="M5961" t="s">
        <v>4262</v>
      </c>
    </row>
    <row r="5962" spans="1:13">
      <c r="A5962" s="13">
        <f t="shared" si="93"/>
        <v>11</v>
      </c>
      <c r="B5962">
        <v>3009244</v>
      </c>
      <c r="C5962">
        <v>1400</v>
      </c>
      <c r="D5962">
        <v>1500</v>
      </c>
      <c r="E5962"/>
      <c r="F5962" t="s">
        <v>253</v>
      </c>
      <c r="G5962">
        <v>11</v>
      </c>
      <c r="H5962">
        <v>0</v>
      </c>
      <c r="I5962">
        <v>0</v>
      </c>
      <c r="J5962">
        <v>0</v>
      </c>
      <c r="K5962">
        <v>0</v>
      </c>
      <c r="L5962">
        <v>0</v>
      </c>
      <c r="M5962" t="s">
        <v>4263</v>
      </c>
    </row>
    <row r="5963" spans="1:13">
      <c r="A5963" s="13">
        <f t="shared" si="93"/>
        <v>2</v>
      </c>
      <c r="B5963">
        <v>3009248</v>
      </c>
      <c r="C5963">
        <v>1400</v>
      </c>
      <c r="D5963">
        <v>1500</v>
      </c>
      <c r="E5963"/>
      <c r="F5963" t="s">
        <v>253</v>
      </c>
      <c r="G5963">
        <v>2</v>
      </c>
      <c r="H5963">
        <v>0</v>
      </c>
      <c r="I5963">
        <v>0</v>
      </c>
      <c r="J5963">
        <v>0</v>
      </c>
      <c r="K5963">
        <v>0</v>
      </c>
      <c r="L5963">
        <v>0</v>
      </c>
      <c r="M5963" t="s">
        <v>4264</v>
      </c>
    </row>
    <row r="5964" spans="1:13">
      <c r="A5964" s="13">
        <f t="shared" si="93"/>
        <v>1</v>
      </c>
      <c r="B5964">
        <v>3009249</v>
      </c>
      <c r="C5964">
        <v>1400</v>
      </c>
      <c r="D5964">
        <v>1500</v>
      </c>
      <c r="E5964"/>
      <c r="F5964" t="s">
        <v>253</v>
      </c>
      <c r="G5964">
        <v>1</v>
      </c>
      <c r="H5964">
        <v>0</v>
      </c>
      <c r="I5964">
        <v>0</v>
      </c>
      <c r="J5964">
        <v>0</v>
      </c>
      <c r="K5964">
        <v>0</v>
      </c>
      <c r="L5964">
        <v>0</v>
      </c>
      <c r="M5964" t="s">
        <v>4265</v>
      </c>
    </row>
    <row r="5965" spans="1:13">
      <c r="A5965" s="13">
        <f t="shared" si="93"/>
        <v>1</v>
      </c>
      <c r="B5965">
        <v>3009250</v>
      </c>
      <c r="C5965">
        <v>1400</v>
      </c>
      <c r="D5965">
        <v>1500</v>
      </c>
      <c r="E5965"/>
      <c r="F5965" t="s">
        <v>253</v>
      </c>
      <c r="G5965">
        <v>1</v>
      </c>
      <c r="H5965">
        <v>0</v>
      </c>
      <c r="I5965">
        <v>0</v>
      </c>
      <c r="J5965">
        <v>0</v>
      </c>
      <c r="K5965">
        <v>0</v>
      </c>
      <c r="L5965">
        <v>0</v>
      </c>
      <c r="M5965" t="s">
        <v>8089</v>
      </c>
    </row>
    <row r="5966" spans="1:13">
      <c r="A5966" s="13">
        <f t="shared" si="93"/>
        <v>1</v>
      </c>
      <c r="B5966">
        <v>3009251</v>
      </c>
      <c r="C5966">
        <v>1400</v>
      </c>
      <c r="D5966">
        <v>1500</v>
      </c>
      <c r="E5966"/>
      <c r="F5966" t="s">
        <v>253</v>
      </c>
      <c r="G5966">
        <v>1</v>
      </c>
      <c r="H5966">
        <v>0</v>
      </c>
      <c r="I5966">
        <v>0</v>
      </c>
      <c r="J5966">
        <v>0</v>
      </c>
      <c r="K5966">
        <v>0</v>
      </c>
      <c r="L5966">
        <v>0</v>
      </c>
      <c r="M5966" t="s">
        <v>8057</v>
      </c>
    </row>
    <row r="5967" spans="1:13">
      <c r="A5967" s="13">
        <f t="shared" si="93"/>
        <v>1</v>
      </c>
      <c r="B5967">
        <v>3009252</v>
      </c>
      <c r="C5967">
        <v>1400</v>
      </c>
      <c r="D5967">
        <v>1500</v>
      </c>
      <c r="E5967"/>
      <c r="F5967" t="s">
        <v>253</v>
      </c>
      <c r="G5967">
        <v>1</v>
      </c>
      <c r="H5967">
        <v>0</v>
      </c>
      <c r="I5967">
        <v>0</v>
      </c>
      <c r="J5967">
        <v>0</v>
      </c>
      <c r="K5967">
        <v>0</v>
      </c>
      <c r="L5967">
        <v>0</v>
      </c>
      <c r="M5967" t="s">
        <v>4266</v>
      </c>
    </row>
    <row r="5968" spans="1:13">
      <c r="A5968" s="13">
        <f t="shared" si="93"/>
        <v>1</v>
      </c>
      <c r="B5968">
        <v>3009254</v>
      </c>
      <c r="C5968">
        <v>1400</v>
      </c>
      <c r="D5968">
        <v>1500</v>
      </c>
      <c r="E5968"/>
      <c r="F5968" t="s">
        <v>253</v>
      </c>
      <c r="G5968">
        <v>1</v>
      </c>
      <c r="H5968">
        <v>0</v>
      </c>
      <c r="I5968">
        <v>0</v>
      </c>
      <c r="J5968">
        <v>0</v>
      </c>
      <c r="K5968">
        <v>0</v>
      </c>
      <c r="L5968">
        <v>0</v>
      </c>
      <c r="M5968" t="s">
        <v>7969</v>
      </c>
    </row>
    <row r="5969" spans="1:13">
      <c r="A5969" s="13">
        <f t="shared" si="93"/>
        <v>1</v>
      </c>
      <c r="B5969">
        <v>3009255</v>
      </c>
      <c r="C5969">
        <v>1400</v>
      </c>
      <c r="D5969">
        <v>1500</v>
      </c>
      <c r="E5969"/>
      <c r="F5969" t="s">
        <v>253</v>
      </c>
      <c r="G5969">
        <v>1</v>
      </c>
      <c r="H5969">
        <v>0</v>
      </c>
      <c r="I5969">
        <v>0</v>
      </c>
      <c r="J5969">
        <v>0</v>
      </c>
      <c r="K5969">
        <v>0</v>
      </c>
      <c r="L5969">
        <v>0</v>
      </c>
      <c r="M5969" t="s">
        <v>4267</v>
      </c>
    </row>
    <row r="5970" spans="1:13">
      <c r="A5970" s="13">
        <f t="shared" si="93"/>
        <v>1</v>
      </c>
      <c r="B5970">
        <v>3009257</v>
      </c>
      <c r="C5970">
        <v>1400</v>
      </c>
      <c r="D5970">
        <v>1500</v>
      </c>
      <c r="E5970"/>
      <c r="F5970" t="s">
        <v>253</v>
      </c>
      <c r="G5970">
        <v>1</v>
      </c>
      <c r="H5970">
        <v>0</v>
      </c>
      <c r="I5970">
        <v>0</v>
      </c>
      <c r="J5970">
        <v>0</v>
      </c>
      <c r="K5970">
        <v>0</v>
      </c>
      <c r="L5970">
        <v>0</v>
      </c>
      <c r="M5970" t="s">
        <v>4268</v>
      </c>
    </row>
    <row r="5971" spans="1:13">
      <c r="A5971" s="13">
        <f t="shared" si="93"/>
        <v>1</v>
      </c>
      <c r="B5971">
        <v>3009261</v>
      </c>
      <c r="C5971">
        <v>1400</v>
      </c>
      <c r="D5971">
        <v>1500</v>
      </c>
      <c r="E5971"/>
      <c r="F5971" t="s">
        <v>253</v>
      </c>
      <c r="G5971">
        <v>1</v>
      </c>
      <c r="H5971">
        <v>0</v>
      </c>
      <c r="I5971">
        <v>0</v>
      </c>
      <c r="J5971">
        <v>0</v>
      </c>
      <c r="K5971">
        <v>0</v>
      </c>
      <c r="L5971">
        <v>0</v>
      </c>
      <c r="M5971" t="s">
        <v>4269</v>
      </c>
    </row>
    <row r="5972" spans="1:13">
      <c r="A5972" s="13">
        <f t="shared" si="93"/>
        <v>2</v>
      </c>
      <c r="B5972">
        <v>3009262</v>
      </c>
      <c r="C5972">
        <v>1400</v>
      </c>
      <c r="D5972">
        <v>1500</v>
      </c>
      <c r="E5972"/>
      <c r="F5972" t="s">
        <v>253</v>
      </c>
      <c r="G5972">
        <v>2</v>
      </c>
      <c r="H5972">
        <v>0</v>
      </c>
      <c r="I5972">
        <v>0</v>
      </c>
      <c r="J5972">
        <v>0</v>
      </c>
      <c r="K5972">
        <v>0</v>
      </c>
      <c r="L5972">
        <v>0</v>
      </c>
      <c r="M5972" t="s">
        <v>4270</v>
      </c>
    </row>
    <row r="5973" spans="1:13">
      <c r="A5973" s="13">
        <f t="shared" si="93"/>
        <v>1</v>
      </c>
      <c r="B5973">
        <v>3009263</v>
      </c>
      <c r="C5973">
        <v>1380</v>
      </c>
      <c r="D5973">
        <v>1500</v>
      </c>
      <c r="E5973"/>
      <c r="F5973" t="s">
        <v>253</v>
      </c>
      <c r="G5973">
        <v>1</v>
      </c>
      <c r="H5973">
        <v>0</v>
      </c>
      <c r="I5973">
        <v>0</v>
      </c>
      <c r="J5973">
        <v>0</v>
      </c>
      <c r="K5973">
        <v>0</v>
      </c>
      <c r="L5973">
        <v>0</v>
      </c>
      <c r="M5973" t="s">
        <v>4271</v>
      </c>
    </row>
    <row r="5974" spans="1:13">
      <c r="A5974" s="13">
        <f t="shared" si="93"/>
        <v>3</v>
      </c>
      <c r="B5974">
        <v>3009263</v>
      </c>
      <c r="C5974">
        <v>1400</v>
      </c>
      <c r="D5974">
        <v>1500</v>
      </c>
      <c r="E5974"/>
      <c r="F5974" t="s">
        <v>253</v>
      </c>
      <c r="G5974">
        <v>3</v>
      </c>
      <c r="H5974">
        <v>0</v>
      </c>
      <c r="I5974">
        <v>0</v>
      </c>
      <c r="J5974">
        <v>0</v>
      </c>
      <c r="K5974">
        <v>0</v>
      </c>
      <c r="L5974">
        <v>0</v>
      </c>
      <c r="M5974" t="s">
        <v>4271</v>
      </c>
    </row>
    <row r="5975" spans="1:13">
      <c r="A5975" s="13">
        <f t="shared" si="93"/>
        <v>1</v>
      </c>
      <c r="B5975">
        <v>3009264</v>
      </c>
      <c r="C5975">
        <v>1400</v>
      </c>
      <c r="D5975">
        <v>1500</v>
      </c>
      <c r="E5975"/>
      <c r="F5975" t="s">
        <v>253</v>
      </c>
      <c r="G5975">
        <v>1</v>
      </c>
      <c r="H5975">
        <v>0</v>
      </c>
      <c r="I5975">
        <v>0</v>
      </c>
      <c r="J5975">
        <v>0</v>
      </c>
      <c r="K5975">
        <v>0</v>
      </c>
      <c r="L5975">
        <v>0</v>
      </c>
      <c r="M5975" t="s">
        <v>4272</v>
      </c>
    </row>
    <row r="5976" spans="1:13">
      <c r="A5976" s="13">
        <f t="shared" si="93"/>
        <v>1</v>
      </c>
      <c r="B5976">
        <v>3009265</v>
      </c>
      <c r="C5976">
        <v>1380</v>
      </c>
      <c r="D5976">
        <v>1501</v>
      </c>
      <c r="E5976"/>
      <c r="F5976" t="s">
        <v>253</v>
      </c>
      <c r="G5976">
        <v>1</v>
      </c>
      <c r="H5976">
        <v>0</v>
      </c>
      <c r="I5976">
        <v>0</v>
      </c>
      <c r="J5976">
        <v>0</v>
      </c>
      <c r="K5976">
        <v>0</v>
      </c>
      <c r="L5976">
        <v>0</v>
      </c>
      <c r="M5976" t="s">
        <v>4273</v>
      </c>
    </row>
    <row r="5977" spans="1:13">
      <c r="A5977" s="13">
        <f t="shared" si="93"/>
        <v>1</v>
      </c>
      <c r="B5977">
        <v>3009265</v>
      </c>
      <c r="C5977">
        <v>1400</v>
      </c>
      <c r="D5977">
        <v>1500</v>
      </c>
      <c r="E5977"/>
      <c r="F5977" t="s">
        <v>253</v>
      </c>
      <c r="G5977">
        <v>1</v>
      </c>
      <c r="H5977">
        <v>0</v>
      </c>
      <c r="I5977">
        <v>0</v>
      </c>
      <c r="J5977">
        <v>0</v>
      </c>
      <c r="K5977">
        <v>0</v>
      </c>
      <c r="L5977">
        <v>0</v>
      </c>
      <c r="M5977" t="s">
        <v>4273</v>
      </c>
    </row>
    <row r="5978" spans="1:13">
      <c r="A5978" s="13">
        <f t="shared" si="93"/>
        <v>1</v>
      </c>
      <c r="B5978">
        <v>3009266</v>
      </c>
      <c r="C5978">
        <v>1400</v>
      </c>
      <c r="D5978">
        <v>1500</v>
      </c>
      <c r="E5978"/>
      <c r="F5978" t="s">
        <v>253</v>
      </c>
      <c r="G5978">
        <v>1</v>
      </c>
      <c r="H5978">
        <v>0</v>
      </c>
      <c r="I5978">
        <v>0</v>
      </c>
      <c r="J5978">
        <v>0</v>
      </c>
      <c r="K5978">
        <v>0</v>
      </c>
      <c r="L5978">
        <v>0</v>
      </c>
      <c r="M5978" t="s">
        <v>4274</v>
      </c>
    </row>
    <row r="5979" spans="1:13">
      <c r="A5979" s="13">
        <f t="shared" si="93"/>
        <v>1</v>
      </c>
      <c r="B5979">
        <v>3009267</v>
      </c>
      <c r="C5979">
        <v>1400</v>
      </c>
      <c r="D5979">
        <v>1500</v>
      </c>
      <c r="E5979"/>
      <c r="F5979" t="s">
        <v>253</v>
      </c>
      <c r="G5979">
        <v>1</v>
      </c>
      <c r="H5979">
        <v>0</v>
      </c>
      <c r="I5979">
        <v>0</v>
      </c>
      <c r="J5979">
        <v>0</v>
      </c>
      <c r="K5979">
        <v>0</v>
      </c>
      <c r="L5979">
        <v>0</v>
      </c>
      <c r="M5979" t="s">
        <v>4275</v>
      </c>
    </row>
    <row r="5980" spans="1:13">
      <c r="A5980" s="13">
        <f t="shared" si="93"/>
        <v>4</v>
      </c>
      <c r="B5980">
        <v>3009269</v>
      </c>
      <c r="C5980">
        <v>1400</v>
      </c>
      <c r="D5980">
        <v>1500</v>
      </c>
      <c r="E5980"/>
      <c r="F5980" t="s">
        <v>253</v>
      </c>
      <c r="G5980">
        <v>4</v>
      </c>
      <c r="H5980">
        <v>0</v>
      </c>
      <c r="I5980">
        <v>0</v>
      </c>
      <c r="J5980">
        <v>0</v>
      </c>
      <c r="K5980">
        <v>0</v>
      </c>
      <c r="L5980">
        <v>0</v>
      </c>
      <c r="M5980" t="s">
        <v>4276</v>
      </c>
    </row>
    <row r="5981" spans="1:13">
      <c r="A5981" s="13">
        <f t="shared" si="93"/>
        <v>5</v>
      </c>
      <c r="B5981">
        <v>3009271</v>
      </c>
      <c r="C5981">
        <v>1400</v>
      </c>
      <c r="D5981">
        <v>1500</v>
      </c>
      <c r="E5981"/>
      <c r="F5981" t="s">
        <v>253</v>
      </c>
      <c r="G5981">
        <v>5</v>
      </c>
      <c r="H5981">
        <v>0</v>
      </c>
      <c r="I5981">
        <v>0</v>
      </c>
      <c r="J5981">
        <v>0</v>
      </c>
      <c r="K5981">
        <v>0</v>
      </c>
      <c r="L5981">
        <v>0</v>
      </c>
      <c r="M5981" t="s">
        <v>4277</v>
      </c>
    </row>
    <row r="5982" spans="1:13">
      <c r="A5982" s="13">
        <f t="shared" si="93"/>
        <v>3</v>
      </c>
      <c r="B5982">
        <v>3009274</v>
      </c>
      <c r="C5982">
        <v>1400</v>
      </c>
      <c r="D5982">
        <v>1500</v>
      </c>
      <c r="E5982"/>
      <c r="F5982" t="s">
        <v>253</v>
      </c>
      <c r="G5982">
        <v>3</v>
      </c>
      <c r="H5982">
        <v>0</v>
      </c>
      <c r="I5982">
        <v>0</v>
      </c>
      <c r="J5982">
        <v>0</v>
      </c>
      <c r="K5982">
        <v>0</v>
      </c>
      <c r="L5982">
        <v>0</v>
      </c>
      <c r="M5982" t="s">
        <v>8631</v>
      </c>
    </row>
    <row r="5983" spans="1:13">
      <c r="A5983" s="13">
        <f t="shared" si="93"/>
        <v>1</v>
      </c>
      <c r="B5983">
        <v>3009275</v>
      </c>
      <c r="C5983">
        <v>1400</v>
      </c>
      <c r="D5983">
        <v>1500</v>
      </c>
      <c r="E5983"/>
      <c r="F5983" t="s">
        <v>253</v>
      </c>
      <c r="G5983">
        <v>1</v>
      </c>
      <c r="H5983">
        <v>0</v>
      </c>
      <c r="I5983">
        <v>0</v>
      </c>
      <c r="J5983">
        <v>0</v>
      </c>
      <c r="K5983">
        <v>0</v>
      </c>
      <c r="L5983">
        <v>0</v>
      </c>
      <c r="M5983" t="s">
        <v>8036</v>
      </c>
    </row>
    <row r="5984" spans="1:13">
      <c r="A5984" s="13">
        <f t="shared" si="93"/>
        <v>8</v>
      </c>
      <c r="B5984">
        <v>3009276</v>
      </c>
      <c r="C5984">
        <v>1400</v>
      </c>
      <c r="D5984">
        <v>1500</v>
      </c>
      <c r="E5984"/>
      <c r="F5984" t="s">
        <v>253</v>
      </c>
      <c r="G5984">
        <v>8</v>
      </c>
      <c r="H5984">
        <v>0</v>
      </c>
      <c r="I5984">
        <v>0</v>
      </c>
      <c r="J5984">
        <v>0</v>
      </c>
      <c r="K5984">
        <v>0</v>
      </c>
      <c r="L5984">
        <v>0</v>
      </c>
      <c r="M5984" t="s">
        <v>4278</v>
      </c>
    </row>
    <row r="5985" spans="1:13">
      <c r="A5985" s="13">
        <f t="shared" si="93"/>
        <v>21</v>
      </c>
      <c r="B5985">
        <v>3009277</v>
      </c>
      <c r="C5985">
        <v>1400</v>
      </c>
      <c r="D5985">
        <v>1500</v>
      </c>
      <c r="E5985"/>
      <c r="F5985" t="s">
        <v>253</v>
      </c>
      <c r="G5985">
        <v>21</v>
      </c>
      <c r="H5985">
        <v>0</v>
      </c>
      <c r="I5985">
        <v>0</v>
      </c>
      <c r="J5985">
        <v>0</v>
      </c>
      <c r="K5985">
        <v>0</v>
      </c>
      <c r="L5985">
        <v>0</v>
      </c>
      <c r="M5985" t="s">
        <v>4279</v>
      </c>
    </row>
    <row r="5986" spans="1:13">
      <c r="A5986" s="13">
        <f t="shared" si="93"/>
        <v>14</v>
      </c>
      <c r="B5986">
        <v>3009278</v>
      </c>
      <c r="C5986">
        <v>1400</v>
      </c>
      <c r="D5986">
        <v>1500</v>
      </c>
      <c r="E5986"/>
      <c r="F5986" t="s">
        <v>253</v>
      </c>
      <c r="G5986">
        <v>14</v>
      </c>
      <c r="H5986">
        <v>0</v>
      </c>
      <c r="I5986">
        <v>0</v>
      </c>
      <c r="J5986">
        <v>0</v>
      </c>
      <c r="K5986">
        <v>0</v>
      </c>
      <c r="L5986">
        <v>0</v>
      </c>
      <c r="M5986" t="s">
        <v>4280</v>
      </c>
    </row>
    <row r="5987" spans="1:13">
      <c r="A5987" s="13">
        <f t="shared" si="93"/>
        <v>6</v>
      </c>
      <c r="B5987">
        <v>3009279</v>
      </c>
      <c r="C5987">
        <v>1400</v>
      </c>
      <c r="D5987">
        <v>1500</v>
      </c>
      <c r="E5987"/>
      <c r="F5987" t="s">
        <v>253</v>
      </c>
      <c r="G5987">
        <v>6</v>
      </c>
      <c r="H5987">
        <v>0</v>
      </c>
      <c r="I5987">
        <v>0</v>
      </c>
      <c r="J5987">
        <v>0</v>
      </c>
      <c r="K5987">
        <v>0</v>
      </c>
      <c r="L5987">
        <v>0</v>
      </c>
      <c r="M5987" t="s">
        <v>4281</v>
      </c>
    </row>
    <row r="5988" spans="1:13">
      <c r="A5988" s="13">
        <f t="shared" si="93"/>
        <v>1</v>
      </c>
      <c r="B5988">
        <v>3009280</v>
      </c>
      <c r="C5988">
        <v>1400</v>
      </c>
      <c r="D5988">
        <v>1500</v>
      </c>
      <c r="E5988"/>
      <c r="F5988" t="s">
        <v>253</v>
      </c>
      <c r="G5988">
        <v>1</v>
      </c>
      <c r="H5988">
        <v>0</v>
      </c>
      <c r="I5988">
        <v>0</v>
      </c>
      <c r="J5988">
        <v>0</v>
      </c>
      <c r="K5988">
        <v>0</v>
      </c>
      <c r="L5988">
        <v>0</v>
      </c>
      <c r="M5988" t="s">
        <v>4282</v>
      </c>
    </row>
    <row r="5989" spans="1:13">
      <c r="A5989" s="13">
        <f t="shared" si="93"/>
        <v>2</v>
      </c>
      <c r="B5989">
        <v>3009282</v>
      </c>
      <c r="C5989">
        <v>1400</v>
      </c>
      <c r="D5989">
        <v>1500</v>
      </c>
      <c r="E5989"/>
      <c r="F5989" t="s">
        <v>253</v>
      </c>
      <c r="G5989">
        <v>2</v>
      </c>
      <c r="H5989">
        <v>0</v>
      </c>
      <c r="I5989">
        <v>0</v>
      </c>
      <c r="J5989">
        <v>0</v>
      </c>
      <c r="K5989">
        <v>0</v>
      </c>
      <c r="L5989">
        <v>0</v>
      </c>
      <c r="M5989" t="s">
        <v>4283</v>
      </c>
    </row>
    <row r="5990" spans="1:13">
      <c r="A5990" s="13">
        <f t="shared" si="93"/>
        <v>1</v>
      </c>
      <c r="B5990">
        <v>3009284</v>
      </c>
      <c r="C5990">
        <v>1400</v>
      </c>
      <c r="D5990">
        <v>1500</v>
      </c>
      <c r="E5990"/>
      <c r="F5990" t="s">
        <v>253</v>
      </c>
      <c r="G5990">
        <v>1</v>
      </c>
      <c r="H5990">
        <v>0</v>
      </c>
      <c r="I5990">
        <v>0</v>
      </c>
      <c r="J5990">
        <v>0</v>
      </c>
      <c r="K5990">
        <v>0</v>
      </c>
      <c r="L5990">
        <v>0</v>
      </c>
      <c r="M5990" t="s">
        <v>8854</v>
      </c>
    </row>
    <row r="5991" spans="1:13">
      <c r="A5991" s="13">
        <f t="shared" si="93"/>
        <v>25</v>
      </c>
      <c r="B5991">
        <v>3009285</v>
      </c>
      <c r="C5991">
        <v>1400</v>
      </c>
      <c r="D5991">
        <v>1500</v>
      </c>
      <c r="E5991"/>
      <c r="F5991" t="s">
        <v>253</v>
      </c>
      <c r="G5991">
        <v>25</v>
      </c>
      <c r="H5991">
        <v>0</v>
      </c>
      <c r="I5991">
        <v>0</v>
      </c>
      <c r="J5991">
        <v>0</v>
      </c>
      <c r="K5991">
        <v>0</v>
      </c>
      <c r="L5991">
        <v>0</v>
      </c>
      <c r="M5991" t="s">
        <v>4284</v>
      </c>
    </row>
    <row r="5992" spans="1:13">
      <c r="A5992" s="13">
        <f t="shared" si="93"/>
        <v>1</v>
      </c>
      <c r="B5992">
        <v>3009286</v>
      </c>
      <c r="C5992">
        <v>1400</v>
      </c>
      <c r="D5992">
        <v>1500</v>
      </c>
      <c r="E5992"/>
      <c r="F5992" t="s">
        <v>253</v>
      </c>
      <c r="G5992">
        <v>1</v>
      </c>
      <c r="H5992">
        <v>0</v>
      </c>
      <c r="I5992">
        <v>0</v>
      </c>
      <c r="J5992">
        <v>0</v>
      </c>
      <c r="K5992">
        <v>0</v>
      </c>
      <c r="L5992">
        <v>0</v>
      </c>
      <c r="M5992" t="s">
        <v>4285</v>
      </c>
    </row>
    <row r="5993" spans="1:13">
      <c r="A5993" s="13">
        <f t="shared" si="93"/>
        <v>1</v>
      </c>
      <c r="B5993">
        <v>3009287</v>
      </c>
      <c r="C5993">
        <v>1400</v>
      </c>
      <c r="D5993">
        <v>1500</v>
      </c>
      <c r="E5993"/>
      <c r="F5993" t="s">
        <v>253</v>
      </c>
      <c r="G5993">
        <v>1</v>
      </c>
      <c r="H5993">
        <v>0</v>
      </c>
      <c r="I5993">
        <v>0</v>
      </c>
      <c r="J5993">
        <v>0</v>
      </c>
      <c r="K5993">
        <v>0</v>
      </c>
      <c r="L5993">
        <v>0</v>
      </c>
      <c r="M5993" t="s">
        <v>7812</v>
      </c>
    </row>
    <row r="5994" spans="1:13">
      <c r="A5994" s="13">
        <f t="shared" si="93"/>
        <v>5</v>
      </c>
      <c r="B5994">
        <v>3009288</v>
      </c>
      <c r="C5994">
        <v>1400</v>
      </c>
      <c r="D5994">
        <v>1500</v>
      </c>
      <c r="E5994"/>
      <c r="F5994" t="s">
        <v>253</v>
      </c>
      <c r="G5994">
        <v>5</v>
      </c>
      <c r="H5994">
        <v>0</v>
      </c>
      <c r="I5994">
        <v>0</v>
      </c>
      <c r="J5994">
        <v>0</v>
      </c>
      <c r="K5994">
        <v>0</v>
      </c>
      <c r="L5994">
        <v>0</v>
      </c>
      <c r="M5994" t="s">
        <v>8244</v>
      </c>
    </row>
    <row r="5995" spans="1:13">
      <c r="A5995" s="13">
        <f t="shared" si="93"/>
        <v>1</v>
      </c>
      <c r="B5995">
        <v>3009289</v>
      </c>
      <c r="C5995">
        <v>1400</v>
      </c>
      <c r="D5995">
        <v>1500</v>
      </c>
      <c r="E5995"/>
      <c r="F5995" t="s">
        <v>253</v>
      </c>
      <c r="G5995">
        <v>1</v>
      </c>
      <c r="H5995">
        <v>0</v>
      </c>
      <c r="I5995">
        <v>0</v>
      </c>
      <c r="J5995">
        <v>0</v>
      </c>
      <c r="K5995">
        <v>0</v>
      </c>
      <c r="L5995">
        <v>0</v>
      </c>
      <c r="M5995" t="s">
        <v>4286</v>
      </c>
    </row>
    <row r="5996" spans="1:13">
      <c r="A5996" s="13">
        <f t="shared" si="93"/>
        <v>4</v>
      </c>
      <c r="B5996">
        <v>3009290</v>
      </c>
      <c r="C5996">
        <v>1400</v>
      </c>
      <c r="D5996">
        <v>1500</v>
      </c>
      <c r="E5996"/>
      <c r="F5996" t="s">
        <v>253</v>
      </c>
      <c r="G5996">
        <v>4</v>
      </c>
      <c r="H5996">
        <v>0</v>
      </c>
      <c r="I5996">
        <v>0</v>
      </c>
      <c r="J5996">
        <v>0</v>
      </c>
      <c r="K5996">
        <v>0</v>
      </c>
      <c r="L5996">
        <v>0</v>
      </c>
      <c r="M5996" t="s">
        <v>4287</v>
      </c>
    </row>
    <row r="5997" spans="1:13">
      <c r="A5997" s="13">
        <f t="shared" si="93"/>
        <v>2</v>
      </c>
      <c r="B5997">
        <v>3009291</v>
      </c>
      <c r="C5997">
        <v>1400</v>
      </c>
      <c r="D5997">
        <v>1500</v>
      </c>
      <c r="E5997"/>
      <c r="F5997" t="s">
        <v>253</v>
      </c>
      <c r="G5997">
        <v>2</v>
      </c>
      <c r="H5997">
        <v>0</v>
      </c>
      <c r="I5997">
        <v>0</v>
      </c>
      <c r="J5997">
        <v>0</v>
      </c>
      <c r="K5997">
        <v>0</v>
      </c>
      <c r="L5997">
        <v>0</v>
      </c>
      <c r="M5997" t="s">
        <v>4288</v>
      </c>
    </row>
    <row r="5998" spans="1:13">
      <c r="A5998" s="13">
        <f t="shared" si="93"/>
        <v>2</v>
      </c>
      <c r="B5998">
        <v>3009293</v>
      </c>
      <c r="C5998">
        <v>1400</v>
      </c>
      <c r="D5998">
        <v>1500</v>
      </c>
      <c r="E5998"/>
      <c r="F5998" t="s">
        <v>253</v>
      </c>
      <c r="G5998">
        <v>2</v>
      </c>
      <c r="H5998">
        <v>0</v>
      </c>
      <c r="I5998">
        <v>0</v>
      </c>
      <c r="J5998">
        <v>0</v>
      </c>
      <c r="K5998">
        <v>0</v>
      </c>
      <c r="L5998">
        <v>0</v>
      </c>
      <c r="M5998" t="s">
        <v>8160</v>
      </c>
    </row>
    <row r="5999" spans="1:13">
      <c r="A5999" s="13">
        <f t="shared" si="93"/>
        <v>2</v>
      </c>
      <c r="B5999">
        <v>3009294</v>
      </c>
      <c r="C5999">
        <v>1400</v>
      </c>
      <c r="D5999">
        <v>1500</v>
      </c>
      <c r="E5999"/>
      <c r="F5999" t="s">
        <v>253</v>
      </c>
      <c r="G5999">
        <v>2</v>
      </c>
      <c r="H5999">
        <v>0</v>
      </c>
      <c r="I5999">
        <v>0</v>
      </c>
      <c r="J5999">
        <v>0</v>
      </c>
      <c r="K5999">
        <v>0</v>
      </c>
      <c r="L5999">
        <v>0</v>
      </c>
      <c r="M5999" t="s">
        <v>8245</v>
      </c>
    </row>
    <row r="6000" spans="1:13">
      <c r="A6000" s="13">
        <f t="shared" si="93"/>
        <v>1</v>
      </c>
      <c r="B6000">
        <v>3009295</v>
      </c>
      <c r="C6000">
        <v>1400</v>
      </c>
      <c r="D6000">
        <v>1500</v>
      </c>
      <c r="E6000"/>
      <c r="F6000" t="s">
        <v>253</v>
      </c>
      <c r="G6000">
        <v>1</v>
      </c>
      <c r="H6000">
        <v>0</v>
      </c>
      <c r="I6000">
        <v>0</v>
      </c>
      <c r="J6000">
        <v>0</v>
      </c>
      <c r="K6000">
        <v>0</v>
      </c>
      <c r="L6000">
        <v>0</v>
      </c>
      <c r="M6000" t="s">
        <v>8671</v>
      </c>
    </row>
    <row r="6001" spans="1:13">
      <c r="A6001" s="13">
        <f t="shared" si="93"/>
        <v>3</v>
      </c>
      <c r="B6001">
        <v>3009296</v>
      </c>
      <c r="C6001">
        <v>1400</v>
      </c>
      <c r="D6001">
        <v>1500</v>
      </c>
      <c r="E6001"/>
      <c r="F6001" t="s">
        <v>253</v>
      </c>
      <c r="G6001">
        <v>3</v>
      </c>
      <c r="H6001">
        <v>0</v>
      </c>
      <c r="I6001">
        <v>0</v>
      </c>
      <c r="J6001">
        <v>0</v>
      </c>
      <c r="K6001">
        <v>0</v>
      </c>
      <c r="L6001">
        <v>0</v>
      </c>
      <c r="M6001" t="s">
        <v>4289</v>
      </c>
    </row>
    <row r="6002" spans="1:13">
      <c r="A6002" s="13">
        <f t="shared" si="93"/>
        <v>2</v>
      </c>
      <c r="B6002">
        <v>3009297</v>
      </c>
      <c r="C6002">
        <v>1400</v>
      </c>
      <c r="D6002">
        <v>1500</v>
      </c>
      <c r="E6002"/>
      <c r="F6002" t="s">
        <v>253</v>
      </c>
      <c r="G6002">
        <v>2</v>
      </c>
      <c r="H6002">
        <v>0</v>
      </c>
      <c r="I6002">
        <v>0</v>
      </c>
      <c r="J6002">
        <v>0</v>
      </c>
      <c r="K6002">
        <v>0</v>
      </c>
      <c r="L6002">
        <v>0</v>
      </c>
      <c r="M6002" t="s">
        <v>4290</v>
      </c>
    </row>
    <row r="6003" spans="1:13">
      <c r="A6003" s="13">
        <f t="shared" si="93"/>
        <v>1</v>
      </c>
      <c r="B6003">
        <v>3009298</v>
      </c>
      <c r="C6003">
        <v>1400</v>
      </c>
      <c r="D6003">
        <v>1500</v>
      </c>
      <c r="E6003"/>
      <c r="F6003" t="s">
        <v>253</v>
      </c>
      <c r="G6003">
        <v>1</v>
      </c>
      <c r="H6003">
        <v>0</v>
      </c>
      <c r="I6003">
        <v>0</v>
      </c>
      <c r="J6003">
        <v>0</v>
      </c>
      <c r="K6003">
        <v>0</v>
      </c>
      <c r="L6003">
        <v>0</v>
      </c>
      <c r="M6003" t="s">
        <v>4291</v>
      </c>
    </row>
    <row r="6004" spans="1:13">
      <c r="A6004" s="13">
        <f t="shared" si="93"/>
        <v>2</v>
      </c>
      <c r="B6004">
        <v>3009299</v>
      </c>
      <c r="C6004">
        <v>1400</v>
      </c>
      <c r="D6004">
        <v>1500</v>
      </c>
      <c r="E6004"/>
      <c r="F6004" t="s">
        <v>253</v>
      </c>
      <c r="G6004">
        <v>2</v>
      </c>
      <c r="H6004">
        <v>0</v>
      </c>
      <c r="I6004">
        <v>0</v>
      </c>
      <c r="J6004">
        <v>0</v>
      </c>
      <c r="K6004">
        <v>0</v>
      </c>
      <c r="L6004">
        <v>0</v>
      </c>
      <c r="M6004" t="s">
        <v>4292</v>
      </c>
    </row>
    <row r="6005" spans="1:13">
      <c r="A6005" s="13">
        <f t="shared" si="93"/>
        <v>48</v>
      </c>
      <c r="B6005">
        <v>3009300</v>
      </c>
      <c r="C6005">
        <v>1380</v>
      </c>
      <c r="D6005">
        <v>1500</v>
      </c>
      <c r="E6005"/>
      <c r="F6005" t="s">
        <v>289</v>
      </c>
      <c r="G6005">
        <v>48</v>
      </c>
      <c r="H6005">
        <v>0</v>
      </c>
      <c r="I6005">
        <v>0</v>
      </c>
      <c r="J6005">
        <v>0</v>
      </c>
      <c r="K6005">
        <v>0</v>
      </c>
      <c r="L6005">
        <v>0</v>
      </c>
      <c r="M6005" t="s">
        <v>4293</v>
      </c>
    </row>
    <row r="6006" spans="1:13">
      <c r="A6006" s="13">
        <f t="shared" si="93"/>
        <v>110</v>
      </c>
      <c r="B6006">
        <v>3009300</v>
      </c>
      <c r="C6006">
        <v>1400</v>
      </c>
      <c r="D6006">
        <v>1500</v>
      </c>
      <c r="E6006"/>
      <c r="F6006" t="s">
        <v>289</v>
      </c>
      <c r="G6006">
        <v>110</v>
      </c>
      <c r="H6006">
        <v>0</v>
      </c>
      <c r="I6006">
        <v>0</v>
      </c>
      <c r="J6006">
        <v>0</v>
      </c>
      <c r="K6006">
        <v>0</v>
      </c>
      <c r="L6006">
        <v>0</v>
      </c>
      <c r="M6006" t="s">
        <v>4293</v>
      </c>
    </row>
    <row r="6007" spans="1:13">
      <c r="A6007" s="13">
        <f t="shared" si="93"/>
        <v>1</v>
      </c>
      <c r="B6007">
        <v>3009301</v>
      </c>
      <c r="C6007">
        <v>1400</v>
      </c>
      <c r="D6007">
        <v>1500</v>
      </c>
      <c r="E6007"/>
      <c r="F6007" t="s">
        <v>253</v>
      </c>
      <c r="G6007">
        <v>1</v>
      </c>
      <c r="H6007">
        <v>0</v>
      </c>
      <c r="I6007">
        <v>0</v>
      </c>
      <c r="J6007">
        <v>0</v>
      </c>
      <c r="K6007">
        <v>0</v>
      </c>
      <c r="L6007">
        <v>0</v>
      </c>
      <c r="M6007" t="s">
        <v>7839</v>
      </c>
    </row>
    <row r="6008" spans="1:13">
      <c r="A6008" s="13">
        <f t="shared" si="93"/>
        <v>1</v>
      </c>
      <c r="B6008">
        <v>3009302</v>
      </c>
      <c r="C6008">
        <v>1400</v>
      </c>
      <c r="D6008">
        <v>1500</v>
      </c>
      <c r="E6008"/>
      <c r="F6008" t="s">
        <v>253</v>
      </c>
      <c r="G6008">
        <v>1</v>
      </c>
      <c r="H6008">
        <v>0</v>
      </c>
      <c r="I6008">
        <v>0</v>
      </c>
      <c r="J6008">
        <v>0</v>
      </c>
      <c r="K6008">
        <v>0</v>
      </c>
      <c r="L6008">
        <v>0</v>
      </c>
      <c r="M6008" t="s">
        <v>8632</v>
      </c>
    </row>
    <row r="6009" spans="1:13">
      <c r="A6009" s="13">
        <f t="shared" si="93"/>
        <v>1</v>
      </c>
      <c r="B6009">
        <v>3009304</v>
      </c>
      <c r="C6009">
        <v>1400</v>
      </c>
      <c r="D6009">
        <v>1500</v>
      </c>
      <c r="E6009"/>
      <c r="F6009" t="s">
        <v>253</v>
      </c>
      <c r="G6009">
        <v>1</v>
      </c>
      <c r="H6009">
        <v>0</v>
      </c>
      <c r="I6009">
        <v>0</v>
      </c>
      <c r="J6009">
        <v>0</v>
      </c>
      <c r="K6009">
        <v>0</v>
      </c>
      <c r="L6009">
        <v>0</v>
      </c>
      <c r="M6009" t="s">
        <v>7683</v>
      </c>
    </row>
    <row r="6010" spans="1:13">
      <c r="A6010" s="13">
        <f t="shared" si="93"/>
        <v>4</v>
      </c>
      <c r="B6010">
        <v>3009307</v>
      </c>
      <c r="C6010">
        <v>1400</v>
      </c>
      <c r="D6010">
        <v>1500</v>
      </c>
      <c r="E6010"/>
      <c r="F6010" t="s">
        <v>253</v>
      </c>
      <c r="G6010">
        <v>4</v>
      </c>
      <c r="H6010">
        <v>0</v>
      </c>
      <c r="I6010">
        <v>0</v>
      </c>
      <c r="J6010">
        <v>0</v>
      </c>
      <c r="K6010">
        <v>0</v>
      </c>
      <c r="L6010">
        <v>0</v>
      </c>
      <c r="M6010" t="s">
        <v>4294</v>
      </c>
    </row>
    <row r="6011" spans="1:13">
      <c r="A6011" s="13">
        <f t="shared" si="93"/>
        <v>4</v>
      </c>
      <c r="B6011">
        <v>3009308</v>
      </c>
      <c r="C6011">
        <v>1400</v>
      </c>
      <c r="D6011">
        <v>1500</v>
      </c>
      <c r="E6011"/>
      <c r="F6011" t="s">
        <v>253</v>
      </c>
      <c r="G6011">
        <v>4</v>
      </c>
      <c r="H6011">
        <v>0</v>
      </c>
      <c r="I6011">
        <v>0</v>
      </c>
      <c r="J6011">
        <v>0</v>
      </c>
      <c r="K6011">
        <v>0</v>
      </c>
      <c r="L6011">
        <v>0</v>
      </c>
      <c r="M6011" t="s">
        <v>4295</v>
      </c>
    </row>
    <row r="6012" spans="1:13">
      <c r="A6012" s="13">
        <f t="shared" si="93"/>
        <v>1</v>
      </c>
      <c r="B6012">
        <v>3009309</v>
      </c>
      <c r="C6012">
        <v>1400</v>
      </c>
      <c r="D6012">
        <v>1500</v>
      </c>
      <c r="E6012"/>
      <c r="F6012" t="s">
        <v>253</v>
      </c>
      <c r="G6012">
        <v>1</v>
      </c>
      <c r="H6012">
        <v>0</v>
      </c>
      <c r="I6012">
        <v>0</v>
      </c>
      <c r="J6012">
        <v>0</v>
      </c>
      <c r="K6012">
        <v>0</v>
      </c>
      <c r="L6012">
        <v>0</v>
      </c>
      <c r="M6012" t="s">
        <v>4296</v>
      </c>
    </row>
    <row r="6013" spans="1:13">
      <c r="A6013" s="13">
        <f t="shared" si="93"/>
        <v>1</v>
      </c>
      <c r="B6013">
        <v>3009311</v>
      </c>
      <c r="C6013">
        <v>1400</v>
      </c>
      <c r="D6013">
        <v>1500</v>
      </c>
      <c r="E6013"/>
      <c r="F6013" t="s">
        <v>253</v>
      </c>
      <c r="G6013">
        <v>1</v>
      </c>
      <c r="H6013">
        <v>0</v>
      </c>
      <c r="I6013">
        <v>0</v>
      </c>
      <c r="J6013">
        <v>0</v>
      </c>
      <c r="K6013">
        <v>0</v>
      </c>
      <c r="L6013">
        <v>0</v>
      </c>
      <c r="M6013" t="s">
        <v>4297</v>
      </c>
    </row>
    <row r="6014" spans="1:13">
      <c r="A6014" s="13">
        <f t="shared" si="93"/>
        <v>2</v>
      </c>
      <c r="B6014">
        <v>3009312</v>
      </c>
      <c r="C6014">
        <v>1400</v>
      </c>
      <c r="D6014">
        <v>1500</v>
      </c>
      <c r="E6014"/>
      <c r="F6014" t="s">
        <v>253</v>
      </c>
      <c r="G6014">
        <v>2</v>
      </c>
      <c r="H6014">
        <v>0</v>
      </c>
      <c r="I6014">
        <v>0</v>
      </c>
      <c r="J6014">
        <v>0</v>
      </c>
      <c r="K6014">
        <v>0</v>
      </c>
      <c r="L6014">
        <v>0</v>
      </c>
      <c r="M6014" t="s">
        <v>4298</v>
      </c>
    </row>
    <row r="6015" spans="1:13">
      <c r="A6015" s="13">
        <f t="shared" si="93"/>
        <v>2</v>
      </c>
      <c r="B6015">
        <v>3009316</v>
      </c>
      <c r="C6015">
        <v>1400</v>
      </c>
      <c r="D6015">
        <v>1500</v>
      </c>
      <c r="E6015"/>
      <c r="F6015" t="s">
        <v>253</v>
      </c>
      <c r="G6015">
        <v>2</v>
      </c>
      <c r="H6015">
        <v>0</v>
      </c>
      <c r="I6015">
        <v>0</v>
      </c>
      <c r="J6015">
        <v>0</v>
      </c>
      <c r="K6015">
        <v>0</v>
      </c>
      <c r="L6015">
        <v>0</v>
      </c>
      <c r="M6015" t="s">
        <v>4299</v>
      </c>
    </row>
    <row r="6016" spans="1:13">
      <c r="A6016" s="13">
        <f t="shared" si="93"/>
        <v>1</v>
      </c>
      <c r="B6016">
        <v>3009317</v>
      </c>
      <c r="C6016">
        <v>1400</v>
      </c>
      <c r="D6016">
        <v>1500</v>
      </c>
      <c r="E6016"/>
      <c r="F6016" t="s">
        <v>253</v>
      </c>
      <c r="G6016">
        <v>1</v>
      </c>
      <c r="H6016">
        <v>0</v>
      </c>
      <c r="I6016">
        <v>0</v>
      </c>
      <c r="J6016">
        <v>0</v>
      </c>
      <c r="K6016">
        <v>0</v>
      </c>
      <c r="L6016">
        <v>0</v>
      </c>
      <c r="M6016" t="s">
        <v>4300</v>
      </c>
    </row>
    <row r="6017" spans="1:13">
      <c r="A6017" s="13">
        <f t="shared" si="93"/>
        <v>1</v>
      </c>
      <c r="B6017">
        <v>3009319</v>
      </c>
      <c r="C6017">
        <v>1400</v>
      </c>
      <c r="D6017">
        <v>1500</v>
      </c>
      <c r="E6017"/>
      <c r="F6017" t="s">
        <v>253</v>
      </c>
      <c r="G6017">
        <v>1</v>
      </c>
      <c r="H6017">
        <v>0</v>
      </c>
      <c r="I6017">
        <v>0</v>
      </c>
      <c r="J6017">
        <v>0</v>
      </c>
      <c r="K6017">
        <v>0</v>
      </c>
      <c r="L6017">
        <v>0</v>
      </c>
      <c r="M6017" t="s">
        <v>9236</v>
      </c>
    </row>
    <row r="6018" spans="1:13">
      <c r="A6018" s="13">
        <f t="shared" si="93"/>
        <v>1</v>
      </c>
      <c r="B6018">
        <v>3009320</v>
      </c>
      <c r="C6018">
        <v>1400</v>
      </c>
      <c r="D6018">
        <v>1500</v>
      </c>
      <c r="E6018"/>
      <c r="F6018" t="s">
        <v>253</v>
      </c>
      <c r="G6018">
        <v>1</v>
      </c>
      <c r="H6018">
        <v>0</v>
      </c>
      <c r="I6018">
        <v>0</v>
      </c>
      <c r="J6018">
        <v>0</v>
      </c>
      <c r="K6018">
        <v>0</v>
      </c>
      <c r="L6018">
        <v>0</v>
      </c>
      <c r="M6018" t="s">
        <v>7876</v>
      </c>
    </row>
    <row r="6019" spans="1:13">
      <c r="A6019" s="13">
        <f t="shared" ref="A6019:A6082" si="94">G6019+H6019+I6019</f>
        <v>3</v>
      </c>
      <c r="B6019">
        <v>3009321</v>
      </c>
      <c r="C6019">
        <v>1400</v>
      </c>
      <c r="D6019">
        <v>1500</v>
      </c>
      <c r="E6019"/>
      <c r="F6019" t="s">
        <v>253</v>
      </c>
      <c r="G6019">
        <v>3</v>
      </c>
      <c r="H6019">
        <v>0</v>
      </c>
      <c r="I6019">
        <v>0</v>
      </c>
      <c r="J6019">
        <v>0</v>
      </c>
      <c r="K6019">
        <v>0</v>
      </c>
      <c r="L6019">
        <v>0</v>
      </c>
      <c r="M6019" t="s">
        <v>8937</v>
      </c>
    </row>
    <row r="6020" spans="1:13">
      <c r="A6020" s="13">
        <f t="shared" si="94"/>
        <v>1</v>
      </c>
      <c r="B6020">
        <v>3009322</v>
      </c>
      <c r="C6020">
        <v>1400</v>
      </c>
      <c r="D6020">
        <v>1500</v>
      </c>
      <c r="E6020"/>
      <c r="F6020" t="s">
        <v>253</v>
      </c>
      <c r="G6020">
        <v>1</v>
      </c>
      <c r="H6020">
        <v>0</v>
      </c>
      <c r="I6020">
        <v>0</v>
      </c>
      <c r="J6020">
        <v>0</v>
      </c>
      <c r="K6020">
        <v>0</v>
      </c>
      <c r="L6020">
        <v>0</v>
      </c>
      <c r="M6020" t="s">
        <v>4301</v>
      </c>
    </row>
    <row r="6021" spans="1:13">
      <c r="A6021" s="13">
        <f t="shared" si="94"/>
        <v>1159</v>
      </c>
      <c r="B6021">
        <v>3009325</v>
      </c>
      <c r="C6021">
        <v>1400</v>
      </c>
      <c r="D6021">
        <v>1500</v>
      </c>
      <c r="E6021"/>
      <c r="F6021" t="s">
        <v>253</v>
      </c>
      <c r="G6021" s="177">
        <v>1159</v>
      </c>
      <c r="H6021">
        <v>0</v>
      </c>
      <c r="I6021">
        <v>0</v>
      </c>
      <c r="J6021">
        <v>0</v>
      </c>
      <c r="K6021">
        <v>0</v>
      </c>
      <c r="L6021">
        <v>0</v>
      </c>
      <c r="M6021" t="s">
        <v>4302</v>
      </c>
    </row>
    <row r="6022" spans="1:13">
      <c r="A6022" s="13">
        <f t="shared" si="94"/>
        <v>1</v>
      </c>
      <c r="B6022">
        <v>3009326</v>
      </c>
      <c r="C6022">
        <v>1400</v>
      </c>
      <c r="D6022">
        <v>1500</v>
      </c>
      <c r="E6022"/>
      <c r="F6022" t="s">
        <v>253</v>
      </c>
      <c r="G6022">
        <v>1</v>
      </c>
      <c r="H6022">
        <v>0</v>
      </c>
      <c r="I6022">
        <v>0</v>
      </c>
      <c r="J6022">
        <v>0</v>
      </c>
      <c r="K6022">
        <v>0</v>
      </c>
      <c r="L6022">
        <v>0</v>
      </c>
      <c r="M6022" t="s">
        <v>4303</v>
      </c>
    </row>
    <row r="6023" spans="1:13">
      <c r="A6023" s="13">
        <f t="shared" si="94"/>
        <v>6</v>
      </c>
      <c r="B6023">
        <v>3009328</v>
      </c>
      <c r="C6023">
        <v>1400</v>
      </c>
      <c r="D6023">
        <v>1500</v>
      </c>
      <c r="E6023"/>
      <c r="F6023" t="s">
        <v>253</v>
      </c>
      <c r="G6023">
        <v>6</v>
      </c>
      <c r="H6023">
        <v>0</v>
      </c>
      <c r="I6023">
        <v>0</v>
      </c>
      <c r="J6023">
        <v>0</v>
      </c>
      <c r="K6023">
        <v>0</v>
      </c>
      <c r="L6023">
        <v>0</v>
      </c>
      <c r="M6023" t="s">
        <v>4304</v>
      </c>
    </row>
    <row r="6024" spans="1:13">
      <c r="A6024" s="13">
        <f t="shared" si="94"/>
        <v>1</v>
      </c>
      <c r="B6024">
        <v>3009329</v>
      </c>
      <c r="C6024">
        <v>1400</v>
      </c>
      <c r="D6024">
        <v>1500</v>
      </c>
      <c r="E6024"/>
      <c r="F6024" t="s">
        <v>253</v>
      </c>
      <c r="G6024">
        <v>1</v>
      </c>
      <c r="H6024">
        <v>0</v>
      </c>
      <c r="I6024">
        <v>0</v>
      </c>
      <c r="J6024">
        <v>0</v>
      </c>
      <c r="K6024">
        <v>0</v>
      </c>
      <c r="L6024">
        <v>0</v>
      </c>
      <c r="M6024" t="s">
        <v>4305</v>
      </c>
    </row>
    <row r="6025" spans="1:13">
      <c r="A6025" s="13">
        <f t="shared" si="94"/>
        <v>1</v>
      </c>
      <c r="B6025">
        <v>3009330</v>
      </c>
      <c r="C6025">
        <v>1400</v>
      </c>
      <c r="D6025">
        <v>1500</v>
      </c>
      <c r="E6025"/>
      <c r="F6025" t="s">
        <v>253</v>
      </c>
      <c r="G6025">
        <v>1</v>
      </c>
      <c r="H6025">
        <v>0</v>
      </c>
      <c r="I6025">
        <v>0</v>
      </c>
      <c r="J6025">
        <v>0</v>
      </c>
      <c r="K6025">
        <v>0</v>
      </c>
      <c r="L6025">
        <v>0</v>
      </c>
      <c r="M6025" t="s">
        <v>7970</v>
      </c>
    </row>
    <row r="6026" spans="1:13">
      <c r="A6026" s="13">
        <f t="shared" si="94"/>
        <v>2</v>
      </c>
      <c r="B6026">
        <v>3009331</v>
      </c>
      <c r="C6026">
        <v>1400</v>
      </c>
      <c r="D6026">
        <v>1500</v>
      </c>
      <c r="E6026"/>
      <c r="F6026" t="s">
        <v>253</v>
      </c>
      <c r="G6026">
        <v>2</v>
      </c>
      <c r="H6026">
        <v>0</v>
      </c>
      <c r="I6026">
        <v>0</v>
      </c>
      <c r="J6026">
        <v>0</v>
      </c>
      <c r="K6026">
        <v>0</v>
      </c>
      <c r="L6026">
        <v>0</v>
      </c>
      <c r="M6026" t="s">
        <v>4306</v>
      </c>
    </row>
    <row r="6027" spans="1:13">
      <c r="A6027" s="13">
        <f t="shared" si="94"/>
        <v>6</v>
      </c>
      <c r="B6027">
        <v>3009332</v>
      </c>
      <c r="C6027">
        <v>1400</v>
      </c>
      <c r="D6027">
        <v>1500</v>
      </c>
      <c r="E6027"/>
      <c r="F6027" t="s">
        <v>253</v>
      </c>
      <c r="G6027">
        <v>6</v>
      </c>
      <c r="H6027">
        <v>0</v>
      </c>
      <c r="I6027">
        <v>0</v>
      </c>
      <c r="J6027">
        <v>0</v>
      </c>
      <c r="K6027">
        <v>0</v>
      </c>
      <c r="L6027">
        <v>0</v>
      </c>
      <c r="M6027" t="s">
        <v>4307</v>
      </c>
    </row>
    <row r="6028" spans="1:13">
      <c r="A6028" s="13">
        <f t="shared" si="94"/>
        <v>1</v>
      </c>
      <c r="B6028">
        <v>3009333</v>
      </c>
      <c r="C6028">
        <v>1400</v>
      </c>
      <c r="D6028">
        <v>1500</v>
      </c>
      <c r="E6028"/>
      <c r="F6028" t="s">
        <v>253</v>
      </c>
      <c r="G6028">
        <v>1</v>
      </c>
      <c r="H6028">
        <v>0</v>
      </c>
      <c r="I6028">
        <v>0</v>
      </c>
      <c r="J6028">
        <v>0</v>
      </c>
      <c r="K6028">
        <v>0</v>
      </c>
      <c r="L6028">
        <v>0</v>
      </c>
      <c r="M6028" t="s">
        <v>8855</v>
      </c>
    </row>
    <row r="6029" spans="1:13">
      <c r="A6029" s="13">
        <f t="shared" si="94"/>
        <v>1</v>
      </c>
      <c r="B6029">
        <v>3009334</v>
      </c>
      <c r="C6029">
        <v>1400</v>
      </c>
      <c r="D6029">
        <v>1500</v>
      </c>
      <c r="E6029"/>
      <c r="F6029" t="s">
        <v>253</v>
      </c>
      <c r="G6029">
        <v>1</v>
      </c>
      <c r="H6029">
        <v>0</v>
      </c>
      <c r="I6029">
        <v>0</v>
      </c>
      <c r="J6029">
        <v>0</v>
      </c>
      <c r="K6029">
        <v>0</v>
      </c>
      <c r="L6029">
        <v>0</v>
      </c>
      <c r="M6029" t="s">
        <v>4308</v>
      </c>
    </row>
    <row r="6030" spans="1:13">
      <c r="A6030" s="13">
        <f t="shared" si="94"/>
        <v>5</v>
      </c>
      <c r="B6030">
        <v>3009335</v>
      </c>
      <c r="C6030">
        <v>1400</v>
      </c>
      <c r="D6030">
        <v>1500</v>
      </c>
      <c r="E6030"/>
      <c r="F6030" t="s">
        <v>253</v>
      </c>
      <c r="G6030">
        <v>5</v>
      </c>
      <c r="H6030">
        <v>0</v>
      </c>
      <c r="I6030">
        <v>0</v>
      </c>
      <c r="J6030">
        <v>0</v>
      </c>
      <c r="K6030">
        <v>0</v>
      </c>
      <c r="L6030">
        <v>0</v>
      </c>
      <c r="M6030" t="s">
        <v>4309</v>
      </c>
    </row>
    <row r="6031" spans="1:13">
      <c r="A6031" s="13">
        <f t="shared" si="94"/>
        <v>1788</v>
      </c>
      <c r="B6031">
        <v>3009336</v>
      </c>
      <c r="C6031">
        <v>1400</v>
      </c>
      <c r="D6031">
        <v>1500</v>
      </c>
      <c r="E6031"/>
      <c r="F6031" t="s">
        <v>253</v>
      </c>
      <c r="G6031" s="177">
        <v>1788</v>
      </c>
      <c r="H6031">
        <v>0</v>
      </c>
      <c r="I6031">
        <v>0</v>
      </c>
      <c r="J6031">
        <v>0</v>
      </c>
      <c r="K6031">
        <v>0</v>
      </c>
      <c r="L6031">
        <v>0</v>
      </c>
      <c r="M6031" t="s">
        <v>4310</v>
      </c>
    </row>
    <row r="6032" spans="1:13">
      <c r="A6032" s="13">
        <f t="shared" si="94"/>
        <v>1</v>
      </c>
      <c r="B6032">
        <v>3009337</v>
      </c>
      <c r="C6032">
        <v>1400</v>
      </c>
      <c r="D6032">
        <v>1500</v>
      </c>
      <c r="E6032"/>
      <c r="F6032" t="s">
        <v>253</v>
      </c>
      <c r="G6032">
        <v>1</v>
      </c>
      <c r="H6032">
        <v>0</v>
      </c>
      <c r="I6032">
        <v>0</v>
      </c>
      <c r="J6032">
        <v>0</v>
      </c>
      <c r="K6032">
        <v>0</v>
      </c>
      <c r="L6032">
        <v>0</v>
      </c>
      <c r="M6032" t="s">
        <v>7792</v>
      </c>
    </row>
    <row r="6033" spans="1:13">
      <c r="A6033" s="13">
        <f t="shared" si="94"/>
        <v>1</v>
      </c>
      <c r="B6033">
        <v>3009338</v>
      </c>
      <c r="C6033">
        <v>1400</v>
      </c>
      <c r="D6033">
        <v>1500</v>
      </c>
      <c r="E6033"/>
      <c r="F6033" t="s">
        <v>253</v>
      </c>
      <c r="G6033">
        <v>1</v>
      </c>
      <c r="H6033">
        <v>0</v>
      </c>
      <c r="I6033">
        <v>0</v>
      </c>
      <c r="J6033">
        <v>0</v>
      </c>
      <c r="K6033">
        <v>0</v>
      </c>
      <c r="L6033">
        <v>0</v>
      </c>
      <c r="M6033" t="s">
        <v>7599</v>
      </c>
    </row>
    <row r="6034" spans="1:13">
      <c r="A6034" s="13">
        <f t="shared" si="94"/>
        <v>2</v>
      </c>
      <c r="B6034">
        <v>3009339</v>
      </c>
      <c r="C6034">
        <v>1380</v>
      </c>
      <c r="D6034">
        <v>1501</v>
      </c>
      <c r="E6034"/>
      <c r="F6034" t="s">
        <v>253</v>
      </c>
      <c r="G6034">
        <v>2</v>
      </c>
      <c r="H6034">
        <v>0</v>
      </c>
      <c r="I6034">
        <v>0</v>
      </c>
      <c r="J6034">
        <v>0</v>
      </c>
      <c r="K6034">
        <v>0</v>
      </c>
      <c r="L6034">
        <v>0</v>
      </c>
      <c r="M6034" t="s">
        <v>4311</v>
      </c>
    </row>
    <row r="6035" spans="1:13">
      <c r="A6035" s="13">
        <f t="shared" si="94"/>
        <v>3</v>
      </c>
      <c r="B6035">
        <v>3009339</v>
      </c>
      <c r="C6035">
        <v>1400</v>
      </c>
      <c r="D6035">
        <v>1500</v>
      </c>
      <c r="E6035"/>
      <c r="F6035" t="s">
        <v>253</v>
      </c>
      <c r="G6035">
        <v>3</v>
      </c>
      <c r="H6035">
        <v>0</v>
      </c>
      <c r="I6035">
        <v>0</v>
      </c>
      <c r="J6035">
        <v>0</v>
      </c>
      <c r="K6035">
        <v>0</v>
      </c>
      <c r="L6035">
        <v>0</v>
      </c>
      <c r="M6035" t="s">
        <v>4311</v>
      </c>
    </row>
    <row r="6036" spans="1:13">
      <c r="A6036" s="13">
        <f t="shared" si="94"/>
        <v>1</v>
      </c>
      <c r="B6036">
        <v>3009340</v>
      </c>
      <c r="C6036">
        <v>1400</v>
      </c>
      <c r="D6036">
        <v>1500</v>
      </c>
      <c r="E6036"/>
      <c r="F6036" t="s">
        <v>253</v>
      </c>
      <c r="G6036">
        <v>1</v>
      </c>
      <c r="H6036">
        <v>0</v>
      </c>
      <c r="I6036">
        <v>0</v>
      </c>
      <c r="J6036">
        <v>0</v>
      </c>
      <c r="K6036">
        <v>0</v>
      </c>
      <c r="L6036">
        <v>0</v>
      </c>
      <c r="M6036" t="s">
        <v>4312</v>
      </c>
    </row>
    <row r="6037" spans="1:13">
      <c r="A6037" s="13">
        <f t="shared" si="94"/>
        <v>1</v>
      </c>
      <c r="B6037">
        <v>3009341</v>
      </c>
      <c r="C6037">
        <v>1380</v>
      </c>
      <c r="D6037">
        <v>1501</v>
      </c>
      <c r="E6037"/>
      <c r="F6037" t="s">
        <v>253</v>
      </c>
      <c r="G6037">
        <v>1</v>
      </c>
      <c r="H6037">
        <v>0</v>
      </c>
      <c r="I6037">
        <v>0</v>
      </c>
      <c r="J6037">
        <v>0</v>
      </c>
      <c r="K6037">
        <v>0</v>
      </c>
      <c r="L6037">
        <v>0</v>
      </c>
      <c r="M6037" t="s">
        <v>4313</v>
      </c>
    </row>
    <row r="6038" spans="1:13">
      <c r="A6038" s="13">
        <f t="shared" si="94"/>
        <v>1</v>
      </c>
      <c r="B6038">
        <v>3009341</v>
      </c>
      <c r="C6038">
        <v>1400</v>
      </c>
      <c r="D6038">
        <v>1500</v>
      </c>
      <c r="E6038"/>
      <c r="F6038" t="s">
        <v>253</v>
      </c>
      <c r="G6038">
        <v>1</v>
      </c>
      <c r="H6038">
        <v>0</v>
      </c>
      <c r="I6038">
        <v>0</v>
      </c>
      <c r="J6038">
        <v>0</v>
      </c>
      <c r="K6038">
        <v>0</v>
      </c>
      <c r="L6038">
        <v>0</v>
      </c>
      <c r="M6038" t="s">
        <v>4313</v>
      </c>
    </row>
    <row r="6039" spans="1:13">
      <c r="A6039" s="13">
        <f t="shared" si="94"/>
        <v>1</v>
      </c>
      <c r="B6039">
        <v>3009342</v>
      </c>
      <c r="C6039">
        <v>1400</v>
      </c>
      <c r="D6039">
        <v>1500</v>
      </c>
      <c r="E6039"/>
      <c r="F6039" t="s">
        <v>253</v>
      </c>
      <c r="G6039">
        <v>1</v>
      </c>
      <c r="H6039">
        <v>0</v>
      </c>
      <c r="I6039">
        <v>0</v>
      </c>
      <c r="J6039">
        <v>0</v>
      </c>
      <c r="K6039">
        <v>0</v>
      </c>
      <c r="L6039">
        <v>0</v>
      </c>
      <c r="M6039" t="s">
        <v>4314</v>
      </c>
    </row>
    <row r="6040" spans="1:13">
      <c r="A6040" s="13">
        <f t="shared" si="94"/>
        <v>1</v>
      </c>
      <c r="B6040">
        <v>3009343</v>
      </c>
      <c r="C6040">
        <v>1400</v>
      </c>
      <c r="D6040">
        <v>1500</v>
      </c>
      <c r="E6040"/>
      <c r="F6040" t="s">
        <v>253</v>
      </c>
      <c r="G6040">
        <v>1</v>
      </c>
      <c r="H6040">
        <v>0</v>
      </c>
      <c r="I6040">
        <v>0</v>
      </c>
      <c r="J6040">
        <v>0</v>
      </c>
      <c r="K6040">
        <v>0</v>
      </c>
      <c r="L6040">
        <v>0</v>
      </c>
      <c r="M6040" t="s">
        <v>4315</v>
      </c>
    </row>
    <row r="6041" spans="1:13">
      <c r="A6041" s="13">
        <f t="shared" si="94"/>
        <v>7</v>
      </c>
      <c r="B6041">
        <v>3009344</v>
      </c>
      <c r="C6041">
        <v>1400</v>
      </c>
      <c r="D6041">
        <v>1500</v>
      </c>
      <c r="E6041"/>
      <c r="F6041" t="s">
        <v>253</v>
      </c>
      <c r="G6041">
        <v>7</v>
      </c>
      <c r="H6041">
        <v>0</v>
      </c>
      <c r="I6041">
        <v>0</v>
      </c>
      <c r="J6041">
        <v>0</v>
      </c>
      <c r="K6041">
        <v>0</v>
      </c>
      <c r="L6041">
        <v>0</v>
      </c>
      <c r="M6041" t="s">
        <v>8037</v>
      </c>
    </row>
    <row r="6042" spans="1:13">
      <c r="A6042" s="13">
        <f t="shared" si="94"/>
        <v>1</v>
      </c>
      <c r="B6042">
        <v>3009345</v>
      </c>
      <c r="C6042">
        <v>1380</v>
      </c>
      <c r="D6042">
        <v>1500</v>
      </c>
      <c r="E6042"/>
      <c r="F6042" t="s">
        <v>253</v>
      </c>
      <c r="G6042">
        <v>1</v>
      </c>
      <c r="H6042">
        <v>0</v>
      </c>
      <c r="I6042">
        <v>0</v>
      </c>
      <c r="J6042">
        <v>0</v>
      </c>
      <c r="K6042">
        <v>0</v>
      </c>
      <c r="L6042">
        <v>0</v>
      </c>
      <c r="M6042" t="s">
        <v>4316</v>
      </c>
    </row>
    <row r="6043" spans="1:13">
      <c r="A6043" s="13">
        <f t="shared" si="94"/>
        <v>1</v>
      </c>
      <c r="B6043">
        <v>3009345</v>
      </c>
      <c r="C6043">
        <v>1400</v>
      </c>
      <c r="D6043">
        <v>1500</v>
      </c>
      <c r="E6043"/>
      <c r="F6043" t="s">
        <v>253</v>
      </c>
      <c r="G6043">
        <v>1</v>
      </c>
      <c r="H6043">
        <v>0</v>
      </c>
      <c r="I6043">
        <v>0</v>
      </c>
      <c r="J6043">
        <v>0</v>
      </c>
      <c r="K6043">
        <v>0</v>
      </c>
      <c r="L6043">
        <v>0</v>
      </c>
      <c r="M6043" t="s">
        <v>4316</v>
      </c>
    </row>
    <row r="6044" spans="1:13">
      <c r="A6044" s="13">
        <f t="shared" si="94"/>
        <v>1</v>
      </c>
      <c r="B6044">
        <v>3009348</v>
      </c>
      <c r="C6044">
        <v>1400</v>
      </c>
      <c r="D6044">
        <v>1500</v>
      </c>
      <c r="E6044"/>
      <c r="F6044" t="s">
        <v>253</v>
      </c>
      <c r="G6044">
        <v>1</v>
      </c>
      <c r="H6044">
        <v>0</v>
      </c>
      <c r="I6044">
        <v>0</v>
      </c>
      <c r="J6044">
        <v>0</v>
      </c>
      <c r="K6044">
        <v>0</v>
      </c>
      <c r="L6044">
        <v>0</v>
      </c>
      <c r="M6044" t="s">
        <v>4317</v>
      </c>
    </row>
    <row r="6045" spans="1:13">
      <c r="A6045" s="13">
        <f t="shared" si="94"/>
        <v>7</v>
      </c>
      <c r="B6045">
        <v>3009349</v>
      </c>
      <c r="C6045">
        <v>1400</v>
      </c>
      <c r="D6045">
        <v>1500</v>
      </c>
      <c r="E6045"/>
      <c r="F6045" t="s">
        <v>253</v>
      </c>
      <c r="G6045">
        <v>7</v>
      </c>
      <c r="H6045">
        <v>0</v>
      </c>
      <c r="I6045">
        <v>0</v>
      </c>
      <c r="J6045">
        <v>0</v>
      </c>
      <c r="K6045">
        <v>0</v>
      </c>
      <c r="L6045">
        <v>0</v>
      </c>
      <c r="M6045" t="s">
        <v>4318</v>
      </c>
    </row>
    <row r="6046" spans="1:13">
      <c r="A6046" s="13">
        <f t="shared" si="94"/>
        <v>1</v>
      </c>
      <c r="B6046">
        <v>3009351</v>
      </c>
      <c r="C6046">
        <v>1400</v>
      </c>
      <c r="D6046">
        <v>1500</v>
      </c>
      <c r="E6046"/>
      <c r="F6046" t="s">
        <v>253</v>
      </c>
      <c r="G6046">
        <v>1</v>
      </c>
      <c r="H6046">
        <v>0</v>
      </c>
      <c r="I6046">
        <v>0</v>
      </c>
      <c r="J6046">
        <v>0</v>
      </c>
      <c r="K6046">
        <v>0</v>
      </c>
      <c r="L6046">
        <v>0</v>
      </c>
      <c r="M6046" t="s">
        <v>4319</v>
      </c>
    </row>
    <row r="6047" spans="1:13">
      <c r="A6047" s="13">
        <f t="shared" si="94"/>
        <v>1</v>
      </c>
      <c r="B6047">
        <v>3009352</v>
      </c>
      <c r="C6047">
        <v>1400</v>
      </c>
      <c r="D6047">
        <v>1500</v>
      </c>
      <c r="E6047"/>
      <c r="F6047" t="s">
        <v>253</v>
      </c>
      <c r="G6047">
        <v>1</v>
      </c>
      <c r="H6047">
        <v>0</v>
      </c>
      <c r="I6047">
        <v>0</v>
      </c>
      <c r="J6047">
        <v>0</v>
      </c>
      <c r="K6047">
        <v>0</v>
      </c>
      <c r="L6047">
        <v>0</v>
      </c>
      <c r="M6047" t="s">
        <v>4320</v>
      </c>
    </row>
    <row r="6048" spans="1:13">
      <c r="A6048" s="13">
        <f t="shared" si="94"/>
        <v>1</v>
      </c>
      <c r="B6048">
        <v>3009353</v>
      </c>
      <c r="C6048">
        <v>1400</v>
      </c>
      <c r="D6048">
        <v>1500</v>
      </c>
      <c r="E6048"/>
      <c r="F6048" t="s">
        <v>253</v>
      </c>
      <c r="G6048">
        <v>1</v>
      </c>
      <c r="H6048">
        <v>0</v>
      </c>
      <c r="I6048">
        <v>0</v>
      </c>
      <c r="J6048">
        <v>0</v>
      </c>
      <c r="K6048">
        <v>0</v>
      </c>
      <c r="L6048">
        <v>0</v>
      </c>
      <c r="M6048" t="s">
        <v>4321</v>
      </c>
    </row>
    <row r="6049" spans="1:13">
      <c r="A6049" s="13">
        <f t="shared" si="94"/>
        <v>1</v>
      </c>
      <c r="B6049">
        <v>3009354</v>
      </c>
      <c r="C6049">
        <v>1400</v>
      </c>
      <c r="D6049">
        <v>1500</v>
      </c>
      <c r="E6049"/>
      <c r="F6049" t="s">
        <v>253</v>
      </c>
      <c r="G6049">
        <v>1</v>
      </c>
      <c r="H6049">
        <v>0</v>
      </c>
      <c r="I6049">
        <v>0</v>
      </c>
      <c r="J6049">
        <v>0</v>
      </c>
      <c r="K6049">
        <v>0</v>
      </c>
      <c r="L6049">
        <v>0</v>
      </c>
      <c r="M6049" t="s">
        <v>9267</v>
      </c>
    </row>
    <row r="6050" spans="1:13">
      <c r="A6050" s="13">
        <f t="shared" si="94"/>
        <v>2</v>
      </c>
      <c r="B6050">
        <v>3009355</v>
      </c>
      <c r="C6050">
        <v>1400</v>
      </c>
      <c r="D6050">
        <v>1500</v>
      </c>
      <c r="E6050"/>
      <c r="F6050" t="s">
        <v>253</v>
      </c>
      <c r="G6050">
        <v>2</v>
      </c>
      <c r="H6050">
        <v>0</v>
      </c>
      <c r="I6050">
        <v>0</v>
      </c>
      <c r="J6050">
        <v>0</v>
      </c>
      <c r="K6050">
        <v>0</v>
      </c>
      <c r="L6050">
        <v>0</v>
      </c>
      <c r="M6050" t="s">
        <v>4322</v>
      </c>
    </row>
    <row r="6051" spans="1:13">
      <c r="A6051" s="13">
        <f t="shared" si="94"/>
        <v>10</v>
      </c>
      <c r="B6051">
        <v>3009356</v>
      </c>
      <c r="C6051">
        <v>1400</v>
      </c>
      <c r="D6051">
        <v>1500</v>
      </c>
      <c r="E6051"/>
      <c r="F6051" t="s">
        <v>253</v>
      </c>
      <c r="G6051">
        <v>10</v>
      </c>
      <c r="H6051">
        <v>0</v>
      </c>
      <c r="I6051">
        <v>0</v>
      </c>
      <c r="J6051">
        <v>0</v>
      </c>
      <c r="K6051">
        <v>0</v>
      </c>
      <c r="L6051">
        <v>0</v>
      </c>
      <c r="M6051" t="s">
        <v>4323</v>
      </c>
    </row>
    <row r="6052" spans="1:13">
      <c r="A6052" s="13">
        <f t="shared" si="94"/>
        <v>1</v>
      </c>
      <c r="B6052">
        <v>3009357</v>
      </c>
      <c r="C6052">
        <v>1400</v>
      </c>
      <c r="D6052">
        <v>1500</v>
      </c>
      <c r="E6052"/>
      <c r="F6052" t="s">
        <v>253</v>
      </c>
      <c r="G6052">
        <v>1</v>
      </c>
      <c r="H6052">
        <v>0</v>
      </c>
      <c r="I6052">
        <v>0</v>
      </c>
      <c r="J6052">
        <v>0</v>
      </c>
      <c r="K6052">
        <v>0</v>
      </c>
      <c r="L6052">
        <v>0</v>
      </c>
      <c r="M6052" t="s">
        <v>8231</v>
      </c>
    </row>
    <row r="6053" spans="1:13">
      <c r="A6053" s="13">
        <f t="shared" si="94"/>
        <v>232</v>
      </c>
      <c r="B6053">
        <v>3009358</v>
      </c>
      <c r="C6053">
        <v>1400</v>
      </c>
      <c r="D6053">
        <v>1500</v>
      </c>
      <c r="E6053"/>
      <c r="F6053" t="s">
        <v>253</v>
      </c>
      <c r="G6053">
        <v>232</v>
      </c>
      <c r="H6053">
        <v>0</v>
      </c>
      <c r="I6053">
        <v>0</v>
      </c>
      <c r="J6053">
        <v>0</v>
      </c>
      <c r="K6053">
        <v>0</v>
      </c>
      <c r="L6053">
        <v>0</v>
      </c>
      <c r="M6053" t="s">
        <v>4324</v>
      </c>
    </row>
    <row r="6054" spans="1:13">
      <c r="A6054" s="13">
        <f t="shared" si="94"/>
        <v>5</v>
      </c>
      <c r="B6054">
        <v>3009359</v>
      </c>
      <c r="C6054">
        <v>1400</v>
      </c>
      <c r="D6054">
        <v>1500</v>
      </c>
      <c r="E6054"/>
      <c r="F6054" t="s">
        <v>253</v>
      </c>
      <c r="G6054">
        <v>5</v>
      </c>
      <c r="H6054">
        <v>0</v>
      </c>
      <c r="I6054">
        <v>0</v>
      </c>
      <c r="J6054">
        <v>0</v>
      </c>
      <c r="K6054">
        <v>0</v>
      </c>
      <c r="L6054">
        <v>0</v>
      </c>
      <c r="M6054" t="s">
        <v>4325</v>
      </c>
    </row>
    <row r="6055" spans="1:13">
      <c r="A6055" s="13">
        <f t="shared" si="94"/>
        <v>1</v>
      </c>
      <c r="B6055">
        <v>3009360</v>
      </c>
      <c r="C6055">
        <v>1400</v>
      </c>
      <c r="D6055">
        <v>1500</v>
      </c>
      <c r="E6055"/>
      <c r="F6055" t="s">
        <v>253</v>
      </c>
      <c r="G6055">
        <v>1</v>
      </c>
      <c r="H6055">
        <v>0</v>
      </c>
      <c r="I6055">
        <v>0</v>
      </c>
      <c r="J6055">
        <v>0</v>
      </c>
      <c r="K6055">
        <v>0</v>
      </c>
      <c r="L6055">
        <v>0</v>
      </c>
      <c r="M6055" t="s">
        <v>9134</v>
      </c>
    </row>
    <row r="6056" spans="1:13">
      <c r="A6056" s="13">
        <f t="shared" si="94"/>
        <v>2</v>
      </c>
      <c r="B6056">
        <v>3009361</v>
      </c>
      <c r="C6056">
        <v>1400</v>
      </c>
      <c r="D6056">
        <v>1500</v>
      </c>
      <c r="E6056"/>
      <c r="F6056" t="s">
        <v>253</v>
      </c>
      <c r="G6056">
        <v>2</v>
      </c>
      <c r="H6056">
        <v>0</v>
      </c>
      <c r="I6056">
        <v>0</v>
      </c>
      <c r="J6056">
        <v>0</v>
      </c>
      <c r="K6056">
        <v>0</v>
      </c>
      <c r="L6056">
        <v>0</v>
      </c>
      <c r="M6056" t="s">
        <v>4326</v>
      </c>
    </row>
    <row r="6057" spans="1:13">
      <c r="A6057" s="13">
        <f t="shared" si="94"/>
        <v>7</v>
      </c>
      <c r="B6057">
        <v>3009362</v>
      </c>
      <c r="C6057">
        <v>1400</v>
      </c>
      <c r="D6057">
        <v>1500</v>
      </c>
      <c r="E6057"/>
      <c r="F6057" t="s">
        <v>253</v>
      </c>
      <c r="G6057">
        <v>7</v>
      </c>
      <c r="H6057">
        <v>0</v>
      </c>
      <c r="I6057">
        <v>0</v>
      </c>
      <c r="J6057">
        <v>0</v>
      </c>
      <c r="K6057">
        <v>0</v>
      </c>
      <c r="L6057">
        <v>0</v>
      </c>
      <c r="M6057" t="s">
        <v>4327</v>
      </c>
    </row>
    <row r="6058" spans="1:13">
      <c r="A6058" s="13">
        <f t="shared" si="94"/>
        <v>15</v>
      </c>
      <c r="B6058">
        <v>3009363</v>
      </c>
      <c r="C6058">
        <v>1400</v>
      </c>
      <c r="D6058">
        <v>1500</v>
      </c>
      <c r="E6058"/>
      <c r="F6058" t="s">
        <v>253</v>
      </c>
      <c r="G6058">
        <v>15</v>
      </c>
      <c r="H6058">
        <v>0</v>
      </c>
      <c r="I6058">
        <v>0</v>
      </c>
      <c r="J6058">
        <v>0</v>
      </c>
      <c r="K6058">
        <v>0</v>
      </c>
      <c r="L6058">
        <v>0</v>
      </c>
      <c r="M6058" t="s">
        <v>4328</v>
      </c>
    </row>
    <row r="6059" spans="1:13">
      <c r="A6059" s="13">
        <f t="shared" si="94"/>
        <v>2</v>
      </c>
      <c r="B6059">
        <v>3009364</v>
      </c>
      <c r="C6059">
        <v>1400</v>
      </c>
      <c r="D6059">
        <v>1500</v>
      </c>
      <c r="E6059"/>
      <c r="F6059" t="s">
        <v>253</v>
      </c>
      <c r="G6059">
        <v>2</v>
      </c>
      <c r="H6059">
        <v>0</v>
      </c>
      <c r="I6059">
        <v>0</v>
      </c>
      <c r="J6059">
        <v>0</v>
      </c>
      <c r="K6059">
        <v>0</v>
      </c>
      <c r="L6059">
        <v>0</v>
      </c>
      <c r="M6059" t="s">
        <v>4329</v>
      </c>
    </row>
    <row r="6060" spans="1:13">
      <c r="A6060" s="13">
        <f t="shared" si="94"/>
        <v>4</v>
      </c>
      <c r="B6060">
        <v>3009365</v>
      </c>
      <c r="C6060">
        <v>1400</v>
      </c>
      <c r="D6060">
        <v>1500</v>
      </c>
      <c r="E6060"/>
      <c r="F6060" t="s">
        <v>253</v>
      </c>
      <c r="G6060">
        <v>4</v>
      </c>
      <c r="H6060">
        <v>0</v>
      </c>
      <c r="I6060">
        <v>0</v>
      </c>
      <c r="J6060">
        <v>0</v>
      </c>
      <c r="K6060">
        <v>0</v>
      </c>
      <c r="L6060">
        <v>0</v>
      </c>
      <c r="M6060" t="s">
        <v>4330</v>
      </c>
    </row>
    <row r="6061" spans="1:13">
      <c r="A6061" s="13">
        <f t="shared" si="94"/>
        <v>2</v>
      </c>
      <c r="B6061">
        <v>3009367</v>
      </c>
      <c r="C6061">
        <v>1400</v>
      </c>
      <c r="D6061">
        <v>1500</v>
      </c>
      <c r="E6061"/>
      <c r="F6061" t="s">
        <v>253</v>
      </c>
      <c r="G6061">
        <v>2</v>
      </c>
      <c r="H6061">
        <v>0</v>
      </c>
      <c r="I6061">
        <v>0</v>
      </c>
      <c r="J6061">
        <v>0</v>
      </c>
      <c r="K6061">
        <v>0</v>
      </c>
      <c r="L6061">
        <v>0</v>
      </c>
      <c r="M6061" t="s">
        <v>4331</v>
      </c>
    </row>
    <row r="6062" spans="1:13">
      <c r="A6062" s="13">
        <f t="shared" si="94"/>
        <v>3</v>
      </c>
      <c r="B6062">
        <v>3009368</v>
      </c>
      <c r="C6062">
        <v>1400</v>
      </c>
      <c r="D6062">
        <v>1500</v>
      </c>
      <c r="E6062"/>
      <c r="F6062" t="s">
        <v>253</v>
      </c>
      <c r="G6062">
        <v>3</v>
      </c>
      <c r="H6062">
        <v>0</v>
      </c>
      <c r="I6062">
        <v>0</v>
      </c>
      <c r="J6062">
        <v>0</v>
      </c>
      <c r="K6062">
        <v>0</v>
      </c>
      <c r="L6062">
        <v>0</v>
      </c>
      <c r="M6062" t="s">
        <v>4332</v>
      </c>
    </row>
    <row r="6063" spans="1:13">
      <c r="A6063" s="13">
        <f t="shared" si="94"/>
        <v>10000</v>
      </c>
      <c r="B6063">
        <v>3009369</v>
      </c>
      <c r="C6063">
        <v>1400</v>
      </c>
      <c r="D6063">
        <v>1500</v>
      </c>
      <c r="E6063"/>
      <c r="F6063" t="s">
        <v>253</v>
      </c>
      <c r="G6063" s="177">
        <v>10000</v>
      </c>
      <c r="H6063">
        <v>0</v>
      </c>
      <c r="I6063">
        <v>0</v>
      </c>
      <c r="J6063">
        <v>0</v>
      </c>
      <c r="K6063">
        <v>0</v>
      </c>
      <c r="L6063">
        <v>0</v>
      </c>
      <c r="M6063" t="s">
        <v>8106</v>
      </c>
    </row>
    <row r="6064" spans="1:13">
      <c r="A6064" s="13">
        <f t="shared" si="94"/>
        <v>1851</v>
      </c>
      <c r="B6064">
        <v>3009370</v>
      </c>
      <c r="C6064">
        <v>1400</v>
      </c>
      <c r="D6064">
        <v>1500</v>
      </c>
      <c r="E6064"/>
      <c r="F6064" t="s">
        <v>253</v>
      </c>
      <c r="G6064" s="177">
        <v>1851</v>
      </c>
      <c r="H6064">
        <v>0</v>
      </c>
      <c r="I6064">
        <v>0</v>
      </c>
      <c r="J6064">
        <v>0</v>
      </c>
      <c r="K6064">
        <v>0</v>
      </c>
      <c r="L6064">
        <v>0</v>
      </c>
      <c r="M6064" t="s">
        <v>4333</v>
      </c>
    </row>
    <row r="6065" spans="1:13">
      <c r="A6065" s="13">
        <f t="shared" si="94"/>
        <v>5</v>
      </c>
      <c r="B6065">
        <v>3009371</v>
      </c>
      <c r="C6065">
        <v>1400</v>
      </c>
      <c r="D6065">
        <v>1500</v>
      </c>
      <c r="E6065"/>
      <c r="F6065" t="s">
        <v>1284</v>
      </c>
      <c r="G6065">
        <v>5</v>
      </c>
      <c r="H6065">
        <v>0</v>
      </c>
      <c r="I6065">
        <v>0</v>
      </c>
      <c r="J6065">
        <v>0</v>
      </c>
      <c r="K6065">
        <v>0</v>
      </c>
      <c r="L6065">
        <v>0</v>
      </c>
      <c r="M6065" t="s">
        <v>4334</v>
      </c>
    </row>
    <row r="6066" spans="1:13">
      <c r="A6066" s="13">
        <f t="shared" si="94"/>
        <v>8</v>
      </c>
      <c r="B6066">
        <v>3009372</v>
      </c>
      <c r="C6066">
        <v>1400</v>
      </c>
      <c r="D6066">
        <v>1500</v>
      </c>
      <c r="E6066"/>
      <c r="F6066" t="s">
        <v>1284</v>
      </c>
      <c r="G6066">
        <v>8</v>
      </c>
      <c r="H6066">
        <v>0</v>
      </c>
      <c r="I6066">
        <v>0</v>
      </c>
      <c r="J6066">
        <v>0</v>
      </c>
      <c r="K6066">
        <v>0</v>
      </c>
      <c r="L6066">
        <v>0</v>
      </c>
      <c r="M6066" t="s">
        <v>4335</v>
      </c>
    </row>
    <row r="6067" spans="1:13">
      <c r="A6067" s="13">
        <f t="shared" si="94"/>
        <v>6</v>
      </c>
      <c r="B6067">
        <v>3009373</v>
      </c>
      <c r="C6067">
        <v>1400</v>
      </c>
      <c r="D6067">
        <v>1500</v>
      </c>
      <c r="E6067"/>
      <c r="F6067" t="s">
        <v>1284</v>
      </c>
      <c r="G6067">
        <v>6</v>
      </c>
      <c r="H6067">
        <v>0</v>
      </c>
      <c r="I6067">
        <v>0</v>
      </c>
      <c r="J6067">
        <v>0</v>
      </c>
      <c r="K6067">
        <v>0</v>
      </c>
      <c r="L6067">
        <v>0</v>
      </c>
      <c r="M6067" t="s">
        <v>4336</v>
      </c>
    </row>
    <row r="6068" spans="1:13">
      <c r="A6068" s="13">
        <f t="shared" si="94"/>
        <v>4</v>
      </c>
      <c r="B6068">
        <v>3009374</v>
      </c>
      <c r="C6068">
        <v>1400</v>
      </c>
      <c r="D6068">
        <v>1500</v>
      </c>
      <c r="E6068"/>
      <c r="F6068" t="s">
        <v>1284</v>
      </c>
      <c r="G6068">
        <v>4</v>
      </c>
      <c r="H6068">
        <v>0</v>
      </c>
      <c r="I6068">
        <v>0</v>
      </c>
      <c r="J6068">
        <v>0</v>
      </c>
      <c r="K6068">
        <v>0</v>
      </c>
      <c r="L6068">
        <v>0</v>
      </c>
      <c r="M6068" t="s">
        <v>8672</v>
      </c>
    </row>
    <row r="6069" spans="1:13">
      <c r="A6069" s="13">
        <f t="shared" si="94"/>
        <v>2</v>
      </c>
      <c r="B6069">
        <v>3009375</v>
      </c>
      <c r="C6069">
        <v>1400</v>
      </c>
      <c r="D6069">
        <v>1500</v>
      </c>
      <c r="E6069"/>
      <c r="F6069" t="s">
        <v>1284</v>
      </c>
      <c r="G6069">
        <v>2</v>
      </c>
      <c r="H6069">
        <v>0</v>
      </c>
      <c r="I6069">
        <v>0</v>
      </c>
      <c r="J6069">
        <v>0</v>
      </c>
      <c r="K6069">
        <v>0</v>
      </c>
      <c r="L6069">
        <v>0</v>
      </c>
      <c r="M6069" t="s">
        <v>4337</v>
      </c>
    </row>
    <row r="6070" spans="1:13">
      <c r="A6070" s="13">
        <f t="shared" si="94"/>
        <v>2</v>
      </c>
      <c r="B6070">
        <v>3009376</v>
      </c>
      <c r="C6070">
        <v>1400</v>
      </c>
      <c r="D6070">
        <v>1500</v>
      </c>
      <c r="E6070"/>
      <c r="F6070" t="s">
        <v>1284</v>
      </c>
      <c r="G6070">
        <v>2</v>
      </c>
      <c r="H6070">
        <v>0</v>
      </c>
      <c r="I6070">
        <v>0</v>
      </c>
      <c r="J6070">
        <v>0</v>
      </c>
      <c r="K6070">
        <v>0</v>
      </c>
      <c r="L6070">
        <v>0</v>
      </c>
      <c r="M6070" t="s">
        <v>4338</v>
      </c>
    </row>
    <row r="6071" spans="1:13">
      <c r="A6071" s="13">
        <f t="shared" si="94"/>
        <v>3</v>
      </c>
      <c r="B6071">
        <v>3009377</v>
      </c>
      <c r="C6071">
        <v>1400</v>
      </c>
      <c r="D6071">
        <v>1500</v>
      </c>
      <c r="E6071"/>
      <c r="F6071" t="s">
        <v>1284</v>
      </c>
      <c r="G6071">
        <v>3</v>
      </c>
      <c r="H6071">
        <v>0</v>
      </c>
      <c r="I6071">
        <v>0</v>
      </c>
      <c r="J6071">
        <v>0</v>
      </c>
      <c r="K6071">
        <v>0</v>
      </c>
      <c r="L6071">
        <v>0</v>
      </c>
      <c r="M6071" t="s">
        <v>4339</v>
      </c>
    </row>
    <row r="6072" spans="1:13">
      <c r="A6072" s="13">
        <f t="shared" si="94"/>
        <v>1</v>
      </c>
      <c r="B6072">
        <v>3009378</v>
      </c>
      <c r="C6072">
        <v>1400</v>
      </c>
      <c r="D6072">
        <v>1500</v>
      </c>
      <c r="E6072"/>
      <c r="F6072" t="s">
        <v>253</v>
      </c>
      <c r="G6072">
        <v>1</v>
      </c>
      <c r="H6072">
        <v>0</v>
      </c>
      <c r="I6072">
        <v>0</v>
      </c>
      <c r="J6072">
        <v>0</v>
      </c>
      <c r="K6072">
        <v>0</v>
      </c>
      <c r="L6072">
        <v>0</v>
      </c>
      <c r="M6072" t="s">
        <v>8645</v>
      </c>
    </row>
    <row r="6073" spans="1:13">
      <c r="A6073" s="13">
        <f t="shared" si="94"/>
        <v>1</v>
      </c>
      <c r="B6073">
        <v>3009379</v>
      </c>
      <c r="C6073">
        <v>1400</v>
      </c>
      <c r="D6073">
        <v>1500</v>
      </c>
      <c r="E6073"/>
      <c r="F6073" t="s">
        <v>253</v>
      </c>
      <c r="G6073">
        <v>1</v>
      </c>
      <c r="H6073">
        <v>0</v>
      </c>
      <c r="I6073">
        <v>0</v>
      </c>
      <c r="J6073">
        <v>0</v>
      </c>
      <c r="K6073">
        <v>0</v>
      </c>
      <c r="L6073">
        <v>0</v>
      </c>
      <c r="M6073" t="s">
        <v>4340</v>
      </c>
    </row>
    <row r="6074" spans="1:13">
      <c r="A6074" s="13">
        <f t="shared" si="94"/>
        <v>2250</v>
      </c>
      <c r="B6074">
        <v>3009381</v>
      </c>
      <c r="C6074">
        <v>1400</v>
      </c>
      <c r="D6074">
        <v>1500</v>
      </c>
      <c r="E6074"/>
      <c r="F6074" t="s">
        <v>253</v>
      </c>
      <c r="G6074" s="177">
        <v>2250</v>
      </c>
      <c r="H6074">
        <v>0</v>
      </c>
      <c r="I6074">
        <v>0</v>
      </c>
      <c r="J6074">
        <v>0</v>
      </c>
      <c r="K6074">
        <v>0</v>
      </c>
      <c r="L6074">
        <v>0</v>
      </c>
      <c r="M6074" t="s">
        <v>4341</v>
      </c>
    </row>
    <row r="6075" spans="1:13">
      <c r="A6075" s="13">
        <f t="shared" si="94"/>
        <v>2</v>
      </c>
      <c r="B6075">
        <v>3009382</v>
      </c>
      <c r="C6075">
        <v>1400</v>
      </c>
      <c r="D6075">
        <v>1500</v>
      </c>
      <c r="E6075"/>
      <c r="F6075" t="s">
        <v>253</v>
      </c>
      <c r="G6075">
        <v>2</v>
      </c>
      <c r="H6075">
        <v>0</v>
      </c>
      <c r="I6075">
        <v>0</v>
      </c>
      <c r="J6075">
        <v>0</v>
      </c>
      <c r="K6075">
        <v>0</v>
      </c>
      <c r="L6075">
        <v>0</v>
      </c>
      <c r="M6075" t="s">
        <v>4342</v>
      </c>
    </row>
    <row r="6076" spans="1:13">
      <c r="A6076" s="13">
        <f t="shared" si="94"/>
        <v>11</v>
      </c>
      <c r="B6076">
        <v>3009383</v>
      </c>
      <c r="C6076">
        <v>1400</v>
      </c>
      <c r="D6076">
        <v>1500</v>
      </c>
      <c r="E6076"/>
      <c r="F6076" t="s">
        <v>253</v>
      </c>
      <c r="G6076">
        <v>11</v>
      </c>
      <c r="H6076">
        <v>0</v>
      </c>
      <c r="I6076">
        <v>0</v>
      </c>
      <c r="J6076">
        <v>0</v>
      </c>
      <c r="K6076">
        <v>0</v>
      </c>
      <c r="L6076">
        <v>0</v>
      </c>
      <c r="M6076" t="s">
        <v>4343</v>
      </c>
    </row>
    <row r="6077" spans="1:13">
      <c r="A6077" s="13">
        <f t="shared" si="94"/>
        <v>9</v>
      </c>
      <c r="B6077">
        <v>3009384</v>
      </c>
      <c r="C6077">
        <v>1400</v>
      </c>
      <c r="D6077">
        <v>1500</v>
      </c>
      <c r="E6077"/>
      <c r="F6077" t="s">
        <v>253</v>
      </c>
      <c r="G6077">
        <v>9</v>
      </c>
      <c r="H6077">
        <v>0</v>
      </c>
      <c r="I6077">
        <v>0</v>
      </c>
      <c r="J6077">
        <v>0</v>
      </c>
      <c r="K6077">
        <v>0</v>
      </c>
      <c r="L6077">
        <v>0</v>
      </c>
      <c r="M6077" t="s">
        <v>4344</v>
      </c>
    </row>
    <row r="6078" spans="1:13">
      <c r="A6078" s="13">
        <f t="shared" si="94"/>
        <v>1</v>
      </c>
      <c r="B6078">
        <v>3009385</v>
      </c>
      <c r="C6078">
        <v>1400</v>
      </c>
      <c r="D6078">
        <v>1500</v>
      </c>
      <c r="E6078"/>
      <c r="F6078" t="s">
        <v>253</v>
      </c>
      <c r="G6078">
        <v>1</v>
      </c>
      <c r="H6078">
        <v>0</v>
      </c>
      <c r="I6078">
        <v>0</v>
      </c>
      <c r="J6078">
        <v>0</v>
      </c>
      <c r="K6078">
        <v>0</v>
      </c>
      <c r="L6078">
        <v>0</v>
      </c>
      <c r="M6078" t="s">
        <v>4345</v>
      </c>
    </row>
    <row r="6079" spans="1:13">
      <c r="A6079" s="13">
        <f t="shared" si="94"/>
        <v>1</v>
      </c>
      <c r="B6079">
        <v>3009386</v>
      </c>
      <c r="C6079">
        <v>1400</v>
      </c>
      <c r="D6079">
        <v>1500</v>
      </c>
      <c r="E6079"/>
      <c r="F6079" t="s">
        <v>253</v>
      </c>
      <c r="G6079">
        <v>1</v>
      </c>
      <c r="H6079">
        <v>0</v>
      </c>
      <c r="I6079">
        <v>0</v>
      </c>
      <c r="J6079">
        <v>0</v>
      </c>
      <c r="K6079">
        <v>0</v>
      </c>
      <c r="L6079">
        <v>0</v>
      </c>
      <c r="M6079" t="s">
        <v>4346</v>
      </c>
    </row>
    <row r="6080" spans="1:13">
      <c r="A6080" s="13">
        <f t="shared" si="94"/>
        <v>2</v>
      </c>
      <c r="B6080">
        <v>3009387</v>
      </c>
      <c r="C6080">
        <v>1400</v>
      </c>
      <c r="D6080">
        <v>1500</v>
      </c>
      <c r="E6080"/>
      <c r="F6080" t="s">
        <v>253</v>
      </c>
      <c r="G6080">
        <v>2</v>
      </c>
      <c r="H6080">
        <v>0</v>
      </c>
      <c r="I6080">
        <v>0</v>
      </c>
      <c r="J6080">
        <v>0</v>
      </c>
      <c r="K6080">
        <v>0</v>
      </c>
      <c r="L6080">
        <v>0</v>
      </c>
      <c r="M6080" t="s">
        <v>8856</v>
      </c>
    </row>
    <row r="6081" spans="1:13">
      <c r="A6081" s="13">
        <f t="shared" si="94"/>
        <v>4</v>
      </c>
      <c r="B6081">
        <v>3009388</v>
      </c>
      <c r="C6081">
        <v>1400</v>
      </c>
      <c r="D6081">
        <v>1500</v>
      </c>
      <c r="E6081"/>
      <c r="F6081" t="s">
        <v>253</v>
      </c>
      <c r="G6081">
        <v>4</v>
      </c>
      <c r="H6081">
        <v>0</v>
      </c>
      <c r="I6081">
        <v>0</v>
      </c>
      <c r="J6081">
        <v>0</v>
      </c>
      <c r="K6081">
        <v>0</v>
      </c>
      <c r="L6081">
        <v>0</v>
      </c>
      <c r="M6081" t="s">
        <v>9330</v>
      </c>
    </row>
    <row r="6082" spans="1:13">
      <c r="A6082" s="13">
        <f t="shared" si="94"/>
        <v>2</v>
      </c>
      <c r="B6082">
        <v>3009390</v>
      </c>
      <c r="C6082">
        <v>1400</v>
      </c>
      <c r="D6082">
        <v>1500</v>
      </c>
      <c r="E6082"/>
      <c r="F6082" t="s">
        <v>253</v>
      </c>
      <c r="G6082">
        <v>2</v>
      </c>
      <c r="H6082">
        <v>0</v>
      </c>
      <c r="I6082">
        <v>0</v>
      </c>
      <c r="J6082">
        <v>0</v>
      </c>
      <c r="K6082">
        <v>0</v>
      </c>
      <c r="L6082">
        <v>0</v>
      </c>
      <c r="M6082" t="s">
        <v>4347</v>
      </c>
    </row>
    <row r="6083" spans="1:13">
      <c r="A6083" s="13">
        <f t="shared" ref="A6083:A6146" si="95">G6083+H6083+I6083</f>
        <v>1</v>
      </c>
      <c r="B6083">
        <v>3009391</v>
      </c>
      <c r="C6083">
        <v>1400</v>
      </c>
      <c r="D6083">
        <v>1500</v>
      </c>
      <c r="E6083"/>
      <c r="F6083" t="s">
        <v>253</v>
      </c>
      <c r="G6083">
        <v>1</v>
      </c>
      <c r="H6083">
        <v>0</v>
      </c>
      <c r="I6083">
        <v>0</v>
      </c>
      <c r="J6083">
        <v>0</v>
      </c>
      <c r="K6083">
        <v>0</v>
      </c>
      <c r="L6083">
        <v>0</v>
      </c>
      <c r="M6083" t="s">
        <v>4348</v>
      </c>
    </row>
    <row r="6084" spans="1:13">
      <c r="A6084" s="13">
        <f t="shared" si="95"/>
        <v>1256</v>
      </c>
      <c r="B6084">
        <v>3009392</v>
      </c>
      <c r="C6084">
        <v>1400</v>
      </c>
      <c r="D6084">
        <v>1500</v>
      </c>
      <c r="E6084"/>
      <c r="F6084" t="s">
        <v>253</v>
      </c>
      <c r="G6084" s="177">
        <v>1256</v>
      </c>
      <c r="H6084">
        <v>0</v>
      </c>
      <c r="I6084">
        <v>0</v>
      </c>
      <c r="J6084">
        <v>0</v>
      </c>
      <c r="K6084">
        <v>0</v>
      </c>
      <c r="L6084">
        <v>0</v>
      </c>
      <c r="M6084" t="s">
        <v>4349</v>
      </c>
    </row>
    <row r="6085" spans="1:13">
      <c r="A6085" s="13">
        <f t="shared" si="95"/>
        <v>1</v>
      </c>
      <c r="B6085">
        <v>3009393</v>
      </c>
      <c r="C6085">
        <v>1400</v>
      </c>
      <c r="D6085">
        <v>1500</v>
      </c>
      <c r="E6085"/>
      <c r="F6085" t="s">
        <v>253</v>
      </c>
      <c r="G6085">
        <v>1</v>
      </c>
      <c r="H6085">
        <v>0</v>
      </c>
      <c r="I6085">
        <v>0</v>
      </c>
      <c r="J6085">
        <v>0</v>
      </c>
      <c r="K6085">
        <v>0</v>
      </c>
      <c r="L6085">
        <v>0</v>
      </c>
      <c r="M6085" t="s">
        <v>8721</v>
      </c>
    </row>
    <row r="6086" spans="1:13">
      <c r="A6086" s="13">
        <f t="shared" si="95"/>
        <v>6</v>
      </c>
      <c r="B6086">
        <v>3009394</v>
      </c>
      <c r="C6086">
        <v>1400</v>
      </c>
      <c r="D6086">
        <v>1500</v>
      </c>
      <c r="E6086"/>
      <c r="F6086" t="s">
        <v>253</v>
      </c>
      <c r="G6086">
        <v>6</v>
      </c>
      <c r="H6086">
        <v>0</v>
      </c>
      <c r="I6086">
        <v>0</v>
      </c>
      <c r="J6086">
        <v>0</v>
      </c>
      <c r="K6086">
        <v>0</v>
      </c>
      <c r="L6086">
        <v>0</v>
      </c>
      <c r="M6086" t="s">
        <v>8646</v>
      </c>
    </row>
    <row r="6087" spans="1:13">
      <c r="A6087" s="13">
        <f t="shared" si="95"/>
        <v>1</v>
      </c>
      <c r="B6087">
        <v>3009395</v>
      </c>
      <c r="C6087">
        <v>1400</v>
      </c>
      <c r="D6087">
        <v>1500</v>
      </c>
      <c r="E6087"/>
      <c r="F6087" t="s">
        <v>253</v>
      </c>
      <c r="G6087">
        <v>1</v>
      </c>
      <c r="H6087">
        <v>0</v>
      </c>
      <c r="I6087">
        <v>0</v>
      </c>
      <c r="J6087">
        <v>0</v>
      </c>
      <c r="K6087">
        <v>0</v>
      </c>
      <c r="L6087">
        <v>0</v>
      </c>
      <c r="M6087" t="s">
        <v>4350</v>
      </c>
    </row>
    <row r="6088" spans="1:13">
      <c r="A6088" s="13">
        <f t="shared" si="95"/>
        <v>4</v>
      </c>
      <c r="B6088">
        <v>3009396</v>
      </c>
      <c r="C6088">
        <v>1400</v>
      </c>
      <c r="D6088">
        <v>1500</v>
      </c>
      <c r="E6088"/>
      <c r="F6088" t="s">
        <v>253</v>
      </c>
      <c r="G6088">
        <v>4</v>
      </c>
      <c r="H6088">
        <v>0</v>
      </c>
      <c r="I6088">
        <v>0</v>
      </c>
      <c r="J6088">
        <v>0</v>
      </c>
      <c r="K6088">
        <v>0</v>
      </c>
      <c r="L6088">
        <v>0</v>
      </c>
      <c r="M6088" t="s">
        <v>8591</v>
      </c>
    </row>
    <row r="6089" spans="1:13">
      <c r="A6089" s="13">
        <f t="shared" si="95"/>
        <v>11</v>
      </c>
      <c r="B6089">
        <v>3009397</v>
      </c>
      <c r="C6089">
        <v>1400</v>
      </c>
      <c r="D6089">
        <v>1500</v>
      </c>
      <c r="E6089"/>
      <c r="F6089" t="s">
        <v>2956</v>
      </c>
      <c r="G6089">
        <v>11</v>
      </c>
      <c r="H6089">
        <v>0</v>
      </c>
      <c r="I6089">
        <v>0</v>
      </c>
      <c r="J6089">
        <v>0</v>
      </c>
      <c r="K6089">
        <v>0</v>
      </c>
      <c r="L6089">
        <v>0</v>
      </c>
      <c r="M6089" t="s">
        <v>4351</v>
      </c>
    </row>
    <row r="6090" spans="1:13">
      <c r="A6090" s="13">
        <f t="shared" si="95"/>
        <v>4</v>
      </c>
      <c r="B6090">
        <v>3009398</v>
      </c>
      <c r="C6090">
        <v>1400</v>
      </c>
      <c r="D6090">
        <v>1500</v>
      </c>
      <c r="E6090"/>
      <c r="F6090" t="s">
        <v>555</v>
      </c>
      <c r="G6090">
        <v>4</v>
      </c>
      <c r="H6090">
        <v>0</v>
      </c>
      <c r="I6090">
        <v>0</v>
      </c>
      <c r="J6090">
        <v>0</v>
      </c>
      <c r="K6090">
        <v>0</v>
      </c>
      <c r="L6090">
        <v>0</v>
      </c>
      <c r="M6090" t="s">
        <v>4352</v>
      </c>
    </row>
    <row r="6091" spans="1:13">
      <c r="A6091" s="13">
        <f t="shared" si="95"/>
        <v>2</v>
      </c>
      <c r="B6091">
        <v>3009399</v>
      </c>
      <c r="C6091">
        <v>1400</v>
      </c>
      <c r="D6091">
        <v>1500</v>
      </c>
      <c r="E6091"/>
      <c r="F6091" t="s">
        <v>555</v>
      </c>
      <c r="G6091">
        <v>2</v>
      </c>
      <c r="H6091">
        <v>0</v>
      </c>
      <c r="I6091">
        <v>0</v>
      </c>
      <c r="J6091">
        <v>0</v>
      </c>
      <c r="K6091">
        <v>0</v>
      </c>
      <c r="L6091">
        <v>0</v>
      </c>
      <c r="M6091" t="s">
        <v>8161</v>
      </c>
    </row>
    <row r="6092" spans="1:13">
      <c r="A6092" s="13">
        <f t="shared" si="95"/>
        <v>8</v>
      </c>
      <c r="B6092">
        <v>3009400</v>
      </c>
      <c r="C6092">
        <v>1400</v>
      </c>
      <c r="D6092">
        <v>1500</v>
      </c>
      <c r="E6092"/>
      <c r="F6092" t="s">
        <v>555</v>
      </c>
      <c r="G6092">
        <v>8</v>
      </c>
      <c r="H6092">
        <v>0</v>
      </c>
      <c r="I6092">
        <v>0</v>
      </c>
      <c r="J6092">
        <v>0</v>
      </c>
      <c r="K6092">
        <v>0</v>
      </c>
      <c r="L6092">
        <v>0</v>
      </c>
      <c r="M6092" t="s">
        <v>9401</v>
      </c>
    </row>
    <row r="6093" spans="1:13">
      <c r="A6093" s="13">
        <f t="shared" si="95"/>
        <v>1</v>
      </c>
      <c r="B6093">
        <v>3009401</v>
      </c>
      <c r="C6093">
        <v>1400</v>
      </c>
      <c r="D6093">
        <v>1500</v>
      </c>
      <c r="E6093"/>
      <c r="F6093" t="s">
        <v>555</v>
      </c>
      <c r="G6093">
        <v>1</v>
      </c>
      <c r="H6093">
        <v>0</v>
      </c>
      <c r="I6093">
        <v>0</v>
      </c>
      <c r="J6093">
        <v>0</v>
      </c>
      <c r="K6093">
        <v>0</v>
      </c>
      <c r="L6093">
        <v>0</v>
      </c>
      <c r="M6093" t="s">
        <v>4353</v>
      </c>
    </row>
    <row r="6094" spans="1:13">
      <c r="A6094" s="13">
        <f t="shared" si="95"/>
        <v>1</v>
      </c>
      <c r="B6094">
        <v>3009402</v>
      </c>
      <c r="C6094">
        <v>1400</v>
      </c>
      <c r="D6094">
        <v>1500</v>
      </c>
      <c r="E6094"/>
      <c r="F6094" t="s">
        <v>555</v>
      </c>
      <c r="G6094">
        <v>1</v>
      </c>
      <c r="H6094">
        <v>0</v>
      </c>
      <c r="I6094">
        <v>0</v>
      </c>
      <c r="J6094">
        <v>0</v>
      </c>
      <c r="K6094">
        <v>0</v>
      </c>
      <c r="L6094">
        <v>0</v>
      </c>
      <c r="M6094" t="s">
        <v>7877</v>
      </c>
    </row>
    <row r="6095" spans="1:13">
      <c r="A6095" s="13">
        <f t="shared" si="95"/>
        <v>702</v>
      </c>
      <c r="B6095">
        <v>3009403</v>
      </c>
      <c r="C6095">
        <v>1400</v>
      </c>
      <c r="D6095">
        <v>1500</v>
      </c>
      <c r="E6095"/>
      <c r="F6095" t="s">
        <v>253</v>
      </c>
      <c r="G6095">
        <v>702</v>
      </c>
      <c r="H6095">
        <v>0</v>
      </c>
      <c r="I6095">
        <v>0</v>
      </c>
      <c r="J6095">
        <v>0</v>
      </c>
      <c r="K6095">
        <v>0</v>
      </c>
      <c r="L6095">
        <v>0</v>
      </c>
      <c r="M6095" t="s">
        <v>4354</v>
      </c>
    </row>
    <row r="6096" spans="1:13">
      <c r="A6096" s="13">
        <f t="shared" si="95"/>
        <v>35</v>
      </c>
      <c r="B6096">
        <v>3009405</v>
      </c>
      <c r="C6096">
        <v>1400</v>
      </c>
      <c r="D6096">
        <v>1500</v>
      </c>
      <c r="E6096"/>
      <c r="F6096" t="s">
        <v>253</v>
      </c>
      <c r="G6096">
        <v>35</v>
      </c>
      <c r="H6096">
        <v>0</v>
      </c>
      <c r="I6096">
        <v>0</v>
      </c>
      <c r="J6096">
        <v>0</v>
      </c>
      <c r="K6096">
        <v>0</v>
      </c>
      <c r="L6096">
        <v>0</v>
      </c>
      <c r="M6096" t="s">
        <v>4355</v>
      </c>
    </row>
    <row r="6097" spans="1:13">
      <c r="A6097" s="13">
        <f t="shared" si="95"/>
        <v>28</v>
      </c>
      <c r="B6097">
        <v>3009406</v>
      </c>
      <c r="C6097">
        <v>1400</v>
      </c>
      <c r="D6097">
        <v>1500</v>
      </c>
      <c r="E6097"/>
      <c r="F6097" t="s">
        <v>253</v>
      </c>
      <c r="G6097">
        <v>28</v>
      </c>
      <c r="H6097">
        <v>0</v>
      </c>
      <c r="I6097">
        <v>0</v>
      </c>
      <c r="J6097">
        <v>0</v>
      </c>
      <c r="K6097">
        <v>0</v>
      </c>
      <c r="L6097">
        <v>0</v>
      </c>
      <c r="M6097" t="s">
        <v>8295</v>
      </c>
    </row>
    <row r="6098" spans="1:13">
      <c r="A6098" s="13">
        <f t="shared" si="95"/>
        <v>155</v>
      </c>
      <c r="B6098">
        <v>3009407</v>
      </c>
      <c r="C6098">
        <v>1400</v>
      </c>
      <c r="D6098">
        <v>1500</v>
      </c>
      <c r="E6098"/>
      <c r="F6098" t="s">
        <v>253</v>
      </c>
      <c r="G6098">
        <v>155</v>
      </c>
      <c r="H6098">
        <v>0</v>
      </c>
      <c r="I6098">
        <v>0</v>
      </c>
      <c r="J6098">
        <v>0</v>
      </c>
      <c r="K6098">
        <v>0</v>
      </c>
      <c r="L6098">
        <v>0</v>
      </c>
      <c r="M6098" t="s">
        <v>8296</v>
      </c>
    </row>
    <row r="6099" spans="1:13">
      <c r="A6099" s="13">
        <f t="shared" si="95"/>
        <v>15</v>
      </c>
      <c r="B6099">
        <v>3009408</v>
      </c>
      <c r="C6099">
        <v>1400</v>
      </c>
      <c r="D6099">
        <v>1500</v>
      </c>
      <c r="E6099"/>
      <c r="F6099" t="s">
        <v>253</v>
      </c>
      <c r="G6099">
        <v>15</v>
      </c>
      <c r="H6099">
        <v>0</v>
      </c>
      <c r="I6099">
        <v>0</v>
      </c>
      <c r="J6099">
        <v>0</v>
      </c>
      <c r="K6099">
        <v>0</v>
      </c>
      <c r="L6099">
        <v>0</v>
      </c>
      <c r="M6099" t="s">
        <v>4356</v>
      </c>
    </row>
    <row r="6100" spans="1:13">
      <c r="A6100" s="13">
        <f t="shared" si="95"/>
        <v>11</v>
      </c>
      <c r="B6100">
        <v>3009409</v>
      </c>
      <c r="C6100">
        <v>1400</v>
      </c>
      <c r="D6100">
        <v>1500</v>
      </c>
      <c r="E6100"/>
      <c r="F6100" t="s">
        <v>253</v>
      </c>
      <c r="G6100">
        <v>11</v>
      </c>
      <c r="H6100">
        <v>0</v>
      </c>
      <c r="I6100">
        <v>0</v>
      </c>
      <c r="J6100">
        <v>0</v>
      </c>
      <c r="K6100">
        <v>0</v>
      </c>
      <c r="L6100">
        <v>0</v>
      </c>
      <c r="M6100" t="s">
        <v>8647</v>
      </c>
    </row>
    <row r="6101" spans="1:13">
      <c r="A6101" s="13">
        <f t="shared" si="95"/>
        <v>7</v>
      </c>
      <c r="B6101">
        <v>3009410</v>
      </c>
      <c r="C6101">
        <v>1400</v>
      </c>
      <c r="D6101">
        <v>1500</v>
      </c>
      <c r="E6101"/>
      <c r="F6101" t="s">
        <v>253</v>
      </c>
      <c r="G6101">
        <v>7</v>
      </c>
      <c r="H6101">
        <v>0</v>
      </c>
      <c r="I6101">
        <v>0</v>
      </c>
      <c r="J6101">
        <v>0</v>
      </c>
      <c r="K6101">
        <v>0</v>
      </c>
      <c r="L6101">
        <v>0</v>
      </c>
      <c r="M6101" t="s">
        <v>4357</v>
      </c>
    </row>
    <row r="6102" spans="1:13">
      <c r="A6102" s="13">
        <f t="shared" si="95"/>
        <v>1</v>
      </c>
      <c r="B6102">
        <v>3009411</v>
      </c>
      <c r="C6102">
        <v>1400</v>
      </c>
      <c r="D6102">
        <v>1500</v>
      </c>
      <c r="E6102"/>
      <c r="F6102" t="s">
        <v>253</v>
      </c>
      <c r="G6102">
        <v>1</v>
      </c>
      <c r="H6102">
        <v>0</v>
      </c>
      <c r="I6102">
        <v>0</v>
      </c>
      <c r="J6102">
        <v>0</v>
      </c>
      <c r="K6102">
        <v>0</v>
      </c>
      <c r="L6102">
        <v>0</v>
      </c>
      <c r="M6102" t="s">
        <v>9135</v>
      </c>
    </row>
    <row r="6103" spans="1:13">
      <c r="A6103" s="13">
        <f t="shared" si="95"/>
        <v>1</v>
      </c>
      <c r="B6103">
        <v>3009412</v>
      </c>
      <c r="C6103">
        <v>1400</v>
      </c>
      <c r="D6103">
        <v>1500</v>
      </c>
      <c r="E6103"/>
      <c r="F6103" t="s">
        <v>253</v>
      </c>
      <c r="G6103">
        <v>1</v>
      </c>
      <c r="H6103">
        <v>0</v>
      </c>
      <c r="I6103">
        <v>0</v>
      </c>
      <c r="J6103">
        <v>0</v>
      </c>
      <c r="K6103">
        <v>0</v>
      </c>
      <c r="L6103">
        <v>0</v>
      </c>
      <c r="M6103" t="s">
        <v>8121</v>
      </c>
    </row>
    <row r="6104" spans="1:13">
      <c r="A6104" s="13">
        <f t="shared" si="95"/>
        <v>79</v>
      </c>
      <c r="B6104">
        <v>3009413</v>
      </c>
      <c r="C6104">
        <v>1400</v>
      </c>
      <c r="D6104">
        <v>1500</v>
      </c>
      <c r="E6104"/>
      <c r="F6104" t="s">
        <v>253</v>
      </c>
      <c r="G6104">
        <v>79</v>
      </c>
      <c r="H6104">
        <v>0</v>
      </c>
      <c r="I6104">
        <v>0</v>
      </c>
      <c r="J6104">
        <v>0</v>
      </c>
      <c r="K6104">
        <v>0</v>
      </c>
      <c r="L6104">
        <v>0</v>
      </c>
      <c r="M6104" t="s">
        <v>8938</v>
      </c>
    </row>
    <row r="6105" spans="1:13">
      <c r="A6105" s="13">
        <f t="shared" si="95"/>
        <v>2215</v>
      </c>
      <c r="B6105">
        <v>3009414</v>
      </c>
      <c r="C6105">
        <v>1400</v>
      </c>
      <c r="D6105">
        <v>1500</v>
      </c>
      <c r="E6105"/>
      <c r="F6105" t="s">
        <v>253</v>
      </c>
      <c r="G6105" s="177">
        <v>2215</v>
      </c>
      <c r="H6105">
        <v>0</v>
      </c>
      <c r="I6105">
        <v>0</v>
      </c>
      <c r="J6105">
        <v>0</v>
      </c>
      <c r="K6105">
        <v>0</v>
      </c>
      <c r="L6105">
        <v>0</v>
      </c>
      <c r="M6105" t="s">
        <v>4358</v>
      </c>
    </row>
    <row r="6106" spans="1:13">
      <c r="A6106" s="13">
        <f t="shared" si="95"/>
        <v>59</v>
      </c>
      <c r="B6106">
        <v>3009415</v>
      </c>
      <c r="C6106">
        <v>1400</v>
      </c>
      <c r="D6106">
        <v>1500</v>
      </c>
      <c r="E6106"/>
      <c r="F6106" t="s">
        <v>253</v>
      </c>
      <c r="G6106">
        <v>59</v>
      </c>
      <c r="H6106">
        <v>0</v>
      </c>
      <c r="I6106">
        <v>0</v>
      </c>
      <c r="J6106">
        <v>0</v>
      </c>
      <c r="K6106">
        <v>0</v>
      </c>
      <c r="L6106">
        <v>0</v>
      </c>
      <c r="M6106" t="s">
        <v>4359</v>
      </c>
    </row>
    <row r="6107" spans="1:13">
      <c r="A6107" s="13">
        <f t="shared" si="95"/>
        <v>13</v>
      </c>
      <c r="B6107">
        <v>3009416</v>
      </c>
      <c r="C6107">
        <v>1400</v>
      </c>
      <c r="D6107">
        <v>1500</v>
      </c>
      <c r="E6107"/>
      <c r="F6107" t="s">
        <v>253</v>
      </c>
      <c r="G6107">
        <v>13</v>
      </c>
      <c r="H6107">
        <v>0</v>
      </c>
      <c r="I6107">
        <v>0</v>
      </c>
      <c r="J6107">
        <v>0</v>
      </c>
      <c r="K6107">
        <v>0</v>
      </c>
      <c r="L6107">
        <v>0</v>
      </c>
      <c r="M6107" t="s">
        <v>4360</v>
      </c>
    </row>
    <row r="6108" spans="1:13">
      <c r="A6108" s="13">
        <f t="shared" si="95"/>
        <v>20</v>
      </c>
      <c r="B6108">
        <v>3009417</v>
      </c>
      <c r="C6108">
        <v>1400</v>
      </c>
      <c r="D6108">
        <v>1500</v>
      </c>
      <c r="E6108"/>
      <c r="F6108" t="s">
        <v>253</v>
      </c>
      <c r="G6108">
        <v>20</v>
      </c>
      <c r="H6108">
        <v>0</v>
      </c>
      <c r="I6108">
        <v>0</v>
      </c>
      <c r="J6108">
        <v>0</v>
      </c>
      <c r="K6108">
        <v>0</v>
      </c>
      <c r="L6108">
        <v>0</v>
      </c>
      <c r="M6108" t="s">
        <v>4361</v>
      </c>
    </row>
    <row r="6109" spans="1:13">
      <c r="A6109" s="13">
        <f t="shared" si="95"/>
        <v>3</v>
      </c>
      <c r="B6109">
        <v>3009418</v>
      </c>
      <c r="C6109">
        <v>1400</v>
      </c>
      <c r="D6109">
        <v>1500</v>
      </c>
      <c r="E6109"/>
      <c r="F6109" t="s">
        <v>253</v>
      </c>
      <c r="G6109">
        <v>3</v>
      </c>
      <c r="H6109">
        <v>0</v>
      </c>
      <c r="I6109">
        <v>0</v>
      </c>
      <c r="J6109">
        <v>0</v>
      </c>
      <c r="K6109">
        <v>0</v>
      </c>
      <c r="L6109">
        <v>0</v>
      </c>
      <c r="M6109" t="s">
        <v>9237</v>
      </c>
    </row>
    <row r="6110" spans="1:13">
      <c r="A6110" s="13">
        <f t="shared" si="95"/>
        <v>77</v>
      </c>
      <c r="B6110">
        <v>3009419</v>
      </c>
      <c r="C6110">
        <v>1400</v>
      </c>
      <c r="D6110">
        <v>1500</v>
      </c>
      <c r="E6110"/>
      <c r="F6110" t="s">
        <v>555</v>
      </c>
      <c r="G6110">
        <v>77</v>
      </c>
      <c r="H6110">
        <v>0</v>
      </c>
      <c r="I6110">
        <v>0</v>
      </c>
      <c r="J6110">
        <v>0</v>
      </c>
      <c r="K6110">
        <v>0</v>
      </c>
      <c r="L6110">
        <v>0</v>
      </c>
      <c r="M6110" t="s">
        <v>4362</v>
      </c>
    </row>
    <row r="6111" spans="1:13">
      <c r="A6111" s="13">
        <f t="shared" si="95"/>
        <v>49</v>
      </c>
      <c r="B6111">
        <v>3009421</v>
      </c>
      <c r="C6111">
        <v>1400</v>
      </c>
      <c r="D6111">
        <v>1500</v>
      </c>
      <c r="E6111"/>
      <c r="F6111" t="s">
        <v>253</v>
      </c>
      <c r="G6111">
        <v>49</v>
      </c>
      <c r="H6111">
        <v>0</v>
      </c>
      <c r="I6111">
        <v>0</v>
      </c>
      <c r="J6111">
        <v>0</v>
      </c>
      <c r="K6111">
        <v>0</v>
      </c>
      <c r="L6111">
        <v>0</v>
      </c>
      <c r="M6111" t="s">
        <v>4363</v>
      </c>
    </row>
    <row r="6112" spans="1:13">
      <c r="A6112" s="13">
        <f t="shared" si="95"/>
        <v>6</v>
      </c>
      <c r="B6112">
        <v>3009422</v>
      </c>
      <c r="C6112">
        <v>1400</v>
      </c>
      <c r="D6112">
        <v>1500</v>
      </c>
      <c r="E6112"/>
      <c r="F6112" t="s">
        <v>253</v>
      </c>
      <c r="G6112">
        <v>6</v>
      </c>
      <c r="H6112">
        <v>0</v>
      </c>
      <c r="I6112">
        <v>0</v>
      </c>
      <c r="J6112">
        <v>0</v>
      </c>
      <c r="K6112">
        <v>0</v>
      </c>
      <c r="L6112">
        <v>0</v>
      </c>
      <c r="M6112" t="s">
        <v>4364</v>
      </c>
    </row>
    <row r="6113" spans="1:13">
      <c r="A6113" s="13">
        <f t="shared" si="95"/>
        <v>66</v>
      </c>
      <c r="B6113">
        <v>3009423</v>
      </c>
      <c r="C6113">
        <v>1400</v>
      </c>
      <c r="D6113">
        <v>1500</v>
      </c>
      <c r="E6113"/>
      <c r="F6113" t="s">
        <v>253</v>
      </c>
      <c r="G6113">
        <v>66</v>
      </c>
      <c r="H6113">
        <v>0</v>
      </c>
      <c r="I6113">
        <v>0</v>
      </c>
      <c r="J6113">
        <v>0</v>
      </c>
      <c r="K6113">
        <v>0</v>
      </c>
      <c r="L6113">
        <v>0</v>
      </c>
      <c r="M6113" t="s">
        <v>4365</v>
      </c>
    </row>
    <row r="6114" spans="1:13">
      <c r="A6114" s="13">
        <f t="shared" si="95"/>
        <v>76</v>
      </c>
      <c r="B6114">
        <v>3009424</v>
      </c>
      <c r="C6114">
        <v>1400</v>
      </c>
      <c r="D6114">
        <v>1500</v>
      </c>
      <c r="E6114"/>
      <c r="F6114" t="s">
        <v>253</v>
      </c>
      <c r="G6114">
        <v>76</v>
      </c>
      <c r="H6114">
        <v>0</v>
      </c>
      <c r="I6114">
        <v>0</v>
      </c>
      <c r="J6114">
        <v>0</v>
      </c>
      <c r="K6114">
        <v>0</v>
      </c>
      <c r="L6114">
        <v>0</v>
      </c>
      <c r="M6114" t="s">
        <v>4366</v>
      </c>
    </row>
    <row r="6115" spans="1:13">
      <c r="A6115" s="13">
        <f t="shared" si="95"/>
        <v>32</v>
      </c>
      <c r="B6115">
        <v>3009426</v>
      </c>
      <c r="C6115">
        <v>1400</v>
      </c>
      <c r="D6115">
        <v>1500</v>
      </c>
      <c r="E6115"/>
      <c r="F6115" t="s">
        <v>253</v>
      </c>
      <c r="G6115">
        <v>32</v>
      </c>
      <c r="H6115">
        <v>0</v>
      </c>
      <c r="I6115">
        <v>0</v>
      </c>
      <c r="J6115">
        <v>0</v>
      </c>
      <c r="K6115">
        <v>0</v>
      </c>
      <c r="L6115">
        <v>0</v>
      </c>
      <c r="M6115" t="s">
        <v>4367</v>
      </c>
    </row>
    <row r="6116" spans="1:13">
      <c r="A6116" s="13">
        <f t="shared" si="95"/>
        <v>13</v>
      </c>
      <c r="B6116">
        <v>3009427</v>
      </c>
      <c r="C6116">
        <v>1400</v>
      </c>
      <c r="D6116">
        <v>1500</v>
      </c>
      <c r="E6116"/>
      <c r="F6116" t="s">
        <v>253</v>
      </c>
      <c r="G6116">
        <v>13</v>
      </c>
      <c r="H6116">
        <v>0</v>
      </c>
      <c r="I6116">
        <v>0</v>
      </c>
      <c r="J6116">
        <v>0</v>
      </c>
      <c r="K6116">
        <v>0</v>
      </c>
      <c r="L6116">
        <v>0</v>
      </c>
      <c r="M6116" t="s">
        <v>4368</v>
      </c>
    </row>
    <row r="6117" spans="1:13">
      <c r="A6117" s="13">
        <f t="shared" si="95"/>
        <v>4</v>
      </c>
      <c r="B6117">
        <v>3009429</v>
      </c>
      <c r="C6117">
        <v>1400</v>
      </c>
      <c r="D6117">
        <v>1500</v>
      </c>
      <c r="E6117"/>
      <c r="F6117" t="s">
        <v>253</v>
      </c>
      <c r="G6117">
        <v>4</v>
      </c>
      <c r="H6117">
        <v>0</v>
      </c>
      <c r="I6117">
        <v>0</v>
      </c>
      <c r="J6117">
        <v>0</v>
      </c>
      <c r="K6117">
        <v>0</v>
      </c>
      <c r="L6117">
        <v>0</v>
      </c>
      <c r="M6117" t="s">
        <v>4369</v>
      </c>
    </row>
    <row r="6118" spans="1:13">
      <c r="A6118" s="13">
        <f t="shared" si="95"/>
        <v>4</v>
      </c>
      <c r="B6118">
        <v>3009430</v>
      </c>
      <c r="C6118">
        <v>1400</v>
      </c>
      <c r="D6118">
        <v>1500</v>
      </c>
      <c r="E6118"/>
      <c r="F6118" t="s">
        <v>253</v>
      </c>
      <c r="G6118">
        <v>4</v>
      </c>
      <c r="H6118">
        <v>0</v>
      </c>
      <c r="I6118">
        <v>0</v>
      </c>
      <c r="J6118">
        <v>0</v>
      </c>
      <c r="K6118">
        <v>0</v>
      </c>
      <c r="L6118">
        <v>0</v>
      </c>
      <c r="M6118" t="s">
        <v>4370</v>
      </c>
    </row>
    <row r="6119" spans="1:13">
      <c r="A6119" s="13">
        <f t="shared" si="95"/>
        <v>1</v>
      </c>
      <c r="B6119">
        <v>3009431</v>
      </c>
      <c r="C6119">
        <v>1380</v>
      </c>
      <c r="D6119">
        <v>1500</v>
      </c>
      <c r="E6119"/>
      <c r="F6119" t="s">
        <v>253</v>
      </c>
      <c r="G6119">
        <v>1</v>
      </c>
      <c r="H6119">
        <v>0</v>
      </c>
      <c r="I6119">
        <v>0</v>
      </c>
      <c r="J6119">
        <v>0</v>
      </c>
      <c r="K6119">
        <v>0</v>
      </c>
      <c r="L6119">
        <v>0</v>
      </c>
      <c r="M6119" t="s">
        <v>9331</v>
      </c>
    </row>
    <row r="6120" spans="1:13">
      <c r="A6120" s="13">
        <f t="shared" si="95"/>
        <v>1</v>
      </c>
      <c r="B6120">
        <v>3009431</v>
      </c>
      <c r="C6120">
        <v>1400</v>
      </c>
      <c r="D6120">
        <v>1500</v>
      </c>
      <c r="E6120"/>
      <c r="F6120" t="s">
        <v>253</v>
      </c>
      <c r="G6120">
        <v>1</v>
      </c>
      <c r="H6120">
        <v>0</v>
      </c>
      <c r="I6120">
        <v>0</v>
      </c>
      <c r="J6120">
        <v>0</v>
      </c>
      <c r="K6120">
        <v>0</v>
      </c>
      <c r="L6120">
        <v>0</v>
      </c>
      <c r="M6120" t="s">
        <v>9331</v>
      </c>
    </row>
    <row r="6121" spans="1:13">
      <c r="A6121" s="13">
        <f t="shared" si="95"/>
        <v>6</v>
      </c>
      <c r="B6121">
        <v>3009433</v>
      </c>
      <c r="C6121">
        <v>1400</v>
      </c>
      <c r="D6121">
        <v>1500</v>
      </c>
      <c r="E6121"/>
      <c r="F6121" t="s">
        <v>555</v>
      </c>
      <c r="G6121">
        <v>6</v>
      </c>
      <c r="H6121">
        <v>0</v>
      </c>
      <c r="I6121">
        <v>0</v>
      </c>
      <c r="J6121">
        <v>0</v>
      </c>
      <c r="K6121">
        <v>0</v>
      </c>
      <c r="L6121">
        <v>0</v>
      </c>
      <c r="M6121" t="s">
        <v>8592</v>
      </c>
    </row>
    <row r="6122" spans="1:13">
      <c r="A6122" s="13">
        <f t="shared" si="95"/>
        <v>7</v>
      </c>
      <c r="B6122">
        <v>3009434</v>
      </c>
      <c r="C6122">
        <v>1400</v>
      </c>
      <c r="D6122">
        <v>1500</v>
      </c>
      <c r="E6122"/>
      <c r="F6122" t="s">
        <v>555</v>
      </c>
      <c r="G6122">
        <v>7</v>
      </c>
      <c r="H6122">
        <v>0</v>
      </c>
      <c r="I6122">
        <v>0</v>
      </c>
      <c r="J6122">
        <v>0</v>
      </c>
      <c r="K6122">
        <v>0</v>
      </c>
      <c r="L6122">
        <v>0</v>
      </c>
      <c r="M6122" t="s">
        <v>8648</v>
      </c>
    </row>
    <row r="6123" spans="1:13">
      <c r="A6123" s="13">
        <f t="shared" si="95"/>
        <v>2</v>
      </c>
      <c r="B6123">
        <v>3009435</v>
      </c>
      <c r="C6123">
        <v>1400</v>
      </c>
      <c r="D6123">
        <v>1500</v>
      </c>
      <c r="E6123"/>
      <c r="F6123" t="s">
        <v>253</v>
      </c>
      <c r="G6123">
        <v>2</v>
      </c>
      <c r="H6123">
        <v>0</v>
      </c>
      <c r="I6123">
        <v>0</v>
      </c>
      <c r="J6123">
        <v>0</v>
      </c>
      <c r="K6123">
        <v>0</v>
      </c>
      <c r="L6123">
        <v>0</v>
      </c>
      <c r="M6123" t="s">
        <v>4371</v>
      </c>
    </row>
    <row r="6124" spans="1:13">
      <c r="A6124" s="13">
        <f t="shared" si="95"/>
        <v>113</v>
      </c>
      <c r="B6124">
        <v>3009436</v>
      </c>
      <c r="C6124">
        <v>1400</v>
      </c>
      <c r="D6124">
        <v>1500</v>
      </c>
      <c r="E6124"/>
      <c r="F6124" t="s">
        <v>253</v>
      </c>
      <c r="G6124">
        <v>113</v>
      </c>
      <c r="H6124">
        <v>0</v>
      </c>
      <c r="I6124">
        <v>0</v>
      </c>
      <c r="J6124">
        <v>0</v>
      </c>
      <c r="K6124">
        <v>0</v>
      </c>
      <c r="L6124">
        <v>0</v>
      </c>
      <c r="M6124" t="s">
        <v>4372</v>
      </c>
    </row>
    <row r="6125" spans="1:13">
      <c r="A6125" s="13">
        <f t="shared" si="95"/>
        <v>5</v>
      </c>
      <c r="B6125">
        <v>3009437</v>
      </c>
      <c r="C6125">
        <v>1400</v>
      </c>
      <c r="D6125">
        <v>1500</v>
      </c>
      <c r="E6125"/>
      <c r="F6125" t="s">
        <v>2956</v>
      </c>
      <c r="G6125">
        <v>5</v>
      </c>
      <c r="H6125">
        <v>0</v>
      </c>
      <c r="I6125">
        <v>0</v>
      </c>
      <c r="J6125">
        <v>0</v>
      </c>
      <c r="K6125">
        <v>0</v>
      </c>
      <c r="L6125">
        <v>0</v>
      </c>
      <c r="M6125" t="s">
        <v>4373</v>
      </c>
    </row>
    <row r="6126" spans="1:13">
      <c r="A6126" s="13">
        <f t="shared" si="95"/>
        <v>2</v>
      </c>
      <c r="B6126">
        <v>3009438</v>
      </c>
      <c r="C6126">
        <v>1400</v>
      </c>
      <c r="D6126">
        <v>1500</v>
      </c>
      <c r="E6126"/>
      <c r="F6126" t="s">
        <v>2956</v>
      </c>
      <c r="G6126">
        <v>2</v>
      </c>
      <c r="H6126">
        <v>0</v>
      </c>
      <c r="I6126">
        <v>0</v>
      </c>
      <c r="J6126">
        <v>0</v>
      </c>
      <c r="K6126">
        <v>0</v>
      </c>
      <c r="L6126">
        <v>0</v>
      </c>
      <c r="M6126" t="s">
        <v>9402</v>
      </c>
    </row>
    <row r="6127" spans="1:13">
      <c r="A6127" s="13">
        <f t="shared" si="95"/>
        <v>4</v>
      </c>
      <c r="B6127">
        <v>3009439</v>
      </c>
      <c r="C6127">
        <v>1400</v>
      </c>
      <c r="D6127">
        <v>1500</v>
      </c>
      <c r="E6127"/>
      <c r="F6127" t="s">
        <v>2956</v>
      </c>
      <c r="G6127">
        <v>4</v>
      </c>
      <c r="H6127">
        <v>0</v>
      </c>
      <c r="I6127">
        <v>0</v>
      </c>
      <c r="J6127">
        <v>0</v>
      </c>
      <c r="K6127">
        <v>0</v>
      </c>
      <c r="L6127">
        <v>0</v>
      </c>
      <c r="M6127" t="s">
        <v>8050</v>
      </c>
    </row>
    <row r="6128" spans="1:13">
      <c r="A6128" s="13">
        <f t="shared" si="95"/>
        <v>5</v>
      </c>
      <c r="B6128">
        <v>3009440</v>
      </c>
      <c r="C6128">
        <v>1400</v>
      </c>
      <c r="D6128">
        <v>1500</v>
      </c>
      <c r="E6128"/>
      <c r="F6128" t="s">
        <v>253</v>
      </c>
      <c r="G6128">
        <v>5</v>
      </c>
      <c r="H6128">
        <v>0</v>
      </c>
      <c r="I6128">
        <v>0</v>
      </c>
      <c r="J6128">
        <v>0</v>
      </c>
      <c r="K6128">
        <v>0</v>
      </c>
      <c r="L6128">
        <v>0</v>
      </c>
      <c r="M6128" t="s">
        <v>8211</v>
      </c>
    </row>
    <row r="6129" spans="1:13">
      <c r="A6129" s="13">
        <f t="shared" si="95"/>
        <v>1</v>
      </c>
      <c r="B6129">
        <v>3009441</v>
      </c>
      <c r="C6129">
        <v>1400</v>
      </c>
      <c r="D6129">
        <v>1500</v>
      </c>
      <c r="E6129"/>
      <c r="F6129" t="s">
        <v>253</v>
      </c>
      <c r="G6129">
        <v>1</v>
      </c>
      <c r="H6129">
        <v>0</v>
      </c>
      <c r="I6129">
        <v>0</v>
      </c>
      <c r="J6129">
        <v>0</v>
      </c>
      <c r="K6129">
        <v>0</v>
      </c>
      <c r="L6129">
        <v>0</v>
      </c>
      <c r="M6129" t="s">
        <v>4374</v>
      </c>
    </row>
    <row r="6130" spans="1:13">
      <c r="A6130" s="13">
        <f t="shared" si="95"/>
        <v>475</v>
      </c>
      <c r="B6130">
        <v>3009442</v>
      </c>
      <c r="C6130">
        <v>1400</v>
      </c>
      <c r="D6130">
        <v>1500</v>
      </c>
      <c r="E6130"/>
      <c r="F6130" t="s">
        <v>253</v>
      </c>
      <c r="G6130">
        <v>475</v>
      </c>
      <c r="H6130">
        <v>0</v>
      </c>
      <c r="I6130">
        <v>0</v>
      </c>
      <c r="J6130">
        <v>0</v>
      </c>
      <c r="K6130">
        <v>0</v>
      </c>
      <c r="L6130">
        <v>0</v>
      </c>
      <c r="M6130" t="s">
        <v>4375</v>
      </c>
    </row>
    <row r="6131" spans="1:13">
      <c r="A6131" s="13">
        <f t="shared" si="95"/>
        <v>25</v>
      </c>
      <c r="B6131">
        <v>3009443</v>
      </c>
      <c r="C6131">
        <v>1400</v>
      </c>
      <c r="D6131">
        <v>1500</v>
      </c>
      <c r="E6131"/>
      <c r="F6131" t="s">
        <v>253</v>
      </c>
      <c r="G6131">
        <v>25</v>
      </c>
      <c r="H6131">
        <v>0</v>
      </c>
      <c r="I6131">
        <v>0</v>
      </c>
      <c r="J6131">
        <v>0</v>
      </c>
      <c r="K6131">
        <v>0</v>
      </c>
      <c r="L6131">
        <v>0</v>
      </c>
      <c r="M6131" t="s">
        <v>8320</v>
      </c>
    </row>
    <row r="6132" spans="1:13">
      <c r="A6132" s="13">
        <f t="shared" si="95"/>
        <v>1</v>
      </c>
      <c r="B6132">
        <v>3009444</v>
      </c>
      <c r="C6132">
        <v>1400</v>
      </c>
      <c r="D6132">
        <v>1500</v>
      </c>
      <c r="E6132"/>
      <c r="F6132" t="s">
        <v>253</v>
      </c>
      <c r="G6132">
        <v>1</v>
      </c>
      <c r="H6132">
        <v>0</v>
      </c>
      <c r="I6132">
        <v>0</v>
      </c>
      <c r="J6132">
        <v>0</v>
      </c>
      <c r="K6132">
        <v>0</v>
      </c>
      <c r="L6132">
        <v>0</v>
      </c>
      <c r="M6132" t="s">
        <v>8429</v>
      </c>
    </row>
    <row r="6133" spans="1:13">
      <c r="A6133" s="13">
        <f t="shared" si="95"/>
        <v>12</v>
      </c>
      <c r="B6133">
        <v>3009445</v>
      </c>
      <c r="C6133">
        <v>1400</v>
      </c>
      <c r="D6133">
        <v>1500</v>
      </c>
      <c r="E6133"/>
      <c r="F6133" t="s">
        <v>253</v>
      </c>
      <c r="G6133">
        <v>12</v>
      </c>
      <c r="H6133">
        <v>0</v>
      </c>
      <c r="I6133">
        <v>0</v>
      </c>
      <c r="J6133">
        <v>0</v>
      </c>
      <c r="K6133">
        <v>0</v>
      </c>
      <c r="L6133">
        <v>0</v>
      </c>
      <c r="M6133" t="s">
        <v>8573</v>
      </c>
    </row>
    <row r="6134" spans="1:13">
      <c r="A6134" s="13">
        <f t="shared" si="95"/>
        <v>20</v>
      </c>
      <c r="B6134">
        <v>3009446</v>
      </c>
      <c r="C6134">
        <v>1400</v>
      </c>
      <c r="D6134">
        <v>1500</v>
      </c>
      <c r="E6134"/>
      <c r="F6134" t="s">
        <v>253</v>
      </c>
      <c r="G6134">
        <v>20</v>
      </c>
      <c r="H6134">
        <v>0</v>
      </c>
      <c r="I6134">
        <v>0</v>
      </c>
      <c r="J6134">
        <v>0</v>
      </c>
      <c r="K6134">
        <v>0</v>
      </c>
      <c r="L6134">
        <v>0</v>
      </c>
      <c r="M6134" t="s">
        <v>7531</v>
      </c>
    </row>
    <row r="6135" spans="1:13">
      <c r="A6135" s="13">
        <f t="shared" si="95"/>
        <v>41</v>
      </c>
      <c r="B6135">
        <v>3009449</v>
      </c>
      <c r="C6135">
        <v>1400</v>
      </c>
      <c r="D6135">
        <v>1500</v>
      </c>
      <c r="E6135"/>
      <c r="F6135" t="s">
        <v>253</v>
      </c>
      <c r="G6135">
        <v>41</v>
      </c>
      <c r="H6135">
        <v>0</v>
      </c>
      <c r="I6135">
        <v>0</v>
      </c>
      <c r="J6135">
        <v>0</v>
      </c>
      <c r="K6135">
        <v>0</v>
      </c>
      <c r="L6135">
        <v>0</v>
      </c>
      <c r="M6135" t="s">
        <v>4376</v>
      </c>
    </row>
    <row r="6136" spans="1:13">
      <c r="A6136" s="13">
        <f t="shared" si="95"/>
        <v>12</v>
      </c>
      <c r="B6136">
        <v>3009451</v>
      </c>
      <c r="C6136">
        <v>1400</v>
      </c>
      <c r="D6136">
        <v>1500</v>
      </c>
      <c r="E6136"/>
      <c r="F6136" t="s">
        <v>253</v>
      </c>
      <c r="G6136">
        <v>12</v>
      </c>
      <c r="H6136">
        <v>0</v>
      </c>
      <c r="I6136">
        <v>0</v>
      </c>
      <c r="J6136">
        <v>0</v>
      </c>
      <c r="K6136">
        <v>0</v>
      </c>
      <c r="L6136">
        <v>0</v>
      </c>
      <c r="M6136" t="s">
        <v>4377</v>
      </c>
    </row>
    <row r="6137" spans="1:13">
      <c r="A6137" s="13">
        <f t="shared" si="95"/>
        <v>28</v>
      </c>
      <c r="B6137">
        <v>3009452</v>
      </c>
      <c r="C6137">
        <v>1400</v>
      </c>
      <c r="D6137">
        <v>1500</v>
      </c>
      <c r="E6137"/>
      <c r="F6137" t="s">
        <v>253</v>
      </c>
      <c r="G6137">
        <v>28</v>
      </c>
      <c r="H6137">
        <v>0</v>
      </c>
      <c r="I6137">
        <v>0</v>
      </c>
      <c r="J6137">
        <v>0</v>
      </c>
      <c r="K6137">
        <v>0</v>
      </c>
      <c r="L6137">
        <v>0</v>
      </c>
      <c r="M6137" t="s">
        <v>4378</v>
      </c>
    </row>
    <row r="6138" spans="1:13">
      <c r="A6138" s="13">
        <f t="shared" si="95"/>
        <v>1</v>
      </c>
      <c r="B6138">
        <v>3009453</v>
      </c>
      <c r="C6138">
        <v>1400</v>
      </c>
      <c r="D6138">
        <v>1500</v>
      </c>
      <c r="E6138"/>
      <c r="F6138" t="s">
        <v>253</v>
      </c>
      <c r="G6138">
        <v>1</v>
      </c>
      <c r="H6138">
        <v>0</v>
      </c>
      <c r="I6138">
        <v>0</v>
      </c>
      <c r="J6138">
        <v>0</v>
      </c>
      <c r="K6138">
        <v>0</v>
      </c>
      <c r="L6138">
        <v>0</v>
      </c>
      <c r="M6138" t="s">
        <v>4379</v>
      </c>
    </row>
    <row r="6139" spans="1:13">
      <c r="A6139" s="13">
        <f t="shared" si="95"/>
        <v>1</v>
      </c>
      <c r="B6139">
        <v>3009455</v>
      </c>
      <c r="C6139">
        <v>1400</v>
      </c>
      <c r="D6139">
        <v>1500</v>
      </c>
      <c r="E6139"/>
      <c r="F6139" t="s">
        <v>253</v>
      </c>
      <c r="G6139">
        <v>1</v>
      </c>
      <c r="H6139">
        <v>0</v>
      </c>
      <c r="I6139">
        <v>0</v>
      </c>
      <c r="J6139">
        <v>0</v>
      </c>
      <c r="K6139">
        <v>0</v>
      </c>
      <c r="L6139">
        <v>0</v>
      </c>
      <c r="M6139" t="s">
        <v>4380</v>
      </c>
    </row>
    <row r="6140" spans="1:13">
      <c r="A6140" s="13">
        <f t="shared" si="95"/>
        <v>3</v>
      </c>
      <c r="B6140">
        <v>3009457</v>
      </c>
      <c r="C6140">
        <v>1400</v>
      </c>
      <c r="D6140">
        <v>1500</v>
      </c>
      <c r="E6140"/>
      <c r="F6140" t="s">
        <v>253</v>
      </c>
      <c r="G6140">
        <v>3</v>
      </c>
      <c r="H6140">
        <v>0</v>
      </c>
      <c r="I6140">
        <v>0</v>
      </c>
      <c r="J6140">
        <v>0</v>
      </c>
      <c r="K6140">
        <v>0</v>
      </c>
      <c r="L6140">
        <v>0</v>
      </c>
      <c r="M6140" t="s">
        <v>4381</v>
      </c>
    </row>
    <row r="6141" spans="1:13">
      <c r="A6141" s="13">
        <f t="shared" si="95"/>
        <v>44</v>
      </c>
      <c r="B6141">
        <v>3009459</v>
      </c>
      <c r="C6141">
        <v>1400</v>
      </c>
      <c r="D6141">
        <v>1500</v>
      </c>
      <c r="E6141"/>
      <c r="F6141" t="s">
        <v>253</v>
      </c>
      <c r="G6141">
        <v>44</v>
      </c>
      <c r="H6141">
        <v>0</v>
      </c>
      <c r="I6141">
        <v>0</v>
      </c>
      <c r="J6141">
        <v>0</v>
      </c>
      <c r="K6141">
        <v>0</v>
      </c>
      <c r="L6141">
        <v>0</v>
      </c>
      <c r="M6141" t="s">
        <v>7764</v>
      </c>
    </row>
    <row r="6142" spans="1:13">
      <c r="A6142" s="13">
        <f t="shared" si="95"/>
        <v>19</v>
      </c>
      <c r="B6142">
        <v>3009460</v>
      </c>
      <c r="C6142">
        <v>1400</v>
      </c>
      <c r="D6142">
        <v>1500</v>
      </c>
      <c r="E6142"/>
      <c r="F6142" t="s">
        <v>253</v>
      </c>
      <c r="G6142">
        <v>19</v>
      </c>
      <c r="H6142">
        <v>0</v>
      </c>
      <c r="I6142">
        <v>0</v>
      </c>
      <c r="J6142">
        <v>0</v>
      </c>
      <c r="K6142">
        <v>0</v>
      </c>
      <c r="L6142">
        <v>0</v>
      </c>
      <c r="M6142" t="s">
        <v>4382</v>
      </c>
    </row>
    <row r="6143" spans="1:13">
      <c r="A6143" s="13">
        <f t="shared" si="95"/>
        <v>2</v>
      </c>
      <c r="B6143">
        <v>3009461</v>
      </c>
      <c r="C6143">
        <v>1400</v>
      </c>
      <c r="D6143">
        <v>1500</v>
      </c>
      <c r="E6143"/>
      <c r="F6143" t="s">
        <v>253</v>
      </c>
      <c r="G6143">
        <v>2</v>
      </c>
      <c r="H6143">
        <v>0</v>
      </c>
      <c r="I6143">
        <v>0</v>
      </c>
      <c r="J6143">
        <v>0</v>
      </c>
      <c r="K6143">
        <v>0</v>
      </c>
      <c r="L6143">
        <v>0</v>
      </c>
      <c r="M6143" t="s">
        <v>4383</v>
      </c>
    </row>
    <row r="6144" spans="1:13">
      <c r="A6144" s="13">
        <f t="shared" si="95"/>
        <v>1</v>
      </c>
      <c r="B6144">
        <v>3009462</v>
      </c>
      <c r="C6144">
        <v>1400</v>
      </c>
      <c r="D6144">
        <v>1500</v>
      </c>
      <c r="E6144"/>
      <c r="F6144" t="s">
        <v>253</v>
      </c>
      <c r="G6144">
        <v>1</v>
      </c>
      <c r="H6144">
        <v>0</v>
      </c>
      <c r="I6144">
        <v>0</v>
      </c>
      <c r="J6144">
        <v>0</v>
      </c>
      <c r="K6144">
        <v>0</v>
      </c>
      <c r="L6144">
        <v>0</v>
      </c>
      <c r="M6144" t="s">
        <v>8770</v>
      </c>
    </row>
    <row r="6145" spans="1:13">
      <c r="A6145" s="13">
        <f t="shared" si="95"/>
        <v>2</v>
      </c>
      <c r="B6145">
        <v>3009463</v>
      </c>
      <c r="C6145">
        <v>1400</v>
      </c>
      <c r="D6145">
        <v>1500</v>
      </c>
      <c r="E6145"/>
      <c r="F6145" t="s">
        <v>253</v>
      </c>
      <c r="G6145">
        <v>2</v>
      </c>
      <c r="H6145">
        <v>0</v>
      </c>
      <c r="I6145">
        <v>0</v>
      </c>
      <c r="J6145">
        <v>0</v>
      </c>
      <c r="K6145">
        <v>0</v>
      </c>
      <c r="L6145">
        <v>0</v>
      </c>
      <c r="M6145" t="s">
        <v>8641</v>
      </c>
    </row>
    <row r="6146" spans="1:13">
      <c r="A6146" s="13">
        <f t="shared" si="95"/>
        <v>2</v>
      </c>
      <c r="B6146">
        <v>3009464</v>
      </c>
      <c r="C6146">
        <v>1400</v>
      </c>
      <c r="D6146">
        <v>1500</v>
      </c>
      <c r="E6146"/>
      <c r="F6146" t="s">
        <v>253</v>
      </c>
      <c r="G6146">
        <v>2</v>
      </c>
      <c r="H6146">
        <v>0</v>
      </c>
      <c r="I6146">
        <v>0</v>
      </c>
      <c r="J6146">
        <v>0</v>
      </c>
      <c r="K6146">
        <v>0</v>
      </c>
      <c r="L6146">
        <v>0</v>
      </c>
      <c r="M6146" t="s">
        <v>8268</v>
      </c>
    </row>
    <row r="6147" spans="1:13">
      <c r="A6147" s="13">
        <f t="shared" ref="A6147:A6210" si="96">G6147+H6147+I6147</f>
        <v>3</v>
      </c>
      <c r="B6147">
        <v>3009465</v>
      </c>
      <c r="C6147">
        <v>1400</v>
      </c>
      <c r="D6147">
        <v>1500</v>
      </c>
      <c r="E6147"/>
      <c r="F6147" t="s">
        <v>253</v>
      </c>
      <c r="G6147">
        <v>3</v>
      </c>
      <c r="H6147">
        <v>0</v>
      </c>
      <c r="I6147">
        <v>0</v>
      </c>
      <c r="J6147">
        <v>0</v>
      </c>
      <c r="K6147">
        <v>0</v>
      </c>
      <c r="L6147">
        <v>0</v>
      </c>
      <c r="M6147" t="s">
        <v>8107</v>
      </c>
    </row>
    <row r="6148" spans="1:13">
      <c r="A6148" s="13">
        <f t="shared" si="96"/>
        <v>2</v>
      </c>
      <c r="B6148">
        <v>3009466</v>
      </c>
      <c r="C6148">
        <v>1400</v>
      </c>
      <c r="D6148">
        <v>1500</v>
      </c>
      <c r="E6148"/>
      <c r="F6148" t="s">
        <v>253</v>
      </c>
      <c r="G6148">
        <v>2</v>
      </c>
      <c r="H6148">
        <v>0</v>
      </c>
      <c r="I6148">
        <v>0</v>
      </c>
      <c r="J6148">
        <v>0</v>
      </c>
      <c r="K6148">
        <v>0</v>
      </c>
      <c r="L6148">
        <v>0</v>
      </c>
      <c r="M6148" t="s">
        <v>7840</v>
      </c>
    </row>
    <row r="6149" spans="1:13">
      <c r="A6149" s="13">
        <f t="shared" si="96"/>
        <v>5</v>
      </c>
      <c r="B6149">
        <v>3009467</v>
      </c>
      <c r="C6149">
        <v>1400</v>
      </c>
      <c r="D6149">
        <v>1500</v>
      </c>
      <c r="E6149"/>
      <c r="F6149" t="s">
        <v>253</v>
      </c>
      <c r="G6149">
        <v>5</v>
      </c>
      <c r="H6149">
        <v>0</v>
      </c>
      <c r="I6149">
        <v>0</v>
      </c>
      <c r="J6149">
        <v>0</v>
      </c>
      <c r="K6149">
        <v>0</v>
      </c>
      <c r="L6149">
        <v>0</v>
      </c>
      <c r="M6149" t="s">
        <v>4384</v>
      </c>
    </row>
    <row r="6150" spans="1:13">
      <c r="A6150" s="13">
        <f t="shared" si="96"/>
        <v>1</v>
      </c>
      <c r="B6150">
        <v>3009470</v>
      </c>
      <c r="C6150">
        <v>1400</v>
      </c>
      <c r="D6150">
        <v>1500</v>
      </c>
      <c r="E6150"/>
      <c r="F6150" t="s">
        <v>253</v>
      </c>
      <c r="G6150">
        <v>1</v>
      </c>
      <c r="H6150">
        <v>0</v>
      </c>
      <c r="I6150">
        <v>0</v>
      </c>
      <c r="J6150">
        <v>0</v>
      </c>
      <c r="K6150">
        <v>0</v>
      </c>
      <c r="L6150">
        <v>0</v>
      </c>
      <c r="M6150" t="s">
        <v>4385</v>
      </c>
    </row>
    <row r="6151" spans="1:13">
      <c r="A6151" s="13">
        <f t="shared" si="96"/>
        <v>1</v>
      </c>
      <c r="B6151">
        <v>3009471</v>
      </c>
      <c r="C6151">
        <v>1400</v>
      </c>
      <c r="D6151">
        <v>1500</v>
      </c>
      <c r="E6151"/>
      <c r="F6151" t="s">
        <v>253</v>
      </c>
      <c r="G6151">
        <v>1</v>
      </c>
      <c r="H6151">
        <v>0</v>
      </c>
      <c r="I6151">
        <v>0</v>
      </c>
      <c r="J6151">
        <v>0</v>
      </c>
      <c r="K6151">
        <v>0</v>
      </c>
      <c r="L6151">
        <v>0</v>
      </c>
      <c r="M6151" t="s">
        <v>4386</v>
      </c>
    </row>
    <row r="6152" spans="1:13">
      <c r="A6152" s="13">
        <f t="shared" si="96"/>
        <v>14</v>
      </c>
      <c r="B6152">
        <v>3009472</v>
      </c>
      <c r="C6152">
        <v>1400</v>
      </c>
      <c r="D6152">
        <v>1500</v>
      </c>
      <c r="E6152"/>
      <c r="F6152" t="s">
        <v>253</v>
      </c>
      <c r="G6152">
        <v>14</v>
      </c>
      <c r="H6152">
        <v>0</v>
      </c>
      <c r="I6152">
        <v>0</v>
      </c>
      <c r="J6152">
        <v>0</v>
      </c>
      <c r="K6152">
        <v>0</v>
      </c>
      <c r="L6152">
        <v>0</v>
      </c>
      <c r="M6152" t="s">
        <v>4387</v>
      </c>
    </row>
    <row r="6153" spans="1:13">
      <c r="A6153" s="13">
        <f t="shared" si="96"/>
        <v>2</v>
      </c>
      <c r="B6153">
        <v>3009473</v>
      </c>
      <c r="C6153">
        <v>1400</v>
      </c>
      <c r="D6153">
        <v>1500</v>
      </c>
      <c r="E6153"/>
      <c r="F6153" t="s">
        <v>253</v>
      </c>
      <c r="G6153">
        <v>2</v>
      </c>
      <c r="H6153">
        <v>0</v>
      </c>
      <c r="I6153">
        <v>0</v>
      </c>
      <c r="J6153">
        <v>0</v>
      </c>
      <c r="K6153">
        <v>0</v>
      </c>
      <c r="L6153">
        <v>0</v>
      </c>
      <c r="M6153" t="s">
        <v>9299</v>
      </c>
    </row>
    <row r="6154" spans="1:13">
      <c r="A6154" s="13">
        <f t="shared" si="96"/>
        <v>56</v>
      </c>
      <c r="B6154">
        <v>3009474</v>
      </c>
      <c r="C6154">
        <v>1400</v>
      </c>
      <c r="D6154">
        <v>1500</v>
      </c>
      <c r="E6154"/>
      <c r="F6154" t="s">
        <v>253</v>
      </c>
      <c r="G6154">
        <v>56</v>
      </c>
      <c r="H6154">
        <v>0</v>
      </c>
      <c r="I6154">
        <v>0</v>
      </c>
      <c r="J6154">
        <v>0</v>
      </c>
      <c r="K6154">
        <v>0</v>
      </c>
      <c r="L6154">
        <v>0</v>
      </c>
      <c r="M6154" t="s">
        <v>4388</v>
      </c>
    </row>
    <row r="6155" spans="1:13">
      <c r="A6155" s="13">
        <f t="shared" si="96"/>
        <v>1</v>
      </c>
      <c r="B6155">
        <v>3009475</v>
      </c>
      <c r="C6155">
        <v>1400</v>
      </c>
      <c r="D6155">
        <v>1500</v>
      </c>
      <c r="E6155"/>
      <c r="F6155" t="s">
        <v>253</v>
      </c>
      <c r="G6155">
        <v>1</v>
      </c>
      <c r="H6155">
        <v>0</v>
      </c>
      <c r="I6155">
        <v>0</v>
      </c>
      <c r="J6155">
        <v>0</v>
      </c>
      <c r="K6155">
        <v>0</v>
      </c>
      <c r="L6155">
        <v>0</v>
      </c>
      <c r="M6155" t="s">
        <v>4389</v>
      </c>
    </row>
    <row r="6156" spans="1:13">
      <c r="A6156" s="13">
        <f t="shared" si="96"/>
        <v>5</v>
      </c>
      <c r="B6156">
        <v>3009476</v>
      </c>
      <c r="C6156">
        <v>1400</v>
      </c>
      <c r="D6156">
        <v>1500</v>
      </c>
      <c r="E6156"/>
      <c r="F6156" t="s">
        <v>253</v>
      </c>
      <c r="G6156">
        <v>5</v>
      </c>
      <c r="H6156">
        <v>0</v>
      </c>
      <c r="I6156">
        <v>0</v>
      </c>
      <c r="J6156">
        <v>0</v>
      </c>
      <c r="K6156">
        <v>0</v>
      </c>
      <c r="L6156">
        <v>0</v>
      </c>
      <c r="M6156" t="s">
        <v>4390</v>
      </c>
    </row>
    <row r="6157" spans="1:13">
      <c r="A6157" s="13">
        <f t="shared" si="96"/>
        <v>1</v>
      </c>
      <c r="B6157">
        <v>3009477</v>
      </c>
      <c r="C6157">
        <v>1400</v>
      </c>
      <c r="D6157">
        <v>1500</v>
      </c>
      <c r="E6157"/>
      <c r="F6157" t="s">
        <v>253</v>
      </c>
      <c r="G6157">
        <v>1</v>
      </c>
      <c r="H6157">
        <v>0</v>
      </c>
      <c r="I6157">
        <v>0</v>
      </c>
      <c r="J6157">
        <v>0</v>
      </c>
      <c r="K6157">
        <v>0</v>
      </c>
      <c r="L6157">
        <v>0</v>
      </c>
      <c r="M6157" t="s">
        <v>7949</v>
      </c>
    </row>
    <row r="6158" spans="1:13">
      <c r="A6158" s="13">
        <f t="shared" si="96"/>
        <v>1</v>
      </c>
      <c r="B6158">
        <v>3009478</v>
      </c>
      <c r="C6158">
        <v>1400</v>
      </c>
      <c r="D6158">
        <v>1500</v>
      </c>
      <c r="E6158"/>
      <c r="F6158" t="s">
        <v>253</v>
      </c>
      <c r="G6158">
        <v>1</v>
      </c>
      <c r="H6158">
        <v>0</v>
      </c>
      <c r="I6158">
        <v>0</v>
      </c>
      <c r="J6158">
        <v>0</v>
      </c>
      <c r="K6158">
        <v>0</v>
      </c>
      <c r="L6158">
        <v>0</v>
      </c>
      <c r="M6158" t="s">
        <v>9300</v>
      </c>
    </row>
    <row r="6159" spans="1:13">
      <c r="A6159" s="13">
        <f t="shared" si="96"/>
        <v>84</v>
      </c>
      <c r="B6159">
        <v>3009479</v>
      </c>
      <c r="C6159">
        <v>1380</v>
      </c>
      <c r="D6159">
        <v>1500</v>
      </c>
      <c r="E6159"/>
      <c r="F6159" t="s">
        <v>253</v>
      </c>
      <c r="G6159">
        <v>84</v>
      </c>
      <c r="H6159">
        <v>0</v>
      </c>
      <c r="I6159">
        <v>0</v>
      </c>
      <c r="J6159">
        <v>0</v>
      </c>
      <c r="K6159">
        <v>0</v>
      </c>
      <c r="L6159">
        <v>0</v>
      </c>
      <c r="M6159" t="s">
        <v>4391</v>
      </c>
    </row>
    <row r="6160" spans="1:13">
      <c r="A6160" s="13">
        <f t="shared" si="96"/>
        <v>3000</v>
      </c>
      <c r="B6160">
        <v>3009480</v>
      </c>
      <c r="C6160">
        <v>1400</v>
      </c>
      <c r="D6160">
        <v>1500</v>
      </c>
      <c r="E6160"/>
      <c r="F6160" t="s">
        <v>122</v>
      </c>
      <c r="G6160" s="177">
        <v>3000</v>
      </c>
      <c r="H6160">
        <v>0</v>
      </c>
      <c r="I6160">
        <v>0</v>
      </c>
      <c r="J6160">
        <v>0</v>
      </c>
      <c r="K6160">
        <v>0</v>
      </c>
      <c r="L6160">
        <v>0</v>
      </c>
      <c r="M6160" t="s">
        <v>4392</v>
      </c>
    </row>
    <row r="6161" spans="1:13">
      <c r="A6161" s="13">
        <f t="shared" si="96"/>
        <v>63</v>
      </c>
      <c r="B6161">
        <v>3009482</v>
      </c>
      <c r="C6161">
        <v>1400</v>
      </c>
      <c r="D6161">
        <v>1500</v>
      </c>
      <c r="E6161"/>
      <c r="F6161" t="s">
        <v>253</v>
      </c>
      <c r="G6161">
        <v>63</v>
      </c>
      <c r="H6161">
        <v>0</v>
      </c>
      <c r="I6161">
        <v>0</v>
      </c>
      <c r="J6161">
        <v>0</v>
      </c>
      <c r="K6161">
        <v>0</v>
      </c>
      <c r="L6161">
        <v>0</v>
      </c>
      <c r="M6161" t="s">
        <v>4393</v>
      </c>
    </row>
    <row r="6162" spans="1:13">
      <c r="A6162" s="13">
        <f t="shared" si="96"/>
        <v>9</v>
      </c>
      <c r="B6162">
        <v>3009483</v>
      </c>
      <c r="C6162">
        <v>1400</v>
      </c>
      <c r="D6162">
        <v>1500</v>
      </c>
      <c r="E6162"/>
      <c r="F6162" t="s">
        <v>253</v>
      </c>
      <c r="G6162">
        <v>9</v>
      </c>
      <c r="H6162">
        <v>0</v>
      </c>
      <c r="I6162">
        <v>0</v>
      </c>
      <c r="J6162">
        <v>0</v>
      </c>
      <c r="K6162">
        <v>0</v>
      </c>
      <c r="L6162">
        <v>0</v>
      </c>
      <c r="M6162" t="s">
        <v>4394</v>
      </c>
    </row>
    <row r="6163" spans="1:13">
      <c r="A6163" s="13">
        <f t="shared" si="96"/>
        <v>1</v>
      </c>
      <c r="B6163">
        <v>3009484</v>
      </c>
      <c r="C6163">
        <v>1400</v>
      </c>
      <c r="D6163">
        <v>1500</v>
      </c>
      <c r="E6163"/>
      <c r="F6163" t="s">
        <v>253</v>
      </c>
      <c r="G6163">
        <v>1</v>
      </c>
      <c r="H6163">
        <v>0</v>
      </c>
      <c r="I6163">
        <v>0</v>
      </c>
      <c r="J6163">
        <v>0</v>
      </c>
      <c r="K6163">
        <v>0</v>
      </c>
      <c r="L6163">
        <v>0</v>
      </c>
      <c r="M6163" t="s">
        <v>9161</v>
      </c>
    </row>
    <row r="6164" spans="1:13">
      <c r="A6164" s="13">
        <f t="shared" si="96"/>
        <v>26</v>
      </c>
      <c r="B6164">
        <v>3009485</v>
      </c>
      <c r="C6164">
        <v>1400</v>
      </c>
      <c r="D6164">
        <v>1500</v>
      </c>
      <c r="E6164"/>
      <c r="F6164" t="s">
        <v>253</v>
      </c>
      <c r="G6164">
        <v>26</v>
      </c>
      <c r="H6164">
        <v>0</v>
      </c>
      <c r="I6164">
        <v>0</v>
      </c>
      <c r="J6164">
        <v>0</v>
      </c>
      <c r="K6164">
        <v>0</v>
      </c>
      <c r="L6164">
        <v>0</v>
      </c>
      <c r="M6164" t="s">
        <v>4395</v>
      </c>
    </row>
    <row r="6165" spans="1:13">
      <c r="A6165" s="13">
        <f t="shared" si="96"/>
        <v>75</v>
      </c>
      <c r="B6165">
        <v>3009486</v>
      </c>
      <c r="C6165">
        <v>1400</v>
      </c>
      <c r="D6165">
        <v>1500</v>
      </c>
      <c r="E6165"/>
      <c r="F6165" t="s">
        <v>253</v>
      </c>
      <c r="G6165">
        <v>75</v>
      </c>
      <c r="H6165">
        <v>0</v>
      </c>
      <c r="I6165">
        <v>0</v>
      </c>
      <c r="J6165">
        <v>0</v>
      </c>
      <c r="K6165">
        <v>0</v>
      </c>
      <c r="L6165">
        <v>0</v>
      </c>
      <c r="M6165" t="s">
        <v>7765</v>
      </c>
    </row>
    <row r="6166" spans="1:13">
      <c r="A6166" s="13">
        <f t="shared" si="96"/>
        <v>56</v>
      </c>
      <c r="B6166">
        <v>3009487</v>
      </c>
      <c r="C6166">
        <v>1400</v>
      </c>
      <c r="D6166">
        <v>1500</v>
      </c>
      <c r="E6166"/>
      <c r="F6166" t="s">
        <v>253</v>
      </c>
      <c r="G6166">
        <v>56</v>
      </c>
      <c r="H6166">
        <v>0</v>
      </c>
      <c r="I6166">
        <v>0</v>
      </c>
      <c r="J6166">
        <v>0</v>
      </c>
      <c r="K6166">
        <v>0</v>
      </c>
      <c r="L6166">
        <v>0</v>
      </c>
      <c r="M6166" t="s">
        <v>4396</v>
      </c>
    </row>
    <row r="6167" spans="1:13">
      <c r="A6167" s="13">
        <f t="shared" si="96"/>
        <v>82</v>
      </c>
      <c r="B6167">
        <v>3009488</v>
      </c>
      <c r="C6167">
        <v>1380</v>
      </c>
      <c r="D6167">
        <v>1500</v>
      </c>
      <c r="E6167"/>
      <c r="F6167" t="s">
        <v>253</v>
      </c>
      <c r="G6167">
        <v>82</v>
      </c>
      <c r="H6167">
        <v>0</v>
      </c>
      <c r="I6167">
        <v>0</v>
      </c>
      <c r="J6167">
        <v>0</v>
      </c>
      <c r="K6167">
        <v>0</v>
      </c>
      <c r="L6167">
        <v>0</v>
      </c>
      <c r="M6167" t="s">
        <v>4397</v>
      </c>
    </row>
    <row r="6168" spans="1:13">
      <c r="A6168" s="13">
        <f t="shared" si="96"/>
        <v>63</v>
      </c>
      <c r="B6168">
        <v>3009488</v>
      </c>
      <c r="C6168">
        <v>1400</v>
      </c>
      <c r="D6168">
        <v>1500</v>
      </c>
      <c r="E6168"/>
      <c r="F6168" t="s">
        <v>253</v>
      </c>
      <c r="G6168">
        <v>63</v>
      </c>
      <c r="H6168">
        <v>0</v>
      </c>
      <c r="I6168">
        <v>0</v>
      </c>
      <c r="J6168">
        <v>0</v>
      </c>
      <c r="K6168">
        <v>0</v>
      </c>
      <c r="L6168">
        <v>0</v>
      </c>
      <c r="M6168" t="s">
        <v>4397</v>
      </c>
    </row>
    <row r="6169" spans="1:13">
      <c r="A6169" s="13">
        <f t="shared" si="96"/>
        <v>1</v>
      </c>
      <c r="B6169">
        <v>3009490</v>
      </c>
      <c r="C6169">
        <v>1400</v>
      </c>
      <c r="D6169">
        <v>1500</v>
      </c>
      <c r="E6169"/>
      <c r="F6169" t="s">
        <v>253</v>
      </c>
      <c r="G6169">
        <v>1</v>
      </c>
      <c r="H6169">
        <v>0</v>
      </c>
      <c r="I6169">
        <v>0</v>
      </c>
      <c r="J6169">
        <v>0</v>
      </c>
      <c r="K6169">
        <v>0</v>
      </c>
      <c r="L6169">
        <v>0</v>
      </c>
      <c r="M6169" t="s">
        <v>9403</v>
      </c>
    </row>
    <row r="6170" spans="1:13">
      <c r="A6170" s="13">
        <f t="shared" si="96"/>
        <v>1</v>
      </c>
      <c r="B6170">
        <v>3009493</v>
      </c>
      <c r="C6170">
        <v>1400</v>
      </c>
      <c r="D6170">
        <v>1500</v>
      </c>
      <c r="E6170"/>
      <c r="F6170" t="s">
        <v>253</v>
      </c>
      <c r="G6170">
        <v>1</v>
      </c>
      <c r="H6170">
        <v>0</v>
      </c>
      <c r="I6170">
        <v>0</v>
      </c>
      <c r="J6170">
        <v>0</v>
      </c>
      <c r="K6170">
        <v>0</v>
      </c>
      <c r="L6170">
        <v>0</v>
      </c>
      <c r="M6170" t="s">
        <v>4398</v>
      </c>
    </row>
    <row r="6171" spans="1:13">
      <c r="A6171" s="13">
        <f t="shared" si="96"/>
        <v>2</v>
      </c>
      <c r="B6171">
        <v>3009494</v>
      </c>
      <c r="C6171">
        <v>1380</v>
      </c>
      <c r="D6171">
        <v>1500</v>
      </c>
      <c r="E6171"/>
      <c r="F6171" t="s">
        <v>253</v>
      </c>
      <c r="G6171">
        <v>2</v>
      </c>
      <c r="H6171">
        <v>0</v>
      </c>
      <c r="I6171">
        <v>0</v>
      </c>
      <c r="J6171">
        <v>0</v>
      </c>
      <c r="K6171">
        <v>0</v>
      </c>
      <c r="L6171">
        <v>0</v>
      </c>
      <c r="M6171" t="s">
        <v>4399</v>
      </c>
    </row>
    <row r="6172" spans="1:13">
      <c r="A6172" s="13">
        <f t="shared" si="96"/>
        <v>2</v>
      </c>
      <c r="B6172">
        <v>3009495</v>
      </c>
      <c r="C6172">
        <v>1400</v>
      </c>
      <c r="D6172">
        <v>1500</v>
      </c>
      <c r="E6172"/>
      <c r="F6172" t="s">
        <v>253</v>
      </c>
      <c r="G6172">
        <v>2</v>
      </c>
      <c r="H6172">
        <v>0</v>
      </c>
      <c r="I6172">
        <v>0</v>
      </c>
      <c r="J6172">
        <v>0</v>
      </c>
      <c r="K6172">
        <v>0</v>
      </c>
      <c r="L6172">
        <v>0</v>
      </c>
      <c r="M6172" t="s">
        <v>4400</v>
      </c>
    </row>
    <row r="6173" spans="1:13">
      <c r="A6173" s="13">
        <f t="shared" si="96"/>
        <v>1</v>
      </c>
      <c r="B6173">
        <v>3009496</v>
      </c>
      <c r="C6173">
        <v>1400</v>
      </c>
      <c r="D6173">
        <v>1500</v>
      </c>
      <c r="E6173"/>
      <c r="F6173" t="s">
        <v>253</v>
      </c>
      <c r="G6173">
        <v>1</v>
      </c>
      <c r="H6173">
        <v>0</v>
      </c>
      <c r="I6173">
        <v>0</v>
      </c>
      <c r="J6173">
        <v>0</v>
      </c>
      <c r="K6173">
        <v>0</v>
      </c>
      <c r="L6173">
        <v>0</v>
      </c>
      <c r="M6173" t="s">
        <v>4401</v>
      </c>
    </row>
    <row r="6174" spans="1:13">
      <c r="A6174" s="13">
        <f t="shared" si="96"/>
        <v>1</v>
      </c>
      <c r="B6174">
        <v>3009497</v>
      </c>
      <c r="C6174">
        <v>1400</v>
      </c>
      <c r="D6174">
        <v>1500</v>
      </c>
      <c r="E6174"/>
      <c r="F6174" t="s">
        <v>253</v>
      </c>
      <c r="G6174">
        <v>1</v>
      </c>
      <c r="H6174">
        <v>0</v>
      </c>
      <c r="I6174">
        <v>0</v>
      </c>
      <c r="J6174">
        <v>0</v>
      </c>
      <c r="K6174">
        <v>0</v>
      </c>
      <c r="L6174">
        <v>0</v>
      </c>
      <c r="M6174" t="s">
        <v>8633</v>
      </c>
    </row>
    <row r="6175" spans="1:13">
      <c r="A6175" s="13">
        <f t="shared" si="96"/>
        <v>1</v>
      </c>
      <c r="B6175">
        <v>3009500</v>
      </c>
      <c r="C6175">
        <v>1400</v>
      </c>
      <c r="D6175">
        <v>1500</v>
      </c>
      <c r="E6175"/>
      <c r="F6175" t="s">
        <v>253</v>
      </c>
      <c r="G6175">
        <v>1</v>
      </c>
      <c r="H6175">
        <v>0</v>
      </c>
      <c r="I6175">
        <v>0</v>
      </c>
      <c r="J6175">
        <v>0</v>
      </c>
      <c r="K6175">
        <v>0</v>
      </c>
      <c r="L6175">
        <v>0</v>
      </c>
      <c r="M6175" t="s">
        <v>9046</v>
      </c>
    </row>
    <row r="6176" spans="1:13">
      <c r="A6176" s="13">
        <f t="shared" si="96"/>
        <v>12</v>
      </c>
      <c r="B6176">
        <v>3009501</v>
      </c>
      <c r="C6176">
        <v>1400</v>
      </c>
      <c r="D6176">
        <v>1500</v>
      </c>
      <c r="E6176"/>
      <c r="F6176" t="s">
        <v>253</v>
      </c>
      <c r="G6176">
        <v>12</v>
      </c>
      <c r="H6176">
        <v>0</v>
      </c>
      <c r="I6176">
        <v>0</v>
      </c>
      <c r="J6176">
        <v>0</v>
      </c>
      <c r="K6176">
        <v>0</v>
      </c>
      <c r="L6176">
        <v>0</v>
      </c>
      <c r="M6176" t="s">
        <v>4402</v>
      </c>
    </row>
    <row r="6177" spans="1:13">
      <c r="A6177" s="13">
        <f t="shared" si="96"/>
        <v>4</v>
      </c>
      <c r="B6177">
        <v>3009505</v>
      </c>
      <c r="C6177">
        <v>1400</v>
      </c>
      <c r="D6177">
        <v>1500</v>
      </c>
      <c r="E6177"/>
      <c r="F6177" t="s">
        <v>253</v>
      </c>
      <c r="G6177">
        <v>4</v>
      </c>
      <c r="H6177">
        <v>0</v>
      </c>
      <c r="I6177">
        <v>0</v>
      </c>
      <c r="J6177">
        <v>0</v>
      </c>
      <c r="K6177">
        <v>0</v>
      </c>
      <c r="L6177">
        <v>0</v>
      </c>
      <c r="M6177" t="s">
        <v>7470</v>
      </c>
    </row>
    <row r="6178" spans="1:13">
      <c r="A6178" s="13">
        <f t="shared" si="96"/>
        <v>2</v>
      </c>
      <c r="B6178">
        <v>3009506</v>
      </c>
      <c r="C6178">
        <v>1400</v>
      </c>
      <c r="D6178">
        <v>1500</v>
      </c>
      <c r="E6178"/>
      <c r="F6178" t="s">
        <v>2956</v>
      </c>
      <c r="G6178">
        <v>2</v>
      </c>
      <c r="H6178">
        <v>0</v>
      </c>
      <c r="I6178">
        <v>0</v>
      </c>
      <c r="J6178">
        <v>0</v>
      </c>
      <c r="K6178">
        <v>0</v>
      </c>
      <c r="L6178">
        <v>0</v>
      </c>
      <c r="M6178" t="s">
        <v>8246</v>
      </c>
    </row>
    <row r="6179" spans="1:13">
      <c r="A6179" s="13">
        <f t="shared" si="96"/>
        <v>12</v>
      </c>
      <c r="B6179">
        <v>3009507</v>
      </c>
      <c r="C6179">
        <v>1400</v>
      </c>
      <c r="D6179">
        <v>1500</v>
      </c>
      <c r="E6179"/>
      <c r="F6179" t="s">
        <v>253</v>
      </c>
      <c r="G6179">
        <v>12</v>
      </c>
      <c r="H6179">
        <v>0</v>
      </c>
      <c r="I6179">
        <v>0</v>
      </c>
      <c r="J6179">
        <v>0</v>
      </c>
      <c r="K6179">
        <v>0</v>
      </c>
      <c r="L6179">
        <v>0</v>
      </c>
      <c r="M6179" t="s">
        <v>4403</v>
      </c>
    </row>
    <row r="6180" spans="1:13">
      <c r="A6180" s="13">
        <f t="shared" si="96"/>
        <v>51</v>
      </c>
      <c r="B6180">
        <v>3009508</v>
      </c>
      <c r="C6180">
        <v>1400</v>
      </c>
      <c r="D6180">
        <v>1500</v>
      </c>
      <c r="E6180"/>
      <c r="F6180" t="s">
        <v>253</v>
      </c>
      <c r="G6180">
        <v>51</v>
      </c>
      <c r="H6180">
        <v>0</v>
      </c>
      <c r="I6180">
        <v>0</v>
      </c>
      <c r="J6180">
        <v>0</v>
      </c>
      <c r="K6180">
        <v>0</v>
      </c>
      <c r="L6180">
        <v>0</v>
      </c>
      <c r="M6180" t="s">
        <v>8232</v>
      </c>
    </row>
    <row r="6181" spans="1:13">
      <c r="A6181" s="13">
        <f t="shared" si="96"/>
        <v>42</v>
      </c>
      <c r="B6181">
        <v>3009509</v>
      </c>
      <c r="C6181">
        <v>1400</v>
      </c>
      <c r="D6181">
        <v>1500</v>
      </c>
      <c r="E6181"/>
      <c r="F6181" t="s">
        <v>253</v>
      </c>
      <c r="G6181">
        <v>42</v>
      </c>
      <c r="H6181">
        <v>0</v>
      </c>
      <c r="I6181">
        <v>0</v>
      </c>
      <c r="J6181">
        <v>0</v>
      </c>
      <c r="K6181">
        <v>0</v>
      </c>
      <c r="L6181">
        <v>0</v>
      </c>
      <c r="M6181" t="s">
        <v>8233</v>
      </c>
    </row>
    <row r="6182" spans="1:13">
      <c r="A6182" s="13">
        <f t="shared" si="96"/>
        <v>1</v>
      </c>
      <c r="B6182">
        <v>3009510</v>
      </c>
      <c r="C6182">
        <v>1400</v>
      </c>
      <c r="D6182">
        <v>1500</v>
      </c>
      <c r="E6182"/>
      <c r="F6182" t="s">
        <v>253</v>
      </c>
      <c r="G6182">
        <v>1</v>
      </c>
      <c r="H6182">
        <v>0</v>
      </c>
      <c r="I6182">
        <v>0</v>
      </c>
      <c r="J6182">
        <v>0</v>
      </c>
      <c r="K6182">
        <v>0</v>
      </c>
      <c r="L6182">
        <v>0</v>
      </c>
      <c r="M6182" t="s">
        <v>7971</v>
      </c>
    </row>
    <row r="6183" spans="1:13">
      <c r="A6183" s="13">
        <f t="shared" si="96"/>
        <v>7</v>
      </c>
      <c r="B6183">
        <v>3009511</v>
      </c>
      <c r="C6183">
        <v>1400</v>
      </c>
      <c r="D6183">
        <v>1500</v>
      </c>
      <c r="E6183"/>
      <c r="F6183" t="s">
        <v>253</v>
      </c>
      <c r="G6183">
        <v>7</v>
      </c>
      <c r="H6183">
        <v>0</v>
      </c>
      <c r="I6183">
        <v>0</v>
      </c>
      <c r="J6183">
        <v>0</v>
      </c>
      <c r="K6183">
        <v>0</v>
      </c>
      <c r="L6183">
        <v>0</v>
      </c>
      <c r="M6183" t="s">
        <v>8447</v>
      </c>
    </row>
    <row r="6184" spans="1:13">
      <c r="A6184" s="13">
        <f t="shared" si="96"/>
        <v>171</v>
      </c>
      <c r="B6184">
        <v>3009512</v>
      </c>
      <c r="C6184">
        <v>1400</v>
      </c>
      <c r="D6184">
        <v>1500</v>
      </c>
      <c r="E6184"/>
      <c r="F6184" t="s">
        <v>253</v>
      </c>
      <c r="G6184">
        <v>171</v>
      </c>
      <c r="H6184">
        <v>0</v>
      </c>
      <c r="I6184">
        <v>0</v>
      </c>
      <c r="J6184">
        <v>0</v>
      </c>
      <c r="K6184">
        <v>0</v>
      </c>
      <c r="L6184">
        <v>0</v>
      </c>
      <c r="M6184" t="s">
        <v>4404</v>
      </c>
    </row>
    <row r="6185" spans="1:13">
      <c r="A6185" s="13">
        <f t="shared" si="96"/>
        <v>2</v>
      </c>
      <c r="B6185">
        <v>3009513</v>
      </c>
      <c r="C6185">
        <v>1400</v>
      </c>
      <c r="D6185">
        <v>1500</v>
      </c>
      <c r="E6185"/>
      <c r="F6185" t="s">
        <v>253</v>
      </c>
      <c r="G6185">
        <v>2</v>
      </c>
      <c r="H6185">
        <v>0</v>
      </c>
      <c r="I6185">
        <v>0</v>
      </c>
      <c r="J6185">
        <v>0</v>
      </c>
      <c r="K6185">
        <v>0</v>
      </c>
      <c r="L6185">
        <v>0</v>
      </c>
      <c r="M6185" t="s">
        <v>8693</v>
      </c>
    </row>
    <row r="6186" spans="1:13">
      <c r="A6186" s="13">
        <f t="shared" si="96"/>
        <v>3</v>
      </c>
      <c r="B6186">
        <v>3009515</v>
      </c>
      <c r="C6186">
        <v>1380</v>
      </c>
      <c r="D6186">
        <v>1501</v>
      </c>
      <c r="E6186"/>
      <c r="F6186" t="s">
        <v>253</v>
      </c>
      <c r="G6186">
        <v>3</v>
      </c>
      <c r="H6186">
        <v>0</v>
      </c>
      <c r="I6186">
        <v>0</v>
      </c>
      <c r="J6186">
        <v>0</v>
      </c>
      <c r="K6186">
        <v>0</v>
      </c>
      <c r="L6186">
        <v>0</v>
      </c>
      <c r="M6186" t="s">
        <v>4405</v>
      </c>
    </row>
    <row r="6187" spans="1:13">
      <c r="A6187" s="13">
        <f t="shared" si="96"/>
        <v>1</v>
      </c>
      <c r="B6187">
        <v>3009515</v>
      </c>
      <c r="C6187">
        <v>1400</v>
      </c>
      <c r="D6187">
        <v>1500</v>
      </c>
      <c r="E6187"/>
      <c r="F6187" t="s">
        <v>253</v>
      </c>
      <c r="G6187">
        <v>1</v>
      </c>
      <c r="H6187">
        <v>0</v>
      </c>
      <c r="I6187">
        <v>0</v>
      </c>
      <c r="J6187">
        <v>0</v>
      </c>
      <c r="K6187">
        <v>0</v>
      </c>
      <c r="L6187">
        <v>0</v>
      </c>
      <c r="M6187" t="s">
        <v>4405</v>
      </c>
    </row>
    <row r="6188" spans="1:13">
      <c r="A6188" s="13">
        <f t="shared" si="96"/>
        <v>2</v>
      </c>
      <c r="B6188">
        <v>3009516</v>
      </c>
      <c r="C6188">
        <v>1400</v>
      </c>
      <c r="D6188">
        <v>1500</v>
      </c>
      <c r="E6188"/>
      <c r="F6188" t="s">
        <v>253</v>
      </c>
      <c r="G6188">
        <v>2</v>
      </c>
      <c r="H6188">
        <v>0</v>
      </c>
      <c r="I6188">
        <v>0</v>
      </c>
      <c r="J6188">
        <v>0</v>
      </c>
      <c r="K6188">
        <v>0</v>
      </c>
      <c r="L6188">
        <v>0</v>
      </c>
      <c r="M6188" t="s">
        <v>7806</v>
      </c>
    </row>
    <row r="6189" spans="1:13">
      <c r="A6189" s="13">
        <f t="shared" si="96"/>
        <v>1</v>
      </c>
      <c r="B6189">
        <v>3009517</v>
      </c>
      <c r="C6189">
        <v>1400</v>
      </c>
      <c r="D6189">
        <v>1500</v>
      </c>
      <c r="E6189"/>
      <c r="F6189" t="s">
        <v>253</v>
      </c>
      <c r="G6189">
        <v>1</v>
      </c>
      <c r="H6189">
        <v>0</v>
      </c>
      <c r="I6189">
        <v>0</v>
      </c>
      <c r="J6189">
        <v>0</v>
      </c>
      <c r="K6189">
        <v>0</v>
      </c>
      <c r="L6189">
        <v>0</v>
      </c>
      <c r="M6189" t="s">
        <v>8430</v>
      </c>
    </row>
    <row r="6190" spans="1:13">
      <c r="A6190" s="13">
        <f t="shared" si="96"/>
        <v>5</v>
      </c>
      <c r="B6190">
        <v>3009518</v>
      </c>
      <c r="C6190">
        <v>1400</v>
      </c>
      <c r="D6190">
        <v>1500</v>
      </c>
      <c r="E6190"/>
      <c r="F6190" t="s">
        <v>253</v>
      </c>
      <c r="G6190">
        <v>5</v>
      </c>
      <c r="H6190">
        <v>0</v>
      </c>
      <c r="I6190">
        <v>0</v>
      </c>
      <c r="J6190">
        <v>0</v>
      </c>
      <c r="K6190">
        <v>0</v>
      </c>
      <c r="L6190">
        <v>0</v>
      </c>
      <c r="M6190" t="s">
        <v>7997</v>
      </c>
    </row>
    <row r="6191" spans="1:13">
      <c r="A6191" s="13">
        <f t="shared" si="96"/>
        <v>17</v>
      </c>
      <c r="B6191">
        <v>3009519</v>
      </c>
      <c r="C6191">
        <v>1400</v>
      </c>
      <c r="D6191">
        <v>1500</v>
      </c>
      <c r="E6191"/>
      <c r="F6191" t="s">
        <v>253</v>
      </c>
      <c r="G6191">
        <v>17</v>
      </c>
      <c r="H6191">
        <v>0</v>
      </c>
      <c r="I6191">
        <v>0</v>
      </c>
      <c r="J6191">
        <v>0</v>
      </c>
      <c r="K6191">
        <v>0</v>
      </c>
      <c r="L6191">
        <v>0</v>
      </c>
      <c r="M6191" t="s">
        <v>4406</v>
      </c>
    </row>
    <row r="6192" spans="1:13">
      <c r="A6192" s="13">
        <f t="shared" si="96"/>
        <v>10</v>
      </c>
      <c r="B6192">
        <v>3009520</v>
      </c>
      <c r="C6192">
        <v>1400</v>
      </c>
      <c r="D6192">
        <v>1500</v>
      </c>
      <c r="E6192"/>
      <c r="F6192" t="s">
        <v>253</v>
      </c>
      <c r="G6192">
        <v>10</v>
      </c>
      <c r="H6192">
        <v>0</v>
      </c>
      <c r="I6192">
        <v>0</v>
      </c>
      <c r="J6192">
        <v>0</v>
      </c>
      <c r="K6192">
        <v>0</v>
      </c>
      <c r="L6192">
        <v>0</v>
      </c>
      <c r="M6192" t="s">
        <v>4407</v>
      </c>
    </row>
    <row r="6193" spans="1:13">
      <c r="A6193" s="13">
        <f t="shared" si="96"/>
        <v>14</v>
      </c>
      <c r="B6193">
        <v>3009521</v>
      </c>
      <c r="C6193">
        <v>1400</v>
      </c>
      <c r="D6193">
        <v>1500</v>
      </c>
      <c r="E6193"/>
      <c r="F6193" t="s">
        <v>253</v>
      </c>
      <c r="G6193">
        <v>14</v>
      </c>
      <c r="H6193">
        <v>0</v>
      </c>
      <c r="I6193">
        <v>0</v>
      </c>
      <c r="J6193">
        <v>0</v>
      </c>
      <c r="K6193">
        <v>0</v>
      </c>
      <c r="L6193">
        <v>0</v>
      </c>
      <c r="M6193" t="s">
        <v>4408</v>
      </c>
    </row>
    <row r="6194" spans="1:13">
      <c r="A6194" s="13">
        <f t="shared" si="96"/>
        <v>5</v>
      </c>
      <c r="B6194">
        <v>3009522</v>
      </c>
      <c r="C6194">
        <v>1400</v>
      </c>
      <c r="D6194">
        <v>1500</v>
      </c>
      <c r="E6194"/>
      <c r="F6194" t="s">
        <v>253</v>
      </c>
      <c r="G6194">
        <v>5</v>
      </c>
      <c r="H6194">
        <v>0</v>
      </c>
      <c r="I6194">
        <v>0</v>
      </c>
      <c r="J6194">
        <v>0</v>
      </c>
      <c r="K6194">
        <v>0</v>
      </c>
      <c r="L6194">
        <v>0</v>
      </c>
      <c r="M6194" t="s">
        <v>7516</v>
      </c>
    </row>
    <row r="6195" spans="1:13">
      <c r="A6195" s="13">
        <f t="shared" si="96"/>
        <v>20</v>
      </c>
      <c r="B6195">
        <v>3009523</v>
      </c>
      <c r="C6195">
        <v>1400</v>
      </c>
      <c r="D6195">
        <v>1500</v>
      </c>
      <c r="E6195"/>
      <c r="F6195" t="s">
        <v>253</v>
      </c>
      <c r="G6195">
        <v>20</v>
      </c>
      <c r="H6195">
        <v>0</v>
      </c>
      <c r="I6195">
        <v>0</v>
      </c>
      <c r="J6195">
        <v>0</v>
      </c>
      <c r="K6195">
        <v>0</v>
      </c>
      <c r="L6195">
        <v>0</v>
      </c>
      <c r="M6195" t="s">
        <v>4409</v>
      </c>
    </row>
    <row r="6196" spans="1:13">
      <c r="A6196" s="13">
        <f t="shared" si="96"/>
        <v>13</v>
      </c>
      <c r="B6196">
        <v>3009526</v>
      </c>
      <c r="C6196">
        <v>1400</v>
      </c>
      <c r="D6196">
        <v>1500</v>
      </c>
      <c r="E6196"/>
      <c r="F6196" t="s">
        <v>253</v>
      </c>
      <c r="G6196">
        <v>13</v>
      </c>
      <c r="H6196">
        <v>0</v>
      </c>
      <c r="I6196">
        <v>0</v>
      </c>
      <c r="J6196">
        <v>0</v>
      </c>
      <c r="K6196">
        <v>0</v>
      </c>
      <c r="L6196">
        <v>0</v>
      </c>
      <c r="M6196" t="s">
        <v>4410</v>
      </c>
    </row>
    <row r="6197" spans="1:13">
      <c r="A6197" s="13">
        <f t="shared" si="96"/>
        <v>19</v>
      </c>
      <c r="B6197">
        <v>3009528</v>
      </c>
      <c r="C6197">
        <v>1400</v>
      </c>
      <c r="D6197">
        <v>1500</v>
      </c>
      <c r="E6197"/>
      <c r="F6197" t="s">
        <v>253</v>
      </c>
      <c r="G6197">
        <v>19</v>
      </c>
      <c r="H6197">
        <v>0</v>
      </c>
      <c r="I6197">
        <v>0</v>
      </c>
      <c r="J6197">
        <v>0</v>
      </c>
      <c r="K6197">
        <v>0</v>
      </c>
      <c r="L6197">
        <v>0</v>
      </c>
      <c r="M6197" t="s">
        <v>4411</v>
      </c>
    </row>
    <row r="6198" spans="1:13">
      <c r="A6198" s="13">
        <f t="shared" si="96"/>
        <v>4</v>
      </c>
      <c r="B6198">
        <v>3009530</v>
      </c>
      <c r="C6198">
        <v>1400</v>
      </c>
      <c r="D6198">
        <v>1500</v>
      </c>
      <c r="E6198"/>
      <c r="F6198" t="s">
        <v>289</v>
      </c>
      <c r="G6198">
        <v>4</v>
      </c>
      <c r="H6198">
        <v>0</v>
      </c>
      <c r="I6198">
        <v>0</v>
      </c>
      <c r="J6198">
        <v>0</v>
      </c>
      <c r="K6198">
        <v>0</v>
      </c>
      <c r="L6198">
        <v>0</v>
      </c>
      <c r="M6198" t="s">
        <v>4412</v>
      </c>
    </row>
    <row r="6199" spans="1:13">
      <c r="A6199" s="13">
        <f t="shared" si="96"/>
        <v>25</v>
      </c>
      <c r="B6199">
        <v>3009531</v>
      </c>
      <c r="C6199">
        <v>1400</v>
      </c>
      <c r="D6199">
        <v>1500</v>
      </c>
      <c r="E6199"/>
      <c r="F6199" t="s">
        <v>289</v>
      </c>
      <c r="G6199">
        <v>25</v>
      </c>
      <c r="H6199">
        <v>0</v>
      </c>
      <c r="I6199">
        <v>0</v>
      </c>
      <c r="J6199">
        <v>0</v>
      </c>
      <c r="K6199">
        <v>0</v>
      </c>
      <c r="L6199">
        <v>0</v>
      </c>
      <c r="M6199" t="s">
        <v>4413</v>
      </c>
    </row>
    <row r="6200" spans="1:13">
      <c r="A6200" s="13">
        <f t="shared" si="96"/>
        <v>4</v>
      </c>
      <c r="B6200">
        <v>3009532</v>
      </c>
      <c r="C6200">
        <v>1400</v>
      </c>
      <c r="D6200">
        <v>1500</v>
      </c>
      <c r="E6200"/>
      <c r="F6200" t="s">
        <v>253</v>
      </c>
      <c r="G6200">
        <v>4</v>
      </c>
      <c r="H6200">
        <v>0</v>
      </c>
      <c r="I6200">
        <v>0</v>
      </c>
      <c r="J6200">
        <v>0</v>
      </c>
      <c r="K6200">
        <v>0</v>
      </c>
      <c r="L6200">
        <v>0</v>
      </c>
      <c r="M6200" t="s">
        <v>4414</v>
      </c>
    </row>
    <row r="6201" spans="1:13">
      <c r="A6201" s="13">
        <f t="shared" si="96"/>
        <v>19</v>
      </c>
      <c r="B6201">
        <v>3009533</v>
      </c>
      <c r="C6201">
        <v>1400</v>
      </c>
      <c r="D6201">
        <v>1500</v>
      </c>
      <c r="E6201"/>
      <c r="F6201" t="s">
        <v>253</v>
      </c>
      <c r="G6201">
        <v>19</v>
      </c>
      <c r="H6201">
        <v>0</v>
      </c>
      <c r="I6201">
        <v>0</v>
      </c>
      <c r="J6201">
        <v>0</v>
      </c>
      <c r="K6201">
        <v>0</v>
      </c>
      <c r="L6201">
        <v>0</v>
      </c>
      <c r="M6201" t="s">
        <v>7892</v>
      </c>
    </row>
    <row r="6202" spans="1:13">
      <c r="A6202" s="13">
        <f t="shared" si="96"/>
        <v>84</v>
      </c>
      <c r="B6202">
        <v>3009534</v>
      </c>
      <c r="C6202">
        <v>1400</v>
      </c>
      <c r="D6202">
        <v>1500</v>
      </c>
      <c r="E6202"/>
      <c r="F6202" t="s">
        <v>253</v>
      </c>
      <c r="G6202">
        <v>84</v>
      </c>
      <c r="H6202">
        <v>0</v>
      </c>
      <c r="I6202">
        <v>0</v>
      </c>
      <c r="J6202">
        <v>0</v>
      </c>
      <c r="K6202">
        <v>0</v>
      </c>
      <c r="L6202">
        <v>0</v>
      </c>
      <c r="M6202" t="s">
        <v>4415</v>
      </c>
    </row>
    <row r="6203" spans="1:13">
      <c r="A6203" s="13">
        <f t="shared" si="96"/>
        <v>26</v>
      </c>
      <c r="B6203">
        <v>3009535</v>
      </c>
      <c r="C6203">
        <v>1400</v>
      </c>
      <c r="D6203">
        <v>1500</v>
      </c>
      <c r="E6203"/>
      <c r="F6203" t="s">
        <v>253</v>
      </c>
      <c r="G6203">
        <v>26</v>
      </c>
      <c r="H6203">
        <v>0</v>
      </c>
      <c r="I6203">
        <v>0</v>
      </c>
      <c r="J6203">
        <v>0</v>
      </c>
      <c r="K6203">
        <v>0</v>
      </c>
      <c r="L6203">
        <v>0</v>
      </c>
      <c r="M6203" t="s">
        <v>4416</v>
      </c>
    </row>
    <row r="6204" spans="1:13">
      <c r="A6204" s="13">
        <f t="shared" si="96"/>
        <v>34</v>
      </c>
      <c r="B6204">
        <v>3009537</v>
      </c>
      <c r="C6204">
        <v>1400</v>
      </c>
      <c r="D6204">
        <v>1500</v>
      </c>
      <c r="E6204"/>
      <c r="F6204" t="s">
        <v>253</v>
      </c>
      <c r="G6204">
        <v>34</v>
      </c>
      <c r="H6204">
        <v>0</v>
      </c>
      <c r="I6204">
        <v>0</v>
      </c>
      <c r="J6204">
        <v>0</v>
      </c>
      <c r="K6204">
        <v>0</v>
      </c>
      <c r="L6204">
        <v>0</v>
      </c>
      <c r="M6204" t="s">
        <v>4417</v>
      </c>
    </row>
    <row r="6205" spans="1:13">
      <c r="A6205" s="13">
        <f t="shared" si="96"/>
        <v>15</v>
      </c>
      <c r="B6205">
        <v>3009538</v>
      </c>
      <c r="C6205">
        <v>1400</v>
      </c>
      <c r="D6205">
        <v>1500</v>
      </c>
      <c r="E6205"/>
      <c r="F6205" t="s">
        <v>253</v>
      </c>
      <c r="G6205">
        <v>15</v>
      </c>
      <c r="H6205">
        <v>0</v>
      </c>
      <c r="I6205">
        <v>0</v>
      </c>
      <c r="J6205">
        <v>0</v>
      </c>
      <c r="K6205">
        <v>0</v>
      </c>
      <c r="L6205">
        <v>0</v>
      </c>
      <c r="M6205" t="s">
        <v>4418</v>
      </c>
    </row>
    <row r="6206" spans="1:13">
      <c r="A6206" s="13">
        <f t="shared" si="96"/>
        <v>66</v>
      </c>
      <c r="B6206">
        <v>3009539</v>
      </c>
      <c r="C6206">
        <v>1400</v>
      </c>
      <c r="D6206">
        <v>1500</v>
      </c>
      <c r="E6206"/>
      <c r="F6206" t="s">
        <v>253</v>
      </c>
      <c r="G6206">
        <v>66</v>
      </c>
      <c r="H6206">
        <v>0</v>
      </c>
      <c r="I6206">
        <v>0</v>
      </c>
      <c r="J6206">
        <v>0</v>
      </c>
      <c r="K6206">
        <v>0</v>
      </c>
      <c r="L6206">
        <v>0</v>
      </c>
      <c r="M6206" t="s">
        <v>7855</v>
      </c>
    </row>
    <row r="6207" spans="1:13">
      <c r="A6207" s="13">
        <f t="shared" si="96"/>
        <v>21</v>
      </c>
      <c r="B6207">
        <v>3009540</v>
      </c>
      <c r="C6207">
        <v>1400</v>
      </c>
      <c r="D6207">
        <v>1500</v>
      </c>
      <c r="E6207"/>
      <c r="F6207" t="s">
        <v>253</v>
      </c>
      <c r="G6207">
        <v>21</v>
      </c>
      <c r="H6207">
        <v>0</v>
      </c>
      <c r="I6207">
        <v>0</v>
      </c>
      <c r="J6207">
        <v>0</v>
      </c>
      <c r="K6207">
        <v>0</v>
      </c>
      <c r="L6207">
        <v>0</v>
      </c>
      <c r="M6207" t="s">
        <v>4419</v>
      </c>
    </row>
    <row r="6208" spans="1:13">
      <c r="A6208" s="13">
        <f t="shared" si="96"/>
        <v>36</v>
      </c>
      <c r="B6208">
        <v>3009541</v>
      </c>
      <c r="C6208">
        <v>1400</v>
      </c>
      <c r="D6208">
        <v>1500</v>
      </c>
      <c r="E6208"/>
      <c r="F6208" t="s">
        <v>253</v>
      </c>
      <c r="G6208">
        <v>36</v>
      </c>
      <c r="H6208">
        <v>0</v>
      </c>
      <c r="I6208">
        <v>0</v>
      </c>
      <c r="J6208">
        <v>0</v>
      </c>
      <c r="K6208">
        <v>0</v>
      </c>
      <c r="L6208">
        <v>0</v>
      </c>
      <c r="M6208" t="s">
        <v>8133</v>
      </c>
    </row>
    <row r="6209" spans="1:13">
      <c r="A6209" s="13">
        <f t="shared" si="96"/>
        <v>10</v>
      </c>
      <c r="B6209">
        <v>3009542</v>
      </c>
      <c r="C6209">
        <v>1400</v>
      </c>
      <c r="D6209">
        <v>1500</v>
      </c>
      <c r="E6209"/>
      <c r="F6209" t="s">
        <v>253</v>
      </c>
      <c r="G6209">
        <v>10</v>
      </c>
      <c r="H6209">
        <v>0</v>
      </c>
      <c r="I6209">
        <v>0</v>
      </c>
      <c r="J6209">
        <v>0</v>
      </c>
      <c r="K6209">
        <v>0</v>
      </c>
      <c r="L6209">
        <v>0</v>
      </c>
      <c r="M6209" t="s">
        <v>4420</v>
      </c>
    </row>
    <row r="6210" spans="1:13">
      <c r="A6210" s="13">
        <f t="shared" si="96"/>
        <v>5</v>
      </c>
      <c r="B6210">
        <v>3009543</v>
      </c>
      <c r="C6210">
        <v>1400</v>
      </c>
      <c r="D6210">
        <v>1500</v>
      </c>
      <c r="E6210"/>
      <c r="F6210" t="s">
        <v>253</v>
      </c>
      <c r="G6210">
        <v>5</v>
      </c>
      <c r="H6210">
        <v>0</v>
      </c>
      <c r="I6210">
        <v>0</v>
      </c>
      <c r="J6210">
        <v>0</v>
      </c>
      <c r="K6210">
        <v>0</v>
      </c>
      <c r="L6210">
        <v>0</v>
      </c>
      <c r="M6210" t="s">
        <v>8634</v>
      </c>
    </row>
    <row r="6211" spans="1:13">
      <c r="A6211" s="13">
        <f t="shared" ref="A6211:A6274" si="97">G6211+H6211+I6211</f>
        <v>10</v>
      </c>
      <c r="B6211">
        <v>3009544</v>
      </c>
      <c r="C6211">
        <v>1400</v>
      </c>
      <c r="D6211">
        <v>1500</v>
      </c>
      <c r="E6211"/>
      <c r="F6211" t="s">
        <v>253</v>
      </c>
      <c r="G6211">
        <v>10</v>
      </c>
      <c r="H6211">
        <v>0</v>
      </c>
      <c r="I6211">
        <v>0</v>
      </c>
      <c r="J6211">
        <v>0</v>
      </c>
      <c r="K6211">
        <v>0</v>
      </c>
      <c r="L6211">
        <v>0</v>
      </c>
      <c r="M6211" t="s">
        <v>9067</v>
      </c>
    </row>
    <row r="6212" spans="1:13">
      <c r="A6212" s="13">
        <f t="shared" si="97"/>
        <v>10</v>
      </c>
      <c r="B6212">
        <v>3009545</v>
      </c>
      <c r="C6212">
        <v>1400</v>
      </c>
      <c r="D6212">
        <v>1500</v>
      </c>
      <c r="E6212"/>
      <c r="F6212" t="s">
        <v>253</v>
      </c>
      <c r="G6212">
        <v>10</v>
      </c>
      <c r="H6212">
        <v>0</v>
      </c>
      <c r="I6212">
        <v>0</v>
      </c>
      <c r="J6212">
        <v>0</v>
      </c>
      <c r="K6212">
        <v>0</v>
      </c>
      <c r="L6212">
        <v>0</v>
      </c>
      <c r="M6212" t="s">
        <v>9404</v>
      </c>
    </row>
    <row r="6213" spans="1:13">
      <c r="A6213" s="13">
        <f t="shared" si="97"/>
        <v>16</v>
      </c>
      <c r="B6213">
        <v>3009546</v>
      </c>
      <c r="C6213">
        <v>1400</v>
      </c>
      <c r="D6213">
        <v>1500</v>
      </c>
      <c r="E6213"/>
      <c r="F6213" t="s">
        <v>253</v>
      </c>
      <c r="G6213">
        <v>16</v>
      </c>
      <c r="H6213">
        <v>0</v>
      </c>
      <c r="I6213">
        <v>0</v>
      </c>
      <c r="J6213">
        <v>0</v>
      </c>
      <c r="K6213">
        <v>0</v>
      </c>
      <c r="L6213">
        <v>0</v>
      </c>
      <c r="M6213" t="s">
        <v>4421</v>
      </c>
    </row>
    <row r="6214" spans="1:13">
      <c r="A6214" s="13">
        <f t="shared" si="97"/>
        <v>76</v>
      </c>
      <c r="B6214">
        <v>3009547</v>
      </c>
      <c r="C6214">
        <v>1400</v>
      </c>
      <c r="D6214">
        <v>1500</v>
      </c>
      <c r="E6214"/>
      <c r="F6214" t="s">
        <v>253</v>
      </c>
      <c r="G6214">
        <v>76</v>
      </c>
      <c r="H6214">
        <v>0</v>
      </c>
      <c r="I6214">
        <v>0</v>
      </c>
      <c r="J6214">
        <v>0</v>
      </c>
      <c r="K6214">
        <v>0</v>
      </c>
      <c r="L6214">
        <v>0</v>
      </c>
      <c r="M6214" t="s">
        <v>4422</v>
      </c>
    </row>
    <row r="6215" spans="1:13">
      <c r="A6215" s="13">
        <f t="shared" si="97"/>
        <v>31</v>
      </c>
      <c r="B6215">
        <v>3009548</v>
      </c>
      <c r="C6215">
        <v>1400</v>
      </c>
      <c r="D6215">
        <v>1500</v>
      </c>
      <c r="E6215"/>
      <c r="F6215" t="s">
        <v>253</v>
      </c>
      <c r="G6215">
        <v>31</v>
      </c>
      <c r="H6215">
        <v>0</v>
      </c>
      <c r="I6215">
        <v>0</v>
      </c>
      <c r="J6215">
        <v>0</v>
      </c>
      <c r="K6215">
        <v>0</v>
      </c>
      <c r="L6215">
        <v>0</v>
      </c>
      <c r="M6215" t="s">
        <v>4423</v>
      </c>
    </row>
    <row r="6216" spans="1:13">
      <c r="A6216" s="13">
        <f t="shared" si="97"/>
        <v>16</v>
      </c>
      <c r="B6216">
        <v>3009552</v>
      </c>
      <c r="C6216">
        <v>1400</v>
      </c>
      <c r="D6216">
        <v>1500</v>
      </c>
      <c r="E6216"/>
      <c r="F6216" t="s">
        <v>253</v>
      </c>
      <c r="G6216">
        <v>16</v>
      </c>
      <c r="H6216">
        <v>0</v>
      </c>
      <c r="I6216">
        <v>0</v>
      </c>
      <c r="J6216">
        <v>0</v>
      </c>
      <c r="K6216">
        <v>0</v>
      </c>
      <c r="L6216">
        <v>0</v>
      </c>
      <c r="M6216" t="s">
        <v>4424</v>
      </c>
    </row>
    <row r="6217" spans="1:13">
      <c r="A6217" s="13">
        <f t="shared" si="97"/>
        <v>17</v>
      </c>
      <c r="B6217">
        <v>3009554</v>
      </c>
      <c r="C6217">
        <v>1400</v>
      </c>
      <c r="D6217">
        <v>1500</v>
      </c>
      <c r="E6217"/>
      <c r="F6217" t="s">
        <v>253</v>
      </c>
      <c r="G6217">
        <v>17</v>
      </c>
      <c r="H6217">
        <v>0</v>
      </c>
      <c r="I6217">
        <v>0</v>
      </c>
      <c r="J6217">
        <v>0</v>
      </c>
      <c r="K6217">
        <v>0</v>
      </c>
      <c r="L6217">
        <v>0</v>
      </c>
      <c r="M6217" t="s">
        <v>4425</v>
      </c>
    </row>
    <row r="6218" spans="1:13">
      <c r="A6218" s="13">
        <f t="shared" si="97"/>
        <v>50</v>
      </c>
      <c r="B6218">
        <v>3009555</v>
      </c>
      <c r="C6218">
        <v>1400</v>
      </c>
      <c r="D6218">
        <v>1500</v>
      </c>
      <c r="E6218"/>
      <c r="F6218" t="s">
        <v>253</v>
      </c>
      <c r="G6218">
        <v>50</v>
      </c>
      <c r="H6218">
        <v>0</v>
      </c>
      <c r="I6218">
        <v>0</v>
      </c>
      <c r="J6218">
        <v>0</v>
      </c>
      <c r="K6218">
        <v>0</v>
      </c>
      <c r="L6218">
        <v>0</v>
      </c>
      <c r="M6218" t="s">
        <v>4426</v>
      </c>
    </row>
    <row r="6219" spans="1:13">
      <c r="A6219" s="13">
        <f t="shared" si="97"/>
        <v>14</v>
      </c>
      <c r="B6219">
        <v>3009556</v>
      </c>
      <c r="C6219">
        <v>1400</v>
      </c>
      <c r="D6219">
        <v>1500</v>
      </c>
      <c r="E6219"/>
      <c r="F6219" t="s">
        <v>253</v>
      </c>
      <c r="G6219">
        <v>14</v>
      </c>
      <c r="H6219">
        <v>0</v>
      </c>
      <c r="I6219">
        <v>0</v>
      </c>
      <c r="J6219">
        <v>0</v>
      </c>
      <c r="K6219">
        <v>0</v>
      </c>
      <c r="L6219">
        <v>0</v>
      </c>
      <c r="M6219" t="s">
        <v>7807</v>
      </c>
    </row>
    <row r="6220" spans="1:13">
      <c r="A6220" s="13">
        <f t="shared" si="97"/>
        <v>2408</v>
      </c>
      <c r="B6220">
        <v>3009558</v>
      </c>
      <c r="C6220">
        <v>1400</v>
      </c>
      <c r="D6220">
        <v>1500</v>
      </c>
      <c r="E6220"/>
      <c r="F6220" t="s">
        <v>253</v>
      </c>
      <c r="G6220" s="177">
        <v>2408</v>
      </c>
      <c r="H6220">
        <v>0</v>
      </c>
      <c r="I6220">
        <v>0</v>
      </c>
      <c r="J6220">
        <v>0</v>
      </c>
      <c r="K6220">
        <v>0</v>
      </c>
      <c r="L6220">
        <v>0</v>
      </c>
      <c r="M6220" t="s">
        <v>4427</v>
      </c>
    </row>
    <row r="6221" spans="1:13">
      <c r="A6221" s="13">
        <f t="shared" si="97"/>
        <v>2500</v>
      </c>
      <c r="B6221">
        <v>3009559</v>
      </c>
      <c r="C6221">
        <v>1400</v>
      </c>
      <c r="D6221">
        <v>1500</v>
      </c>
      <c r="E6221"/>
      <c r="F6221" t="s">
        <v>253</v>
      </c>
      <c r="G6221" s="177">
        <v>2500</v>
      </c>
      <c r="H6221">
        <v>0</v>
      </c>
      <c r="I6221">
        <v>0</v>
      </c>
      <c r="J6221">
        <v>0</v>
      </c>
      <c r="K6221">
        <v>0</v>
      </c>
      <c r="L6221">
        <v>0</v>
      </c>
      <c r="M6221" t="s">
        <v>7600</v>
      </c>
    </row>
    <row r="6222" spans="1:13">
      <c r="A6222" s="13">
        <f t="shared" si="97"/>
        <v>93</v>
      </c>
      <c r="B6222">
        <v>3009560</v>
      </c>
      <c r="C6222">
        <v>1400</v>
      </c>
      <c r="D6222">
        <v>1500</v>
      </c>
      <c r="E6222"/>
      <c r="F6222" t="s">
        <v>253</v>
      </c>
      <c r="G6222">
        <v>93</v>
      </c>
      <c r="H6222">
        <v>0</v>
      </c>
      <c r="I6222">
        <v>0</v>
      </c>
      <c r="J6222">
        <v>0</v>
      </c>
      <c r="K6222">
        <v>0</v>
      </c>
      <c r="L6222">
        <v>0</v>
      </c>
      <c r="M6222" t="s">
        <v>8234</v>
      </c>
    </row>
    <row r="6223" spans="1:13">
      <c r="A6223" s="13">
        <f t="shared" si="97"/>
        <v>7</v>
      </c>
      <c r="B6223">
        <v>3009561</v>
      </c>
      <c r="C6223">
        <v>1400</v>
      </c>
      <c r="D6223">
        <v>1500</v>
      </c>
      <c r="E6223"/>
      <c r="F6223" t="s">
        <v>253</v>
      </c>
      <c r="G6223">
        <v>7</v>
      </c>
      <c r="H6223">
        <v>0</v>
      </c>
      <c r="I6223">
        <v>0</v>
      </c>
      <c r="J6223">
        <v>0</v>
      </c>
      <c r="K6223">
        <v>0</v>
      </c>
      <c r="L6223">
        <v>0</v>
      </c>
      <c r="M6223" t="s">
        <v>4428</v>
      </c>
    </row>
    <row r="6224" spans="1:13">
      <c r="A6224" s="13">
        <f t="shared" si="97"/>
        <v>1</v>
      </c>
      <c r="B6224">
        <v>3009562</v>
      </c>
      <c r="C6224">
        <v>1400</v>
      </c>
      <c r="D6224">
        <v>1500</v>
      </c>
      <c r="E6224"/>
      <c r="F6224" t="s">
        <v>1284</v>
      </c>
      <c r="G6224">
        <v>1</v>
      </c>
      <c r="H6224">
        <v>0</v>
      </c>
      <c r="I6224">
        <v>0</v>
      </c>
      <c r="J6224">
        <v>0</v>
      </c>
      <c r="K6224">
        <v>0</v>
      </c>
      <c r="L6224">
        <v>0</v>
      </c>
      <c r="M6224" t="s">
        <v>4429</v>
      </c>
    </row>
    <row r="6225" spans="1:13">
      <c r="A6225" s="13">
        <f t="shared" si="97"/>
        <v>1</v>
      </c>
      <c r="B6225">
        <v>3009563</v>
      </c>
      <c r="C6225">
        <v>1400</v>
      </c>
      <c r="D6225">
        <v>1500</v>
      </c>
      <c r="E6225"/>
      <c r="F6225" t="s">
        <v>253</v>
      </c>
      <c r="G6225">
        <v>1</v>
      </c>
      <c r="H6225">
        <v>0</v>
      </c>
      <c r="I6225">
        <v>0</v>
      </c>
      <c r="J6225">
        <v>0</v>
      </c>
      <c r="K6225">
        <v>0</v>
      </c>
      <c r="L6225">
        <v>0</v>
      </c>
      <c r="M6225" t="s">
        <v>4430</v>
      </c>
    </row>
    <row r="6226" spans="1:13">
      <c r="A6226" s="13">
        <f t="shared" si="97"/>
        <v>1</v>
      </c>
      <c r="B6226">
        <v>3009564</v>
      </c>
      <c r="C6226">
        <v>1400</v>
      </c>
      <c r="D6226">
        <v>1500</v>
      </c>
      <c r="E6226"/>
      <c r="F6226" t="s">
        <v>253</v>
      </c>
      <c r="G6226">
        <v>1</v>
      </c>
      <c r="H6226">
        <v>0</v>
      </c>
      <c r="I6226">
        <v>0</v>
      </c>
      <c r="J6226">
        <v>0</v>
      </c>
      <c r="K6226">
        <v>0</v>
      </c>
      <c r="L6226">
        <v>0</v>
      </c>
      <c r="M6226" t="s">
        <v>7902</v>
      </c>
    </row>
    <row r="6227" spans="1:13">
      <c r="A6227" s="13">
        <f t="shared" si="97"/>
        <v>1</v>
      </c>
      <c r="B6227">
        <v>3009565</v>
      </c>
      <c r="C6227">
        <v>1400</v>
      </c>
      <c r="D6227">
        <v>1500</v>
      </c>
      <c r="E6227"/>
      <c r="F6227" t="s">
        <v>253</v>
      </c>
      <c r="G6227">
        <v>1</v>
      </c>
      <c r="H6227">
        <v>0</v>
      </c>
      <c r="I6227">
        <v>0</v>
      </c>
      <c r="J6227">
        <v>0</v>
      </c>
      <c r="K6227">
        <v>0</v>
      </c>
      <c r="L6227">
        <v>0</v>
      </c>
      <c r="M6227" t="s">
        <v>7841</v>
      </c>
    </row>
    <row r="6228" spans="1:13">
      <c r="A6228" s="13">
        <f t="shared" si="97"/>
        <v>2</v>
      </c>
      <c r="B6228">
        <v>3009566</v>
      </c>
      <c r="C6228">
        <v>1400</v>
      </c>
      <c r="D6228">
        <v>1500</v>
      </c>
      <c r="E6228"/>
      <c r="F6228" t="s">
        <v>253</v>
      </c>
      <c r="G6228">
        <v>2</v>
      </c>
      <c r="H6228">
        <v>0</v>
      </c>
      <c r="I6228">
        <v>0</v>
      </c>
      <c r="J6228">
        <v>0</v>
      </c>
      <c r="K6228">
        <v>0</v>
      </c>
      <c r="L6228">
        <v>0</v>
      </c>
      <c r="M6228" t="s">
        <v>8574</v>
      </c>
    </row>
    <row r="6229" spans="1:13">
      <c r="A6229" s="13">
        <f t="shared" si="97"/>
        <v>8</v>
      </c>
      <c r="B6229">
        <v>3009567</v>
      </c>
      <c r="C6229">
        <v>1400</v>
      </c>
      <c r="D6229">
        <v>1500</v>
      </c>
      <c r="E6229"/>
      <c r="F6229" t="s">
        <v>253</v>
      </c>
      <c r="G6229">
        <v>8</v>
      </c>
      <c r="H6229">
        <v>0</v>
      </c>
      <c r="I6229">
        <v>0</v>
      </c>
      <c r="J6229">
        <v>0</v>
      </c>
      <c r="K6229">
        <v>0</v>
      </c>
      <c r="L6229">
        <v>0</v>
      </c>
      <c r="M6229" t="s">
        <v>4431</v>
      </c>
    </row>
    <row r="6230" spans="1:13">
      <c r="A6230" s="13">
        <f t="shared" si="97"/>
        <v>9</v>
      </c>
      <c r="B6230">
        <v>3009568</v>
      </c>
      <c r="C6230">
        <v>1400</v>
      </c>
      <c r="D6230">
        <v>1500</v>
      </c>
      <c r="E6230"/>
      <c r="F6230" t="s">
        <v>253</v>
      </c>
      <c r="G6230">
        <v>9</v>
      </c>
      <c r="H6230">
        <v>0</v>
      </c>
      <c r="I6230">
        <v>0</v>
      </c>
      <c r="J6230">
        <v>0</v>
      </c>
      <c r="K6230">
        <v>0</v>
      </c>
      <c r="L6230">
        <v>0</v>
      </c>
      <c r="M6230" t="s">
        <v>4432</v>
      </c>
    </row>
    <row r="6231" spans="1:13">
      <c r="A6231" s="13">
        <f t="shared" si="97"/>
        <v>5</v>
      </c>
      <c r="B6231">
        <v>3009569</v>
      </c>
      <c r="C6231">
        <v>1400</v>
      </c>
      <c r="D6231">
        <v>1500</v>
      </c>
      <c r="E6231"/>
      <c r="F6231" t="s">
        <v>253</v>
      </c>
      <c r="G6231">
        <v>5</v>
      </c>
      <c r="H6231">
        <v>0</v>
      </c>
      <c r="I6231">
        <v>0</v>
      </c>
      <c r="J6231">
        <v>0</v>
      </c>
      <c r="K6231">
        <v>0</v>
      </c>
      <c r="L6231">
        <v>0</v>
      </c>
      <c r="M6231" t="s">
        <v>8857</v>
      </c>
    </row>
    <row r="6232" spans="1:13">
      <c r="A6232" s="13">
        <f t="shared" si="97"/>
        <v>2</v>
      </c>
      <c r="B6232">
        <v>3009570</v>
      </c>
      <c r="C6232">
        <v>1400</v>
      </c>
      <c r="D6232">
        <v>1500</v>
      </c>
      <c r="E6232"/>
      <c r="F6232" t="s">
        <v>253</v>
      </c>
      <c r="G6232">
        <v>2</v>
      </c>
      <c r="H6232">
        <v>0</v>
      </c>
      <c r="I6232">
        <v>0</v>
      </c>
      <c r="J6232">
        <v>0</v>
      </c>
      <c r="K6232">
        <v>0</v>
      </c>
      <c r="L6232">
        <v>0</v>
      </c>
      <c r="M6232" t="s">
        <v>8771</v>
      </c>
    </row>
    <row r="6233" spans="1:13">
      <c r="A6233" s="13">
        <f t="shared" si="97"/>
        <v>5</v>
      </c>
      <c r="B6233">
        <v>3009571</v>
      </c>
      <c r="C6233">
        <v>1400</v>
      </c>
      <c r="D6233">
        <v>1500</v>
      </c>
      <c r="E6233"/>
      <c r="F6233" t="s">
        <v>253</v>
      </c>
      <c r="G6233">
        <v>5</v>
      </c>
      <c r="H6233">
        <v>0</v>
      </c>
      <c r="I6233">
        <v>0</v>
      </c>
      <c r="J6233">
        <v>0</v>
      </c>
      <c r="K6233">
        <v>0</v>
      </c>
      <c r="L6233">
        <v>0</v>
      </c>
      <c r="M6233" t="s">
        <v>8858</v>
      </c>
    </row>
    <row r="6234" spans="1:13">
      <c r="A6234" s="13">
        <f t="shared" si="97"/>
        <v>1</v>
      </c>
      <c r="B6234">
        <v>3009572</v>
      </c>
      <c r="C6234">
        <v>1380</v>
      </c>
      <c r="D6234">
        <v>1500</v>
      </c>
      <c r="E6234"/>
      <c r="F6234" t="s">
        <v>253</v>
      </c>
      <c r="G6234">
        <v>1</v>
      </c>
      <c r="H6234">
        <v>0</v>
      </c>
      <c r="I6234">
        <v>0</v>
      </c>
      <c r="J6234">
        <v>0</v>
      </c>
      <c r="K6234">
        <v>0</v>
      </c>
      <c r="L6234">
        <v>0</v>
      </c>
      <c r="M6234" t="s">
        <v>4433</v>
      </c>
    </row>
    <row r="6235" spans="1:13">
      <c r="A6235" s="13">
        <f t="shared" si="97"/>
        <v>1</v>
      </c>
      <c r="B6235">
        <v>3009573</v>
      </c>
      <c r="C6235">
        <v>1400</v>
      </c>
      <c r="D6235">
        <v>1500</v>
      </c>
      <c r="E6235"/>
      <c r="F6235" t="s">
        <v>253</v>
      </c>
      <c r="G6235">
        <v>1</v>
      </c>
      <c r="H6235">
        <v>0</v>
      </c>
      <c r="I6235">
        <v>0</v>
      </c>
      <c r="J6235">
        <v>0</v>
      </c>
      <c r="K6235">
        <v>0</v>
      </c>
      <c r="L6235">
        <v>0</v>
      </c>
      <c r="M6235" t="s">
        <v>4434</v>
      </c>
    </row>
    <row r="6236" spans="1:13">
      <c r="A6236" s="13">
        <f t="shared" si="97"/>
        <v>9</v>
      </c>
      <c r="B6236">
        <v>3009574</v>
      </c>
      <c r="C6236">
        <v>1400</v>
      </c>
      <c r="D6236">
        <v>1500</v>
      </c>
      <c r="E6236"/>
      <c r="F6236" t="s">
        <v>253</v>
      </c>
      <c r="G6236">
        <v>9</v>
      </c>
      <c r="H6236">
        <v>0</v>
      </c>
      <c r="I6236">
        <v>0</v>
      </c>
      <c r="J6236">
        <v>0</v>
      </c>
      <c r="K6236">
        <v>0</v>
      </c>
      <c r="L6236">
        <v>0</v>
      </c>
      <c r="M6236" t="s">
        <v>8939</v>
      </c>
    </row>
    <row r="6237" spans="1:13">
      <c r="A6237" s="13">
        <f t="shared" si="97"/>
        <v>4</v>
      </c>
      <c r="B6237">
        <v>3009575</v>
      </c>
      <c r="C6237">
        <v>1400</v>
      </c>
      <c r="D6237">
        <v>1500</v>
      </c>
      <c r="E6237"/>
      <c r="F6237" t="s">
        <v>253</v>
      </c>
      <c r="G6237">
        <v>4</v>
      </c>
      <c r="H6237">
        <v>0</v>
      </c>
      <c r="I6237">
        <v>0</v>
      </c>
      <c r="J6237">
        <v>0</v>
      </c>
      <c r="K6237">
        <v>0</v>
      </c>
      <c r="L6237">
        <v>0</v>
      </c>
      <c r="M6237" t="s">
        <v>8235</v>
      </c>
    </row>
    <row r="6238" spans="1:13">
      <c r="A6238" s="13">
        <f t="shared" si="97"/>
        <v>5</v>
      </c>
      <c r="B6238">
        <v>3009576</v>
      </c>
      <c r="C6238">
        <v>1400</v>
      </c>
      <c r="D6238">
        <v>1500</v>
      </c>
      <c r="E6238"/>
      <c r="F6238" t="s">
        <v>253</v>
      </c>
      <c r="G6238">
        <v>5</v>
      </c>
      <c r="H6238">
        <v>0</v>
      </c>
      <c r="I6238">
        <v>0</v>
      </c>
      <c r="J6238">
        <v>0</v>
      </c>
      <c r="K6238">
        <v>0</v>
      </c>
      <c r="L6238">
        <v>0</v>
      </c>
      <c r="M6238" t="s">
        <v>4435</v>
      </c>
    </row>
    <row r="6239" spans="1:13">
      <c r="A6239" s="13">
        <f t="shared" si="97"/>
        <v>22.06</v>
      </c>
      <c r="B6239">
        <v>3009577</v>
      </c>
      <c r="C6239">
        <v>1380</v>
      </c>
      <c r="D6239">
        <v>1501</v>
      </c>
      <c r="E6239"/>
      <c r="F6239" t="s">
        <v>122</v>
      </c>
      <c r="G6239">
        <v>22.06</v>
      </c>
      <c r="H6239">
        <v>0</v>
      </c>
      <c r="I6239">
        <v>0</v>
      </c>
      <c r="J6239">
        <v>0</v>
      </c>
      <c r="K6239">
        <v>0</v>
      </c>
      <c r="L6239">
        <v>0</v>
      </c>
      <c r="M6239" t="s">
        <v>4436</v>
      </c>
    </row>
    <row r="6240" spans="1:13">
      <c r="A6240" s="13">
        <f t="shared" si="97"/>
        <v>10</v>
      </c>
      <c r="B6240">
        <v>3009577</v>
      </c>
      <c r="C6240">
        <v>1400</v>
      </c>
      <c r="D6240">
        <v>1500</v>
      </c>
      <c r="E6240"/>
      <c r="F6240" t="s">
        <v>122</v>
      </c>
      <c r="G6240">
        <v>10</v>
      </c>
      <c r="H6240">
        <v>0</v>
      </c>
      <c r="I6240">
        <v>0</v>
      </c>
      <c r="J6240">
        <v>0</v>
      </c>
      <c r="K6240">
        <v>0</v>
      </c>
      <c r="L6240">
        <v>0</v>
      </c>
      <c r="M6240" t="s">
        <v>4436</v>
      </c>
    </row>
    <row r="6241" spans="1:13">
      <c r="A6241" s="13">
        <f t="shared" si="97"/>
        <v>36</v>
      </c>
      <c r="B6241">
        <v>3009578</v>
      </c>
      <c r="C6241">
        <v>1400</v>
      </c>
      <c r="D6241">
        <v>1500</v>
      </c>
      <c r="E6241"/>
      <c r="F6241" t="s">
        <v>253</v>
      </c>
      <c r="G6241">
        <v>36</v>
      </c>
      <c r="H6241">
        <v>0</v>
      </c>
      <c r="I6241">
        <v>0</v>
      </c>
      <c r="J6241">
        <v>0</v>
      </c>
      <c r="K6241">
        <v>0</v>
      </c>
      <c r="L6241">
        <v>0</v>
      </c>
      <c r="M6241" t="s">
        <v>4437</v>
      </c>
    </row>
    <row r="6242" spans="1:13">
      <c r="A6242" s="13">
        <f t="shared" si="97"/>
        <v>2</v>
      </c>
      <c r="B6242">
        <v>3009579</v>
      </c>
      <c r="C6242">
        <v>1400</v>
      </c>
      <c r="D6242">
        <v>1500</v>
      </c>
      <c r="E6242"/>
      <c r="F6242" t="s">
        <v>253</v>
      </c>
      <c r="G6242">
        <v>2</v>
      </c>
      <c r="H6242">
        <v>0</v>
      </c>
      <c r="I6242">
        <v>0</v>
      </c>
      <c r="J6242">
        <v>0</v>
      </c>
      <c r="K6242">
        <v>0</v>
      </c>
      <c r="L6242">
        <v>0</v>
      </c>
      <c r="M6242" t="s">
        <v>8960</v>
      </c>
    </row>
    <row r="6243" spans="1:13">
      <c r="A6243" s="13">
        <f t="shared" si="97"/>
        <v>4</v>
      </c>
      <c r="B6243">
        <v>3009580</v>
      </c>
      <c r="C6243">
        <v>1400</v>
      </c>
      <c r="D6243">
        <v>1500</v>
      </c>
      <c r="E6243"/>
      <c r="F6243" t="s">
        <v>253</v>
      </c>
      <c r="G6243">
        <v>4</v>
      </c>
      <c r="H6243">
        <v>0</v>
      </c>
      <c r="I6243">
        <v>0</v>
      </c>
      <c r="J6243">
        <v>0</v>
      </c>
      <c r="K6243">
        <v>0</v>
      </c>
      <c r="L6243">
        <v>0</v>
      </c>
      <c r="M6243" t="s">
        <v>4438</v>
      </c>
    </row>
    <row r="6244" spans="1:13">
      <c r="A6244" s="13">
        <f t="shared" si="97"/>
        <v>16</v>
      </c>
      <c r="B6244">
        <v>3009581</v>
      </c>
      <c r="C6244">
        <v>1400</v>
      </c>
      <c r="D6244">
        <v>1500</v>
      </c>
      <c r="E6244"/>
      <c r="F6244" t="s">
        <v>253</v>
      </c>
      <c r="G6244">
        <v>16</v>
      </c>
      <c r="H6244">
        <v>0</v>
      </c>
      <c r="I6244">
        <v>0</v>
      </c>
      <c r="J6244">
        <v>0</v>
      </c>
      <c r="K6244">
        <v>0</v>
      </c>
      <c r="L6244">
        <v>0</v>
      </c>
      <c r="M6244" t="s">
        <v>4439</v>
      </c>
    </row>
    <row r="6245" spans="1:13">
      <c r="A6245" s="13">
        <f t="shared" si="97"/>
        <v>2</v>
      </c>
      <c r="B6245">
        <v>3009582</v>
      </c>
      <c r="C6245">
        <v>1400</v>
      </c>
      <c r="D6245">
        <v>1500</v>
      </c>
      <c r="E6245"/>
      <c r="F6245" t="s">
        <v>253</v>
      </c>
      <c r="G6245">
        <v>2</v>
      </c>
      <c r="H6245">
        <v>0</v>
      </c>
      <c r="I6245">
        <v>0</v>
      </c>
      <c r="J6245">
        <v>0</v>
      </c>
      <c r="K6245">
        <v>0</v>
      </c>
      <c r="L6245">
        <v>0</v>
      </c>
      <c r="M6245" t="s">
        <v>4440</v>
      </c>
    </row>
    <row r="6246" spans="1:13">
      <c r="A6246" s="13">
        <f t="shared" si="97"/>
        <v>1</v>
      </c>
      <c r="B6246">
        <v>3009584</v>
      </c>
      <c r="C6246">
        <v>1400</v>
      </c>
      <c r="D6246">
        <v>1500</v>
      </c>
      <c r="E6246"/>
      <c r="F6246" t="s">
        <v>253</v>
      </c>
      <c r="G6246">
        <v>1</v>
      </c>
      <c r="H6246">
        <v>0</v>
      </c>
      <c r="I6246">
        <v>0</v>
      </c>
      <c r="J6246">
        <v>0</v>
      </c>
      <c r="K6246">
        <v>0</v>
      </c>
      <c r="L6246">
        <v>0</v>
      </c>
      <c r="M6246" t="s">
        <v>4441</v>
      </c>
    </row>
    <row r="6247" spans="1:13">
      <c r="A6247" s="13">
        <f t="shared" si="97"/>
        <v>10</v>
      </c>
      <c r="B6247">
        <v>3009585</v>
      </c>
      <c r="C6247">
        <v>1400</v>
      </c>
      <c r="D6247">
        <v>1500</v>
      </c>
      <c r="E6247"/>
      <c r="F6247" t="s">
        <v>253</v>
      </c>
      <c r="G6247">
        <v>10</v>
      </c>
      <c r="H6247">
        <v>0</v>
      </c>
      <c r="I6247">
        <v>0</v>
      </c>
      <c r="J6247">
        <v>0</v>
      </c>
      <c r="K6247">
        <v>0</v>
      </c>
      <c r="L6247">
        <v>0</v>
      </c>
      <c r="M6247" t="s">
        <v>4442</v>
      </c>
    </row>
    <row r="6248" spans="1:13">
      <c r="A6248" s="13">
        <f t="shared" si="97"/>
        <v>2</v>
      </c>
      <c r="B6248">
        <v>3009586</v>
      </c>
      <c r="C6248">
        <v>1400</v>
      </c>
      <c r="D6248">
        <v>1500</v>
      </c>
      <c r="E6248"/>
      <c r="F6248" t="s">
        <v>253</v>
      </c>
      <c r="G6248">
        <v>2</v>
      </c>
      <c r="H6248">
        <v>0</v>
      </c>
      <c r="I6248">
        <v>0</v>
      </c>
      <c r="J6248">
        <v>0</v>
      </c>
      <c r="K6248">
        <v>0</v>
      </c>
      <c r="L6248">
        <v>0</v>
      </c>
      <c r="M6248" t="s">
        <v>4443</v>
      </c>
    </row>
    <row r="6249" spans="1:13">
      <c r="A6249" s="13">
        <f t="shared" si="97"/>
        <v>1</v>
      </c>
      <c r="B6249">
        <v>3009587</v>
      </c>
      <c r="C6249">
        <v>1400</v>
      </c>
      <c r="D6249">
        <v>1500</v>
      </c>
      <c r="E6249"/>
      <c r="F6249" t="s">
        <v>253</v>
      </c>
      <c r="G6249">
        <v>1</v>
      </c>
      <c r="H6249">
        <v>0</v>
      </c>
      <c r="I6249">
        <v>0</v>
      </c>
      <c r="J6249">
        <v>0</v>
      </c>
      <c r="K6249">
        <v>0</v>
      </c>
      <c r="L6249">
        <v>0</v>
      </c>
      <c r="M6249" t="s">
        <v>4444</v>
      </c>
    </row>
    <row r="6250" spans="1:13">
      <c r="A6250" s="13">
        <f t="shared" si="97"/>
        <v>1</v>
      </c>
      <c r="B6250">
        <v>3009589</v>
      </c>
      <c r="C6250">
        <v>1400</v>
      </c>
      <c r="D6250">
        <v>1500</v>
      </c>
      <c r="E6250"/>
      <c r="F6250" t="s">
        <v>253</v>
      </c>
      <c r="G6250">
        <v>1</v>
      </c>
      <c r="H6250">
        <v>0</v>
      </c>
      <c r="I6250">
        <v>0</v>
      </c>
      <c r="J6250">
        <v>0</v>
      </c>
      <c r="K6250">
        <v>0</v>
      </c>
      <c r="L6250">
        <v>0</v>
      </c>
      <c r="M6250" t="s">
        <v>4445</v>
      </c>
    </row>
    <row r="6251" spans="1:13">
      <c r="A6251" s="13">
        <f t="shared" si="97"/>
        <v>27</v>
      </c>
      <c r="B6251">
        <v>3009590</v>
      </c>
      <c r="C6251">
        <v>1400</v>
      </c>
      <c r="D6251">
        <v>1500</v>
      </c>
      <c r="E6251"/>
      <c r="F6251" t="s">
        <v>253</v>
      </c>
      <c r="G6251">
        <v>27</v>
      </c>
      <c r="H6251">
        <v>0</v>
      </c>
      <c r="I6251">
        <v>0</v>
      </c>
      <c r="J6251">
        <v>0</v>
      </c>
      <c r="K6251">
        <v>0</v>
      </c>
      <c r="L6251">
        <v>0</v>
      </c>
      <c r="M6251" t="s">
        <v>4446</v>
      </c>
    </row>
    <row r="6252" spans="1:13">
      <c r="A6252" s="13">
        <f t="shared" si="97"/>
        <v>1</v>
      </c>
      <c r="B6252">
        <v>3009592</v>
      </c>
      <c r="C6252">
        <v>1400</v>
      </c>
      <c r="D6252">
        <v>1500</v>
      </c>
      <c r="E6252"/>
      <c r="F6252" t="s">
        <v>253</v>
      </c>
      <c r="G6252">
        <v>1</v>
      </c>
      <c r="H6252">
        <v>0</v>
      </c>
      <c r="I6252">
        <v>0</v>
      </c>
      <c r="J6252">
        <v>0</v>
      </c>
      <c r="K6252">
        <v>0</v>
      </c>
      <c r="L6252">
        <v>0</v>
      </c>
      <c r="M6252" t="s">
        <v>8910</v>
      </c>
    </row>
    <row r="6253" spans="1:13">
      <c r="A6253" s="13">
        <f t="shared" si="97"/>
        <v>1</v>
      </c>
      <c r="B6253">
        <v>3009593</v>
      </c>
      <c r="C6253">
        <v>1380</v>
      </c>
      <c r="D6253">
        <v>1500</v>
      </c>
      <c r="E6253"/>
      <c r="F6253" t="s">
        <v>253</v>
      </c>
      <c r="G6253">
        <v>1</v>
      </c>
      <c r="H6253">
        <v>0</v>
      </c>
      <c r="I6253">
        <v>0</v>
      </c>
      <c r="J6253">
        <v>0</v>
      </c>
      <c r="K6253">
        <v>0</v>
      </c>
      <c r="L6253">
        <v>0</v>
      </c>
      <c r="M6253" t="s">
        <v>4447</v>
      </c>
    </row>
    <row r="6254" spans="1:13">
      <c r="A6254" s="13">
        <f t="shared" si="97"/>
        <v>1</v>
      </c>
      <c r="B6254">
        <v>3009593</v>
      </c>
      <c r="C6254">
        <v>1400</v>
      </c>
      <c r="D6254">
        <v>1500</v>
      </c>
      <c r="E6254"/>
      <c r="F6254" t="s">
        <v>253</v>
      </c>
      <c r="G6254">
        <v>1</v>
      </c>
      <c r="H6254">
        <v>0</v>
      </c>
      <c r="I6254">
        <v>0</v>
      </c>
      <c r="J6254">
        <v>0</v>
      </c>
      <c r="K6254">
        <v>0</v>
      </c>
      <c r="L6254">
        <v>0</v>
      </c>
      <c r="M6254" t="s">
        <v>4447</v>
      </c>
    </row>
    <row r="6255" spans="1:13">
      <c r="A6255" s="13">
        <f t="shared" si="97"/>
        <v>19</v>
      </c>
      <c r="B6255">
        <v>3009594</v>
      </c>
      <c r="C6255">
        <v>1400</v>
      </c>
      <c r="D6255">
        <v>1500</v>
      </c>
      <c r="E6255"/>
      <c r="F6255" t="s">
        <v>253</v>
      </c>
      <c r="G6255">
        <v>19</v>
      </c>
      <c r="H6255">
        <v>0</v>
      </c>
      <c r="I6255">
        <v>0</v>
      </c>
      <c r="J6255">
        <v>0</v>
      </c>
      <c r="K6255">
        <v>0</v>
      </c>
      <c r="L6255">
        <v>0</v>
      </c>
      <c r="M6255" t="s">
        <v>4448</v>
      </c>
    </row>
    <row r="6256" spans="1:13">
      <c r="A6256" s="13">
        <f t="shared" si="97"/>
        <v>20</v>
      </c>
      <c r="B6256">
        <v>3009595</v>
      </c>
      <c r="C6256">
        <v>1400</v>
      </c>
      <c r="D6256">
        <v>1500</v>
      </c>
      <c r="E6256"/>
      <c r="F6256" t="s">
        <v>122</v>
      </c>
      <c r="G6256">
        <v>20</v>
      </c>
      <c r="H6256">
        <v>0</v>
      </c>
      <c r="I6256">
        <v>0</v>
      </c>
      <c r="J6256">
        <v>0</v>
      </c>
      <c r="K6256">
        <v>0</v>
      </c>
      <c r="L6256">
        <v>0</v>
      </c>
      <c r="M6256" t="s">
        <v>4449</v>
      </c>
    </row>
    <row r="6257" spans="1:13">
      <c r="A6257" s="13">
        <f t="shared" si="97"/>
        <v>15</v>
      </c>
      <c r="B6257">
        <v>3009596</v>
      </c>
      <c r="C6257">
        <v>1400</v>
      </c>
      <c r="D6257">
        <v>1500</v>
      </c>
      <c r="E6257"/>
      <c r="F6257" t="s">
        <v>122</v>
      </c>
      <c r="G6257">
        <v>15</v>
      </c>
      <c r="H6257">
        <v>0</v>
      </c>
      <c r="I6257">
        <v>0</v>
      </c>
      <c r="J6257">
        <v>0</v>
      </c>
      <c r="K6257">
        <v>0</v>
      </c>
      <c r="L6257">
        <v>0</v>
      </c>
      <c r="M6257" t="s">
        <v>8722</v>
      </c>
    </row>
    <row r="6258" spans="1:13">
      <c r="A6258" s="13">
        <f t="shared" si="97"/>
        <v>6</v>
      </c>
      <c r="B6258">
        <v>3009599</v>
      </c>
      <c r="C6258">
        <v>1400</v>
      </c>
      <c r="D6258">
        <v>1500</v>
      </c>
      <c r="E6258"/>
      <c r="F6258" t="s">
        <v>253</v>
      </c>
      <c r="G6258">
        <v>6</v>
      </c>
      <c r="H6258">
        <v>0</v>
      </c>
      <c r="I6258">
        <v>0</v>
      </c>
      <c r="J6258">
        <v>0</v>
      </c>
      <c r="K6258">
        <v>0</v>
      </c>
      <c r="L6258">
        <v>0</v>
      </c>
      <c r="M6258" t="s">
        <v>8524</v>
      </c>
    </row>
    <row r="6259" spans="1:13">
      <c r="A6259" s="13">
        <f t="shared" si="97"/>
        <v>5</v>
      </c>
      <c r="B6259">
        <v>3009600</v>
      </c>
      <c r="C6259">
        <v>1400</v>
      </c>
      <c r="D6259">
        <v>1500</v>
      </c>
      <c r="E6259"/>
      <c r="F6259" t="s">
        <v>253</v>
      </c>
      <c r="G6259">
        <v>5</v>
      </c>
      <c r="H6259">
        <v>0</v>
      </c>
      <c r="I6259">
        <v>0</v>
      </c>
      <c r="J6259">
        <v>0</v>
      </c>
      <c r="K6259">
        <v>0</v>
      </c>
      <c r="L6259">
        <v>0</v>
      </c>
      <c r="M6259" t="s">
        <v>8448</v>
      </c>
    </row>
    <row r="6260" spans="1:13">
      <c r="A6260" s="13">
        <f t="shared" si="97"/>
        <v>5</v>
      </c>
      <c r="B6260">
        <v>3009601</v>
      </c>
      <c r="C6260">
        <v>1400</v>
      </c>
      <c r="D6260">
        <v>1500</v>
      </c>
      <c r="E6260"/>
      <c r="F6260" t="s">
        <v>253</v>
      </c>
      <c r="G6260">
        <v>5</v>
      </c>
      <c r="H6260">
        <v>0</v>
      </c>
      <c r="I6260">
        <v>0</v>
      </c>
      <c r="J6260">
        <v>0</v>
      </c>
      <c r="K6260">
        <v>0</v>
      </c>
      <c r="L6260">
        <v>0</v>
      </c>
      <c r="M6260" t="s">
        <v>8321</v>
      </c>
    </row>
    <row r="6261" spans="1:13">
      <c r="A6261" s="13">
        <f t="shared" si="97"/>
        <v>15</v>
      </c>
      <c r="B6261">
        <v>3009602</v>
      </c>
      <c r="C6261">
        <v>1400</v>
      </c>
      <c r="D6261">
        <v>1500</v>
      </c>
      <c r="E6261"/>
      <c r="F6261" t="s">
        <v>253</v>
      </c>
      <c r="G6261">
        <v>15</v>
      </c>
      <c r="H6261">
        <v>0</v>
      </c>
      <c r="I6261">
        <v>0</v>
      </c>
      <c r="J6261">
        <v>0</v>
      </c>
      <c r="K6261">
        <v>0</v>
      </c>
      <c r="L6261">
        <v>0</v>
      </c>
      <c r="M6261" t="s">
        <v>4450</v>
      </c>
    </row>
    <row r="6262" spans="1:13">
      <c r="A6262" s="13">
        <f t="shared" si="97"/>
        <v>2</v>
      </c>
      <c r="B6262">
        <v>3009603</v>
      </c>
      <c r="C6262">
        <v>1400</v>
      </c>
      <c r="D6262">
        <v>1500</v>
      </c>
      <c r="E6262"/>
      <c r="F6262" t="s">
        <v>253</v>
      </c>
      <c r="G6262">
        <v>2</v>
      </c>
      <c r="H6262">
        <v>0</v>
      </c>
      <c r="I6262">
        <v>0</v>
      </c>
      <c r="J6262">
        <v>0</v>
      </c>
      <c r="K6262">
        <v>0</v>
      </c>
      <c r="L6262">
        <v>0</v>
      </c>
      <c r="M6262" t="s">
        <v>4451</v>
      </c>
    </row>
    <row r="6263" spans="1:13">
      <c r="A6263" s="13">
        <f t="shared" si="97"/>
        <v>1</v>
      </c>
      <c r="B6263">
        <v>3009604</v>
      </c>
      <c r="C6263">
        <v>1400</v>
      </c>
      <c r="D6263">
        <v>1500</v>
      </c>
      <c r="E6263"/>
      <c r="F6263" t="s">
        <v>253</v>
      </c>
      <c r="G6263">
        <v>1</v>
      </c>
      <c r="H6263">
        <v>0</v>
      </c>
      <c r="I6263">
        <v>0</v>
      </c>
      <c r="J6263">
        <v>0</v>
      </c>
      <c r="K6263">
        <v>0</v>
      </c>
      <c r="L6263">
        <v>0</v>
      </c>
      <c r="M6263" t="s">
        <v>4452</v>
      </c>
    </row>
    <row r="6264" spans="1:13">
      <c r="A6264" s="13">
        <f t="shared" si="97"/>
        <v>5</v>
      </c>
      <c r="B6264">
        <v>3009605</v>
      </c>
      <c r="C6264">
        <v>1400</v>
      </c>
      <c r="D6264">
        <v>1500</v>
      </c>
      <c r="E6264"/>
      <c r="F6264" t="s">
        <v>253</v>
      </c>
      <c r="G6264">
        <v>5</v>
      </c>
      <c r="H6264">
        <v>0</v>
      </c>
      <c r="I6264">
        <v>0</v>
      </c>
      <c r="J6264">
        <v>0</v>
      </c>
      <c r="K6264">
        <v>0</v>
      </c>
      <c r="L6264">
        <v>0</v>
      </c>
      <c r="M6264" t="s">
        <v>4453</v>
      </c>
    </row>
    <row r="6265" spans="1:13">
      <c r="A6265" s="13">
        <f t="shared" si="97"/>
        <v>2</v>
      </c>
      <c r="B6265">
        <v>3009606</v>
      </c>
      <c r="C6265">
        <v>1400</v>
      </c>
      <c r="D6265">
        <v>1500</v>
      </c>
      <c r="E6265"/>
      <c r="F6265" t="s">
        <v>253</v>
      </c>
      <c r="G6265">
        <v>2</v>
      </c>
      <c r="H6265">
        <v>0</v>
      </c>
      <c r="I6265">
        <v>0</v>
      </c>
      <c r="J6265">
        <v>0</v>
      </c>
      <c r="K6265">
        <v>0</v>
      </c>
      <c r="L6265">
        <v>0</v>
      </c>
      <c r="M6265" t="s">
        <v>8859</v>
      </c>
    </row>
    <row r="6266" spans="1:13">
      <c r="A6266" s="13">
        <f t="shared" si="97"/>
        <v>2</v>
      </c>
      <c r="B6266">
        <v>3009607</v>
      </c>
      <c r="C6266">
        <v>1400</v>
      </c>
      <c r="D6266">
        <v>1500</v>
      </c>
      <c r="E6266"/>
      <c r="F6266" t="s">
        <v>253</v>
      </c>
      <c r="G6266">
        <v>2</v>
      </c>
      <c r="H6266">
        <v>0</v>
      </c>
      <c r="I6266">
        <v>0</v>
      </c>
      <c r="J6266">
        <v>0</v>
      </c>
      <c r="K6266">
        <v>0</v>
      </c>
      <c r="L6266">
        <v>0</v>
      </c>
      <c r="M6266" t="s">
        <v>4454</v>
      </c>
    </row>
    <row r="6267" spans="1:13">
      <c r="A6267" s="13">
        <f t="shared" si="97"/>
        <v>5</v>
      </c>
      <c r="B6267">
        <v>3009608</v>
      </c>
      <c r="C6267">
        <v>1400</v>
      </c>
      <c r="D6267">
        <v>1500</v>
      </c>
      <c r="E6267"/>
      <c r="F6267" t="s">
        <v>253</v>
      </c>
      <c r="G6267">
        <v>5</v>
      </c>
      <c r="H6267">
        <v>0</v>
      </c>
      <c r="I6267">
        <v>0</v>
      </c>
      <c r="J6267">
        <v>0</v>
      </c>
      <c r="K6267">
        <v>0</v>
      </c>
      <c r="L6267">
        <v>0</v>
      </c>
      <c r="M6267" t="s">
        <v>4455</v>
      </c>
    </row>
    <row r="6268" spans="1:13">
      <c r="A6268" s="13">
        <f t="shared" si="97"/>
        <v>25</v>
      </c>
      <c r="B6268">
        <v>3009609</v>
      </c>
      <c r="C6268">
        <v>1400</v>
      </c>
      <c r="D6268">
        <v>1500</v>
      </c>
      <c r="E6268"/>
      <c r="F6268" t="s">
        <v>253</v>
      </c>
      <c r="G6268">
        <v>25</v>
      </c>
      <c r="H6268">
        <v>0</v>
      </c>
      <c r="I6268">
        <v>0</v>
      </c>
      <c r="J6268">
        <v>0</v>
      </c>
      <c r="K6268">
        <v>0</v>
      </c>
      <c r="L6268">
        <v>0</v>
      </c>
      <c r="M6268" t="s">
        <v>4456</v>
      </c>
    </row>
    <row r="6269" spans="1:13">
      <c r="A6269" s="13">
        <f t="shared" si="97"/>
        <v>12</v>
      </c>
      <c r="B6269">
        <v>3009612</v>
      </c>
      <c r="C6269">
        <v>1400</v>
      </c>
      <c r="D6269">
        <v>1500</v>
      </c>
      <c r="E6269"/>
      <c r="F6269" t="s">
        <v>253</v>
      </c>
      <c r="G6269">
        <v>12</v>
      </c>
      <c r="H6269">
        <v>0</v>
      </c>
      <c r="I6269">
        <v>0</v>
      </c>
      <c r="J6269">
        <v>0</v>
      </c>
      <c r="K6269">
        <v>0</v>
      </c>
      <c r="L6269">
        <v>0</v>
      </c>
      <c r="M6269" t="s">
        <v>4457</v>
      </c>
    </row>
    <row r="6270" spans="1:13">
      <c r="A6270" s="13">
        <f t="shared" si="97"/>
        <v>4</v>
      </c>
      <c r="B6270">
        <v>3009614</v>
      </c>
      <c r="C6270">
        <v>1400</v>
      </c>
      <c r="D6270">
        <v>1500</v>
      </c>
      <c r="E6270"/>
      <c r="F6270" t="s">
        <v>253</v>
      </c>
      <c r="G6270">
        <v>4</v>
      </c>
      <c r="H6270">
        <v>0</v>
      </c>
      <c r="I6270">
        <v>0</v>
      </c>
      <c r="J6270">
        <v>0</v>
      </c>
      <c r="K6270">
        <v>0</v>
      </c>
      <c r="L6270">
        <v>0</v>
      </c>
      <c r="M6270" t="s">
        <v>4458</v>
      </c>
    </row>
    <row r="6271" spans="1:13">
      <c r="A6271" s="13">
        <f t="shared" si="97"/>
        <v>30</v>
      </c>
      <c r="B6271">
        <v>3009615</v>
      </c>
      <c r="C6271">
        <v>1400</v>
      </c>
      <c r="D6271">
        <v>1500</v>
      </c>
      <c r="E6271"/>
      <c r="F6271" t="s">
        <v>1284</v>
      </c>
      <c r="G6271">
        <v>30</v>
      </c>
      <c r="H6271">
        <v>0</v>
      </c>
      <c r="I6271">
        <v>0</v>
      </c>
      <c r="J6271">
        <v>0</v>
      </c>
      <c r="K6271">
        <v>0</v>
      </c>
      <c r="L6271">
        <v>0</v>
      </c>
      <c r="M6271" t="s">
        <v>9097</v>
      </c>
    </row>
    <row r="6272" spans="1:13">
      <c r="A6272" s="13">
        <f t="shared" si="97"/>
        <v>73</v>
      </c>
      <c r="B6272">
        <v>3009616</v>
      </c>
      <c r="C6272">
        <v>1400</v>
      </c>
      <c r="D6272">
        <v>1500</v>
      </c>
      <c r="E6272"/>
      <c r="F6272" t="s">
        <v>253</v>
      </c>
      <c r="G6272">
        <v>73</v>
      </c>
      <c r="H6272">
        <v>0</v>
      </c>
      <c r="I6272">
        <v>0</v>
      </c>
      <c r="J6272">
        <v>0</v>
      </c>
      <c r="K6272">
        <v>0</v>
      </c>
      <c r="L6272">
        <v>0</v>
      </c>
      <c r="M6272" t="s">
        <v>7461</v>
      </c>
    </row>
    <row r="6273" spans="1:13">
      <c r="A6273" s="13">
        <f t="shared" si="97"/>
        <v>2</v>
      </c>
      <c r="B6273">
        <v>3009617</v>
      </c>
      <c r="C6273">
        <v>1400</v>
      </c>
      <c r="D6273">
        <v>1500</v>
      </c>
      <c r="E6273"/>
      <c r="F6273" t="s">
        <v>253</v>
      </c>
      <c r="G6273">
        <v>2</v>
      </c>
      <c r="H6273">
        <v>0</v>
      </c>
      <c r="I6273">
        <v>0</v>
      </c>
      <c r="J6273">
        <v>0</v>
      </c>
      <c r="K6273">
        <v>0</v>
      </c>
      <c r="L6273">
        <v>0</v>
      </c>
      <c r="M6273" t="s">
        <v>4459</v>
      </c>
    </row>
    <row r="6274" spans="1:13">
      <c r="A6274" s="13">
        <f t="shared" si="97"/>
        <v>1</v>
      </c>
      <c r="B6274">
        <v>3009618</v>
      </c>
      <c r="C6274">
        <v>1400</v>
      </c>
      <c r="D6274">
        <v>1500</v>
      </c>
      <c r="E6274"/>
      <c r="F6274" t="s">
        <v>253</v>
      </c>
      <c r="G6274">
        <v>1</v>
      </c>
      <c r="H6274">
        <v>0</v>
      </c>
      <c r="I6274">
        <v>0</v>
      </c>
      <c r="J6274">
        <v>0</v>
      </c>
      <c r="K6274">
        <v>0</v>
      </c>
      <c r="L6274">
        <v>0</v>
      </c>
      <c r="M6274" t="s">
        <v>4460</v>
      </c>
    </row>
    <row r="6275" spans="1:13">
      <c r="A6275" s="13">
        <f t="shared" ref="A6275:A6338" si="98">G6275+H6275+I6275</f>
        <v>2</v>
      </c>
      <c r="B6275">
        <v>3009619</v>
      </c>
      <c r="C6275">
        <v>1400</v>
      </c>
      <c r="D6275">
        <v>1500</v>
      </c>
      <c r="E6275"/>
      <c r="F6275" t="s">
        <v>253</v>
      </c>
      <c r="G6275">
        <v>2</v>
      </c>
      <c r="H6275">
        <v>0</v>
      </c>
      <c r="I6275">
        <v>0</v>
      </c>
      <c r="J6275">
        <v>0</v>
      </c>
      <c r="K6275">
        <v>0</v>
      </c>
      <c r="L6275">
        <v>0</v>
      </c>
      <c r="M6275" t="s">
        <v>8575</v>
      </c>
    </row>
    <row r="6276" spans="1:13">
      <c r="A6276" s="13">
        <f t="shared" si="98"/>
        <v>1</v>
      </c>
      <c r="B6276">
        <v>3009621</v>
      </c>
      <c r="C6276">
        <v>1400</v>
      </c>
      <c r="D6276">
        <v>1500</v>
      </c>
      <c r="E6276"/>
      <c r="F6276" t="s">
        <v>253</v>
      </c>
      <c r="G6276">
        <v>1</v>
      </c>
      <c r="H6276">
        <v>0</v>
      </c>
      <c r="I6276">
        <v>0</v>
      </c>
      <c r="J6276">
        <v>0</v>
      </c>
      <c r="K6276">
        <v>0</v>
      </c>
      <c r="L6276">
        <v>0</v>
      </c>
      <c r="M6276" t="s">
        <v>8236</v>
      </c>
    </row>
    <row r="6277" spans="1:13">
      <c r="A6277" s="13">
        <f t="shared" si="98"/>
        <v>1</v>
      </c>
      <c r="B6277">
        <v>3009622</v>
      </c>
      <c r="C6277">
        <v>1380</v>
      </c>
      <c r="D6277">
        <v>1500</v>
      </c>
      <c r="E6277"/>
      <c r="F6277" t="s">
        <v>253</v>
      </c>
      <c r="G6277">
        <v>1</v>
      </c>
      <c r="H6277">
        <v>0</v>
      </c>
      <c r="I6277">
        <v>0</v>
      </c>
      <c r="J6277">
        <v>0</v>
      </c>
      <c r="K6277">
        <v>0</v>
      </c>
      <c r="L6277">
        <v>0</v>
      </c>
      <c r="M6277" t="s">
        <v>4461</v>
      </c>
    </row>
    <row r="6278" spans="1:13">
      <c r="A6278" s="13">
        <f t="shared" si="98"/>
        <v>5</v>
      </c>
      <c r="B6278">
        <v>3009622</v>
      </c>
      <c r="C6278">
        <v>1400</v>
      </c>
      <c r="D6278">
        <v>1500</v>
      </c>
      <c r="E6278"/>
      <c r="F6278" t="s">
        <v>253</v>
      </c>
      <c r="G6278">
        <v>5</v>
      </c>
      <c r="H6278">
        <v>0</v>
      </c>
      <c r="I6278">
        <v>0</v>
      </c>
      <c r="J6278">
        <v>0</v>
      </c>
      <c r="K6278">
        <v>0</v>
      </c>
      <c r="L6278">
        <v>0</v>
      </c>
      <c r="M6278" t="s">
        <v>4461</v>
      </c>
    </row>
    <row r="6279" spans="1:13">
      <c r="A6279" s="13">
        <f t="shared" si="98"/>
        <v>4</v>
      </c>
      <c r="B6279">
        <v>3009623</v>
      </c>
      <c r="C6279">
        <v>1380</v>
      </c>
      <c r="D6279">
        <v>1500</v>
      </c>
      <c r="E6279"/>
      <c r="F6279" t="s">
        <v>253</v>
      </c>
      <c r="G6279">
        <v>4</v>
      </c>
      <c r="H6279">
        <v>0</v>
      </c>
      <c r="I6279">
        <v>0</v>
      </c>
      <c r="J6279">
        <v>0</v>
      </c>
      <c r="K6279">
        <v>0</v>
      </c>
      <c r="L6279">
        <v>0</v>
      </c>
      <c r="M6279" t="s">
        <v>4462</v>
      </c>
    </row>
    <row r="6280" spans="1:13">
      <c r="A6280" s="13">
        <f t="shared" si="98"/>
        <v>1</v>
      </c>
      <c r="B6280">
        <v>3009623</v>
      </c>
      <c r="C6280">
        <v>1400</v>
      </c>
      <c r="D6280">
        <v>1500</v>
      </c>
      <c r="E6280"/>
      <c r="F6280" t="s">
        <v>253</v>
      </c>
      <c r="G6280">
        <v>1</v>
      </c>
      <c r="H6280">
        <v>0</v>
      </c>
      <c r="I6280">
        <v>0</v>
      </c>
      <c r="J6280">
        <v>0</v>
      </c>
      <c r="K6280">
        <v>0</v>
      </c>
      <c r="L6280">
        <v>0</v>
      </c>
      <c r="M6280" t="s">
        <v>4462</v>
      </c>
    </row>
    <row r="6281" spans="1:13">
      <c r="A6281" s="13">
        <f t="shared" si="98"/>
        <v>6</v>
      </c>
      <c r="B6281">
        <v>3009624</v>
      </c>
      <c r="C6281">
        <v>1400</v>
      </c>
      <c r="D6281">
        <v>1500</v>
      </c>
      <c r="E6281"/>
      <c r="F6281" t="s">
        <v>253</v>
      </c>
      <c r="G6281">
        <v>6</v>
      </c>
      <c r="H6281">
        <v>0</v>
      </c>
      <c r="I6281">
        <v>0</v>
      </c>
      <c r="J6281">
        <v>0</v>
      </c>
      <c r="K6281">
        <v>0</v>
      </c>
      <c r="L6281">
        <v>0</v>
      </c>
      <c r="M6281" t="s">
        <v>4463</v>
      </c>
    </row>
    <row r="6282" spans="1:13">
      <c r="A6282" s="13">
        <f t="shared" si="98"/>
        <v>2</v>
      </c>
      <c r="B6282">
        <v>3009625</v>
      </c>
      <c r="C6282">
        <v>1400</v>
      </c>
      <c r="D6282">
        <v>1500</v>
      </c>
      <c r="E6282"/>
      <c r="F6282" t="s">
        <v>253</v>
      </c>
      <c r="G6282">
        <v>2</v>
      </c>
      <c r="H6282">
        <v>0</v>
      </c>
      <c r="I6282">
        <v>0</v>
      </c>
      <c r="J6282">
        <v>0</v>
      </c>
      <c r="K6282">
        <v>0</v>
      </c>
      <c r="L6282">
        <v>0</v>
      </c>
      <c r="M6282" t="s">
        <v>4464</v>
      </c>
    </row>
    <row r="6283" spans="1:13">
      <c r="A6283" s="13">
        <f t="shared" si="98"/>
        <v>1</v>
      </c>
      <c r="B6283">
        <v>3009626</v>
      </c>
      <c r="C6283">
        <v>1400</v>
      </c>
      <c r="D6283">
        <v>1500</v>
      </c>
      <c r="E6283"/>
      <c r="F6283" t="s">
        <v>253</v>
      </c>
      <c r="G6283">
        <v>1</v>
      </c>
      <c r="H6283">
        <v>0</v>
      </c>
      <c r="I6283">
        <v>0</v>
      </c>
      <c r="J6283">
        <v>0</v>
      </c>
      <c r="K6283">
        <v>0</v>
      </c>
      <c r="L6283">
        <v>0</v>
      </c>
      <c r="M6283" t="s">
        <v>8212</v>
      </c>
    </row>
    <row r="6284" spans="1:13">
      <c r="A6284" s="13">
        <f t="shared" si="98"/>
        <v>2</v>
      </c>
      <c r="B6284">
        <v>3009627</v>
      </c>
      <c r="C6284">
        <v>1380</v>
      </c>
      <c r="D6284">
        <v>1500</v>
      </c>
      <c r="E6284"/>
      <c r="F6284" t="s">
        <v>253</v>
      </c>
      <c r="G6284">
        <v>2</v>
      </c>
      <c r="H6284">
        <v>0</v>
      </c>
      <c r="I6284">
        <v>0</v>
      </c>
      <c r="J6284">
        <v>0</v>
      </c>
      <c r="K6284">
        <v>0</v>
      </c>
      <c r="L6284">
        <v>0</v>
      </c>
      <c r="M6284" t="s">
        <v>7842</v>
      </c>
    </row>
    <row r="6285" spans="1:13">
      <c r="A6285" s="13">
        <f t="shared" si="98"/>
        <v>1</v>
      </c>
      <c r="B6285">
        <v>3009627</v>
      </c>
      <c r="C6285">
        <v>1400</v>
      </c>
      <c r="D6285">
        <v>1500</v>
      </c>
      <c r="E6285"/>
      <c r="F6285" t="s">
        <v>253</v>
      </c>
      <c r="G6285">
        <v>1</v>
      </c>
      <c r="H6285">
        <v>0</v>
      </c>
      <c r="I6285">
        <v>0</v>
      </c>
      <c r="J6285">
        <v>0</v>
      </c>
      <c r="K6285">
        <v>0</v>
      </c>
      <c r="L6285">
        <v>0</v>
      </c>
      <c r="M6285" t="s">
        <v>7842</v>
      </c>
    </row>
    <row r="6286" spans="1:13">
      <c r="A6286" s="13">
        <f t="shared" si="98"/>
        <v>1</v>
      </c>
      <c r="B6286">
        <v>3009628</v>
      </c>
      <c r="C6286">
        <v>1400</v>
      </c>
      <c r="D6286">
        <v>1500</v>
      </c>
      <c r="E6286"/>
      <c r="F6286" t="s">
        <v>253</v>
      </c>
      <c r="G6286">
        <v>1</v>
      </c>
      <c r="H6286">
        <v>0</v>
      </c>
      <c r="I6286">
        <v>0</v>
      </c>
      <c r="J6286">
        <v>0</v>
      </c>
      <c r="K6286">
        <v>0</v>
      </c>
      <c r="L6286">
        <v>0</v>
      </c>
      <c r="M6286" t="s">
        <v>4465</v>
      </c>
    </row>
    <row r="6287" spans="1:13">
      <c r="A6287" s="13">
        <f t="shared" si="98"/>
        <v>4</v>
      </c>
      <c r="B6287">
        <v>3009629</v>
      </c>
      <c r="C6287">
        <v>1400</v>
      </c>
      <c r="D6287">
        <v>1500</v>
      </c>
      <c r="E6287"/>
      <c r="F6287" t="s">
        <v>253</v>
      </c>
      <c r="G6287">
        <v>4</v>
      </c>
      <c r="H6287">
        <v>0</v>
      </c>
      <c r="I6287">
        <v>0</v>
      </c>
      <c r="J6287">
        <v>0</v>
      </c>
      <c r="K6287">
        <v>0</v>
      </c>
      <c r="L6287">
        <v>0</v>
      </c>
      <c r="M6287" t="s">
        <v>4466</v>
      </c>
    </row>
    <row r="6288" spans="1:13">
      <c r="A6288" s="13">
        <f t="shared" si="98"/>
        <v>1</v>
      </c>
      <c r="B6288">
        <v>3009630</v>
      </c>
      <c r="C6288">
        <v>1400</v>
      </c>
      <c r="D6288">
        <v>1500</v>
      </c>
      <c r="E6288"/>
      <c r="F6288" t="s">
        <v>253</v>
      </c>
      <c r="G6288">
        <v>1</v>
      </c>
      <c r="H6288">
        <v>0</v>
      </c>
      <c r="I6288">
        <v>0</v>
      </c>
      <c r="J6288">
        <v>0</v>
      </c>
      <c r="K6288">
        <v>0</v>
      </c>
      <c r="L6288">
        <v>0</v>
      </c>
      <c r="M6288" t="s">
        <v>4467</v>
      </c>
    </row>
    <row r="6289" spans="1:13">
      <c r="A6289" s="13">
        <f t="shared" si="98"/>
        <v>1</v>
      </c>
      <c r="B6289">
        <v>3009631</v>
      </c>
      <c r="C6289">
        <v>1400</v>
      </c>
      <c r="D6289">
        <v>1500</v>
      </c>
      <c r="E6289"/>
      <c r="F6289" t="s">
        <v>555</v>
      </c>
      <c r="G6289">
        <v>1</v>
      </c>
      <c r="H6289">
        <v>0</v>
      </c>
      <c r="I6289">
        <v>0</v>
      </c>
      <c r="J6289">
        <v>0</v>
      </c>
      <c r="K6289">
        <v>0</v>
      </c>
      <c r="L6289">
        <v>0</v>
      </c>
      <c r="M6289" t="s">
        <v>4468</v>
      </c>
    </row>
    <row r="6290" spans="1:13">
      <c r="A6290" s="13">
        <f t="shared" si="98"/>
        <v>1</v>
      </c>
      <c r="B6290">
        <v>3009632</v>
      </c>
      <c r="C6290">
        <v>1400</v>
      </c>
      <c r="D6290">
        <v>1500</v>
      </c>
      <c r="E6290"/>
      <c r="F6290" t="s">
        <v>555</v>
      </c>
      <c r="G6290">
        <v>1</v>
      </c>
      <c r="H6290">
        <v>0</v>
      </c>
      <c r="I6290">
        <v>0</v>
      </c>
      <c r="J6290">
        <v>0</v>
      </c>
      <c r="K6290">
        <v>0</v>
      </c>
      <c r="L6290">
        <v>0</v>
      </c>
      <c r="M6290" t="s">
        <v>4469</v>
      </c>
    </row>
    <row r="6291" spans="1:13">
      <c r="A6291" s="13">
        <f t="shared" si="98"/>
        <v>10</v>
      </c>
      <c r="B6291">
        <v>3009633</v>
      </c>
      <c r="C6291">
        <v>1400</v>
      </c>
      <c r="D6291">
        <v>1500</v>
      </c>
      <c r="E6291"/>
      <c r="F6291" t="s">
        <v>555</v>
      </c>
      <c r="G6291">
        <v>10</v>
      </c>
      <c r="H6291">
        <v>0</v>
      </c>
      <c r="I6291">
        <v>0</v>
      </c>
      <c r="J6291">
        <v>0</v>
      </c>
      <c r="K6291">
        <v>0</v>
      </c>
      <c r="L6291">
        <v>0</v>
      </c>
      <c r="M6291" t="s">
        <v>4470</v>
      </c>
    </row>
    <row r="6292" spans="1:13">
      <c r="A6292" s="13">
        <f t="shared" si="98"/>
        <v>1</v>
      </c>
      <c r="B6292">
        <v>3009634</v>
      </c>
      <c r="C6292">
        <v>1400</v>
      </c>
      <c r="D6292">
        <v>1500</v>
      </c>
      <c r="E6292"/>
      <c r="F6292" t="s">
        <v>253</v>
      </c>
      <c r="G6292">
        <v>1</v>
      </c>
      <c r="H6292">
        <v>0</v>
      </c>
      <c r="I6292">
        <v>0</v>
      </c>
      <c r="J6292">
        <v>0</v>
      </c>
      <c r="K6292">
        <v>0</v>
      </c>
      <c r="L6292">
        <v>0</v>
      </c>
      <c r="M6292" t="s">
        <v>4471</v>
      </c>
    </row>
    <row r="6293" spans="1:13">
      <c r="A6293" s="13">
        <f t="shared" si="98"/>
        <v>3</v>
      </c>
      <c r="B6293">
        <v>3009635</v>
      </c>
      <c r="C6293">
        <v>1400</v>
      </c>
      <c r="D6293">
        <v>1500</v>
      </c>
      <c r="E6293"/>
      <c r="F6293" t="s">
        <v>253</v>
      </c>
      <c r="G6293">
        <v>3</v>
      </c>
      <c r="H6293">
        <v>0</v>
      </c>
      <c r="I6293">
        <v>0</v>
      </c>
      <c r="J6293">
        <v>0</v>
      </c>
      <c r="K6293">
        <v>0</v>
      </c>
      <c r="L6293">
        <v>0</v>
      </c>
      <c r="M6293" t="s">
        <v>4471</v>
      </c>
    </row>
    <row r="6294" spans="1:13">
      <c r="A6294" s="13">
        <f t="shared" si="98"/>
        <v>1</v>
      </c>
      <c r="B6294">
        <v>3009636</v>
      </c>
      <c r="C6294">
        <v>1400</v>
      </c>
      <c r="D6294">
        <v>1500</v>
      </c>
      <c r="E6294"/>
      <c r="F6294" t="s">
        <v>253</v>
      </c>
      <c r="G6294">
        <v>1</v>
      </c>
      <c r="H6294">
        <v>0</v>
      </c>
      <c r="I6294">
        <v>0</v>
      </c>
      <c r="J6294">
        <v>0</v>
      </c>
      <c r="K6294">
        <v>0</v>
      </c>
      <c r="L6294">
        <v>0</v>
      </c>
      <c r="M6294" t="s">
        <v>8162</v>
      </c>
    </row>
    <row r="6295" spans="1:13">
      <c r="A6295" s="13">
        <f t="shared" si="98"/>
        <v>2</v>
      </c>
      <c r="B6295">
        <v>3009637</v>
      </c>
      <c r="C6295">
        <v>1400</v>
      </c>
      <c r="D6295">
        <v>1500</v>
      </c>
      <c r="E6295"/>
      <c r="F6295" t="s">
        <v>253</v>
      </c>
      <c r="G6295">
        <v>2</v>
      </c>
      <c r="H6295">
        <v>0</v>
      </c>
      <c r="I6295">
        <v>0</v>
      </c>
      <c r="J6295">
        <v>0</v>
      </c>
      <c r="K6295">
        <v>0</v>
      </c>
      <c r="L6295">
        <v>0</v>
      </c>
      <c r="M6295" t="s">
        <v>8038</v>
      </c>
    </row>
    <row r="6296" spans="1:13">
      <c r="A6296" s="13">
        <f t="shared" si="98"/>
        <v>7</v>
      </c>
      <c r="B6296">
        <v>3009639</v>
      </c>
      <c r="C6296">
        <v>1400</v>
      </c>
      <c r="D6296">
        <v>1500</v>
      </c>
      <c r="E6296"/>
      <c r="F6296" t="s">
        <v>253</v>
      </c>
      <c r="G6296">
        <v>7</v>
      </c>
      <c r="H6296">
        <v>0</v>
      </c>
      <c r="I6296">
        <v>0</v>
      </c>
      <c r="J6296">
        <v>0</v>
      </c>
      <c r="K6296">
        <v>0</v>
      </c>
      <c r="L6296">
        <v>0</v>
      </c>
      <c r="M6296" t="s">
        <v>9238</v>
      </c>
    </row>
    <row r="6297" spans="1:13">
      <c r="A6297" s="13">
        <f t="shared" si="98"/>
        <v>3</v>
      </c>
      <c r="B6297">
        <v>3009640</v>
      </c>
      <c r="C6297">
        <v>1400</v>
      </c>
      <c r="D6297">
        <v>1500</v>
      </c>
      <c r="E6297"/>
      <c r="F6297" t="s">
        <v>253</v>
      </c>
      <c r="G6297">
        <v>3</v>
      </c>
      <c r="H6297">
        <v>0</v>
      </c>
      <c r="I6297">
        <v>0</v>
      </c>
      <c r="J6297">
        <v>0</v>
      </c>
      <c r="K6297">
        <v>0</v>
      </c>
      <c r="L6297">
        <v>0</v>
      </c>
      <c r="M6297" t="s">
        <v>4472</v>
      </c>
    </row>
    <row r="6298" spans="1:13">
      <c r="A6298" s="13">
        <f t="shared" si="98"/>
        <v>28</v>
      </c>
      <c r="B6298">
        <v>3009641</v>
      </c>
      <c r="C6298">
        <v>1400</v>
      </c>
      <c r="D6298">
        <v>1500</v>
      </c>
      <c r="E6298"/>
      <c r="F6298" t="s">
        <v>253</v>
      </c>
      <c r="G6298">
        <v>28</v>
      </c>
      <c r="H6298">
        <v>0</v>
      </c>
      <c r="I6298">
        <v>0</v>
      </c>
      <c r="J6298">
        <v>0</v>
      </c>
      <c r="K6298">
        <v>0</v>
      </c>
      <c r="L6298">
        <v>0</v>
      </c>
      <c r="M6298" t="s">
        <v>4473</v>
      </c>
    </row>
    <row r="6299" spans="1:13">
      <c r="A6299" s="13">
        <f t="shared" si="98"/>
        <v>3</v>
      </c>
      <c r="B6299">
        <v>3009642</v>
      </c>
      <c r="C6299">
        <v>1400</v>
      </c>
      <c r="D6299">
        <v>1500</v>
      </c>
      <c r="E6299"/>
      <c r="F6299" t="s">
        <v>253</v>
      </c>
      <c r="G6299">
        <v>3</v>
      </c>
      <c r="H6299">
        <v>0</v>
      </c>
      <c r="I6299">
        <v>0</v>
      </c>
      <c r="J6299">
        <v>0</v>
      </c>
      <c r="K6299">
        <v>0</v>
      </c>
      <c r="L6299">
        <v>0</v>
      </c>
      <c r="M6299" t="s">
        <v>9003</v>
      </c>
    </row>
    <row r="6300" spans="1:13">
      <c r="A6300" s="13">
        <f t="shared" si="98"/>
        <v>23</v>
      </c>
      <c r="B6300">
        <v>3009643</v>
      </c>
      <c r="C6300">
        <v>1400</v>
      </c>
      <c r="D6300">
        <v>1500</v>
      </c>
      <c r="E6300"/>
      <c r="F6300" t="s">
        <v>253</v>
      </c>
      <c r="G6300">
        <v>23</v>
      </c>
      <c r="H6300">
        <v>0</v>
      </c>
      <c r="I6300">
        <v>0</v>
      </c>
      <c r="J6300">
        <v>0</v>
      </c>
      <c r="K6300">
        <v>0</v>
      </c>
      <c r="L6300">
        <v>0</v>
      </c>
      <c r="M6300" t="s">
        <v>4474</v>
      </c>
    </row>
    <row r="6301" spans="1:13">
      <c r="A6301" s="13">
        <f t="shared" si="98"/>
        <v>4</v>
      </c>
      <c r="B6301">
        <v>3009644</v>
      </c>
      <c r="C6301">
        <v>1400</v>
      </c>
      <c r="D6301">
        <v>1500</v>
      </c>
      <c r="E6301"/>
      <c r="F6301" t="s">
        <v>253</v>
      </c>
      <c r="G6301">
        <v>4</v>
      </c>
      <c r="H6301">
        <v>0</v>
      </c>
      <c r="I6301">
        <v>0</v>
      </c>
      <c r="J6301">
        <v>0</v>
      </c>
      <c r="K6301">
        <v>0</v>
      </c>
      <c r="L6301">
        <v>0</v>
      </c>
      <c r="M6301" t="s">
        <v>4475</v>
      </c>
    </row>
    <row r="6302" spans="1:13">
      <c r="A6302" s="13">
        <f t="shared" si="98"/>
        <v>25.4</v>
      </c>
      <c r="B6302">
        <v>3009645</v>
      </c>
      <c r="C6302">
        <v>1400</v>
      </c>
      <c r="D6302">
        <v>1500</v>
      </c>
      <c r="E6302"/>
      <c r="F6302" t="s">
        <v>122</v>
      </c>
      <c r="G6302">
        <v>25.4</v>
      </c>
      <c r="H6302">
        <v>0</v>
      </c>
      <c r="I6302">
        <v>0</v>
      </c>
      <c r="J6302">
        <v>0</v>
      </c>
      <c r="K6302">
        <v>0</v>
      </c>
      <c r="L6302">
        <v>0</v>
      </c>
      <c r="M6302" t="s">
        <v>4476</v>
      </c>
    </row>
    <row r="6303" spans="1:13">
      <c r="A6303" s="13">
        <f t="shared" si="98"/>
        <v>14</v>
      </c>
      <c r="B6303">
        <v>3009646</v>
      </c>
      <c r="C6303">
        <v>1400</v>
      </c>
      <c r="D6303">
        <v>1500</v>
      </c>
      <c r="E6303"/>
      <c r="F6303" t="s">
        <v>253</v>
      </c>
      <c r="G6303">
        <v>14</v>
      </c>
      <c r="H6303">
        <v>0</v>
      </c>
      <c r="I6303">
        <v>0</v>
      </c>
      <c r="J6303">
        <v>0</v>
      </c>
      <c r="K6303">
        <v>0</v>
      </c>
      <c r="L6303">
        <v>0</v>
      </c>
      <c r="M6303" t="s">
        <v>4477</v>
      </c>
    </row>
    <row r="6304" spans="1:13">
      <c r="A6304" s="13">
        <f t="shared" si="98"/>
        <v>64</v>
      </c>
      <c r="B6304">
        <v>3009647</v>
      </c>
      <c r="C6304">
        <v>1400</v>
      </c>
      <c r="D6304">
        <v>1500</v>
      </c>
      <c r="E6304"/>
      <c r="F6304" t="s">
        <v>253</v>
      </c>
      <c r="G6304">
        <v>64</v>
      </c>
      <c r="H6304">
        <v>0</v>
      </c>
      <c r="I6304">
        <v>0</v>
      </c>
      <c r="J6304">
        <v>0</v>
      </c>
      <c r="K6304">
        <v>0</v>
      </c>
      <c r="L6304">
        <v>0</v>
      </c>
      <c r="M6304" t="s">
        <v>8163</v>
      </c>
    </row>
    <row r="6305" spans="1:13">
      <c r="A6305" s="13">
        <f t="shared" si="98"/>
        <v>2</v>
      </c>
      <c r="B6305">
        <v>3009648</v>
      </c>
      <c r="C6305">
        <v>1400</v>
      </c>
      <c r="D6305">
        <v>1500</v>
      </c>
      <c r="E6305"/>
      <c r="F6305" t="s">
        <v>253</v>
      </c>
      <c r="G6305">
        <v>2</v>
      </c>
      <c r="H6305">
        <v>0</v>
      </c>
      <c r="I6305">
        <v>0</v>
      </c>
      <c r="J6305">
        <v>0</v>
      </c>
      <c r="K6305">
        <v>0</v>
      </c>
      <c r="L6305">
        <v>0</v>
      </c>
      <c r="M6305" t="s">
        <v>7950</v>
      </c>
    </row>
    <row r="6306" spans="1:13">
      <c r="A6306" s="13">
        <f t="shared" si="98"/>
        <v>3</v>
      </c>
      <c r="B6306">
        <v>3009649</v>
      </c>
      <c r="C6306">
        <v>1400</v>
      </c>
      <c r="D6306">
        <v>1500</v>
      </c>
      <c r="E6306"/>
      <c r="F6306" t="s">
        <v>253</v>
      </c>
      <c r="G6306">
        <v>3</v>
      </c>
      <c r="H6306">
        <v>0</v>
      </c>
      <c r="I6306">
        <v>0</v>
      </c>
      <c r="J6306">
        <v>0</v>
      </c>
      <c r="K6306">
        <v>0</v>
      </c>
      <c r="L6306">
        <v>0</v>
      </c>
      <c r="M6306" t="s">
        <v>4478</v>
      </c>
    </row>
    <row r="6307" spans="1:13">
      <c r="A6307" s="13">
        <f t="shared" si="98"/>
        <v>460</v>
      </c>
      <c r="B6307">
        <v>3009650</v>
      </c>
      <c r="C6307">
        <v>1380</v>
      </c>
      <c r="D6307">
        <v>1500</v>
      </c>
      <c r="E6307"/>
      <c r="F6307" t="s">
        <v>122</v>
      </c>
      <c r="G6307">
        <v>460</v>
      </c>
      <c r="H6307">
        <v>0</v>
      </c>
      <c r="I6307">
        <v>0</v>
      </c>
      <c r="J6307">
        <v>0</v>
      </c>
      <c r="K6307">
        <v>0</v>
      </c>
      <c r="L6307">
        <v>0</v>
      </c>
      <c r="M6307" t="s">
        <v>4479</v>
      </c>
    </row>
    <row r="6308" spans="1:13">
      <c r="A6308" s="13">
        <f t="shared" si="98"/>
        <v>90</v>
      </c>
      <c r="B6308">
        <v>3009650</v>
      </c>
      <c r="C6308">
        <v>1400</v>
      </c>
      <c r="D6308">
        <v>1500</v>
      </c>
      <c r="E6308"/>
      <c r="F6308" t="s">
        <v>122</v>
      </c>
      <c r="G6308">
        <v>90</v>
      </c>
      <c r="H6308">
        <v>0</v>
      </c>
      <c r="I6308">
        <v>0</v>
      </c>
      <c r="J6308">
        <v>0</v>
      </c>
      <c r="K6308">
        <v>0</v>
      </c>
      <c r="L6308">
        <v>0</v>
      </c>
      <c r="M6308" t="s">
        <v>4479</v>
      </c>
    </row>
    <row r="6309" spans="1:13">
      <c r="A6309" s="13">
        <f t="shared" si="98"/>
        <v>2</v>
      </c>
      <c r="B6309">
        <v>3009652</v>
      </c>
      <c r="C6309">
        <v>1400</v>
      </c>
      <c r="D6309">
        <v>1500</v>
      </c>
      <c r="E6309"/>
      <c r="F6309" t="s">
        <v>253</v>
      </c>
      <c r="G6309">
        <v>2</v>
      </c>
      <c r="H6309">
        <v>0</v>
      </c>
      <c r="I6309">
        <v>0</v>
      </c>
      <c r="J6309">
        <v>0</v>
      </c>
      <c r="K6309">
        <v>0</v>
      </c>
      <c r="L6309">
        <v>0</v>
      </c>
      <c r="M6309" t="s">
        <v>4480</v>
      </c>
    </row>
    <row r="6310" spans="1:13">
      <c r="A6310" s="13">
        <f t="shared" si="98"/>
        <v>5</v>
      </c>
      <c r="B6310">
        <v>3009653</v>
      </c>
      <c r="C6310">
        <v>1400</v>
      </c>
      <c r="D6310">
        <v>1500</v>
      </c>
      <c r="E6310"/>
      <c r="F6310" t="s">
        <v>253</v>
      </c>
      <c r="G6310">
        <v>5</v>
      </c>
      <c r="H6310">
        <v>0</v>
      </c>
      <c r="I6310">
        <v>0</v>
      </c>
      <c r="J6310">
        <v>0</v>
      </c>
      <c r="K6310">
        <v>0</v>
      </c>
      <c r="L6310">
        <v>0</v>
      </c>
      <c r="M6310" t="s">
        <v>4481</v>
      </c>
    </row>
    <row r="6311" spans="1:13">
      <c r="A6311" s="13">
        <f t="shared" si="98"/>
        <v>12</v>
      </c>
      <c r="B6311">
        <v>3009655</v>
      </c>
      <c r="C6311">
        <v>1400</v>
      </c>
      <c r="D6311">
        <v>1500</v>
      </c>
      <c r="E6311"/>
      <c r="F6311" t="s">
        <v>289</v>
      </c>
      <c r="G6311">
        <v>12</v>
      </c>
      <c r="H6311">
        <v>0</v>
      </c>
      <c r="I6311">
        <v>0</v>
      </c>
      <c r="J6311">
        <v>0</v>
      </c>
      <c r="K6311">
        <v>0</v>
      </c>
      <c r="L6311">
        <v>0</v>
      </c>
      <c r="M6311" t="s">
        <v>4482</v>
      </c>
    </row>
    <row r="6312" spans="1:13">
      <c r="A6312" s="13">
        <f t="shared" si="98"/>
        <v>1</v>
      </c>
      <c r="B6312">
        <v>3009656</v>
      </c>
      <c r="C6312">
        <v>1400</v>
      </c>
      <c r="D6312">
        <v>1500</v>
      </c>
      <c r="E6312"/>
      <c r="F6312" t="s">
        <v>253</v>
      </c>
      <c r="G6312">
        <v>1</v>
      </c>
      <c r="H6312">
        <v>0</v>
      </c>
      <c r="I6312">
        <v>0</v>
      </c>
      <c r="J6312">
        <v>0</v>
      </c>
      <c r="K6312">
        <v>0</v>
      </c>
      <c r="L6312">
        <v>0</v>
      </c>
      <c r="M6312" t="s">
        <v>8911</v>
      </c>
    </row>
    <row r="6313" spans="1:13">
      <c r="A6313" s="13">
        <f t="shared" si="98"/>
        <v>1</v>
      </c>
      <c r="B6313">
        <v>3009657</v>
      </c>
      <c r="C6313">
        <v>1400</v>
      </c>
      <c r="D6313">
        <v>1500</v>
      </c>
      <c r="E6313"/>
      <c r="F6313" t="s">
        <v>253</v>
      </c>
      <c r="G6313">
        <v>1</v>
      </c>
      <c r="H6313">
        <v>0</v>
      </c>
      <c r="I6313">
        <v>0</v>
      </c>
      <c r="J6313">
        <v>0</v>
      </c>
      <c r="K6313">
        <v>0</v>
      </c>
      <c r="L6313">
        <v>0</v>
      </c>
      <c r="M6313" t="s">
        <v>4483</v>
      </c>
    </row>
    <row r="6314" spans="1:13">
      <c r="A6314" s="13">
        <f t="shared" si="98"/>
        <v>56</v>
      </c>
      <c r="B6314">
        <v>3009658</v>
      </c>
      <c r="C6314">
        <v>1400</v>
      </c>
      <c r="D6314">
        <v>1500</v>
      </c>
      <c r="E6314"/>
      <c r="F6314" t="s">
        <v>253</v>
      </c>
      <c r="G6314">
        <v>56</v>
      </c>
      <c r="H6314">
        <v>0</v>
      </c>
      <c r="I6314">
        <v>0</v>
      </c>
      <c r="J6314">
        <v>0</v>
      </c>
      <c r="K6314">
        <v>0</v>
      </c>
      <c r="L6314">
        <v>0</v>
      </c>
      <c r="M6314" t="s">
        <v>4484</v>
      </c>
    </row>
    <row r="6315" spans="1:13">
      <c r="A6315" s="13">
        <f t="shared" si="98"/>
        <v>1</v>
      </c>
      <c r="B6315">
        <v>3009659</v>
      </c>
      <c r="C6315">
        <v>1400</v>
      </c>
      <c r="D6315">
        <v>1500</v>
      </c>
      <c r="E6315"/>
      <c r="F6315" t="s">
        <v>253</v>
      </c>
      <c r="G6315">
        <v>1</v>
      </c>
      <c r="H6315">
        <v>0</v>
      </c>
      <c r="I6315">
        <v>0</v>
      </c>
      <c r="J6315">
        <v>0</v>
      </c>
      <c r="K6315">
        <v>0</v>
      </c>
      <c r="L6315">
        <v>0</v>
      </c>
      <c r="M6315" t="s">
        <v>4485</v>
      </c>
    </row>
    <row r="6316" spans="1:13">
      <c r="A6316" s="13">
        <f t="shared" si="98"/>
        <v>4</v>
      </c>
      <c r="B6316">
        <v>3009663</v>
      </c>
      <c r="C6316">
        <v>1400</v>
      </c>
      <c r="D6316">
        <v>1500</v>
      </c>
      <c r="E6316"/>
      <c r="F6316" t="s">
        <v>253</v>
      </c>
      <c r="G6316">
        <v>4</v>
      </c>
      <c r="H6316">
        <v>0</v>
      </c>
      <c r="I6316">
        <v>0</v>
      </c>
      <c r="J6316">
        <v>0</v>
      </c>
      <c r="K6316">
        <v>0</v>
      </c>
      <c r="L6316">
        <v>0</v>
      </c>
      <c r="M6316" t="s">
        <v>4486</v>
      </c>
    </row>
    <row r="6317" spans="1:13">
      <c r="A6317" s="13">
        <f t="shared" si="98"/>
        <v>4</v>
      </c>
      <c r="B6317">
        <v>3009664</v>
      </c>
      <c r="C6317">
        <v>1400</v>
      </c>
      <c r="D6317">
        <v>1500</v>
      </c>
      <c r="E6317"/>
      <c r="F6317" t="s">
        <v>253</v>
      </c>
      <c r="G6317">
        <v>4</v>
      </c>
      <c r="H6317">
        <v>0</v>
      </c>
      <c r="I6317">
        <v>0</v>
      </c>
      <c r="J6317">
        <v>0</v>
      </c>
      <c r="K6317">
        <v>0</v>
      </c>
      <c r="L6317">
        <v>0</v>
      </c>
      <c r="M6317" t="s">
        <v>4487</v>
      </c>
    </row>
    <row r="6318" spans="1:13">
      <c r="A6318" s="13">
        <f t="shared" si="98"/>
        <v>7</v>
      </c>
      <c r="B6318">
        <v>3009665</v>
      </c>
      <c r="C6318">
        <v>1400</v>
      </c>
      <c r="D6318">
        <v>1500</v>
      </c>
      <c r="E6318"/>
      <c r="F6318" t="s">
        <v>253</v>
      </c>
      <c r="G6318">
        <v>7</v>
      </c>
      <c r="H6318">
        <v>0</v>
      </c>
      <c r="I6318">
        <v>0</v>
      </c>
      <c r="J6318">
        <v>0</v>
      </c>
      <c r="K6318">
        <v>0</v>
      </c>
      <c r="L6318">
        <v>0</v>
      </c>
      <c r="M6318" t="s">
        <v>4488</v>
      </c>
    </row>
    <row r="6319" spans="1:13">
      <c r="A6319" s="13">
        <f t="shared" si="98"/>
        <v>4</v>
      </c>
      <c r="B6319">
        <v>3009666</v>
      </c>
      <c r="C6319">
        <v>1400</v>
      </c>
      <c r="D6319">
        <v>1500</v>
      </c>
      <c r="E6319"/>
      <c r="F6319" t="s">
        <v>253</v>
      </c>
      <c r="G6319">
        <v>4</v>
      </c>
      <c r="H6319">
        <v>0</v>
      </c>
      <c r="I6319">
        <v>0</v>
      </c>
      <c r="J6319">
        <v>0</v>
      </c>
      <c r="K6319">
        <v>0</v>
      </c>
      <c r="L6319">
        <v>0</v>
      </c>
      <c r="M6319" t="s">
        <v>4489</v>
      </c>
    </row>
    <row r="6320" spans="1:13">
      <c r="A6320" s="13">
        <f t="shared" si="98"/>
        <v>3</v>
      </c>
      <c r="B6320">
        <v>3009667</v>
      </c>
      <c r="C6320">
        <v>1400</v>
      </c>
      <c r="D6320">
        <v>1500</v>
      </c>
      <c r="E6320"/>
      <c r="F6320" t="s">
        <v>253</v>
      </c>
      <c r="G6320">
        <v>3</v>
      </c>
      <c r="H6320">
        <v>0</v>
      </c>
      <c r="I6320">
        <v>0</v>
      </c>
      <c r="J6320">
        <v>0</v>
      </c>
      <c r="K6320">
        <v>0</v>
      </c>
      <c r="L6320">
        <v>0</v>
      </c>
      <c r="M6320" t="s">
        <v>4490</v>
      </c>
    </row>
    <row r="6321" spans="1:13">
      <c r="A6321" s="13">
        <f t="shared" si="98"/>
        <v>17</v>
      </c>
      <c r="B6321">
        <v>3009668</v>
      </c>
      <c r="C6321">
        <v>1380</v>
      </c>
      <c r="D6321">
        <v>1500</v>
      </c>
      <c r="E6321"/>
      <c r="F6321" t="s">
        <v>253</v>
      </c>
      <c r="G6321">
        <v>17</v>
      </c>
      <c r="H6321">
        <v>0</v>
      </c>
      <c r="I6321">
        <v>0</v>
      </c>
      <c r="J6321">
        <v>0</v>
      </c>
      <c r="K6321">
        <v>0</v>
      </c>
      <c r="L6321">
        <v>0</v>
      </c>
      <c r="M6321" t="s">
        <v>4491</v>
      </c>
    </row>
    <row r="6322" spans="1:13">
      <c r="A6322" s="13">
        <f t="shared" si="98"/>
        <v>7</v>
      </c>
      <c r="B6322">
        <v>3009668</v>
      </c>
      <c r="C6322">
        <v>1400</v>
      </c>
      <c r="D6322">
        <v>1500</v>
      </c>
      <c r="E6322"/>
      <c r="F6322" t="s">
        <v>253</v>
      </c>
      <c r="G6322">
        <v>7</v>
      </c>
      <c r="H6322">
        <v>0</v>
      </c>
      <c r="I6322">
        <v>0</v>
      </c>
      <c r="J6322">
        <v>0</v>
      </c>
      <c r="K6322">
        <v>0</v>
      </c>
      <c r="L6322">
        <v>0</v>
      </c>
      <c r="M6322" t="s">
        <v>4491</v>
      </c>
    </row>
    <row r="6323" spans="1:13">
      <c r="A6323" s="13">
        <f t="shared" si="98"/>
        <v>35</v>
      </c>
      <c r="B6323">
        <v>3009669</v>
      </c>
      <c r="C6323">
        <v>1400</v>
      </c>
      <c r="D6323">
        <v>1500</v>
      </c>
      <c r="E6323"/>
      <c r="F6323" t="s">
        <v>253</v>
      </c>
      <c r="G6323">
        <v>35</v>
      </c>
      <c r="H6323">
        <v>0</v>
      </c>
      <c r="I6323">
        <v>0</v>
      </c>
      <c r="J6323">
        <v>0</v>
      </c>
      <c r="K6323">
        <v>0</v>
      </c>
      <c r="L6323">
        <v>0</v>
      </c>
      <c r="M6323" t="s">
        <v>9268</v>
      </c>
    </row>
    <row r="6324" spans="1:13">
      <c r="A6324" s="13">
        <f t="shared" si="98"/>
        <v>4</v>
      </c>
      <c r="B6324">
        <v>3009670</v>
      </c>
      <c r="C6324">
        <v>1400</v>
      </c>
      <c r="D6324">
        <v>1500</v>
      </c>
      <c r="E6324"/>
      <c r="F6324" t="s">
        <v>253</v>
      </c>
      <c r="G6324">
        <v>4</v>
      </c>
      <c r="H6324">
        <v>0</v>
      </c>
      <c r="I6324">
        <v>0</v>
      </c>
      <c r="J6324">
        <v>0</v>
      </c>
      <c r="K6324">
        <v>0</v>
      </c>
      <c r="L6324">
        <v>0</v>
      </c>
      <c r="M6324" t="s">
        <v>8431</v>
      </c>
    </row>
    <row r="6325" spans="1:13">
      <c r="A6325" s="13">
        <f t="shared" si="98"/>
        <v>1</v>
      </c>
      <c r="B6325">
        <v>3009671</v>
      </c>
      <c r="C6325">
        <v>1400</v>
      </c>
      <c r="D6325">
        <v>1500</v>
      </c>
      <c r="E6325"/>
      <c r="F6325" t="s">
        <v>253</v>
      </c>
      <c r="G6325">
        <v>1</v>
      </c>
      <c r="H6325">
        <v>0</v>
      </c>
      <c r="I6325">
        <v>0</v>
      </c>
      <c r="J6325">
        <v>0</v>
      </c>
      <c r="K6325">
        <v>0</v>
      </c>
      <c r="L6325">
        <v>0</v>
      </c>
      <c r="M6325" t="s">
        <v>7843</v>
      </c>
    </row>
    <row r="6326" spans="1:13">
      <c r="A6326" s="13">
        <f t="shared" si="98"/>
        <v>8</v>
      </c>
      <c r="B6326">
        <v>3009672</v>
      </c>
      <c r="C6326">
        <v>1400</v>
      </c>
      <c r="D6326">
        <v>1500</v>
      </c>
      <c r="E6326"/>
      <c r="F6326" t="s">
        <v>253</v>
      </c>
      <c r="G6326">
        <v>8</v>
      </c>
      <c r="H6326">
        <v>0</v>
      </c>
      <c r="I6326">
        <v>0</v>
      </c>
      <c r="J6326">
        <v>0</v>
      </c>
      <c r="K6326">
        <v>0</v>
      </c>
      <c r="L6326">
        <v>0</v>
      </c>
      <c r="M6326" t="s">
        <v>4492</v>
      </c>
    </row>
    <row r="6327" spans="1:13">
      <c r="A6327" s="13">
        <f t="shared" si="98"/>
        <v>20</v>
      </c>
      <c r="B6327">
        <v>3009673</v>
      </c>
      <c r="C6327">
        <v>1400</v>
      </c>
      <c r="D6327">
        <v>1500</v>
      </c>
      <c r="E6327"/>
      <c r="F6327" t="s">
        <v>253</v>
      </c>
      <c r="G6327">
        <v>20</v>
      </c>
      <c r="H6327">
        <v>0</v>
      </c>
      <c r="I6327">
        <v>0</v>
      </c>
      <c r="J6327">
        <v>0</v>
      </c>
      <c r="K6327">
        <v>0</v>
      </c>
      <c r="L6327">
        <v>0</v>
      </c>
      <c r="M6327" t="s">
        <v>4493</v>
      </c>
    </row>
    <row r="6328" spans="1:13">
      <c r="A6328" s="13">
        <f t="shared" si="98"/>
        <v>1</v>
      </c>
      <c r="B6328">
        <v>3009675</v>
      </c>
      <c r="C6328">
        <v>1400</v>
      </c>
      <c r="D6328">
        <v>1500</v>
      </c>
      <c r="E6328"/>
      <c r="F6328" t="s">
        <v>253</v>
      </c>
      <c r="G6328">
        <v>1</v>
      </c>
      <c r="H6328">
        <v>0</v>
      </c>
      <c r="I6328">
        <v>0</v>
      </c>
      <c r="J6328">
        <v>0</v>
      </c>
      <c r="K6328">
        <v>0</v>
      </c>
      <c r="L6328">
        <v>0</v>
      </c>
      <c r="M6328" t="s">
        <v>7813</v>
      </c>
    </row>
    <row r="6329" spans="1:13">
      <c r="A6329" s="13">
        <f t="shared" si="98"/>
        <v>3</v>
      </c>
      <c r="B6329">
        <v>3009676</v>
      </c>
      <c r="C6329">
        <v>1400</v>
      </c>
      <c r="D6329">
        <v>1500</v>
      </c>
      <c r="E6329"/>
      <c r="F6329" t="s">
        <v>253</v>
      </c>
      <c r="G6329">
        <v>3</v>
      </c>
      <c r="H6329">
        <v>0</v>
      </c>
      <c r="I6329">
        <v>0</v>
      </c>
      <c r="J6329">
        <v>0</v>
      </c>
      <c r="K6329">
        <v>0</v>
      </c>
      <c r="L6329">
        <v>0</v>
      </c>
      <c r="M6329" t="s">
        <v>4494</v>
      </c>
    </row>
    <row r="6330" spans="1:13">
      <c r="A6330" s="13">
        <f t="shared" si="98"/>
        <v>10</v>
      </c>
      <c r="B6330">
        <v>3009677</v>
      </c>
      <c r="C6330">
        <v>1400</v>
      </c>
      <c r="D6330">
        <v>1500</v>
      </c>
      <c r="E6330"/>
      <c r="F6330" t="s">
        <v>253</v>
      </c>
      <c r="G6330">
        <v>10</v>
      </c>
      <c r="H6330">
        <v>0</v>
      </c>
      <c r="I6330">
        <v>0</v>
      </c>
      <c r="J6330">
        <v>0</v>
      </c>
      <c r="K6330">
        <v>0</v>
      </c>
      <c r="L6330">
        <v>0</v>
      </c>
      <c r="M6330" t="s">
        <v>4495</v>
      </c>
    </row>
    <row r="6331" spans="1:13">
      <c r="A6331" s="13">
        <f t="shared" si="98"/>
        <v>3</v>
      </c>
      <c r="B6331">
        <v>3009678</v>
      </c>
      <c r="C6331">
        <v>1400</v>
      </c>
      <c r="D6331">
        <v>1500</v>
      </c>
      <c r="E6331"/>
      <c r="F6331" t="s">
        <v>253</v>
      </c>
      <c r="G6331">
        <v>3</v>
      </c>
      <c r="H6331">
        <v>0</v>
      </c>
      <c r="I6331">
        <v>0</v>
      </c>
      <c r="J6331">
        <v>0</v>
      </c>
      <c r="K6331">
        <v>0</v>
      </c>
      <c r="L6331">
        <v>0</v>
      </c>
      <c r="M6331" t="s">
        <v>4496</v>
      </c>
    </row>
    <row r="6332" spans="1:13">
      <c r="A6332" s="13">
        <f t="shared" si="98"/>
        <v>3</v>
      </c>
      <c r="B6332">
        <v>3009679</v>
      </c>
      <c r="C6332">
        <v>1400</v>
      </c>
      <c r="D6332">
        <v>1500</v>
      </c>
      <c r="E6332"/>
      <c r="F6332" t="s">
        <v>253</v>
      </c>
      <c r="G6332">
        <v>3</v>
      </c>
      <c r="H6332">
        <v>0</v>
      </c>
      <c r="I6332">
        <v>0</v>
      </c>
      <c r="J6332">
        <v>0</v>
      </c>
      <c r="K6332">
        <v>0</v>
      </c>
      <c r="L6332">
        <v>0</v>
      </c>
      <c r="M6332" t="s">
        <v>4497</v>
      </c>
    </row>
    <row r="6333" spans="1:13">
      <c r="A6333" s="13">
        <f t="shared" si="98"/>
        <v>65</v>
      </c>
      <c r="B6333">
        <v>3009680</v>
      </c>
      <c r="C6333">
        <v>1380</v>
      </c>
      <c r="D6333">
        <v>1500</v>
      </c>
      <c r="E6333"/>
      <c r="F6333" t="s">
        <v>253</v>
      </c>
      <c r="G6333">
        <v>65</v>
      </c>
      <c r="H6333">
        <v>0</v>
      </c>
      <c r="I6333">
        <v>0</v>
      </c>
      <c r="J6333">
        <v>0</v>
      </c>
      <c r="K6333">
        <v>0</v>
      </c>
      <c r="L6333">
        <v>0</v>
      </c>
      <c r="M6333" t="s">
        <v>4498</v>
      </c>
    </row>
    <row r="6334" spans="1:13">
      <c r="A6334" s="13">
        <f t="shared" si="98"/>
        <v>52</v>
      </c>
      <c r="B6334">
        <v>3009680</v>
      </c>
      <c r="C6334">
        <v>1400</v>
      </c>
      <c r="D6334">
        <v>1500</v>
      </c>
      <c r="E6334"/>
      <c r="F6334" t="s">
        <v>253</v>
      </c>
      <c r="G6334">
        <v>52</v>
      </c>
      <c r="H6334">
        <v>0</v>
      </c>
      <c r="I6334">
        <v>0</v>
      </c>
      <c r="J6334">
        <v>0</v>
      </c>
      <c r="K6334">
        <v>0</v>
      </c>
      <c r="L6334">
        <v>0</v>
      </c>
      <c r="M6334" t="s">
        <v>4498</v>
      </c>
    </row>
    <row r="6335" spans="1:13">
      <c r="A6335" s="13">
        <f t="shared" si="98"/>
        <v>8</v>
      </c>
      <c r="B6335">
        <v>3009681</v>
      </c>
      <c r="C6335">
        <v>1400</v>
      </c>
      <c r="D6335">
        <v>1500</v>
      </c>
      <c r="E6335"/>
      <c r="F6335" t="s">
        <v>253</v>
      </c>
      <c r="G6335">
        <v>8</v>
      </c>
      <c r="H6335">
        <v>0</v>
      </c>
      <c r="I6335">
        <v>0</v>
      </c>
      <c r="J6335">
        <v>0</v>
      </c>
      <c r="K6335">
        <v>0</v>
      </c>
      <c r="L6335">
        <v>0</v>
      </c>
      <c r="M6335" t="s">
        <v>9301</v>
      </c>
    </row>
    <row r="6336" spans="1:13">
      <c r="A6336" s="13">
        <f t="shared" si="98"/>
        <v>1</v>
      </c>
      <c r="B6336">
        <v>3009682</v>
      </c>
      <c r="C6336">
        <v>1400</v>
      </c>
      <c r="D6336">
        <v>1500</v>
      </c>
      <c r="E6336"/>
      <c r="F6336" t="s">
        <v>253</v>
      </c>
      <c r="G6336">
        <v>1</v>
      </c>
      <c r="H6336">
        <v>0</v>
      </c>
      <c r="I6336">
        <v>0</v>
      </c>
      <c r="J6336">
        <v>0</v>
      </c>
      <c r="K6336">
        <v>0</v>
      </c>
      <c r="L6336">
        <v>0</v>
      </c>
      <c r="M6336" t="s">
        <v>4499</v>
      </c>
    </row>
    <row r="6337" spans="1:13">
      <c r="A6337" s="13">
        <f t="shared" si="98"/>
        <v>30</v>
      </c>
      <c r="B6337">
        <v>3009684</v>
      </c>
      <c r="C6337">
        <v>1400</v>
      </c>
      <c r="D6337">
        <v>1500</v>
      </c>
      <c r="E6337"/>
      <c r="F6337" t="s">
        <v>289</v>
      </c>
      <c r="G6337">
        <v>30</v>
      </c>
      <c r="H6337">
        <v>0</v>
      </c>
      <c r="I6337">
        <v>0</v>
      </c>
      <c r="J6337">
        <v>0</v>
      </c>
      <c r="K6337">
        <v>0</v>
      </c>
      <c r="L6337">
        <v>0</v>
      </c>
      <c r="M6337" t="s">
        <v>7471</v>
      </c>
    </row>
    <row r="6338" spans="1:13">
      <c r="A6338" s="13">
        <f t="shared" si="98"/>
        <v>4</v>
      </c>
      <c r="B6338">
        <v>3009685</v>
      </c>
      <c r="C6338">
        <v>1380</v>
      </c>
      <c r="D6338">
        <v>1500</v>
      </c>
      <c r="E6338"/>
      <c r="F6338" t="s">
        <v>253</v>
      </c>
      <c r="G6338">
        <v>4</v>
      </c>
      <c r="H6338">
        <v>0</v>
      </c>
      <c r="I6338">
        <v>0</v>
      </c>
      <c r="J6338">
        <v>0</v>
      </c>
      <c r="K6338">
        <v>0</v>
      </c>
      <c r="L6338">
        <v>0</v>
      </c>
      <c r="M6338" t="s">
        <v>4500</v>
      </c>
    </row>
    <row r="6339" spans="1:13">
      <c r="A6339" s="13">
        <f t="shared" ref="A6339:A6402" si="99">G6339+H6339+I6339</f>
        <v>1</v>
      </c>
      <c r="B6339">
        <v>3009687</v>
      </c>
      <c r="C6339">
        <v>1400</v>
      </c>
      <c r="D6339">
        <v>1500</v>
      </c>
      <c r="E6339"/>
      <c r="F6339" t="s">
        <v>253</v>
      </c>
      <c r="G6339">
        <v>1</v>
      </c>
      <c r="H6339">
        <v>0</v>
      </c>
      <c r="I6339">
        <v>0</v>
      </c>
      <c r="J6339">
        <v>0</v>
      </c>
      <c r="K6339">
        <v>0</v>
      </c>
      <c r="L6339">
        <v>0</v>
      </c>
      <c r="M6339" t="s">
        <v>8860</v>
      </c>
    </row>
    <row r="6340" spans="1:13">
      <c r="A6340" s="13">
        <f t="shared" si="99"/>
        <v>3</v>
      </c>
      <c r="B6340">
        <v>3009688</v>
      </c>
      <c r="C6340">
        <v>1400</v>
      </c>
      <c r="D6340">
        <v>1500</v>
      </c>
      <c r="E6340"/>
      <c r="F6340" t="s">
        <v>253</v>
      </c>
      <c r="G6340">
        <v>3</v>
      </c>
      <c r="H6340">
        <v>0</v>
      </c>
      <c r="I6340">
        <v>0</v>
      </c>
      <c r="J6340">
        <v>0</v>
      </c>
      <c r="K6340">
        <v>0</v>
      </c>
      <c r="L6340">
        <v>0</v>
      </c>
      <c r="M6340" t="s">
        <v>4501</v>
      </c>
    </row>
    <row r="6341" spans="1:13">
      <c r="A6341" s="13">
        <f t="shared" si="99"/>
        <v>1</v>
      </c>
      <c r="B6341">
        <v>3009689</v>
      </c>
      <c r="C6341">
        <v>1400</v>
      </c>
      <c r="D6341">
        <v>1500</v>
      </c>
      <c r="E6341"/>
      <c r="F6341" t="s">
        <v>253</v>
      </c>
      <c r="G6341">
        <v>1</v>
      </c>
      <c r="H6341">
        <v>0</v>
      </c>
      <c r="I6341">
        <v>0</v>
      </c>
      <c r="J6341">
        <v>0</v>
      </c>
      <c r="K6341">
        <v>0</v>
      </c>
      <c r="L6341">
        <v>0</v>
      </c>
      <c r="M6341" t="s">
        <v>9332</v>
      </c>
    </row>
    <row r="6342" spans="1:13">
      <c r="A6342" s="13">
        <f t="shared" si="99"/>
        <v>1.0529999999999999</v>
      </c>
      <c r="B6342">
        <v>3009690</v>
      </c>
      <c r="C6342">
        <v>1400</v>
      </c>
      <c r="D6342">
        <v>1500</v>
      </c>
      <c r="E6342"/>
      <c r="F6342" t="s">
        <v>253</v>
      </c>
      <c r="G6342">
        <v>1.0529999999999999</v>
      </c>
      <c r="H6342">
        <v>0</v>
      </c>
      <c r="I6342">
        <v>0</v>
      </c>
      <c r="J6342">
        <v>0</v>
      </c>
      <c r="K6342">
        <v>0</v>
      </c>
      <c r="L6342">
        <v>0</v>
      </c>
      <c r="M6342" t="s">
        <v>7998</v>
      </c>
    </row>
    <row r="6343" spans="1:13">
      <c r="A6343" s="13">
        <f t="shared" si="99"/>
        <v>82</v>
      </c>
      <c r="B6343">
        <v>3009691</v>
      </c>
      <c r="C6343">
        <v>1380</v>
      </c>
      <c r="D6343">
        <v>1500</v>
      </c>
      <c r="E6343"/>
      <c r="F6343" t="s">
        <v>253</v>
      </c>
      <c r="G6343">
        <v>82</v>
      </c>
      <c r="H6343">
        <v>0</v>
      </c>
      <c r="I6343">
        <v>0</v>
      </c>
      <c r="J6343">
        <v>0</v>
      </c>
      <c r="K6343">
        <v>0</v>
      </c>
      <c r="L6343">
        <v>0</v>
      </c>
      <c r="M6343" t="s">
        <v>4502</v>
      </c>
    </row>
    <row r="6344" spans="1:13">
      <c r="A6344" s="13">
        <f t="shared" si="99"/>
        <v>30</v>
      </c>
      <c r="B6344">
        <v>3009691</v>
      </c>
      <c r="C6344">
        <v>1400</v>
      </c>
      <c r="D6344">
        <v>1500</v>
      </c>
      <c r="E6344"/>
      <c r="F6344" t="s">
        <v>253</v>
      </c>
      <c r="G6344">
        <v>30</v>
      </c>
      <c r="H6344">
        <v>0</v>
      </c>
      <c r="I6344">
        <v>0</v>
      </c>
      <c r="J6344">
        <v>0</v>
      </c>
      <c r="K6344">
        <v>0</v>
      </c>
      <c r="L6344">
        <v>0</v>
      </c>
      <c r="M6344" t="s">
        <v>4502</v>
      </c>
    </row>
    <row r="6345" spans="1:13">
      <c r="A6345" s="13">
        <f t="shared" si="99"/>
        <v>15</v>
      </c>
      <c r="B6345">
        <v>3009692</v>
      </c>
      <c r="C6345">
        <v>1400</v>
      </c>
      <c r="D6345">
        <v>1500</v>
      </c>
      <c r="E6345"/>
      <c r="F6345" t="s">
        <v>289</v>
      </c>
      <c r="G6345">
        <v>15</v>
      </c>
      <c r="H6345">
        <v>0</v>
      </c>
      <c r="I6345">
        <v>0</v>
      </c>
      <c r="J6345">
        <v>0</v>
      </c>
      <c r="K6345">
        <v>0</v>
      </c>
      <c r="L6345">
        <v>0</v>
      </c>
      <c r="M6345" t="s">
        <v>4503</v>
      </c>
    </row>
    <row r="6346" spans="1:13">
      <c r="A6346" s="13">
        <f t="shared" si="99"/>
        <v>3</v>
      </c>
      <c r="B6346">
        <v>3009693</v>
      </c>
      <c r="C6346">
        <v>1400</v>
      </c>
      <c r="D6346">
        <v>1500</v>
      </c>
      <c r="E6346"/>
      <c r="F6346" t="s">
        <v>1443</v>
      </c>
      <c r="G6346">
        <v>3</v>
      </c>
      <c r="H6346">
        <v>0</v>
      </c>
      <c r="I6346">
        <v>0</v>
      </c>
      <c r="J6346">
        <v>0</v>
      </c>
      <c r="K6346">
        <v>0</v>
      </c>
      <c r="L6346">
        <v>0</v>
      </c>
      <c r="M6346" t="s">
        <v>7576</v>
      </c>
    </row>
    <row r="6347" spans="1:13">
      <c r="A6347" s="13">
        <f t="shared" si="99"/>
        <v>3</v>
      </c>
      <c r="B6347">
        <v>3009694</v>
      </c>
      <c r="C6347">
        <v>1400</v>
      </c>
      <c r="D6347">
        <v>1500</v>
      </c>
      <c r="E6347"/>
      <c r="F6347" t="s">
        <v>1443</v>
      </c>
      <c r="G6347">
        <v>3</v>
      </c>
      <c r="H6347">
        <v>0</v>
      </c>
      <c r="I6347">
        <v>0</v>
      </c>
      <c r="J6347">
        <v>0</v>
      </c>
      <c r="K6347">
        <v>0</v>
      </c>
      <c r="L6347">
        <v>0</v>
      </c>
      <c r="M6347" t="s">
        <v>4504</v>
      </c>
    </row>
    <row r="6348" spans="1:13">
      <c r="A6348" s="13">
        <f t="shared" si="99"/>
        <v>3</v>
      </c>
      <c r="B6348">
        <v>3009695</v>
      </c>
      <c r="C6348">
        <v>1400</v>
      </c>
      <c r="D6348">
        <v>1500</v>
      </c>
      <c r="E6348"/>
      <c r="F6348" t="s">
        <v>1443</v>
      </c>
      <c r="G6348">
        <v>3</v>
      </c>
      <c r="H6348">
        <v>0</v>
      </c>
      <c r="I6348">
        <v>0</v>
      </c>
      <c r="J6348">
        <v>0</v>
      </c>
      <c r="K6348">
        <v>0</v>
      </c>
      <c r="L6348">
        <v>0</v>
      </c>
      <c r="M6348" t="s">
        <v>4505</v>
      </c>
    </row>
    <row r="6349" spans="1:13">
      <c r="A6349" s="13">
        <f t="shared" si="99"/>
        <v>2</v>
      </c>
      <c r="B6349">
        <v>3009696</v>
      </c>
      <c r="C6349">
        <v>1400</v>
      </c>
      <c r="D6349">
        <v>1500</v>
      </c>
      <c r="E6349"/>
      <c r="F6349" t="s">
        <v>1443</v>
      </c>
      <c r="G6349">
        <v>2</v>
      </c>
      <c r="H6349">
        <v>0</v>
      </c>
      <c r="I6349">
        <v>0</v>
      </c>
      <c r="J6349">
        <v>0</v>
      </c>
      <c r="K6349">
        <v>0</v>
      </c>
      <c r="L6349">
        <v>0</v>
      </c>
      <c r="M6349" t="s">
        <v>4506</v>
      </c>
    </row>
    <row r="6350" spans="1:13">
      <c r="A6350" s="13">
        <f t="shared" si="99"/>
        <v>1</v>
      </c>
      <c r="B6350">
        <v>3009699</v>
      </c>
      <c r="C6350">
        <v>1380</v>
      </c>
      <c r="D6350">
        <v>1500</v>
      </c>
      <c r="E6350"/>
      <c r="F6350" t="s">
        <v>1443</v>
      </c>
      <c r="G6350">
        <v>1</v>
      </c>
      <c r="H6350">
        <v>0</v>
      </c>
      <c r="I6350">
        <v>0</v>
      </c>
      <c r="J6350">
        <v>0</v>
      </c>
      <c r="K6350">
        <v>0</v>
      </c>
      <c r="L6350">
        <v>0</v>
      </c>
      <c r="M6350" t="s">
        <v>4507</v>
      </c>
    </row>
    <row r="6351" spans="1:13">
      <c r="A6351" s="13">
        <f t="shared" si="99"/>
        <v>6</v>
      </c>
      <c r="B6351">
        <v>3009699</v>
      </c>
      <c r="C6351">
        <v>1400</v>
      </c>
      <c r="D6351">
        <v>1500</v>
      </c>
      <c r="E6351"/>
      <c r="F6351" t="s">
        <v>1443</v>
      </c>
      <c r="G6351">
        <v>6</v>
      </c>
      <c r="H6351">
        <v>0</v>
      </c>
      <c r="I6351">
        <v>0</v>
      </c>
      <c r="J6351">
        <v>0</v>
      </c>
      <c r="K6351">
        <v>0</v>
      </c>
      <c r="L6351">
        <v>0</v>
      </c>
      <c r="M6351" t="s">
        <v>4507</v>
      </c>
    </row>
    <row r="6352" spans="1:13">
      <c r="A6352" s="13">
        <f t="shared" si="99"/>
        <v>7</v>
      </c>
      <c r="B6352">
        <v>3009700</v>
      </c>
      <c r="C6352">
        <v>1400</v>
      </c>
      <c r="D6352">
        <v>1500</v>
      </c>
      <c r="E6352"/>
      <c r="F6352" t="s">
        <v>289</v>
      </c>
      <c r="G6352">
        <v>7</v>
      </c>
      <c r="H6352">
        <v>0</v>
      </c>
      <c r="I6352">
        <v>0</v>
      </c>
      <c r="J6352">
        <v>0</v>
      </c>
      <c r="K6352">
        <v>0</v>
      </c>
      <c r="L6352">
        <v>0</v>
      </c>
      <c r="M6352" t="s">
        <v>4508</v>
      </c>
    </row>
    <row r="6353" spans="1:13">
      <c r="A6353" s="13">
        <f t="shared" si="99"/>
        <v>95</v>
      </c>
      <c r="B6353">
        <v>3009701</v>
      </c>
      <c r="C6353">
        <v>1400</v>
      </c>
      <c r="D6353">
        <v>1500</v>
      </c>
      <c r="E6353"/>
      <c r="F6353" t="s">
        <v>289</v>
      </c>
      <c r="G6353">
        <v>95</v>
      </c>
      <c r="H6353">
        <v>0</v>
      </c>
      <c r="I6353">
        <v>0</v>
      </c>
      <c r="J6353">
        <v>0</v>
      </c>
      <c r="K6353">
        <v>0</v>
      </c>
      <c r="L6353">
        <v>0</v>
      </c>
      <c r="M6353" t="s">
        <v>4509</v>
      </c>
    </row>
    <row r="6354" spans="1:13">
      <c r="A6354" s="13">
        <f t="shared" si="99"/>
        <v>2200</v>
      </c>
      <c r="B6354">
        <v>3009702</v>
      </c>
      <c r="C6354">
        <v>1400</v>
      </c>
      <c r="D6354">
        <v>1500</v>
      </c>
      <c r="E6354"/>
      <c r="F6354" t="s">
        <v>122</v>
      </c>
      <c r="G6354" s="177">
        <v>2200</v>
      </c>
      <c r="H6354">
        <v>0</v>
      </c>
      <c r="I6354">
        <v>0</v>
      </c>
      <c r="J6354">
        <v>0</v>
      </c>
      <c r="K6354">
        <v>0</v>
      </c>
      <c r="L6354">
        <v>0</v>
      </c>
      <c r="M6354" t="s">
        <v>8432</v>
      </c>
    </row>
    <row r="6355" spans="1:13">
      <c r="A6355" s="13">
        <f t="shared" si="99"/>
        <v>2</v>
      </c>
      <c r="B6355">
        <v>3009704</v>
      </c>
      <c r="C6355">
        <v>1400</v>
      </c>
      <c r="D6355">
        <v>1500</v>
      </c>
      <c r="E6355"/>
      <c r="F6355" t="s">
        <v>253</v>
      </c>
      <c r="G6355">
        <v>2</v>
      </c>
      <c r="H6355">
        <v>0</v>
      </c>
      <c r="I6355">
        <v>0</v>
      </c>
      <c r="J6355">
        <v>0</v>
      </c>
      <c r="K6355">
        <v>0</v>
      </c>
      <c r="L6355">
        <v>0</v>
      </c>
      <c r="M6355" t="s">
        <v>4510</v>
      </c>
    </row>
    <row r="6356" spans="1:13">
      <c r="A6356" s="13">
        <f t="shared" si="99"/>
        <v>1</v>
      </c>
      <c r="B6356">
        <v>3009705</v>
      </c>
      <c r="C6356">
        <v>1400</v>
      </c>
      <c r="D6356">
        <v>1500</v>
      </c>
      <c r="E6356"/>
      <c r="F6356" t="s">
        <v>253</v>
      </c>
      <c r="G6356">
        <v>1</v>
      </c>
      <c r="H6356">
        <v>0</v>
      </c>
      <c r="I6356">
        <v>0</v>
      </c>
      <c r="J6356">
        <v>0</v>
      </c>
      <c r="K6356">
        <v>0</v>
      </c>
      <c r="L6356">
        <v>0</v>
      </c>
      <c r="M6356" t="s">
        <v>4511</v>
      </c>
    </row>
    <row r="6357" spans="1:13">
      <c r="A6357" s="13">
        <f t="shared" si="99"/>
        <v>1624</v>
      </c>
      <c r="B6357">
        <v>3009706</v>
      </c>
      <c r="C6357">
        <v>1400</v>
      </c>
      <c r="D6357">
        <v>1500</v>
      </c>
      <c r="E6357"/>
      <c r="F6357" t="s">
        <v>253</v>
      </c>
      <c r="G6357" s="177">
        <v>1624</v>
      </c>
      <c r="H6357">
        <v>0</v>
      </c>
      <c r="I6357">
        <v>0</v>
      </c>
      <c r="J6357">
        <v>0</v>
      </c>
      <c r="K6357">
        <v>0</v>
      </c>
      <c r="L6357">
        <v>0</v>
      </c>
      <c r="M6357" t="s">
        <v>4512</v>
      </c>
    </row>
    <row r="6358" spans="1:13">
      <c r="A6358" s="13">
        <f t="shared" si="99"/>
        <v>3</v>
      </c>
      <c r="B6358">
        <v>3009707</v>
      </c>
      <c r="C6358">
        <v>1400</v>
      </c>
      <c r="D6358">
        <v>1500</v>
      </c>
      <c r="E6358"/>
      <c r="F6358" t="s">
        <v>253</v>
      </c>
      <c r="G6358">
        <v>3</v>
      </c>
      <c r="H6358">
        <v>0</v>
      </c>
      <c r="I6358">
        <v>0</v>
      </c>
      <c r="J6358">
        <v>0</v>
      </c>
      <c r="K6358">
        <v>0</v>
      </c>
      <c r="L6358">
        <v>0</v>
      </c>
      <c r="M6358" t="s">
        <v>4513</v>
      </c>
    </row>
    <row r="6359" spans="1:13">
      <c r="A6359" s="13">
        <f t="shared" si="99"/>
        <v>2</v>
      </c>
      <c r="B6359">
        <v>3009708</v>
      </c>
      <c r="C6359">
        <v>1400</v>
      </c>
      <c r="D6359">
        <v>1500</v>
      </c>
      <c r="E6359"/>
      <c r="F6359" t="s">
        <v>253</v>
      </c>
      <c r="G6359">
        <v>2</v>
      </c>
      <c r="H6359">
        <v>0</v>
      </c>
      <c r="I6359">
        <v>0</v>
      </c>
      <c r="J6359">
        <v>0</v>
      </c>
      <c r="K6359">
        <v>0</v>
      </c>
      <c r="L6359">
        <v>0</v>
      </c>
      <c r="M6359" t="s">
        <v>4514</v>
      </c>
    </row>
    <row r="6360" spans="1:13">
      <c r="A6360" s="13">
        <f t="shared" si="99"/>
        <v>2</v>
      </c>
      <c r="B6360">
        <v>3009709</v>
      </c>
      <c r="C6360">
        <v>1400</v>
      </c>
      <c r="D6360">
        <v>1500</v>
      </c>
      <c r="E6360"/>
      <c r="F6360" t="s">
        <v>253</v>
      </c>
      <c r="G6360">
        <v>2</v>
      </c>
      <c r="H6360">
        <v>0</v>
      </c>
      <c r="I6360">
        <v>0</v>
      </c>
      <c r="J6360">
        <v>0</v>
      </c>
      <c r="K6360">
        <v>0</v>
      </c>
      <c r="L6360">
        <v>0</v>
      </c>
      <c r="M6360" t="s">
        <v>4515</v>
      </c>
    </row>
    <row r="6361" spans="1:13">
      <c r="A6361" s="13">
        <f t="shared" si="99"/>
        <v>3</v>
      </c>
      <c r="B6361">
        <v>3009710</v>
      </c>
      <c r="C6361">
        <v>1400</v>
      </c>
      <c r="D6361">
        <v>1500</v>
      </c>
      <c r="E6361"/>
      <c r="F6361" t="s">
        <v>253</v>
      </c>
      <c r="G6361">
        <v>3</v>
      </c>
      <c r="H6361">
        <v>0</v>
      </c>
      <c r="I6361">
        <v>0</v>
      </c>
      <c r="J6361">
        <v>0</v>
      </c>
      <c r="K6361">
        <v>0</v>
      </c>
      <c r="L6361">
        <v>0</v>
      </c>
      <c r="M6361" t="s">
        <v>4516</v>
      </c>
    </row>
    <row r="6362" spans="1:13">
      <c r="A6362" s="13">
        <f t="shared" si="99"/>
        <v>4</v>
      </c>
      <c r="B6362">
        <v>3009711</v>
      </c>
      <c r="C6362">
        <v>1400</v>
      </c>
      <c r="D6362">
        <v>1500</v>
      </c>
      <c r="E6362"/>
      <c r="F6362" t="s">
        <v>253</v>
      </c>
      <c r="G6362">
        <v>4</v>
      </c>
      <c r="H6362">
        <v>0</v>
      </c>
      <c r="I6362">
        <v>0</v>
      </c>
      <c r="J6362">
        <v>0</v>
      </c>
      <c r="K6362">
        <v>0</v>
      </c>
      <c r="L6362">
        <v>0</v>
      </c>
      <c r="M6362" t="s">
        <v>4517</v>
      </c>
    </row>
    <row r="6363" spans="1:13">
      <c r="A6363" s="13">
        <f t="shared" si="99"/>
        <v>2</v>
      </c>
      <c r="B6363">
        <v>3009712</v>
      </c>
      <c r="C6363">
        <v>1400</v>
      </c>
      <c r="D6363">
        <v>1500</v>
      </c>
      <c r="E6363"/>
      <c r="F6363" t="s">
        <v>253</v>
      </c>
      <c r="G6363">
        <v>2</v>
      </c>
      <c r="H6363">
        <v>0</v>
      </c>
      <c r="I6363">
        <v>0</v>
      </c>
      <c r="J6363">
        <v>0</v>
      </c>
      <c r="K6363">
        <v>0</v>
      </c>
      <c r="L6363">
        <v>0</v>
      </c>
      <c r="M6363" t="s">
        <v>4518</v>
      </c>
    </row>
    <row r="6364" spans="1:13">
      <c r="A6364" s="13">
        <f t="shared" si="99"/>
        <v>8</v>
      </c>
      <c r="B6364">
        <v>3009714</v>
      </c>
      <c r="C6364">
        <v>1400</v>
      </c>
      <c r="D6364">
        <v>1500</v>
      </c>
      <c r="E6364"/>
      <c r="F6364" t="s">
        <v>253</v>
      </c>
      <c r="G6364">
        <v>8</v>
      </c>
      <c r="H6364">
        <v>0</v>
      </c>
      <c r="I6364">
        <v>0</v>
      </c>
      <c r="J6364">
        <v>0</v>
      </c>
      <c r="K6364">
        <v>0</v>
      </c>
      <c r="L6364">
        <v>0</v>
      </c>
      <c r="M6364" t="s">
        <v>7532</v>
      </c>
    </row>
    <row r="6365" spans="1:13">
      <c r="A6365" s="13">
        <f t="shared" si="99"/>
        <v>3</v>
      </c>
      <c r="B6365">
        <v>3009715</v>
      </c>
      <c r="C6365">
        <v>1400</v>
      </c>
      <c r="D6365">
        <v>1500</v>
      </c>
      <c r="E6365"/>
      <c r="F6365" t="s">
        <v>253</v>
      </c>
      <c r="G6365">
        <v>3</v>
      </c>
      <c r="H6365">
        <v>0</v>
      </c>
      <c r="I6365">
        <v>0</v>
      </c>
      <c r="J6365">
        <v>0</v>
      </c>
      <c r="K6365">
        <v>0</v>
      </c>
      <c r="L6365">
        <v>0</v>
      </c>
      <c r="M6365" t="s">
        <v>4519</v>
      </c>
    </row>
    <row r="6366" spans="1:13">
      <c r="A6366" s="13">
        <f t="shared" si="99"/>
        <v>3</v>
      </c>
      <c r="B6366">
        <v>3009716</v>
      </c>
      <c r="C6366">
        <v>1400</v>
      </c>
      <c r="D6366">
        <v>1500</v>
      </c>
      <c r="E6366"/>
      <c r="F6366" t="s">
        <v>253</v>
      </c>
      <c r="G6366">
        <v>3</v>
      </c>
      <c r="H6366">
        <v>0</v>
      </c>
      <c r="I6366">
        <v>0</v>
      </c>
      <c r="J6366">
        <v>0</v>
      </c>
      <c r="K6366">
        <v>0</v>
      </c>
      <c r="L6366">
        <v>0</v>
      </c>
      <c r="M6366" t="s">
        <v>4520</v>
      </c>
    </row>
    <row r="6367" spans="1:13">
      <c r="A6367" s="13">
        <f t="shared" si="99"/>
        <v>1</v>
      </c>
      <c r="B6367">
        <v>3009717</v>
      </c>
      <c r="C6367">
        <v>1400</v>
      </c>
      <c r="D6367">
        <v>1500</v>
      </c>
      <c r="E6367"/>
      <c r="F6367" t="s">
        <v>253</v>
      </c>
      <c r="G6367">
        <v>1</v>
      </c>
      <c r="H6367">
        <v>0</v>
      </c>
      <c r="I6367">
        <v>0</v>
      </c>
      <c r="J6367">
        <v>0</v>
      </c>
      <c r="K6367">
        <v>0</v>
      </c>
      <c r="L6367">
        <v>0</v>
      </c>
      <c r="M6367" t="s">
        <v>8433</v>
      </c>
    </row>
    <row r="6368" spans="1:13">
      <c r="A6368" s="13">
        <f t="shared" si="99"/>
        <v>3</v>
      </c>
      <c r="B6368">
        <v>3009718</v>
      </c>
      <c r="C6368">
        <v>1400</v>
      </c>
      <c r="D6368">
        <v>1500</v>
      </c>
      <c r="E6368"/>
      <c r="F6368" t="s">
        <v>253</v>
      </c>
      <c r="G6368">
        <v>3</v>
      </c>
      <c r="H6368">
        <v>0</v>
      </c>
      <c r="I6368">
        <v>0</v>
      </c>
      <c r="J6368">
        <v>0</v>
      </c>
      <c r="K6368">
        <v>0</v>
      </c>
      <c r="L6368">
        <v>0</v>
      </c>
      <c r="M6368" t="s">
        <v>4521</v>
      </c>
    </row>
    <row r="6369" spans="1:13">
      <c r="A6369" s="13">
        <f t="shared" si="99"/>
        <v>9</v>
      </c>
      <c r="B6369">
        <v>3009719</v>
      </c>
      <c r="C6369">
        <v>1400</v>
      </c>
      <c r="D6369">
        <v>1500</v>
      </c>
      <c r="E6369"/>
      <c r="F6369" t="s">
        <v>253</v>
      </c>
      <c r="G6369">
        <v>9</v>
      </c>
      <c r="H6369">
        <v>0</v>
      </c>
      <c r="I6369">
        <v>0</v>
      </c>
      <c r="J6369">
        <v>0</v>
      </c>
      <c r="K6369">
        <v>0</v>
      </c>
      <c r="L6369">
        <v>0</v>
      </c>
      <c r="M6369" t="s">
        <v>4522</v>
      </c>
    </row>
    <row r="6370" spans="1:13">
      <c r="A6370" s="13">
        <f t="shared" si="99"/>
        <v>4</v>
      </c>
      <c r="B6370">
        <v>3009720</v>
      </c>
      <c r="C6370">
        <v>1400</v>
      </c>
      <c r="D6370">
        <v>1500</v>
      </c>
      <c r="E6370"/>
      <c r="F6370" t="s">
        <v>253</v>
      </c>
      <c r="G6370">
        <v>4</v>
      </c>
      <c r="H6370">
        <v>0</v>
      </c>
      <c r="I6370">
        <v>0</v>
      </c>
      <c r="J6370">
        <v>0</v>
      </c>
      <c r="K6370">
        <v>0</v>
      </c>
      <c r="L6370">
        <v>0</v>
      </c>
      <c r="M6370" t="s">
        <v>4523</v>
      </c>
    </row>
    <row r="6371" spans="1:13">
      <c r="A6371" s="13">
        <f t="shared" si="99"/>
        <v>2</v>
      </c>
      <c r="B6371">
        <v>3009721</v>
      </c>
      <c r="C6371">
        <v>1400</v>
      </c>
      <c r="D6371">
        <v>1500</v>
      </c>
      <c r="E6371"/>
      <c r="F6371" t="s">
        <v>253</v>
      </c>
      <c r="G6371">
        <v>2</v>
      </c>
      <c r="H6371">
        <v>0</v>
      </c>
      <c r="I6371">
        <v>0</v>
      </c>
      <c r="J6371">
        <v>0</v>
      </c>
      <c r="K6371">
        <v>0</v>
      </c>
      <c r="L6371">
        <v>0</v>
      </c>
      <c r="M6371" t="s">
        <v>4524</v>
      </c>
    </row>
    <row r="6372" spans="1:13">
      <c r="A6372" s="13">
        <f t="shared" si="99"/>
        <v>1</v>
      </c>
      <c r="B6372">
        <v>3009722</v>
      </c>
      <c r="C6372">
        <v>1400</v>
      </c>
      <c r="D6372">
        <v>1500</v>
      </c>
      <c r="E6372"/>
      <c r="F6372" t="s">
        <v>253</v>
      </c>
      <c r="G6372">
        <v>1</v>
      </c>
      <c r="H6372">
        <v>0</v>
      </c>
      <c r="I6372">
        <v>0</v>
      </c>
      <c r="J6372">
        <v>0</v>
      </c>
      <c r="K6372">
        <v>0</v>
      </c>
      <c r="L6372">
        <v>0</v>
      </c>
      <c r="M6372" t="s">
        <v>7717</v>
      </c>
    </row>
    <row r="6373" spans="1:13">
      <c r="A6373" s="13">
        <f t="shared" si="99"/>
        <v>5</v>
      </c>
      <c r="B6373">
        <v>3009723</v>
      </c>
      <c r="C6373">
        <v>1380</v>
      </c>
      <c r="D6373">
        <v>1500</v>
      </c>
      <c r="E6373"/>
      <c r="F6373" t="s">
        <v>253</v>
      </c>
      <c r="G6373">
        <v>5</v>
      </c>
      <c r="H6373">
        <v>0</v>
      </c>
      <c r="I6373">
        <v>0</v>
      </c>
      <c r="J6373">
        <v>0</v>
      </c>
      <c r="K6373">
        <v>0</v>
      </c>
      <c r="L6373">
        <v>0</v>
      </c>
      <c r="M6373" t="s">
        <v>4525</v>
      </c>
    </row>
    <row r="6374" spans="1:13">
      <c r="A6374" s="13">
        <f t="shared" si="99"/>
        <v>2</v>
      </c>
      <c r="B6374">
        <v>3009723</v>
      </c>
      <c r="C6374">
        <v>1400</v>
      </c>
      <c r="D6374">
        <v>1500</v>
      </c>
      <c r="E6374"/>
      <c r="F6374" t="s">
        <v>253</v>
      </c>
      <c r="G6374">
        <v>2</v>
      </c>
      <c r="H6374">
        <v>0</v>
      </c>
      <c r="I6374">
        <v>0</v>
      </c>
      <c r="J6374">
        <v>0</v>
      </c>
      <c r="K6374">
        <v>0</v>
      </c>
      <c r="L6374">
        <v>0</v>
      </c>
      <c r="M6374" t="s">
        <v>4525</v>
      </c>
    </row>
    <row r="6375" spans="1:13">
      <c r="A6375" s="13">
        <f t="shared" si="99"/>
        <v>1</v>
      </c>
      <c r="B6375">
        <v>3009724</v>
      </c>
      <c r="C6375">
        <v>1400</v>
      </c>
      <c r="D6375">
        <v>1500</v>
      </c>
      <c r="E6375"/>
      <c r="F6375" t="s">
        <v>253</v>
      </c>
      <c r="G6375">
        <v>1</v>
      </c>
      <c r="H6375">
        <v>0</v>
      </c>
      <c r="I6375">
        <v>0</v>
      </c>
      <c r="J6375">
        <v>0</v>
      </c>
      <c r="K6375">
        <v>0</v>
      </c>
      <c r="L6375">
        <v>0</v>
      </c>
      <c r="M6375" t="s">
        <v>4526</v>
      </c>
    </row>
    <row r="6376" spans="1:13">
      <c r="A6376" s="13">
        <f t="shared" si="99"/>
        <v>29</v>
      </c>
      <c r="B6376">
        <v>3009725</v>
      </c>
      <c r="C6376">
        <v>1400</v>
      </c>
      <c r="D6376">
        <v>1500</v>
      </c>
      <c r="E6376"/>
      <c r="F6376" t="s">
        <v>253</v>
      </c>
      <c r="G6376">
        <v>29</v>
      </c>
      <c r="H6376">
        <v>0</v>
      </c>
      <c r="I6376">
        <v>0</v>
      </c>
      <c r="J6376">
        <v>0</v>
      </c>
      <c r="K6376">
        <v>0</v>
      </c>
      <c r="L6376">
        <v>0</v>
      </c>
      <c r="M6376" t="s">
        <v>4527</v>
      </c>
    </row>
    <row r="6377" spans="1:13">
      <c r="A6377" s="13">
        <f t="shared" si="99"/>
        <v>1</v>
      </c>
      <c r="B6377">
        <v>3009727</v>
      </c>
      <c r="C6377">
        <v>1380</v>
      </c>
      <c r="D6377">
        <v>1500</v>
      </c>
      <c r="E6377"/>
      <c r="F6377" t="s">
        <v>253</v>
      </c>
      <c r="G6377">
        <v>1</v>
      </c>
      <c r="H6377">
        <v>0</v>
      </c>
      <c r="I6377">
        <v>0</v>
      </c>
      <c r="J6377">
        <v>0</v>
      </c>
      <c r="K6377">
        <v>0</v>
      </c>
      <c r="L6377">
        <v>0</v>
      </c>
      <c r="M6377" t="s">
        <v>4528</v>
      </c>
    </row>
    <row r="6378" spans="1:13">
      <c r="A6378" s="13">
        <f t="shared" si="99"/>
        <v>33</v>
      </c>
      <c r="B6378">
        <v>3009727</v>
      </c>
      <c r="C6378">
        <v>1400</v>
      </c>
      <c r="D6378">
        <v>1500</v>
      </c>
      <c r="E6378"/>
      <c r="F6378" t="s">
        <v>253</v>
      </c>
      <c r="G6378">
        <v>33</v>
      </c>
      <c r="H6378">
        <v>0</v>
      </c>
      <c r="I6378">
        <v>0</v>
      </c>
      <c r="J6378">
        <v>0</v>
      </c>
      <c r="K6378">
        <v>0</v>
      </c>
      <c r="L6378">
        <v>0</v>
      </c>
      <c r="M6378" t="s">
        <v>4528</v>
      </c>
    </row>
    <row r="6379" spans="1:13">
      <c r="A6379" s="13">
        <f t="shared" si="99"/>
        <v>2</v>
      </c>
      <c r="B6379">
        <v>3009728</v>
      </c>
      <c r="C6379">
        <v>1380</v>
      </c>
      <c r="D6379">
        <v>1500</v>
      </c>
      <c r="E6379"/>
      <c r="F6379" t="s">
        <v>253</v>
      </c>
      <c r="G6379">
        <v>2</v>
      </c>
      <c r="H6379">
        <v>0</v>
      </c>
      <c r="I6379">
        <v>0</v>
      </c>
      <c r="J6379">
        <v>0</v>
      </c>
      <c r="K6379">
        <v>0</v>
      </c>
      <c r="L6379">
        <v>0</v>
      </c>
      <c r="M6379" t="s">
        <v>4529</v>
      </c>
    </row>
    <row r="6380" spans="1:13">
      <c r="A6380" s="13">
        <f t="shared" si="99"/>
        <v>1</v>
      </c>
      <c r="B6380">
        <v>3009728</v>
      </c>
      <c r="C6380">
        <v>1400</v>
      </c>
      <c r="D6380">
        <v>1500</v>
      </c>
      <c r="E6380"/>
      <c r="F6380" t="s">
        <v>253</v>
      </c>
      <c r="G6380">
        <v>1</v>
      </c>
      <c r="H6380">
        <v>0</v>
      </c>
      <c r="I6380">
        <v>0</v>
      </c>
      <c r="J6380">
        <v>0</v>
      </c>
      <c r="K6380">
        <v>0</v>
      </c>
      <c r="L6380">
        <v>0</v>
      </c>
      <c r="M6380" t="s">
        <v>4529</v>
      </c>
    </row>
    <row r="6381" spans="1:13">
      <c r="A6381" s="13">
        <f t="shared" si="99"/>
        <v>2</v>
      </c>
      <c r="B6381">
        <v>3009729</v>
      </c>
      <c r="C6381">
        <v>1400</v>
      </c>
      <c r="D6381">
        <v>1500</v>
      </c>
      <c r="E6381"/>
      <c r="F6381" t="s">
        <v>253</v>
      </c>
      <c r="G6381">
        <v>2</v>
      </c>
      <c r="H6381">
        <v>0</v>
      </c>
      <c r="I6381">
        <v>0</v>
      </c>
      <c r="J6381">
        <v>0</v>
      </c>
      <c r="K6381">
        <v>0</v>
      </c>
      <c r="L6381">
        <v>0</v>
      </c>
      <c r="M6381" t="s">
        <v>7585</v>
      </c>
    </row>
    <row r="6382" spans="1:13">
      <c r="A6382" s="13">
        <f t="shared" si="99"/>
        <v>1</v>
      </c>
      <c r="B6382">
        <v>3009730</v>
      </c>
      <c r="C6382">
        <v>1400</v>
      </c>
      <c r="D6382">
        <v>1500</v>
      </c>
      <c r="E6382"/>
      <c r="F6382" t="s">
        <v>253</v>
      </c>
      <c r="G6382">
        <v>1</v>
      </c>
      <c r="H6382">
        <v>0</v>
      </c>
      <c r="I6382">
        <v>0</v>
      </c>
      <c r="J6382">
        <v>0</v>
      </c>
      <c r="K6382">
        <v>0</v>
      </c>
      <c r="L6382">
        <v>0</v>
      </c>
      <c r="M6382" t="s">
        <v>4530</v>
      </c>
    </row>
    <row r="6383" spans="1:13">
      <c r="A6383" s="13">
        <f t="shared" si="99"/>
        <v>1</v>
      </c>
      <c r="B6383">
        <v>3009731</v>
      </c>
      <c r="C6383">
        <v>1400</v>
      </c>
      <c r="D6383">
        <v>1500</v>
      </c>
      <c r="E6383"/>
      <c r="F6383" t="s">
        <v>253</v>
      </c>
      <c r="G6383">
        <v>1</v>
      </c>
      <c r="H6383">
        <v>0</v>
      </c>
      <c r="I6383">
        <v>0</v>
      </c>
      <c r="J6383">
        <v>0</v>
      </c>
      <c r="K6383">
        <v>0</v>
      </c>
      <c r="L6383">
        <v>0</v>
      </c>
      <c r="M6383" t="s">
        <v>9302</v>
      </c>
    </row>
    <row r="6384" spans="1:13">
      <c r="A6384" s="13">
        <f t="shared" si="99"/>
        <v>1</v>
      </c>
      <c r="B6384">
        <v>3009732</v>
      </c>
      <c r="C6384">
        <v>1400</v>
      </c>
      <c r="D6384">
        <v>1500</v>
      </c>
      <c r="E6384"/>
      <c r="F6384" t="s">
        <v>253</v>
      </c>
      <c r="G6384">
        <v>1</v>
      </c>
      <c r="H6384">
        <v>0</v>
      </c>
      <c r="I6384">
        <v>0</v>
      </c>
      <c r="J6384">
        <v>0</v>
      </c>
      <c r="K6384">
        <v>0</v>
      </c>
      <c r="L6384">
        <v>0</v>
      </c>
      <c r="M6384" t="s">
        <v>9515</v>
      </c>
    </row>
    <row r="6385" spans="1:13">
      <c r="A6385" s="13">
        <f t="shared" si="99"/>
        <v>1</v>
      </c>
      <c r="B6385">
        <v>3009733</v>
      </c>
      <c r="C6385">
        <v>1400</v>
      </c>
      <c r="D6385">
        <v>1500</v>
      </c>
      <c r="E6385"/>
      <c r="F6385" t="s">
        <v>253</v>
      </c>
      <c r="G6385">
        <v>1</v>
      </c>
      <c r="H6385">
        <v>0</v>
      </c>
      <c r="I6385">
        <v>0</v>
      </c>
      <c r="J6385">
        <v>0</v>
      </c>
      <c r="K6385">
        <v>0</v>
      </c>
      <c r="L6385">
        <v>0</v>
      </c>
      <c r="M6385" t="s">
        <v>8122</v>
      </c>
    </row>
    <row r="6386" spans="1:13">
      <c r="A6386" s="13">
        <f t="shared" si="99"/>
        <v>1</v>
      </c>
      <c r="B6386">
        <v>3009734</v>
      </c>
      <c r="C6386">
        <v>1400</v>
      </c>
      <c r="D6386">
        <v>1500</v>
      </c>
      <c r="E6386"/>
      <c r="F6386" t="s">
        <v>253</v>
      </c>
      <c r="G6386">
        <v>1</v>
      </c>
      <c r="H6386">
        <v>0</v>
      </c>
      <c r="I6386">
        <v>0</v>
      </c>
      <c r="J6386">
        <v>0</v>
      </c>
      <c r="K6386">
        <v>0</v>
      </c>
      <c r="L6386">
        <v>0</v>
      </c>
      <c r="M6386" t="s">
        <v>7718</v>
      </c>
    </row>
    <row r="6387" spans="1:13">
      <c r="A6387" s="13">
        <f t="shared" si="99"/>
        <v>10</v>
      </c>
      <c r="B6387">
        <v>3009735</v>
      </c>
      <c r="C6387">
        <v>1380</v>
      </c>
      <c r="D6387">
        <v>1500</v>
      </c>
      <c r="E6387"/>
      <c r="F6387" t="s">
        <v>253</v>
      </c>
      <c r="G6387">
        <v>10</v>
      </c>
      <c r="H6387">
        <v>0</v>
      </c>
      <c r="I6387">
        <v>0</v>
      </c>
      <c r="J6387">
        <v>0</v>
      </c>
      <c r="K6387">
        <v>0</v>
      </c>
      <c r="L6387">
        <v>0</v>
      </c>
      <c r="M6387" t="s">
        <v>4531</v>
      </c>
    </row>
    <row r="6388" spans="1:13">
      <c r="A6388" s="13">
        <f t="shared" si="99"/>
        <v>18</v>
      </c>
      <c r="B6388">
        <v>3009735</v>
      </c>
      <c r="C6388">
        <v>1400</v>
      </c>
      <c r="D6388">
        <v>1500</v>
      </c>
      <c r="E6388"/>
      <c r="F6388" t="s">
        <v>253</v>
      </c>
      <c r="G6388">
        <v>18</v>
      </c>
      <c r="H6388">
        <v>0</v>
      </c>
      <c r="I6388">
        <v>0</v>
      </c>
      <c r="J6388">
        <v>0</v>
      </c>
      <c r="K6388">
        <v>0</v>
      </c>
      <c r="L6388">
        <v>0</v>
      </c>
      <c r="M6388" t="s">
        <v>4531</v>
      </c>
    </row>
    <row r="6389" spans="1:13">
      <c r="A6389" s="13">
        <f t="shared" si="99"/>
        <v>7</v>
      </c>
      <c r="B6389">
        <v>3009736</v>
      </c>
      <c r="C6389">
        <v>1400</v>
      </c>
      <c r="D6389">
        <v>1500</v>
      </c>
      <c r="E6389"/>
      <c r="F6389" t="s">
        <v>253</v>
      </c>
      <c r="G6389">
        <v>7</v>
      </c>
      <c r="H6389">
        <v>0</v>
      </c>
      <c r="I6389">
        <v>0</v>
      </c>
      <c r="J6389">
        <v>0</v>
      </c>
      <c r="K6389">
        <v>0</v>
      </c>
      <c r="L6389">
        <v>0</v>
      </c>
      <c r="M6389" t="s">
        <v>4532</v>
      </c>
    </row>
    <row r="6390" spans="1:13">
      <c r="A6390" s="13">
        <f t="shared" si="99"/>
        <v>2</v>
      </c>
      <c r="B6390">
        <v>3009737</v>
      </c>
      <c r="C6390">
        <v>1380</v>
      </c>
      <c r="D6390">
        <v>1500</v>
      </c>
      <c r="E6390"/>
      <c r="F6390" t="s">
        <v>253</v>
      </c>
      <c r="G6390">
        <v>2</v>
      </c>
      <c r="H6390">
        <v>0</v>
      </c>
      <c r="I6390">
        <v>0</v>
      </c>
      <c r="J6390">
        <v>0</v>
      </c>
      <c r="K6390">
        <v>0</v>
      </c>
      <c r="L6390">
        <v>0</v>
      </c>
      <c r="M6390" t="s">
        <v>4533</v>
      </c>
    </row>
    <row r="6391" spans="1:13">
      <c r="A6391" s="13">
        <f t="shared" si="99"/>
        <v>1</v>
      </c>
      <c r="B6391">
        <v>3009737</v>
      </c>
      <c r="C6391">
        <v>1400</v>
      </c>
      <c r="D6391">
        <v>1500</v>
      </c>
      <c r="E6391"/>
      <c r="F6391" t="s">
        <v>253</v>
      </c>
      <c r="G6391">
        <v>1</v>
      </c>
      <c r="H6391">
        <v>0</v>
      </c>
      <c r="I6391">
        <v>0</v>
      </c>
      <c r="J6391">
        <v>0</v>
      </c>
      <c r="K6391">
        <v>0</v>
      </c>
      <c r="L6391">
        <v>0</v>
      </c>
      <c r="M6391" t="s">
        <v>4533</v>
      </c>
    </row>
    <row r="6392" spans="1:13">
      <c r="A6392" s="13">
        <f t="shared" si="99"/>
        <v>1</v>
      </c>
      <c r="B6392">
        <v>3009738</v>
      </c>
      <c r="C6392">
        <v>1400</v>
      </c>
      <c r="D6392">
        <v>1500</v>
      </c>
      <c r="E6392"/>
      <c r="F6392" t="s">
        <v>253</v>
      </c>
      <c r="G6392">
        <v>1</v>
      </c>
      <c r="H6392">
        <v>0</v>
      </c>
      <c r="I6392">
        <v>0</v>
      </c>
      <c r="J6392">
        <v>0</v>
      </c>
      <c r="K6392">
        <v>0</v>
      </c>
      <c r="L6392">
        <v>0</v>
      </c>
      <c r="M6392" t="s">
        <v>7506</v>
      </c>
    </row>
    <row r="6393" spans="1:13">
      <c r="A6393" s="13">
        <f t="shared" si="99"/>
        <v>4</v>
      </c>
      <c r="B6393">
        <v>3009739</v>
      </c>
      <c r="C6393">
        <v>1400</v>
      </c>
      <c r="D6393">
        <v>1500</v>
      </c>
      <c r="E6393"/>
      <c r="F6393" t="s">
        <v>253</v>
      </c>
      <c r="G6393">
        <v>4</v>
      </c>
      <c r="H6393">
        <v>0</v>
      </c>
      <c r="I6393">
        <v>0</v>
      </c>
      <c r="J6393">
        <v>0</v>
      </c>
      <c r="K6393">
        <v>0</v>
      </c>
      <c r="L6393">
        <v>0</v>
      </c>
      <c r="M6393" t="s">
        <v>8213</v>
      </c>
    </row>
    <row r="6394" spans="1:13">
      <c r="A6394" s="13">
        <f t="shared" si="99"/>
        <v>5</v>
      </c>
      <c r="B6394">
        <v>3009740</v>
      </c>
      <c r="C6394">
        <v>1380</v>
      </c>
      <c r="D6394">
        <v>1500</v>
      </c>
      <c r="E6394"/>
      <c r="F6394" t="s">
        <v>253</v>
      </c>
      <c r="G6394">
        <v>5</v>
      </c>
      <c r="H6394">
        <v>0</v>
      </c>
      <c r="I6394">
        <v>0</v>
      </c>
      <c r="J6394">
        <v>0</v>
      </c>
      <c r="K6394">
        <v>0</v>
      </c>
      <c r="L6394">
        <v>0</v>
      </c>
      <c r="M6394" t="s">
        <v>4534</v>
      </c>
    </row>
    <row r="6395" spans="1:13">
      <c r="A6395" s="13">
        <f t="shared" si="99"/>
        <v>1</v>
      </c>
      <c r="B6395">
        <v>3009740</v>
      </c>
      <c r="C6395">
        <v>1400</v>
      </c>
      <c r="D6395">
        <v>1500</v>
      </c>
      <c r="E6395"/>
      <c r="F6395" t="s">
        <v>253</v>
      </c>
      <c r="G6395">
        <v>1</v>
      </c>
      <c r="H6395">
        <v>0</v>
      </c>
      <c r="I6395">
        <v>0</v>
      </c>
      <c r="J6395">
        <v>0</v>
      </c>
      <c r="K6395">
        <v>0</v>
      </c>
      <c r="L6395">
        <v>0</v>
      </c>
      <c r="M6395" t="s">
        <v>4534</v>
      </c>
    </row>
    <row r="6396" spans="1:13">
      <c r="A6396" s="13">
        <f t="shared" si="99"/>
        <v>1</v>
      </c>
      <c r="B6396">
        <v>3009741</v>
      </c>
      <c r="C6396">
        <v>1400</v>
      </c>
      <c r="D6396">
        <v>1500</v>
      </c>
      <c r="E6396"/>
      <c r="F6396" t="s">
        <v>253</v>
      </c>
      <c r="G6396">
        <v>1</v>
      </c>
      <c r="H6396">
        <v>0</v>
      </c>
      <c r="I6396">
        <v>0</v>
      </c>
      <c r="J6396">
        <v>0</v>
      </c>
      <c r="K6396">
        <v>0</v>
      </c>
      <c r="L6396">
        <v>0</v>
      </c>
      <c r="M6396" t="s">
        <v>4535</v>
      </c>
    </row>
    <row r="6397" spans="1:13">
      <c r="A6397" s="13">
        <f t="shared" si="99"/>
        <v>2</v>
      </c>
      <c r="B6397">
        <v>3009742</v>
      </c>
      <c r="C6397">
        <v>1400</v>
      </c>
      <c r="D6397">
        <v>1500</v>
      </c>
      <c r="E6397"/>
      <c r="F6397" t="s">
        <v>253</v>
      </c>
      <c r="G6397">
        <v>2</v>
      </c>
      <c r="H6397">
        <v>0</v>
      </c>
      <c r="I6397">
        <v>0</v>
      </c>
      <c r="J6397">
        <v>0</v>
      </c>
      <c r="K6397">
        <v>0</v>
      </c>
      <c r="L6397">
        <v>0</v>
      </c>
      <c r="M6397" t="s">
        <v>4536</v>
      </c>
    </row>
    <row r="6398" spans="1:13">
      <c r="A6398" s="13">
        <f t="shared" si="99"/>
        <v>3</v>
      </c>
      <c r="B6398">
        <v>3009743</v>
      </c>
      <c r="C6398">
        <v>1400</v>
      </c>
      <c r="D6398">
        <v>1500</v>
      </c>
      <c r="E6398"/>
      <c r="F6398" t="s">
        <v>253</v>
      </c>
      <c r="G6398">
        <v>3</v>
      </c>
      <c r="H6398">
        <v>0</v>
      </c>
      <c r="I6398">
        <v>0</v>
      </c>
      <c r="J6398">
        <v>0</v>
      </c>
      <c r="K6398">
        <v>0</v>
      </c>
      <c r="L6398">
        <v>0</v>
      </c>
      <c r="M6398" t="s">
        <v>8214</v>
      </c>
    </row>
    <row r="6399" spans="1:13">
      <c r="A6399" s="13">
        <f t="shared" si="99"/>
        <v>4</v>
      </c>
      <c r="B6399">
        <v>3009744</v>
      </c>
      <c r="C6399">
        <v>1380</v>
      </c>
      <c r="D6399">
        <v>1500</v>
      </c>
      <c r="E6399"/>
      <c r="F6399" t="s">
        <v>253</v>
      </c>
      <c r="G6399">
        <v>4</v>
      </c>
      <c r="H6399">
        <v>0</v>
      </c>
      <c r="I6399">
        <v>0</v>
      </c>
      <c r="J6399">
        <v>0</v>
      </c>
      <c r="K6399">
        <v>0</v>
      </c>
      <c r="L6399">
        <v>0</v>
      </c>
      <c r="M6399" t="s">
        <v>4537</v>
      </c>
    </row>
    <row r="6400" spans="1:13">
      <c r="A6400" s="13">
        <f t="shared" si="99"/>
        <v>4</v>
      </c>
      <c r="B6400">
        <v>3009744</v>
      </c>
      <c r="C6400">
        <v>1400</v>
      </c>
      <c r="D6400">
        <v>1500</v>
      </c>
      <c r="E6400"/>
      <c r="F6400" t="s">
        <v>253</v>
      </c>
      <c r="G6400">
        <v>4</v>
      </c>
      <c r="H6400">
        <v>0</v>
      </c>
      <c r="I6400">
        <v>0</v>
      </c>
      <c r="J6400">
        <v>0</v>
      </c>
      <c r="K6400">
        <v>0</v>
      </c>
      <c r="L6400">
        <v>0</v>
      </c>
      <c r="M6400" t="s">
        <v>4537</v>
      </c>
    </row>
    <row r="6401" spans="1:13">
      <c r="A6401" s="13">
        <f t="shared" si="99"/>
        <v>3</v>
      </c>
      <c r="B6401">
        <v>3009745</v>
      </c>
      <c r="C6401">
        <v>1400</v>
      </c>
      <c r="D6401">
        <v>1500</v>
      </c>
      <c r="E6401"/>
      <c r="F6401" t="s">
        <v>253</v>
      </c>
      <c r="G6401">
        <v>3</v>
      </c>
      <c r="H6401">
        <v>0</v>
      </c>
      <c r="I6401">
        <v>0</v>
      </c>
      <c r="J6401">
        <v>0</v>
      </c>
      <c r="K6401">
        <v>0</v>
      </c>
      <c r="L6401">
        <v>0</v>
      </c>
      <c r="M6401" t="s">
        <v>8215</v>
      </c>
    </row>
    <row r="6402" spans="1:13">
      <c r="A6402" s="13">
        <f t="shared" si="99"/>
        <v>6</v>
      </c>
      <c r="B6402">
        <v>3009747</v>
      </c>
      <c r="C6402">
        <v>1400</v>
      </c>
      <c r="D6402">
        <v>1500</v>
      </c>
      <c r="E6402"/>
      <c r="F6402" t="s">
        <v>253</v>
      </c>
      <c r="G6402">
        <v>6</v>
      </c>
      <c r="H6402">
        <v>0</v>
      </c>
      <c r="I6402">
        <v>0</v>
      </c>
      <c r="J6402">
        <v>0</v>
      </c>
      <c r="K6402">
        <v>0</v>
      </c>
      <c r="L6402">
        <v>0</v>
      </c>
      <c r="M6402" t="s">
        <v>4538</v>
      </c>
    </row>
    <row r="6403" spans="1:13">
      <c r="A6403" s="13">
        <f t="shared" ref="A6403:A6466" si="100">G6403+H6403+I6403</f>
        <v>1</v>
      </c>
      <c r="B6403">
        <v>3009748</v>
      </c>
      <c r="C6403">
        <v>1400</v>
      </c>
      <c r="D6403">
        <v>1500</v>
      </c>
      <c r="E6403"/>
      <c r="F6403" t="s">
        <v>253</v>
      </c>
      <c r="G6403">
        <v>1</v>
      </c>
      <c r="H6403">
        <v>0</v>
      </c>
      <c r="I6403">
        <v>0</v>
      </c>
      <c r="J6403">
        <v>0</v>
      </c>
      <c r="K6403">
        <v>0</v>
      </c>
      <c r="L6403">
        <v>0</v>
      </c>
      <c r="M6403" t="s">
        <v>8297</v>
      </c>
    </row>
    <row r="6404" spans="1:13">
      <c r="A6404" s="13">
        <f t="shared" si="100"/>
        <v>4</v>
      </c>
      <c r="B6404">
        <v>3009749</v>
      </c>
      <c r="C6404">
        <v>1400</v>
      </c>
      <c r="D6404">
        <v>1500</v>
      </c>
      <c r="E6404"/>
      <c r="F6404" t="s">
        <v>253</v>
      </c>
      <c r="G6404">
        <v>4</v>
      </c>
      <c r="H6404">
        <v>0</v>
      </c>
      <c r="I6404">
        <v>0</v>
      </c>
      <c r="J6404">
        <v>0</v>
      </c>
      <c r="K6404">
        <v>0</v>
      </c>
      <c r="L6404">
        <v>0</v>
      </c>
      <c r="M6404" t="s">
        <v>7903</v>
      </c>
    </row>
    <row r="6405" spans="1:13">
      <c r="A6405" s="13">
        <f t="shared" si="100"/>
        <v>5</v>
      </c>
      <c r="B6405">
        <v>3009750</v>
      </c>
      <c r="C6405">
        <v>1400</v>
      </c>
      <c r="D6405">
        <v>1500</v>
      </c>
      <c r="E6405"/>
      <c r="F6405" t="s">
        <v>253</v>
      </c>
      <c r="G6405">
        <v>5</v>
      </c>
      <c r="H6405">
        <v>0</v>
      </c>
      <c r="I6405">
        <v>0</v>
      </c>
      <c r="J6405">
        <v>0</v>
      </c>
      <c r="K6405">
        <v>0</v>
      </c>
      <c r="L6405">
        <v>0</v>
      </c>
      <c r="M6405" t="s">
        <v>8449</v>
      </c>
    </row>
    <row r="6406" spans="1:13">
      <c r="A6406" s="13">
        <f t="shared" si="100"/>
        <v>3</v>
      </c>
      <c r="B6406">
        <v>3009751</v>
      </c>
      <c r="C6406">
        <v>1400</v>
      </c>
      <c r="D6406">
        <v>1500</v>
      </c>
      <c r="E6406"/>
      <c r="F6406" t="s">
        <v>253</v>
      </c>
      <c r="G6406">
        <v>3</v>
      </c>
      <c r="H6406">
        <v>0</v>
      </c>
      <c r="I6406">
        <v>0</v>
      </c>
      <c r="J6406">
        <v>0</v>
      </c>
      <c r="K6406">
        <v>0</v>
      </c>
      <c r="L6406">
        <v>0</v>
      </c>
      <c r="M6406" t="s">
        <v>4539</v>
      </c>
    </row>
    <row r="6407" spans="1:13">
      <c r="A6407" s="13">
        <f t="shared" si="100"/>
        <v>1</v>
      </c>
      <c r="B6407">
        <v>3009752</v>
      </c>
      <c r="C6407">
        <v>1400</v>
      </c>
      <c r="D6407">
        <v>1500</v>
      </c>
      <c r="E6407"/>
      <c r="F6407" t="s">
        <v>253</v>
      </c>
      <c r="G6407">
        <v>1</v>
      </c>
      <c r="H6407">
        <v>0</v>
      </c>
      <c r="I6407">
        <v>0</v>
      </c>
      <c r="J6407">
        <v>0</v>
      </c>
      <c r="K6407">
        <v>0</v>
      </c>
      <c r="L6407">
        <v>0</v>
      </c>
      <c r="M6407" t="s">
        <v>8504</v>
      </c>
    </row>
    <row r="6408" spans="1:13">
      <c r="A6408" s="13">
        <f t="shared" si="100"/>
        <v>6</v>
      </c>
      <c r="B6408">
        <v>3009753</v>
      </c>
      <c r="C6408">
        <v>1400</v>
      </c>
      <c r="D6408">
        <v>1500</v>
      </c>
      <c r="E6408"/>
      <c r="F6408" t="s">
        <v>253</v>
      </c>
      <c r="G6408">
        <v>6</v>
      </c>
      <c r="H6408">
        <v>0</v>
      </c>
      <c r="I6408">
        <v>0</v>
      </c>
      <c r="J6408">
        <v>0</v>
      </c>
      <c r="K6408">
        <v>0</v>
      </c>
      <c r="L6408">
        <v>0</v>
      </c>
      <c r="M6408" t="s">
        <v>4540</v>
      </c>
    </row>
    <row r="6409" spans="1:13">
      <c r="A6409" s="13">
        <f t="shared" si="100"/>
        <v>1</v>
      </c>
      <c r="B6409">
        <v>3009754</v>
      </c>
      <c r="C6409">
        <v>1400</v>
      </c>
      <c r="D6409">
        <v>1500</v>
      </c>
      <c r="E6409"/>
      <c r="F6409" t="s">
        <v>253</v>
      </c>
      <c r="G6409">
        <v>1</v>
      </c>
      <c r="H6409">
        <v>0</v>
      </c>
      <c r="I6409">
        <v>0</v>
      </c>
      <c r="J6409">
        <v>0</v>
      </c>
      <c r="K6409">
        <v>0</v>
      </c>
      <c r="L6409">
        <v>0</v>
      </c>
      <c r="M6409" t="s">
        <v>4541</v>
      </c>
    </row>
    <row r="6410" spans="1:13">
      <c r="A6410" s="13">
        <f t="shared" si="100"/>
        <v>2</v>
      </c>
      <c r="B6410">
        <v>3009755</v>
      </c>
      <c r="C6410">
        <v>1400</v>
      </c>
      <c r="D6410">
        <v>1500</v>
      </c>
      <c r="E6410"/>
      <c r="F6410" t="s">
        <v>253</v>
      </c>
      <c r="G6410">
        <v>2</v>
      </c>
      <c r="H6410">
        <v>0</v>
      </c>
      <c r="I6410">
        <v>0</v>
      </c>
      <c r="J6410">
        <v>0</v>
      </c>
      <c r="K6410">
        <v>0</v>
      </c>
      <c r="L6410">
        <v>0</v>
      </c>
      <c r="M6410" t="s">
        <v>4542</v>
      </c>
    </row>
    <row r="6411" spans="1:13">
      <c r="A6411" s="13">
        <f t="shared" si="100"/>
        <v>3</v>
      </c>
      <c r="B6411">
        <v>3009756</v>
      </c>
      <c r="C6411">
        <v>1400</v>
      </c>
      <c r="D6411">
        <v>1500</v>
      </c>
      <c r="E6411"/>
      <c r="F6411" t="s">
        <v>253</v>
      </c>
      <c r="G6411">
        <v>3</v>
      </c>
      <c r="H6411">
        <v>0</v>
      </c>
      <c r="I6411">
        <v>0</v>
      </c>
      <c r="J6411">
        <v>0</v>
      </c>
      <c r="K6411">
        <v>0</v>
      </c>
      <c r="L6411">
        <v>0</v>
      </c>
      <c r="M6411" t="s">
        <v>4543</v>
      </c>
    </row>
    <row r="6412" spans="1:13">
      <c r="A6412" s="13">
        <f t="shared" si="100"/>
        <v>5</v>
      </c>
      <c r="B6412">
        <v>3009757</v>
      </c>
      <c r="C6412">
        <v>1400</v>
      </c>
      <c r="D6412">
        <v>1500</v>
      </c>
      <c r="E6412"/>
      <c r="F6412" t="s">
        <v>253</v>
      </c>
      <c r="G6412">
        <v>5</v>
      </c>
      <c r="H6412">
        <v>0</v>
      </c>
      <c r="I6412">
        <v>0</v>
      </c>
      <c r="J6412">
        <v>0</v>
      </c>
      <c r="K6412">
        <v>0</v>
      </c>
      <c r="L6412">
        <v>0</v>
      </c>
      <c r="M6412" t="s">
        <v>4544</v>
      </c>
    </row>
    <row r="6413" spans="1:13">
      <c r="A6413" s="13">
        <f t="shared" si="100"/>
        <v>2</v>
      </c>
      <c r="B6413">
        <v>3009760</v>
      </c>
      <c r="C6413">
        <v>1400</v>
      </c>
      <c r="D6413">
        <v>1500</v>
      </c>
      <c r="E6413"/>
      <c r="F6413" t="s">
        <v>253</v>
      </c>
      <c r="G6413">
        <v>2</v>
      </c>
      <c r="H6413">
        <v>0</v>
      </c>
      <c r="I6413">
        <v>0</v>
      </c>
      <c r="J6413">
        <v>0</v>
      </c>
      <c r="K6413">
        <v>0</v>
      </c>
      <c r="L6413">
        <v>0</v>
      </c>
      <c r="M6413" t="s">
        <v>4545</v>
      </c>
    </row>
    <row r="6414" spans="1:13">
      <c r="A6414" s="13">
        <f t="shared" si="100"/>
        <v>1</v>
      </c>
      <c r="B6414">
        <v>3009761</v>
      </c>
      <c r="C6414">
        <v>1400</v>
      </c>
      <c r="D6414">
        <v>1500</v>
      </c>
      <c r="E6414"/>
      <c r="F6414" t="s">
        <v>253</v>
      </c>
      <c r="G6414">
        <v>1</v>
      </c>
      <c r="H6414">
        <v>0</v>
      </c>
      <c r="I6414">
        <v>0</v>
      </c>
      <c r="J6414">
        <v>0</v>
      </c>
      <c r="K6414">
        <v>0</v>
      </c>
      <c r="L6414">
        <v>0</v>
      </c>
      <c r="M6414" t="s">
        <v>4546</v>
      </c>
    </row>
    <row r="6415" spans="1:13">
      <c r="A6415" s="13">
        <f t="shared" si="100"/>
        <v>1</v>
      </c>
      <c r="B6415">
        <v>3009762</v>
      </c>
      <c r="C6415">
        <v>1400</v>
      </c>
      <c r="D6415">
        <v>1500</v>
      </c>
      <c r="E6415"/>
      <c r="F6415" t="s">
        <v>253</v>
      </c>
      <c r="G6415">
        <v>1</v>
      </c>
      <c r="H6415">
        <v>0</v>
      </c>
      <c r="I6415">
        <v>0</v>
      </c>
      <c r="J6415">
        <v>0</v>
      </c>
      <c r="K6415">
        <v>0</v>
      </c>
      <c r="L6415">
        <v>0</v>
      </c>
      <c r="M6415" t="s">
        <v>4547</v>
      </c>
    </row>
    <row r="6416" spans="1:13">
      <c r="A6416" s="13">
        <f t="shared" si="100"/>
        <v>1</v>
      </c>
      <c r="B6416">
        <v>3009763</v>
      </c>
      <c r="C6416">
        <v>1400</v>
      </c>
      <c r="D6416">
        <v>1500</v>
      </c>
      <c r="E6416"/>
      <c r="F6416" t="s">
        <v>253</v>
      </c>
      <c r="G6416">
        <v>1</v>
      </c>
      <c r="H6416">
        <v>0</v>
      </c>
      <c r="I6416">
        <v>0</v>
      </c>
      <c r="J6416">
        <v>0</v>
      </c>
      <c r="K6416">
        <v>0</v>
      </c>
      <c r="L6416">
        <v>0</v>
      </c>
      <c r="M6416" t="s">
        <v>8434</v>
      </c>
    </row>
    <row r="6417" spans="1:13">
      <c r="A6417" s="13">
        <f t="shared" si="100"/>
        <v>3</v>
      </c>
      <c r="B6417">
        <v>3009764</v>
      </c>
      <c r="C6417">
        <v>1400</v>
      </c>
      <c r="D6417">
        <v>1500</v>
      </c>
      <c r="E6417"/>
      <c r="F6417" t="s">
        <v>253</v>
      </c>
      <c r="G6417">
        <v>3</v>
      </c>
      <c r="H6417">
        <v>0</v>
      </c>
      <c r="I6417">
        <v>0</v>
      </c>
      <c r="J6417">
        <v>0</v>
      </c>
      <c r="K6417">
        <v>0</v>
      </c>
      <c r="L6417">
        <v>0</v>
      </c>
      <c r="M6417" t="s">
        <v>4548</v>
      </c>
    </row>
    <row r="6418" spans="1:13">
      <c r="A6418" s="13">
        <f t="shared" si="100"/>
        <v>3</v>
      </c>
      <c r="B6418">
        <v>3009765</v>
      </c>
      <c r="C6418">
        <v>1400</v>
      </c>
      <c r="D6418">
        <v>1500</v>
      </c>
      <c r="E6418"/>
      <c r="F6418" t="s">
        <v>253</v>
      </c>
      <c r="G6418">
        <v>3</v>
      </c>
      <c r="H6418">
        <v>0</v>
      </c>
      <c r="I6418">
        <v>0</v>
      </c>
      <c r="J6418">
        <v>0</v>
      </c>
      <c r="K6418">
        <v>0</v>
      </c>
      <c r="L6418">
        <v>0</v>
      </c>
      <c r="M6418" t="s">
        <v>4549</v>
      </c>
    </row>
    <row r="6419" spans="1:13">
      <c r="A6419" s="13">
        <f t="shared" si="100"/>
        <v>15</v>
      </c>
      <c r="B6419">
        <v>3009769</v>
      </c>
      <c r="C6419">
        <v>1400</v>
      </c>
      <c r="D6419">
        <v>1500</v>
      </c>
      <c r="E6419"/>
      <c r="F6419" t="s">
        <v>253</v>
      </c>
      <c r="G6419">
        <v>15</v>
      </c>
      <c r="H6419">
        <v>0</v>
      </c>
      <c r="I6419">
        <v>0</v>
      </c>
      <c r="J6419">
        <v>0</v>
      </c>
      <c r="K6419">
        <v>0</v>
      </c>
      <c r="L6419">
        <v>0</v>
      </c>
      <c r="M6419" t="s">
        <v>4550</v>
      </c>
    </row>
    <row r="6420" spans="1:13">
      <c r="A6420" s="13">
        <f t="shared" si="100"/>
        <v>1</v>
      </c>
      <c r="B6420">
        <v>3009771</v>
      </c>
      <c r="C6420">
        <v>1400</v>
      </c>
      <c r="D6420">
        <v>1500</v>
      </c>
      <c r="E6420"/>
      <c r="F6420" t="s">
        <v>253</v>
      </c>
      <c r="G6420">
        <v>1</v>
      </c>
      <c r="H6420">
        <v>0</v>
      </c>
      <c r="I6420">
        <v>0</v>
      </c>
      <c r="J6420">
        <v>0</v>
      </c>
      <c r="K6420">
        <v>0</v>
      </c>
      <c r="L6420">
        <v>0</v>
      </c>
      <c r="M6420" t="s">
        <v>8576</v>
      </c>
    </row>
    <row r="6421" spans="1:13">
      <c r="A6421" s="13">
        <f t="shared" si="100"/>
        <v>35</v>
      </c>
      <c r="B6421">
        <v>3009774</v>
      </c>
      <c r="C6421">
        <v>1400</v>
      </c>
      <c r="D6421">
        <v>1500</v>
      </c>
      <c r="E6421"/>
      <c r="F6421" t="s">
        <v>253</v>
      </c>
      <c r="G6421">
        <v>35</v>
      </c>
      <c r="H6421">
        <v>0</v>
      </c>
      <c r="I6421">
        <v>0</v>
      </c>
      <c r="J6421">
        <v>0</v>
      </c>
      <c r="K6421">
        <v>0</v>
      </c>
      <c r="L6421">
        <v>0</v>
      </c>
      <c r="M6421" t="s">
        <v>4551</v>
      </c>
    </row>
    <row r="6422" spans="1:13">
      <c r="A6422" s="13">
        <f t="shared" si="100"/>
        <v>8</v>
      </c>
      <c r="B6422">
        <v>3009775</v>
      </c>
      <c r="C6422">
        <v>1400</v>
      </c>
      <c r="D6422">
        <v>1500</v>
      </c>
      <c r="E6422"/>
      <c r="F6422" t="s">
        <v>253</v>
      </c>
      <c r="G6422">
        <v>8</v>
      </c>
      <c r="H6422">
        <v>0</v>
      </c>
      <c r="I6422">
        <v>0</v>
      </c>
      <c r="J6422">
        <v>0</v>
      </c>
      <c r="K6422">
        <v>0</v>
      </c>
      <c r="L6422">
        <v>0</v>
      </c>
      <c r="M6422" t="s">
        <v>4552</v>
      </c>
    </row>
    <row r="6423" spans="1:13">
      <c r="A6423" s="13">
        <f t="shared" si="100"/>
        <v>14</v>
      </c>
      <c r="B6423">
        <v>3009778</v>
      </c>
      <c r="C6423">
        <v>1400</v>
      </c>
      <c r="D6423">
        <v>1500</v>
      </c>
      <c r="E6423"/>
      <c r="F6423" t="s">
        <v>253</v>
      </c>
      <c r="G6423">
        <v>14</v>
      </c>
      <c r="H6423">
        <v>0</v>
      </c>
      <c r="I6423">
        <v>0</v>
      </c>
      <c r="J6423">
        <v>0</v>
      </c>
      <c r="K6423">
        <v>0</v>
      </c>
      <c r="L6423">
        <v>0</v>
      </c>
      <c r="M6423" t="s">
        <v>8435</v>
      </c>
    </row>
    <row r="6424" spans="1:13">
      <c r="A6424" s="13">
        <f t="shared" si="100"/>
        <v>30</v>
      </c>
      <c r="B6424">
        <v>3009780</v>
      </c>
      <c r="C6424">
        <v>1400</v>
      </c>
      <c r="D6424">
        <v>1500</v>
      </c>
      <c r="E6424"/>
      <c r="F6424" t="s">
        <v>253</v>
      </c>
      <c r="G6424">
        <v>30</v>
      </c>
      <c r="H6424">
        <v>0</v>
      </c>
      <c r="I6424">
        <v>0</v>
      </c>
      <c r="J6424">
        <v>0</v>
      </c>
      <c r="K6424">
        <v>0</v>
      </c>
      <c r="L6424">
        <v>0</v>
      </c>
      <c r="M6424" t="s">
        <v>4553</v>
      </c>
    </row>
    <row r="6425" spans="1:13">
      <c r="A6425" s="13">
        <f t="shared" si="100"/>
        <v>2</v>
      </c>
      <c r="B6425">
        <v>3009781</v>
      </c>
      <c r="C6425">
        <v>1400</v>
      </c>
      <c r="D6425">
        <v>1500</v>
      </c>
      <c r="E6425"/>
      <c r="F6425" t="s">
        <v>253</v>
      </c>
      <c r="G6425">
        <v>2</v>
      </c>
      <c r="H6425">
        <v>0</v>
      </c>
      <c r="I6425">
        <v>0</v>
      </c>
      <c r="J6425">
        <v>0</v>
      </c>
      <c r="K6425">
        <v>0</v>
      </c>
      <c r="L6425">
        <v>0</v>
      </c>
      <c r="M6425" t="s">
        <v>4554</v>
      </c>
    </row>
    <row r="6426" spans="1:13">
      <c r="A6426" s="13">
        <f t="shared" si="100"/>
        <v>1</v>
      </c>
      <c r="B6426">
        <v>3009782</v>
      </c>
      <c r="C6426">
        <v>1400</v>
      </c>
      <c r="D6426">
        <v>1500</v>
      </c>
      <c r="E6426"/>
      <c r="F6426" t="s">
        <v>253</v>
      </c>
      <c r="G6426">
        <v>1</v>
      </c>
      <c r="H6426">
        <v>0</v>
      </c>
      <c r="I6426">
        <v>0</v>
      </c>
      <c r="J6426">
        <v>0</v>
      </c>
      <c r="K6426">
        <v>0</v>
      </c>
      <c r="L6426">
        <v>0</v>
      </c>
      <c r="M6426" t="s">
        <v>4555</v>
      </c>
    </row>
    <row r="6427" spans="1:13">
      <c r="A6427" s="13">
        <f t="shared" si="100"/>
        <v>2</v>
      </c>
      <c r="B6427">
        <v>3009784</v>
      </c>
      <c r="C6427">
        <v>1400</v>
      </c>
      <c r="D6427">
        <v>1500</v>
      </c>
      <c r="E6427"/>
      <c r="F6427" t="s">
        <v>253</v>
      </c>
      <c r="G6427">
        <v>2</v>
      </c>
      <c r="H6427">
        <v>0</v>
      </c>
      <c r="I6427">
        <v>0</v>
      </c>
      <c r="J6427">
        <v>0</v>
      </c>
      <c r="K6427">
        <v>0</v>
      </c>
      <c r="L6427">
        <v>0</v>
      </c>
      <c r="M6427" t="s">
        <v>4556</v>
      </c>
    </row>
    <row r="6428" spans="1:13">
      <c r="A6428" s="13">
        <f t="shared" si="100"/>
        <v>1</v>
      </c>
      <c r="B6428">
        <v>3009785</v>
      </c>
      <c r="C6428">
        <v>1400</v>
      </c>
      <c r="D6428">
        <v>1500</v>
      </c>
      <c r="E6428"/>
      <c r="F6428" t="s">
        <v>253</v>
      </c>
      <c r="G6428">
        <v>1</v>
      </c>
      <c r="H6428">
        <v>0</v>
      </c>
      <c r="I6428">
        <v>0</v>
      </c>
      <c r="J6428">
        <v>0</v>
      </c>
      <c r="K6428">
        <v>0</v>
      </c>
      <c r="L6428">
        <v>0</v>
      </c>
      <c r="M6428" t="s">
        <v>7608</v>
      </c>
    </row>
    <row r="6429" spans="1:13">
      <c r="A6429" s="13">
        <f t="shared" si="100"/>
        <v>2</v>
      </c>
      <c r="B6429">
        <v>3009786</v>
      </c>
      <c r="C6429">
        <v>1400</v>
      </c>
      <c r="D6429">
        <v>1500</v>
      </c>
      <c r="E6429"/>
      <c r="F6429" t="s">
        <v>253</v>
      </c>
      <c r="G6429">
        <v>2</v>
      </c>
      <c r="H6429">
        <v>0</v>
      </c>
      <c r="I6429">
        <v>0</v>
      </c>
      <c r="J6429">
        <v>0</v>
      </c>
      <c r="K6429">
        <v>0</v>
      </c>
      <c r="L6429">
        <v>0</v>
      </c>
      <c r="M6429" t="s">
        <v>4557</v>
      </c>
    </row>
    <row r="6430" spans="1:13">
      <c r="A6430" s="13">
        <f t="shared" si="100"/>
        <v>2</v>
      </c>
      <c r="B6430">
        <v>3009787</v>
      </c>
      <c r="C6430">
        <v>1400</v>
      </c>
      <c r="D6430">
        <v>1500</v>
      </c>
      <c r="E6430"/>
      <c r="F6430" t="s">
        <v>253</v>
      </c>
      <c r="G6430">
        <v>2</v>
      </c>
      <c r="H6430">
        <v>0</v>
      </c>
      <c r="I6430">
        <v>0</v>
      </c>
      <c r="J6430">
        <v>0</v>
      </c>
      <c r="K6430">
        <v>0</v>
      </c>
      <c r="L6430">
        <v>0</v>
      </c>
      <c r="M6430" t="s">
        <v>4558</v>
      </c>
    </row>
    <row r="6431" spans="1:13">
      <c r="A6431" s="13">
        <f t="shared" si="100"/>
        <v>2</v>
      </c>
      <c r="B6431">
        <v>3009788</v>
      </c>
      <c r="C6431">
        <v>1400</v>
      </c>
      <c r="D6431">
        <v>1500</v>
      </c>
      <c r="E6431"/>
      <c r="F6431" t="s">
        <v>253</v>
      </c>
      <c r="G6431">
        <v>2</v>
      </c>
      <c r="H6431">
        <v>0</v>
      </c>
      <c r="I6431">
        <v>0</v>
      </c>
      <c r="J6431">
        <v>0</v>
      </c>
      <c r="K6431">
        <v>0</v>
      </c>
      <c r="L6431">
        <v>0</v>
      </c>
      <c r="M6431" t="s">
        <v>4559</v>
      </c>
    </row>
    <row r="6432" spans="1:13">
      <c r="A6432" s="13">
        <f t="shared" si="100"/>
        <v>1</v>
      </c>
      <c r="B6432">
        <v>3009789</v>
      </c>
      <c r="C6432">
        <v>1400</v>
      </c>
      <c r="D6432">
        <v>1500</v>
      </c>
      <c r="E6432"/>
      <c r="F6432" t="s">
        <v>253</v>
      </c>
      <c r="G6432">
        <v>1</v>
      </c>
      <c r="H6432">
        <v>0</v>
      </c>
      <c r="I6432">
        <v>0</v>
      </c>
      <c r="J6432">
        <v>0</v>
      </c>
      <c r="K6432">
        <v>0</v>
      </c>
      <c r="L6432">
        <v>0</v>
      </c>
      <c r="M6432" t="s">
        <v>4560</v>
      </c>
    </row>
    <row r="6433" spans="1:13">
      <c r="A6433" s="13">
        <f t="shared" si="100"/>
        <v>2</v>
      </c>
      <c r="B6433">
        <v>3009790</v>
      </c>
      <c r="C6433">
        <v>1400</v>
      </c>
      <c r="D6433">
        <v>1500</v>
      </c>
      <c r="E6433"/>
      <c r="F6433" t="s">
        <v>253</v>
      </c>
      <c r="G6433">
        <v>2</v>
      </c>
      <c r="H6433">
        <v>0</v>
      </c>
      <c r="I6433">
        <v>0</v>
      </c>
      <c r="J6433">
        <v>0</v>
      </c>
      <c r="K6433">
        <v>0</v>
      </c>
      <c r="L6433">
        <v>0</v>
      </c>
      <c r="M6433" t="s">
        <v>7472</v>
      </c>
    </row>
    <row r="6434" spans="1:13">
      <c r="A6434" s="13">
        <f t="shared" si="100"/>
        <v>25</v>
      </c>
      <c r="B6434">
        <v>3009791</v>
      </c>
      <c r="C6434">
        <v>1400</v>
      </c>
      <c r="D6434">
        <v>1500</v>
      </c>
      <c r="E6434"/>
      <c r="F6434" t="s">
        <v>253</v>
      </c>
      <c r="G6434">
        <v>25</v>
      </c>
      <c r="H6434">
        <v>0</v>
      </c>
      <c r="I6434">
        <v>0</v>
      </c>
      <c r="J6434">
        <v>0</v>
      </c>
      <c r="K6434">
        <v>0</v>
      </c>
      <c r="L6434">
        <v>0</v>
      </c>
      <c r="M6434" t="s">
        <v>4561</v>
      </c>
    </row>
    <row r="6435" spans="1:13">
      <c r="A6435" s="13">
        <f t="shared" si="100"/>
        <v>3</v>
      </c>
      <c r="B6435">
        <v>3009792</v>
      </c>
      <c r="C6435">
        <v>1400</v>
      </c>
      <c r="D6435">
        <v>1500</v>
      </c>
      <c r="E6435"/>
      <c r="F6435" t="s">
        <v>253</v>
      </c>
      <c r="G6435">
        <v>3</v>
      </c>
      <c r="H6435">
        <v>0</v>
      </c>
      <c r="I6435">
        <v>0</v>
      </c>
      <c r="J6435">
        <v>0</v>
      </c>
      <c r="K6435">
        <v>0</v>
      </c>
      <c r="L6435">
        <v>0</v>
      </c>
      <c r="M6435" t="s">
        <v>7569</v>
      </c>
    </row>
    <row r="6436" spans="1:13">
      <c r="A6436" s="13">
        <f t="shared" si="100"/>
        <v>2</v>
      </c>
      <c r="B6436">
        <v>3009793</v>
      </c>
      <c r="C6436">
        <v>1400</v>
      </c>
      <c r="D6436">
        <v>1500</v>
      </c>
      <c r="E6436"/>
      <c r="F6436" t="s">
        <v>253</v>
      </c>
      <c r="G6436">
        <v>2</v>
      </c>
      <c r="H6436">
        <v>0</v>
      </c>
      <c r="I6436">
        <v>0</v>
      </c>
      <c r="J6436">
        <v>0</v>
      </c>
      <c r="K6436">
        <v>0</v>
      </c>
      <c r="L6436">
        <v>0</v>
      </c>
      <c r="M6436" t="s">
        <v>4562</v>
      </c>
    </row>
    <row r="6437" spans="1:13">
      <c r="A6437" s="13">
        <f t="shared" si="100"/>
        <v>2</v>
      </c>
      <c r="B6437">
        <v>3009794</v>
      </c>
      <c r="C6437">
        <v>1400</v>
      </c>
      <c r="D6437">
        <v>1500</v>
      </c>
      <c r="E6437"/>
      <c r="F6437" t="s">
        <v>253</v>
      </c>
      <c r="G6437">
        <v>2</v>
      </c>
      <c r="H6437">
        <v>0</v>
      </c>
      <c r="I6437">
        <v>0</v>
      </c>
      <c r="J6437">
        <v>0</v>
      </c>
      <c r="K6437">
        <v>0</v>
      </c>
      <c r="L6437">
        <v>0</v>
      </c>
      <c r="M6437" t="s">
        <v>4563</v>
      </c>
    </row>
    <row r="6438" spans="1:13">
      <c r="A6438" s="13">
        <f t="shared" si="100"/>
        <v>4</v>
      </c>
      <c r="B6438">
        <v>3009795</v>
      </c>
      <c r="C6438">
        <v>1400</v>
      </c>
      <c r="D6438">
        <v>1500</v>
      </c>
      <c r="E6438"/>
      <c r="F6438" t="s">
        <v>1443</v>
      </c>
      <c r="G6438">
        <v>4</v>
      </c>
      <c r="H6438">
        <v>0</v>
      </c>
      <c r="I6438">
        <v>0</v>
      </c>
      <c r="J6438">
        <v>0</v>
      </c>
      <c r="K6438">
        <v>0</v>
      </c>
      <c r="L6438">
        <v>0</v>
      </c>
      <c r="M6438" t="s">
        <v>7462</v>
      </c>
    </row>
    <row r="6439" spans="1:13">
      <c r="A6439" s="13">
        <f t="shared" si="100"/>
        <v>1</v>
      </c>
      <c r="B6439">
        <v>3009796</v>
      </c>
      <c r="C6439">
        <v>1400</v>
      </c>
      <c r="D6439">
        <v>1500</v>
      </c>
      <c r="E6439"/>
      <c r="F6439" t="s">
        <v>253</v>
      </c>
      <c r="G6439">
        <v>1</v>
      </c>
      <c r="H6439">
        <v>0</v>
      </c>
      <c r="I6439">
        <v>0</v>
      </c>
      <c r="J6439">
        <v>0</v>
      </c>
      <c r="K6439">
        <v>0</v>
      </c>
      <c r="L6439">
        <v>0</v>
      </c>
      <c r="M6439" t="s">
        <v>7754</v>
      </c>
    </row>
    <row r="6440" spans="1:13">
      <c r="A6440" s="13">
        <f t="shared" si="100"/>
        <v>3</v>
      </c>
      <c r="B6440">
        <v>3009797</v>
      </c>
      <c r="C6440">
        <v>1400</v>
      </c>
      <c r="D6440">
        <v>1500</v>
      </c>
      <c r="E6440"/>
      <c r="F6440" t="s">
        <v>253</v>
      </c>
      <c r="G6440">
        <v>3</v>
      </c>
      <c r="H6440">
        <v>0</v>
      </c>
      <c r="I6440">
        <v>0</v>
      </c>
      <c r="J6440">
        <v>0</v>
      </c>
      <c r="K6440">
        <v>0</v>
      </c>
      <c r="L6440">
        <v>0</v>
      </c>
      <c r="M6440" t="s">
        <v>4564</v>
      </c>
    </row>
    <row r="6441" spans="1:13">
      <c r="A6441" s="13">
        <f t="shared" si="100"/>
        <v>8</v>
      </c>
      <c r="B6441">
        <v>3009798</v>
      </c>
      <c r="C6441">
        <v>1400</v>
      </c>
      <c r="D6441">
        <v>1500</v>
      </c>
      <c r="E6441"/>
      <c r="F6441" t="s">
        <v>253</v>
      </c>
      <c r="G6441">
        <v>8</v>
      </c>
      <c r="H6441">
        <v>0</v>
      </c>
      <c r="I6441">
        <v>0</v>
      </c>
      <c r="J6441">
        <v>0</v>
      </c>
      <c r="K6441">
        <v>0</v>
      </c>
      <c r="L6441">
        <v>0</v>
      </c>
      <c r="M6441" t="s">
        <v>4565</v>
      </c>
    </row>
    <row r="6442" spans="1:13">
      <c r="A6442" s="13">
        <f t="shared" si="100"/>
        <v>4</v>
      </c>
      <c r="B6442">
        <v>3009799</v>
      </c>
      <c r="C6442">
        <v>1400</v>
      </c>
      <c r="D6442">
        <v>1500</v>
      </c>
      <c r="E6442"/>
      <c r="F6442" t="s">
        <v>253</v>
      </c>
      <c r="G6442">
        <v>4</v>
      </c>
      <c r="H6442">
        <v>0</v>
      </c>
      <c r="I6442">
        <v>0</v>
      </c>
      <c r="J6442">
        <v>0</v>
      </c>
      <c r="K6442">
        <v>0</v>
      </c>
      <c r="L6442">
        <v>0</v>
      </c>
      <c r="M6442" t="s">
        <v>4566</v>
      </c>
    </row>
    <row r="6443" spans="1:13">
      <c r="A6443" s="13">
        <f t="shared" si="100"/>
        <v>4</v>
      </c>
      <c r="B6443">
        <v>3009800</v>
      </c>
      <c r="C6443">
        <v>1400</v>
      </c>
      <c r="D6443">
        <v>1500</v>
      </c>
      <c r="E6443"/>
      <c r="F6443" t="s">
        <v>253</v>
      </c>
      <c r="G6443">
        <v>4</v>
      </c>
      <c r="H6443">
        <v>0</v>
      </c>
      <c r="I6443">
        <v>0</v>
      </c>
      <c r="J6443">
        <v>0</v>
      </c>
      <c r="K6443">
        <v>0</v>
      </c>
      <c r="L6443">
        <v>0</v>
      </c>
      <c r="M6443" t="s">
        <v>4567</v>
      </c>
    </row>
    <row r="6444" spans="1:13">
      <c r="A6444" s="13">
        <f t="shared" si="100"/>
        <v>4</v>
      </c>
      <c r="B6444">
        <v>3009801</v>
      </c>
      <c r="C6444">
        <v>1400</v>
      </c>
      <c r="D6444">
        <v>1500</v>
      </c>
      <c r="E6444"/>
      <c r="F6444" t="s">
        <v>253</v>
      </c>
      <c r="G6444">
        <v>4</v>
      </c>
      <c r="H6444">
        <v>0</v>
      </c>
      <c r="I6444">
        <v>0</v>
      </c>
      <c r="J6444">
        <v>0</v>
      </c>
      <c r="K6444">
        <v>0</v>
      </c>
      <c r="L6444">
        <v>0</v>
      </c>
      <c r="M6444" t="s">
        <v>4568</v>
      </c>
    </row>
    <row r="6445" spans="1:13">
      <c r="A6445" s="13">
        <f t="shared" si="100"/>
        <v>20</v>
      </c>
      <c r="B6445">
        <v>3009802</v>
      </c>
      <c r="C6445">
        <v>1400</v>
      </c>
      <c r="D6445">
        <v>1500</v>
      </c>
      <c r="E6445"/>
      <c r="F6445" t="s">
        <v>122</v>
      </c>
      <c r="G6445">
        <v>20</v>
      </c>
      <c r="H6445">
        <v>0</v>
      </c>
      <c r="I6445">
        <v>0</v>
      </c>
      <c r="J6445">
        <v>0</v>
      </c>
      <c r="K6445">
        <v>0</v>
      </c>
      <c r="L6445">
        <v>0</v>
      </c>
      <c r="M6445" t="s">
        <v>4569</v>
      </c>
    </row>
    <row r="6446" spans="1:13">
      <c r="A6446" s="13">
        <f t="shared" si="100"/>
        <v>5</v>
      </c>
      <c r="B6446">
        <v>3009803</v>
      </c>
      <c r="C6446">
        <v>1400</v>
      </c>
      <c r="D6446">
        <v>1500</v>
      </c>
      <c r="E6446"/>
      <c r="F6446" t="s">
        <v>253</v>
      </c>
      <c r="G6446">
        <v>5</v>
      </c>
      <c r="H6446">
        <v>0</v>
      </c>
      <c r="I6446">
        <v>0</v>
      </c>
      <c r="J6446">
        <v>0</v>
      </c>
      <c r="K6446">
        <v>0</v>
      </c>
      <c r="L6446">
        <v>0</v>
      </c>
      <c r="M6446" t="s">
        <v>4570</v>
      </c>
    </row>
    <row r="6447" spans="1:13">
      <c r="A6447" s="13">
        <f t="shared" si="100"/>
        <v>3</v>
      </c>
      <c r="B6447">
        <v>3009804</v>
      </c>
      <c r="C6447">
        <v>1400</v>
      </c>
      <c r="D6447">
        <v>1500</v>
      </c>
      <c r="E6447"/>
      <c r="F6447" t="s">
        <v>253</v>
      </c>
      <c r="G6447">
        <v>3</v>
      </c>
      <c r="H6447">
        <v>0</v>
      </c>
      <c r="I6447">
        <v>0</v>
      </c>
      <c r="J6447">
        <v>0</v>
      </c>
      <c r="K6447">
        <v>0</v>
      </c>
      <c r="L6447">
        <v>0</v>
      </c>
      <c r="M6447" t="s">
        <v>4571</v>
      </c>
    </row>
    <row r="6448" spans="1:13">
      <c r="A6448" s="13">
        <f t="shared" si="100"/>
        <v>3</v>
      </c>
      <c r="B6448">
        <v>3009805</v>
      </c>
      <c r="C6448">
        <v>1400</v>
      </c>
      <c r="D6448">
        <v>1500</v>
      </c>
      <c r="E6448"/>
      <c r="F6448" t="s">
        <v>253</v>
      </c>
      <c r="G6448">
        <v>3</v>
      </c>
      <c r="H6448">
        <v>0</v>
      </c>
      <c r="I6448">
        <v>0</v>
      </c>
      <c r="J6448">
        <v>0</v>
      </c>
      <c r="K6448">
        <v>0</v>
      </c>
      <c r="L6448">
        <v>0</v>
      </c>
      <c r="M6448" t="s">
        <v>4572</v>
      </c>
    </row>
    <row r="6449" spans="1:13">
      <c r="A6449" s="13">
        <f t="shared" si="100"/>
        <v>14</v>
      </c>
      <c r="B6449">
        <v>3009806</v>
      </c>
      <c r="C6449">
        <v>1400</v>
      </c>
      <c r="D6449">
        <v>1500</v>
      </c>
      <c r="E6449"/>
      <c r="F6449" t="s">
        <v>253</v>
      </c>
      <c r="G6449">
        <v>14</v>
      </c>
      <c r="H6449">
        <v>0</v>
      </c>
      <c r="I6449">
        <v>0</v>
      </c>
      <c r="J6449">
        <v>0</v>
      </c>
      <c r="K6449">
        <v>0</v>
      </c>
      <c r="L6449">
        <v>0</v>
      </c>
      <c r="M6449" t="s">
        <v>4573</v>
      </c>
    </row>
    <row r="6450" spans="1:13">
      <c r="A6450" s="13">
        <f t="shared" si="100"/>
        <v>3</v>
      </c>
      <c r="B6450">
        <v>3009807</v>
      </c>
      <c r="C6450">
        <v>1400</v>
      </c>
      <c r="D6450">
        <v>1500</v>
      </c>
      <c r="E6450"/>
      <c r="F6450" t="s">
        <v>253</v>
      </c>
      <c r="G6450">
        <v>3</v>
      </c>
      <c r="H6450">
        <v>0</v>
      </c>
      <c r="I6450">
        <v>0</v>
      </c>
      <c r="J6450">
        <v>0</v>
      </c>
      <c r="K6450">
        <v>0</v>
      </c>
      <c r="L6450">
        <v>0</v>
      </c>
      <c r="M6450" t="s">
        <v>4574</v>
      </c>
    </row>
    <row r="6451" spans="1:13">
      <c r="A6451" s="13">
        <f t="shared" si="100"/>
        <v>1</v>
      </c>
      <c r="B6451">
        <v>3009809</v>
      </c>
      <c r="C6451">
        <v>1400</v>
      </c>
      <c r="D6451">
        <v>1500</v>
      </c>
      <c r="E6451"/>
      <c r="F6451" t="s">
        <v>253</v>
      </c>
      <c r="G6451">
        <v>1</v>
      </c>
      <c r="H6451">
        <v>0</v>
      </c>
      <c r="I6451">
        <v>0</v>
      </c>
      <c r="J6451">
        <v>0</v>
      </c>
      <c r="K6451">
        <v>0</v>
      </c>
      <c r="L6451">
        <v>0</v>
      </c>
      <c r="M6451" t="s">
        <v>4575</v>
      </c>
    </row>
    <row r="6452" spans="1:13">
      <c r="A6452" s="13">
        <f t="shared" si="100"/>
        <v>1</v>
      </c>
      <c r="B6452">
        <v>3009810</v>
      </c>
      <c r="C6452">
        <v>1400</v>
      </c>
      <c r="D6452">
        <v>1500</v>
      </c>
      <c r="E6452"/>
      <c r="F6452" t="s">
        <v>253</v>
      </c>
      <c r="G6452">
        <v>1</v>
      </c>
      <c r="H6452">
        <v>0</v>
      </c>
      <c r="I6452">
        <v>0</v>
      </c>
      <c r="J6452">
        <v>0</v>
      </c>
      <c r="K6452">
        <v>0</v>
      </c>
      <c r="L6452">
        <v>0</v>
      </c>
      <c r="M6452" t="s">
        <v>4576</v>
      </c>
    </row>
    <row r="6453" spans="1:13">
      <c r="A6453" s="13">
        <f t="shared" si="100"/>
        <v>2</v>
      </c>
      <c r="B6453">
        <v>3009811</v>
      </c>
      <c r="C6453">
        <v>1400</v>
      </c>
      <c r="D6453">
        <v>1500</v>
      </c>
      <c r="E6453"/>
      <c r="F6453" t="s">
        <v>253</v>
      </c>
      <c r="G6453">
        <v>2</v>
      </c>
      <c r="H6453">
        <v>0</v>
      </c>
      <c r="I6453">
        <v>0</v>
      </c>
      <c r="J6453">
        <v>0</v>
      </c>
      <c r="K6453">
        <v>0</v>
      </c>
      <c r="L6453">
        <v>0</v>
      </c>
      <c r="M6453" t="s">
        <v>4577</v>
      </c>
    </row>
    <row r="6454" spans="1:13">
      <c r="A6454" s="13">
        <f t="shared" si="100"/>
        <v>1</v>
      </c>
      <c r="B6454">
        <v>3009812</v>
      </c>
      <c r="C6454">
        <v>1400</v>
      </c>
      <c r="D6454">
        <v>1500</v>
      </c>
      <c r="E6454"/>
      <c r="F6454" t="s">
        <v>253</v>
      </c>
      <c r="G6454">
        <v>1</v>
      </c>
      <c r="H6454">
        <v>0</v>
      </c>
      <c r="I6454">
        <v>0</v>
      </c>
      <c r="J6454">
        <v>0</v>
      </c>
      <c r="K6454">
        <v>0</v>
      </c>
      <c r="L6454">
        <v>0</v>
      </c>
      <c r="M6454" t="s">
        <v>4578</v>
      </c>
    </row>
    <row r="6455" spans="1:13">
      <c r="A6455" s="13">
        <f t="shared" si="100"/>
        <v>992</v>
      </c>
      <c r="B6455">
        <v>3009813</v>
      </c>
      <c r="C6455">
        <v>1400</v>
      </c>
      <c r="D6455">
        <v>1500</v>
      </c>
      <c r="E6455"/>
      <c r="F6455" t="s">
        <v>253</v>
      </c>
      <c r="G6455">
        <v>992</v>
      </c>
      <c r="H6455">
        <v>0</v>
      </c>
      <c r="I6455">
        <v>0</v>
      </c>
      <c r="J6455">
        <v>0</v>
      </c>
      <c r="K6455">
        <v>0</v>
      </c>
      <c r="L6455">
        <v>0</v>
      </c>
      <c r="M6455" t="s">
        <v>8039</v>
      </c>
    </row>
    <row r="6456" spans="1:13">
      <c r="A6456" s="13">
        <f t="shared" si="100"/>
        <v>5</v>
      </c>
      <c r="B6456">
        <v>3009814</v>
      </c>
      <c r="C6456">
        <v>1400</v>
      </c>
      <c r="D6456">
        <v>1500</v>
      </c>
      <c r="E6456"/>
      <c r="F6456" t="s">
        <v>253</v>
      </c>
      <c r="G6456">
        <v>5</v>
      </c>
      <c r="H6456">
        <v>0</v>
      </c>
      <c r="I6456">
        <v>0</v>
      </c>
      <c r="J6456">
        <v>0</v>
      </c>
      <c r="K6456">
        <v>0</v>
      </c>
      <c r="L6456">
        <v>0</v>
      </c>
      <c r="M6456" t="s">
        <v>4579</v>
      </c>
    </row>
    <row r="6457" spans="1:13">
      <c r="A6457" s="13">
        <f t="shared" si="100"/>
        <v>1</v>
      </c>
      <c r="B6457">
        <v>3009815</v>
      </c>
      <c r="C6457">
        <v>1400</v>
      </c>
      <c r="D6457">
        <v>1500</v>
      </c>
      <c r="E6457"/>
      <c r="F6457" t="s">
        <v>253</v>
      </c>
      <c r="G6457">
        <v>1</v>
      </c>
      <c r="H6457">
        <v>0</v>
      </c>
      <c r="I6457">
        <v>0</v>
      </c>
      <c r="J6457">
        <v>0</v>
      </c>
      <c r="K6457">
        <v>0</v>
      </c>
      <c r="L6457">
        <v>0</v>
      </c>
      <c r="M6457" t="s">
        <v>4580</v>
      </c>
    </row>
    <row r="6458" spans="1:13">
      <c r="A6458" s="13">
        <f t="shared" si="100"/>
        <v>1</v>
      </c>
      <c r="B6458">
        <v>3009816</v>
      </c>
      <c r="C6458">
        <v>1400</v>
      </c>
      <c r="D6458">
        <v>1500</v>
      </c>
      <c r="E6458"/>
      <c r="F6458" t="s">
        <v>253</v>
      </c>
      <c r="G6458">
        <v>1</v>
      </c>
      <c r="H6458">
        <v>0</v>
      </c>
      <c r="I6458">
        <v>0</v>
      </c>
      <c r="J6458">
        <v>0</v>
      </c>
      <c r="K6458">
        <v>0</v>
      </c>
      <c r="L6458">
        <v>0</v>
      </c>
      <c r="M6458" t="s">
        <v>4581</v>
      </c>
    </row>
    <row r="6459" spans="1:13">
      <c r="A6459" s="13">
        <f t="shared" si="100"/>
        <v>1</v>
      </c>
      <c r="B6459">
        <v>3009818</v>
      </c>
      <c r="C6459">
        <v>1400</v>
      </c>
      <c r="D6459">
        <v>1500</v>
      </c>
      <c r="E6459"/>
      <c r="F6459" t="s">
        <v>253</v>
      </c>
      <c r="G6459">
        <v>1</v>
      </c>
      <c r="H6459">
        <v>0</v>
      </c>
      <c r="I6459">
        <v>0</v>
      </c>
      <c r="J6459">
        <v>0</v>
      </c>
      <c r="K6459">
        <v>0</v>
      </c>
      <c r="L6459">
        <v>0</v>
      </c>
      <c r="M6459" t="s">
        <v>4582</v>
      </c>
    </row>
    <row r="6460" spans="1:13">
      <c r="A6460" s="13">
        <f t="shared" si="100"/>
        <v>1</v>
      </c>
      <c r="B6460">
        <v>3009820</v>
      </c>
      <c r="C6460">
        <v>1400</v>
      </c>
      <c r="D6460">
        <v>1500</v>
      </c>
      <c r="E6460"/>
      <c r="F6460" t="s">
        <v>253</v>
      </c>
      <c r="G6460">
        <v>1</v>
      </c>
      <c r="H6460">
        <v>0</v>
      </c>
      <c r="I6460">
        <v>0</v>
      </c>
      <c r="J6460">
        <v>0</v>
      </c>
      <c r="K6460">
        <v>0</v>
      </c>
      <c r="L6460">
        <v>0</v>
      </c>
      <c r="M6460" t="s">
        <v>3947</v>
      </c>
    </row>
    <row r="6461" spans="1:13">
      <c r="A6461" s="13">
        <f t="shared" si="100"/>
        <v>13</v>
      </c>
      <c r="B6461">
        <v>3009821</v>
      </c>
      <c r="C6461">
        <v>1400</v>
      </c>
      <c r="D6461">
        <v>1500</v>
      </c>
      <c r="E6461"/>
      <c r="F6461" t="s">
        <v>253</v>
      </c>
      <c r="G6461">
        <v>13</v>
      </c>
      <c r="H6461">
        <v>0</v>
      </c>
      <c r="I6461">
        <v>0</v>
      </c>
      <c r="J6461">
        <v>0</v>
      </c>
      <c r="K6461">
        <v>0</v>
      </c>
      <c r="L6461">
        <v>0</v>
      </c>
      <c r="M6461" t="s">
        <v>4583</v>
      </c>
    </row>
    <row r="6462" spans="1:13">
      <c r="A6462" s="13">
        <f t="shared" si="100"/>
        <v>1</v>
      </c>
      <c r="B6462">
        <v>3009822</v>
      </c>
      <c r="C6462">
        <v>1400</v>
      </c>
      <c r="D6462">
        <v>1500</v>
      </c>
      <c r="E6462"/>
      <c r="F6462" t="s">
        <v>253</v>
      </c>
      <c r="G6462">
        <v>1</v>
      </c>
      <c r="H6462">
        <v>0</v>
      </c>
      <c r="I6462">
        <v>0</v>
      </c>
      <c r="J6462">
        <v>0</v>
      </c>
      <c r="K6462">
        <v>0</v>
      </c>
      <c r="L6462">
        <v>0</v>
      </c>
      <c r="M6462" t="s">
        <v>4584</v>
      </c>
    </row>
    <row r="6463" spans="1:13">
      <c r="A6463" s="13">
        <f t="shared" si="100"/>
        <v>1</v>
      </c>
      <c r="B6463">
        <v>3009823</v>
      </c>
      <c r="C6463">
        <v>1400</v>
      </c>
      <c r="D6463">
        <v>1500</v>
      </c>
      <c r="E6463"/>
      <c r="F6463" t="s">
        <v>253</v>
      </c>
      <c r="G6463">
        <v>1</v>
      </c>
      <c r="H6463">
        <v>0</v>
      </c>
      <c r="I6463">
        <v>0</v>
      </c>
      <c r="J6463">
        <v>0</v>
      </c>
      <c r="K6463">
        <v>0</v>
      </c>
      <c r="L6463">
        <v>0</v>
      </c>
      <c r="M6463" t="s">
        <v>4585</v>
      </c>
    </row>
    <row r="6464" spans="1:13">
      <c r="A6464" s="13">
        <f t="shared" si="100"/>
        <v>1</v>
      </c>
      <c r="B6464">
        <v>3009824</v>
      </c>
      <c r="C6464">
        <v>1400</v>
      </c>
      <c r="D6464">
        <v>1500</v>
      </c>
      <c r="E6464"/>
      <c r="F6464" t="s">
        <v>253</v>
      </c>
      <c r="G6464">
        <v>1</v>
      </c>
      <c r="H6464">
        <v>0</v>
      </c>
      <c r="I6464">
        <v>0</v>
      </c>
      <c r="J6464">
        <v>0</v>
      </c>
      <c r="K6464">
        <v>0</v>
      </c>
      <c r="L6464">
        <v>0</v>
      </c>
      <c r="M6464" t="s">
        <v>4586</v>
      </c>
    </row>
    <row r="6465" spans="1:13">
      <c r="A6465" s="13">
        <f t="shared" si="100"/>
        <v>13</v>
      </c>
      <c r="B6465">
        <v>3009825</v>
      </c>
      <c r="C6465">
        <v>1400</v>
      </c>
      <c r="D6465">
        <v>1500</v>
      </c>
      <c r="E6465"/>
      <c r="F6465" t="s">
        <v>253</v>
      </c>
      <c r="G6465">
        <v>13</v>
      </c>
      <c r="H6465">
        <v>0</v>
      </c>
      <c r="I6465">
        <v>0</v>
      </c>
      <c r="J6465">
        <v>0</v>
      </c>
      <c r="K6465">
        <v>0</v>
      </c>
      <c r="L6465">
        <v>0</v>
      </c>
      <c r="M6465" t="s">
        <v>4587</v>
      </c>
    </row>
    <row r="6466" spans="1:13">
      <c r="A6466" s="13">
        <f t="shared" si="100"/>
        <v>1</v>
      </c>
      <c r="B6466">
        <v>3009826</v>
      </c>
      <c r="C6466">
        <v>1400</v>
      </c>
      <c r="D6466">
        <v>1500</v>
      </c>
      <c r="E6466"/>
      <c r="F6466" t="s">
        <v>253</v>
      </c>
      <c r="G6466">
        <v>1</v>
      </c>
      <c r="H6466">
        <v>0</v>
      </c>
      <c r="I6466">
        <v>0</v>
      </c>
      <c r="J6466">
        <v>0</v>
      </c>
      <c r="K6466">
        <v>0</v>
      </c>
      <c r="L6466">
        <v>0</v>
      </c>
      <c r="M6466" t="s">
        <v>4588</v>
      </c>
    </row>
    <row r="6467" spans="1:13">
      <c r="A6467" s="13">
        <f t="shared" ref="A6467:A6530" si="101">G6467+H6467+I6467</f>
        <v>1</v>
      </c>
      <c r="B6467">
        <v>3009827</v>
      </c>
      <c r="C6467">
        <v>1400</v>
      </c>
      <c r="D6467">
        <v>1500</v>
      </c>
      <c r="E6467"/>
      <c r="F6467" t="s">
        <v>253</v>
      </c>
      <c r="G6467">
        <v>1</v>
      </c>
      <c r="H6467">
        <v>0</v>
      </c>
      <c r="I6467">
        <v>0</v>
      </c>
      <c r="J6467">
        <v>0</v>
      </c>
      <c r="K6467">
        <v>0</v>
      </c>
      <c r="L6467">
        <v>0</v>
      </c>
      <c r="M6467" t="s">
        <v>4589</v>
      </c>
    </row>
    <row r="6468" spans="1:13">
      <c r="A6468" s="13">
        <f t="shared" si="101"/>
        <v>1</v>
      </c>
      <c r="B6468">
        <v>3009828</v>
      </c>
      <c r="C6468">
        <v>1400</v>
      </c>
      <c r="D6468">
        <v>1500</v>
      </c>
      <c r="E6468"/>
      <c r="F6468" t="s">
        <v>253</v>
      </c>
      <c r="G6468">
        <v>1</v>
      </c>
      <c r="H6468">
        <v>0</v>
      </c>
      <c r="I6468">
        <v>0</v>
      </c>
      <c r="J6468">
        <v>0</v>
      </c>
      <c r="K6468">
        <v>0</v>
      </c>
      <c r="L6468">
        <v>0</v>
      </c>
      <c r="M6468" t="s">
        <v>4590</v>
      </c>
    </row>
    <row r="6469" spans="1:13">
      <c r="A6469" s="13">
        <f t="shared" si="101"/>
        <v>1</v>
      </c>
      <c r="B6469">
        <v>3009829</v>
      </c>
      <c r="C6469">
        <v>1400</v>
      </c>
      <c r="D6469">
        <v>1500</v>
      </c>
      <c r="E6469"/>
      <c r="F6469" t="s">
        <v>253</v>
      </c>
      <c r="G6469">
        <v>1</v>
      </c>
      <c r="H6469">
        <v>0</v>
      </c>
      <c r="I6469">
        <v>0</v>
      </c>
      <c r="J6469">
        <v>0</v>
      </c>
      <c r="K6469">
        <v>0</v>
      </c>
      <c r="L6469">
        <v>0</v>
      </c>
      <c r="M6469" t="s">
        <v>8399</v>
      </c>
    </row>
    <row r="6470" spans="1:13">
      <c r="A6470" s="13">
        <f t="shared" si="101"/>
        <v>1</v>
      </c>
      <c r="B6470">
        <v>3009830</v>
      </c>
      <c r="C6470">
        <v>1400</v>
      </c>
      <c r="D6470">
        <v>1500</v>
      </c>
      <c r="E6470"/>
      <c r="F6470" t="s">
        <v>253</v>
      </c>
      <c r="G6470">
        <v>1</v>
      </c>
      <c r="H6470">
        <v>0</v>
      </c>
      <c r="I6470">
        <v>0</v>
      </c>
      <c r="J6470">
        <v>0</v>
      </c>
      <c r="K6470">
        <v>0</v>
      </c>
      <c r="L6470">
        <v>0</v>
      </c>
      <c r="M6470" t="s">
        <v>8400</v>
      </c>
    </row>
    <row r="6471" spans="1:13">
      <c r="A6471" s="13">
        <f t="shared" si="101"/>
        <v>39</v>
      </c>
      <c r="B6471">
        <v>3009831</v>
      </c>
      <c r="C6471">
        <v>1400</v>
      </c>
      <c r="D6471">
        <v>1500</v>
      </c>
      <c r="E6471"/>
      <c r="F6471" t="s">
        <v>253</v>
      </c>
      <c r="G6471">
        <v>39</v>
      </c>
      <c r="H6471">
        <v>0</v>
      </c>
      <c r="I6471">
        <v>0</v>
      </c>
      <c r="J6471">
        <v>0</v>
      </c>
      <c r="K6471">
        <v>0</v>
      </c>
      <c r="L6471">
        <v>0</v>
      </c>
      <c r="M6471" t="s">
        <v>4591</v>
      </c>
    </row>
    <row r="6472" spans="1:13">
      <c r="A6472" s="13">
        <f t="shared" si="101"/>
        <v>11</v>
      </c>
      <c r="B6472">
        <v>3009832</v>
      </c>
      <c r="C6472">
        <v>1400</v>
      </c>
      <c r="D6472">
        <v>1500</v>
      </c>
      <c r="E6472"/>
      <c r="F6472" t="s">
        <v>253</v>
      </c>
      <c r="G6472">
        <v>11</v>
      </c>
      <c r="H6472">
        <v>0</v>
      </c>
      <c r="I6472">
        <v>0</v>
      </c>
      <c r="J6472">
        <v>0</v>
      </c>
      <c r="K6472">
        <v>0</v>
      </c>
      <c r="L6472">
        <v>0</v>
      </c>
      <c r="M6472" t="s">
        <v>4592</v>
      </c>
    </row>
    <row r="6473" spans="1:13">
      <c r="A6473" s="13">
        <f t="shared" si="101"/>
        <v>3</v>
      </c>
      <c r="B6473">
        <v>3009833</v>
      </c>
      <c r="C6473">
        <v>1400</v>
      </c>
      <c r="D6473">
        <v>1500</v>
      </c>
      <c r="E6473"/>
      <c r="F6473" t="s">
        <v>253</v>
      </c>
      <c r="G6473">
        <v>3</v>
      </c>
      <c r="H6473">
        <v>0</v>
      </c>
      <c r="I6473">
        <v>0</v>
      </c>
      <c r="J6473">
        <v>0</v>
      </c>
      <c r="K6473">
        <v>0</v>
      </c>
      <c r="L6473">
        <v>0</v>
      </c>
      <c r="M6473" t="s">
        <v>4593</v>
      </c>
    </row>
    <row r="6474" spans="1:13">
      <c r="A6474" s="13">
        <f t="shared" si="101"/>
        <v>3</v>
      </c>
      <c r="B6474">
        <v>3009834</v>
      </c>
      <c r="C6474">
        <v>1400</v>
      </c>
      <c r="D6474">
        <v>1500</v>
      </c>
      <c r="E6474"/>
      <c r="F6474" t="s">
        <v>253</v>
      </c>
      <c r="G6474">
        <v>3</v>
      </c>
      <c r="H6474">
        <v>0</v>
      </c>
      <c r="I6474">
        <v>0</v>
      </c>
      <c r="J6474">
        <v>0</v>
      </c>
      <c r="K6474">
        <v>0</v>
      </c>
      <c r="L6474">
        <v>0</v>
      </c>
      <c r="M6474" t="s">
        <v>4594</v>
      </c>
    </row>
    <row r="6475" spans="1:13">
      <c r="A6475" s="13">
        <f t="shared" si="101"/>
        <v>1</v>
      </c>
      <c r="B6475">
        <v>3009835</v>
      </c>
      <c r="C6475">
        <v>1400</v>
      </c>
      <c r="D6475">
        <v>1500</v>
      </c>
      <c r="E6475"/>
      <c r="F6475" t="s">
        <v>253</v>
      </c>
      <c r="G6475">
        <v>1</v>
      </c>
      <c r="H6475">
        <v>0</v>
      </c>
      <c r="I6475">
        <v>0</v>
      </c>
      <c r="J6475">
        <v>0</v>
      </c>
      <c r="K6475">
        <v>0</v>
      </c>
      <c r="L6475">
        <v>0</v>
      </c>
      <c r="M6475" t="s">
        <v>4595</v>
      </c>
    </row>
    <row r="6476" spans="1:13">
      <c r="A6476" s="13">
        <f t="shared" si="101"/>
        <v>10</v>
      </c>
      <c r="B6476">
        <v>3009836</v>
      </c>
      <c r="C6476">
        <v>1400</v>
      </c>
      <c r="D6476">
        <v>1500</v>
      </c>
      <c r="E6476"/>
      <c r="F6476" t="s">
        <v>253</v>
      </c>
      <c r="G6476">
        <v>10</v>
      </c>
      <c r="H6476">
        <v>0</v>
      </c>
      <c r="I6476">
        <v>0</v>
      </c>
      <c r="J6476">
        <v>0</v>
      </c>
      <c r="K6476">
        <v>0</v>
      </c>
      <c r="L6476">
        <v>0</v>
      </c>
      <c r="M6476" t="s">
        <v>4596</v>
      </c>
    </row>
    <row r="6477" spans="1:13">
      <c r="A6477" s="13">
        <f t="shared" si="101"/>
        <v>2</v>
      </c>
      <c r="B6477">
        <v>3009837</v>
      </c>
      <c r="C6477">
        <v>1400</v>
      </c>
      <c r="D6477">
        <v>1500</v>
      </c>
      <c r="E6477"/>
      <c r="F6477" t="s">
        <v>253</v>
      </c>
      <c r="G6477">
        <v>2</v>
      </c>
      <c r="H6477">
        <v>0</v>
      </c>
      <c r="I6477">
        <v>0</v>
      </c>
      <c r="J6477">
        <v>0</v>
      </c>
      <c r="K6477">
        <v>0</v>
      </c>
      <c r="L6477">
        <v>0</v>
      </c>
      <c r="M6477" t="s">
        <v>4597</v>
      </c>
    </row>
    <row r="6478" spans="1:13">
      <c r="A6478" s="13">
        <f t="shared" si="101"/>
        <v>3</v>
      </c>
      <c r="B6478">
        <v>3009838</v>
      </c>
      <c r="C6478">
        <v>1400</v>
      </c>
      <c r="D6478">
        <v>1500</v>
      </c>
      <c r="E6478"/>
      <c r="F6478" t="s">
        <v>253</v>
      </c>
      <c r="G6478">
        <v>3</v>
      </c>
      <c r="H6478">
        <v>0</v>
      </c>
      <c r="I6478">
        <v>0</v>
      </c>
      <c r="J6478">
        <v>0</v>
      </c>
      <c r="K6478">
        <v>0</v>
      </c>
      <c r="L6478">
        <v>0</v>
      </c>
      <c r="M6478" t="s">
        <v>4598</v>
      </c>
    </row>
    <row r="6479" spans="1:13">
      <c r="A6479" s="13">
        <f t="shared" si="101"/>
        <v>15</v>
      </c>
      <c r="B6479">
        <v>3009839</v>
      </c>
      <c r="C6479">
        <v>1400</v>
      </c>
      <c r="D6479">
        <v>1500</v>
      </c>
      <c r="E6479"/>
      <c r="F6479" t="s">
        <v>253</v>
      </c>
      <c r="G6479">
        <v>15</v>
      </c>
      <c r="H6479">
        <v>0</v>
      </c>
      <c r="I6479">
        <v>0</v>
      </c>
      <c r="J6479">
        <v>0</v>
      </c>
      <c r="K6479">
        <v>0</v>
      </c>
      <c r="L6479">
        <v>0</v>
      </c>
      <c r="M6479" t="s">
        <v>4599</v>
      </c>
    </row>
    <row r="6480" spans="1:13">
      <c r="A6480" s="13">
        <f t="shared" si="101"/>
        <v>1</v>
      </c>
      <c r="B6480">
        <v>3009840</v>
      </c>
      <c r="C6480">
        <v>1400</v>
      </c>
      <c r="D6480">
        <v>1500</v>
      </c>
      <c r="E6480"/>
      <c r="F6480" t="s">
        <v>253</v>
      </c>
      <c r="G6480">
        <v>1</v>
      </c>
      <c r="H6480">
        <v>0</v>
      </c>
      <c r="I6480">
        <v>0</v>
      </c>
      <c r="J6480">
        <v>0</v>
      </c>
      <c r="K6480">
        <v>0</v>
      </c>
      <c r="L6480">
        <v>0</v>
      </c>
      <c r="M6480" t="s">
        <v>7586</v>
      </c>
    </row>
    <row r="6481" spans="1:13">
      <c r="A6481" s="13">
        <f t="shared" si="101"/>
        <v>3</v>
      </c>
      <c r="B6481">
        <v>3009841</v>
      </c>
      <c r="C6481">
        <v>1400</v>
      </c>
      <c r="D6481">
        <v>1500</v>
      </c>
      <c r="E6481"/>
      <c r="F6481" t="s">
        <v>253</v>
      </c>
      <c r="G6481">
        <v>3</v>
      </c>
      <c r="H6481">
        <v>0</v>
      </c>
      <c r="I6481">
        <v>0</v>
      </c>
      <c r="J6481">
        <v>0</v>
      </c>
      <c r="K6481">
        <v>0</v>
      </c>
      <c r="L6481">
        <v>0</v>
      </c>
      <c r="M6481" t="s">
        <v>4600</v>
      </c>
    </row>
    <row r="6482" spans="1:13">
      <c r="A6482" s="13">
        <f t="shared" si="101"/>
        <v>1</v>
      </c>
      <c r="B6482">
        <v>3009842</v>
      </c>
      <c r="C6482">
        <v>1400</v>
      </c>
      <c r="D6482">
        <v>1500</v>
      </c>
      <c r="E6482"/>
      <c r="F6482" t="s">
        <v>253</v>
      </c>
      <c r="G6482">
        <v>1</v>
      </c>
      <c r="H6482">
        <v>0</v>
      </c>
      <c r="I6482">
        <v>0</v>
      </c>
      <c r="J6482">
        <v>0</v>
      </c>
      <c r="K6482">
        <v>0</v>
      </c>
      <c r="L6482">
        <v>0</v>
      </c>
      <c r="M6482" t="s">
        <v>4601</v>
      </c>
    </row>
    <row r="6483" spans="1:13">
      <c r="A6483" s="13">
        <f t="shared" si="101"/>
        <v>3</v>
      </c>
      <c r="B6483">
        <v>3009843</v>
      </c>
      <c r="C6483">
        <v>1400</v>
      </c>
      <c r="D6483">
        <v>1500</v>
      </c>
      <c r="E6483"/>
      <c r="F6483" t="s">
        <v>253</v>
      </c>
      <c r="G6483">
        <v>3</v>
      </c>
      <c r="H6483">
        <v>0</v>
      </c>
      <c r="I6483">
        <v>0</v>
      </c>
      <c r="J6483">
        <v>0</v>
      </c>
      <c r="K6483">
        <v>0</v>
      </c>
      <c r="L6483">
        <v>0</v>
      </c>
      <c r="M6483" t="s">
        <v>4602</v>
      </c>
    </row>
    <row r="6484" spans="1:13">
      <c r="A6484" s="13">
        <f t="shared" si="101"/>
        <v>2</v>
      </c>
      <c r="B6484">
        <v>3009845</v>
      </c>
      <c r="C6484">
        <v>1400</v>
      </c>
      <c r="D6484">
        <v>1500</v>
      </c>
      <c r="E6484"/>
      <c r="F6484" t="s">
        <v>253</v>
      </c>
      <c r="G6484">
        <v>2</v>
      </c>
      <c r="H6484">
        <v>0</v>
      </c>
      <c r="I6484">
        <v>0</v>
      </c>
      <c r="J6484">
        <v>0</v>
      </c>
      <c r="K6484">
        <v>0</v>
      </c>
      <c r="L6484">
        <v>0</v>
      </c>
      <c r="M6484" t="s">
        <v>4603</v>
      </c>
    </row>
    <row r="6485" spans="1:13">
      <c r="A6485" s="13">
        <f t="shared" si="101"/>
        <v>7</v>
      </c>
      <c r="B6485">
        <v>3009846</v>
      </c>
      <c r="C6485">
        <v>1400</v>
      </c>
      <c r="D6485">
        <v>1500</v>
      </c>
      <c r="E6485"/>
      <c r="F6485" t="s">
        <v>253</v>
      </c>
      <c r="G6485">
        <v>7</v>
      </c>
      <c r="H6485">
        <v>0</v>
      </c>
      <c r="I6485">
        <v>0</v>
      </c>
      <c r="J6485">
        <v>0</v>
      </c>
      <c r="K6485">
        <v>0</v>
      </c>
      <c r="L6485">
        <v>0</v>
      </c>
      <c r="M6485" t="s">
        <v>4604</v>
      </c>
    </row>
    <row r="6486" spans="1:13">
      <c r="A6486" s="13">
        <f t="shared" si="101"/>
        <v>1</v>
      </c>
      <c r="B6486">
        <v>3009848</v>
      </c>
      <c r="C6486">
        <v>1400</v>
      </c>
      <c r="D6486">
        <v>1500</v>
      </c>
      <c r="E6486"/>
      <c r="F6486" t="s">
        <v>253</v>
      </c>
      <c r="G6486">
        <v>1</v>
      </c>
      <c r="H6486">
        <v>0</v>
      </c>
      <c r="I6486">
        <v>0</v>
      </c>
      <c r="J6486">
        <v>0</v>
      </c>
      <c r="K6486">
        <v>0</v>
      </c>
      <c r="L6486">
        <v>0</v>
      </c>
      <c r="M6486" t="s">
        <v>4605</v>
      </c>
    </row>
    <row r="6487" spans="1:13">
      <c r="A6487" s="13">
        <f t="shared" si="101"/>
        <v>3</v>
      </c>
      <c r="B6487">
        <v>3009849</v>
      </c>
      <c r="C6487">
        <v>1400</v>
      </c>
      <c r="D6487">
        <v>1500</v>
      </c>
      <c r="E6487"/>
      <c r="F6487" t="s">
        <v>253</v>
      </c>
      <c r="G6487">
        <v>3</v>
      </c>
      <c r="H6487">
        <v>0</v>
      </c>
      <c r="I6487">
        <v>0</v>
      </c>
      <c r="J6487">
        <v>0</v>
      </c>
      <c r="K6487">
        <v>0</v>
      </c>
      <c r="L6487">
        <v>0</v>
      </c>
      <c r="M6487" t="s">
        <v>4606</v>
      </c>
    </row>
    <row r="6488" spans="1:13">
      <c r="A6488" s="13">
        <f t="shared" si="101"/>
        <v>6</v>
      </c>
      <c r="B6488">
        <v>3009850</v>
      </c>
      <c r="C6488">
        <v>1400</v>
      </c>
      <c r="D6488">
        <v>1500</v>
      </c>
      <c r="E6488"/>
      <c r="F6488" t="s">
        <v>253</v>
      </c>
      <c r="G6488">
        <v>6</v>
      </c>
      <c r="H6488">
        <v>0</v>
      </c>
      <c r="I6488">
        <v>0</v>
      </c>
      <c r="J6488">
        <v>0</v>
      </c>
      <c r="K6488">
        <v>0</v>
      </c>
      <c r="L6488">
        <v>0</v>
      </c>
      <c r="M6488" t="s">
        <v>4607</v>
      </c>
    </row>
    <row r="6489" spans="1:13">
      <c r="A6489" s="13">
        <f t="shared" si="101"/>
        <v>1</v>
      </c>
      <c r="B6489">
        <v>3009851</v>
      </c>
      <c r="C6489">
        <v>1400</v>
      </c>
      <c r="D6489">
        <v>1500</v>
      </c>
      <c r="E6489"/>
      <c r="F6489" t="s">
        <v>253</v>
      </c>
      <c r="G6489">
        <v>1</v>
      </c>
      <c r="H6489">
        <v>0</v>
      </c>
      <c r="I6489">
        <v>0</v>
      </c>
      <c r="J6489">
        <v>0</v>
      </c>
      <c r="K6489">
        <v>0</v>
      </c>
      <c r="L6489">
        <v>0</v>
      </c>
      <c r="M6489" t="s">
        <v>4608</v>
      </c>
    </row>
    <row r="6490" spans="1:13">
      <c r="A6490" s="13">
        <f t="shared" si="101"/>
        <v>9</v>
      </c>
      <c r="B6490">
        <v>3009852</v>
      </c>
      <c r="C6490">
        <v>1400</v>
      </c>
      <c r="D6490">
        <v>1500</v>
      </c>
      <c r="E6490"/>
      <c r="F6490" t="s">
        <v>253</v>
      </c>
      <c r="G6490">
        <v>9</v>
      </c>
      <c r="H6490">
        <v>0</v>
      </c>
      <c r="I6490">
        <v>0</v>
      </c>
      <c r="J6490">
        <v>0</v>
      </c>
      <c r="K6490">
        <v>0</v>
      </c>
      <c r="L6490">
        <v>0</v>
      </c>
      <c r="M6490" t="s">
        <v>4609</v>
      </c>
    </row>
    <row r="6491" spans="1:13">
      <c r="A6491" s="13">
        <f t="shared" si="101"/>
        <v>1</v>
      </c>
      <c r="B6491">
        <v>3009854</v>
      </c>
      <c r="C6491">
        <v>1400</v>
      </c>
      <c r="D6491">
        <v>1500</v>
      </c>
      <c r="E6491"/>
      <c r="F6491" t="s">
        <v>253</v>
      </c>
      <c r="G6491">
        <v>1</v>
      </c>
      <c r="H6491">
        <v>0</v>
      </c>
      <c r="I6491">
        <v>0</v>
      </c>
      <c r="J6491">
        <v>0</v>
      </c>
      <c r="K6491">
        <v>0</v>
      </c>
      <c r="L6491">
        <v>0</v>
      </c>
      <c r="M6491" t="s">
        <v>4610</v>
      </c>
    </row>
    <row r="6492" spans="1:13">
      <c r="A6492" s="13">
        <f t="shared" si="101"/>
        <v>6</v>
      </c>
      <c r="B6492">
        <v>3009855</v>
      </c>
      <c r="C6492">
        <v>1400</v>
      </c>
      <c r="D6492">
        <v>1500</v>
      </c>
      <c r="E6492"/>
      <c r="F6492" t="s">
        <v>253</v>
      </c>
      <c r="G6492">
        <v>6</v>
      </c>
      <c r="H6492">
        <v>0</v>
      </c>
      <c r="I6492">
        <v>0</v>
      </c>
      <c r="J6492">
        <v>0</v>
      </c>
      <c r="K6492">
        <v>0</v>
      </c>
      <c r="L6492">
        <v>0</v>
      </c>
      <c r="M6492" t="s">
        <v>4611</v>
      </c>
    </row>
    <row r="6493" spans="1:13">
      <c r="A6493" s="13">
        <f t="shared" si="101"/>
        <v>4</v>
      </c>
      <c r="B6493">
        <v>3009856</v>
      </c>
      <c r="C6493">
        <v>1400</v>
      </c>
      <c r="D6493">
        <v>1500</v>
      </c>
      <c r="E6493"/>
      <c r="F6493" t="s">
        <v>253</v>
      </c>
      <c r="G6493">
        <v>4</v>
      </c>
      <c r="H6493">
        <v>0</v>
      </c>
      <c r="I6493">
        <v>0</v>
      </c>
      <c r="J6493">
        <v>0</v>
      </c>
      <c r="K6493">
        <v>0</v>
      </c>
      <c r="L6493">
        <v>0</v>
      </c>
      <c r="M6493" t="s">
        <v>4612</v>
      </c>
    </row>
    <row r="6494" spans="1:13">
      <c r="A6494" s="13">
        <f t="shared" si="101"/>
        <v>6</v>
      </c>
      <c r="B6494">
        <v>3009857</v>
      </c>
      <c r="C6494">
        <v>1400</v>
      </c>
      <c r="D6494">
        <v>1500</v>
      </c>
      <c r="E6494"/>
      <c r="F6494" t="s">
        <v>253</v>
      </c>
      <c r="G6494">
        <v>6</v>
      </c>
      <c r="H6494">
        <v>0</v>
      </c>
      <c r="I6494">
        <v>0</v>
      </c>
      <c r="J6494">
        <v>0</v>
      </c>
      <c r="K6494">
        <v>0</v>
      </c>
      <c r="L6494">
        <v>0</v>
      </c>
      <c r="M6494" t="s">
        <v>4613</v>
      </c>
    </row>
    <row r="6495" spans="1:13">
      <c r="A6495" s="13">
        <f t="shared" si="101"/>
        <v>10</v>
      </c>
      <c r="B6495">
        <v>3009858</v>
      </c>
      <c r="C6495">
        <v>1400</v>
      </c>
      <c r="D6495">
        <v>1500</v>
      </c>
      <c r="E6495"/>
      <c r="F6495" t="s">
        <v>253</v>
      </c>
      <c r="G6495">
        <v>10</v>
      </c>
      <c r="H6495">
        <v>0</v>
      </c>
      <c r="I6495">
        <v>0</v>
      </c>
      <c r="J6495">
        <v>0</v>
      </c>
      <c r="K6495">
        <v>0</v>
      </c>
      <c r="L6495">
        <v>0</v>
      </c>
      <c r="M6495" t="s">
        <v>9303</v>
      </c>
    </row>
    <row r="6496" spans="1:13">
      <c r="A6496" s="13">
        <f t="shared" si="101"/>
        <v>9</v>
      </c>
      <c r="B6496">
        <v>3009859</v>
      </c>
      <c r="C6496">
        <v>1400</v>
      </c>
      <c r="D6496">
        <v>1500</v>
      </c>
      <c r="E6496"/>
      <c r="F6496" t="s">
        <v>253</v>
      </c>
      <c r="G6496">
        <v>9</v>
      </c>
      <c r="H6496">
        <v>0</v>
      </c>
      <c r="I6496">
        <v>0</v>
      </c>
      <c r="J6496">
        <v>0</v>
      </c>
      <c r="K6496">
        <v>0</v>
      </c>
      <c r="L6496">
        <v>0</v>
      </c>
      <c r="M6496" t="s">
        <v>4614</v>
      </c>
    </row>
    <row r="6497" spans="1:13">
      <c r="A6497" s="13">
        <f t="shared" si="101"/>
        <v>4</v>
      </c>
      <c r="B6497">
        <v>3009861</v>
      </c>
      <c r="C6497">
        <v>1400</v>
      </c>
      <c r="D6497">
        <v>1500</v>
      </c>
      <c r="E6497"/>
      <c r="F6497" t="s">
        <v>253</v>
      </c>
      <c r="G6497">
        <v>4</v>
      </c>
      <c r="H6497">
        <v>0</v>
      </c>
      <c r="I6497">
        <v>0</v>
      </c>
      <c r="J6497">
        <v>0</v>
      </c>
      <c r="K6497">
        <v>0</v>
      </c>
      <c r="L6497">
        <v>0</v>
      </c>
      <c r="M6497" t="s">
        <v>4615</v>
      </c>
    </row>
    <row r="6498" spans="1:13">
      <c r="A6498" s="13">
        <f t="shared" si="101"/>
        <v>1</v>
      </c>
      <c r="B6498">
        <v>3009862</v>
      </c>
      <c r="C6498">
        <v>1400</v>
      </c>
      <c r="D6498">
        <v>1500</v>
      </c>
      <c r="E6498"/>
      <c r="F6498" t="s">
        <v>253</v>
      </c>
      <c r="G6498">
        <v>1</v>
      </c>
      <c r="H6498">
        <v>0</v>
      </c>
      <c r="I6498">
        <v>0</v>
      </c>
      <c r="J6498">
        <v>0</v>
      </c>
      <c r="K6498">
        <v>0</v>
      </c>
      <c r="L6498">
        <v>0</v>
      </c>
      <c r="M6498" t="s">
        <v>4616</v>
      </c>
    </row>
    <row r="6499" spans="1:13">
      <c r="A6499" s="13">
        <f t="shared" si="101"/>
        <v>1</v>
      </c>
      <c r="B6499">
        <v>3009863</v>
      </c>
      <c r="C6499">
        <v>1400</v>
      </c>
      <c r="D6499">
        <v>1500</v>
      </c>
      <c r="E6499"/>
      <c r="F6499" t="s">
        <v>253</v>
      </c>
      <c r="G6499">
        <v>1</v>
      </c>
      <c r="H6499">
        <v>0</v>
      </c>
      <c r="I6499">
        <v>0</v>
      </c>
      <c r="J6499">
        <v>0</v>
      </c>
      <c r="K6499">
        <v>0</v>
      </c>
      <c r="L6499">
        <v>0</v>
      </c>
      <c r="M6499" t="s">
        <v>4617</v>
      </c>
    </row>
    <row r="6500" spans="1:13">
      <c r="A6500" s="13">
        <f t="shared" si="101"/>
        <v>1</v>
      </c>
      <c r="B6500">
        <v>3009864</v>
      </c>
      <c r="C6500">
        <v>1400</v>
      </c>
      <c r="D6500">
        <v>1500</v>
      </c>
      <c r="E6500"/>
      <c r="F6500" t="s">
        <v>253</v>
      </c>
      <c r="G6500">
        <v>1</v>
      </c>
      <c r="H6500">
        <v>0</v>
      </c>
      <c r="I6500">
        <v>0</v>
      </c>
      <c r="J6500">
        <v>0</v>
      </c>
      <c r="K6500">
        <v>0</v>
      </c>
      <c r="L6500">
        <v>0</v>
      </c>
      <c r="M6500" t="s">
        <v>4618</v>
      </c>
    </row>
    <row r="6501" spans="1:13">
      <c r="A6501" s="13">
        <f t="shared" si="101"/>
        <v>8</v>
      </c>
      <c r="B6501">
        <v>3009865</v>
      </c>
      <c r="C6501">
        <v>1400</v>
      </c>
      <c r="D6501">
        <v>1500</v>
      </c>
      <c r="E6501"/>
      <c r="F6501" t="s">
        <v>253</v>
      </c>
      <c r="G6501">
        <v>8</v>
      </c>
      <c r="H6501">
        <v>0</v>
      </c>
      <c r="I6501">
        <v>0</v>
      </c>
      <c r="J6501">
        <v>0</v>
      </c>
      <c r="K6501">
        <v>0</v>
      </c>
      <c r="L6501">
        <v>0</v>
      </c>
      <c r="M6501" t="s">
        <v>4619</v>
      </c>
    </row>
    <row r="6502" spans="1:13">
      <c r="A6502" s="13">
        <f t="shared" si="101"/>
        <v>6</v>
      </c>
      <c r="B6502">
        <v>3009867</v>
      </c>
      <c r="C6502">
        <v>1400</v>
      </c>
      <c r="D6502">
        <v>1500</v>
      </c>
      <c r="E6502"/>
      <c r="F6502" t="s">
        <v>253</v>
      </c>
      <c r="G6502">
        <v>6</v>
      </c>
      <c r="H6502">
        <v>0</v>
      </c>
      <c r="I6502">
        <v>0</v>
      </c>
      <c r="J6502">
        <v>0</v>
      </c>
      <c r="K6502">
        <v>0</v>
      </c>
      <c r="L6502">
        <v>0</v>
      </c>
      <c r="M6502" t="s">
        <v>4620</v>
      </c>
    </row>
    <row r="6503" spans="1:13">
      <c r="A6503" s="13">
        <f t="shared" si="101"/>
        <v>1981</v>
      </c>
      <c r="B6503">
        <v>3009869</v>
      </c>
      <c r="C6503">
        <v>1380</v>
      </c>
      <c r="D6503">
        <v>1500</v>
      </c>
      <c r="E6503"/>
      <c r="F6503" t="s">
        <v>253</v>
      </c>
      <c r="G6503" s="177">
        <v>1981</v>
      </c>
      <c r="H6503">
        <v>0</v>
      </c>
      <c r="I6503">
        <v>0</v>
      </c>
      <c r="J6503">
        <v>0</v>
      </c>
      <c r="K6503">
        <v>0</v>
      </c>
      <c r="L6503">
        <v>0</v>
      </c>
      <c r="M6503" t="s">
        <v>4621</v>
      </c>
    </row>
    <row r="6504" spans="1:13">
      <c r="A6504" s="13">
        <f t="shared" si="101"/>
        <v>1</v>
      </c>
      <c r="B6504">
        <v>3009870</v>
      </c>
      <c r="C6504">
        <v>1400</v>
      </c>
      <c r="D6504">
        <v>1500</v>
      </c>
      <c r="E6504"/>
      <c r="F6504" t="s">
        <v>253</v>
      </c>
      <c r="G6504">
        <v>1</v>
      </c>
      <c r="H6504">
        <v>0</v>
      </c>
      <c r="I6504">
        <v>0</v>
      </c>
      <c r="J6504">
        <v>0</v>
      </c>
      <c r="K6504">
        <v>0</v>
      </c>
      <c r="L6504">
        <v>0</v>
      </c>
      <c r="M6504" t="s">
        <v>4622</v>
      </c>
    </row>
    <row r="6505" spans="1:13">
      <c r="A6505" s="13">
        <f t="shared" si="101"/>
        <v>3</v>
      </c>
      <c r="B6505">
        <v>3009871</v>
      </c>
      <c r="C6505">
        <v>1400</v>
      </c>
      <c r="D6505">
        <v>1500</v>
      </c>
      <c r="E6505"/>
      <c r="F6505" t="s">
        <v>253</v>
      </c>
      <c r="G6505">
        <v>3</v>
      </c>
      <c r="H6505">
        <v>0</v>
      </c>
      <c r="I6505">
        <v>0</v>
      </c>
      <c r="J6505">
        <v>1</v>
      </c>
      <c r="K6505">
        <v>0</v>
      </c>
      <c r="L6505">
        <v>0</v>
      </c>
      <c r="M6505" t="s">
        <v>4623</v>
      </c>
    </row>
    <row r="6506" spans="1:13">
      <c r="A6506" s="13">
        <f t="shared" si="101"/>
        <v>1</v>
      </c>
      <c r="B6506">
        <v>3009872</v>
      </c>
      <c r="C6506">
        <v>1400</v>
      </c>
      <c r="D6506">
        <v>1500</v>
      </c>
      <c r="E6506"/>
      <c r="F6506" t="s">
        <v>253</v>
      </c>
      <c r="G6506">
        <v>1</v>
      </c>
      <c r="H6506">
        <v>0</v>
      </c>
      <c r="I6506">
        <v>0</v>
      </c>
      <c r="J6506">
        <v>0</v>
      </c>
      <c r="K6506">
        <v>0</v>
      </c>
      <c r="L6506">
        <v>0</v>
      </c>
      <c r="M6506" t="s">
        <v>4624</v>
      </c>
    </row>
    <row r="6507" spans="1:13">
      <c r="A6507" s="13">
        <f t="shared" si="101"/>
        <v>2</v>
      </c>
      <c r="B6507">
        <v>3009873</v>
      </c>
      <c r="C6507">
        <v>1400</v>
      </c>
      <c r="D6507">
        <v>1500</v>
      </c>
      <c r="E6507"/>
      <c r="F6507" t="s">
        <v>253</v>
      </c>
      <c r="G6507">
        <v>2</v>
      </c>
      <c r="H6507">
        <v>0</v>
      </c>
      <c r="I6507">
        <v>0</v>
      </c>
      <c r="J6507">
        <v>0</v>
      </c>
      <c r="K6507">
        <v>0</v>
      </c>
      <c r="L6507">
        <v>0</v>
      </c>
      <c r="M6507" t="s">
        <v>4625</v>
      </c>
    </row>
    <row r="6508" spans="1:13">
      <c r="A6508" s="13">
        <f t="shared" si="101"/>
        <v>2</v>
      </c>
      <c r="B6508">
        <v>3009874</v>
      </c>
      <c r="C6508">
        <v>1400</v>
      </c>
      <c r="D6508">
        <v>1500</v>
      </c>
      <c r="E6508"/>
      <c r="F6508" t="s">
        <v>253</v>
      </c>
      <c r="G6508">
        <v>2</v>
      </c>
      <c r="H6508">
        <v>0</v>
      </c>
      <c r="I6508">
        <v>0</v>
      </c>
      <c r="J6508">
        <v>0</v>
      </c>
      <c r="K6508">
        <v>0</v>
      </c>
      <c r="L6508">
        <v>0</v>
      </c>
      <c r="M6508" t="s">
        <v>4626</v>
      </c>
    </row>
    <row r="6509" spans="1:13">
      <c r="A6509" s="13">
        <f t="shared" si="101"/>
        <v>10</v>
      </c>
      <c r="B6509">
        <v>3009875</v>
      </c>
      <c r="C6509">
        <v>1400</v>
      </c>
      <c r="D6509">
        <v>1500</v>
      </c>
      <c r="E6509"/>
      <c r="F6509" t="s">
        <v>253</v>
      </c>
      <c r="G6509">
        <v>10</v>
      </c>
      <c r="H6509">
        <v>0</v>
      </c>
      <c r="I6509">
        <v>0</v>
      </c>
      <c r="J6509">
        <v>0</v>
      </c>
      <c r="K6509">
        <v>0</v>
      </c>
      <c r="L6509">
        <v>0</v>
      </c>
      <c r="M6509" t="s">
        <v>4627</v>
      </c>
    </row>
    <row r="6510" spans="1:13">
      <c r="A6510" s="13">
        <f t="shared" si="101"/>
        <v>19</v>
      </c>
      <c r="B6510">
        <v>3009876</v>
      </c>
      <c r="C6510">
        <v>1400</v>
      </c>
      <c r="D6510">
        <v>1500</v>
      </c>
      <c r="E6510"/>
      <c r="F6510" t="s">
        <v>253</v>
      </c>
      <c r="G6510">
        <v>19</v>
      </c>
      <c r="H6510">
        <v>0</v>
      </c>
      <c r="I6510">
        <v>0</v>
      </c>
      <c r="J6510">
        <v>0</v>
      </c>
      <c r="K6510">
        <v>0</v>
      </c>
      <c r="L6510">
        <v>0</v>
      </c>
      <c r="M6510" t="s">
        <v>4628</v>
      </c>
    </row>
    <row r="6511" spans="1:13">
      <c r="A6511" s="13">
        <f t="shared" si="101"/>
        <v>1</v>
      </c>
      <c r="B6511">
        <v>3009877</v>
      </c>
      <c r="C6511">
        <v>1400</v>
      </c>
      <c r="D6511">
        <v>1500</v>
      </c>
      <c r="E6511"/>
      <c r="F6511" t="s">
        <v>253</v>
      </c>
      <c r="G6511">
        <v>1</v>
      </c>
      <c r="H6511">
        <v>0</v>
      </c>
      <c r="I6511">
        <v>0</v>
      </c>
      <c r="J6511">
        <v>0</v>
      </c>
      <c r="K6511">
        <v>0</v>
      </c>
      <c r="L6511">
        <v>0</v>
      </c>
      <c r="M6511" t="s">
        <v>4629</v>
      </c>
    </row>
    <row r="6512" spans="1:13">
      <c r="A6512" s="13">
        <f t="shared" si="101"/>
        <v>8970</v>
      </c>
      <c r="B6512">
        <v>3009878</v>
      </c>
      <c r="C6512">
        <v>1400</v>
      </c>
      <c r="D6512">
        <v>1500</v>
      </c>
      <c r="E6512"/>
      <c r="F6512" t="s">
        <v>253</v>
      </c>
      <c r="G6512" s="177">
        <v>8970</v>
      </c>
      <c r="H6512">
        <v>0</v>
      </c>
      <c r="I6512">
        <v>0</v>
      </c>
      <c r="J6512">
        <v>0</v>
      </c>
      <c r="K6512">
        <v>0</v>
      </c>
      <c r="L6512">
        <v>0</v>
      </c>
      <c r="M6512" t="s">
        <v>4630</v>
      </c>
    </row>
    <row r="6513" spans="1:13">
      <c r="A6513" s="13">
        <f t="shared" si="101"/>
        <v>1</v>
      </c>
      <c r="B6513">
        <v>3009879</v>
      </c>
      <c r="C6513">
        <v>1400</v>
      </c>
      <c r="D6513">
        <v>1500</v>
      </c>
      <c r="E6513"/>
      <c r="F6513" t="s">
        <v>253</v>
      </c>
      <c r="G6513">
        <v>1</v>
      </c>
      <c r="H6513">
        <v>0</v>
      </c>
      <c r="I6513">
        <v>0</v>
      </c>
      <c r="J6513">
        <v>0</v>
      </c>
      <c r="K6513">
        <v>0</v>
      </c>
      <c r="L6513">
        <v>0</v>
      </c>
      <c r="M6513" t="s">
        <v>7735</v>
      </c>
    </row>
    <row r="6514" spans="1:13">
      <c r="A6514" s="13">
        <f t="shared" si="101"/>
        <v>5</v>
      </c>
      <c r="B6514">
        <v>3009880</v>
      </c>
      <c r="C6514">
        <v>1400</v>
      </c>
      <c r="D6514">
        <v>1500</v>
      </c>
      <c r="E6514"/>
      <c r="F6514" t="s">
        <v>253</v>
      </c>
      <c r="G6514">
        <v>5</v>
      </c>
      <c r="H6514">
        <v>0</v>
      </c>
      <c r="I6514">
        <v>0</v>
      </c>
      <c r="J6514">
        <v>0</v>
      </c>
      <c r="K6514">
        <v>0</v>
      </c>
      <c r="L6514">
        <v>0</v>
      </c>
      <c r="M6514" t="s">
        <v>8269</v>
      </c>
    </row>
    <row r="6515" spans="1:13">
      <c r="A6515" s="13">
        <f t="shared" si="101"/>
        <v>3</v>
      </c>
      <c r="B6515">
        <v>3009881</v>
      </c>
      <c r="C6515">
        <v>1400</v>
      </c>
      <c r="D6515">
        <v>1500</v>
      </c>
      <c r="E6515"/>
      <c r="F6515" t="s">
        <v>253</v>
      </c>
      <c r="G6515">
        <v>3</v>
      </c>
      <c r="H6515">
        <v>0</v>
      </c>
      <c r="I6515">
        <v>0</v>
      </c>
      <c r="J6515">
        <v>0</v>
      </c>
      <c r="K6515">
        <v>0</v>
      </c>
      <c r="L6515">
        <v>0</v>
      </c>
      <c r="M6515" t="s">
        <v>4631</v>
      </c>
    </row>
    <row r="6516" spans="1:13">
      <c r="A6516" s="13">
        <f t="shared" si="101"/>
        <v>1</v>
      </c>
      <c r="B6516">
        <v>3009882</v>
      </c>
      <c r="C6516">
        <v>1400</v>
      </c>
      <c r="D6516">
        <v>1500</v>
      </c>
      <c r="E6516"/>
      <c r="F6516" t="s">
        <v>253</v>
      </c>
      <c r="G6516">
        <v>1</v>
      </c>
      <c r="H6516">
        <v>0</v>
      </c>
      <c r="I6516">
        <v>0</v>
      </c>
      <c r="J6516">
        <v>0</v>
      </c>
      <c r="K6516">
        <v>0</v>
      </c>
      <c r="L6516">
        <v>0</v>
      </c>
      <c r="M6516" t="s">
        <v>4632</v>
      </c>
    </row>
    <row r="6517" spans="1:13">
      <c r="A6517" s="13">
        <f t="shared" si="101"/>
        <v>1</v>
      </c>
      <c r="B6517">
        <v>3009883</v>
      </c>
      <c r="C6517">
        <v>1400</v>
      </c>
      <c r="D6517">
        <v>1500</v>
      </c>
      <c r="E6517"/>
      <c r="F6517" t="s">
        <v>253</v>
      </c>
      <c r="G6517">
        <v>1</v>
      </c>
      <c r="H6517">
        <v>0</v>
      </c>
      <c r="I6517">
        <v>0</v>
      </c>
      <c r="J6517">
        <v>0</v>
      </c>
      <c r="K6517">
        <v>0</v>
      </c>
      <c r="L6517">
        <v>0</v>
      </c>
      <c r="M6517" t="s">
        <v>4633</v>
      </c>
    </row>
    <row r="6518" spans="1:13">
      <c r="A6518" s="13">
        <f t="shared" si="101"/>
        <v>1</v>
      </c>
      <c r="B6518">
        <v>3009884</v>
      </c>
      <c r="C6518">
        <v>1400</v>
      </c>
      <c r="D6518">
        <v>1500</v>
      </c>
      <c r="E6518"/>
      <c r="F6518" t="s">
        <v>253</v>
      </c>
      <c r="G6518">
        <v>1</v>
      </c>
      <c r="H6518">
        <v>0</v>
      </c>
      <c r="I6518">
        <v>0</v>
      </c>
      <c r="J6518">
        <v>0</v>
      </c>
      <c r="K6518">
        <v>0</v>
      </c>
      <c r="L6518">
        <v>0</v>
      </c>
      <c r="M6518" t="s">
        <v>8723</v>
      </c>
    </row>
    <row r="6519" spans="1:13">
      <c r="A6519" s="13">
        <f t="shared" si="101"/>
        <v>1</v>
      </c>
      <c r="B6519">
        <v>3009885</v>
      </c>
      <c r="C6519">
        <v>1400</v>
      </c>
      <c r="D6519">
        <v>1500</v>
      </c>
      <c r="E6519"/>
      <c r="F6519" t="s">
        <v>253</v>
      </c>
      <c r="G6519">
        <v>1</v>
      </c>
      <c r="H6519">
        <v>0</v>
      </c>
      <c r="I6519">
        <v>0</v>
      </c>
      <c r="J6519">
        <v>0</v>
      </c>
      <c r="K6519">
        <v>0</v>
      </c>
      <c r="L6519">
        <v>0</v>
      </c>
      <c r="M6519" t="s">
        <v>4634</v>
      </c>
    </row>
    <row r="6520" spans="1:13">
      <c r="A6520" s="13">
        <f t="shared" si="101"/>
        <v>8</v>
      </c>
      <c r="B6520">
        <v>3009886</v>
      </c>
      <c r="C6520">
        <v>1400</v>
      </c>
      <c r="D6520">
        <v>1500</v>
      </c>
      <c r="E6520"/>
      <c r="F6520" t="s">
        <v>253</v>
      </c>
      <c r="G6520">
        <v>8</v>
      </c>
      <c r="H6520">
        <v>0</v>
      </c>
      <c r="I6520">
        <v>0</v>
      </c>
      <c r="J6520">
        <v>0</v>
      </c>
      <c r="K6520">
        <v>0</v>
      </c>
      <c r="L6520">
        <v>0</v>
      </c>
      <c r="M6520" t="s">
        <v>4635</v>
      </c>
    </row>
    <row r="6521" spans="1:13">
      <c r="A6521" s="13">
        <f t="shared" si="101"/>
        <v>4</v>
      </c>
      <c r="B6521">
        <v>3009887</v>
      </c>
      <c r="C6521">
        <v>1400</v>
      </c>
      <c r="D6521">
        <v>1500</v>
      </c>
      <c r="E6521"/>
      <c r="F6521" t="s">
        <v>253</v>
      </c>
      <c r="G6521">
        <v>4</v>
      </c>
      <c r="H6521">
        <v>0</v>
      </c>
      <c r="I6521">
        <v>0</v>
      </c>
      <c r="J6521">
        <v>0</v>
      </c>
      <c r="K6521">
        <v>0</v>
      </c>
      <c r="L6521">
        <v>0</v>
      </c>
      <c r="M6521" t="s">
        <v>4636</v>
      </c>
    </row>
    <row r="6522" spans="1:13">
      <c r="A6522" s="13">
        <f t="shared" si="101"/>
        <v>3</v>
      </c>
      <c r="B6522">
        <v>3009888</v>
      </c>
      <c r="C6522">
        <v>1400</v>
      </c>
      <c r="D6522">
        <v>1500</v>
      </c>
      <c r="E6522"/>
      <c r="F6522" t="s">
        <v>253</v>
      </c>
      <c r="G6522">
        <v>3</v>
      </c>
      <c r="H6522">
        <v>0</v>
      </c>
      <c r="I6522">
        <v>0</v>
      </c>
      <c r="J6522">
        <v>0</v>
      </c>
      <c r="K6522">
        <v>0</v>
      </c>
      <c r="L6522">
        <v>0</v>
      </c>
      <c r="M6522" t="s">
        <v>4637</v>
      </c>
    </row>
    <row r="6523" spans="1:13">
      <c r="A6523" s="13">
        <f t="shared" si="101"/>
        <v>9</v>
      </c>
      <c r="B6523">
        <v>3009889</v>
      </c>
      <c r="C6523">
        <v>1400</v>
      </c>
      <c r="D6523">
        <v>1500</v>
      </c>
      <c r="E6523"/>
      <c r="F6523" t="s">
        <v>253</v>
      </c>
      <c r="G6523">
        <v>9</v>
      </c>
      <c r="H6523">
        <v>0</v>
      </c>
      <c r="I6523">
        <v>0</v>
      </c>
      <c r="J6523">
        <v>0</v>
      </c>
      <c r="K6523">
        <v>0</v>
      </c>
      <c r="L6523">
        <v>0</v>
      </c>
      <c r="M6523" t="s">
        <v>4638</v>
      </c>
    </row>
    <row r="6524" spans="1:13">
      <c r="A6524" s="13">
        <f t="shared" si="101"/>
        <v>1</v>
      </c>
      <c r="B6524">
        <v>3009890</v>
      </c>
      <c r="C6524">
        <v>1400</v>
      </c>
      <c r="D6524">
        <v>1500</v>
      </c>
      <c r="E6524"/>
      <c r="F6524" t="s">
        <v>253</v>
      </c>
      <c r="G6524">
        <v>1</v>
      </c>
      <c r="H6524">
        <v>0</v>
      </c>
      <c r="I6524">
        <v>0</v>
      </c>
      <c r="J6524">
        <v>0</v>
      </c>
      <c r="K6524">
        <v>0</v>
      </c>
      <c r="L6524">
        <v>0</v>
      </c>
      <c r="M6524" t="s">
        <v>4639</v>
      </c>
    </row>
    <row r="6525" spans="1:13">
      <c r="A6525" s="13">
        <f t="shared" si="101"/>
        <v>4</v>
      </c>
      <c r="B6525">
        <v>3009892</v>
      </c>
      <c r="C6525">
        <v>1400</v>
      </c>
      <c r="D6525">
        <v>1500</v>
      </c>
      <c r="E6525"/>
      <c r="F6525" t="s">
        <v>253</v>
      </c>
      <c r="G6525">
        <v>4</v>
      </c>
      <c r="H6525">
        <v>0</v>
      </c>
      <c r="I6525">
        <v>0</v>
      </c>
      <c r="J6525">
        <v>0</v>
      </c>
      <c r="K6525">
        <v>0</v>
      </c>
      <c r="L6525">
        <v>0</v>
      </c>
      <c r="M6525" t="s">
        <v>4640</v>
      </c>
    </row>
    <row r="6526" spans="1:13">
      <c r="A6526" s="13">
        <f t="shared" si="101"/>
        <v>4</v>
      </c>
      <c r="B6526">
        <v>3009893</v>
      </c>
      <c r="C6526">
        <v>1400</v>
      </c>
      <c r="D6526">
        <v>1500</v>
      </c>
      <c r="E6526"/>
      <c r="F6526" t="s">
        <v>253</v>
      </c>
      <c r="G6526">
        <v>4</v>
      </c>
      <c r="H6526">
        <v>0</v>
      </c>
      <c r="I6526">
        <v>0</v>
      </c>
      <c r="J6526">
        <v>0</v>
      </c>
      <c r="K6526">
        <v>0</v>
      </c>
      <c r="L6526">
        <v>0</v>
      </c>
      <c r="M6526" t="s">
        <v>4641</v>
      </c>
    </row>
    <row r="6527" spans="1:13">
      <c r="A6527" s="13">
        <f t="shared" si="101"/>
        <v>1</v>
      </c>
      <c r="B6527">
        <v>3009894</v>
      </c>
      <c r="C6527">
        <v>1400</v>
      </c>
      <c r="D6527">
        <v>1500</v>
      </c>
      <c r="E6527"/>
      <c r="F6527" t="s">
        <v>253</v>
      </c>
      <c r="G6527">
        <v>1</v>
      </c>
      <c r="H6527">
        <v>0</v>
      </c>
      <c r="I6527">
        <v>0</v>
      </c>
      <c r="J6527">
        <v>0</v>
      </c>
      <c r="K6527">
        <v>0</v>
      </c>
      <c r="L6527">
        <v>0</v>
      </c>
      <c r="M6527" t="s">
        <v>4642</v>
      </c>
    </row>
    <row r="6528" spans="1:13">
      <c r="A6528" s="13">
        <f t="shared" si="101"/>
        <v>7</v>
      </c>
      <c r="B6528">
        <v>3009896</v>
      </c>
      <c r="C6528">
        <v>1400</v>
      </c>
      <c r="D6528">
        <v>1500</v>
      </c>
      <c r="E6528"/>
      <c r="F6528" t="s">
        <v>253</v>
      </c>
      <c r="G6528">
        <v>7</v>
      </c>
      <c r="H6528">
        <v>0</v>
      </c>
      <c r="I6528">
        <v>0</v>
      </c>
      <c r="J6528">
        <v>0</v>
      </c>
      <c r="K6528">
        <v>0</v>
      </c>
      <c r="L6528">
        <v>0</v>
      </c>
      <c r="M6528" t="s">
        <v>4643</v>
      </c>
    </row>
    <row r="6529" spans="1:13">
      <c r="A6529" s="13">
        <f t="shared" si="101"/>
        <v>2</v>
      </c>
      <c r="B6529">
        <v>3009897</v>
      </c>
      <c r="C6529">
        <v>1400</v>
      </c>
      <c r="D6529">
        <v>1500</v>
      </c>
      <c r="E6529"/>
      <c r="F6529" t="s">
        <v>253</v>
      </c>
      <c r="G6529">
        <v>2</v>
      </c>
      <c r="H6529">
        <v>0</v>
      </c>
      <c r="I6529">
        <v>0</v>
      </c>
      <c r="J6529">
        <v>0</v>
      </c>
      <c r="K6529">
        <v>0</v>
      </c>
      <c r="L6529">
        <v>0</v>
      </c>
      <c r="M6529" t="s">
        <v>4644</v>
      </c>
    </row>
    <row r="6530" spans="1:13">
      <c r="A6530" s="13">
        <f t="shared" si="101"/>
        <v>3</v>
      </c>
      <c r="B6530">
        <v>3009898</v>
      </c>
      <c r="C6530">
        <v>1400</v>
      </c>
      <c r="D6530">
        <v>1500</v>
      </c>
      <c r="E6530"/>
      <c r="F6530" t="s">
        <v>253</v>
      </c>
      <c r="G6530">
        <v>3</v>
      </c>
      <c r="H6530">
        <v>0</v>
      </c>
      <c r="I6530">
        <v>0</v>
      </c>
      <c r="J6530">
        <v>0</v>
      </c>
      <c r="K6530">
        <v>0</v>
      </c>
      <c r="L6530">
        <v>0</v>
      </c>
      <c r="M6530" t="s">
        <v>4645</v>
      </c>
    </row>
    <row r="6531" spans="1:13">
      <c r="A6531" s="13">
        <f t="shared" ref="A6531:A6594" si="102">G6531+H6531+I6531</f>
        <v>1</v>
      </c>
      <c r="B6531">
        <v>3009899</v>
      </c>
      <c r="C6531">
        <v>1400</v>
      </c>
      <c r="D6531">
        <v>1500</v>
      </c>
      <c r="E6531"/>
      <c r="F6531" t="s">
        <v>253</v>
      </c>
      <c r="G6531">
        <v>1</v>
      </c>
      <c r="H6531">
        <v>0</v>
      </c>
      <c r="I6531">
        <v>0</v>
      </c>
      <c r="J6531">
        <v>0</v>
      </c>
      <c r="K6531">
        <v>0</v>
      </c>
      <c r="L6531">
        <v>0</v>
      </c>
      <c r="M6531" t="s">
        <v>9136</v>
      </c>
    </row>
    <row r="6532" spans="1:13">
      <c r="A6532" s="13">
        <f t="shared" si="102"/>
        <v>2</v>
      </c>
      <c r="B6532">
        <v>3009900</v>
      </c>
      <c r="C6532">
        <v>1400</v>
      </c>
      <c r="D6532">
        <v>1500</v>
      </c>
      <c r="E6532"/>
      <c r="F6532" t="s">
        <v>253</v>
      </c>
      <c r="G6532">
        <v>2</v>
      </c>
      <c r="H6532">
        <v>0</v>
      </c>
      <c r="I6532">
        <v>0</v>
      </c>
      <c r="J6532">
        <v>0</v>
      </c>
      <c r="K6532">
        <v>0</v>
      </c>
      <c r="L6532">
        <v>0</v>
      </c>
      <c r="M6532" t="s">
        <v>8014</v>
      </c>
    </row>
    <row r="6533" spans="1:13">
      <c r="A6533" s="13">
        <f t="shared" si="102"/>
        <v>3</v>
      </c>
      <c r="B6533">
        <v>3009901</v>
      </c>
      <c r="C6533">
        <v>1400</v>
      </c>
      <c r="D6533">
        <v>1500</v>
      </c>
      <c r="E6533"/>
      <c r="F6533" t="s">
        <v>253</v>
      </c>
      <c r="G6533">
        <v>3</v>
      </c>
      <c r="H6533">
        <v>0</v>
      </c>
      <c r="I6533">
        <v>0</v>
      </c>
      <c r="J6533">
        <v>0</v>
      </c>
      <c r="K6533">
        <v>0</v>
      </c>
      <c r="L6533">
        <v>0</v>
      </c>
      <c r="M6533" t="s">
        <v>4646</v>
      </c>
    </row>
    <row r="6534" spans="1:13">
      <c r="A6534" s="13">
        <f t="shared" si="102"/>
        <v>2</v>
      </c>
      <c r="B6534">
        <v>3009903</v>
      </c>
      <c r="C6534">
        <v>1400</v>
      </c>
      <c r="D6534">
        <v>1500</v>
      </c>
      <c r="E6534"/>
      <c r="F6534" t="s">
        <v>253</v>
      </c>
      <c r="G6534">
        <v>2</v>
      </c>
      <c r="H6534">
        <v>0</v>
      </c>
      <c r="I6534">
        <v>0</v>
      </c>
      <c r="J6534">
        <v>0</v>
      </c>
      <c r="K6534">
        <v>0</v>
      </c>
      <c r="L6534">
        <v>0</v>
      </c>
      <c r="M6534" t="s">
        <v>9304</v>
      </c>
    </row>
    <row r="6535" spans="1:13">
      <c r="A6535" s="13">
        <f t="shared" si="102"/>
        <v>3</v>
      </c>
      <c r="B6535">
        <v>3009905</v>
      </c>
      <c r="C6535">
        <v>1400</v>
      </c>
      <c r="D6535">
        <v>1500</v>
      </c>
      <c r="E6535"/>
      <c r="F6535" t="s">
        <v>253</v>
      </c>
      <c r="G6535">
        <v>3</v>
      </c>
      <c r="H6535">
        <v>0</v>
      </c>
      <c r="I6535">
        <v>0</v>
      </c>
      <c r="J6535">
        <v>0</v>
      </c>
      <c r="K6535">
        <v>0</v>
      </c>
      <c r="L6535">
        <v>0</v>
      </c>
      <c r="M6535" t="s">
        <v>7814</v>
      </c>
    </row>
    <row r="6536" spans="1:13">
      <c r="A6536" s="13">
        <f t="shared" si="102"/>
        <v>1</v>
      </c>
      <c r="B6536">
        <v>3009906</v>
      </c>
      <c r="C6536">
        <v>1400</v>
      </c>
      <c r="D6536">
        <v>1500</v>
      </c>
      <c r="E6536"/>
      <c r="F6536" t="s">
        <v>253</v>
      </c>
      <c r="G6536">
        <v>1</v>
      </c>
      <c r="H6536">
        <v>0</v>
      </c>
      <c r="I6536">
        <v>0</v>
      </c>
      <c r="J6536">
        <v>0</v>
      </c>
      <c r="K6536">
        <v>0</v>
      </c>
      <c r="L6536">
        <v>0</v>
      </c>
      <c r="M6536" t="s">
        <v>4647</v>
      </c>
    </row>
    <row r="6537" spans="1:13">
      <c r="A6537" s="13">
        <f t="shared" si="102"/>
        <v>1</v>
      </c>
      <c r="B6537">
        <v>3009907</v>
      </c>
      <c r="C6537">
        <v>1400</v>
      </c>
      <c r="D6537">
        <v>1500</v>
      </c>
      <c r="E6537"/>
      <c r="F6537" t="s">
        <v>253</v>
      </c>
      <c r="G6537">
        <v>1</v>
      </c>
      <c r="H6537">
        <v>0</v>
      </c>
      <c r="I6537">
        <v>0</v>
      </c>
      <c r="J6537">
        <v>0</v>
      </c>
      <c r="K6537">
        <v>0</v>
      </c>
      <c r="L6537">
        <v>0</v>
      </c>
      <c r="M6537" t="s">
        <v>4648</v>
      </c>
    </row>
    <row r="6538" spans="1:13">
      <c r="A6538" s="13">
        <f t="shared" si="102"/>
        <v>3</v>
      </c>
      <c r="B6538">
        <v>3009908</v>
      </c>
      <c r="C6538">
        <v>1400</v>
      </c>
      <c r="D6538">
        <v>1500</v>
      </c>
      <c r="E6538"/>
      <c r="F6538" t="s">
        <v>253</v>
      </c>
      <c r="G6538">
        <v>3</v>
      </c>
      <c r="H6538">
        <v>0</v>
      </c>
      <c r="I6538">
        <v>0</v>
      </c>
      <c r="J6538">
        <v>0</v>
      </c>
      <c r="K6538">
        <v>0</v>
      </c>
      <c r="L6538">
        <v>0</v>
      </c>
      <c r="M6538" t="s">
        <v>4649</v>
      </c>
    </row>
    <row r="6539" spans="1:13">
      <c r="A6539" s="13">
        <f t="shared" si="102"/>
        <v>1</v>
      </c>
      <c r="B6539">
        <v>3009911</v>
      </c>
      <c r="C6539">
        <v>1400</v>
      </c>
      <c r="D6539">
        <v>1500</v>
      </c>
      <c r="E6539"/>
      <c r="F6539" t="s">
        <v>253</v>
      </c>
      <c r="G6539">
        <v>1</v>
      </c>
      <c r="H6539">
        <v>0</v>
      </c>
      <c r="I6539">
        <v>0</v>
      </c>
      <c r="J6539">
        <v>0</v>
      </c>
      <c r="K6539">
        <v>0</v>
      </c>
      <c r="L6539">
        <v>0</v>
      </c>
      <c r="M6539" t="s">
        <v>4650</v>
      </c>
    </row>
    <row r="6540" spans="1:13">
      <c r="A6540" s="13">
        <f t="shared" si="102"/>
        <v>1</v>
      </c>
      <c r="B6540">
        <v>3009912</v>
      </c>
      <c r="C6540">
        <v>1400</v>
      </c>
      <c r="D6540">
        <v>1500</v>
      </c>
      <c r="E6540"/>
      <c r="F6540" t="s">
        <v>253</v>
      </c>
      <c r="G6540">
        <v>1</v>
      </c>
      <c r="H6540">
        <v>0</v>
      </c>
      <c r="I6540">
        <v>0</v>
      </c>
      <c r="J6540">
        <v>0</v>
      </c>
      <c r="K6540">
        <v>0</v>
      </c>
      <c r="L6540">
        <v>0</v>
      </c>
      <c r="M6540" t="s">
        <v>4651</v>
      </c>
    </row>
    <row r="6541" spans="1:13">
      <c r="A6541" s="13">
        <f t="shared" si="102"/>
        <v>1</v>
      </c>
      <c r="B6541">
        <v>3009914</v>
      </c>
      <c r="C6541">
        <v>1400</v>
      </c>
      <c r="D6541">
        <v>1500</v>
      </c>
      <c r="E6541"/>
      <c r="F6541" t="s">
        <v>253</v>
      </c>
      <c r="G6541">
        <v>1</v>
      </c>
      <c r="H6541">
        <v>0</v>
      </c>
      <c r="I6541">
        <v>0</v>
      </c>
      <c r="J6541">
        <v>0</v>
      </c>
      <c r="K6541">
        <v>0</v>
      </c>
      <c r="L6541">
        <v>0</v>
      </c>
      <c r="M6541" t="s">
        <v>4652</v>
      </c>
    </row>
    <row r="6542" spans="1:13">
      <c r="A6542" s="13">
        <f t="shared" si="102"/>
        <v>2</v>
      </c>
      <c r="B6542">
        <v>3009915</v>
      </c>
      <c r="C6542">
        <v>1400</v>
      </c>
      <c r="D6542">
        <v>1500</v>
      </c>
      <c r="E6542"/>
      <c r="F6542" t="s">
        <v>253</v>
      </c>
      <c r="G6542">
        <v>2</v>
      </c>
      <c r="H6542">
        <v>0</v>
      </c>
      <c r="I6542">
        <v>0</v>
      </c>
      <c r="J6542">
        <v>0</v>
      </c>
      <c r="K6542">
        <v>0</v>
      </c>
      <c r="L6542">
        <v>0</v>
      </c>
      <c r="M6542" t="s">
        <v>4653</v>
      </c>
    </row>
    <row r="6543" spans="1:13">
      <c r="A6543" s="13">
        <f t="shared" si="102"/>
        <v>1</v>
      </c>
      <c r="B6543">
        <v>3009916</v>
      </c>
      <c r="C6543">
        <v>1400</v>
      </c>
      <c r="D6543">
        <v>1500</v>
      </c>
      <c r="E6543"/>
      <c r="F6543" t="s">
        <v>253</v>
      </c>
      <c r="G6543">
        <v>1</v>
      </c>
      <c r="H6543">
        <v>0</v>
      </c>
      <c r="I6543">
        <v>0</v>
      </c>
      <c r="J6543">
        <v>0</v>
      </c>
      <c r="K6543">
        <v>0</v>
      </c>
      <c r="L6543">
        <v>0</v>
      </c>
      <c r="M6543" t="s">
        <v>4654</v>
      </c>
    </row>
    <row r="6544" spans="1:13">
      <c r="A6544" s="13">
        <f t="shared" si="102"/>
        <v>1</v>
      </c>
      <c r="B6544">
        <v>3009917</v>
      </c>
      <c r="C6544">
        <v>1400</v>
      </c>
      <c r="D6544">
        <v>1500</v>
      </c>
      <c r="E6544"/>
      <c r="F6544" t="s">
        <v>253</v>
      </c>
      <c r="G6544">
        <v>1</v>
      </c>
      <c r="H6544">
        <v>0</v>
      </c>
      <c r="I6544">
        <v>0</v>
      </c>
      <c r="J6544">
        <v>0</v>
      </c>
      <c r="K6544">
        <v>0</v>
      </c>
      <c r="L6544">
        <v>0</v>
      </c>
      <c r="M6544" t="s">
        <v>4655</v>
      </c>
    </row>
    <row r="6545" spans="1:13">
      <c r="A6545" s="13">
        <f t="shared" si="102"/>
        <v>2</v>
      </c>
      <c r="B6545">
        <v>3009918</v>
      </c>
      <c r="C6545">
        <v>1400</v>
      </c>
      <c r="D6545">
        <v>1500</v>
      </c>
      <c r="E6545"/>
      <c r="F6545" t="s">
        <v>253</v>
      </c>
      <c r="G6545">
        <v>2</v>
      </c>
      <c r="H6545">
        <v>0</v>
      </c>
      <c r="I6545">
        <v>0</v>
      </c>
      <c r="J6545">
        <v>0</v>
      </c>
      <c r="K6545">
        <v>0</v>
      </c>
      <c r="L6545">
        <v>0</v>
      </c>
      <c r="M6545" t="s">
        <v>8577</v>
      </c>
    </row>
    <row r="6546" spans="1:13">
      <c r="A6546" s="13">
        <f t="shared" si="102"/>
        <v>3</v>
      </c>
      <c r="B6546">
        <v>3009919</v>
      </c>
      <c r="C6546">
        <v>1400</v>
      </c>
      <c r="D6546">
        <v>1500</v>
      </c>
      <c r="E6546"/>
      <c r="F6546" t="s">
        <v>253</v>
      </c>
      <c r="G6546">
        <v>3</v>
      </c>
      <c r="H6546">
        <v>0</v>
      </c>
      <c r="I6546">
        <v>0</v>
      </c>
      <c r="J6546">
        <v>0</v>
      </c>
      <c r="K6546">
        <v>0</v>
      </c>
      <c r="L6546">
        <v>0</v>
      </c>
      <c r="M6546" t="s">
        <v>4656</v>
      </c>
    </row>
    <row r="6547" spans="1:13">
      <c r="A6547" s="13">
        <f t="shared" si="102"/>
        <v>23</v>
      </c>
      <c r="B6547">
        <v>3009920</v>
      </c>
      <c r="C6547">
        <v>1400</v>
      </c>
      <c r="D6547">
        <v>1500</v>
      </c>
      <c r="E6547"/>
      <c r="F6547" t="s">
        <v>253</v>
      </c>
      <c r="G6547">
        <v>23</v>
      </c>
      <c r="H6547">
        <v>0</v>
      </c>
      <c r="I6547">
        <v>0</v>
      </c>
      <c r="J6547">
        <v>0</v>
      </c>
      <c r="K6547">
        <v>0</v>
      </c>
      <c r="L6547">
        <v>0</v>
      </c>
      <c r="M6547" t="s">
        <v>4657</v>
      </c>
    </row>
    <row r="6548" spans="1:13">
      <c r="A6548" s="13">
        <f t="shared" si="102"/>
        <v>1</v>
      </c>
      <c r="B6548">
        <v>3009921</v>
      </c>
      <c r="C6548">
        <v>1400</v>
      </c>
      <c r="D6548">
        <v>1500</v>
      </c>
      <c r="E6548"/>
      <c r="F6548" t="s">
        <v>253</v>
      </c>
      <c r="G6548">
        <v>1</v>
      </c>
      <c r="H6548">
        <v>0</v>
      </c>
      <c r="I6548">
        <v>0</v>
      </c>
      <c r="J6548">
        <v>0</v>
      </c>
      <c r="K6548">
        <v>0</v>
      </c>
      <c r="L6548">
        <v>0</v>
      </c>
      <c r="M6548" t="s">
        <v>4658</v>
      </c>
    </row>
    <row r="6549" spans="1:13">
      <c r="A6549" s="13">
        <f t="shared" si="102"/>
        <v>11</v>
      </c>
      <c r="B6549">
        <v>3009922</v>
      </c>
      <c r="C6549">
        <v>1400</v>
      </c>
      <c r="D6549">
        <v>1500</v>
      </c>
      <c r="E6549"/>
      <c r="F6549" t="s">
        <v>253</v>
      </c>
      <c r="G6549">
        <v>11</v>
      </c>
      <c r="H6549">
        <v>0</v>
      </c>
      <c r="I6549">
        <v>0</v>
      </c>
      <c r="J6549">
        <v>0</v>
      </c>
      <c r="K6549">
        <v>0</v>
      </c>
      <c r="L6549">
        <v>0</v>
      </c>
      <c r="M6549" t="s">
        <v>4659</v>
      </c>
    </row>
    <row r="6550" spans="1:13">
      <c r="A6550" s="13">
        <f t="shared" si="102"/>
        <v>1</v>
      </c>
      <c r="B6550">
        <v>3009923</v>
      </c>
      <c r="C6550">
        <v>1400</v>
      </c>
      <c r="D6550">
        <v>1500</v>
      </c>
      <c r="E6550"/>
      <c r="F6550" t="s">
        <v>253</v>
      </c>
      <c r="G6550">
        <v>1</v>
      </c>
      <c r="H6550">
        <v>0</v>
      </c>
      <c r="I6550">
        <v>0</v>
      </c>
      <c r="J6550">
        <v>0</v>
      </c>
      <c r="K6550">
        <v>0</v>
      </c>
      <c r="L6550">
        <v>0</v>
      </c>
      <c r="M6550" t="s">
        <v>4660</v>
      </c>
    </row>
    <row r="6551" spans="1:13">
      <c r="A6551" s="13">
        <f t="shared" si="102"/>
        <v>85</v>
      </c>
      <c r="B6551">
        <v>3009925</v>
      </c>
      <c r="C6551">
        <v>1400</v>
      </c>
      <c r="D6551">
        <v>1500</v>
      </c>
      <c r="E6551"/>
      <c r="F6551" t="s">
        <v>253</v>
      </c>
      <c r="G6551">
        <v>85</v>
      </c>
      <c r="H6551">
        <v>0</v>
      </c>
      <c r="I6551">
        <v>0</v>
      </c>
      <c r="J6551">
        <v>0</v>
      </c>
      <c r="K6551">
        <v>0</v>
      </c>
      <c r="L6551">
        <v>0</v>
      </c>
      <c r="M6551" t="s">
        <v>4661</v>
      </c>
    </row>
    <row r="6552" spans="1:13">
      <c r="A6552" s="13">
        <f t="shared" si="102"/>
        <v>2</v>
      </c>
      <c r="B6552">
        <v>3009934</v>
      </c>
      <c r="C6552">
        <v>1380</v>
      </c>
      <c r="D6552">
        <v>1500</v>
      </c>
      <c r="E6552"/>
      <c r="F6552" t="s">
        <v>253</v>
      </c>
      <c r="G6552">
        <v>2</v>
      </c>
      <c r="H6552">
        <v>0</v>
      </c>
      <c r="I6552">
        <v>0</v>
      </c>
      <c r="J6552">
        <v>0</v>
      </c>
      <c r="K6552">
        <v>0</v>
      </c>
      <c r="L6552">
        <v>0</v>
      </c>
      <c r="M6552" t="s">
        <v>7978</v>
      </c>
    </row>
    <row r="6553" spans="1:13">
      <c r="A6553" s="13">
        <f t="shared" si="102"/>
        <v>21</v>
      </c>
      <c r="B6553">
        <v>3009937</v>
      </c>
      <c r="C6553">
        <v>1380</v>
      </c>
      <c r="D6553">
        <v>1500</v>
      </c>
      <c r="E6553"/>
      <c r="F6553" t="s">
        <v>253</v>
      </c>
      <c r="G6553">
        <v>21</v>
      </c>
      <c r="H6553">
        <v>0</v>
      </c>
      <c r="I6553">
        <v>0</v>
      </c>
      <c r="J6553">
        <v>0</v>
      </c>
      <c r="K6553">
        <v>0</v>
      </c>
      <c r="L6553">
        <v>0</v>
      </c>
      <c r="M6553" t="s">
        <v>8436</v>
      </c>
    </row>
    <row r="6554" spans="1:13">
      <c r="A6554" s="13">
        <f t="shared" si="102"/>
        <v>1</v>
      </c>
      <c r="B6554">
        <v>3009938</v>
      </c>
      <c r="C6554">
        <v>1380</v>
      </c>
      <c r="D6554">
        <v>1501</v>
      </c>
      <c r="E6554"/>
      <c r="F6554" t="s">
        <v>253</v>
      </c>
      <c r="G6554">
        <v>1</v>
      </c>
      <c r="H6554">
        <v>0</v>
      </c>
      <c r="I6554">
        <v>0</v>
      </c>
      <c r="J6554">
        <v>0</v>
      </c>
      <c r="K6554">
        <v>0</v>
      </c>
      <c r="L6554">
        <v>0</v>
      </c>
      <c r="M6554" t="s">
        <v>4662</v>
      </c>
    </row>
    <row r="6555" spans="1:13">
      <c r="A6555" s="13">
        <f t="shared" si="102"/>
        <v>38</v>
      </c>
      <c r="B6555">
        <v>3009939</v>
      </c>
      <c r="C6555">
        <v>1380</v>
      </c>
      <c r="D6555">
        <v>1500</v>
      </c>
      <c r="E6555"/>
      <c r="F6555" t="s">
        <v>555</v>
      </c>
      <c r="G6555">
        <v>38</v>
      </c>
      <c r="H6555">
        <v>0</v>
      </c>
      <c r="I6555">
        <v>0</v>
      </c>
      <c r="J6555">
        <v>0</v>
      </c>
      <c r="K6555">
        <v>0</v>
      </c>
      <c r="L6555">
        <v>0</v>
      </c>
      <c r="M6555" t="s">
        <v>8090</v>
      </c>
    </row>
    <row r="6556" spans="1:13">
      <c r="A6556" s="13">
        <f t="shared" si="102"/>
        <v>4</v>
      </c>
      <c r="B6556">
        <v>3009941</v>
      </c>
      <c r="C6556">
        <v>1380</v>
      </c>
      <c r="D6556">
        <v>1501</v>
      </c>
      <c r="E6556"/>
      <c r="F6556" t="s">
        <v>253</v>
      </c>
      <c r="G6556">
        <v>4</v>
      </c>
      <c r="H6556">
        <v>0</v>
      </c>
      <c r="I6556">
        <v>0</v>
      </c>
      <c r="J6556">
        <v>0</v>
      </c>
      <c r="K6556">
        <v>0</v>
      </c>
      <c r="L6556">
        <v>0</v>
      </c>
      <c r="M6556" t="s">
        <v>4663</v>
      </c>
    </row>
    <row r="6557" spans="1:13">
      <c r="A6557" s="13">
        <f t="shared" si="102"/>
        <v>128</v>
      </c>
      <c r="B6557">
        <v>3009942</v>
      </c>
      <c r="C6557">
        <v>1380</v>
      </c>
      <c r="D6557">
        <v>1501</v>
      </c>
      <c r="E6557"/>
      <c r="F6557" t="s">
        <v>253</v>
      </c>
      <c r="G6557">
        <v>128</v>
      </c>
      <c r="H6557">
        <v>0</v>
      </c>
      <c r="I6557">
        <v>0</v>
      </c>
      <c r="J6557">
        <v>0</v>
      </c>
      <c r="K6557">
        <v>0</v>
      </c>
      <c r="L6557">
        <v>0</v>
      </c>
      <c r="M6557" t="s">
        <v>4664</v>
      </c>
    </row>
    <row r="6558" spans="1:13">
      <c r="A6558" s="13">
        <f t="shared" si="102"/>
        <v>1</v>
      </c>
      <c r="B6558">
        <v>3009943</v>
      </c>
      <c r="C6558">
        <v>1380</v>
      </c>
      <c r="D6558">
        <v>1500</v>
      </c>
      <c r="E6558"/>
      <c r="F6558" t="s">
        <v>253</v>
      </c>
      <c r="G6558">
        <v>1</v>
      </c>
      <c r="H6558">
        <v>0</v>
      </c>
      <c r="I6558">
        <v>0</v>
      </c>
      <c r="J6558">
        <v>0</v>
      </c>
      <c r="K6558">
        <v>0</v>
      </c>
      <c r="L6558">
        <v>0</v>
      </c>
      <c r="M6558" t="s">
        <v>4665</v>
      </c>
    </row>
    <row r="6559" spans="1:13">
      <c r="A6559" s="13">
        <f t="shared" si="102"/>
        <v>10</v>
      </c>
      <c r="B6559">
        <v>3009945</v>
      </c>
      <c r="C6559">
        <v>1400</v>
      </c>
      <c r="D6559">
        <v>1500</v>
      </c>
      <c r="E6559"/>
      <c r="F6559" t="s">
        <v>253</v>
      </c>
      <c r="G6559">
        <v>10</v>
      </c>
      <c r="H6559">
        <v>0</v>
      </c>
      <c r="I6559">
        <v>0</v>
      </c>
      <c r="J6559">
        <v>0</v>
      </c>
      <c r="K6559">
        <v>0</v>
      </c>
      <c r="L6559">
        <v>0</v>
      </c>
      <c r="M6559" t="s">
        <v>9405</v>
      </c>
    </row>
    <row r="6560" spans="1:13">
      <c r="A6560" s="13">
        <f t="shared" si="102"/>
        <v>31</v>
      </c>
      <c r="B6560">
        <v>3009947</v>
      </c>
      <c r="C6560">
        <v>1380</v>
      </c>
      <c r="D6560">
        <v>1500</v>
      </c>
      <c r="E6560"/>
      <c r="F6560" t="s">
        <v>253</v>
      </c>
      <c r="G6560">
        <v>31</v>
      </c>
      <c r="H6560">
        <v>0</v>
      </c>
      <c r="I6560">
        <v>0</v>
      </c>
      <c r="J6560">
        <v>0</v>
      </c>
      <c r="K6560">
        <v>0</v>
      </c>
      <c r="L6560">
        <v>0</v>
      </c>
      <c r="M6560" t="s">
        <v>4666</v>
      </c>
    </row>
    <row r="6561" spans="1:13">
      <c r="A6561" s="13">
        <f t="shared" si="102"/>
        <v>1</v>
      </c>
      <c r="B6561">
        <v>3009948</v>
      </c>
      <c r="C6561">
        <v>1380</v>
      </c>
      <c r="D6561">
        <v>1501</v>
      </c>
      <c r="E6561"/>
      <c r="F6561" t="s">
        <v>253</v>
      </c>
      <c r="G6561">
        <v>1</v>
      </c>
      <c r="H6561">
        <v>0</v>
      </c>
      <c r="I6561">
        <v>0</v>
      </c>
      <c r="J6561">
        <v>0</v>
      </c>
      <c r="K6561">
        <v>0</v>
      </c>
      <c r="L6561">
        <v>0</v>
      </c>
      <c r="M6561" t="s">
        <v>4667</v>
      </c>
    </row>
    <row r="6562" spans="1:13">
      <c r="A6562" s="13">
        <f t="shared" si="102"/>
        <v>8</v>
      </c>
      <c r="B6562">
        <v>3009951</v>
      </c>
      <c r="C6562">
        <v>1380</v>
      </c>
      <c r="D6562">
        <v>1500</v>
      </c>
      <c r="E6562"/>
      <c r="F6562" t="s">
        <v>253</v>
      </c>
      <c r="G6562">
        <v>8</v>
      </c>
      <c r="H6562">
        <v>0</v>
      </c>
      <c r="I6562">
        <v>0</v>
      </c>
      <c r="J6562">
        <v>0</v>
      </c>
      <c r="K6562">
        <v>0</v>
      </c>
      <c r="L6562">
        <v>0</v>
      </c>
      <c r="M6562" t="s">
        <v>9239</v>
      </c>
    </row>
    <row r="6563" spans="1:13">
      <c r="A6563" s="13">
        <f t="shared" si="102"/>
        <v>1</v>
      </c>
      <c r="B6563">
        <v>3009952</v>
      </c>
      <c r="C6563">
        <v>1380</v>
      </c>
      <c r="D6563">
        <v>1500</v>
      </c>
      <c r="E6563"/>
      <c r="F6563" t="s">
        <v>253</v>
      </c>
      <c r="G6563">
        <v>1</v>
      </c>
      <c r="H6563">
        <v>0</v>
      </c>
      <c r="I6563">
        <v>0</v>
      </c>
      <c r="J6563">
        <v>0</v>
      </c>
      <c r="K6563">
        <v>0</v>
      </c>
      <c r="L6563">
        <v>0</v>
      </c>
      <c r="M6563" t="s">
        <v>4668</v>
      </c>
    </row>
    <row r="6564" spans="1:13">
      <c r="A6564" s="13">
        <f t="shared" si="102"/>
        <v>1</v>
      </c>
      <c r="B6564">
        <v>3009953</v>
      </c>
      <c r="C6564">
        <v>1380</v>
      </c>
      <c r="D6564">
        <v>1500</v>
      </c>
      <c r="E6564"/>
      <c r="F6564" t="s">
        <v>253</v>
      </c>
      <c r="G6564">
        <v>1</v>
      </c>
      <c r="H6564">
        <v>0</v>
      </c>
      <c r="I6564">
        <v>0</v>
      </c>
      <c r="J6564">
        <v>0</v>
      </c>
      <c r="K6564">
        <v>0</v>
      </c>
      <c r="L6564">
        <v>0</v>
      </c>
      <c r="M6564" t="s">
        <v>9333</v>
      </c>
    </row>
    <row r="6565" spans="1:13">
      <c r="A6565" s="13">
        <f t="shared" si="102"/>
        <v>1</v>
      </c>
      <c r="B6565">
        <v>3009954</v>
      </c>
      <c r="C6565">
        <v>1380</v>
      </c>
      <c r="D6565">
        <v>1500</v>
      </c>
      <c r="E6565"/>
      <c r="F6565" t="s">
        <v>253</v>
      </c>
      <c r="G6565">
        <v>1</v>
      </c>
      <c r="H6565">
        <v>0</v>
      </c>
      <c r="I6565">
        <v>0</v>
      </c>
      <c r="J6565">
        <v>0</v>
      </c>
      <c r="K6565">
        <v>0</v>
      </c>
      <c r="L6565">
        <v>0</v>
      </c>
      <c r="M6565" t="s">
        <v>9098</v>
      </c>
    </row>
    <row r="6566" spans="1:13">
      <c r="A6566" s="13">
        <f t="shared" si="102"/>
        <v>1</v>
      </c>
      <c r="B6566">
        <v>3009955</v>
      </c>
      <c r="C6566">
        <v>1380</v>
      </c>
      <c r="D6566">
        <v>1501</v>
      </c>
      <c r="E6566"/>
      <c r="F6566" t="s">
        <v>253</v>
      </c>
      <c r="G6566">
        <v>1</v>
      </c>
      <c r="H6566">
        <v>0</v>
      </c>
      <c r="I6566">
        <v>0</v>
      </c>
      <c r="J6566">
        <v>0</v>
      </c>
      <c r="K6566">
        <v>0</v>
      </c>
      <c r="L6566">
        <v>0</v>
      </c>
      <c r="M6566" t="s">
        <v>4669</v>
      </c>
    </row>
    <row r="6567" spans="1:13">
      <c r="A6567" s="13">
        <f t="shared" si="102"/>
        <v>27</v>
      </c>
      <c r="B6567">
        <v>3009956</v>
      </c>
      <c r="C6567">
        <v>1380</v>
      </c>
      <c r="D6567">
        <v>1501</v>
      </c>
      <c r="E6567"/>
      <c r="F6567" t="s">
        <v>253</v>
      </c>
      <c r="G6567">
        <v>27</v>
      </c>
      <c r="H6567">
        <v>0</v>
      </c>
      <c r="I6567">
        <v>0</v>
      </c>
      <c r="J6567">
        <v>0</v>
      </c>
      <c r="K6567">
        <v>0</v>
      </c>
      <c r="L6567">
        <v>0</v>
      </c>
      <c r="M6567" t="s">
        <v>4670</v>
      </c>
    </row>
    <row r="6568" spans="1:13">
      <c r="A6568" s="13">
        <f t="shared" si="102"/>
        <v>2</v>
      </c>
      <c r="B6568">
        <v>3009957</v>
      </c>
      <c r="C6568">
        <v>1380</v>
      </c>
      <c r="D6568">
        <v>1500</v>
      </c>
      <c r="E6568"/>
      <c r="F6568" t="s">
        <v>253</v>
      </c>
      <c r="G6568">
        <v>2</v>
      </c>
      <c r="H6568">
        <v>0</v>
      </c>
      <c r="I6568">
        <v>0</v>
      </c>
      <c r="J6568">
        <v>0</v>
      </c>
      <c r="K6568">
        <v>0</v>
      </c>
      <c r="L6568">
        <v>0</v>
      </c>
      <c r="M6568" t="s">
        <v>7878</v>
      </c>
    </row>
    <row r="6569" spans="1:13">
      <c r="A6569" s="13">
        <f t="shared" si="102"/>
        <v>2</v>
      </c>
      <c r="B6569">
        <v>3009964</v>
      </c>
      <c r="C6569">
        <v>1400</v>
      </c>
      <c r="D6569">
        <v>1500</v>
      </c>
      <c r="E6569"/>
      <c r="F6569" t="s">
        <v>253</v>
      </c>
      <c r="G6569">
        <v>2</v>
      </c>
      <c r="H6569">
        <v>0</v>
      </c>
      <c r="I6569">
        <v>0</v>
      </c>
      <c r="J6569">
        <v>0</v>
      </c>
      <c r="K6569">
        <v>0</v>
      </c>
      <c r="L6569">
        <v>0</v>
      </c>
      <c r="M6569" t="s">
        <v>4671</v>
      </c>
    </row>
    <row r="6570" spans="1:13">
      <c r="A6570" s="13">
        <f t="shared" si="102"/>
        <v>6</v>
      </c>
      <c r="B6570">
        <v>3009965</v>
      </c>
      <c r="C6570">
        <v>1400</v>
      </c>
      <c r="D6570">
        <v>1500</v>
      </c>
      <c r="E6570"/>
      <c r="F6570" t="s">
        <v>253</v>
      </c>
      <c r="G6570">
        <v>6</v>
      </c>
      <c r="H6570">
        <v>0</v>
      </c>
      <c r="I6570">
        <v>0</v>
      </c>
      <c r="J6570">
        <v>0</v>
      </c>
      <c r="K6570">
        <v>0</v>
      </c>
      <c r="L6570">
        <v>0</v>
      </c>
      <c r="M6570" t="s">
        <v>8673</v>
      </c>
    </row>
    <row r="6571" spans="1:13">
      <c r="A6571" s="13">
        <f t="shared" si="102"/>
        <v>3</v>
      </c>
      <c r="B6571">
        <v>3009966</v>
      </c>
      <c r="C6571">
        <v>1400</v>
      </c>
      <c r="D6571">
        <v>1500</v>
      </c>
      <c r="E6571"/>
      <c r="F6571" t="s">
        <v>253</v>
      </c>
      <c r="G6571">
        <v>3</v>
      </c>
      <c r="H6571">
        <v>0</v>
      </c>
      <c r="I6571">
        <v>0</v>
      </c>
      <c r="J6571">
        <v>0</v>
      </c>
      <c r="K6571">
        <v>0</v>
      </c>
      <c r="L6571">
        <v>0</v>
      </c>
      <c r="M6571" t="s">
        <v>7736</v>
      </c>
    </row>
    <row r="6572" spans="1:13">
      <c r="A6572" s="13">
        <f t="shared" si="102"/>
        <v>1</v>
      </c>
      <c r="B6572">
        <v>3009968</v>
      </c>
      <c r="C6572">
        <v>1380</v>
      </c>
      <c r="D6572">
        <v>1500</v>
      </c>
      <c r="E6572"/>
      <c r="F6572" t="s">
        <v>253</v>
      </c>
      <c r="G6572">
        <v>1</v>
      </c>
      <c r="H6572">
        <v>0</v>
      </c>
      <c r="I6572">
        <v>0</v>
      </c>
      <c r="J6572">
        <v>0</v>
      </c>
      <c r="K6572">
        <v>0</v>
      </c>
      <c r="L6572">
        <v>0</v>
      </c>
      <c r="M6572" t="s">
        <v>4672</v>
      </c>
    </row>
    <row r="6573" spans="1:13">
      <c r="A6573" s="13">
        <f t="shared" si="102"/>
        <v>1</v>
      </c>
      <c r="B6573">
        <v>3009969</v>
      </c>
      <c r="C6573">
        <v>1380</v>
      </c>
      <c r="D6573">
        <v>1500</v>
      </c>
      <c r="E6573"/>
      <c r="F6573" t="s">
        <v>253</v>
      </c>
      <c r="G6573">
        <v>1</v>
      </c>
      <c r="H6573">
        <v>0</v>
      </c>
      <c r="I6573">
        <v>0</v>
      </c>
      <c r="J6573">
        <v>0</v>
      </c>
      <c r="K6573">
        <v>0</v>
      </c>
      <c r="L6573">
        <v>0</v>
      </c>
      <c r="M6573" t="s">
        <v>4673</v>
      </c>
    </row>
    <row r="6574" spans="1:13">
      <c r="A6574" s="13">
        <f t="shared" si="102"/>
        <v>10000</v>
      </c>
      <c r="B6574">
        <v>3009970</v>
      </c>
      <c r="C6574">
        <v>1380</v>
      </c>
      <c r="D6574">
        <v>1500</v>
      </c>
      <c r="E6574"/>
      <c r="F6574" t="s">
        <v>253</v>
      </c>
      <c r="G6574" s="177">
        <v>10000</v>
      </c>
      <c r="H6574">
        <v>0</v>
      </c>
      <c r="I6574">
        <v>0</v>
      </c>
      <c r="J6574">
        <v>0</v>
      </c>
      <c r="K6574">
        <v>0</v>
      </c>
      <c r="L6574">
        <v>0</v>
      </c>
      <c r="M6574" t="s">
        <v>4674</v>
      </c>
    </row>
    <row r="6575" spans="1:13">
      <c r="A6575" s="13">
        <f t="shared" si="102"/>
        <v>16</v>
      </c>
      <c r="B6575">
        <v>3009973</v>
      </c>
      <c r="C6575">
        <v>1380</v>
      </c>
      <c r="D6575">
        <v>1500</v>
      </c>
      <c r="E6575"/>
      <c r="F6575" t="s">
        <v>253</v>
      </c>
      <c r="G6575">
        <v>16</v>
      </c>
      <c r="H6575">
        <v>0</v>
      </c>
      <c r="I6575">
        <v>0</v>
      </c>
      <c r="J6575">
        <v>0</v>
      </c>
      <c r="K6575">
        <v>0</v>
      </c>
      <c r="L6575">
        <v>0</v>
      </c>
      <c r="M6575" t="s">
        <v>4675</v>
      </c>
    </row>
    <row r="6576" spans="1:13">
      <c r="A6576" s="13">
        <f t="shared" si="102"/>
        <v>2</v>
      </c>
      <c r="B6576">
        <v>3010000</v>
      </c>
      <c r="C6576">
        <v>1400</v>
      </c>
      <c r="D6576">
        <v>1500</v>
      </c>
      <c r="E6576"/>
      <c r="F6576" t="s">
        <v>253</v>
      </c>
      <c r="G6576">
        <v>2</v>
      </c>
      <c r="H6576">
        <v>0</v>
      </c>
      <c r="I6576">
        <v>0</v>
      </c>
      <c r="J6576">
        <v>0</v>
      </c>
      <c r="K6576">
        <v>0</v>
      </c>
      <c r="L6576">
        <v>0</v>
      </c>
      <c r="M6576" t="s">
        <v>9305</v>
      </c>
    </row>
    <row r="6577" spans="1:13">
      <c r="A6577" s="13">
        <f t="shared" si="102"/>
        <v>1</v>
      </c>
      <c r="B6577">
        <v>3010001</v>
      </c>
      <c r="C6577">
        <v>1400</v>
      </c>
      <c r="D6577">
        <v>1500</v>
      </c>
      <c r="E6577"/>
      <c r="F6577" t="s">
        <v>253</v>
      </c>
      <c r="G6577">
        <v>1</v>
      </c>
      <c r="H6577">
        <v>0</v>
      </c>
      <c r="I6577">
        <v>0</v>
      </c>
      <c r="J6577">
        <v>0</v>
      </c>
      <c r="K6577">
        <v>0</v>
      </c>
      <c r="L6577">
        <v>0</v>
      </c>
      <c r="M6577" t="s">
        <v>7856</v>
      </c>
    </row>
    <row r="6578" spans="1:13">
      <c r="A6578" s="13">
        <f t="shared" si="102"/>
        <v>25</v>
      </c>
      <c r="B6578">
        <v>3010002</v>
      </c>
      <c r="C6578">
        <v>1400</v>
      </c>
      <c r="D6578">
        <v>1500</v>
      </c>
      <c r="E6578"/>
      <c r="F6578" t="s">
        <v>253</v>
      </c>
      <c r="G6578">
        <v>25</v>
      </c>
      <c r="H6578">
        <v>0</v>
      </c>
      <c r="I6578">
        <v>0</v>
      </c>
      <c r="J6578">
        <v>0</v>
      </c>
      <c r="K6578">
        <v>0</v>
      </c>
      <c r="L6578">
        <v>0</v>
      </c>
      <c r="M6578" t="s">
        <v>4676</v>
      </c>
    </row>
    <row r="6579" spans="1:13">
      <c r="A6579" s="13">
        <f t="shared" si="102"/>
        <v>2</v>
      </c>
      <c r="B6579">
        <v>3010006</v>
      </c>
      <c r="C6579">
        <v>1380</v>
      </c>
      <c r="D6579">
        <v>1501</v>
      </c>
      <c r="E6579"/>
      <c r="F6579" t="s">
        <v>253</v>
      </c>
      <c r="G6579">
        <v>2</v>
      </c>
      <c r="H6579">
        <v>0</v>
      </c>
      <c r="I6579">
        <v>0</v>
      </c>
      <c r="J6579">
        <v>0</v>
      </c>
      <c r="K6579">
        <v>0</v>
      </c>
      <c r="L6579">
        <v>0</v>
      </c>
      <c r="M6579" t="s">
        <v>4677</v>
      </c>
    </row>
    <row r="6580" spans="1:13">
      <c r="A6580" s="13">
        <f t="shared" si="102"/>
        <v>48</v>
      </c>
      <c r="B6580">
        <v>3010008</v>
      </c>
      <c r="C6580">
        <v>1380</v>
      </c>
      <c r="D6580">
        <v>1501</v>
      </c>
      <c r="E6580"/>
      <c r="F6580" t="s">
        <v>253</v>
      </c>
      <c r="G6580">
        <v>48</v>
      </c>
      <c r="H6580">
        <v>0</v>
      </c>
      <c r="I6580">
        <v>0</v>
      </c>
      <c r="J6580">
        <v>0</v>
      </c>
      <c r="K6580">
        <v>0</v>
      </c>
      <c r="L6580">
        <v>0</v>
      </c>
      <c r="M6580" t="s">
        <v>4678</v>
      </c>
    </row>
    <row r="6581" spans="1:13">
      <c r="A6581" s="13">
        <f t="shared" si="102"/>
        <v>1</v>
      </c>
      <c r="B6581">
        <v>3010009</v>
      </c>
      <c r="C6581">
        <v>1380</v>
      </c>
      <c r="D6581">
        <v>1500</v>
      </c>
      <c r="E6581"/>
      <c r="F6581" t="s">
        <v>253</v>
      </c>
      <c r="G6581">
        <v>1</v>
      </c>
      <c r="H6581">
        <v>0</v>
      </c>
      <c r="I6581">
        <v>0</v>
      </c>
      <c r="J6581">
        <v>0</v>
      </c>
      <c r="K6581">
        <v>0</v>
      </c>
      <c r="L6581">
        <v>0</v>
      </c>
      <c r="M6581" t="s">
        <v>9099</v>
      </c>
    </row>
    <row r="6582" spans="1:13">
      <c r="A6582" s="13">
        <f t="shared" si="102"/>
        <v>2</v>
      </c>
      <c r="B6582">
        <v>3010012</v>
      </c>
      <c r="C6582">
        <v>1380</v>
      </c>
      <c r="D6582">
        <v>1500</v>
      </c>
      <c r="E6582"/>
      <c r="F6582" t="s">
        <v>253</v>
      </c>
      <c r="G6582">
        <v>2</v>
      </c>
      <c r="H6582">
        <v>0</v>
      </c>
      <c r="I6582">
        <v>0</v>
      </c>
      <c r="J6582">
        <v>0</v>
      </c>
      <c r="K6582">
        <v>0</v>
      </c>
      <c r="L6582">
        <v>0</v>
      </c>
      <c r="M6582" t="s">
        <v>8051</v>
      </c>
    </row>
    <row r="6583" spans="1:13">
      <c r="A6583" s="13">
        <f t="shared" si="102"/>
        <v>2</v>
      </c>
      <c r="B6583">
        <v>3010013</v>
      </c>
      <c r="C6583">
        <v>1380</v>
      </c>
      <c r="D6583">
        <v>1500</v>
      </c>
      <c r="E6583"/>
      <c r="F6583" t="s">
        <v>253</v>
      </c>
      <c r="G6583">
        <v>2</v>
      </c>
      <c r="H6583">
        <v>0</v>
      </c>
      <c r="I6583">
        <v>0</v>
      </c>
      <c r="J6583">
        <v>0</v>
      </c>
      <c r="K6583">
        <v>0</v>
      </c>
      <c r="L6583">
        <v>0</v>
      </c>
      <c r="M6583" t="s">
        <v>4679</v>
      </c>
    </row>
    <row r="6584" spans="1:13">
      <c r="A6584" s="13">
        <f t="shared" si="102"/>
        <v>2</v>
      </c>
      <c r="B6584">
        <v>3010014</v>
      </c>
      <c r="C6584">
        <v>1380</v>
      </c>
      <c r="D6584">
        <v>1500</v>
      </c>
      <c r="E6584"/>
      <c r="F6584" t="s">
        <v>253</v>
      </c>
      <c r="G6584">
        <v>2</v>
      </c>
      <c r="H6584">
        <v>0</v>
      </c>
      <c r="I6584">
        <v>0</v>
      </c>
      <c r="J6584">
        <v>0</v>
      </c>
      <c r="K6584">
        <v>0</v>
      </c>
      <c r="L6584">
        <v>0</v>
      </c>
      <c r="M6584" t="s">
        <v>8298</v>
      </c>
    </row>
    <row r="6585" spans="1:13">
      <c r="A6585" s="13">
        <f t="shared" si="102"/>
        <v>15</v>
      </c>
      <c r="B6585">
        <v>3010015</v>
      </c>
      <c r="C6585">
        <v>1380</v>
      </c>
      <c r="D6585">
        <v>1501</v>
      </c>
      <c r="E6585"/>
      <c r="F6585" t="s">
        <v>253</v>
      </c>
      <c r="G6585">
        <v>15</v>
      </c>
      <c r="H6585">
        <v>0</v>
      </c>
      <c r="I6585">
        <v>0</v>
      </c>
      <c r="J6585">
        <v>0</v>
      </c>
      <c r="K6585">
        <v>0</v>
      </c>
      <c r="L6585">
        <v>0</v>
      </c>
      <c r="M6585" t="s">
        <v>4680</v>
      </c>
    </row>
    <row r="6586" spans="1:13">
      <c r="A6586" s="13">
        <f t="shared" si="102"/>
        <v>11</v>
      </c>
      <c r="B6586">
        <v>3010016</v>
      </c>
      <c r="C6586">
        <v>1380</v>
      </c>
      <c r="D6586">
        <v>1501</v>
      </c>
      <c r="E6586"/>
      <c r="F6586" t="s">
        <v>253</v>
      </c>
      <c r="G6586">
        <v>11</v>
      </c>
      <c r="H6586">
        <v>0</v>
      </c>
      <c r="I6586">
        <v>0</v>
      </c>
      <c r="J6586">
        <v>0</v>
      </c>
      <c r="K6586">
        <v>0</v>
      </c>
      <c r="L6586">
        <v>0</v>
      </c>
      <c r="M6586" t="s">
        <v>4681</v>
      </c>
    </row>
    <row r="6587" spans="1:13">
      <c r="A6587" s="13">
        <f t="shared" si="102"/>
        <v>5</v>
      </c>
      <c r="B6587">
        <v>3010017</v>
      </c>
      <c r="C6587">
        <v>1380</v>
      </c>
      <c r="D6587">
        <v>1500</v>
      </c>
      <c r="E6587"/>
      <c r="F6587" t="s">
        <v>253</v>
      </c>
      <c r="G6587">
        <v>5</v>
      </c>
      <c r="H6587">
        <v>0</v>
      </c>
      <c r="I6587">
        <v>0</v>
      </c>
      <c r="J6587">
        <v>0</v>
      </c>
      <c r="K6587">
        <v>0</v>
      </c>
      <c r="L6587">
        <v>0</v>
      </c>
      <c r="M6587" t="s">
        <v>4682</v>
      </c>
    </row>
    <row r="6588" spans="1:13">
      <c r="A6588" s="13">
        <f t="shared" si="102"/>
        <v>12</v>
      </c>
      <c r="B6588">
        <v>3010018</v>
      </c>
      <c r="C6588">
        <v>1380</v>
      </c>
      <c r="D6588">
        <v>1500</v>
      </c>
      <c r="E6588"/>
      <c r="F6588" t="s">
        <v>253</v>
      </c>
      <c r="G6588">
        <v>12</v>
      </c>
      <c r="H6588">
        <v>0</v>
      </c>
      <c r="I6588">
        <v>0</v>
      </c>
      <c r="J6588">
        <v>0</v>
      </c>
      <c r="K6588">
        <v>0</v>
      </c>
      <c r="L6588">
        <v>0</v>
      </c>
      <c r="M6588" t="s">
        <v>7772</v>
      </c>
    </row>
    <row r="6589" spans="1:13">
      <c r="A6589" s="13">
        <f t="shared" si="102"/>
        <v>1</v>
      </c>
      <c r="B6589">
        <v>3010019</v>
      </c>
      <c r="C6589">
        <v>1380</v>
      </c>
      <c r="D6589">
        <v>1500</v>
      </c>
      <c r="E6589"/>
      <c r="F6589" t="s">
        <v>253</v>
      </c>
      <c r="G6589">
        <v>1</v>
      </c>
      <c r="H6589">
        <v>0</v>
      </c>
      <c r="I6589">
        <v>0</v>
      </c>
      <c r="J6589">
        <v>0</v>
      </c>
      <c r="K6589">
        <v>0</v>
      </c>
      <c r="L6589">
        <v>0</v>
      </c>
      <c r="M6589" t="s">
        <v>4683</v>
      </c>
    </row>
    <row r="6590" spans="1:13">
      <c r="A6590" s="13">
        <f t="shared" si="102"/>
        <v>1</v>
      </c>
      <c r="B6590">
        <v>3010020</v>
      </c>
      <c r="C6590">
        <v>1380</v>
      </c>
      <c r="D6590">
        <v>1500</v>
      </c>
      <c r="E6590"/>
      <c r="F6590" t="s">
        <v>253</v>
      </c>
      <c r="G6590">
        <v>1</v>
      </c>
      <c r="H6590">
        <v>0</v>
      </c>
      <c r="I6590">
        <v>0</v>
      </c>
      <c r="J6590">
        <v>0</v>
      </c>
      <c r="K6590">
        <v>0</v>
      </c>
      <c r="L6590">
        <v>0</v>
      </c>
      <c r="M6590" t="s">
        <v>9162</v>
      </c>
    </row>
    <row r="6591" spans="1:13">
      <c r="A6591" s="13">
        <f t="shared" si="102"/>
        <v>4</v>
      </c>
      <c r="B6591">
        <v>3010021</v>
      </c>
      <c r="C6591">
        <v>1380</v>
      </c>
      <c r="D6591">
        <v>1500</v>
      </c>
      <c r="E6591"/>
      <c r="F6591" t="s">
        <v>253</v>
      </c>
      <c r="G6591">
        <v>4</v>
      </c>
      <c r="H6591">
        <v>0</v>
      </c>
      <c r="I6591">
        <v>0</v>
      </c>
      <c r="J6591">
        <v>0</v>
      </c>
      <c r="K6591">
        <v>0</v>
      </c>
      <c r="L6591">
        <v>0</v>
      </c>
      <c r="M6591" t="s">
        <v>4684</v>
      </c>
    </row>
    <row r="6592" spans="1:13">
      <c r="A6592" s="13">
        <f t="shared" si="102"/>
        <v>2</v>
      </c>
      <c r="B6592">
        <v>3010022</v>
      </c>
      <c r="C6592">
        <v>1380</v>
      </c>
      <c r="D6592">
        <v>1500</v>
      </c>
      <c r="E6592"/>
      <c r="F6592" t="s">
        <v>253</v>
      </c>
      <c r="G6592">
        <v>2</v>
      </c>
      <c r="H6592">
        <v>0</v>
      </c>
      <c r="I6592">
        <v>0</v>
      </c>
      <c r="J6592">
        <v>0</v>
      </c>
      <c r="K6592">
        <v>0</v>
      </c>
      <c r="L6592">
        <v>0</v>
      </c>
      <c r="M6592" t="s">
        <v>4685</v>
      </c>
    </row>
    <row r="6593" spans="1:13">
      <c r="A6593" s="13">
        <f t="shared" si="102"/>
        <v>2</v>
      </c>
      <c r="B6593">
        <v>3010023</v>
      </c>
      <c r="C6593">
        <v>1380</v>
      </c>
      <c r="D6593">
        <v>1501</v>
      </c>
      <c r="E6593"/>
      <c r="F6593" t="s">
        <v>253</v>
      </c>
      <c r="G6593">
        <v>2</v>
      </c>
      <c r="H6593">
        <v>0</v>
      </c>
      <c r="I6593">
        <v>0</v>
      </c>
      <c r="J6593">
        <v>0</v>
      </c>
      <c r="K6593">
        <v>0</v>
      </c>
      <c r="L6593">
        <v>0</v>
      </c>
      <c r="M6593" t="s">
        <v>4686</v>
      </c>
    </row>
    <row r="6594" spans="1:13">
      <c r="A6594" s="13">
        <f t="shared" si="102"/>
        <v>1</v>
      </c>
      <c r="B6594">
        <v>3010024</v>
      </c>
      <c r="C6594">
        <v>1380</v>
      </c>
      <c r="D6594">
        <v>1501</v>
      </c>
      <c r="E6594"/>
      <c r="F6594" t="s">
        <v>253</v>
      </c>
      <c r="G6594">
        <v>1</v>
      </c>
      <c r="H6594">
        <v>0</v>
      </c>
      <c r="I6594">
        <v>0</v>
      </c>
      <c r="J6594">
        <v>0</v>
      </c>
      <c r="K6594">
        <v>0</v>
      </c>
      <c r="L6594">
        <v>0</v>
      </c>
      <c r="M6594" t="s">
        <v>4687</v>
      </c>
    </row>
    <row r="6595" spans="1:13">
      <c r="A6595" s="13">
        <f t="shared" ref="A6595:A6658" si="103">G6595+H6595+I6595</f>
        <v>5</v>
      </c>
      <c r="B6595">
        <v>3010025</v>
      </c>
      <c r="C6595">
        <v>1380</v>
      </c>
      <c r="D6595">
        <v>1500</v>
      </c>
      <c r="E6595"/>
      <c r="F6595" t="s">
        <v>253</v>
      </c>
      <c r="G6595">
        <v>5</v>
      </c>
      <c r="H6595">
        <v>0</v>
      </c>
      <c r="I6595">
        <v>0</v>
      </c>
      <c r="J6595">
        <v>0</v>
      </c>
      <c r="K6595">
        <v>0</v>
      </c>
      <c r="L6595">
        <v>0</v>
      </c>
      <c r="M6595" t="s">
        <v>4688</v>
      </c>
    </row>
    <row r="6596" spans="1:13">
      <c r="A6596" s="13">
        <f t="shared" si="103"/>
        <v>1</v>
      </c>
      <c r="B6596">
        <v>3010027</v>
      </c>
      <c r="C6596">
        <v>1380</v>
      </c>
      <c r="D6596">
        <v>1500</v>
      </c>
      <c r="E6596"/>
      <c r="F6596" t="s">
        <v>253</v>
      </c>
      <c r="G6596">
        <v>1</v>
      </c>
      <c r="H6596">
        <v>0</v>
      </c>
      <c r="I6596">
        <v>0</v>
      </c>
      <c r="J6596">
        <v>0</v>
      </c>
      <c r="K6596">
        <v>0</v>
      </c>
      <c r="L6596">
        <v>0</v>
      </c>
      <c r="M6596" t="s">
        <v>7893</v>
      </c>
    </row>
    <row r="6597" spans="1:13">
      <c r="A6597" s="13">
        <f t="shared" si="103"/>
        <v>2</v>
      </c>
      <c r="B6597">
        <v>3010028</v>
      </c>
      <c r="C6597">
        <v>1380</v>
      </c>
      <c r="D6597">
        <v>1501</v>
      </c>
      <c r="E6597"/>
      <c r="F6597" t="s">
        <v>253</v>
      </c>
      <c r="G6597">
        <v>2</v>
      </c>
      <c r="H6597">
        <v>0</v>
      </c>
      <c r="I6597">
        <v>0</v>
      </c>
      <c r="J6597">
        <v>0</v>
      </c>
      <c r="K6597">
        <v>0</v>
      </c>
      <c r="L6597">
        <v>0</v>
      </c>
      <c r="M6597" t="s">
        <v>4689</v>
      </c>
    </row>
    <row r="6598" spans="1:13">
      <c r="A6598" s="13">
        <f t="shared" si="103"/>
        <v>1</v>
      </c>
      <c r="B6598">
        <v>3010029</v>
      </c>
      <c r="C6598">
        <v>1380</v>
      </c>
      <c r="D6598">
        <v>1501</v>
      </c>
      <c r="E6598"/>
      <c r="F6598" t="s">
        <v>253</v>
      </c>
      <c r="G6598">
        <v>1</v>
      </c>
      <c r="H6598">
        <v>0</v>
      </c>
      <c r="I6598">
        <v>0</v>
      </c>
      <c r="J6598">
        <v>0</v>
      </c>
      <c r="K6598">
        <v>0</v>
      </c>
      <c r="L6598">
        <v>0</v>
      </c>
      <c r="M6598" t="s">
        <v>4690</v>
      </c>
    </row>
    <row r="6599" spans="1:13">
      <c r="A6599" s="13">
        <f t="shared" si="103"/>
        <v>1</v>
      </c>
      <c r="B6599">
        <v>3010030</v>
      </c>
      <c r="C6599">
        <v>1380</v>
      </c>
      <c r="D6599">
        <v>1500</v>
      </c>
      <c r="E6599"/>
      <c r="F6599" t="s">
        <v>253</v>
      </c>
      <c r="G6599">
        <v>1</v>
      </c>
      <c r="H6599">
        <v>0</v>
      </c>
      <c r="I6599">
        <v>0</v>
      </c>
      <c r="J6599">
        <v>0</v>
      </c>
      <c r="K6599">
        <v>0</v>
      </c>
      <c r="L6599">
        <v>0</v>
      </c>
      <c r="M6599" t="s">
        <v>4691</v>
      </c>
    </row>
    <row r="6600" spans="1:13">
      <c r="A6600" s="13">
        <f t="shared" si="103"/>
        <v>1</v>
      </c>
      <c r="B6600">
        <v>3010031</v>
      </c>
      <c r="C6600">
        <v>1380</v>
      </c>
      <c r="D6600">
        <v>1500</v>
      </c>
      <c r="E6600"/>
      <c r="F6600" t="s">
        <v>253</v>
      </c>
      <c r="G6600">
        <v>1</v>
      </c>
      <c r="H6600">
        <v>0</v>
      </c>
      <c r="I6600">
        <v>0</v>
      </c>
      <c r="J6600">
        <v>0</v>
      </c>
      <c r="K6600">
        <v>0</v>
      </c>
      <c r="L6600">
        <v>0</v>
      </c>
      <c r="M6600" t="s">
        <v>4692</v>
      </c>
    </row>
    <row r="6601" spans="1:13">
      <c r="A6601" s="13">
        <f t="shared" si="103"/>
        <v>1</v>
      </c>
      <c r="B6601">
        <v>3010033</v>
      </c>
      <c r="C6601">
        <v>1380</v>
      </c>
      <c r="D6601">
        <v>1500</v>
      </c>
      <c r="E6601"/>
      <c r="F6601" t="s">
        <v>253</v>
      </c>
      <c r="G6601">
        <v>1</v>
      </c>
      <c r="H6601">
        <v>0</v>
      </c>
      <c r="I6601">
        <v>0</v>
      </c>
      <c r="J6601">
        <v>0</v>
      </c>
      <c r="K6601">
        <v>0</v>
      </c>
      <c r="L6601">
        <v>0</v>
      </c>
      <c r="M6601" t="s">
        <v>4693</v>
      </c>
    </row>
    <row r="6602" spans="1:13">
      <c r="A6602" s="13">
        <f t="shared" si="103"/>
        <v>1</v>
      </c>
      <c r="B6602">
        <v>3010034</v>
      </c>
      <c r="C6602">
        <v>1380</v>
      </c>
      <c r="D6602">
        <v>1501</v>
      </c>
      <c r="E6602"/>
      <c r="F6602" t="s">
        <v>253</v>
      </c>
      <c r="G6602">
        <v>1</v>
      </c>
      <c r="H6602">
        <v>0</v>
      </c>
      <c r="I6602">
        <v>0</v>
      </c>
      <c r="J6602">
        <v>0</v>
      </c>
      <c r="K6602">
        <v>0</v>
      </c>
      <c r="L6602">
        <v>0</v>
      </c>
      <c r="M6602" t="s">
        <v>4694</v>
      </c>
    </row>
    <row r="6603" spans="1:13">
      <c r="A6603" s="13">
        <f t="shared" si="103"/>
        <v>1</v>
      </c>
      <c r="B6603">
        <v>3010035</v>
      </c>
      <c r="C6603">
        <v>1380</v>
      </c>
      <c r="D6603">
        <v>1500</v>
      </c>
      <c r="E6603"/>
      <c r="F6603" t="s">
        <v>253</v>
      </c>
      <c r="G6603">
        <v>1</v>
      </c>
      <c r="H6603">
        <v>0</v>
      </c>
      <c r="I6603">
        <v>0</v>
      </c>
      <c r="J6603">
        <v>0</v>
      </c>
      <c r="K6603">
        <v>0</v>
      </c>
      <c r="L6603">
        <v>0</v>
      </c>
      <c r="M6603" t="s">
        <v>4695</v>
      </c>
    </row>
    <row r="6604" spans="1:13">
      <c r="A6604" s="13">
        <f t="shared" si="103"/>
        <v>3</v>
      </c>
      <c r="B6604">
        <v>3010036</v>
      </c>
      <c r="C6604">
        <v>1380</v>
      </c>
      <c r="D6604">
        <v>1500</v>
      </c>
      <c r="E6604"/>
      <c r="F6604" t="s">
        <v>253</v>
      </c>
      <c r="G6604">
        <v>3</v>
      </c>
      <c r="H6604">
        <v>0</v>
      </c>
      <c r="I6604">
        <v>0</v>
      </c>
      <c r="J6604">
        <v>0</v>
      </c>
      <c r="K6604">
        <v>0</v>
      </c>
      <c r="L6604">
        <v>0</v>
      </c>
      <c r="M6604" t="s">
        <v>7844</v>
      </c>
    </row>
    <row r="6605" spans="1:13">
      <c r="A6605" s="13">
        <f t="shared" si="103"/>
        <v>1</v>
      </c>
      <c r="B6605">
        <v>3010039</v>
      </c>
      <c r="C6605">
        <v>1380</v>
      </c>
      <c r="D6605">
        <v>1500</v>
      </c>
      <c r="E6605"/>
      <c r="F6605" t="s">
        <v>253</v>
      </c>
      <c r="G6605">
        <v>1</v>
      </c>
      <c r="H6605">
        <v>0</v>
      </c>
      <c r="I6605">
        <v>0</v>
      </c>
      <c r="J6605">
        <v>0</v>
      </c>
      <c r="K6605">
        <v>0</v>
      </c>
      <c r="L6605">
        <v>0</v>
      </c>
      <c r="M6605" t="s">
        <v>9334</v>
      </c>
    </row>
    <row r="6606" spans="1:13">
      <c r="A6606" s="13">
        <f t="shared" si="103"/>
        <v>5</v>
      </c>
      <c r="B6606">
        <v>3010040</v>
      </c>
      <c r="C6606">
        <v>1380</v>
      </c>
      <c r="D6606">
        <v>1500</v>
      </c>
      <c r="E6606"/>
      <c r="F6606" t="s">
        <v>253</v>
      </c>
      <c r="G6606">
        <v>5</v>
      </c>
      <c r="H6606">
        <v>0</v>
      </c>
      <c r="I6606">
        <v>0</v>
      </c>
      <c r="J6606">
        <v>0</v>
      </c>
      <c r="K6606">
        <v>0</v>
      </c>
      <c r="L6606">
        <v>0</v>
      </c>
      <c r="M6606" t="s">
        <v>4696</v>
      </c>
    </row>
    <row r="6607" spans="1:13">
      <c r="A6607" s="13">
        <f t="shared" si="103"/>
        <v>1</v>
      </c>
      <c r="B6607">
        <v>3010041</v>
      </c>
      <c r="C6607">
        <v>1380</v>
      </c>
      <c r="D6607">
        <v>1501</v>
      </c>
      <c r="E6607"/>
      <c r="F6607" t="s">
        <v>253</v>
      </c>
      <c r="G6607">
        <v>1</v>
      </c>
      <c r="H6607">
        <v>0</v>
      </c>
      <c r="I6607">
        <v>0</v>
      </c>
      <c r="J6607">
        <v>0</v>
      </c>
      <c r="K6607">
        <v>0</v>
      </c>
      <c r="L6607">
        <v>0</v>
      </c>
      <c r="M6607" t="s">
        <v>4697</v>
      </c>
    </row>
    <row r="6608" spans="1:13">
      <c r="A6608" s="13">
        <f t="shared" si="103"/>
        <v>5</v>
      </c>
      <c r="B6608">
        <v>3010042</v>
      </c>
      <c r="C6608">
        <v>1380</v>
      </c>
      <c r="D6608">
        <v>1500</v>
      </c>
      <c r="E6608"/>
      <c r="F6608" t="s">
        <v>253</v>
      </c>
      <c r="G6608">
        <v>5</v>
      </c>
      <c r="H6608">
        <v>0</v>
      </c>
      <c r="I6608">
        <v>0</v>
      </c>
      <c r="J6608">
        <v>0</v>
      </c>
      <c r="K6608">
        <v>0</v>
      </c>
      <c r="L6608">
        <v>0</v>
      </c>
      <c r="M6608" t="s">
        <v>4698</v>
      </c>
    </row>
    <row r="6609" spans="1:13">
      <c r="A6609" s="13">
        <f t="shared" si="103"/>
        <v>2</v>
      </c>
      <c r="B6609">
        <v>3010046</v>
      </c>
      <c r="C6609">
        <v>1380</v>
      </c>
      <c r="D6609">
        <v>1501</v>
      </c>
      <c r="E6609"/>
      <c r="F6609" t="s">
        <v>253</v>
      </c>
      <c r="G6609">
        <v>2</v>
      </c>
      <c r="H6609">
        <v>0</v>
      </c>
      <c r="I6609">
        <v>0</v>
      </c>
      <c r="J6609">
        <v>0</v>
      </c>
      <c r="K6609">
        <v>0</v>
      </c>
      <c r="L6609">
        <v>0</v>
      </c>
      <c r="M6609" t="s">
        <v>4699</v>
      </c>
    </row>
    <row r="6610" spans="1:13">
      <c r="A6610" s="13">
        <f t="shared" si="103"/>
        <v>3</v>
      </c>
      <c r="B6610">
        <v>3010047</v>
      </c>
      <c r="C6610">
        <v>1380</v>
      </c>
      <c r="D6610">
        <v>1501</v>
      </c>
      <c r="E6610"/>
      <c r="F6610" t="s">
        <v>253</v>
      </c>
      <c r="G6610">
        <v>3</v>
      </c>
      <c r="H6610">
        <v>0</v>
      </c>
      <c r="I6610">
        <v>0</v>
      </c>
      <c r="J6610">
        <v>0</v>
      </c>
      <c r="K6610">
        <v>0</v>
      </c>
      <c r="L6610">
        <v>0</v>
      </c>
      <c r="M6610" t="s">
        <v>4700</v>
      </c>
    </row>
    <row r="6611" spans="1:13">
      <c r="A6611" s="13">
        <f t="shared" si="103"/>
        <v>1</v>
      </c>
      <c r="B6611">
        <v>3010048</v>
      </c>
      <c r="C6611">
        <v>1380</v>
      </c>
      <c r="D6611">
        <v>1501</v>
      </c>
      <c r="E6611"/>
      <c r="F6611" t="s">
        <v>253</v>
      </c>
      <c r="G6611">
        <v>1</v>
      </c>
      <c r="H6611">
        <v>0</v>
      </c>
      <c r="I6611">
        <v>0</v>
      </c>
      <c r="J6611">
        <v>0</v>
      </c>
      <c r="K6611">
        <v>0</v>
      </c>
      <c r="L6611">
        <v>0</v>
      </c>
      <c r="M6611" t="s">
        <v>4701</v>
      </c>
    </row>
    <row r="6612" spans="1:13">
      <c r="A6612" s="13">
        <f t="shared" si="103"/>
        <v>1</v>
      </c>
      <c r="B6612">
        <v>3010050</v>
      </c>
      <c r="C6612">
        <v>1380</v>
      </c>
      <c r="D6612">
        <v>1501</v>
      </c>
      <c r="E6612"/>
      <c r="F6612" t="s">
        <v>253</v>
      </c>
      <c r="G6612">
        <v>1</v>
      </c>
      <c r="H6612">
        <v>0</v>
      </c>
      <c r="I6612">
        <v>0</v>
      </c>
      <c r="J6612">
        <v>0</v>
      </c>
      <c r="K6612">
        <v>0</v>
      </c>
      <c r="L6612">
        <v>0</v>
      </c>
      <c r="M6612" t="s">
        <v>4702</v>
      </c>
    </row>
    <row r="6613" spans="1:13">
      <c r="A6613" s="13">
        <f t="shared" si="103"/>
        <v>1</v>
      </c>
      <c r="B6613">
        <v>3010051</v>
      </c>
      <c r="C6613">
        <v>1380</v>
      </c>
      <c r="D6613">
        <v>1501</v>
      </c>
      <c r="E6613"/>
      <c r="F6613" t="s">
        <v>253</v>
      </c>
      <c r="G6613">
        <v>1</v>
      </c>
      <c r="H6613">
        <v>0</v>
      </c>
      <c r="I6613">
        <v>0</v>
      </c>
      <c r="J6613">
        <v>0</v>
      </c>
      <c r="K6613">
        <v>0</v>
      </c>
      <c r="L6613">
        <v>0</v>
      </c>
      <c r="M6613" t="s">
        <v>4703</v>
      </c>
    </row>
    <row r="6614" spans="1:13">
      <c r="A6614" s="13">
        <f t="shared" si="103"/>
        <v>1</v>
      </c>
      <c r="B6614">
        <v>3010053</v>
      </c>
      <c r="C6614">
        <v>1380</v>
      </c>
      <c r="D6614">
        <v>1500</v>
      </c>
      <c r="E6614"/>
      <c r="F6614" t="s">
        <v>253</v>
      </c>
      <c r="G6614">
        <v>1</v>
      </c>
      <c r="H6614">
        <v>0</v>
      </c>
      <c r="I6614">
        <v>0</v>
      </c>
      <c r="J6614">
        <v>0</v>
      </c>
      <c r="K6614">
        <v>0</v>
      </c>
      <c r="L6614">
        <v>0</v>
      </c>
      <c r="M6614" t="s">
        <v>4704</v>
      </c>
    </row>
    <row r="6615" spans="1:13">
      <c r="A6615" s="13">
        <f t="shared" si="103"/>
        <v>1</v>
      </c>
      <c r="B6615">
        <v>3010054</v>
      </c>
      <c r="C6615">
        <v>1380</v>
      </c>
      <c r="D6615">
        <v>1501</v>
      </c>
      <c r="E6615"/>
      <c r="F6615" t="s">
        <v>253</v>
      </c>
      <c r="G6615">
        <v>1</v>
      </c>
      <c r="H6615">
        <v>0</v>
      </c>
      <c r="I6615">
        <v>0</v>
      </c>
      <c r="J6615">
        <v>0</v>
      </c>
      <c r="K6615">
        <v>0</v>
      </c>
      <c r="L6615">
        <v>0</v>
      </c>
      <c r="M6615" t="s">
        <v>4705</v>
      </c>
    </row>
    <row r="6616" spans="1:13">
      <c r="A6616" s="13">
        <f t="shared" si="103"/>
        <v>1</v>
      </c>
      <c r="B6616">
        <v>3010055</v>
      </c>
      <c r="C6616">
        <v>1380</v>
      </c>
      <c r="D6616">
        <v>1501</v>
      </c>
      <c r="E6616"/>
      <c r="F6616" t="s">
        <v>253</v>
      </c>
      <c r="G6616">
        <v>1</v>
      </c>
      <c r="H6616">
        <v>0</v>
      </c>
      <c r="I6616">
        <v>0</v>
      </c>
      <c r="J6616">
        <v>0</v>
      </c>
      <c r="K6616">
        <v>0</v>
      </c>
      <c r="L6616">
        <v>0</v>
      </c>
      <c r="M6616" t="s">
        <v>4706</v>
      </c>
    </row>
    <row r="6617" spans="1:13">
      <c r="A6617" s="13">
        <f t="shared" si="103"/>
        <v>2</v>
      </c>
      <c r="B6617">
        <v>3010056</v>
      </c>
      <c r="C6617">
        <v>1380</v>
      </c>
      <c r="D6617">
        <v>1500</v>
      </c>
      <c r="E6617"/>
      <c r="F6617" t="s">
        <v>253</v>
      </c>
      <c r="G6617">
        <v>2</v>
      </c>
      <c r="H6617">
        <v>0</v>
      </c>
      <c r="I6617">
        <v>0</v>
      </c>
      <c r="J6617">
        <v>0</v>
      </c>
      <c r="K6617">
        <v>0</v>
      </c>
      <c r="L6617">
        <v>0</v>
      </c>
      <c r="M6617" t="s">
        <v>8539</v>
      </c>
    </row>
    <row r="6618" spans="1:13">
      <c r="A6618" s="13">
        <f t="shared" si="103"/>
        <v>3</v>
      </c>
      <c r="B6618">
        <v>3010058</v>
      </c>
      <c r="C6618">
        <v>1380</v>
      </c>
      <c r="D6618">
        <v>1500</v>
      </c>
      <c r="E6618"/>
      <c r="F6618" t="s">
        <v>253</v>
      </c>
      <c r="G6618">
        <v>3</v>
      </c>
      <c r="H6618">
        <v>0</v>
      </c>
      <c r="I6618">
        <v>0</v>
      </c>
      <c r="J6618">
        <v>0</v>
      </c>
      <c r="K6618">
        <v>0</v>
      </c>
      <c r="L6618">
        <v>0</v>
      </c>
      <c r="M6618" t="s">
        <v>4707</v>
      </c>
    </row>
    <row r="6619" spans="1:13">
      <c r="A6619" s="13">
        <f t="shared" si="103"/>
        <v>12</v>
      </c>
      <c r="B6619">
        <v>3010059</v>
      </c>
      <c r="C6619">
        <v>1380</v>
      </c>
      <c r="D6619">
        <v>1500</v>
      </c>
      <c r="E6619"/>
      <c r="F6619" t="s">
        <v>253</v>
      </c>
      <c r="G6619">
        <v>12</v>
      </c>
      <c r="H6619">
        <v>0</v>
      </c>
      <c r="I6619">
        <v>0</v>
      </c>
      <c r="J6619">
        <v>0</v>
      </c>
      <c r="K6619">
        <v>0</v>
      </c>
      <c r="L6619">
        <v>0</v>
      </c>
      <c r="M6619" t="s">
        <v>8134</v>
      </c>
    </row>
    <row r="6620" spans="1:13">
      <c r="A6620" s="13">
        <f t="shared" si="103"/>
        <v>1</v>
      </c>
      <c r="B6620">
        <v>3010060</v>
      </c>
      <c r="C6620">
        <v>1380</v>
      </c>
      <c r="D6620">
        <v>1501</v>
      </c>
      <c r="E6620"/>
      <c r="F6620" t="s">
        <v>253</v>
      </c>
      <c r="G6620">
        <v>1</v>
      </c>
      <c r="H6620">
        <v>0</v>
      </c>
      <c r="I6620">
        <v>0</v>
      </c>
      <c r="J6620">
        <v>0</v>
      </c>
      <c r="K6620">
        <v>0</v>
      </c>
      <c r="L6620">
        <v>0</v>
      </c>
      <c r="M6620" t="s">
        <v>4708</v>
      </c>
    </row>
    <row r="6621" spans="1:13">
      <c r="A6621" s="13">
        <f t="shared" si="103"/>
        <v>11</v>
      </c>
      <c r="B6621">
        <v>3010061</v>
      </c>
      <c r="C6621">
        <v>1380</v>
      </c>
      <c r="D6621">
        <v>1500</v>
      </c>
      <c r="E6621"/>
      <c r="F6621" t="s">
        <v>253</v>
      </c>
      <c r="G6621">
        <v>11</v>
      </c>
      <c r="H6621">
        <v>0</v>
      </c>
      <c r="I6621">
        <v>0</v>
      </c>
      <c r="J6621">
        <v>0</v>
      </c>
      <c r="K6621">
        <v>0</v>
      </c>
      <c r="L6621">
        <v>0</v>
      </c>
      <c r="M6621" t="s">
        <v>8578</v>
      </c>
    </row>
    <row r="6622" spans="1:13">
      <c r="A6622" s="13">
        <f t="shared" si="103"/>
        <v>136</v>
      </c>
      <c r="B6622">
        <v>3010063</v>
      </c>
      <c r="C6622">
        <v>1400</v>
      </c>
      <c r="D6622">
        <v>1500</v>
      </c>
      <c r="E6622"/>
      <c r="F6622" t="s">
        <v>253</v>
      </c>
      <c r="G6622">
        <v>136</v>
      </c>
      <c r="H6622">
        <v>0</v>
      </c>
      <c r="I6622">
        <v>0</v>
      </c>
      <c r="J6622">
        <v>0</v>
      </c>
      <c r="K6622">
        <v>0</v>
      </c>
      <c r="L6622">
        <v>0</v>
      </c>
      <c r="M6622" t="s">
        <v>4709</v>
      </c>
    </row>
    <row r="6623" spans="1:13">
      <c r="A6623" s="13">
        <f t="shared" si="103"/>
        <v>30</v>
      </c>
      <c r="B6623">
        <v>3010064</v>
      </c>
      <c r="C6623">
        <v>1400</v>
      </c>
      <c r="D6623">
        <v>1500</v>
      </c>
      <c r="E6623"/>
      <c r="F6623" t="s">
        <v>253</v>
      </c>
      <c r="G6623">
        <v>30</v>
      </c>
      <c r="H6623">
        <v>0</v>
      </c>
      <c r="I6623">
        <v>0</v>
      </c>
      <c r="J6623">
        <v>0</v>
      </c>
      <c r="K6623">
        <v>0</v>
      </c>
      <c r="L6623">
        <v>0</v>
      </c>
      <c r="M6623" t="s">
        <v>4710</v>
      </c>
    </row>
    <row r="6624" spans="1:13">
      <c r="A6624" s="13">
        <f t="shared" si="103"/>
        <v>3</v>
      </c>
      <c r="B6624">
        <v>3010066</v>
      </c>
      <c r="C6624">
        <v>1400</v>
      </c>
      <c r="D6624">
        <v>1500</v>
      </c>
      <c r="E6624"/>
      <c r="F6624" t="s">
        <v>253</v>
      </c>
      <c r="G6624">
        <v>3</v>
      </c>
      <c r="H6624">
        <v>0</v>
      </c>
      <c r="I6624">
        <v>0</v>
      </c>
      <c r="J6624">
        <v>0</v>
      </c>
      <c r="K6624">
        <v>0</v>
      </c>
      <c r="L6624">
        <v>0</v>
      </c>
      <c r="M6624" t="s">
        <v>4711</v>
      </c>
    </row>
    <row r="6625" spans="1:13">
      <c r="A6625" s="13">
        <f t="shared" si="103"/>
        <v>1</v>
      </c>
      <c r="B6625">
        <v>3011013</v>
      </c>
      <c r="C6625">
        <v>1380</v>
      </c>
      <c r="D6625">
        <v>1501</v>
      </c>
      <c r="E6625"/>
      <c r="F6625" t="s">
        <v>253</v>
      </c>
      <c r="G6625">
        <v>1</v>
      </c>
      <c r="H6625">
        <v>0</v>
      </c>
      <c r="I6625">
        <v>0</v>
      </c>
      <c r="J6625">
        <v>0</v>
      </c>
      <c r="K6625">
        <v>0</v>
      </c>
      <c r="L6625">
        <v>0</v>
      </c>
      <c r="M6625" t="s">
        <v>4712</v>
      </c>
    </row>
    <row r="6626" spans="1:13">
      <c r="A6626" s="13">
        <f t="shared" si="103"/>
        <v>36</v>
      </c>
      <c r="B6626">
        <v>3011014</v>
      </c>
      <c r="C6626">
        <v>1380</v>
      </c>
      <c r="D6626">
        <v>1500</v>
      </c>
      <c r="E6626"/>
      <c r="F6626" t="s">
        <v>253</v>
      </c>
      <c r="G6626">
        <v>36</v>
      </c>
      <c r="H6626">
        <v>0</v>
      </c>
      <c r="I6626">
        <v>0</v>
      </c>
      <c r="J6626">
        <v>0</v>
      </c>
      <c r="K6626">
        <v>0</v>
      </c>
      <c r="L6626">
        <v>0</v>
      </c>
      <c r="M6626" t="s">
        <v>4713</v>
      </c>
    </row>
    <row r="6627" spans="1:13">
      <c r="A6627" s="13">
        <f t="shared" si="103"/>
        <v>30</v>
      </c>
      <c r="B6627">
        <v>3011015</v>
      </c>
      <c r="C6627">
        <v>1380</v>
      </c>
      <c r="D6627">
        <v>1500</v>
      </c>
      <c r="E6627"/>
      <c r="F6627" t="s">
        <v>253</v>
      </c>
      <c r="G6627">
        <v>30</v>
      </c>
      <c r="H6627">
        <v>0</v>
      </c>
      <c r="I6627">
        <v>0</v>
      </c>
      <c r="J6627">
        <v>0</v>
      </c>
      <c r="K6627">
        <v>0</v>
      </c>
      <c r="L6627">
        <v>0</v>
      </c>
      <c r="M6627" t="s">
        <v>1495</v>
      </c>
    </row>
    <row r="6628" spans="1:13">
      <c r="A6628" s="13">
        <f t="shared" si="103"/>
        <v>10</v>
      </c>
      <c r="B6628">
        <v>3011016</v>
      </c>
      <c r="C6628">
        <v>1380</v>
      </c>
      <c r="D6628">
        <v>1501</v>
      </c>
      <c r="E6628"/>
      <c r="F6628" t="s">
        <v>253</v>
      </c>
      <c r="G6628">
        <v>10</v>
      </c>
      <c r="H6628">
        <v>0</v>
      </c>
      <c r="I6628">
        <v>0</v>
      </c>
      <c r="J6628">
        <v>0</v>
      </c>
      <c r="K6628">
        <v>0</v>
      </c>
      <c r="L6628">
        <v>0</v>
      </c>
      <c r="M6628" t="s">
        <v>4714</v>
      </c>
    </row>
    <row r="6629" spans="1:13">
      <c r="A6629" s="13">
        <f t="shared" si="103"/>
        <v>27</v>
      </c>
      <c r="B6629">
        <v>3011017</v>
      </c>
      <c r="C6629">
        <v>1380</v>
      </c>
      <c r="D6629">
        <v>1500</v>
      </c>
      <c r="E6629"/>
      <c r="F6629" t="s">
        <v>253</v>
      </c>
      <c r="G6629">
        <v>27</v>
      </c>
      <c r="H6629">
        <v>0</v>
      </c>
      <c r="I6629">
        <v>0</v>
      </c>
      <c r="J6629">
        <v>0</v>
      </c>
      <c r="K6629">
        <v>0</v>
      </c>
      <c r="L6629">
        <v>0</v>
      </c>
      <c r="M6629" t="s">
        <v>4715</v>
      </c>
    </row>
    <row r="6630" spans="1:13">
      <c r="A6630" s="13">
        <f t="shared" si="103"/>
        <v>2</v>
      </c>
      <c r="B6630">
        <v>3011018</v>
      </c>
      <c r="C6630">
        <v>1380</v>
      </c>
      <c r="D6630">
        <v>1500</v>
      </c>
      <c r="E6630"/>
      <c r="F6630" t="s">
        <v>253</v>
      </c>
      <c r="G6630">
        <v>2</v>
      </c>
      <c r="H6630">
        <v>0</v>
      </c>
      <c r="I6630">
        <v>0</v>
      </c>
      <c r="J6630">
        <v>0</v>
      </c>
      <c r="K6630">
        <v>0</v>
      </c>
      <c r="L6630">
        <v>0</v>
      </c>
      <c r="M6630" t="s">
        <v>4716</v>
      </c>
    </row>
    <row r="6631" spans="1:13">
      <c r="A6631" s="13">
        <f t="shared" si="103"/>
        <v>5</v>
      </c>
      <c r="B6631">
        <v>3011019</v>
      </c>
      <c r="C6631">
        <v>1380</v>
      </c>
      <c r="D6631">
        <v>1500</v>
      </c>
      <c r="E6631"/>
      <c r="F6631" t="s">
        <v>253</v>
      </c>
      <c r="G6631">
        <v>5</v>
      </c>
      <c r="H6631">
        <v>0</v>
      </c>
      <c r="I6631">
        <v>0</v>
      </c>
      <c r="J6631">
        <v>0</v>
      </c>
      <c r="K6631">
        <v>0</v>
      </c>
      <c r="L6631">
        <v>0</v>
      </c>
      <c r="M6631" t="s">
        <v>4717</v>
      </c>
    </row>
    <row r="6632" spans="1:13">
      <c r="A6632" s="13">
        <f t="shared" si="103"/>
        <v>220</v>
      </c>
      <c r="B6632">
        <v>3011020</v>
      </c>
      <c r="C6632">
        <v>1380</v>
      </c>
      <c r="D6632">
        <v>1500</v>
      </c>
      <c r="E6632"/>
      <c r="F6632" t="s">
        <v>253</v>
      </c>
      <c r="G6632">
        <v>220</v>
      </c>
      <c r="H6632">
        <v>0</v>
      </c>
      <c r="I6632">
        <v>0</v>
      </c>
      <c r="J6632">
        <v>0</v>
      </c>
      <c r="K6632">
        <v>0</v>
      </c>
      <c r="L6632">
        <v>0</v>
      </c>
      <c r="M6632" t="s">
        <v>4718</v>
      </c>
    </row>
    <row r="6633" spans="1:13">
      <c r="A6633" s="13">
        <f t="shared" si="103"/>
        <v>30</v>
      </c>
      <c r="B6633">
        <v>3011021</v>
      </c>
      <c r="C6633">
        <v>1380</v>
      </c>
      <c r="D6633">
        <v>1501</v>
      </c>
      <c r="E6633"/>
      <c r="F6633" t="s">
        <v>253</v>
      </c>
      <c r="G6633">
        <v>30</v>
      </c>
      <c r="H6633">
        <v>0</v>
      </c>
      <c r="I6633">
        <v>0</v>
      </c>
      <c r="J6633">
        <v>0</v>
      </c>
      <c r="K6633">
        <v>0</v>
      </c>
      <c r="L6633">
        <v>0</v>
      </c>
      <c r="M6633" t="s">
        <v>4719</v>
      </c>
    </row>
    <row r="6634" spans="1:13">
      <c r="A6634" s="13">
        <f t="shared" si="103"/>
        <v>2</v>
      </c>
      <c r="B6634">
        <v>3011022</v>
      </c>
      <c r="C6634">
        <v>1380</v>
      </c>
      <c r="D6634">
        <v>1501</v>
      </c>
      <c r="E6634"/>
      <c r="F6634" t="s">
        <v>253</v>
      </c>
      <c r="G6634">
        <v>2</v>
      </c>
      <c r="H6634">
        <v>0</v>
      </c>
      <c r="I6634">
        <v>0</v>
      </c>
      <c r="J6634">
        <v>0</v>
      </c>
      <c r="K6634">
        <v>0</v>
      </c>
      <c r="L6634">
        <v>0</v>
      </c>
      <c r="M6634" t="s">
        <v>4720</v>
      </c>
    </row>
    <row r="6635" spans="1:13">
      <c r="A6635" s="13">
        <f t="shared" si="103"/>
        <v>6</v>
      </c>
      <c r="B6635">
        <v>3011027</v>
      </c>
      <c r="C6635">
        <v>1380</v>
      </c>
      <c r="D6635">
        <v>1500</v>
      </c>
      <c r="E6635"/>
      <c r="F6635" t="s">
        <v>253</v>
      </c>
      <c r="G6635">
        <v>6</v>
      </c>
      <c r="H6635">
        <v>0</v>
      </c>
      <c r="I6635">
        <v>0</v>
      </c>
      <c r="J6635">
        <v>0</v>
      </c>
      <c r="K6635">
        <v>0</v>
      </c>
      <c r="L6635">
        <v>0</v>
      </c>
      <c r="M6635" t="s">
        <v>4721</v>
      </c>
    </row>
    <row r="6636" spans="1:13">
      <c r="A6636" s="13">
        <f t="shared" si="103"/>
        <v>2</v>
      </c>
      <c r="B6636">
        <v>3011028</v>
      </c>
      <c r="C6636">
        <v>1380</v>
      </c>
      <c r="D6636">
        <v>1500</v>
      </c>
      <c r="E6636"/>
      <c r="F6636" t="s">
        <v>253</v>
      </c>
      <c r="G6636">
        <v>2</v>
      </c>
      <c r="H6636">
        <v>0</v>
      </c>
      <c r="I6636">
        <v>0</v>
      </c>
      <c r="J6636">
        <v>0</v>
      </c>
      <c r="K6636">
        <v>0</v>
      </c>
      <c r="L6636">
        <v>0</v>
      </c>
      <c r="M6636" t="s">
        <v>4722</v>
      </c>
    </row>
    <row r="6637" spans="1:13">
      <c r="A6637" s="13">
        <f t="shared" si="103"/>
        <v>9</v>
      </c>
      <c r="B6637">
        <v>3011029</v>
      </c>
      <c r="C6637">
        <v>1380</v>
      </c>
      <c r="D6637">
        <v>1500</v>
      </c>
      <c r="E6637"/>
      <c r="F6637" t="s">
        <v>253</v>
      </c>
      <c r="G6637">
        <v>9</v>
      </c>
      <c r="H6637">
        <v>0</v>
      </c>
      <c r="I6637">
        <v>0</v>
      </c>
      <c r="J6637">
        <v>0</v>
      </c>
      <c r="K6637">
        <v>0</v>
      </c>
      <c r="L6637">
        <v>0</v>
      </c>
      <c r="M6637" t="s">
        <v>4723</v>
      </c>
    </row>
    <row r="6638" spans="1:13">
      <c r="A6638" s="13">
        <f t="shared" si="103"/>
        <v>7</v>
      </c>
      <c r="B6638">
        <v>3011030</v>
      </c>
      <c r="C6638">
        <v>1380</v>
      </c>
      <c r="D6638">
        <v>1500</v>
      </c>
      <c r="E6638"/>
      <c r="F6638" t="s">
        <v>253</v>
      </c>
      <c r="G6638">
        <v>7</v>
      </c>
      <c r="H6638">
        <v>0</v>
      </c>
      <c r="I6638">
        <v>0</v>
      </c>
      <c r="J6638">
        <v>0</v>
      </c>
      <c r="K6638">
        <v>0</v>
      </c>
      <c r="L6638">
        <v>0</v>
      </c>
      <c r="M6638" t="s">
        <v>8135</v>
      </c>
    </row>
    <row r="6639" spans="1:13">
      <c r="A6639" s="13">
        <f t="shared" si="103"/>
        <v>3</v>
      </c>
      <c r="B6639">
        <v>3011031</v>
      </c>
      <c r="C6639">
        <v>1380</v>
      </c>
      <c r="D6639">
        <v>1500</v>
      </c>
      <c r="E6639"/>
      <c r="F6639" t="s">
        <v>253</v>
      </c>
      <c r="G6639">
        <v>3</v>
      </c>
      <c r="H6639">
        <v>0</v>
      </c>
      <c r="I6639">
        <v>0</v>
      </c>
      <c r="J6639">
        <v>0</v>
      </c>
      <c r="K6639">
        <v>0</v>
      </c>
      <c r="L6639">
        <v>0</v>
      </c>
      <c r="M6639" t="s">
        <v>4724</v>
      </c>
    </row>
    <row r="6640" spans="1:13">
      <c r="A6640" s="13">
        <f t="shared" si="103"/>
        <v>48</v>
      </c>
      <c r="B6640">
        <v>3011033</v>
      </c>
      <c r="C6640">
        <v>1380</v>
      </c>
      <c r="D6640">
        <v>1501</v>
      </c>
      <c r="E6640"/>
      <c r="F6640" t="s">
        <v>253</v>
      </c>
      <c r="G6640">
        <v>48</v>
      </c>
      <c r="H6640">
        <v>0</v>
      </c>
      <c r="I6640">
        <v>0</v>
      </c>
      <c r="J6640">
        <v>0</v>
      </c>
      <c r="K6640">
        <v>0</v>
      </c>
      <c r="L6640">
        <v>0</v>
      </c>
      <c r="M6640" t="s">
        <v>4725</v>
      </c>
    </row>
    <row r="6641" spans="1:13">
      <c r="A6641" s="13">
        <f t="shared" si="103"/>
        <v>31</v>
      </c>
      <c r="B6641">
        <v>3011035</v>
      </c>
      <c r="C6641">
        <v>1380</v>
      </c>
      <c r="D6641">
        <v>1501</v>
      </c>
      <c r="E6641"/>
      <c r="F6641" t="s">
        <v>253</v>
      </c>
      <c r="G6641">
        <v>31</v>
      </c>
      <c r="H6641">
        <v>0</v>
      </c>
      <c r="I6641">
        <v>0</v>
      </c>
      <c r="J6641">
        <v>0</v>
      </c>
      <c r="K6641">
        <v>0</v>
      </c>
      <c r="L6641">
        <v>0</v>
      </c>
      <c r="M6641" t="s">
        <v>4726</v>
      </c>
    </row>
    <row r="6642" spans="1:13">
      <c r="A6642" s="13">
        <f t="shared" si="103"/>
        <v>1</v>
      </c>
      <c r="B6642">
        <v>3011036</v>
      </c>
      <c r="C6642">
        <v>1380</v>
      </c>
      <c r="D6642">
        <v>1500</v>
      </c>
      <c r="E6642"/>
      <c r="F6642" t="s">
        <v>253</v>
      </c>
      <c r="G6642">
        <v>1</v>
      </c>
      <c r="H6642">
        <v>0</v>
      </c>
      <c r="I6642">
        <v>0</v>
      </c>
      <c r="J6642">
        <v>0</v>
      </c>
      <c r="K6642">
        <v>0</v>
      </c>
      <c r="L6642">
        <v>0</v>
      </c>
      <c r="M6642" t="s">
        <v>7857</v>
      </c>
    </row>
    <row r="6643" spans="1:13">
      <c r="A6643" s="13">
        <f t="shared" si="103"/>
        <v>1</v>
      </c>
      <c r="B6643">
        <v>3011037</v>
      </c>
      <c r="C6643">
        <v>1380</v>
      </c>
      <c r="D6643">
        <v>1500</v>
      </c>
      <c r="E6643"/>
      <c r="F6643" t="s">
        <v>253</v>
      </c>
      <c r="G6643">
        <v>1</v>
      </c>
      <c r="H6643">
        <v>0</v>
      </c>
      <c r="I6643">
        <v>0</v>
      </c>
      <c r="J6643">
        <v>0</v>
      </c>
      <c r="K6643">
        <v>0</v>
      </c>
      <c r="L6643">
        <v>0</v>
      </c>
      <c r="M6643" t="s">
        <v>8724</v>
      </c>
    </row>
    <row r="6644" spans="1:13">
      <c r="A6644" s="13">
        <f t="shared" si="103"/>
        <v>14</v>
      </c>
      <c r="B6644">
        <v>3011038</v>
      </c>
      <c r="C6644">
        <v>1380</v>
      </c>
      <c r="D6644">
        <v>1500</v>
      </c>
      <c r="E6644"/>
      <c r="F6644" t="s">
        <v>253</v>
      </c>
      <c r="G6644">
        <v>14</v>
      </c>
      <c r="H6644">
        <v>0</v>
      </c>
      <c r="I6644">
        <v>0</v>
      </c>
      <c r="J6644">
        <v>0</v>
      </c>
      <c r="K6644">
        <v>0</v>
      </c>
      <c r="L6644">
        <v>0</v>
      </c>
      <c r="M6644" t="s">
        <v>4727</v>
      </c>
    </row>
    <row r="6645" spans="1:13">
      <c r="A6645" s="13">
        <f t="shared" si="103"/>
        <v>1</v>
      </c>
      <c r="B6645">
        <v>3011039</v>
      </c>
      <c r="C6645">
        <v>1380</v>
      </c>
      <c r="D6645">
        <v>1500</v>
      </c>
      <c r="E6645"/>
      <c r="F6645" t="s">
        <v>253</v>
      </c>
      <c r="G6645">
        <v>1</v>
      </c>
      <c r="H6645">
        <v>0</v>
      </c>
      <c r="I6645">
        <v>0</v>
      </c>
      <c r="J6645">
        <v>0</v>
      </c>
      <c r="K6645">
        <v>0</v>
      </c>
      <c r="L6645">
        <v>0</v>
      </c>
      <c r="M6645" t="s">
        <v>7463</v>
      </c>
    </row>
    <row r="6646" spans="1:13">
      <c r="A6646" s="13">
        <f t="shared" si="103"/>
        <v>2</v>
      </c>
      <c r="B6646">
        <v>3011040</v>
      </c>
      <c r="C6646">
        <v>1380</v>
      </c>
      <c r="D6646">
        <v>1500</v>
      </c>
      <c r="E6646"/>
      <c r="F6646" t="s">
        <v>253</v>
      </c>
      <c r="G6646">
        <v>2</v>
      </c>
      <c r="H6646">
        <v>0</v>
      </c>
      <c r="I6646">
        <v>0</v>
      </c>
      <c r="J6646">
        <v>0</v>
      </c>
      <c r="K6646">
        <v>0</v>
      </c>
      <c r="L6646">
        <v>0</v>
      </c>
      <c r="M6646" t="s">
        <v>4728</v>
      </c>
    </row>
    <row r="6647" spans="1:13">
      <c r="A6647" s="13">
        <f t="shared" si="103"/>
        <v>1</v>
      </c>
      <c r="B6647">
        <v>3011041</v>
      </c>
      <c r="C6647">
        <v>1380</v>
      </c>
      <c r="D6647">
        <v>1500</v>
      </c>
      <c r="E6647"/>
      <c r="F6647" t="s">
        <v>253</v>
      </c>
      <c r="G6647">
        <v>1</v>
      </c>
      <c r="H6647">
        <v>0</v>
      </c>
      <c r="I6647">
        <v>0</v>
      </c>
      <c r="J6647">
        <v>0</v>
      </c>
      <c r="K6647">
        <v>0</v>
      </c>
      <c r="L6647">
        <v>0</v>
      </c>
      <c r="M6647" t="s">
        <v>4729</v>
      </c>
    </row>
    <row r="6648" spans="1:13">
      <c r="A6648" s="13">
        <f t="shared" si="103"/>
        <v>1</v>
      </c>
      <c r="B6648">
        <v>3011042</v>
      </c>
      <c r="C6648">
        <v>1380</v>
      </c>
      <c r="D6648">
        <v>1500</v>
      </c>
      <c r="E6648"/>
      <c r="F6648" t="s">
        <v>253</v>
      </c>
      <c r="G6648">
        <v>1</v>
      </c>
      <c r="H6648">
        <v>0</v>
      </c>
      <c r="I6648">
        <v>0</v>
      </c>
      <c r="J6648">
        <v>0</v>
      </c>
      <c r="K6648">
        <v>0</v>
      </c>
      <c r="L6648">
        <v>0</v>
      </c>
      <c r="M6648" t="s">
        <v>7464</v>
      </c>
    </row>
    <row r="6649" spans="1:13">
      <c r="A6649" s="13">
        <f t="shared" si="103"/>
        <v>2</v>
      </c>
      <c r="B6649">
        <v>3011043</v>
      </c>
      <c r="C6649">
        <v>1380</v>
      </c>
      <c r="D6649">
        <v>1500</v>
      </c>
      <c r="E6649"/>
      <c r="F6649" t="s">
        <v>253</v>
      </c>
      <c r="G6649">
        <v>2</v>
      </c>
      <c r="H6649">
        <v>0</v>
      </c>
      <c r="I6649">
        <v>0</v>
      </c>
      <c r="J6649">
        <v>0</v>
      </c>
      <c r="K6649">
        <v>0</v>
      </c>
      <c r="L6649">
        <v>0</v>
      </c>
      <c r="M6649" t="s">
        <v>8525</v>
      </c>
    </row>
    <row r="6650" spans="1:13">
      <c r="A6650" s="13">
        <f t="shared" si="103"/>
        <v>2</v>
      </c>
      <c r="B6650">
        <v>3011044</v>
      </c>
      <c r="C6650">
        <v>1380</v>
      </c>
      <c r="D6650">
        <v>1500</v>
      </c>
      <c r="E6650"/>
      <c r="F6650" t="s">
        <v>253</v>
      </c>
      <c r="G6650">
        <v>2</v>
      </c>
      <c r="H6650">
        <v>0</v>
      </c>
      <c r="I6650">
        <v>0</v>
      </c>
      <c r="J6650">
        <v>0</v>
      </c>
      <c r="K6650">
        <v>0</v>
      </c>
      <c r="L6650">
        <v>0</v>
      </c>
      <c r="M6650" t="s">
        <v>4730</v>
      </c>
    </row>
    <row r="6651" spans="1:13">
      <c r="A6651" s="13">
        <f t="shared" si="103"/>
        <v>5</v>
      </c>
      <c r="B6651">
        <v>3011045</v>
      </c>
      <c r="C6651">
        <v>1380</v>
      </c>
      <c r="D6651">
        <v>1501</v>
      </c>
      <c r="E6651"/>
      <c r="F6651" t="s">
        <v>253</v>
      </c>
      <c r="G6651">
        <v>5</v>
      </c>
      <c r="H6651">
        <v>0</v>
      </c>
      <c r="I6651">
        <v>0</v>
      </c>
      <c r="J6651">
        <v>0</v>
      </c>
      <c r="K6651">
        <v>0</v>
      </c>
      <c r="L6651">
        <v>0</v>
      </c>
      <c r="M6651" t="s">
        <v>4731</v>
      </c>
    </row>
    <row r="6652" spans="1:13">
      <c r="A6652" s="13">
        <f t="shared" si="103"/>
        <v>2</v>
      </c>
      <c r="B6652">
        <v>3011046</v>
      </c>
      <c r="C6652">
        <v>1380</v>
      </c>
      <c r="D6652">
        <v>1500</v>
      </c>
      <c r="E6652"/>
      <c r="F6652" t="s">
        <v>253</v>
      </c>
      <c r="G6652">
        <v>2</v>
      </c>
      <c r="H6652">
        <v>0</v>
      </c>
      <c r="I6652">
        <v>0</v>
      </c>
      <c r="J6652">
        <v>0</v>
      </c>
      <c r="K6652">
        <v>0</v>
      </c>
      <c r="L6652">
        <v>0</v>
      </c>
      <c r="M6652" t="s">
        <v>4732</v>
      </c>
    </row>
    <row r="6653" spans="1:13">
      <c r="A6653" s="13">
        <f t="shared" si="103"/>
        <v>1</v>
      </c>
      <c r="B6653">
        <v>3011047</v>
      </c>
      <c r="C6653">
        <v>1380</v>
      </c>
      <c r="D6653">
        <v>1500</v>
      </c>
      <c r="E6653"/>
      <c r="F6653" t="s">
        <v>253</v>
      </c>
      <c r="G6653">
        <v>1</v>
      </c>
      <c r="H6653">
        <v>0</v>
      </c>
      <c r="I6653">
        <v>0</v>
      </c>
      <c r="J6653">
        <v>0</v>
      </c>
      <c r="K6653">
        <v>0</v>
      </c>
      <c r="L6653">
        <v>0</v>
      </c>
      <c r="M6653" t="s">
        <v>7544</v>
      </c>
    </row>
    <row r="6654" spans="1:13">
      <c r="A6654" s="13">
        <f t="shared" si="103"/>
        <v>5</v>
      </c>
      <c r="B6654">
        <v>3011054</v>
      </c>
      <c r="C6654">
        <v>1400</v>
      </c>
      <c r="D6654">
        <v>1500</v>
      </c>
      <c r="E6654"/>
      <c r="F6654" t="s">
        <v>253</v>
      </c>
      <c r="G6654">
        <v>5</v>
      </c>
      <c r="H6654">
        <v>0</v>
      </c>
      <c r="I6654">
        <v>0</v>
      </c>
      <c r="J6654">
        <v>0</v>
      </c>
      <c r="K6654">
        <v>0</v>
      </c>
      <c r="L6654">
        <v>0</v>
      </c>
      <c r="M6654" t="s">
        <v>8270</v>
      </c>
    </row>
    <row r="6655" spans="1:13">
      <c r="A6655" s="13">
        <f t="shared" si="103"/>
        <v>28</v>
      </c>
      <c r="B6655">
        <v>3011055</v>
      </c>
      <c r="C6655">
        <v>1400</v>
      </c>
      <c r="D6655">
        <v>1500</v>
      </c>
      <c r="E6655"/>
      <c r="F6655" t="s">
        <v>253</v>
      </c>
      <c r="G6655">
        <v>28</v>
      </c>
      <c r="H6655">
        <v>0</v>
      </c>
      <c r="I6655">
        <v>0</v>
      </c>
      <c r="J6655">
        <v>0</v>
      </c>
      <c r="K6655">
        <v>0</v>
      </c>
      <c r="L6655">
        <v>0</v>
      </c>
      <c r="M6655" t="s">
        <v>4733</v>
      </c>
    </row>
    <row r="6656" spans="1:13">
      <c r="A6656" s="13">
        <f t="shared" si="103"/>
        <v>2</v>
      </c>
      <c r="B6656">
        <v>3011056</v>
      </c>
      <c r="C6656">
        <v>1400</v>
      </c>
      <c r="D6656">
        <v>1500</v>
      </c>
      <c r="E6656"/>
      <c r="F6656" t="s">
        <v>253</v>
      </c>
      <c r="G6656">
        <v>2</v>
      </c>
      <c r="H6656">
        <v>0</v>
      </c>
      <c r="I6656">
        <v>0</v>
      </c>
      <c r="J6656">
        <v>0</v>
      </c>
      <c r="K6656">
        <v>0</v>
      </c>
      <c r="L6656">
        <v>0</v>
      </c>
      <c r="M6656" t="s">
        <v>4734</v>
      </c>
    </row>
    <row r="6657" spans="1:13">
      <c r="A6657" s="13">
        <f t="shared" si="103"/>
        <v>2</v>
      </c>
      <c r="B6657">
        <v>3011064</v>
      </c>
      <c r="C6657">
        <v>1400</v>
      </c>
      <c r="D6657">
        <v>1500</v>
      </c>
      <c r="E6657"/>
      <c r="F6657" t="s">
        <v>253</v>
      </c>
      <c r="G6657">
        <v>2</v>
      </c>
      <c r="H6657">
        <v>0</v>
      </c>
      <c r="I6657">
        <v>0</v>
      </c>
      <c r="J6657">
        <v>0</v>
      </c>
      <c r="K6657">
        <v>0</v>
      </c>
      <c r="L6657">
        <v>0</v>
      </c>
      <c r="M6657" t="s">
        <v>4735</v>
      </c>
    </row>
    <row r="6658" spans="1:13">
      <c r="A6658" s="13">
        <f t="shared" si="103"/>
        <v>1</v>
      </c>
      <c r="B6658">
        <v>3011066</v>
      </c>
      <c r="C6658">
        <v>1400</v>
      </c>
      <c r="D6658">
        <v>1500</v>
      </c>
      <c r="E6658"/>
      <c r="F6658" t="s">
        <v>253</v>
      </c>
      <c r="G6658">
        <v>1</v>
      </c>
      <c r="H6658">
        <v>0</v>
      </c>
      <c r="I6658">
        <v>0</v>
      </c>
      <c r="J6658">
        <v>0</v>
      </c>
      <c r="K6658">
        <v>0</v>
      </c>
      <c r="L6658">
        <v>0</v>
      </c>
      <c r="M6658" t="s">
        <v>7722</v>
      </c>
    </row>
    <row r="6659" spans="1:13">
      <c r="A6659" s="13">
        <f t="shared" ref="A6659:A6722" si="104">G6659+H6659+I6659</f>
        <v>1</v>
      </c>
      <c r="B6659">
        <v>3011068</v>
      </c>
      <c r="C6659">
        <v>1400</v>
      </c>
      <c r="D6659">
        <v>1500</v>
      </c>
      <c r="E6659"/>
      <c r="F6659" t="s">
        <v>253</v>
      </c>
      <c r="G6659">
        <v>1</v>
      </c>
      <c r="H6659">
        <v>0</v>
      </c>
      <c r="I6659">
        <v>0</v>
      </c>
      <c r="J6659">
        <v>0</v>
      </c>
      <c r="K6659">
        <v>0</v>
      </c>
      <c r="L6659">
        <v>0</v>
      </c>
      <c r="M6659" t="s">
        <v>8467</v>
      </c>
    </row>
    <row r="6660" spans="1:13">
      <c r="A6660" s="13">
        <f t="shared" si="104"/>
        <v>1</v>
      </c>
      <c r="B6660">
        <v>3011069</v>
      </c>
      <c r="C6660">
        <v>1400</v>
      </c>
      <c r="D6660">
        <v>1500</v>
      </c>
      <c r="E6660"/>
      <c r="F6660" t="s">
        <v>253</v>
      </c>
      <c r="G6660">
        <v>1</v>
      </c>
      <c r="H6660">
        <v>0</v>
      </c>
      <c r="I6660">
        <v>0</v>
      </c>
      <c r="J6660">
        <v>0</v>
      </c>
      <c r="K6660">
        <v>0</v>
      </c>
      <c r="L6660">
        <v>0</v>
      </c>
      <c r="M6660" t="s">
        <v>4736</v>
      </c>
    </row>
    <row r="6661" spans="1:13">
      <c r="A6661" s="13">
        <f t="shared" si="104"/>
        <v>1</v>
      </c>
      <c r="B6661">
        <v>3011071</v>
      </c>
      <c r="C6661">
        <v>1400</v>
      </c>
      <c r="D6661">
        <v>1500</v>
      </c>
      <c r="E6661"/>
      <c r="F6661" t="s">
        <v>253</v>
      </c>
      <c r="G6661">
        <v>1</v>
      </c>
      <c r="H6661">
        <v>0</v>
      </c>
      <c r="I6661">
        <v>0</v>
      </c>
      <c r="J6661">
        <v>0</v>
      </c>
      <c r="K6661">
        <v>0</v>
      </c>
      <c r="L6661">
        <v>0</v>
      </c>
      <c r="M6661" t="s">
        <v>4737</v>
      </c>
    </row>
    <row r="6662" spans="1:13">
      <c r="A6662" s="13">
        <f t="shared" si="104"/>
        <v>1</v>
      </c>
      <c r="B6662">
        <v>3011072</v>
      </c>
      <c r="C6662">
        <v>1400</v>
      </c>
      <c r="D6662">
        <v>1500</v>
      </c>
      <c r="E6662"/>
      <c r="F6662" t="s">
        <v>253</v>
      </c>
      <c r="G6662">
        <v>1</v>
      </c>
      <c r="H6662">
        <v>0</v>
      </c>
      <c r="I6662">
        <v>0</v>
      </c>
      <c r="J6662">
        <v>0</v>
      </c>
      <c r="K6662">
        <v>0</v>
      </c>
      <c r="L6662">
        <v>0</v>
      </c>
      <c r="M6662" t="s">
        <v>4738</v>
      </c>
    </row>
    <row r="6663" spans="1:13">
      <c r="A6663" s="13">
        <f t="shared" si="104"/>
        <v>10</v>
      </c>
      <c r="B6663">
        <v>3011073</v>
      </c>
      <c r="C6663">
        <v>1380</v>
      </c>
      <c r="D6663">
        <v>1500</v>
      </c>
      <c r="E6663"/>
      <c r="F6663" t="s">
        <v>253</v>
      </c>
      <c r="G6663">
        <v>10</v>
      </c>
      <c r="H6663">
        <v>0</v>
      </c>
      <c r="I6663">
        <v>0</v>
      </c>
      <c r="J6663">
        <v>0</v>
      </c>
      <c r="K6663">
        <v>0</v>
      </c>
      <c r="L6663">
        <v>0</v>
      </c>
      <c r="M6663" t="s">
        <v>4739</v>
      </c>
    </row>
    <row r="6664" spans="1:13">
      <c r="A6664" s="13">
        <f t="shared" si="104"/>
        <v>9</v>
      </c>
      <c r="B6664">
        <v>3011088</v>
      </c>
      <c r="C6664">
        <v>1380</v>
      </c>
      <c r="D6664">
        <v>1500</v>
      </c>
      <c r="E6664"/>
      <c r="F6664" t="s">
        <v>253</v>
      </c>
      <c r="G6664">
        <v>9</v>
      </c>
      <c r="H6664">
        <v>0</v>
      </c>
      <c r="I6664">
        <v>0</v>
      </c>
      <c r="J6664">
        <v>0</v>
      </c>
      <c r="K6664">
        <v>0</v>
      </c>
      <c r="L6664">
        <v>0</v>
      </c>
      <c r="M6664" t="s">
        <v>4740</v>
      </c>
    </row>
    <row r="6665" spans="1:13">
      <c r="A6665" s="13">
        <f t="shared" si="104"/>
        <v>4</v>
      </c>
      <c r="B6665">
        <v>3011089</v>
      </c>
      <c r="C6665">
        <v>1380</v>
      </c>
      <c r="D6665">
        <v>1501</v>
      </c>
      <c r="E6665"/>
      <c r="F6665" t="s">
        <v>253</v>
      </c>
      <c r="G6665">
        <v>4</v>
      </c>
      <c r="H6665">
        <v>0</v>
      </c>
      <c r="I6665">
        <v>0</v>
      </c>
      <c r="J6665">
        <v>0</v>
      </c>
      <c r="K6665">
        <v>0</v>
      </c>
      <c r="L6665">
        <v>0</v>
      </c>
      <c r="M6665" t="s">
        <v>4741</v>
      </c>
    </row>
    <row r="6666" spans="1:13">
      <c r="A6666" s="13">
        <f t="shared" si="104"/>
        <v>2</v>
      </c>
      <c r="B6666">
        <v>3011090</v>
      </c>
      <c r="C6666">
        <v>1380</v>
      </c>
      <c r="D6666">
        <v>1500</v>
      </c>
      <c r="E6666"/>
      <c r="F6666" t="s">
        <v>253</v>
      </c>
      <c r="G6666">
        <v>2</v>
      </c>
      <c r="H6666">
        <v>0</v>
      </c>
      <c r="I6666">
        <v>0</v>
      </c>
      <c r="J6666">
        <v>0</v>
      </c>
      <c r="K6666">
        <v>0</v>
      </c>
      <c r="L6666">
        <v>0</v>
      </c>
      <c r="M6666" t="s">
        <v>4742</v>
      </c>
    </row>
    <row r="6667" spans="1:13">
      <c r="A6667" s="13">
        <f t="shared" si="104"/>
        <v>1</v>
      </c>
      <c r="B6667">
        <v>3011091</v>
      </c>
      <c r="C6667">
        <v>1380</v>
      </c>
      <c r="D6667">
        <v>1500</v>
      </c>
      <c r="E6667"/>
      <c r="F6667" t="s">
        <v>253</v>
      </c>
      <c r="G6667">
        <v>1</v>
      </c>
      <c r="H6667">
        <v>0</v>
      </c>
      <c r="I6667">
        <v>0</v>
      </c>
      <c r="J6667">
        <v>0</v>
      </c>
      <c r="K6667">
        <v>0</v>
      </c>
      <c r="L6667">
        <v>0</v>
      </c>
      <c r="M6667" t="s">
        <v>4743</v>
      </c>
    </row>
    <row r="6668" spans="1:13">
      <c r="A6668" s="13">
        <f t="shared" si="104"/>
        <v>2</v>
      </c>
      <c r="B6668">
        <v>3011092</v>
      </c>
      <c r="C6668">
        <v>1380</v>
      </c>
      <c r="D6668">
        <v>1500</v>
      </c>
      <c r="E6668"/>
      <c r="F6668" t="s">
        <v>253</v>
      </c>
      <c r="G6668">
        <v>2</v>
      </c>
      <c r="H6668">
        <v>0</v>
      </c>
      <c r="I6668">
        <v>0</v>
      </c>
      <c r="J6668">
        <v>0</v>
      </c>
      <c r="K6668">
        <v>0</v>
      </c>
      <c r="L6668">
        <v>0</v>
      </c>
      <c r="M6668" t="s">
        <v>4744</v>
      </c>
    </row>
    <row r="6669" spans="1:13">
      <c r="A6669" s="13">
        <f t="shared" si="104"/>
        <v>3</v>
      </c>
      <c r="B6669">
        <v>3011093</v>
      </c>
      <c r="C6669">
        <v>1380</v>
      </c>
      <c r="D6669">
        <v>1501</v>
      </c>
      <c r="E6669"/>
      <c r="F6669" t="s">
        <v>253</v>
      </c>
      <c r="G6669">
        <v>3</v>
      </c>
      <c r="H6669">
        <v>0</v>
      </c>
      <c r="I6669">
        <v>0</v>
      </c>
      <c r="J6669">
        <v>0</v>
      </c>
      <c r="K6669">
        <v>0</v>
      </c>
      <c r="L6669">
        <v>0</v>
      </c>
      <c r="M6669" t="s">
        <v>4745</v>
      </c>
    </row>
    <row r="6670" spans="1:13">
      <c r="A6670" s="13">
        <f t="shared" si="104"/>
        <v>3</v>
      </c>
      <c r="B6670">
        <v>3011094</v>
      </c>
      <c r="C6670">
        <v>1380</v>
      </c>
      <c r="D6670">
        <v>1501</v>
      </c>
      <c r="E6670"/>
      <c r="F6670" t="s">
        <v>253</v>
      </c>
      <c r="G6670">
        <v>3</v>
      </c>
      <c r="H6670">
        <v>0</v>
      </c>
      <c r="I6670">
        <v>0</v>
      </c>
      <c r="J6670">
        <v>0</v>
      </c>
      <c r="K6670">
        <v>0</v>
      </c>
      <c r="L6670">
        <v>0</v>
      </c>
      <c r="M6670" t="s">
        <v>4746</v>
      </c>
    </row>
    <row r="6671" spans="1:13">
      <c r="A6671" s="13">
        <f t="shared" si="104"/>
        <v>1</v>
      </c>
      <c r="B6671">
        <v>3011095</v>
      </c>
      <c r="C6671">
        <v>1380</v>
      </c>
      <c r="D6671">
        <v>1500</v>
      </c>
      <c r="E6671"/>
      <c r="F6671" t="s">
        <v>253</v>
      </c>
      <c r="G6671">
        <v>1</v>
      </c>
      <c r="H6671">
        <v>0</v>
      </c>
      <c r="I6671">
        <v>0</v>
      </c>
      <c r="J6671">
        <v>0</v>
      </c>
      <c r="K6671">
        <v>0</v>
      </c>
      <c r="L6671">
        <v>0</v>
      </c>
      <c r="M6671" t="s">
        <v>9269</v>
      </c>
    </row>
    <row r="6672" spans="1:13">
      <c r="A6672" s="13">
        <f t="shared" si="104"/>
        <v>2</v>
      </c>
      <c r="B6672">
        <v>3011096</v>
      </c>
      <c r="C6672">
        <v>1380</v>
      </c>
      <c r="D6672">
        <v>1500</v>
      </c>
      <c r="E6672"/>
      <c r="F6672" t="s">
        <v>253</v>
      </c>
      <c r="G6672">
        <v>2</v>
      </c>
      <c r="H6672">
        <v>0</v>
      </c>
      <c r="I6672">
        <v>0</v>
      </c>
      <c r="J6672">
        <v>0</v>
      </c>
      <c r="K6672">
        <v>0</v>
      </c>
      <c r="L6672">
        <v>0</v>
      </c>
      <c r="M6672" t="s">
        <v>4747</v>
      </c>
    </row>
    <row r="6673" spans="1:13">
      <c r="A6673" s="13">
        <f t="shared" si="104"/>
        <v>3</v>
      </c>
      <c r="B6673">
        <v>3011097</v>
      </c>
      <c r="C6673">
        <v>1380</v>
      </c>
      <c r="D6673">
        <v>1501</v>
      </c>
      <c r="E6673"/>
      <c r="F6673" t="s">
        <v>253</v>
      </c>
      <c r="G6673">
        <v>3</v>
      </c>
      <c r="H6673">
        <v>0</v>
      </c>
      <c r="I6673">
        <v>0</v>
      </c>
      <c r="J6673">
        <v>0</v>
      </c>
      <c r="K6673">
        <v>0</v>
      </c>
      <c r="L6673">
        <v>0</v>
      </c>
      <c r="M6673" t="s">
        <v>4748</v>
      </c>
    </row>
    <row r="6674" spans="1:13">
      <c r="A6674" s="13">
        <f t="shared" si="104"/>
        <v>7</v>
      </c>
      <c r="B6674">
        <v>3011098</v>
      </c>
      <c r="C6674">
        <v>1380</v>
      </c>
      <c r="D6674">
        <v>1500</v>
      </c>
      <c r="E6674"/>
      <c r="F6674" t="s">
        <v>253</v>
      </c>
      <c r="G6674">
        <v>7</v>
      </c>
      <c r="H6674">
        <v>0</v>
      </c>
      <c r="I6674">
        <v>0</v>
      </c>
      <c r="J6674">
        <v>0</v>
      </c>
      <c r="K6674">
        <v>0</v>
      </c>
      <c r="L6674">
        <v>0</v>
      </c>
      <c r="M6674" t="s">
        <v>4749</v>
      </c>
    </row>
    <row r="6675" spans="1:13">
      <c r="A6675" s="13">
        <f t="shared" si="104"/>
        <v>2</v>
      </c>
      <c r="B6675">
        <v>3011099</v>
      </c>
      <c r="C6675">
        <v>1380</v>
      </c>
      <c r="D6675">
        <v>1501</v>
      </c>
      <c r="E6675"/>
      <c r="F6675" t="s">
        <v>253</v>
      </c>
      <c r="G6675">
        <v>2</v>
      </c>
      <c r="H6675">
        <v>0</v>
      </c>
      <c r="I6675">
        <v>0</v>
      </c>
      <c r="J6675">
        <v>0</v>
      </c>
      <c r="K6675">
        <v>0</v>
      </c>
      <c r="L6675">
        <v>0</v>
      </c>
      <c r="M6675" t="s">
        <v>4750</v>
      </c>
    </row>
    <row r="6676" spans="1:13">
      <c r="A6676" s="13">
        <f t="shared" si="104"/>
        <v>2</v>
      </c>
      <c r="B6676">
        <v>3011100</v>
      </c>
      <c r="C6676">
        <v>1380</v>
      </c>
      <c r="D6676">
        <v>1500</v>
      </c>
      <c r="E6676"/>
      <c r="F6676" t="s">
        <v>253</v>
      </c>
      <c r="G6676">
        <v>2</v>
      </c>
      <c r="H6676">
        <v>0</v>
      </c>
      <c r="I6676">
        <v>0</v>
      </c>
      <c r="J6676">
        <v>0</v>
      </c>
      <c r="K6676">
        <v>0</v>
      </c>
      <c r="L6676">
        <v>0</v>
      </c>
      <c r="M6676" t="s">
        <v>7773</v>
      </c>
    </row>
    <row r="6677" spans="1:13">
      <c r="A6677" s="13">
        <f t="shared" si="104"/>
        <v>2</v>
      </c>
      <c r="B6677">
        <v>3011101</v>
      </c>
      <c r="C6677">
        <v>1380</v>
      </c>
      <c r="D6677">
        <v>1500</v>
      </c>
      <c r="E6677"/>
      <c r="F6677" t="s">
        <v>253</v>
      </c>
      <c r="G6677">
        <v>2</v>
      </c>
      <c r="H6677">
        <v>0</v>
      </c>
      <c r="I6677">
        <v>0</v>
      </c>
      <c r="J6677">
        <v>0</v>
      </c>
      <c r="K6677">
        <v>0</v>
      </c>
      <c r="L6677">
        <v>0</v>
      </c>
      <c r="M6677" t="s">
        <v>7774</v>
      </c>
    </row>
    <row r="6678" spans="1:13">
      <c r="A6678" s="13">
        <f t="shared" si="104"/>
        <v>2</v>
      </c>
      <c r="B6678">
        <v>3011102</v>
      </c>
      <c r="C6678">
        <v>1380</v>
      </c>
      <c r="D6678">
        <v>1501</v>
      </c>
      <c r="E6678"/>
      <c r="F6678" t="s">
        <v>253</v>
      </c>
      <c r="G6678">
        <v>2</v>
      </c>
      <c r="H6678">
        <v>0</v>
      </c>
      <c r="I6678">
        <v>0</v>
      </c>
      <c r="J6678">
        <v>0</v>
      </c>
      <c r="K6678">
        <v>0</v>
      </c>
      <c r="L6678">
        <v>0</v>
      </c>
      <c r="M6678" t="s">
        <v>4751</v>
      </c>
    </row>
    <row r="6679" spans="1:13">
      <c r="A6679" s="13">
        <f t="shared" si="104"/>
        <v>3</v>
      </c>
      <c r="B6679">
        <v>3011103</v>
      </c>
      <c r="C6679">
        <v>1380</v>
      </c>
      <c r="D6679">
        <v>1500</v>
      </c>
      <c r="E6679"/>
      <c r="F6679" t="s">
        <v>253</v>
      </c>
      <c r="G6679">
        <v>3</v>
      </c>
      <c r="H6679">
        <v>0</v>
      </c>
      <c r="I6679">
        <v>0</v>
      </c>
      <c r="J6679">
        <v>0</v>
      </c>
      <c r="K6679">
        <v>0</v>
      </c>
      <c r="L6679">
        <v>0</v>
      </c>
      <c r="M6679" t="s">
        <v>4752</v>
      </c>
    </row>
    <row r="6680" spans="1:13">
      <c r="A6680" s="13">
        <f t="shared" si="104"/>
        <v>2</v>
      </c>
      <c r="B6680">
        <v>3011104</v>
      </c>
      <c r="C6680">
        <v>1380</v>
      </c>
      <c r="D6680">
        <v>1501</v>
      </c>
      <c r="E6680"/>
      <c r="F6680" t="s">
        <v>253</v>
      </c>
      <c r="G6680">
        <v>2</v>
      </c>
      <c r="H6680">
        <v>0</v>
      </c>
      <c r="I6680">
        <v>0</v>
      </c>
      <c r="J6680">
        <v>0</v>
      </c>
      <c r="K6680">
        <v>0</v>
      </c>
      <c r="L6680">
        <v>0</v>
      </c>
      <c r="M6680" t="s">
        <v>4753</v>
      </c>
    </row>
    <row r="6681" spans="1:13">
      <c r="A6681" s="13">
        <f t="shared" si="104"/>
        <v>1</v>
      </c>
      <c r="B6681">
        <v>3011105</v>
      </c>
      <c r="C6681">
        <v>1380</v>
      </c>
      <c r="D6681">
        <v>1500</v>
      </c>
      <c r="E6681"/>
      <c r="F6681" t="s">
        <v>253</v>
      </c>
      <c r="G6681">
        <v>1</v>
      </c>
      <c r="H6681">
        <v>0</v>
      </c>
      <c r="I6681">
        <v>0</v>
      </c>
      <c r="J6681">
        <v>0</v>
      </c>
      <c r="K6681">
        <v>0</v>
      </c>
      <c r="L6681">
        <v>0</v>
      </c>
      <c r="M6681" t="s">
        <v>8450</v>
      </c>
    </row>
    <row r="6682" spans="1:13">
      <c r="A6682" s="13">
        <f t="shared" si="104"/>
        <v>1</v>
      </c>
      <c r="B6682">
        <v>3011106</v>
      </c>
      <c r="C6682">
        <v>1380</v>
      </c>
      <c r="D6682">
        <v>1500</v>
      </c>
      <c r="E6682"/>
      <c r="F6682" t="s">
        <v>253</v>
      </c>
      <c r="G6682">
        <v>1</v>
      </c>
      <c r="H6682">
        <v>0</v>
      </c>
      <c r="I6682">
        <v>0</v>
      </c>
      <c r="J6682">
        <v>0</v>
      </c>
      <c r="K6682">
        <v>0</v>
      </c>
      <c r="L6682">
        <v>0</v>
      </c>
      <c r="M6682" t="s">
        <v>4754</v>
      </c>
    </row>
    <row r="6683" spans="1:13">
      <c r="A6683" s="13">
        <f t="shared" si="104"/>
        <v>2</v>
      </c>
      <c r="B6683">
        <v>3011107</v>
      </c>
      <c r="C6683">
        <v>1380</v>
      </c>
      <c r="D6683">
        <v>1500</v>
      </c>
      <c r="E6683"/>
      <c r="F6683" t="s">
        <v>253</v>
      </c>
      <c r="G6683">
        <v>2</v>
      </c>
      <c r="H6683">
        <v>0</v>
      </c>
      <c r="I6683">
        <v>0</v>
      </c>
      <c r="J6683">
        <v>0</v>
      </c>
      <c r="K6683">
        <v>0</v>
      </c>
      <c r="L6683">
        <v>0</v>
      </c>
      <c r="M6683" t="s">
        <v>7497</v>
      </c>
    </row>
    <row r="6684" spans="1:13">
      <c r="A6684" s="13">
        <f t="shared" si="104"/>
        <v>6</v>
      </c>
      <c r="B6684">
        <v>3011108</v>
      </c>
      <c r="C6684">
        <v>1380</v>
      </c>
      <c r="D6684">
        <v>1500</v>
      </c>
      <c r="E6684"/>
      <c r="F6684" t="s">
        <v>253</v>
      </c>
      <c r="G6684">
        <v>6</v>
      </c>
      <c r="H6684">
        <v>0</v>
      </c>
      <c r="I6684">
        <v>0</v>
      </c>
      <c r="J6684">
        <v>0</v>
      </c>
      <c r="K6684">
        <v>0</v>
      </c>
      <c r="L6684">
        <v>0</v>
      </c>
      <c r="M6684" t="s">
        <v>4755</v>
      </c>
    </row>
    <row r="6685" spans="1:13">
      <c r="A6685" s="13">
        <f t="shared" si="104"/>
        <v>7</v>
      </c>
      <c r="B6685">
        <v>3011109</v>
      </c>
      <c r="C6685">
        <v>1380</v>
      </c>
      <c r="D6685">
        <v>1500</v>
      </c>
      <c r="E6685"/>
      <c r="F6685" t="s">
        <v>253</v>
      </c>
      <c r="G6685">
        <v>7</v>
      </c>
      <c r="H6685">
        <v>0</v>
      </c>
      <c r="I6685">
        <v>0</v>
      </c>
      <c r="J6685">
        <v>0</v>
      </c>
      <c r="K6685">
        <v>0</v>
      </c>
      <c r="L6685">
        <v>0</v>
      </c>
      <c r="M6685" t="s">
        <v>4756</v>
      </c>
    </row>
    <row r="6686" spans="1:13">
      <c r="A6686" s="13">
        <f t="shared" si="104"/>
        <v>1</v>
      </c>
      <c r="B6686">
        <v>3011110</v>
      </c>
      <c r="C6686">
        <v>1380</v>
      </c>
      <c r="D6686">
        <v>1500</v>
      </c>
      <c r="E6686"/>
      <c r="F6686" t="s">
        <v>253</v>
      </c>
      <c r="G6686">
        <v>1</v>
      </c>
      <c r="H6686">
        <v>0</v>
      </c>
      <c r="I6686">
        <v>0</v>
      </c>
      <c r="J6686">
        <v>0</v>
      </c>
      <c r="K6686">
        <v>0</v>
      </c>
      <c r="L6686">
        <v>0</v>
      </c>
      <c r="M6686" t="s">
        <v>8861</v>
      </c>
    </row>
    <row r="6687" spans="1:13">
      <c r="A6687" s="13">
        <f t="shared" si="104"/>
        <v>4</v>
      </c>
      <c r="B6687">
        <v>3011111</v>
      </c>
      <c r="C6687">
        <v>1380</v>
      </c>
      <c r="D6687">
        <v>1500</v>
      </c>
      <c r="E6687"/>
      <c r="F6687" t="s">
        <v>253</v>
      </c>
      <c r="G6687">
        <v>4</v>
      </c>
      <c r="H6687">
        <v>0</v>
      </c>
      <c r="I6687">
        <v>0</v>
      </c>
      <c r="J6687">
        <v>0</v>
      </c>
      <c r="K6687">
        <v>0</v>
      </c>
      <c r="L6687">
        <v>0</v>
      </c>
      <c r="M6687" t="s">
        <v>4757</v>
      </c>
    </row>
    <row r="6688" spans="1:13">
      <c r="A6688" s="13">
        <f t="shared" si="104"/>
        <v>2</v>
      </c>
      <c r="B6688">
        <v>3011112</v>
      </c>
      <c r="C6688">
        <v>1380</v>
      </c>
      <c r="D6688">
        <v>1500</v>
      </c>
      <c r="E6688"/>
      <c r="F6688" t="s">
        <v>253</v>
      </c>
      <c r="G6688">
        <v>2</v>
      </c>
      <c r="H6688">
        <v>0</v>
      </c>
      <c r="I6688">
        <v>0</v>
      </c>
      <c r="J6688">
        <v>0</v>
      </c>
      <c r="K6688">
        <v>0</v>
      </c>
      <c r="L6688">
        <v>0</v>
      </c>
      <c r="M6688" t="s">
        <v>4758</v>
      </c>
    </row>
    <row r="6689" spans="1:13">
      <c r="A6689" s="13">
        <f t="shared" si="104"/>
        <v>2</v>
      </c>
      <c r="B6689">
        <v>3011113</v>
      </c>
      <c r="C6689">
        <v>1380</v>
      </c>
      <c r="D6689">
        <v>1501</v>
      </c>
      <c r="E6689"/>
      <c r="F6689" t="s">
        <v>253</v>
      </c>
      <c r="G6689">
        <v>2</v>
      </c>
      <c r="H6689">
        <v>0</v>
      </c>
      <c r="I6689">
        <v>0</v>
      </c>
      <c r="J6689">
        <v>0</v>
      </c>
      <c r="K6689">
        <v>0</v>
      </c>
      <c r="L6689">
        <v>0</v>
      </c>
      <c r="M6689" t="s">
        <v>4759</v>
      </c>
    </row>
    <row r="6690" spans="1:13">
      <c r="A6690" s="13">
        <f t="shared" si="104"/>
        <v>200</v>
      </c>
      <c r="B6690">
        <v>3011114</v>
      </c>
      <c r="C6690">
        <v>1380</v>
      </c>
      <c r="D6690">
        <v>1500</v>
      </c>
      <c r="E6690"/>
      <c r="F6690" t="s">
        <v>289</v>
      </c>
      <c r="G6690">
        <v>200</v>
      </c>
      <c r="H6690">
        <v>0</v>
      </c>
      <c r="I6690">
        <v>0</v>
      </c>
      <c r="J6690">
        <v>0</v>
      </c>
      <c r="K6690">
        <v>0</v>
      </c>
      <c r="L6690">
        <v>0</v>
      </c>
      <c r="M6690" t="s">
        <v>8309</v>
      </c>
    </row>
    <row r="6691" spans="1:13">
      <c r="A6691" s="13">
        <f t="shared" si="104"/>
        <v>2</v>
      </c>
      <c r="B6691">
        <v>3011115</v>
      </c>
      <c r="C6691">
        <v>1380</v>
      </c>
      <c r="D6691">
        <v>1501</v>
      </c>
      <c r="E6691"/>
      <c r="F6691" t="s">
        <v>289</v>
      </c>
      <c r="G6691">
        <v>2</v>
      </c>
      <c r="H6691">
        <v>0</v>
      </c>
      <c r="I6691">
        <v>0</v>
      </c>
      <c r="J6691">
        <v>0</v>
      </c>
      <c r="K6691">
        <v>0</v>
      </c>
      <c r="L6691">
        <v>0</v>
      </c>
      <c r="M6691" t="s">
        <v>4760</v>
      </c>
    </row>
    <row r="6692" spans="1:13">
      <c r="A6692" s="13">
        <f t="shared" si="104"/>
        <v>1</v>
      </c>
      <c r="B6692">
        <v>3011116</v>
      </c>
      <c r="C6692">
        <v>1380</v>
      </c>
      <c r="D6692">
        <v>1501</v>
      </c>
      <c r="E6692"/>
      <c r="F6692" t="s">
        <v>253</v>
      </c>
      <c r="G6692">
        <v>1</v>
      </c>
      <c r="H6692">
        <v>0</v>
      </c>
      <c r="I6692">
        <v>0</v>
      </c>
      <c r="J6692">
        <v>0</v>
      </c>
      <c r="K6692">
        <v>0</v>
      </c>
      <c r="L6692">
        <v>0</v>
      </c>
      <c r="M6692" t="s">
        <v>4761</v>
      </c>
    </row>
    <row r="6693" spans="1:13">
      <c r="A6693" s="13">
        <f t="shared" si="104"/>
        <v>1</v>
      </c>
      <c r="B6693">
        <v>3011117</v>
      </c>
      <c r="C6693">
        <v>1380</v>
      </c>
      <c r="D6693">
        <v>1501</v>
      </c>
      <c r="E6693"/>
      <c r="F6693" t="s">
        <v>253</v>
      </c>
      <c r="G6693">
        <v>1</v>
      </c>
      <c r="H6693">
        <v>0</v>
      </c>
      <c r="I6693">
        <v>0</v>
      </c>
      <c r="J6693">
        <v>0</v>
      </c>
      <c r="K6693">
        <v>0</v>
      </c>
      <c r="L6693">
        <v>0</v>
      </c>
      <c r="M6693" t="s">
        <v>4762</v>
      </c>
    </row>
    <row r="6694" spans="1:13">
      <c r="A6694" s="13">
        <f t="shared" si="104"/>
        <v>1</v>
      </c>
      <c r="B6694">
        <v>3011118</v>
      </c>
      <c r="C6694">
        <v>1380</v>
      </c>
      <c r="D6694">
        <v>1500</v>
      </c>
      <c r="E6694"/>
      <c r="F6694" t="s">
        <v>253</v>
      </c>
      <c r="G6694">
        <v>1</v>
      </c>
      <c r="H6694">
        <v>0</v>
      </c>
      <c r="I6694">
        <v>0</v>
      </c>
      <c r="J6694">
        <v>0</v>
      </c>
      <c r="K6694">
        <v>0</v>
      </c>
      <c r="L6694">
        <v>0</v>
      </c>
      <c r="M6694" t="s">
        <v>4763</v>
      </c>
    </row>
    <row r="6695" spans="1:13">
      <c r="A6695" s="13">
        <f t="shared" si="104"/>
        <v>1</v>
      </c>
      <c r="B6695">
        <v>3011119</v>
      </c>
      <c r="C6695">
        <v>1380</v>
      </c>
      <c r="D6695">
        <v>1500</v>
      </c>
      <c r="E6695"/>
      <c r="F6695" t="s">
        <v>253</v>
      </c>
      <c r="G6695">
        <v>1</v>
      </c>
      <c r="H6695">
        <v>0</v>
      </c>
      <c r="I6695">
        <v>0</v>
      </c>
      <c r="J6695">
        <v>0</v>
      </c>
      <c r="K6695">
        <v>0</v>
      </c>
      <c r="L6695">
        <v>0</v>
      </c>
      <c r="M6695" t="s">
        <v>7845</v>
      </c>
    </row>
    <row r="6696" spans="1:13">
      <c r="A6696" s="13">
        <f t="shared" si="104"/>
        <v>1</v>
      </c>
      <c r="B6696">
        <v>3011120</v>
      </c>
      <c r="C6696">
        <v>1380</v>
      </c>
      <c r="D6696">
        <v>1501</v>
      </c>
      <c r="E6696"/>
      <c r="F6696" t="s">
        <v>253</v>
      </c>
      <c r="G6696">
        <v>1</v>
      </c>
      <c r="H6696">
        <v>0</v>
      </c>
      <c r="I6696">
        <v>0</v>
      </c>
      <c r="J6696">
        <v>0</v>
      </c>
      <c r="K6696">
        <v>0</v>
      </c>
      <c r="L6696">
        <v>0</v>
      </c>
      <c r="M6696" t="s">
        <v>4764</v>
      </c>
    </row>
    <row r="6697" spans="1:13">
      <c r="A6697" s="13">
        <f t="shared" si="104"/>
        <v>1</v>
      </c>
      <c r="B6697">
        <v>3011121</v>
      </c>
      <c r="C6697">
        <v>1380</v>
      </c>
      <c r="D6697">
        <v>1500</v>
      </c>
      <c r="E6697"/>
      <c r="F6697" t="s">
        <v>253</v>
      </c>
      <c r="G6697">
        <v>1</v>
      </c>
      <c r="H6697">
        <v>0</v>
      </c>
      <c r="I6697">
        <v>0</v>
      </c>
      <c r="J6697">
        <v>0</v>
      </c>
      <c r="K6697">
        <v>0</v>
      </c>
      <c r="L6697">
        <v>0</v>
      </c>
      <c r="M6697" t="s">
        <v>4765</v>
      </c>
    </row>
    <row r="6698" spans="1:13">
      <c r="A6698" s="13">
        <f t="shared" si="104"/>
        <v>1</v>
      </c>
      <c r="B6698">
        <v>3011122</v>
      </c>
      <c r="C6698">
        <v>1380</v>
      </c>
      <c r="D6698">
        <v>1500</v>
      </c>
      <c r="E6698"/>
      <c r="F6698" t="s">
        <v>253</v>
      </c>
      <c r="G6698">
        <v>1</v>
      </c>
      <c r="H6698">
        <v>0</v>
      </c>
      <c r="I6698">
        <v>0</v>
      </c>
      <c r="J6698">
        <v>0</v>
      </c>
      <c r="K6698">
        <v>0</v>
      </c>
      <c r="L6698">
        <v>0</v>
      </c>
      <c r="M6698" t="s">
        <v>4766</v>
      </c>
    </row>
    <row r="6699" spans="1:13">
      <c r="A6699" s="13">
        <f t="shared" si="104"/>
        <v>1</v>
      </c>
      <c r="B6699">
        <v>3011123</v>
      </c>
      <c r="C6699">
        <v>1380</v>
      </c>
      <c r="D6699">
        <v>1501</v>
      </c>
      <c r="E6699"/>
      <c r="F6699" t="s">
        <v>253</v>
      </c>
      <c r="G6699">
        <v>1</v>
      </c>
      <c r="H6699">
        <v>0</v>
      </c>
      <c r="I6699">
        <v>0</v>
      </c>
      <c r="J6699">
        <v>0</v>
      </c>
      <c r="K6699">
        <v>0</v>
      </c>
      <c r="L6699">
        <v>0</v>
      </c>
      <c r="M6699" t="s">
        <v>4767</v>
      </c>
    </row>
    <row r="6700" spans="1:13">
      <c r="A6700" s="13">
        <f t="shared" si="104"/>
        <v>1</v>
      </c>
      <c r="B6700">
        <v>3011124</v>
      </c>
      <c r="C6700">
        <v>1380</v>
      </c>
      <c r="D6700">
        <v>1500</v>
      </c>
      <c r="E6700"/>
      <c r="F6700" t="s">
        <v>253</v>
      </c>
      <c r="G6700">
        <v>1</v>
      </c>
      <c r="H6700">
        <v>0</v>
      </c>
      <c r="I6700">
        <v>0</v>
      </c>
      <c r="J6700">
        <v>0</v>
      </c>
      <c r="K6700">
        <v>0</v>
      </c>
      <c r="L6700">
        <v>0</v>
      </c>
      <c r="M6700" t="s">
        <v>4768</v>
      </c>
    </row>
    <row r="6701" spans="1:13">
      <c r="A6701" s="13">
        <f t="shared" si="104"/>
        <v>1</v>
      </c>
      <c r="B6701">
        <v>3011125</v>
      </c>
      <c r="C6701">
        <v>1380</v>
      </c>
      <c r="D6701">
        <v>1500</v>
      </c>
      <c r="E6701"/>
      <c r="F6701" t="s">
        <v>253</v>
      </c>
      <c r="G6701">
        <v>1</v>
      </c>
      <c r="H6701">
        <v>0</v>
      </c>
      <c r="I6701">
        <v>0</v>
      </c>
      <c r="J6701">
        <v>0</v>
      </c>
      <c r="K6701">
        <v>0</v>
      </c>
      <c r="L6701">
        <v>0</v>
      </c>
      <c r="M6701" t="s">
        <v>4769</v>
      </c>
    </row>
    <row r="6702" spans="1:13">
      <c r="A6702" s="13">
        <f t="shared" si="104"/>
        <v>97</v>
      </c>
      <c r="B6702">
        <v>3011126</v>
      </c>
      <c r="C6702">
        <v>1380</v>
      </c>
      <c r="D6702">
        <v>1500</v>
      </c>
      <c r="E6702"/>
      <c r="F6702" t="s">
        <v>253</v>
      </c>
      <c r="G6702">
        <v>97</v>
      </c>
      <c r="H6702">
        <v>0</v>
      </c>
      <c r="I6702">
        <v>0</v>
      </c>
      <c r="J6702">
        <v>0</v>
      </c>
      <c r="K6702">
        <v>0</v>
      </c>
      <c r="L6702">
        <v>0</v>
      </c>
      <c r="M6702" t="s">
        <v>4770</v>
      </c>
    </row>
    <row r="6703" spans="1:13">
      <c r="A6703" s="13">
        <f t="shared" si="104"/>
        <v>1</v>
      </c>
      <c r="B6703">
        <v>3011127</v>
      </c>
      <c r="C6703">
        <v>1380</v>
      </c>
      <c r="D6703">
        <v>1501</v>
      </c>
      <c r="E6703"/>
      <c r="F6703" t="s">
        <v>253</v>
      </c>
      <c r="G6703">
        <v>1</v>
      </c>
      <c r="H6703">
        <v>0</v>
      </c>
      <c r="I6703">
        <v>0</v>
      </c>
      <c r="J6703">
        <v>0</v>
      </c>
      <c r="K6703">
        <v>0</v>
      </c>
      <c r="L6703">
        <v>0</v>
      </c>
      <c r="M6703" t="s">
        <v>4771</v>
      </c>
    </row>
    <row r="6704" spans="1:13">
      <c r="A6704" s="13">
        <f t="shared" si="104"/>
        <v>1</v>
      </c>
      <c r="B6704">
        <v>3011128</v>
      </c>
      <c r="C6704">
        <v>1380</v>
      </c>
      <c r="D6704">
        <v>1501</v>
      </c>
      <c r="E6704"/>
      <c r="F6704" t="s">
        <v>253</v>
      </c>
      <c r="G6704">
        <v>1</v>
      </c>
      <c r="H6704">
        <v>0</v>
      </c>
      <c r="I6704">
        <v>0</v>
      </c>
      <c r="J6704">
        <v>0</v>
      </c>
      <c r="K6704">
        <v>0</v>
      </c>
      <c r="L6704">
        <v>0</v>
      </c>
      <c r="M6704" t="s">
        <v>4772</v>
      </c>
    </row>
    <row r="6705" spans="1:13">
      <c r="A6705" s="13">
        <f t="shared" si="104"/>
        <v>3</v>
      </c>
      <c r="B6705">
        <v>3011129</v>
      </c>
      <c r="C6705">
        <v>1380</v>
      </c>
      <c r="D6705">
        <v>1501</v>
      </c>
      <c r="E6705"/>
      <c r="F6705" t="s">
        <v>253</v>
      </c>
      <c r="G6705">
        <v>3</v>
      </c>
      <c r="H6705">
        <v>0</v>
      </c>
      <c r="I6705">
        <v>0</v>
      </c>
      <c r="J6705">
        <v>0</v>
      </c>
      <c r="K6705">
        <v>0</v>
      </c>
      <c r="L6705">
        <v>0</v>
      </c>
      <c r="M6705" t="s">
        <v>4773</v>
      </c>
    </row>
    <row r="6706" spans="1:13">
      <c r="A6706" s="13">
        <f t="shared" si="104"/>
        <v>2</v>
      </c>
      <c r="B6706">
        <v>3011130</v>
      </c>
      <c r="C6706">
        <v>1380</v>
      </c>
      <c r="D6706">
        <v>1501</v>
      </c>
      <c r="E6706"/>
      <c r="F6706" t="s">
        <v>253</v>
      </c>
      <c r="G6706">
        <v>2</v>
      </c>
      <c r="H6706">
        <v>0</v>
      </c>
      <c r="I6706">
        <v>0</v>
      </c>
      <c r="J6706">
        <v>0</v>
      </c>
      <c r="K6706">
        <v>0</v>
      </c>
      <c r="L6706">
        <v>0</v>
      </c>
      <c r="M6706" t="s">
        <v>4774</v>
      </c>
    </row>
    <row r="6707" spans="1:13">
      <c r="A6707" s="13">
        <f t="shared" si="104"/>
        <v>9</v>
      </c>
      <c r="B6707">
        <v>3011131</v>
      </c>
      <c r="C6707">
        <v>1380</v>
      </c>
      <c r="D6707">
        <v>1500</v>
      </c>
      <c r="E6707"/>
      <c r="F6707" t="s">
        <v>253</v>
      </c>
      <c r="G6707">
        <v>9</v>
      </c>
      <c r="H6707">
        <v>0</v>
      </c>
      <c r="I6707">
        <v>0</v>
      </c>
      <c r="J6707">
        <v>0</v>
      </c>
      <c r="K6707">
        <v>0</v>
      </c>
      <c r="L6707">
        <v>0</v>
      </c>
      <c r="M6707" t="s">
        <v>4775</v>
      </c>
    </row>
    <row r="6708" spans="1:13">
      <c r="A6708" s="13">
        <f t="shared" si="104"/>
        <v>7</v>
      </c>
      <c r="B6708">
        <v>3011132</v>
      </c>
      <c r="C6708">
        <v>1380</v>
      </c>
      <c r="D6708">
        <v>1500</v>
      </c>
      <c r="E6708"/>
      <c r="F6708" t="s">
        <v>253</v>
      </c>
      <c r="G6708">
        <v>7</v>
      </c>
      <c r="H6708">
        <v>0</v>
      </c>
      <c r="I6708">
        <v>0</v>
      </c>
      <c r="J6708">
        <v>0</v>
      </c>
      <c r="K6708">
        <v>0</v>
      </c>
      <c r="L6708">
        <v>0</v>
      </c>
      <c r="M6708" t="s">
        <v>4776</v>
      </c>
    </row>
    <row r="6709" spans="1:13">
      <c r="A6709" s="13">
        <f t="shared" si="104"/>
        <v>54</v>
      </c>
      <c r="B6709">
        <v>3011133</v>
      </c>
      <c r="C6709">
        <v>1380</v>
      </c>
      <c r="D6709">
        <v>1500</v>
      </c>
      <c r="E6709"/>
      <c r="F6709" t="s">
        <v>253</v>
      </c>
      <c r="G6709">
        <v>54</v>
      </c>
      <c r="H6709">
        <v>0</v>
      </c>
      <c r="I6709">
        <v>0</v>
      </c>
      <c r="J6709">
        <v>0</v>
      </c>
      <c r="K6709">
        <v>0</v>
      </c>
      <c r="L6709">
        <v>0</v>
      </c>
      <c r="M6709" t="s">
        <v>4777</v>
      </c>
    </row>
    <row r="6710" spans="1:13">
      <c r="A6710" s="13">
        <f t="shared" si="104"/>
        <v>2</v>
      </c>
      <c r="B6710">
        <v>3011133</v>
      </c>
      <c r="C6710">
        <v>1400</v>
      </c>
      <c r="D6710">
        <v>1500</v>
      </c>
      <c r="E6710"/>
      <c r="F6710" t="s">
        <v>253</v>
      </c>
      <c r="G6710">
        <v>2</v>
      </c>
      <c r="H6710">
        <v>0</v>
      </c>
      <c r="I6710">
        <v>0</v>
      </c>
      <c r="J6710">
        <v>0</v>
      </c>
      <c r="K6710">
        <v>0</v>
      </c>
      <c r="L6710">
        <v>0</v>
      </c>
      <c r="M6710" t="s">
        <v>4777</v>
      </c>
    </row>
    <row r="6711" spans="1:13">
      <c r="A6711" s="13">
        <f t="shared" si="104"/>
        <v>7</v>
      </c>
      <c r="B6711">
        <v>3011134</v>
      </c>
      <c r="C6711">
        <v>1380</v>
      </c>
      <c r="D6711">
        <v>1501</v>
      </c>
      <c r="E6711"/>
      <c r="F6711" t="s">
        <v>253</v>
      </c>
      <c r="G6711">
        <v>7</v>
      </c>
      <c r="H6711">
        <v>0</v>
      </c>
      <c r="I6711">
        <v>0</v>
      </c>
      <c r="J6711">
        <v>0</v>
      </c>
      <c r="K6711">
        <v>0</v>
      </c>
      <c r="L6711">
        <v>0</v>
      </c>
      <c r="M6711" t="s">
        <v>4778</v>
      </c>
    </row>
    <row r="6712" spans="1:13">
      <c r="A6712" s="13">
        <f t="shared" si="104"/>
        <v>3</v>
      </c>
      <c r="B6712">
        <v>3011136</v>
      </c>
      <c r="C6712">
        <v>1380</v>
      </c>
      <c r="D6712">
        <v>1500</v>
      </c>
      <c r="E6712"/>
      <c r="F6712" t="s">
        <v>253</v>
      </c>
      <c r="G6712">
        <v>3</v>
      </c>
      <c r="H6712">
        <v>0</v>
      </c>
      <c r="I6712">
        <v>0</v>
      </c>
      <c r="J6712">
        <v>0</v>
      </c>
      <c r="K6712">
        <v>0</v>
      </c>
      <c r="L6712">
        <v>0</v>
      </c>
      <c r="M6712" t="s">
        <v>4779</v>
      </c>
    </row>
    <row r="6713" spans="1:13">
      <c r="A6713" s="13">
        <f t="shared" si="104"/>
        <v>5000</v>
      </c>
      <c r="B6713">
        <v>3011137</v>
      </c>
      <c r="C6713">
        <v>1380</v>
      </c>
      <c r="D6713">
        <v>1500</v>
      </c>
      <c r="E6713"/>
      <c r="F6713" t="s">
        <v>253</v>
      </c>
      <c r="G6713" s="177">
        <v>5000</v>
      </c>
      <c r="H6713">
        <v>0</v>
      </c>
      <c r="I6713">
        <v>0</v>
      </c>
      <c r="J6713">
        <v>0</v>
      </c>
      <c r="K6713">
        <v>0</v>
      </c>
      <c r="L6713">
        <v>0</v>
      </c>
      <c r="M6713" t="s">
        <v>9240</v>
      </c>
    </row>
    <row r="6714" spans="1:13">
      <c r="A6714" s="13">
        <f t="shared" si="104"/>
        <v>21</v>
      </c>
      <c r="B6714">
        <v>3011140</v>
      </c>
      <c r="C6714">
        <v>1400</v>
      </c>
      <c r="D6714">
        <v>1500</v>
      </c>
      <c r="E6714"/>
      <c r="F6714" t="s">
        <v>253</v>
      </c>
      <c r="G6714">
        <v>21</v>
      </c>
      <c r="H6714">
        <v>0</v>
      </c>
      <c r="I6714">
        <v>0</v>
      </c>
      <c r="J6714">
        <v>0</v>
      </c>
      <c r="K6714">
        <v>0</v>
      </c>
      <c r="L6714">
        <v>0</v>
      </c>
      <c r="M6714" t="s">
        <v>4780</v>
      </c>
    </row>
    <row r="6715" spans="1:13">
      <c r="A6715" s="13">
        <f t="shared" si="104"/>
        <v>2</v>
      </c>
      <c r="B6715">
        <v>3011141</v>
      </c>
      <c r="C6715">
        <v>1400</v>
      </c>
      <c r="D6715">
        <v>1500</v>
      </c>
      <c r="E6715"/>
      <c r="F6715" t="s">
        <v>253</v>
      </c>
      <c r="G6715">
        <v>2</v>
      </c>
      <c r="H6715">
        <v>0</v>
      </c>
      <c r="I6715">
        <v>0</v>
      </c>
      <c r="J6715">
        <v>0</v>
      </c>
      <c r="K6715">
        <v>0</v>
      </c>
      <c r="L6715">
        <v>0</v>
      </c>
      <c r="M6715" t="s">
        <v>8076</v>
      </c>
    </row>
    <row r="6716" spans="1:13">
      <c r="A6716" s="13">
        <f t="shared" si="104"/>
        <v>1</v>
      </c>
      <c r="B6716">
        <v>3011142</v>
      </c>
      <c r="C6716">
        <v>1380</v>
      </c>
      <c r="D6716">
        <v>1501</v>
      </c>
      <c r="E6716"/>
      <c r="F6716" t="s">
        <v>253</v>
      </c>
      <c r="G6716">
        <v>1</v>
      </c>
      <c r="H6716">
        <v>0</v>
      </c>
      <c r="I6716">
        <v>0</v>
      </c>
      <c r="J6716">
        <v>0</v>
      </c>
      <c r="K6716">
        <v>0</v>
      </c>
      <c r="L6716">
        <v>0</v>
      </c>
      <c r="M6716" t="s">
        <v>4781</v>
      </c>
    </row>
    <row r="6717" spans="1:13">
      <c r="A6717" s="13">
        <f t="shared" si="104"/>
        <v>9</v>
      </c>
      <c r="B6717">
        <v>3011143</v>
      </c>
      <c r="C6717">
        <v>1380</v>
      </c>
      <c r="D6717">
        <v>1500</v>
      </c>
      <c r="E6717"/>
      <c r="F6717" t="s">
        <v>253</v>
      </c>
      <c r="G6717">
        <v>9</v>
      </c>
      <c r="H6717">
        <v>0</v>
      </c>
      <c r="I6717">
        <v>0</v>
      </c>
      <c r="J6717">
        <v>0</v>
      </c>
      <c r="K6717">
        <v>0</v>
      </c>
      <c r="L6717">
        <v>0</v>
      </c>
      <c r="M6717" t="s">
        <v>4782</v>
      </c>
    </row>
    <row r="6718" spans="1:13">
      <c r="A6718" s="13">
        <f t="shared" si="104"/>
        <v>1</v>
      </c>
      <c r="B6718">
        <v>3011144</v>
      </c>
      <c r="C6718">
        <v>1380</v>
      </c>
      <c r="D6718">
        <v>1500</v>
      </c>
      <c r="E6718"/>
      <c r="F6718" t="s">
        <v>253</v>
      </c>
      <c r="G6718">
        <v>1</v>
      </c>
      <c r="H6718">
        <v>0</v>
      </c>
      <c r="I6718">
        <v>0</v>
      </c>
      <c r="J6718">
        <v>0</v>
      </c>
      <c r="K6718">
        <v>0</v>
      </c>
      <c r="L6718">
        <v>0</v>
      </c>
      <c r="M6718" t="s">
        <v>4783</v>
      </c>
    </row>
    <row r="6719" spans="1:13">
      <c r="A6719" s="13">
        <f t="shared" si="104"/>
        <v>1</v>
      </c>
      <c r="B6719">
        <v>3011145</v>
      </c>
      <c r="C6719">
        <v>1380</v>
      </c>
      <c r="D6719">
        <v>1501</v>
      </c>
      <c r="E6719"/>
      <c r="F6719" t="s">
        <v>253</v>
      </c>
      <c r="G6719">
        <v>1</v>
      </c>
      <c r="H6719">
        <v>0</v>
      </c>
      <c r="I6719">
        <v>0</v>
      </c>
      <c r="J6719">
        <v>0</v>
      </c>
      <c r="K6719">
        <v>0</v>
      </c>
      <c r="L6719">
        <v>0</v>
      </c>
      <c r="M6719" t="s">
        <v>4784</v>
      </c>
    </row>
    <row r="6720" spans="1:13">
      <c r="A6720" s="13">
        <f t="shared" si="104"/>
        <v>3</v>
      </c>
      <c r="B6720">
        <v>3011147</v>
      </c>
      <c r="C6720">
        <v>1400</v>
      </c>
      <c r="D6720">
        <v>1500</v>
      </c>
      <c r="E6720"/>
      <c r="F6720" t="s">
        <v>253</v>
      </c>
      <c r="G6720">
        <v>3</v>
      </c>
      <c r="H6720">
        <v>0</v>
      </c>
      <c r="I6720">
        <v>0</v>
      </c>
      <c r="J6720">
        <v>0</v>
      </c>
      <c r="K6720">
        <v>0</v>
      </c>
      <c r="L6720">
        <v>0</v>
      </c>
      <c r="M6720" t="s">
        <v>4785</v>
      </c>
    </row>
    <row r="6721" spans="1:13">
      <c r="A6721" s="13">
        <f t="shared" si="104"/>
        <v>132</v>
      </c>
      <c r="B6721">
        <v>3011151</v>
      </c>
      <c r="C6721">
        <v>1400</v>
      </c>
      <c r="D6721">
        <v>1500</v>
      </c>
      <c r="E6721"/>
      <c r="F6721" t="s">
        <v>253</v>
      </c>
      <c r="G6721">
        <v>132</v>
      </c>
      <c r="H6721">
        <v>0</v>
      </c>
      <c r="I6721">
        <v>0</v>
      </c>
      <c r="J6721">
        <v>0</v>
      </c>
      <c r="K6721">
        <v>0</v>
      </c>
      <c r="L6721">
        <v>0</v>
      </c>
      <c r="M6721" t="s">
        <v>4786</v>
      </c>
    </row>
    <row r="6722" spans="1:13">
      <c r="A6722" s="13">
        <f t="shared" si="104"/>
        <v>2</v>
      </c>
      <c r="B6722">
        <v>3011176</v>
      </c>
      <c r="C6722">
        <v>1380</v>
      </c>
      <c r="D6722">
        <v>1501</v>
      </c>
      <c r="E6722"/>
      <c r="F6722" t="s">
        <v>253</v>
      </c>
      <c r="G6722">
        <v>2</v>
      </c>
      <c r="H6722">
        <v>0</v>
      </c>
      <c r="I6722">
        <v>0</v>
      </c>
      <c r="J6722">
        <v>0</v>
      </c>
      <c r="K6722">
        <v>0</v>
      </c>
      <c r="L6722">
        <v>0</v>
      </c>
      <c r="M6722" t="s">
        <v>4787</v>
      </c>
    </row>
    <row r="6723" spans="1:13">
      <c r="A6723" s="13">
        <f t="shared" ref="A6723:A6786" si="105">G6723+H6723+I6723</f>
        <v>4</v>
      </c>
      <c r="B6723">
        <v>3011177</v>
      </c>
      <c r="C6723">
        <v>1380</v>
      </c>
      <c r="D6723">
        <v>1501</v>
      </c>
      <c r="E6723"/>
      <c r="F6723" t="s">
        <v>253</v>
      </c>
      <c r="G6723">
        <v>4</v>
      </c>
      <c r="H6723">
        <v>0</v>
      </c>
      <c r="I6723">
        <v>0</v>
      </c>
      <c r="J6723">
        <v>0</v>
      </c>
      <c r="K6723">
        <v>0</v>
      </c>
      <c r="L6723">
        <v>0</v>
      </c>
      <c r="M6723" t="s">
        <v>4788</v>
      </c>
    </row>
    <row r="6724" spans="1:13">
      <c r="A6724" s="13">
        <f t="shared" si="105"/>
        <v>4</v>
      </c>
      <c r="B6724">
        <v>3011178</v>
      </c>
      <c r="C6724">
        <v>1380</v>
      </c>
      <c r="D6724">
        <v>1501</v>
      </c>
      <c r="E6724"/>
      <c r="F6724" t="s">
        <v>253</v>
      </c>
      <c r="G6724">
        <v>4</v>
      </c>
      <c r="H6724">
        <v>0</v>
      </c>
      <c r="I6724">
        <v>0</v>
      </c>
      <c r="J6724">
        <v>0</v>
      </c>
      <c r="K6724">
        <v>0</v>
      </c>
      <c r="L6724">
        <v>0</v>
      </c>
      <c r="M6724" t="s">
        <v>4789</v>
      </c>
    </row>
    <row r="6725" spans="1:13">
      <c r="A6725" s="13">
        <f t="shared" si="105"/>
        <v>5</v>
      </c>
      <c r="B6725">
        <v>3011179</v>
      </c>
      <c r="C6725">
        <v>1380</v>
      </c>
      <c r="D6725">
        <v>1500</v>
      </c>
      <c r="E6725"/>
      <c r="F6725" t="s">
        <v>253</v>
      </c>
      <c r="G6725">
        <v>5</v>
      </c>
      <c r="H6725">
        <v>0</v>
      </c>
      <c r="I6725">
        <v>0</v>
      </c>
      <c r="J6725">
        <v>0</v>
      </c>
      <c r="K6725">
        <v>0</v>
      </c>
      <c r="L6725">
        <v>0</v>
      </c>
      <c r="M6725" t="s">
        <v>4790</v>
      </c>
    </row>
    <row r="6726" spans="1:13">
      <c r="A6726" s="13">
        <f t="shared" si="105"/>
        <v>3</v>
      </c>
      <c r="B6726">
        <v>3011195</v>
      </c>
      <c r="C6726">
        <v>1380</v>
      </c>
      <c r="D6726">
        <v>1500</v>
      </c>
      <c r="E6726"/>
      <c r="F6726" t="s">
        <v>253</v>
      </c>
      <c r="G6726">
        <v>3</v>
      </c>
      <c r="H6726">
        <v>0</v>
      </c>
      <c r="I6726">
        <v>0</v>
      </c>
      <c r="J6726">
        <v>0</v>
      </c>
      <c r="K6726">
        <v>0</v>
      </c>
      <c r="L6726">
        <v>0</v>
      </c>
      <c r="M6726" t="s">
        <v>4791</v>
      </c>
    </row>
    <row r="6727" spans="1:13">
      <c r="A6727" s="13">
        <f t="shared" si="105"/>
        <v>4</v>
      </c>
      <c r="B6727">
        <v>3011195</v>
      </c>
      <c r="C6727">
        <v>1400</v>
      </c>
      <c r="D6727">
        <v>1500</v>
      </c>
      <c r="E6727"/>
      <c r="F6727" t="s">
        <v>253</v>
      </c>
      <c r="G6727">
        <v>4</v>
      </c>
      <c r="H6727">
        <v>0</v>
      </c>
      <c r="I6727">
        <v>0</v>
      </c>
      <c r="J6727">
        <v>0</v>
      </c>
      <c r="K6727">
        <v>0</v>
      </c>
      <c r="L6727">
        <v>0</v>
      </c>
      <c r="M6727" t="s">
        <v>4791</v>
      </c>
    </row>
    <row r="6728" spans="1:13">
      <c r="A6728" s="13">
        <f t="shared" si="105"/>
        <v>6</v>
      </c>
      <c r="B6728">
        <v>3011196</v>
      </c>
      <c r="C6728">
        <v>1400</v>
      </c>
      <c r="D6728">
        <v>1500</v>
      </c>
      <c r="E6728"/>
      <c r="F6728" t="s">
        <v>253</v>
      </c>
      <c r="G6728">
        <v>6</v>
      </c>
      <c r="H6728">
        <v>0</v>
      </c>
      <c r="I6728">
        <v>0</v>
      </c>
      <c r="J6728">
        <v>0</v>
      </c>
      <c r="K6728">
        <v>0</v>
      </c>
      <c r="L6728">
        <v>0</v>
      </c>
      <c r="M6728" t="s">
        <v>8555</v>
      </c>
    </row>
    <row r="6729" spans="1:13">
      <c r="A6729" s="13">
        <f t="shared" si="105"/>
        <v>2</v>
      </c>
      <c r="B6729">
        <v>3011197</v>
      </c>
      <c r="C6729">
        <v>1400</v>
      </c>
      <c r="D6729">
        <v>1500</v>
      </c>
      <c r="E6729"/>
      <c r="F6729" t="s">
        <v>253</v>
      </c>
      <c r="G6729">
        <v>2</v>
      </c>
      <c r="H6729">
        <v>0</v>
      </c>
      <c r="I6729">
        <v>0</v>
      </c>
      <c r="J6729">
        <v>0</v>
      </c>
      <c r="K6729">
        <v>0</v>
      </c>
      <c r="L6729">
        <v>0</v>
      </c>
      <c r="M6729" t="s">
        <v>4792</v>
      </c>
    </row>
    <row r="6730" spans="1:13">
      <c r="A6730" s="13">
        <f t="shared" si="105"/>
        <v>8</v>
      </c>
      <c r="B6730">
        <v>3011199</v>
      </c>
      <c r="C6730">
        <v>1400</v>
      </c>
      <c r="D6730">
        <v>1500</v>
      </c>
      <c r="E6730"/>
      <c r="F6730" t="s">
        <v>253</v>
      </c>
      <c r="G6730">
        <v>8</v>
      </c>
      <c r="H6730">
        <v>0</v>
      </c>
      <c r="I6730">
        <v>0</v>
      </c>
      <c r="J6730">
        <v>0</v>
      </c>
      <c r="K6730">
        <v>0</v>
      </c>
      <c r="L6730">
        <v>0</v>
      </c>
      <c r="M6730" t="s">
        <v>4793</v>
      </c>
    </row>
    <row r="6731" spans="1:13">
      <c r="A6731" s="13">
        <f t="shared" si="105"/>
        <v>2</v>
      </c>
      <c r="B6731">
        <v>3011207</v>
      </c>
      <c r="C6731">
        <v>1400</v>
      </c>
      <c r="D6731">
        <v>1500</v>
      </c>
      <c r="E6731"/>
      <c r="F6731" t="s">
        <v>253</v>
      </c>
      <c r="G6731">
        <v>2</v>
      </c>
      <c r="H6731">
        <v>0</v>
      </c>
      <c r="I6731">
        <v>0</v>
      </c>
      <c r="J6731">
        <v>0</v>
      </c>
      <c r="K6731">
        <v>0</v>
      </c>
      <c r="L6731">
        <v>0</v>
      </c>
      <c r="M6731" t="s">
        <v>9163</v>
      </c>
    </row>
    <row r="6732" spans="1:13">
      <c r="A6732" s="13">
        <f t="shared" si="105"/>
        <v>4</v>
      </c>
      <c r="B6732">
        <v>3011208</v>
      </c>
      <c r="C6732">
        <v>1400</v>
      </c>
      <c r="D6732">
        <v>1500</v>
      </c>
      <c r="E6732"/>
      <c r="F6732" t="s">
        <v>253</v>
      </c>
      <c r="G6732">
        <v>4</v>
      </c>
      <c r="H6732">
        <v>0</v>
      </c>
      <c r="I6732">
        <v>0</v>
      </c>
      <c r="J6732">
        <v>0</v>
      </c>
      <c r="K6732">
        <v>0</v>
      </c>
      <c r="L6732">
        <v>0</v>
      </c>
      <c r="M6732" t="s">
        <v>4794</v>
      </c>
    </row>
    <row r="6733" spans="1:13">
      <c r="A6733" s="13">
        <f t="shared" si="105"/>
        <v>1</v>
      </c>
      <c r="B6733">
        <v>3011209</v>
      </c>
      <c r="C6733">
        <v>1400</v>
      </c>
      <c r="D6733">
        <v>1500</v>
      </c>
      <c r="E6733"/>
      <c r="F6733" t="s">
        <v>253</v>
      </c>
      <c r="G6733">
        <v>1</v>
      </c>
      <c r="H6733">
        <v>0</v>
      </c>
      <c r="I6733">
        <v>0</v>
      </c>
      <c r="J6733">
        <v>0</v>
      </c>
      <c r="K6733">
        <v>0</v>
      </c>
      <c r="L6733">
        <v>0</v>
      </c>
      <c r="M6733" t="s">
        <v>4795</v>
      </c>
    </row>
    <row r="6734" spans="1:13">
      <c r="A6734" s="13">
        <f t="shared" si="105"/>
        <v>5</v>
      </c>
      <c r="B6734">
        <v>3011211</v>
      </c>
      <c r="C6734">
        <v>1380</v>
      </c>
      <c r="D6734">
        <v>1500</v>
      </c>
      <c r="E6734"/>
      <c r="F6734" t="s">
        <v>253</v>
      </c>
      <c r="G6734">
        <v>5</v>
      </c>
      <c r="H6734">
        <v>0</v>
      </c>
      <c r="I6734">
        <v>0</v>
      </c>
      <c r="J6734">
        <v>0</v>
      </c>
      <c r="K6734">
        <v>0</v>
      </c>
      <c r="L6734">
        <v>0</v>
      </c>
      <c r="M6734" t="s">
        <v>4796</v>
      </c>
    </row>
    <row r="6735" spans="1:13">
      <c r="A6735" s="13">
        <f t="shared" si="105"/>
        <v>3</v>
      </c>
      <c r="B6735">
        <v>3011213</v>
      </c>
      <c r="C6735">
        <v>1380</v>
      </c>
      <c r="D6735">
        <v>1501</v>
      </c>
      <c r="E6735"/>
      <c r="F6735" t="s">
        <v>253</v>
      </c>
      <c r="G6735">
        <v>3</v>
      </c>
      <c r="H6735">
        <v>0</v>
      </c>
      <c r="I6735">
        <v>0</v>
      </c>
      <c r="J6735">
        <v>0</v>
      </c>
      <c r="K6735">
        <v>0</v>
      </c>
      <c r="L6735">
        <v>0</v>
      </c>
      <c r="M6735" t="s">
        <v>4797</v>
      </c>
    </row>
    <row r="6736" spans="1:13">
      <c r="A6736" s="13">
        <f t="shared" si="105"/>
        <v>2</v>
      </c>
      <c r="B6736">
        <v>3011214</v>
      </c>
      <c r="C6736">
        <v>1380</v>
      </c>
      <c r="D6736">
        <v>1500</v>
      </c>
      <c r="E6736"/>
      <c r="F6736" t="s">
        <v>253</v>
      </c>
      <c r="G6736">
        <v>2</v>
      </c>
      <c r="H6736">
        <v>0</v>
      </c>
      <c r="I6736">
        <v>0</v>
      </c>
      <c r="J6736">
        <v>0</v>
      </c>
      <c r="K6736">
        <v>0</v>
      </c>
      <c r="L6736">
        <v>0</v>
      </c>
      <c r="M6736" t="s">
        <v>4798</v>
      </c>
    </row>
    <row r="6737" spans="1:13">
      <c r="A6737" s="13">
        <f t="shared" si="105"/>
        <v>2</v>
      </c>
      <c r="B6737">
        <v>3011215</v>
      </c>
      <c r="C6737">
        <v>1380</v>
      </c>
      <c r="D6737">
        <v>1500</v>
      </c>
      <c r="E6737"/>
      <c r="F6737" t="s">
        <v>253</v>
      </c>
      <c r="G6737">
        <v>2</v>
      </c>
      <c r="H6737">
        <v>0</v>
      </c>
      <c r="I6737">
        <v>0</v>
      </c>
      <c r="J6737">
        <v>0</v>
      </c>
      <c r="K6737">
        <v>0</v>
      </c>
      <c r="L6737">
        <v>0</v>
      </c>
      <c r="M6737" t="s">
        <v>4799</v>
      </c>
    </row>
    <row r="6738" spans="1:13">
      <c r="A6738" s="13">
        <f t="shared" si="105"/>
        <v>1</v>
      </c>
      <c r="B6738">
        <v>3011216</v>
      </c>
      <c r="C6738">
        <v>1380</v>
      </c>
      <c r="D6738">
        <v>1500</v>
      </c>
      <c r="E6738"/>
      <c r="F6738" t="s">
        <v>253</v>
      </c>
      <c r="G6738">
        <v>1</v>
      </c>
      <c r="H6738">
        <v>0</v>
      </c>
      <c r="I6738">
        <v>0</v>
      </c>
      <c r="J6738">
        <v>0</v>
      </c>
      <c r="K6738">
        <v>0</v>
      </c>
      <c r="L6738">
        <v>0</v>
      </c>
      <c r="M6738" t="s">
        <v>4800</v>
      </c>
    </row>
    <row r="6739" spans="1:13">
      <c r="A6739" s="13">
        <f t="shared" si="105"/>
        <v>35</v>
      </c>
      <c r="B6739">
        <v>3011223</v>
      </c>
      <c r="C6739">
        <v>1380</v>
      </c>
      <c r="D6739">
        <v>1500</v>
      </c>
      <c r="E6739"/>
      <c r="F6739" t="s">
        <v>253</v>
      </c>
      <c r="G6739">
        <v>35</v>
      </c>
      <c r="H6739">
        <v>0</v>
      </c>
      <c r="I6739">
        <v>0</v>
      </c>
      <c r="J6739">
        <v>0</v>
      </c>
      <c r="K6739">
        <v>0</v>
      </c>
      <c r="L6739">
        <v>0</v>
      </c>
      <c r="M6739" t="s">
        <v>4801</v>
      </c>
    </row>
    <row r="6740" spans="1:13">
      <c r="A6740" s="13">
        <f t="shared" si="105"/>
        <v>1</v>
      </c>
      <c r="B6740">
        <v>3011224</v>
      </c>
      <c r="C6740">
        <v>1380</v>
      </c>
      <c r="D6740">
        <v>1500</v>
      </c>
      <c r="E6740"/>
      <c r="F6740" t="s">
        <v>253</v>
      </c>
      <c r="G6740">
        <v>1</v>
      </c>
      <c r="H6740">
        <v>0</v>
      </c>
      <c r="I6740">
        <v>0</v>
      </c>
      <c r="J6740">
        <v>0</v>
      </c>
      <c r="K6740">
        <v>0</v>
      </c>
      <c r="L6740">
        <v>0</v>
      </c>
      <c r="M6740" t="s">
        <v>8216</v>
      </c>
    </row>
    <row r="6741" spans="1:13">
      <c r="A6741" s="13">
        <f t="shared" si="105"/>
        <v>2</v>
      </c>
      <c r="B6741">
        <v>3011225</v>
      </c>
      <c r="C6741">
        <v>1380</v>
      </c>
      <c r="D6741">
        <v>1500</v>
      </c>
      <c r="E6741"/>
      <c r="F6741" t="s">
        <v>253</v>
      </c>
      <c r="G6741">
        <v>2</v>
      </c>
      <c r="H6741">
        <v>0</v>
      </c>
      <c r="I6741">
        <v>0</v>
      </c>
      <c r="J6741">
        <v>0</v>
      </c>
      <c r="K6741">
        <v>0</v>
      </c>
      <c r="L6741">
        <v>0</v>
      </c>
      <c r="M6741" t="s">
        <v>8186</v>
      </c>
    </row>
    <row r="6742" spans="1:13">
      <c r="A6742" s="13">
        <f t="shared" si="105"/>
        <v>1</v>
      </c>
      <c r="B6742">
        <v>3011226</v>
      </c>
      <c r="C6742">
        <v>1380</v>
      </c>
      <c r="D6742">
        <v>1500</v>
      </c>
      <c r="E6742"/>
      <c r="F6742" t="s">
        <v>253</v>
      </c>
      <c r="G6742">
        <v>1</v>
      </c>
      <c r="H6742">
        <v>0</v>
      </c>
      <c r="I6742">
        <v>0</v>
      </c>
      <c r="J6742">
        <v>0</v>
      </c>
      <c r="K6742">
        <v>0</v>
      </c>
      <c r="L6742">
        <v>0</v>
      </c>
      <c r="M6742" t="s">
        <v>8187</v>
      </c>
    </row>
    <row r="6743" spans="1:13">
      <c r="A6743" s="13">
        <f t="shared" si="105"/>
        <v>4</v>
      </c>
      <c r="B6743">
        <v>3011227</v>
      </c>
      <c r="C6743">
        <v>1380</v>
      </c>
      <c r="D6743">
        <v>1501</v>
      </c>
      <c r="E6743"/>
      <c r="F6743" t="s">
        <v>253</v>
      </c>
      <c r="G6743">
        <v>4</v>
      </c>
      <c r="H6743">
        <v>0</v>
      </c>
      <c r="I6743">
        <v>0</v>
      </c>
      <c r="J6743">
        <v>0</v>
      </c>
      <c r="K6743">
        <v>0</v>
      </c>
      <c r="L6743">
        <v>0</v>
      </c>
      <c r="M6743" t="s">
        <v>4802</v>
      </c>
    </row>
    <row r="6744" spans="1:13">
      <c r="A6744" s="13">
        <f t="shared" si="105"/>
        <v>3</v>
      </c>
      <c r="B6744">
        <v>3011228</v>
      </c>
      <c r="C6744">
        <v>1380</v>
      </c>
      <c r="D6744">
        <v>1501</v>
      </c>
      <c r="E6744"/>
      <c r="F6744" t="s">
        <v>253</v>
      </c>
      <c r="G6744">
        <v>3</v>
      </c>
      <c r="H6744">
        <v>0</v>
      </c>
      <c r="I6744">
        <v>0</v>
      </c>
      <c r="J6744">
        <v>0</v>
      </c>
      <c r="K6744">
        <v>0</v>
      </c>
      <c r="L6744">
        <v>0</v>
      </c>
      <c r="M6744" t="s">
        <v>4803</v>
      </c>
    </row>
    <row r="6745" spans="1:13">
      <c r="A6745" s="13">
        <f t="shared" si="105"/>
        <v>6</v>
      </c>
      <c r="B6745">
        <v>3011229</v>
      </c>
      <c r="C6745">
        <v>1380</v>
      </c>
      <c r="D6745">
        <v>1501</v>
      </c>
      <c r="E6745"/>
      <c r="F6745" t="s">
        <v>253</v>
      </c>
      <c r="G6745">
        <v>6</v>
      </c>
      <c r="H6745">
        <v>0</v>
      </c>
      <c r="I6745">
        <v>0</v>
      </c>
      <c r="J6745">
        <v>0</v>
      </c>
      <c r="K6745">
        <v>0</v>
      </c>
      <c r="L6745">
        <v>0</v>
      </c>
      <c r="M6745" t="s">
        <v>4804</v>
      </c>
    </row>
    <row r="6746" spans="1:13">
      <c r="A6746" s="13">
        <f t="shared" si="105"/>
        <v>2</v>
      </c>
      <c r="B6746">
        <v>3011230</v>
      </c>
      <c r="C6746">
        <v>1380</v>
      </c>
      <c r="D6746">
        <v>1500</v>
      </c>
      <c r="E6746"/>
      <c r="F6746" t="s">
        <v>253</v>
      </c>
      <c r="G6746">
        <v>2</v>
      </c>
      <c r="H6746">
        <v>0</v>
      </c>
      <c r="I6746">
        <v>0</v>
      </c>
      <c r="J6746">
        <v>0</v>
      </c>
      <c r="K6746">
        <v>0</v>
      </c>
      <c r="L6746">
        <v>0</v>
      </c>
      <c r="M6746" t="s">
        <v>4805</v>
      </c>
    </row>
    <row r="6747" spans="1:13">
      <c r="A6747" s="13">
        <f t="shared" si="105"/>
        <v>1</v>
      </c>
      <c r="B6747">
        <v>3011231</v>
      </c>
      <c r="C6747">
        <v>1380</v>
      </c>
      <c r="D6747">
        <v>1501</v>
      </c>
      <c r="E6747"/>
      <c r="F6747" t="s">
        <v>253</v>
      </c>
      <c r="G6747">
        <v>1</v>
      </c>
      <c r="H6747">
        <v>0</v>
      </c>
      <c r="I6747">
        <v>0</v>
      </c>
      <c r="J6747">
        <v>0</v>
      </c>
      <c r="K6747">
        <v>0</v>
      </c>
      <c r="L6747">
        <v>0</v>
      </c>
      <c r="M6747" t="s">
        <v>4806</v>
      </c>
    </row>
    <row r="6748" spans="1:13">
      <c r="A6748" s="13">
        <f t="shared" si="105"/>
        <v>2</v>
      </c>
      <c r="B6748">
        <v>3011233</v>
      </c>
      <c r="C6748">
        <v>1380</v>
      </c>
      <c r="D6748">
        <v>1501</v>
      </c>
      <c r="E6748"/>
      <c r="F6748" t="s">
        <v>253</v>
      </c>
      <c r="G6748">
        <v>2</v>
      </c>
      <c r="H6748">
        <v>0</v>
      </c>
      <c r="I6748">
        <v>0</v>
      </c>
      <c r="J6748">
        <v>0</v>
      </c>
      <c r="K6748">
        <v>0</v>
      </c>
      <c r="L6748">
        <v>0</v>
      </c>
      <c r="M6748" t="s">
        <v>4807</v>
      </c>
    </row>
    <row r="6749" spans="1:13">
      <c r="A6749" s="13">
        <f t="shared" si="105"/>
        <v>2</v>
      </c>
      <c r="B6749">
        <v>3011234</v>
      </c>
      <c r="C6749">
        <v>1380</v>
      </c>
      <c r="D6749">
        <v>1501</v>
      </c>
      <c r="E6749"/>
      <c r="F6749" t="s">
        <v>253</v>
      </c>
      <c r="G6749">
        <v>2</v>
      </c>
      <c r="H6749">
        <v>0</v>
      </c>
      <c r="I6749">
        <v>0</v>
      </c>
      <c r="J6749">
        <v>0</v>
      </c>
      <c r="K6749">
        <v>0</v>
      </c>
      <c r="L6749">
        <v>0</v>
      </c>
      <c r="M6749" t="s">
        <v>4808</v>
      </c>
    </row>
    <row r="6750" spans="1:13">
      <c r="A6750" s="13">
        <f t="shared" si="105"/>
        <v>4</v>
      </c>
      <c r="B6750">
        <v>3011235</v>
      </c>
      <c r="C6750">
        <v>1380</v>
      </c>
      <c r="D6750">
        <v>1501</v>
      </c>
      <c r="E6750"/>
      <c r="F6750" t="s">
        <v>253</v>
      </c>
      <c r="G6750">
        <v>4</v>
      </c>
      <c r="H6750">
        <v>0</v>
      </c>
      <c r="I6750">
        <v>0</v>
      </c>
      <c r="J6750">
        <v>0</v>
      </c>
      <c r="K6750">
        <v>0</v>
      </c>
      <c r="L6750">
        <v>0</v>
      </c>
      <c r="M6750" t="s">
        <v>4809</v>
      </c>
    </row>
    <row r="6751" spans="1:13">
      <c r="A6751" s="13">
        <f t="shared" si="105"/>
        <v>1</v>
      </c>
      <c r="B6751">
        <v>3011238</v>
      </c>
      <c r="C6751">
        <v>1380</v>
      </c>
      <c r="D6751">
        <v>1501</v>
      </c>
      <c r="E6751"/>
      <c r="F6751" t="s">
        <v>253</v>
      </c>
      <c r="G6751">
        <v>1</v>
      </c>
      <c r="H6751">
        <v>0</v>
      </c>
      <c r="I6751">
        <v>0</v>
      </c>
      <c r="J6751">
        <v>0</v>
      </c>
      <c r="K6751">
        <v>0</v>
      </c>
      <c r="L6751">
        <v>0</v>
      </c>
      <c r="M6751" t="s">
        <v>4810</v>
      </c>
    </row>
    <row r="6752" spans="1:13">
      <c r="A6752" s="13">
        <f t="shared" si="105"/>
        <v>2</v>
      </c>
      <c r="B6752">
        <v>3011239</v>
      </c>
      <c r="C6752">
        <v>1380</v>
      </c>
      <c r="D6752">
        <v>1501</v>
      </c>
      <c r="E6752"/>
      <c r="F6752" t="s">
        <v>253</v>
      </c>
      <c r="G6752">
        <v>2</v>
      </c>
      <c r="H6752">
        <v>0</v>
      </c>
      <c r="I6752">
        <v>0</v>
      </c>
      <c r="J6752">
        <v>0</v>
      </c>
      <c r="K6752">
        <v>0</v>
      </c>
      <c r="L6752">
        <v>0</v>
      </c>
      <c r="M6752" t="s">
        <v>4811</v>
      </c>
    </row>
    <row r="6753" spans="1:13">
      <c r="A6753" s="13">
        <f t="shared" si="105"/>
        <v>3</v>
      </c>
      <c r="B6753">
        <v>3011240</v>
      </c>
      <c r="C6753">
        <v>1380</v>
      </c>
      <c r="D6753">
        <v>1501</v>
      </c>
      <c r="E6753"/>
      <c r="F6753" t="s">
        <v>253</v>
      </c>
      <c r="G6753">
        <v>3</v>
      </c>
      <c r="H6753">
        <v>0</v>
      </c>
      <c r="I6753">
        <v>0</v>
      </c>
      <c r="J6753">
        <v>0</v>
      </c>
      <c r="K6753">
        <v>0</v>
      </c>
      <c r="L6753">
        <v>0</v>
      </c>
      <c r="M6753" t="s">
        <v>4812</v>
      </c>
    </row>
    <row r="6754" spans="1:13">
      <c r="A6754" s="13">
        <f t="shared" si="105"/>
        <v>6</v>
      </c>
      <c r="B6754">
        <v>3011241</v>
      </c>
      <c r="C6754">
        <v>1380</v>
      </c>
      <c r="D6754">
        <v>1501</v>
      </c>
      <c r="E6754"/>
      <c r="F6754" t="s">
        <v>253</v>
      </c>
      <c r="G6754">
        <v>6</v>
      </c>
      <c r="H6754">
        <v>0</v>
      </c>
      <c r="I6754">
        <v>0</v>
      </c>
      <c r="J6754">
        <v>0</v>
      </c>
      <c r="K6754">
        <v>0</v>
      </c>
      <c r="L6754">
        <v>0</v>
      </c>
      <c r="M6754" t="s">
        <v>4813</v>
      </c>
    </row>
    <row r="6755" spans="1:13">
      <c r="A6755" s="13">
        <f t="shared" si="105"/>
        <v>1</v>
      </c>
      <c r="B6755">
        <v>3011242</v>
      </c>
      <c r="C6755">
        <v>1380</v>
      </c>
      <c r="D6755">
        <v>1501</v>
      </c>
      <c r="E6755"/>
      <c r="F6755" t="s">
        <v>253</v>
      </c>
      <c r="G6755">
        <v>1</v>
      </c>
      <c r="H6755">
        <v>0</v>
      </c>
      <c r="I6755">
        <v>0</v>
      </c>
      <c r="J6755">
        <v>0</v>
      </c>
      <c r="K6755">
        <v>0</v>
      </c>
      <c r="L6755">
        <v>0</v>
      </c>
      <c r="M6755" t="s">
        <v>4814</v>
      </c>
    </row>
    <row r="6756" spans="1:13">
      <c r="A6756" s="13">
        <f t="shared" si="105"/>
        <v>44</v>
      </c>
      <c r="B6756">
        <v>3011243</v>
      </c>
      <c r="C6756">
        <v>1380</v>
      </c>
      <c r="D6756">
        <v>1500</v>
      </c>
      <c r="E6756"/>
      <c r="F6756" t="s">
        <v>253</v>
      </c>
      <c r="G6756">
        <v>44</v>
      </c>
      <c r="H6756">
        <v>0</v>
      </c>
      <c r="I6756">
        <v>0</v>
      </c>
      <c r="J6756">
        <v>0</v>
      </c>
      <c r="K6756">
        <v>0</v>
      </c>
      <c r="L6756">
        <v>0</v>
      </c>
      <c r="M6756" t="s">
        <v>4815</v>
      </c>
    </row>
    <row r="6757" spans="1:13">
      <c r="A6757" s="13">
        <f t="shared" si="105"/>
        <v>336</v>
      </c>
      <c r="B6757">
        <v>3011253</v>
      </c>
      <c r="C6757">
        <v>1380</v>
      </c>
      <c r="D6757">
        <v>1500</v>
      </c>
      <c r="E6757"/>
      <c r="F6757" t="s">
        <v>253</v>
      </c>
      <c r="G6757">
        <v>336</v>
      </c>
      <c r="H6757">
        <v>0</v>
      </c>
      <c r="I6757">
        <v>0</v>
      </c>
      <c r="J6757">
        <v>0</v>
      </c>
      <c r="K6757">
        <v>0</v>
      </c>
      <c r="L6757">
        <v>0</v>
      </c>
      <c r="M6757" t="s">
        <v>7614</v>
      </c>
    </row>
    <row r="6758" spans="1:13">
      <c r="A6758" s="13">
        <f t="shared" si="105"/>
        <v>1</v>
      </c>
      <c r="B6758">
        <v>3011254</v>
      </c>
      <c r="C6758">
        <v>1400</v>
      </c>
      <c r="D6758">
        <v>1500</v>
      </c>
      <c r="E6758"/>
      <c r="F6758" t="s">
        <v>253</v>
      </c>
      <c r="G6758">
        <v>1</v>
      </c>
      <c r="H6758">
        <v>0</v>
      </c>
      <c r="I6758">
        <v>0</v>
      </c>
      <c r="J6758">
        <v>0</v>
      </c>
      <c r="K6758">
        <v>0</v>
      </c>
      <c r="L6758">
        <v>0</v>
      </c>
      <c r="M6758" t="s">
        <v>4816</v>
      </c>
    </row>
    <row r="6759" spans="1:13">
      <c r="A6759" s="13">
        <f t="shared" si="105"/>
        <v>4</v>
      </c>
      <c r="B6759">
        <v>3011255</v>
      </c>
      <c r="C6759">
        <v>1400</v>
      </c>
      <c r="D6759">
        <v>1500</v>
      </c>
      <c r="E6759"/>
      <c r="F6759" t="s">
        <v>253</v>
      </c>
      <c r="G6759">
        <v>4</v>
      </c>
      <c r="H6759">
        <v>0</v>
      </c>
      <c r="I6759">
        <v>0</v>
      </c>
      <c r="J6759">
        <v>0</v>
      </c>
      <c r="K6759">
        <v>0</v>
      </c>
      <c r="L6759">
        <v>0</v>
      </c>
      <c r="M6759" t="s">
        <v>4817</v>
      </c>
    </row>
    <row r="6760" spans="1:13">
      <c r="A6760" s="13">
        <f t="shared" si="105"/>
        <v>2</v>
      </c>
      <c r="B6760">
        <v>3011256</v>
      </c>
      <c r="C6760">
        <v>1400</v>
      </c>
      <c r="D6760">
        <v>1500</v>
      </c>
      <c r="E6760"/>
      <c r="F6760" t="s">
        <v>253</v>
      </c>
      <c r="G6760">
        <v>2</v>
      </c>
      <c r="H6760">
        <v>0</v>
      </c>
      <c r="I6760">
        <v>0</v>
      </c>
      <c r="J6760">
        <v>0</v>
      </c>
      <c r="K6760">
        <v>0</v>
      </c>
      <c r="L6760">
        <v>0</v>
      </c>
      <c r="M6760" t="s">
        <v>4818</v>
      </c>
    </row>
    <row r="6761" spans="1:13">
      <c r="A6761" s="13">
        <f t="shared" si="105"/>
        <v>7</v>
      </c>
      <c r="B6761">
        <v>3011258</v>
      </c>
      <c r="C6761">
        <v>1400</v>
      </c>
      <c r="D6761">
        <v>1500</v>
      </c>
      <c r="E6761"/>
      <c r="F6761" t="s">
        <v>253</v>
      </c>
      <c r="G6761">
        <v>7</v>
      </c>
      <c r="H6761">
        <v>0</v>
      </c>
      <c r="I6761">
        <v>0</v>
      </c>
      <c r="J6761">
        <v>0</v>
      </c>
      <c r="K6761">
        <v>0</v>
      </c>
      <c r="L6761">
        <v>0</v>
      </c>
      <c r="M6761" t="s">
        <v>4819</v>
      </c>
    </row>
    <row r="6762" spans="1:13">
      <c r="A6762" s="13">
        <f t="shared" si="105"/>
        <v>12</v>
      </c>
      <c r="B6762">
        <v>3011259</v>
      </c>
      <c r="C6762">
        <v>1400</v>
      </c>
      <c r="D6762">
        <v>1500</v>
      </c>
      <c r="E6762"/>
      <c r="F6762" t="s">
        <v>253</v>
      </c>
      <c r="G6762">
        <v>12</v>
      </c>
      <c r="H6762">
        <v>0</v>
      </c>
      <c r="I6762">
        <v>0</v>
      </c>
      <c r="J6762">
        <v>0</v>
      </c>
      <c r="K6762">
        <v>0</v>
      </c>
      <c r="L6762">
        <v>0</v>
      </c>
      <c r="M6762" t="s">
        <v>4820</v>
      </c>
    </row>
    <row r="6763" spans="1:13">
      <c r="A6763" s="13">
        <f t="shared" si="105"/>
        <v>1</v>
      </c>
      <c r="B6763">
        <v>3011265</v>
      </c>
      <c r="C6763">
        <v>1380</v>
      </c>
      <c r="D6763">
        <v>1500</v>
      </c>
      <c r="E6763"/>
      <c r="F6763" t="s">
        <v>253</v>
      </c>
      <c r="G6763">
        <v>1</v>
      </c>
      <c r="H6763">
        <v>0</v>
      </c>
      <c r="I6763">
        <v>0</v>
      </c>
      <c r="J6763">
        <v>0</v>
      </c>
      <c r="K6763">
        <v>0</v>
      </c>
      <c r="L6763">
        <v>0</v>
      </c>
      <c r="M6763" t="s">
        <v>9406</v>
      </c>
    </row>
    <row r="6764" spans="1:13">
      <c r="A6764" s="13">
        <f t="shared" si="105"/>
        <v>149</v>
      </c>
      <c r="B6764">
        <v>3011266</v>
      </c>
      <c r="C6764">
        <v>1380</v>
      </c>
      <c r="D6764">
        <v>1500</v>
      </c>
      <c r="E6764"/>
      <c r="F6764" t="s">
        <v>1284</v>
      </c>
      <c r="G6764">
        <v>149</v>
      </c>
      <c r="H6764">
        <v>0</v>
      </c>
      <c r="I6764">
        <v>0</v>
      </c>
      <c r="J6764">
        <v>0</v>
      </c>
      <c r="K6764">
        <v>0</v>
      </c>
      <c r="L6764">
        <v>0</v>
      </c>
      <c r="M6764" t="s">
        <v>4821</v>
      </c>
    </row>
    <row r="6765" spans="1:13">
      <c r="A6765" s="13">
        <f t="shared" si="105"/>
        <v>29</v>
      </c>
      <c r="B6765">
        <v>3011267</v>
      </c>
      <c r="C6765">
        <v>1380</v>
      </c>
      <c r="D6765">
        <v>1500</v>
      </c>
      <c r="E6765"/>
      <c r="F6765" t="s">
        <v>1284</v>
      </c>
      <c r="G6765">
        <v>29</v>
      </c>
      <c r="H6765">
        <v>0</v>
      </c>
      <c r="I6765">
        <v>0</v>
      </c>
      <c r="J6765">
        <v>0</v>
      </c>
      <c r="K6765">
        <v>0</v>
      </c>
      <c r="L6765">
        <v>0</v>
      </c>
      <c r="M6765" t="s">
        <v>4822</v>
      </c>
    </row>
    <row r="6766" spans="1:13">
      <c r="A6766" s="13">
        <f t="shared" si="105"/>
        <v>68</v>
      </c>
      <c r="B6766">
        <v>3011267</v>
      </c>
      <c r="C6766">
        <v>1400</v>
      </c>
      <c r="D6766">
        <v>1500</v>
      </c>
      <c r="E6766"/>
      <c r="F6766" t="s">
        <v>1284</v>
      </c>
      <c r="G6766">
        <v>68</v>
      </c>
      <c r="H6766">
        <v>0</v>
      </c>
      <c r="I6766">
        <v>0</v>
      </c>
      <c r="J6766">
        <v>0</v>
      </c>
      <c r="K6766">
        <v>0</v>
      </c>
      <c r="L6766">
        <v>0</v>
      </c>
      <c r="M6766" t="s">
        <v>4822</v>
      </c>
    </row>
    <row r="6767" spans="1:13">
      <c r="A6767" s="13">
        <f t="shared" si="105"/>
        <v>1115</v>
      </c>
      <c r="B6767">
        <v>3011268</v>
      </c>
      <c r="C6767">
        <v>1380</v>
      </c>
      <c r="D6767">
        <v>1500</v>
      </c>
      <c r="E6767"/>
      <c r="F6767" t="s">
        <v>1284</v>
      </c>
      <c r="G6767" s="177">
        <v>1115</v>
      </c>
      <c r="H6767">
        <v>0</v>
      </c>
      <c r="I6767">
        <v>0</v>
      </c>
      <c r="J6767">
        <v>0</v>
      </c>
      <c r="K6767">
        <v>0</v>
      </c>
      <c r="L6767">
        <v>0</v>
      </c>
      <c r="M6767" t="s">
        <v>4823</v>
      </c>
    </row>
    <row r="6768" spans="1:13">
      <c r="A6768" s="13">
        <f t="shared" si="105"/>
        <v>147</v>
      </c>
      <c r="B6768">
        <v>3011268</v>
      </c>
      <c r="C6768">
        <v>1400</v>
      </c>
      <c r="D6768">
        <v>1500</v>
      </c>
      <c r="E6768"/>
      <c r="F6768" t="s">
        <v>1284</v>
      </c>
      <c r="G6768">
        <v>147</v>
      </c>
      <c r="H6768">
        <v>0</v>
      </c>
      <c r="I6768">
        <v>0</v>
      </c>
      <c r="J6768">
        <v>0</v>
      </c>
      <c r="K6768">
        <v>0</v>
      </c>
      <c r="L6768">
        <v>0</v>
      </c>
      <c r="M6768" t="s">
        <v>4823</v>
      </c>
    </row>
    <row r="6769" spans="1:13">
      <c r="A6769" s="13">
        <f t="shared" si="105"/>
        <v>8</v>
      </c>
      <c r="B6769">
        <v>3011271</v>
      </c>
      <c r="C6769">
        <v>1380</v>
      </c>
      <c r="D6769">
        <v>1501</v>
      </c>
      <c r="E6769"/>
      <c r="F6769" t="s">
        <v>253</v>
      </c>
      <c r="G6769">
        <v>8</v>
      </c>
      <c r="H6769">
        <v>0</v>
      </c>
      <c r="I6769">
        <v>0</v>
      </c>
      <c r="J6769">
        <v>0</v>
      </c>
      <c r="K6769">
        <v>0</v>
      </c>
      <c r="L6769">
        <v>0</v>
      </c>
      <c r="M6769" t="s">
        <v>4824</v>
      </c>
    </row>
    <row r="6770" spans="1:13">
      <c r="A6770" s="13">
        <f t="shared" si="105"/>
        <v>10</v>
      </c>
      <c r="B6770">
        <v>3011272</v>
      </c>
      <c r="C6770">
        <v>1380</v>
      </c>
      <c r="D6770">
        <v>1501</v>
      </c>
      <c r="E6770"/>
      <c r="F6770" t="s">
        <v>253</v>
      </c>
      <c r="G6770">
        <v>10</v>
      </c>
      <c r="H6770">
        <v>0</v>
      </c>
      <c r="I6770">
        <v>0</v>
      </c>
      <c r="J6770">
        <v>0</v>
      </c>
      <c r="K6770">
        <v>0</v>
      </c>
      <c r="L6770">
        <v>0</v>
      </c>
      <c r="M6770" t="s">
        <v>4825</v>
      </c>
    </row>
    <row r="6771" spans="1:13">
      <c r="A6771" s="13">
        <f t="shared" si="105"/>
        <v>4</v>
      </c>
      <c r="B6771">
        <v>3011273</v>
      </c>
      <c r="C6771">
        <v>1380</v>
      </c>
      <c r="D6771">
        <v>1500</v>
      </c>
      <c r="E6771"/>
      <c r="F6771" t="s">
        <v>253</v>
      </c>
      <c r="G6771">
        <v>4</v>
      </c>
      <c r="H6771">
        <v>0</v>
      </c>
      <c r="I6771">
        <v>0</v>
      </c>
      <c r="J6771">
        <v>0</v>
      </c>
      <c r="K6771">
        <v>0</v>
      </c>
      <c r="L6771">
        <v>0</v>
      </c>
      <c r="M6771" t="s">
        <v>4826</v>
      </c>
    </row>
    <row r="6772" spans="1:13">
      <c r="A6772" s="13">
        <f t="shared" si="105"/>
        <v>1</v>
      </c>
      <c r="B6772">
        <v>3011274</v>
      </c>
      <c r="C6772">
        <v>1380</v>
      </c>
      <c r="D6772">
        <v>1500</v>
      </c>
      <c r="E6772"/>
      <c r="F6772" t="s">
        <v>253</v>
      </c>
      <c r="G6772">
        <v>1</v>
      </c>
      <c r="H6772">
        <v>0</v>
      </c>
      <c r="I6772">
        <v>0</v>
      </c>
      <c r="J6772">
        <v>0</v>
      </c>
      <c r="K6772">
        <v>0</v>
      </c>
      <c r="L6772">
        <v>0</v>
      </c>
      <c r="M6772" t="s">
        <v>4827</v>
      </c>
    </row>
    <row r="6773" spans="1:13">
      <c r="A6773" s="13">
        <f t="shared" si="105"/>
        <v>26</v>
      </c>
      <c r="B6773">
        <v>3011276</v>
      </c>
      <c r="C6773">
        <v>1380</v>
      </c>
      <c r="D6773">
        <v>1500</v>
      </c>
      <c r="E6773"/>
      <c r="F6773" t="s">
        <v>253</v>
      </c>
      <c r="G6773">
        <v>26</v>
      </c>
      <c r="H6773">
        <v>0</v>
      </c>
      <c r="I6773">
        <v>0</v>
      </c>
      <c r="J6773">
        <v>0</v>
      </c>
      <c r="K6773">
        <v>0</v>
      </c>
      <c r="L6773">
        <v>0</v>
      </c>
      <c r="M6773" t="s">
        <v>4828</v>
      </c>
    </row>
    <row r="6774" spans="1:13">
      <c r="A6774" s="13">
        <f t="shared" si="105"/>
        <v>1</v>
      </c>
      <c r="B6774">
        <v>3011277</v>
      </c>
      <c r="C6774">
        <v>1380</v>
      </c>
      <c r="D6774">
        <v>1501</v>
      </c>
      <c r="E6774"/>
      <c r="F6774" t="s">
        <v>253</v>
      </c>
      <c r="G6774">
        <v>1</v>
      </c>
      <c r="H6774">
        <v>0</v>
      </c>
      <c r="I6774">
        <v>0</v>
      </c>
      <c r="J6774">
        <v>0</v>
      </c>
      <c r="K6774">
        <v>0</v>
      </c>
      <c r="L6774">
        <v>0</v>
      </c>
      <c r="M6774" t="s">
        <v>4829</v>
      </c>
    </row>
    <row r="6775" spans="1:13">
      <c r="A6775" s="13">
        <f t="shared" si="105"/>
        <v>1</v>
      </c>
      <c r="B6775">
        <v>3011278</v>
      </c>
      <c r="C6775">
        <v>1380</v>
      </c>
      <c r="D6775">
        <v>1501</v>
      </c>
      <c r="E6775"/>
      <c r="F6775" t="s">
        <v>253</v>
      </c>
      <c r="G6775">
        <v>1</v>
      </c>
      <c r="H6775">
        <v>0</v>
      </c>
      <c r="I6775">
        <v>0</v>
      </c>
      <c r="J6775">
        <v>0</v>
      </c>
      <c r="K6775">
        <v>0</v>
      </c>
      <c r="L6775">
        <v>0</v>
      </c>
      <c r="M6775" t="s">
        <v>4830</v>
      </c>
    </row>
    <row r="6776" spans="1:13">
      <c r="A6776" s="13">
        <f t="shared" si="105"/>
        <v>15</v>
      </c>
      <c r="B6776">
        <v>3011305</v>
      </c>
      <c r="C6776">
        <v>1380</v>
      </c>
      <c r="D6776">
        <v>1501</v>
      </c>
      <c r="E6776"/>
      <c r="F6776" t="s">
        <v>253</v>
      </c>
      <c r="G6776">
        <v>15</v>
      </c>
      <c r="H6776">
        <v>0</v>
      </c>
      <c r="I6776">
        <v>0</v>
      </c>
      <c r="J6776">
        <v>0</v>
      </c>
      <c r="K6776">
        <v>0</v>
      </c>
      <c r="L6776">
        <v>0</v>
      </c>
      <c r="M6776" t="s">
        <v>4831</v>
      </c>
    </row>
    <row r="6777" spans="1:13">
      <c r="A6777" s="13">
        <f t="shared" si="105"/>
        <v>4</v>
      </c>
      <c r="B6777">
        <v>3011306</v>
      </c>
      <c r="C6777">
        <v>1380</v>
      </c>
      <c r="D6777">
        <v>1501</v>
      </c>
      <c r="E6777"/>
      <c r="F6777" t="s">
        <v>253</v>
      </c>
      <c r="G6777">
        <v>4</v>
      </c>
      <c r="H6777">
        <v>0</v>
      </c>
      <c r="I6777">
        <v>0</v>
      </c>
      <c r="J6777">
        <v>0</v>
      </c>
      <c r="K6777">
        <v>0</v>
      </c>
      <c r="L6777">
        <v>0</v>
      </c>
      <c r="M6777" t="s">
        <v>4832</v>
      </c>
    </row>
    <row r="6778" spans="1:13">
      <c r="A6778" s="13">
        <f t="shared" si="105"/>
        <v>11</v>
      </c>
      <c r="B6778">
        <v>3011307</v>
      </c>
      <c r="C6778">
        <v>1380</v>
      </c>
      <c r="D6778">
        <v>1500</v>
      </c>
      <c r="E6778"/>
      <c r="F6778" t="s">
        <v>253</v>
      </c>
      <c r="G6778">
        <v>11</v>
      </c>
      <c r="H6778">
        <v>0</v>
      </c>
      <c r="I6778">
        <v>0</v>
      </c>
      <c r="J6778">
        <v>0</v>
      </c>
      <c r="K6778">
        <v>0</v>
      </c>
      <c r="L6778">
        <v>0</v>
      </c>
      <c r="M6778" t="s">
        <v>4833</v>
      </c>
    </row>
    <row r="6779" spans="1:13">
      <c r="A6779" s="13">
        <f t="shared" si="105"/>
        <v>2</v>
      </c>
      <c r="B6779">
        <v>3011308</v>
      </c>
      <c r="C6779">
        <v>1380</v>
      </c>
      <c r="D6779">
        <v>1500</v>
      </c>
      <c r="E6779"/>
      <c r="F6779" t="s">
        <v>253</v>
      </c>
      <c r="G6779">
        <v>2</v>
      </c>
      <c r="H6779">
        <v>0</v>
      </c>
      <c r="I6779">
        <v>0</v>
      </c>
      <c r="J6779">
        <v>0</v>
      </c>
      <c r="K6779">
        <v>0</v>
      </c>
      <c r="L6779">
        <v>0</v>
      </c>
      <c r="M6779" t="s">
        <v>4834</v>
      </c>
    </row>
    <row r="6780" spans="1:13">
      <c r="A6780" s="13">
        <f t="shared" si="105"/>
        <v>2</v>
      </c>
      <c r="B6780">
        <v>3011309</v>
      </c>
      <c r="C6780">
        <v>1380</v>
      </c>
      <c r="D6780">
        <v>1501</v>
      </c>
      <c r="E6780"/>
      <c r="F6780" t="s">
        <v>253</v>
      </c>
      <c r="G6780">
        <v>2</v>
      </c>
      <c r="H6780">
        <v>0</v>
      </c>
      <c r="I6780">
        <v>0</v>
      </c>
      <c r="J6780">
        <v>0</v>
      </c>
      <c r="K6780">
        <v>0</v>
      </c>
      <c r="L6780">
        <v>0</v>
      </c>
      <c r="M6780" t="s">
        <v>4835</v>
      </c>
    </row>
    <row r="6781" spans="1:13">
      <c r="A6781" s="13">
        <f t="shared" si="105"/>
        <v>1</v>
      </c>
      <c r="B6781">
        <v>3011310</v>
      </c>
      <c r="C6781">
        <v>1380</v>
      </c>
      <c r="D6781">
        <v>1501</v>
      </c>
      <c r="E6781"/>
      <c r="F6781" t="s">
        <v>253</v>
      </c>
      <c r="G6781">
        <v>1</v>
      </c>
      <c r="H6781">
        <v>0</v>
      </c>
      <c r="I6781">
        <v>0</v>
      </c>
      <c r="J6781">
        <v>0</v>
      </c>
      <c r="K6781">
        <v>0</v>
      </c>
      <c r="L6781">
        <v>0</v>
      </c>
      <c r="M6781" t="s">
        <v>4836</v>
      </c>
    </row>
    <row r="6782" spans="1:13">
      <c r="A6782" s="13">
        <f t="shared" si="105"/>
        <v>1</v>
      </c>
      <c r="B6782">
        <v>3011311</v>
      </c>
      <c r="C6782">
        <v>1380</v>
      </c>
      <c r="D6782">
        <v>1501</v>
      </c>
      <c r="E6782"/>
      <c r="F6782" t="s">
        <v>253</v>
      </c>
      <c r="G6782">
        <v>1</v>
      </c>
      <c r="H6782">
        <v>0</v>
      </c>
      <c r="I6782">
        <v>0</v>
      </c>
      <c r="J6782">
        <v>0</v>
      </c>
      <c r="K6782">
        <v>0</v>
      </c>
      <c r="L6782">
        <v>0</v>
      </c>
      <c r="M6782" t="s">
        <v>4837</v>
      </c>
    </row>
    <row r="6783" spans="1:13">
      <c r="A6783" s="13">
        <f t="shared" si="105"/>
        <v>1</v>
      </c>
      <c r="B6783">
        <v>3011312</v>
      </c>
      <c r="C6783">
        <v>1380</v>
      </c>
      <c r="D6783">
        <v>1501</v>
      </c>
      <c r="E6783"/>
      <c r="F6783" t="s">
        <v>253</v>
      </c>
      <c r="G6783">
        <v>1</v>
      </c>
      <c r="H6783">
        <v>0</v>
      </c>
      <c r="I6783">
        <v>0</v>
      </c>
      <c r="J6783">
        <v>0</v>
      </c>
      <c r="K6783">
        <v>0</v>
      </c>
      <c r="L6783">
        <v>0</v>
      </c>
      <c r="M6783" t="s">
        <v>4838</v>
      </c>
    </row>
    <row r="6784" spans="1:13">
      <c r="A6784" s="13">
        <f t="shared" si="105"/>
        <v>12800</v>
      </c>
      <c r="B6784">
        <v>3011313</v>
      </c>
      <c r="C6784">
        <v>1380</v>
      </c>
      <c r="D6784">
        <v>1500</v>
      </c>
      <c r="E6784"/>
      <c r="F6784" t="s">
        <v>253</v>
      </c>
      <c r="G6784" s="177">
        <v>12800</v>
      </c>
      <c r="H6784">
        <v>0</v>
      </c>
      <c r="I6784">
        <v>0</v>
      </c>
      <c r="J6784">
        <v>0</v>
      </c>
      <c r="K6784">
        <v>0</v>
      </c>
      <c r="L6784">
        <v>0</v>
      </c>
      <c r="M6784" t="s">
        <v>8188</v>
      </c>
    </row>
    <row r="6785" spans="1:13">
      <c r="A6785" s="13">
        <f t="shared" si="105"/>
        <v>4</v>
      </c>
      <c r="B6785">
        <v>3011314</v>
      </c>
      <c r="C6785">
        <v>1380</v>
      </c>
      <c r="D6785">
        <v>1500</v>
      </c>
      <c r="E6785"/>
      <c r="F6785" t="s">
        <v>253</v>
      </c>
      <c r="G6785">
        <v>4</v>
      </c>
      <c r="H6785">
        <v>0</v>
      </c>
      <c r="I6785">
        <v>0</v>
      </c>
      <c r="J6785">
        <v>0</v>
      </c>
      <c r="K6785">
        <v>0</v>
      </c>
      <c r="L6785">
        <v>0</v>
      </c>
      <c r="M6785" t="s">
        <v>8091</v>
      </c>
    </row>
    <row r="6786" spans="1:13">
      <c r="A6786" s="13">
        <f t="shared" si="105"/>
        <v>1</v>
      </c>
      <c r="B6786">
        <v>3011339</v>
      </c>
      <c r="C6786">
        <v>1400</v>
      </c>
      <c r="D6786">
        <v>1500</v>
      </c>
      <c r="E6786"/>
      <c r="F6786" t="s">
        <v>253</v>
      </c>
      <c r="G6786">
        <v>1</v>
      </c>
      <c r="H6786">
        <v>0</v>
      </c>
      <c r="I6786">
        <v>0</v>
      </c>
      <c r="J6786">
        <v>0</v>
      </c>
      <c r="K6786">
        <v>0</v>
      </c>
      <c r="L6786">
        <v>0</v>
      </c>
      <c r="M6786" t="s">
        <v>4839</v>
      </c>
    </row>
    <row r="6787" spans="1:13">
      <c r="A6787" s="13">
        <f t="shared" ref="A6787:A6850" si="106">G6787+H6787+I6787</f>
        <v>2</v>
      </c>
      <c r="B6787">
        <v>3011340</v>
      </c>
      <c r="C6787">
        <v>1380</v>
      </c>
      <c r="D6787">
        <v>1500</v>
      </c>
      <c r="E6787"/>
      <c r="F6787" t="s">
        <v>253</v>
      </c>
      <c r="G6787">
        <v>2</v>
      </c>
      <c r="H6787">
        <v>0</v>
      </c>
      <c r="I6787">
        <v>0</v>
      </c>
      <c r="J6787">
        <v>0</v>
      </c>
      <c r="K6787">
        <v>0</v>
      </c>
      <c r="L6787">
        <v>0</v>
      </c>
      <c r="M6787" t="s">
        <v>9068</v>
      </c>
    </row>
    <row r="6788" spans="1:13">
      <c r="A6788" s="13">
        <f t="shared" si="106"/>
        <v>5</v>
      </c>
      <c r="B6788">
        <v>3011341</v>
      </c>
      <c r="C6788">
        <v>1380</v>
      </c>
      <c r="D6788">
        <v>1501</v>
      </c>
      <c r="E6788"/>
      <c r="F6788" t="s">
        <v>253</v>
      </c>
      <c r="G6788">
        <v>5</v>
      </c>
      <c r="H6788">
        <v>0</v>
      </c>
      <c r="I6788">
        <v>0</v>
      </c>
      <c r="J6788">
        <v>0</v>
      </c>
      <c r="K6788">
        <v>0</v>
      </c>
      <c r="L6788">
        <v>0</v>
      </c>
      <c r="M6788" t="s">
        <v>4840</v>
      </c>
    </row>
    <row r="6789" spans="1:13">
      <c r="A6789" s="13">
        <f t="shared" si="106"/>
        <v>1</v>
      </c>
      <c r="B6789">
        <v>3011342</v>
      </c>
      <c r="C6789">
        <v>1380</v>
      </c>
      <c r="D6789">
        <v>1501</v>
      </c>
      <c r="E6789"/>
      <c r="F6789" t="s">
        <v>253</v>
      </c>
      <c r="G6789">
        <v>1</v>
      </c>
      <c r="H6789">
        <v>0</v>
      </c>
      <c r="I6789">
        <v>0</v>
      </c>
      <c r="J6789">
        <v>0</v>
      </c>
      <c r="K6789">
        <v>0</v>
      </c>
      <c r="L6789">
        <v>0</v>
      </c>
      <c r="M6789" t="s">
        <v>4841</v>
      </c>
    </row>
    <row r="6790" spans="1:13">
      <c r="A6790" s="13">
        <f t="shared" si="106"/>
        <v>1028</v>
      </c>
      <c r="B6790">
        <v>3011345</v>
      </c>
      <c r="C6790">
        <v>1380</v>
      </c>
      <c r="D6790">
        <v>1501</v>
      </c>
      <c r="E6790"/>
      <c r="F6790" t="s">
        <v>253</v>
      </c>
      <c r="G6790" s="177">
        <v>1028</v>
      </c>
      <c r="H6790">
        <v>0</v>
      </c>
      <c r="I6790">
        <v>0</v>
      </c>
      <c r="J6790">
        <v>0</v>
      </c>
      <c r="K6790">
        <v>0</v>
      </c>
      <c r="L6790">
        <v>0</v>
      </c>
      <c r="M6790" t="s">
        <v>4842</v>
      </c>
    </row>
    <row r="6791" spans="1:13">
      <c r="A6791" s="13">
        <f t="shared" si="106"/>
        <v>1</v>
      </c>
      <c r="B6791">
        <v>3011348</v>
      </c>
      <c r="C6791">
        <v>1380</v>
      </c>
      <c r="D6791">
        <v>1500</v>
      </c>
      <c r="E6791"/>
      <c r="F6791" t="s">
        <v>253</v>
      </c>
      <c r="G6791">
        <v>1</v>
      </c>
      <c r="H6791">
        <v>0</v>
      </c>
      <c r="I6791">
        <v>0</v>
      </c>
      <c r="J6791">
        <v>0</v>
      </c>
      <c r="K6791">
        <v>0</v>
      </c>
      <c r="L6791">
        <v>0</v>
      </c>
      <c r="M6791" t="s">
        <v>4843</v>
      </c>
    </row>
    <row r="6792" spans="1:13">
      <c r="A6792" s="13">
        <f t="shared" si="106"/>
        <v>1</v>
      </c>
      <c r="B6792">
        <v>3011349</v>
      </c>
      <c r="C6792">
        <v>1380</v>
      </c>
      <c r="D6792">
        <v>1500</v>
      </c>
      <c r="E6792"/>
      <c r="F6792" t="s">
        <v>253</v>
      </c>
      <c r="G6792">
        <v>1</v>
      </c>
      <c r="H6792">
        <v>0</v>
      </c>
      <c r="I6792">
        <v>0</v>
      </c>
      <c r="J6792">
        <v>0</v>
      </c>
      <c r="K6792">
        <v>0</v>
      </c>
      <c r="L6792">
        <v>0</v>
      </c>
      <c r="M6792" t="s">
        <v>4844</v>
      </c>
    </row>
    <row r="6793" spans="1:13">
      <c r="A6793" s="13">
        <f t="shared" si="106"/>
        <v>1</v>
      </c>
      <c r="B6793">
        <v>3011350</v>
      </c>
      <c r="C6793">
        <v>1380</v>
      </c>
      <c r="D6793">
        <v>1501</v>
      </c>
      <c r="E6793"/>
      <c r="F6793" t="s">
        <v>253</v>
      </c>
      <c r="G6793">
        <v>1</v>
      </c>
      <c r="H6793">
        <v>0</v>
      </c>
      <c r="I6793">
        <v>0</v>
      </c>
      <c r="J6793">
        <v>0</v>
      </c>
      <c r="K6793">
        <v>0</v>
      </c>
      <c r="L6793">
        <v>0</v>
      </c>
      <c r="M6793" t="s">
        <v>4845</v>
      </c>
    </row>
    <row r="6794" spans="1:13">
      <c r="A6794" s="13">
        <f t="shared" si="106"/>
        <v>2</v>
      </c>
      <c r="B6794">
        <v>3011351</v>
      </c>
      <c r="C6794">
        <v>1380</v>
      </c>
      <c r="D6794">
        <v>1501</v>
      </c>
      <c r="E6794"/>
      <c r="F6794" t="s">
        <v>253</v>
      </c>
      <c r="G6794">
        <v>2</v>
      </c>
      <c r="H6794">
        <v>0</v>
      </c>
      <c r="I6794">
        <v>0</v>
      </c>
      <c r="J6794">
        <v>0</v>
      </c>
      <c r="K6794">
        <v>0</v>
      </c>
      <c r="L6794">
        <v>0</v>
      </c>
      <c r="M6794" t="s">
        <v>4846</v>
      </c>
    </row>
    <row r="6795" spans="1:13">
      <c r="A6795" s="13">
        <f t="shared" si="106"/>
        <v>4</v>
      </c>
      <c r="B6795">
        <v>3011352</v>
      </c>
      <c r="C6795">
        <v>1380</v>
      </c>
      <c r="D6795">
        <v>1500</v>
      </c>
      <c r="E6795"/>
      <c r="F6795" t="s">
        <v>253</v>
      </c>
      <c r="G6795">
        <v>4</v>
      </c>
      <c r="H6795">
        <v>0</v>
      </c>
      <c r="I6795">
        <v>0</v>
      </c>
      <c r="J6795">
        <v>0</v>
      </c>
      <c r="K6795">
        <v>0</v>
      </c>
      <c r="L6795">
        <v>0</v>
      </c>
      <c r="M6795" t="s">
        <v>4847</v>
      </c>
    </row>
    <row r="6796" spans="1:13">
      <c r="A6796" s="13">
        <f t="shared" si="106"/>
        <v>1</v>
      </c>
      <c r="B6796">
        <v>3011353</v>
      </c>
      <c r="C6796">
        <v>1380</v>
      </c>
      <c r="D6796">
        <v>1501</v>
      </c>
      <c r="E6796"/>
      <c r="F6796" t="s">
        <v>253</v>
      </c>
      <c r="G6796">
        <v>1</v>
      </c>
      <c r="H6796">
        <v>0</v>
      </c>
      <c r="I6796">
        <v>0</v>
      </c>
      <c r="J6796">
        <v>0</v>
      </c>
      <c r="K6796">
        <v>0</v>
      </c>
      <c r="L6796">
        <v>0</v>
      </c>
      <c r="M6796" t="s">
        <v>4848</v>
      </c>
    </row>
    <row r="6797" spans="1:13">
      <c r="A6797" s="13">
        <f t="shared" si="106"/>
        <v>2</v>
      </c>
      <c r="B6797">
        <v>3011354</v>
      </c>
      <c r="C6797">
        <v>1380</v>
      </c>
      <c r="D6797">
        <v>1500</v>
      </c>
      <c r="E6797"/>
      <c r="F6797" t="s">
        <v>253</v>
      </c>
      <c r="G6797">
        <v>2</v>
      </c>
      <c r="H6797">
        <v>0</v>
      </c>
      <c r="I6797">
        <v>0</v>
      </c>
      <c r="J6797">
        <v>0</v>
      </c>
      <c r="K6797">
        <v>0</v>
      </c>
      <c r="L6797">
        <v>0</v>
      </c>
      <c r="M6797" t="s">
        <v>4849</v>
      </c>
    </row>
    <row r="6798" spans="1:13">
      <c r="A6798" s="13">
        <f t="shared" si="106"/>
        <v>2</v>
      </c>
      <c r="B6798">
        <v>3011355</v>
      </c>
      <c r="C6798">
        <v>1380</v>
      </c>
      <c r="D6798">
        <v>1501</v>
      </c>
      <c r="E6798"/>
      <c r="F6798" t="s">
        <v>253</v>
      </c>
      <c r="G6798">
        <v>2</v>
      </c>
      <c r="H6798">
        <v>0</v>
      </c>
      <c r="I6798">
        <v>0</v>
      </c>
      <c r="J6798">
        <v>0</v>
      </c>
      <c r="K6798">
        <v>0</v>
      </c>
      <c r="L6798">
        <v>0</v>
      </c>
      <c r="M6798" t="s">
        <v>4850</v>
      </c>
    </row>
    <row r="6799" spans="1:13">
      <c r="A6799" s="13">
        <f t="shared" si="106"/>
        <v>1</v>
      </c>
      <c r="B6799">
        <v>3011356</v>
      </c>
      <c r="C6799">
        <v>1380</v>
      </c>
      <c r="D6799">
        <v>1501</v>
      </c>
      <c r="E6799"/>
      <c r="F6799" t="s">
        <v>253</v>
      </c>
      <c r="G6799">
        <v>1</v>
      </c>
      <c r="H6799">
        <v>0</v>
      </c>
      <c r="I6799">
        <v>0</v>
      </c>
      <c r="J6799">
        <v>0</v>
      </c>
      <c r="K6799">
        <v>0</v>
      </c>
      <c r="L6799">
        <v>0</v>
      </c>
      <c r="M6799" t="s">
        <v>4851</v>
      </c>
    </row>
    <row r="6800" spans="1:13">
      <c r="A6800" s="13">
        <f t="shared" si="106"/>
        <v>8</v>
      </c>
      <c r="B6800">
        <v>3011357</v>
      </c>
      <c r="C6800">
        <v>1380</v>
      </c>
      <c r="D6800">
        <v>1500</v>
      </c>
      <c r="E6800"/>
      <c r="F6800" t="s">
        <v>253</v>
      </c>
      <c r="G6800">
        <v>8</v>
      </c>
      <c r="H6800">
        <v>0</v>
      </c>
      <c r="I6800">
        <v>0</v>
      </c>
      <c r="J6800">
        <v>0</v>
      </c>
      <c r="K6800">
        <v>0</v>
      </c>
      <c r="L6800">
        <v>0</v>
      </c>
      <c r="M6800" t="s">
        <v>4852</v>
      </c>
    </row>
    <row r="6801" spans="1:13">
      <c r="A6801" s="13">
        <f t="shared" si="106"/>
        <v>2</v>
      </c>
      <c r="B6801">
        <v>3011358</v>
      </c>
      <c r="C6801">
        <v>1400</v>
      </c>
      <c r="D6801">
        <v>1500</v>
      </c>
      <c r="E6801"/>
      <c r="F6801" t="s">
        <v>253</v>
      </c>
      <c r="G6801">
        <v>2</v>
      </c>
      <c r="H6801">
        <v>0</v>
      </c>
      <c r="I6801">
        <v>0</v>
      </c>
      <c r="J6801">
        <v>0</v>
      </c>
      <c r="K6801">
        <v>0</v>
      </c>
      <c r="L6801">
        <v>0</v>
      </c>
      <c r="M6801" t="s">
        <v>4853</v>
      </c>
    </row>
    <row r="6802" spans="1:13">
      <c r="A6802" s="13">
        <f t="shared" si="106"/>
        <v>2</v>
      </c>
      <c r="B6802">
        <v>3011362</v>
      </c>
      <c r="C6802">
        <v>1380</v>
      </c>
      <c r="D6802">
        <v>1500</v>
      </c>
      <c r="E6802"/>
      <c r="F6802" t="s">
        <v>253</v>
      </c>
      <c r="G6802">
        <v>2</v>
      </c>
      <c r="H6802">
        <v>0</v>
      </c>
      <c r="I6802">
        <v>0</v>
      </c>
      <c r="J6802">
        <v>0</v>
      </c>
      <c r="K6802">
        <v>0</v>
      </c>
      <c r="L6802">
        <v>0</v>
      </c>
      <c r="M6802" t="s">
        <v>4854</v>
      </c>
    </row>
    <row r="6803" spans="1:13">
      <c r="A6803" s="13">
        <f t="shared" si="106"/>
        <v>1</v>
      </c>
      <c r="B6803">
        <v>3011362</v>
      </c>
      <c r="C6803">
        <v>1400</v>
      </c>
      <c r="D6803">
        <v>1500</v>
      </c>
      <c r="E6803"/>
      <c r="F6803" t="s">
        <v>253</v>
      </c>
      <c r="G6803">
        <v>1</v>
      </c>
      <c r="H6803">
        <v>0</v>
      </c>
      <c r="I6803">
        <v>0</v>
      </c>
      <c r="J6803">
        <v>0</v>
      </c>
      <c r="K6803">
        <v>0</v>
      </c>
      <c r="L6803">
        <v>0</v>
      </c>
      <c r="M6803" t="s">
        <v>4854</v>
      </c>
    </row>
    <row r="6804" spans="1:13">
      <c r="A6804" s="13">
        <f t="shared" si="106"/>
        <v>9</v>
      </c>
      <c r="B6804">
        <v>3011382</v>
      </c>
      <c r="C6804">
        <v>1380</v>
      </c>
      <c r="D6804">
        <v>1500</v>
      </c>
      <c r="E6804"/>
      <c r="F6804" t="s">
        <v>253</v>
      </c>
      <c r="G6804">
        <v>9</v>
      </c>
      <c r="H6804">
        <v>0</v>
      </c>
      <c r="I6804">
        <v>0</v>
      </c>
      <c r="J6804">
        <v>0</v>
      </c>
      <c r="K6804">
        <v>0</v>
      </c>
      <c r="L6804">
        <v>0</v>
      </c>
      <c r="M6804" t="s">
        <v>4855</v>
      </c>
    </row>
    <row r="6805" spans="1:13">
      <c r="A6805" s="13">
        <f t="shared" si="106"/>
        <v>9</v>
      </c>
      <c r="B6805">
        <v>3011383</v>
      </c>
      <c r="C6805">
        <v>1380</v>
      </c>
      <c r="D6805">
        <v>1500</v>
      </c>
      <c r="E6805"/>
      <c r="F6805" t="s">
        <v>253</v>
      </c>
      <c r="G6805">
        <v>9</v>
      </c>
      <c r="H6805">
        <v>0</v>
      </c>
      <c r="I6805">
        <v>0</v>
      </c>
      <c r="J6805">
        <v>0</v>
      </c>
      <c r="K6805">
        <v>0</v>
      </c>
      <c r="L6805">
        <v>0</v>
      </c>
      <c r="M6805" t="s">
        <v>4856</v>
      </c>
    </row>
    <row r="6806" spans="1:13">
      <c r="A6806" s="13">
        <f t="shared" si="106"/>
        <v>41</v>
      </c>
      <c r="B6806">
        <v>3011384</v>
      </c>
      <c r="C6806">
        <v>1380</v>
      </c>
      <c r="D6806">
        <v>1500</v>
      </c>
      <c r="E6806"/>
      <c r="F6806" t="s">
        <v>253</v>
      </c>
      <c r="G6806">
        <v>41</v>
      </c>
      <c r="H6806">
        <v>0</v>
      </c>
      <c r="I6806">
        <v>0</v>
      </c>
      <c r="J6806">
        <v>0</v>
      </c>
      <c r="K6806">
        <v>0</v>
      </c>
      <c r="L6806">
        <v>0</v>
      </c>
      <c r="M6806" t="s">
        <v>4857</v>
      </c>
    </row>
    <row r="6807" spans="1:13">
      <c r="A6807" s="13">
        <f t="shared" si="106"/>
        <v>3</v>
      </c>
      <c r="B6807">
        <v>3011386</v>
      </c>
      <c r="C6807">
        <v>1380</v>
      </c>
      <c r="D6807">
        <v>1501</v>
      </c>
      <c r="E6807"/>
      <c r="F6807" t="s">
        <v>253</v>
      </c>
      <c r="G6807">
        <v>3</v>
      </c>
      <c r="H6807">
        <v>0</v>
      </c>
      <c r="I6807">
        <v>0</v>
      </c>
      <c r="J6807">
        <v>0</v>
      </c>
      <c r="K6807">
        <v>0</v>
      </c>
      <c r="L6807">
        <v>0</v>
      </c>
      <c r="M6807" t="s">
        <v>4858</v>
      </c>
    </row>
    <row r="6808" spans="1:13">
      <c r="A6808" s="13">
        <f t="shared" si="106"/>
        <v>4</v>
      </c>
      <c r="B6808">
        <v>3011387</v>
      </c>
      <c r="C6808">
        <v>1380</v>
      </c>
      <c r="D6808">
        <v>1501</v>
      </c>
      <c r="E6808"/>
      <c r="F6808" t="s">
        <v>253</v>
      </c>
      <c r="G6808">
        <v>4</v>
      </c>
      <c r="H6808">
        <v>0</v>
      </c>
      <c r="I6808">
        <v>0</v>
      </c>
      <c r="J6808">
        <v>0</v>
      </c>
      <c r="K6808">
        <v>0</v>
      </c>
      <c r="L6808">
        <v>0</v>
      </c>
      <c r="M6808" t="s">
        <v>4859</v>
      </c>
    </row>
    <row r="6809" spans="1:13">
      <c r="A6809" s="13">
        <f t="shared" si="106"/>
        <v>1</v>
      </c>
      <c r="B6809">
        <v>3011388</v>
      </c>
      <c r="C6809">
        <v>1380</v>
      </c>
      <c r="D6809">
        <v>1501</v>
      </c>
      <c r="E6809"/>
      <c r="F6809" t="s">
        <v>253</v>
      </c>
      <c r="G6809">
        <v>1</v>
      </c>
      <c r="H6809">
        <v>0</v>
      </c>
      <c r="I6809">
        <v>0</v>
      </c>
      <c r="J6809">
        <v>0</v>
      </c>
      <c r="K6809">
        <v>0</v>
      </c>
      <c r="L6809">
        <v>0</v>
      </c>
      <c r="M6809" t="s">
        <v>4860</v>
      </c>
    </row>
    <row r="6810" spans="1:13">
      <c r="A6810" s="13">
        <f t="shared" si="106"/>
        <v>2</v>
      </c>
      <c r="B6810">
        <v>3011389</v>
      </c>
      <c r="C6810">
        <v>1380</v>
      </c>
      <c r="D6810">
        <v>1501</v>
      </c>
      <c r="E6810"/>
      <c r="F6810" t="s">
        <v>253</v>
      </c>
      <c r="G6810">
        <v>2</v>
      </c>
      <c r="H6810">
        <v>0</v>
      </c>
      <c r="I6810">
        <v>0</v>
      </c>
      <c r="J6810">
        <v>0</v>
      </c>
      <c r="K6810">
        <v>0</v>
      </c>
      <c r="L6810">
        <v>0</v>
      </c>
      <c r="M6810" t="s">
        <v>4861</v>
      </c>
    </row>
    <row r="6811" spans="1:13">
      <c r="A6811" s="13">
        <f t="shared" si="106"/>
        <v>13</v>
      </c>
      <c r="B6811">
        <v>3011390</v>
      </c>
      <c r="C6811">
        <v>1380</v>
      </c>
      <c r="D6811">
        <v>1500</v>
      </c>
      <c r="E6811"/>
      <c r="F6811" t="s">
        <v>253</v>
      </c>
      <c r="G6811">
        <v>13</v>
      </c>
      <c r="H6811">
        <v>0</v>
      </c>
      <c r="I6811">
        <v>0</v>
      </c>
      <c r="J6811">
        <v>0</v>
      </c>
      <c r="K6811">
        <v>0</v>
      </c>
      <c r="L6811">
        <v>0</v>
      </c>
      <c r="M6811" t="s">
        <v>4862</v>
      </c>
    </row>
    <row r="6812" spans="1:13">
      <c r="A6812" s="13">
        <f t="shared" si="106"/>
        <v>12</v>
      </c>
      <c r="B6812">
        <v>3011391</v>
      </c>
      <c r="C6812">
        <v>1380</v>
      </c>
      <c r="D6812">
        <v>1500</v>
      </c>
      <c r="E6812"/>
      <c r="F6812" t="s">
        <v>253</v>
      </c>
      <c r="G6812">
        <v>12</v>
      </c>
      <c r="H6812">
        <v>0</v>
      </c>
      <c r="I6812">
        <v>0</v>
      </c>
      <c r="J6812">
        <v>0</v>
      </c>
      <c r="K6812">
        <v>0</v>
      </c>
      <c r="L6812">
        <v>0</v>
      </c>
      <c r="M6812" t="s">
        <v>4863</v>
      </c>
    </row>
    <row r="6813" spans="1:13">
      <c r="A6813" s="13">
        <f t="shared" si="106"/>
        <v>4</v>
      </c>
      <c r="B6813">
        <v>3011392</v>
      </c>
      <c r="C6813">
        <v>1380</v>
      </c>
      <c r="D6813">
        <v>1500</v>
      </c>
      <c r="E6813"/>
      <c r="F6813" t="s">
        <v>253</v>
      </c>
      <c r="G6813">
        <v>4</v>
      </c>
      <c r="H6813">
        <v>0</v>
      </c>
      <c r="I6813">
        <v>0</v>
      </c>
      <c r="J6813">
        <v>0</v>
      </c>
      <c r="K6813">
        <v>0</v>
      </c>
      <c r="L6813">
        <v>0</v>
      </c>
      <c r="M6813" t="s">
        <v>9270</v>
      </c>
    </row>
    <row r="6814" spans="1:13">
      <c r="A6814" s="13">
        <f t="shared" si="106"/>
        <v>500</v>
      </c>
      <c r="B6814">
        <v>3011393</v>
      </c>
      <c r="C6814">
        <v>1380</v>
      </c>
      <c r="D6814">
        <v>1501</v>
      </c>
      <c r="E6814"/>
      <c r="F6814" t="s">
        <v>253</v>
      </c>
      <c r="G6814">
        <v>500</v>
      </c>
      <c r="H6814">
        <v>0</v>
      </c>
      <c r="I6814">
        <v>0</v>
      </c>
      <c r="J6814">
        <v>0</v>
      </c>
      <c r="K6814">
        <v>0</v>
      </c>
      <c r="L6814">
        <v>0</v>
      </c>
      <c r="M6814" t="s">
        <v>4864</v>
      </c>
    </row>
    <row r="6815" spans="1:13">
      <c r="A6815" s="13">
        <f t="shared" si="106"/>
        <v>2</v>
      </c>
      <c r="B6815">
        <v>3011394</v>
      </c>
      <c r="C6815">
        <v>1380</v>
      </c>
      <c r="D6815">
        <v>1501</v>
      </c>
      <c r="E6815"/>
      <c r="F6815" t="s">
        <v>253</v>
      </c>
      <c r="G6815">
        <v>2</v>
      </c>
      <c r="H6815">
        <v>0</v>
      </c>
      <c r="I6815">
        <v>0</v>
      </c>
      <c r="J6815">
        <v>0</v>
      </c>
      <c r="K6815">
        <v>0</v>
      </c>
      <c r="L6815">
        <v>0</v>
      </c>
      <c r="M6815" t="s">
        <v>4865</v>
      </c>
    </row>
    <row r="6816" spans="1:13">
      <c r="A6816" s="13">
        <f t="shared" si="106"/>
        <v>2</v>
      </c>
      <c r="B6816">
        <v>3011395</v>
      </c>
      <c r="C6816">
        <v>1380</v>
      </c>
      <c r="D6816">
        <v>1501</v>
      </c>
      <c r="E6816"/>
      <c r="F6816" t="s">
        <v>253</v>
      </c>
      <c r="G6816">
        <v>2</v>
      </c>
      <c r="H6816">
        <v>0</v>
      </c>
      <c r="I6816">
        <v>0</v>
      </c>
      <c r="J6816">
        <v>0</v>
      </c>
      <c r="K6816">
        <v>0</v>
      </c>
      <c r="L6816">
        <v>0</v>
      </c>
      <c r="M6816" t="s">
        <v>4866</v>
      </c>
    </row>
    <row r="6817" spans="1:13">
      <c r="A6817" s="13">
        <f t="shared" si="106"/>
        <v>1</v>
      </c>
      <c r="B6817">
        <v>3011396</v>
      </c>
      <c r="C6817">
        <v>1380</v>
      </c>
      <c r="D6817">
        <v>1500</v>
      </c>
      <c r="E6817"/>
      <c r="F6817" t="s">
        <v>253</v>
      </c>
      <c r="G6817">
        <v>1</v>
      </c>
      <c r="H6817">
        <v>0</v>
      </c>
      <c r="I6817">
        <v>0</v>
      </c>
      <c r="J6817">
        <v>0</v>
      </c>
      <c r="K6817">
        <v>0</v>
      </c>
      <c r="L6817">
        <v>0</v>
      </c>
      <c r="M6817" t="s">
        <v>8862</v>
      </c>
    </row>
    <row r="6818" spans="1:13">
      <c r="A6818" s="13">
        <f t="shared" si="106"/>
        <v>2</v>
      </c>
      <c r="B6818">
        <v>3011397</v>
      </c>
      <c r="C6818">
        <v>1380</v>
      </c>
      <c r="D6818">
        <v>1501</v>
      </c>
      <c r="E6818"/>
      <c r="F6818" t="s">
        <v>253</v>
      </c>
      <c r="G6818">
        <v>2</v>
      </c>
      <c r="H6818">
        <v>0</v>
      </c>
      <c r="I6818">
        <v>0</v>
      </c>
      <c r="J6818">
        <v>0</v>
      </c>
      <c r="K6818">
        <v>0</v>
      </c>
      <c r="L6818">
        <v>0</v>
      </c>
      <c r="M6818" t="s">
        <v>4867</v>
      </c>
    </row>
    <row r="6819" spans="1:13">
      <c r="A6819" s="13">
        <f t="shared" si="106"/>
        <v>11</v>
      </c>
      <c r="B6819">
        <v>3011398</v>
      </c>
      <c r="C6819">
        <v>1380</v>
      </c>
      <c r="D6819">
        <v>1501</v>
      </c>
      <c r="E6819"/>
      <c r="F6819" t="s">
        <v>253</v>
      </c>
      <c r="G6819">
        <v>11</v>
      </c>
      <c r="H6819">
        <v>0</v>
      </c>
      <c r="I6819">
        <v>0</v>
      </c>
      <c r="J6819">
        <v>0</v>
      </c>
      <c r="K6819">
        <v>0</v>
      </c>
      <c r="L6819">
        <v>0</v>
      </c>
      <c r="M6819" t="s">
        <v>4868</v>
      </c>
    </row>
    <row r="6820" spans="1:13">
      <c r="A6820" s="13">
        <f t="shared" si="106"/>
        <v>1</v>
      </c>
      <c r="B6820">
        <v>3011399</v>
      </c>
      <c r="C6820">
        <v>1380</v>
      </c>
      <c r="D6820">
        <v>1501</v>
      </c>
      <c r="E6820"/>
      <c r="F6820" t="s">
        <v>253</v>
      </c>
      <c r="G6820">
        <v>1</v>
      </c>
      <c r="H6820">
        <v>0</v>
      </c>
      <c r="I6820">
        <v>0</v>
      </c>
      <c r="J6820">
        <v>0</v>
      </c>
      <c r="K6820">
        <v>0</v>
      </c>
      <c r="L6820">
        <v>0</v>
      </c>
      <c r="M6820" t="s">
        <v>4869</v>
      </c>
    </row>
    <row r="6821" spans="1:13">
      <c r="A6821" s="13">
        <f t="shared" si="106"/>
        <v>1</v>
      </c>
      <c r="B6821">
        <v>3011400</v>
      </c>
      <c r="C6821">
        <v>1380</v>
      </c>
      <c r="D6821">
        <v>1501</v>
      </c>
      <c r="E6821"/>
      <c r="F6821" t="s">
        <v>253</v>
      </c>
      <c r="G6821">
        <v>1</v>
      </c>
      <c r="H6821">
        <v>0</v>
      </c>
      <c r="I6821">
        <v>0</v>
      </c>
      <c r="J6821">
        <v>0</v>
      </c>
      <c r="K6821">
        <v>0</v>
      </c>
      <c r="L6821">
        <v>0</v>
      </c>
      <c r="M6821" t="s">
        <v>4870</v>
      </c>
    </row>
    <row r="6822" spans="1:13">
      <c r="A6822" s="13">
        <f t="shared" si="106"/>
        <v>3</v>
      </c>
      <c r="B6822">
        <v>3011401</v>
      </c>
      <c r="C6822">
        <v>1380</v>
      </c>
      <c r="D6822">
        <v>1501</v>
      </c>
      <c r="E6822"/>
      <c r="F6822" t="s">
        <v>253</v>
      </c>
      <c r="G6822">
        <v>3</v>
      </c>
      <c r="H6822">
        <v>0</v>
      </c>
      <c r="I6822">
        <v>0</v>
      </c>
      <c r="J6822">
        <v>0</v>
      </c>
      <c r="K6822">
        <v>0</v>
      </c>
      <c r="L6822">
        <v>0</v>
      </c>
      <c r="M6822" t="s">
        <v>4871</v>
      </c>
    </row>
    <row r="6823" spans="1:13">
      <c r="A6823" s="13">
        <f t="shared" si="106"/>
        <v>1</v>
      </c>
      <c r="B6823">
        <v>3011402</v>
      </c>
      <c r="C6823">
        <v>1380</v>
      </c>
      <c r="D6823">
        <v>1501</v>
      </c>
      <c r="E6823"/>
      <c r="F6823" t="s">
        <v>253</v>
      </c>
      <c r="G6823">
        <v>1</v>
      </c>
      <c r="H6823">
        <v>0</v>
      </c>
      <c r="I6823">
        <v>0</v>
      </c>
      <c r="J6823">
        <v>0</v>
      </c>
      <c r="K6823">
        <v>0</v>
      </c>
      <c r="L6823">
        <v>0</v>
      </c>
      <c r="M6823" t="s">
        <v>4872</v>
      </c>
    </row>
    <row r="6824" spans="1:13">
      <c r="A6824" s="13">
        <f t="shared" si="106"/>
        <v>3</v>
      </c>
      <c r="B6824">
        <v>3011403</v>
      </c>
      <c r="C6824">
        <v>1380</v>
      </c>
      <c r="D6824">
        <v>1500</v>
      </c>
      <c r="E6824"/>
      <c r="F6824" t="s">
        <v>253</v>
      </c>
      <c r="G6824">
        <v>3</v>
      </c>
      <c r="H6824">
        <v>0</v>
      </c>
      <c r="I6824">
        <v>0</v>
      </c>
      <c r="J6824">
        <v>0</v>
      </c>
      <c r="K6824">
        <v>0</v>
      </c>
      <c r="L6824">
        <v>0</v>
      </c>
      <c r="M6824" t="s">
        <v>4873</v>
      </c>
    </row>
    <row r="6825" spans="1:13">
      <c r="A6825" s="13">
        <f t="shared" si="106"/>
        <v>4</v>
      </c>
      <c r="B6825">
        <v>3011404</v>
      </c>
      <c r="C6825">
        <v>1380</v>
      </c>
      <c r="D6825">
        <v>1501</v>
      </c>
      <c r="E6825"/>
      <c r="F6825" t="s">
        <v>253</v>
      </c>
      <c r="G6825">
        <v>4</v>
      </c>
      <c r="H6825">
        <v>0</v>
      </c>
      <c r="I6825">
        <v>0</v>
      </c>
      <c r="J6825">
        <v>0</v>
      </c>
      <c r="K6825">
        <v>0</v>
      </c>
      <c r="L6825">
        <v>0</v>
      </c>
      <c r="M6825" t="s">
        <v>4874</v>
      </c>
    </row>
    <row r="6826" spans="1:13">
      <c r="A6826" s="13">
        <f t="shared" si="106"/>
        <v>7</v>
      </c>
      <c r="B6826">
        <v>3011405</v>
      </c>
      <c r="C6826">
        <v>1380</v>
      </c>
      <c r="D6826">
        <v>1501</v>
      </c>
      <c r="E6826"/>
      <c r="F6826" t="s">
        <v>253</v>
      </c>
      <c r="G6826">
        <v>7</v>
      </c>
      <c r="H6826">
        <v>0</v>
      </c>
      <c r="I6826">
        <v>0</v>
      </c>
      <c r="J6826">
        <v>0</v>
      </c>
      <c r="K6826">
        <v>0</v>
      </c>
      <c r="L6826">
        <v>0</v>
      </c>
      <c r="M6826" t="s">
        <v>4875</v>
      </c>
    </row>
    <row r="6827" spans="1:13">
      <c r="A6827" s="13">
        <f t="shared" si="106"/>
        <v>2</v>
      </c>
      <c r="B6827">
        <v>3011406</v>
      </c>
      <c r="C6827">
        <v>1380</v>
      </c>
      <c r="D6827">
        <v>1501</v>
      </c>
      <c r="E6827"/>
      <c r="F6827" t="s">
        <v>253</v>
      </c>
      <c r="G6827">
        <v>2</v>
      </c>
      <c r="H6827">
        <v>0</v>
      </c>
      <c r="I6827">
        <v>0</v>
      </c>
      <c r="J6827">
        <v>0</v>
      </c>
      <c r="K6827">
        <v>0</v>
      </c>
      <c r="L6827">
        <v>0</v>
      </c>
      <c r="M6827" t="s">
        <v>4876</v>
      </c>
    </row>
    <row r="6828" spans="1:13">
      <c r="A6828" s="13">
        <f t="shared" si="106"/>
        <v>1</v>
      </c>
      <c r="B6828">
        <v>3011407</v>
      </c>
      <c r="C6828">
        <v>1380</v>
      </c>
      <c r="D6828">
        <v>1501</v>
      </c>
      <c r="E6828"/>
      <c r="F6828" t="s">
        <v>253</v>
      </c>
      <c r="G6828">
        <v>1</v>
      </c>
      <c r="H6828">
        <v>0</v>
      </c>
      <c r="I6828">
        <v>0</v>
      </c>
      <c r="J6828">
        <v>0</v>
      </c>
      <c r="K6828">
        <v>0</v>
      </c>
      <c r="L6828">
        <v>0</v>
      </c>
      <c r="M6828" t="s">
        <v>4877</v>
      </c>
    </row>
    <row r="6829" spans="1:13">
      <c r="A6829" s="13">
        <f t="shared" si="106"/>
        <v>2</v>
      </c>
      <c r="B6829">
        <v>3011408</v>
      </c>
      <c r="C6829">
        <v>1380</v>
      </c>
      <c r="D6829">
        <v>1500</v>
      </c>
      <c r="E6829"/>
      <c r="F6829" t="s">
        <v>253</v>
      </c>
      <c r="G6829">
        <v>2</v>
      </c>
      <c r="H6829">
        <v>0</v>
      </c>
      <c r="I6829">
        <v>0</v>
      </c>
      <c r="J6829">
        <v>0</v>
      </c>
      <c r="K6829">
        <v>0</v>
      </c>
      <c r="L6829">
        <v>0</v>
      </c>
      <c r="M6829" t="s">
        <v>4878</v>
      </c>
    </row>
    <row r="6830" spans="1:13">
      <c r="A6830" s="13">
        <f t="shared" si="106"/>
        <v>1</v>
      </c>
      <c r="B6830">
        <v>3011409</v>
      </c>
      <c r="C6830">
        <v>1380</v>
      </c>
      <c r="D6830">
        <v>1501</v>
      </c>
      <c r="E6830"/>
      <c r="F6830" t="s">
        <v>253</v>
      </c>
      <c r="G6830">
        <v>1</v>
      </c>
      <c r="H6830">
        <v>0</v>
      </c>
      <c r="I6830">
        <v>0</v>
      </c>
      <c r="J6830">
        <v>0</v>
      </c>
      <c r="K6830">
        <v>0</v>
      </c>
      <c r="L6830">
        <v>0</v>
      </c>
      <c r="M6830" t="s">
        <v>4879</v>
      </c>
    </row>
    <row r="6831" spans="1:13">
      <c r="A6831" s="13">
        <f t="shared" si="106"/>
        <v>1</v>
      </c>
      <c r="B6831">
        <v>3011410</v>
      </c>
      <c r="C6831">
        <v>1380</v>
      </c>
      <c r="D6831">
        <v>1500</v>
      </c>
      <c r="E6831"/>
      <c r="F6831" t="s">
        <v>253</v>
      </c>
      <c r="G6831">
        <v>1</v>
      </c>
      <c r="H6831">
        <v>0</v>
      </c>
      <c r="I6831">
        <v>0</v>
      </c>
      <c r="J6831">
        <v>0</v>
      </c>
      <c r="K6831">
        <v>0</v>
      </c>
      <c r="L6831">
        <v>0</v>
      </c>
      <c r="M6831" t="s">
        <v>4880</v>
      </c>
    </row>
    <row r="6832" spans="1:13">
      <c r="A6832" s="13">
        <f t="shared" si="106"/>
        <v>10</v>
      </c>
      <c r="B6832">
        <v>3011411</v>
      </c>
      <c r="C6832">
        <v>1400</v>
      </c>
      <c r="D6832">
        <v>1500</v>
      </c>
      <c r="E6832"/>
      <c r="F6832" t="s">
        <v>253</v>
      </c>
      <c r="G6832">
        <v>10</v>
      </c>
      <c r="H6832">
        <v>0</v>
      </c>
      <c r="I6832">
        <v>0</v>
      </c>
      <c r="J6832">
        <v>0</v>
      </c>
      <c r="K6832">
        <v>0</v>
      </c>
      <c r="L6832">
        <v>0</v>
      </c>
      <c r="M6832" t="s">
        <v>4881</v>
      </c>
    </row>
    <row r="6833" spans="1:13">
      <c r="A6833" s="13">
        <f t="shared" si="106"/>
        <v>1</v>
      </c>
      <c r="B6833">
        <v>3011412</v>
      </c>
      <c r="C6833">
        <v>1400</v>
      </c>
      <c r="D6833">
        <v>1500</v>
      </c>
      <c r="E6833"/>
      <c r="F6833" t="s">
        <v>253</v>
      </c>
      <c r="G6833">
        <v>1</v>
      </c>
      <c r="H6833">
        <v>0</v>
      </c>
      <c r="I6833">
        <v>0</v>
      </c>
      <c r="J6833">
        <v>0</v>
      </c>
      <c r="K6833">
        <v>0</v>
      </c>
      <c r="L6833">
        <v>0</v>
      </c>
      <c r="M6833" t="s">
        <v>4882</v>
      </c>
    </row>
    <row r="6834" spans="1:13">
      <c r="A6834" s="13">
        <f t="shared" si="106"/>
        <v>20</v>
      </c>
      <c r="B6834">
        <v>3011413</v>
      </c>
      <c r="C6834">
        <v>1400</v>
      </c>
      <c r="D6834">
        <v>1500</v>
      </c>
      <c r="E6834"/>
      <c r="F6834" t="s">
        <v>253</v>
      </c>
      <c r="G6834">
        <v>20</v>
      </c>
      <c r="H6834">
        <v>0</v>
      </c>
      <c r="I6834">
        <v>0</v>
      </c>
      <c r="J6834">
        <v>0</v>
      </c>
      <c r="K6834">
        <v>0</v>
      </c>
      <c r="L6834">
        <v>0</v>
      </c>
      <c r="M6834" t="s">
        <v>4883</v>
      </c>
    </row>
    <row r="6835" spans="1:13">
      <c r="A6835" s="13">
        <f t="shared" si="106"/>
        <v>4</v>
      </c>
      <c r="B6835">
        <v>3011415</v>
      </c>
      <c r="C6835">
        <v>1400</v>
      </c>
      <c r="D6835">
        <v>1500</v>
      </c>
      <c r="E6835"/>
      <c r="F6835" t="s">
        <v>253</v>
      </c>
      <c r="G6835">
        <v>4</v>
      </c>
      <c r="H6835">
        <v>0</v>
      </c>
      <c r="I6835">
        <v>0</v>
      </c>
      <c r="J6835">
        <v>0</v>
      </c>
      <c r="K6835">
        <v>0</v>
      </c>
      <c r="L6835">
        <v>0</v>
      </c>
      <c r="M6835" t="s">
        <v>4884</v>
      </c>
    </row>
    <row r="6836" spans="1:13">
      <c r="A6836" s="13">
        <f t="shared" si="106"/>
        <v>1</v>
      </c>
      <c r="B6836">
        <v>3011416</v>
      </c>
      <c r="C6836">
        <v>1400</v>
      </c>
      <c r="D6836">
        <v>1500</v>
      </c>
      <c r="E6836"/>
      <c r="F6836" t="s">
        <v>253</v>
      </c>
      <c r="G6836">
        <v>1</v>
      </c>
      <c r="H6836">
        <v>0</v>
      </c>
      <c r="I6836">
        <v>0</v>
      </c>
      <c r="J6836">
        <v>0</v>
      </c>
      <c r="K6836">
        <v>0</v>
      </c>
      <c r="L6836">
        <v>0</v>
      </c>
      <c r="M6836" t="s">
        <v>8149</v>
      </c>
    </row>
    <row r="6837" spans="1:13">
      <c r="A6837" s="13">
        <f t="shared" si="106"/>
        <v>1</v>
      </c>
      <c r="B6837">
        <v>3011513</v>
      </c>
      <c r="C6837">
        <v>1380</v>
      </c>
      <c r="D6837">
        <v>1500</v>
      </c>
      <c r="E6837"/>
      <c r="F6837" t="s">
        <v>253</v>
      </c>
      <c r="G6837">
        <v>1</v>
      </c>
      <c r="H6837">
        <v>0</v>
      </c>
      <c r="I6837">
        <v>0</v>
      </c>
      <c r="J6837">
        <v>0</v>
      </c>
      <c r="K6837">
        <v>0</v>
      </c>
      <c r="L6837">
        <v>0</v>
      </c>
      <c r="M6837" t="s">
        <v>4885</v>
      </c>
    </row>
    <row r="6838" spans="1:13">
      <c r="A6838" s="13">
        <f t="shared" si="106"/>
        <v>1</v>
      </c>
      <c r="B6838">
        <v>3011514</v>
      </c>
      <c r="C6838">
        <v>1380</v>
      </c>
      <c r="D6838">
        <v>1501</v>
      </c>
      <c r="E6838"/>
      <c r="F6838" t="s">
        <v>253</v>
      </c>
      <c r="G6838">
        <v>1</v>
      </c>
      <c r="H6838">
        <v>0</v>
      </c>
      <c r="I6838">
        <v>0</v>
      </c>
      <c r="J6838">
        <v>0</v>
      </c>
      <c r="K6838">
        <v>0</v>
      </c>
      <c r="L6838">
        <v>0</v>
      </c>
      <c r="M6838" t="s">
        <v>4886</v>
      </c>
    </row>
    <row r="6839" spans="1:13">
      <c r="A6839" s="13">
        <f t="shared" si="106"/>
        <v>1</v>
      </c>
      <c r="B6839">
        <v>3011515</v>
      </c>
      <c r="C6839">
        <v>1380</v>
      </c>
      <c r="D6839">
        <v>1501</v>
      </c>
      <c r="E6839"/>
      <c r="F6839" t="s">
        <v>253</v>
      </c>
      <c r="G6839">
        <v>1</v>
      </c>
      <c r="H6839">
        <v>0</v>
      </c>
      <c r="I6839">
        <v>0</v>
      </c>
      <c r="J6839">
        <v>0</v>
      </c>
      <c r="K6839">
        <v>0</v>
      </c>
      <c r="L6839">
        <v>0</v>
      </c>
      <c r="M6839" t="s">
        <v>4887</v>
      </c>
    </row>
    <row r="6840" spans="1:13">
      <c r="A6840" s="13">
        <f t="shared" si="106"/>
        <v>83</v>
      </c>
      <c r="B6840">
        <v>3011516</v>
      </c>
      <c r="C6840">
        <v>1380</v>
      </c>
      <c r="D6840">
        <v>1501</v>
      </c>
      <c r="E6840"/>
      <c r="F6840" t="s">
        <v>253</v>
      </c>
      <c r="G6840">
        <v>83</v>
      </c>
      <c r="H6840">
        <v>0</v>
      </c>
      <c r="I6840">
        <v>0</v>
      </c>
      <c r="J6840">
        <v>0</v>
      </c>
      <c r="K6840">
        <v>0</v>
      </c>
      <c r="L6840">
        <v>0</v>
      </c>
      <c r="M6840" t="s">
        <v>4888</v>
      </c>
    </row>
    <row r="6841" spans="1:13">
      <c r="A6841" s="13">
        <f t="shared" si="106"/>
        <v>1</v>
      </c>
      <c r="B6841">
        <v>3011517</v>
      </c>
      <c r="C6841">
        <v>1380</v>
      </c>
      <c r="D6841">
        <v>1500</v>
      </c>
      <c r="E6841"/>
      <c r="F6841" t="s">
        <v>253</v>
      </c>
      <c r="G6841">
        <v>1</v>
      </c>
      <c r="H6841">
        <v>0</v>
      </c>
      <c r="I6841">
        <v>0</v>
      </c>
      <c r="J6841">
        <v>0</v>
      </c>
      <c r="K6841">
        <v>0</v>
      </c>
      <c r="L6841">
        <v>0</v>
      </c>
      <c r="M6841" t="s">
        <v>4889</v>
      </c>
    </row>
    <row r="6842" spans="1:13">
      <c r="A6842" s="13">
        <f t="shared" si="106"/>
        <v>1</v>
      </c>
      <c r="B6842">
        <v>3011520</v>
      </c>
      <c r="C6842">
        <v>1380</v>
      </c>
      <c r="D6842">
        <v>1500</v>
      </c>
      <c r="E6842"/>
      <c r="F6842" t="s">
        <v>253</v>
      </c>
      <c r="G6842">
        <v>1</v>
      </c>
      <c r="H6842">
        <v>0</v>
      </c>
      <c r="I6842">
        <v>0</v>
      </c>
      <c r="J6842">
        <v>0</v>
      </c>
      <c r="K6842">
        <v>0</v>
      </c>
      <c r="L6842">
        <v>0</v>
      </c>
      <c r="M6842" t="s">
        <v>4890</v>
      </c>
    </row>
    <row r="6843" spans="1:13">
      <c r="A6843" s="13">
        <f t="shared" si="106"/>
        <v>13</v>
      </c>
      <c r="B6843">
        <v>3011521</v>
      </c>
      <c r="C6843">
        <v>1380</v>
      </c>
      <c r="D6843">
        <v>1500</v>
      </c>
      <c r="E6843"/>
      <c r="F6843" t="s">
        <v>253</v>
      </c>
      <c r="G6843">
        <v>13</v>
      </c>
      <c r="H6843">
        <v>0</v>
      </c>
      <c r="I6843">
        <v>0</v>
      </c>
      <c r="J6843">
        <v>0</v>
      </c>
      <c r="K6843">
        <v>0</v>
      </c>
      <c r="L6843">
        <v>0</v>
      </c>
      <c r="M6843" t="s">
        <v>4891</v>
      </c>
    </row>
    <row r="6844" spans="1:13">
      <c r="A6844" s="13">
        <f t="shared" si="106"/>
        <v>2</v>
      </c>
      <c r="B6844">
        <v>3011522</v>
      </c>
      <c r="C6844">
        <v>1380</v>
      </c>
      <c r="D6844">
        <v>1500</v>
      </c>
      <c r="E6844"/>
      <c r="F6844" t="s">
        <v>253</v>
      </c>
      <c r="G6844">
        <v>2</v>
      </c>
      <c r="H6844">
        <v>0</v>
      </c>
      <c r="I6844">
        <v>0</v>
      </c>
      <c r="J6844">
        <v>0</v>
      </c>
      <c r="K6844">
        <v>0</v>
      </c>
      <c r="L6844">
        <v>0</v>
      </c>
      <c r="M6844" t="s">
        <v>4892</v>
      </c>
    </row>
    <row r="6845" spans="1:13">
      <c r="A6845" s="13">
        <f t="shared" si="106"/>
        <v>1</v>
      </c>
      <c r="B6845">
        <v>3011524</v>
      </c>
      <c r="C6845">
        <v>1380</v>
      </c>
      <c r="D6845">
        <v>1500</v>
      </c>
      <c r="E6845"/>
      <c r="F6845" t="s">
        <v>253</v>
      </c>
      <c r="G6845">
        <v>1</v>
      </c>
      <c r="H6845">
        <v>0</v>
      </c>
      <c r="I6845">
        <v>0</v>
      </c>
      <c r="J6845">
        <v>0</v>
      </c>
      <c r="K6845">
        <v>0</v>
      </c>
      <c r="L6845">
        <v>0</v>
      </c>
      <c r="M6845" t="s">
        <v>4893</v>
      </c>
    </row>
    <row r="6846" spans="1:13">
      <c r="A6846" s="13">
        <f t="shared" si="106"/>
        <v>1</v>
      </c>
      <c r="B6846">
        <v>3011525</v>
      </c>
      <c r="C6846">
        <v>1380</v>
      </c>
      <c r="D6846">
        <v>1500</v>
      </c>
      <c r="E6846"/>
      <c r="F6846" t="s">
        <v>253</v>
      </c>
      <c r="G6846">
        <v>1</v>
      </c>
      <c r="H6846">
        <v>0</v>
      </c>
      <c r="I6846">
        <v>0</v>
      </c>
      <c r="J6846">
        <v>0</v>
      </c>
      <c r="K6846">
        <v>0</v>
      </c>
      <c r="L6846">
        <v>0</v>
      </c>
      <c r="M6846" t="s">
        <v>4894</v>
      </c>
    </row>
    <row r="6847" spans="1:13">
      <c r="A6847" s="13">
        <f t="shared" si="106"/>
        <v>1</v>
      </c>
      <c r="B6847">
        <v>3011526</v>
      </c>
      <c r="C6847">
        <v>1380</v>
      </c>
      <c r="D6847">
        <v>1501</v>
      </c>
      <c r="E6847"/>
      <c r="F6847" t="s">
        <v>253</v>
      </c>
      <c r="G6847">
        <v>1</v>
      </c>
      <c r="H6847">
        <v>0</v>
      </c>
      <c r="I6847">
        <v>0</v>
      </c>
      <c r="J6847">
        <v>0</v>
      </c>
      <c r="K6847">
        <v>0</v>
      </c>
      <c r="L6847">
        <v>0</v>
      </c>
      <c r="M6847" t="s">
        <v>4895</v>
      </c>
    </row>
    <row r="6848" spans="1:13">
      <c r="A6848" s="13">
        <f t="shared" si="106"/>
        <v>4620</v>
      </c>
      <c r="B6848">
        <v>3011532</v>
      </c>
      <c r="C6848">
        <v>1380</v>
      </c>
      <c r="D6848">
        <v>1501</v>
      </c>
      <c r="E6848"/>
      <c r="F6848" t="s">
        <v>253</v>
      </c>
      <c r="G6848" s="177">
        <v>4620</v>
      </c>
      <c r="H6848">
        <v>0</v>
      </c>
      <c r="I6848">
        <v>0</v>
      </c>
      <c r="J6848">
        <v>0</v>
      </c>
      <c r="K6848">
        <v>0</v>
      </c>
      <c r="L6848">
        <v>0</v>
      </c>
      <c r="M6848" t="s">
        <v>4896</v>
      </c>
    </row>
    <row r="6849" spans="1:13">
      <c r="A6849" s="13">
        <f t="shared" si="106"/>
        <v>3828</v>
      </c>
      <c r="B6849">
        <v>3011532</v>
      </c>
      <c r="C6849">
        <v>1400</v>
      </c>
      <c r="D6849">
        <v>1500</v>
      </c>
      <c r="E6849"/>
      <c r="F6849" t="s">
        <v>253</v>
      </c>
      <c r="G6849" s="177">
        <v>3828</v>
      </c>
      <c r="H6849">
        <v>0</v>
      </c>
      <c r="I6849">
        <v>0</v>
      </c>
      <c r="J6849">
        <v>0</v>
      </c>
      <c r="K6849">
        <v>0</v>
      </c>
      <c r="L6849">
        <v>0</v>
      </c>
      <c r="M6849" t="s">
        <v>4896</v>
      </c>
    </row>
    <row r="6850" spans="1:13">
      <c r="A6850" s="13">
        <f t="shared" si="106"/>
        <v>2</v>
      </c>
      <c r="B6850">
        <v>3011533</v>
      </c>
      <c r="C6850">
        <v>1400</v>
      </c>
      <c r="D6850">
        <v>1500</v>
      </c>
      <c r="E6850"/>
      <c r="F6850" t="s">
        <v>253</v>
      </c>
      <c r="G6850">
        <v>2</v>
      </c>
      <c r="H6850">
        <v>0</v>
      </c>
      <c r="I6850">
        <v>0</v>
      </c>
      <c r="J6850">
        <v>0</v>
      </c>
      <c r="K6850">
        <v>0</v>
      </c>
      <c r="L6850">
        <v>0</v>
      </c>
      <c r="M6850" t="s">
        <v>4897</v>
      </c>
    </row>
    <row r="6851" spans="1:13">
      <c r="A6851" s="13">
        <f t="shared" ref="A6851:A6914" si="107">G6851+H6851+I6851</f>
        <v>2</v>
      </c>
      <c r="B6851">
        <v>3011534</v>
      </c>
      <c r="C6851">
        <v>1400</v>
      </c>
      <c r="D6851">
        <v>1500</v>
      </c>
      <c r="E6851"/>
      <c r="F6851" t="s">
        <v>253</v>
      </c>
      <c r="G6851">
        <v>2</v>
      </c>
      <c r="H6851">
        <v>0</v>
      </c>
      <c r="I6851">
        <v>0</v>
      </c>
      <c r="J6851">
        <v>0</v>
      </c>
      <c r="K6851">
        <v>0</v>
      </c>
      <c r="L6851">
        <v>0</v>
      </c>
      <c r="M6851" t="s">
        <v>4898</v>
      </c>
    </row>
    <row r="6852" spans="1:13">
      <c r="A6852" s="13">
        <f t="shared" si="107"/>
        <v>3</v>
      </c>
      <c r="B6852">
        <v>3011535</v>
      </c>
      <c r="C6852">
        <v>1400</v>
      </c>
      <c r="D6852">
        <v>1500</v>
      </c>
      <c r="E6852"/>
      <c r="F6852" t="s">
        <v>253</v>
      </c>
      <c r="G6852">
        <v>3</v>
      </c>
      <c r="H6852">
        <v>0</v>
      </c>
      <c r="I6852">
        <v>0</v>
      </c>
      <c r="J6852">
        <v>0</v>
      </c>
      <c r="K6852">
        <v>0</v>
      </c>
      <c r="L6852">
        <v>0</v>
      </c>
      <c r="M6852" t="s">
        <v>4899</v>
      </c>
    </row>
    <row r="6853" spans="1:13">
      <c r="A6853" s="13">
        <f t="shared" si="107"/>
        <v>100</v>
      </c>
      <c r="B6853">
        <v>3011536</v>
      </c>
      <c r="C6853">
        <v>1400</v>
      </c>
      <c r="D6853">
        <v>1500</v>
      </c>
      <c r="E6853"/>
      <c r="F6853" t="s">
        <v>122</v>
      </c>
      <c r="G6853">
        <v>100</v>
      </c>
      <c r="H6853">
        <v>0</v>
      </c>
      <c r="I6853">
        <v>0</v>
      </c>
      <c r="J6853">
        <v>0</v>
      </c>
      <c r="K6853">
        <v>0</v>
      </c>
      <c r="L6853">
        <v>0</v>
      </c>
      <c r="M6853" t="s">
        <v>4900</v>
      </c>
    </row>
    <row r="6854" spans="1:13">
      <c r="A6854" s="13">
        <f t="shared" si="107"/>
        <v>194</v>
      </c>
      <c r="B6854">
        <v>3011537</v>
      </c>
      <c r="C6854">
        <v>1400</v>
      </c>
      <c r="D6854">
        <v>1500</v>
      </c>
      <c r="E6854"/>
      <c r="F6854" t="s">
        <v>122</v>
      </c>
      <c r="G6854">
        <v>194</v>
      </c>
      <c r="H6854">
        <v>0</v>
      </c>
      <c r="I6854">
        <v>0</v>
      </c>
      <c r="J6854">
        <v>0</v>
      </c>
      <c r="K6854">
        <v>0</v>
      </c>
      <c r="L6854">
        <v>0</v>
      </c>
      <c r="M6854" t="s">
        <v>4901</v>
      </c>
    </row>
    <row r="6855" spans="1:13">
      <c r="A6855" s="13">
        <f t="shared" si="107"/>
        <v>56</v>
      </c>
      <c r="B6855">
        <v>3011538</v>
      </c>
      <c r="C6855">
        <v>1400</v>
      </c>
      <c r="D6855">
        <v>1500</v>
      </c>
      <c r="E6855"/>
      <c r="F6855" t="s">
        <v>253</v>
      </c>
      <c r="G6855">
        <v>56</v>
      </c>
      <c r="H6855">
        <v>0</v>
      </c>
      <c r="I6855">
        <v>0</v>
      </c>
      <c r="J6855">
        <v>0</v>
      </c>
      <c r="K6855">
        <v>0</v>
      </c>
      <c r="L6855">
        <v>0</v>
      </c>
      <c r="M6855" t="s">
        <v>4902</v>
      </c>
    </row>
    <row r="6856" spans="1:13">
      <c r="A6856" s="13">
        <f t="shared" si="107"/>
        <v>144</v>
      </c>
      <c r="B6856">
        <v>3011539</v>
      </c>
      <c r="C6856">
        <v>1400</v>
      </c>
      <c r="D6856">
        <v>1500</v>
      </c>
      <c r="E6856"/>
      <c r="F6856" t="s">
        <v>253</v>
      </c>
      <c r="G6856">
        <v>144</v>
      </c>
      <c r="H6856">
        <v>0</v>
      </c>
      <c r="I6856">
        <v>0</v>
      </c>
      <c r="J6856">
        <v>0</v>
      </c>
      <c r="K6856">
        <v>0</v>
      </c>
      <c r="L6856">
        <v>0</v>
      </c>
      <c r="M6856" t="s">
        <v>4903</v>
      </c>
    </row>
    <row r="6857" spans="1:13">
      <c r="A6857" s="13">
        <f t="shared" si="107"/>
        <v>3</v>
      </c>
      <c r="B6857">
        <v>3011549</v>
      </c>
      <c r="C6857">
        <v>1400</v>
      </c>
      <c r="D6857">
        <v>1500</v>
      </c>
      <c r="E6857"/>
      <c r="F6857" t="s">
        <v>253</v>
      </c>
      <c r="G6857">
        <v>3</v>
      </c>
      <c r="H6857">
        <v>0</v>
      </c>
      <c r="I6857">
        <v>0</v>
      </c>
      <c r="J6857">
        <v>0</v>
      </c>
      <c r="K6857">
        <v>0</v>
      </c>
      <c r="L6857">
        <v>0</v>
      </c>
      <c r="M6857" t="s">
        <v>8271</v>
      </c>
    </row>
    <row r="6858" spans="1:13">
      <c r="A6858" s="13">
        <f t="shared" si="107"/>
        <v>1</v>
      </c>
      <c r="B6858">
        <v>3011550</v>
      </c>
      <c r="C6858">
        <v>1400</v>
      </c>
      <c r="D6858">
        <v>1500</v>
      </c>
      <c r="E6858"/>
      <c r="F6858" t="s">
        <v>253</v>
      </c>
      <c r="G6858">
        <v>1</v>
      </c>
      <c r="H6858">
        <v>0</v>
      </c>
      <c r="I6858">
        <v>0</v>
      </c>
      <c r="J6858">
        <v>0</v>
      </c>
      <c r="K6858">
        <v>0</v>
      </c>
      <c r="L6858">
        <v>0</v>
      </c>
      <c r="M6858" t="s">
        <v>4904</v>
      </c>
    </row>
    <row r="6859" spans="1:13">
      <c r="A6859" s="13">
        <f t="shared" si="107"/>
        <v>9</v>
      </c>
      <c r="B6859">
        <v>3011552</v>
      </c>
      <c r="C6859">
        <v>1380</v>
      </c>
      <c r="D6859">
        <v>1500</v>
      </c>
      <c r="E6859"/>
      <c r="F6859" t="s">
        <v>253</v>
      </c>
      <c r="G6859">
        <v>9</v>
      </c>
      <c r="H6859">
        <v>0</v>
      </c>
      <c r="I6859">
        <v>0</v>
      </c>
      <c r="J6859">
        <v>0</v>
      </c>
      <c r="K6859">
        <v>0</v>
      </c>
      <c r="L6859">
        <v>0</v>
      </c>
      <c r="M6859" t="s">
        <v>4905</v>
      </c>
    </row>
    <row r="6860" spans="1:13">
      <c r="A6860" s="13">
        <f t="shared" si="107"/>
        <v>1</v>
      </c>
      <c r="B6860">
        <v>3011553</v>
      </c>
      <c r="C6860">
        <v>1380</v>
      </c>
      <c r="D6860">
        <v>1501</v>
      </c>
      <c r="E6860"/>
      <c r="F6860" t="s">
        <v>253</v>
      </c>
      <c r="G6860">
        <v>1</v>
      </c>
      <c r="H6860">
        <v>0</v>
      </c>
      <c r="I6860">
        <v>0</v>
      </c>
      <c r="J6860">
        <v>0</v>
      </c>
      <c r="K6860">
        <v>0</v>
      </c>
      <c r="L6860">
        <v>0</v>
      </c>
      <c r="M6860" t="s">
        <v>4906</v>
      </c>
    </row>
    <row r="6861" spans="1:13">
      <c r="A6861" s="13">
        <f t="shared" si="107"/>
        <v>2</v>
      </c>
      <c r="B6861">
        <v>3011554</v>
      </c>
      <c r="C6861">
        <v>1380</v>
      </c>
      <c r="D6861">
        <v>1500</v>
      </c>
      <c r="E6861"/>
      <c r="F6861" t="s">
        <v>253</v>
      </c>
      <c r="G6861">
        <v>2</v>
      </c>
      <c r="H6861">
        <v>0</v>
      </c>
      <c r="I6861">
        <v>0</v>
      </c>
      <c r="J6861">
        <v>0</v>
      </c>
      <c r="K6861">
        <v>0</v>
      </c>
      <c r="L6861">
        <v>0</v>
      </c>
      <c r="M6861" t="s">
        <v>7533</v>
      </c>
    </row>
    <row r="6862" spans="1:13">
      <c r="A6862" s="13">
        <f t="shared" si="107"/>
        <v>3</v>
      </c>
      <c r="B6862">
        <v>3011555</v>
      </c>
      <c r="C6862">
        <v>1380</v>
      </c>
      <c r="D6862">
        <v>1501</v>
      </c>
      <c r="E6862"/>
      <c r="F6862" t="s">
        <v>253</v>
      </c>
      <c r="G6862">
        <v>3</v>
      </c>
      <c r="H6862">
        <v>0</v>
      </c>
      <c r="I6862">
        <v>0</v>
      </c>
      <c r="J6862">
        <v>0</v>
      </c>
      <c r="K6862">
        <v>0</v>
      </c>
      <c r="L6862">
        <v>0</v>
      </c>
      <c r="M6862" t="s">
        <v>4907</v>
      </c>
    </row>
    <row r="6863" spans="1:13">
      <c r="A6863" s="13">
        <f t="shared" si="107"/>
        <v>6</v>
      </c>
      <c r="B6863">
        <v>3011556</v>
      </c>
      <c r="C6863">
        <v>1380</v>
      </c>
      <c r="D6863">
        <v>1501</v>
      </c>
      <c r="E6863"/>
      <c r="F6863" t="s">
        <v>253</v>
      </c>
      <c r="G6863">
        <v>6</v>
      </c>
      <c r="H6863">
        <v>0</v>
      </c>
      <c r="I6863">
        <v>0</v>
      </c>
      <c r="J6863">
        <v>0</v>
      </c>
      <c r="K6863">
        <v>0</v>
      </c>
      <c r="L6863">
        <v>0</v>
      </c>
      <c r="M6863" t="s">
        <v>4908</v>
      </c>
    </row>
    <row r="6864" spans="1:13">
      <c r="A6864" s="13">
        <f t="shared" si="107"/>
        <v>1</v>
      </c>
      <c r="B6864">
        <v>3011557</v>
      </c>
      <c r="C6864">
        <v>1380</v>
      </c>
      <c r="D6864">
        <v>1501</v>
      </c>
      <c r="E6864"/>
      <c r="F6864" t="s">
        <v>253</v>
      </c>
      <c r="G6864">
        <v>1</v>
      </c>
      <c r="H6864">
        <v>0</v>
      </c>
      <c r="I6864">
        <v>0</v>
      </c>
      <c r="J6864">
        <v>0</v>
      </c>
      <c r="K6864">
        <v>0</v>
      </c>
      <c r="L6864">
        <v>0</v>
      </c>
      <c r="M6864" t="s">
        <v>4909</v>
      </c>
    </row>
    <row r="6865" spans="1:13">
      <c r="A6865" s="13">
        <f t="shared" si="107"/>
        <v>2</v>
      </c>
      <c r="B6865">
        <v>3011558</v>
      </c>
      <c r="C6865">
        <v>1380</v>
      </c>
      <c r="D6865">
        <v>1500</v>
      </c>
      <c r="E6865"/>
      <c r="F6865" t="s">
        <v>253</v>
      </c>
      <c r="G6865">
        <v>2</v>
      </c>
      <c r="H6865">
        <v>0</v>
      </c>
      <c r="I6865">
        <v>0</v>
      </c>
      <c r="J6865">
        <v>0</v>
      </c>
      <c r="K6865">
        <v>0</v>
      </c>
      <c r="L6865">
        <v>0</v>
      </c>
      <c r="M6865" t="s">
        <v>4910</v>
      </c>
    </row>
    <row r="6866" spans="1:13">
      <c r="A6866" s="13">
        <f t="shared" si="107"/>
        <v>3</v>
      </c>
      <c r="B6866">
        <v>3011559</v>
      </c>
      <c r="C6866">
        <v>1380</v>
      </c>
      <c r="D6866">
        <v>1500</v>
      </c>
      <c r="E6866"/>
      <c r="F6866" t="s">
        <v>253</v>
      </c>
      <c r="G6866">
        <v>3</v>
      </c>
      <c r="H6866">
        <v>0</v>
      </c>
      <c r="I6866">
        <v>0</v>
      </c>
      <c r="J6866">
        <v>0</v>
      </c>
      <c r="K6866">
        <v>0</v>
      </c>
      <c r="L6866">
        <v>0</v>
      </c>
      <c r="M6866" t="s">
        <v>4911</v>
      </c>
    </row>
    <row r="6867" spans="1:13">
      <c r="A6867" s="13">
        <f t="shared" si="107"/>
        <v>2</v>
      </c>
      <c r="B6867">
        <v>3011560</v>
      </c>
      <c r="C6867">
        <v>1380</v>
      </c>
      <c r="D6867">
        <v>1500</v>
      </c>
      <c r="E6867"/>
      <c r="F6867" t="s">
        <v>253</v>
      </c>
      <c r="G6867">
        <v>2</v>
      </c>
      <c r="H6867">
        <v>0</v>
      </c>
      <c r="I6867">
        <v>0</v>
      </c>
      <c r="J6867">
        <v>0</v>
      </c>
      <c r="K6867">
        <v>0</v>
      </c>
      <c r="L6867">
        <v>0</v>
      </c>
      <c r="M6867" t="s">
        <v>7775</v>
      </c>
    </row>
    <row r="6868" spans="1:13">
      <c r="A6868" s="13">
        <f t="shared" si="107"/>
        <v>2</v>
      </c>
      <c r="B6868">
        <v>3011561</v>
      </c>
      <c r="C6868">
        <v>1380</v>
      </c>
      <c r="D6868">
        <v>1500</v>
      </c>
      <c r="E6868"/>
      <c r="F6868" t="s">
        <v>253</v>
      </c>
      <c r="G6868">
        <v>2</v>
      </c>
      <c r="H6868">
        <v>0</v>
      </c>
      <c r="I6868">
        <v>0</v>
      </c>
      <c r="J6868">
        <v>0</v>
      </c>
      <c r="K6868">
        <v>0</v>
      </c>
      <c r="L6868">
        <v>0</v>
      </c>
      <c r="M6868" t="s">
        <v>4912</v>
      </c>
    </row>
    <row r="6869" spans="1:13">
      <c r="A6869" s="13">
        <f t="shared" si="107"/>
        <v>4</v>
      </c>
      <c r="B6869">
        <v>3011562</v>
      </c>
      <c r="C6869">
        <v>1380</v>
      </c>
      <c r="D6869">
        <v>1500</v>
      </c>
      <c r="E6869"/>
      <c r="F6869" t="s">
        <v>253</v>
      </c>
      <c r="G6869">
        <v>4</v>
      </c>
      <c r="H6869">
        <v>0</v>
      </c>
      <c r="I6869">
        <v>0</v>
      </c>
      <c r="J6869">
        <v>0</v>
      </c>
      <c r="K6869">
        <v>0</v>
      </c>
      <c r="L6869">
        <v>0</v>
      </c>
      <c r="M6869" t="s">
        <v>8540</v>
      </c>
    </row>
    <row r="6870" spans="1:13">
      <c r="A6870" s="13">
        <f t="shared" si="107"/>
        <v>4</v>
      </c>
      <c r="B6870">
        <v>3011563</v>
      </c>
      <c r="C6870">
        <v>1380</v>
      </c>
      <c r="D6870">
        <v>1500</v>
      </c>
      <c r="E6870"/>
      <c r="F6870" t="s">
        <v>253</v>
      </c>
      <c r="G6870">
        <v>4</v>
      </c>
      <c r="H6870">
        <v>0</v>
      </c>
      <c r="I6870">
        <v>0</v>
      </c>
      <c r="J6870">
        <v>0</v>
      </c>
      <c r="K6870">
        <v>0</v>
      </c>
      <c r="L6870">
        <v>0</v>
      </c>
      <c r="M6870" t="s">
        <v>4913</v>
      </c>
    </row>
    <row r="6871" spans="1:13">
      <c r="A6871" s="13">
        <f t="shared" si="107"/>
        <v>4</v>
      </c>
      <c r="B6871">
        <v>3011565</v>
      </c>
      <c r="C6871">
        <v>1380</v>
      </c>
      <c r="D6871">
        <v>1500</v>
      </c>
      <c r="E6871"/>
      <c r="F6871" t="s">
        <v>253</v>
      </c>
      <c r="G6871">
        <v>4</v>
      </c>
      <c r="H6871">
        <v>0</v>
      </c>
      <c r="I6871">
        <v>0</v>
      </c>
      <c r="J6871">
        <v>0</v>
      </c>
      <c r="K6871">
        <v>0</v>
      </c>
      <c r="L6871">
        <v>0</v>
      </c>
      <c r="M6871" t="s">
        <v>4914</v>
      </c>
    </row>
    <row r="6872" spans="1:13">
      <c r="A6872" s="13">
        <f t="shared" si="107"/>
        <v>4</v>
      </c>
      <c r="B6872">
        <v>3011566</v>
      </c>
      <c r="C6872">
        <v>1380</v>
      </c>
      <c r="D6872">
        <v>1501</v>
      </c>
      <c r="E6872"/>
      <c r="F6872" t="s">
        <v>253</v>
      </c>
      <c r="G6872">
        <v>4</v>
      </c>
      <c r="H6872">
        <v>0</v>
      </c>
      <c r="I6872">
        <v>0</v>
      </c>
      <c r="J6872">
        <v>0</v>
      </c>
      <c r="K6872">
        <v>0</v>
      </c>
      <c r="L6872">
        <v>0</v>
      </c>
      <c r="M6872" t="s">
        <v>4915</v>
      </c>
    </row>
    <row r="6873" spans="1:13">
      <c r="A6873" s="13">
        <f t="shared" si="107"/>
        <v>22</v>
      </c>
      <c r="B6873">
        <v>3011567</v>
      </c>
      <c r="C6873">
        <v>1400</v>
      </c>
      <c r="D6873">
        <v>1500</v>
      </c>
      <c r="E6873"/>
      <c r="F6873" t="s">
        <v>253</v>
      </c>
      <c r="G6873">
        <v>22</v>
      </c>
      <c r="H6873">
        <v>0</v>
      </c>
      <c r="I6873">
        <v>0</v>
      </c>
      <c r="J6873">
        <v>0</v>
      </c>
      <c r="K6873">
        <v>0</v>
      </c>
      <c r="L6873">
        <v>0</v>
      </c>
      <c r="M6873" t="s">
        <v>4916</v>
      </c>
    </row>
    <row r="6874" spans="1:13">
      <c r="A6874" s="13">
        <f t="shared" si="107"/>
        <v>1</v>
      </c>
      <c r="B6874">
        <v>3011568</v>
      </c>
      <c r="C6874">
        <v>1400</v>
      </c>
      <c r="D6874">
        <v>1500</v>
      </c>
      <c r="E6874"/>
      <c r="F6874" t="s">
        <v>253</v>
      </c>
      <c r="G6874">
        <v>1</v>
      </c>
      <c r="H6874">
        <v>0</v>
      </c>
      <c r="I6874">
        <v>0</v>
      </c>
      <c r="J6874">
        <v>0</v>
      </c>
      <c r="K6874">
        <v>0</v>
      </c>
      <c r="L6874">
        <v>0</v>
      </c>
      <c r="M6874" t="s">
        <v>4917</v>
      </c>
    </row>
    <row r="6875" spans="1:13">
      <c r="A6875" s="13">
        <f t="shared" si="107"/>
        <v>1</v>
      </c>
      <c r="B6875">
        <v>3011570</v>
      </c>
      <c r="C6875">
        <v>1400</v>
      </c>
      <c r="D6875">
        <v>1500</v>
      </c>
      <c r="E6875"/>
      <c r="F6875" t="s">
        <v>253</v>
      </c>
      <c r="G6875">
        <v>1</v>
      </c>
      <c r="H6875">
        <v>0</v>
      </c>
      <c r="I6875">
        <v>0</v>
      </c>
      <c r="J6875">
        <v>0</v>
      </c>
      <c r="K6875">
        <v>0</v>
      </c>
      <c r="L6875">
        <v>0</v>
      </c>
      <c r="M6875" t="s">
        <v>4918</v>
      </c>
    </row>
    <row r="6876" spans="1:13">
      <c r="A6876" s="13">
        <f t="shared" si="107"/>
        <v>1</v>
      </c>
      <c r="B6876">
        <v>3011571</v>
      </c>
      <c r="C6876">
        <v>1400</v>
      </c>
      <c r="D6876">
        <v>1500</v>
      </c>
      <c r="E6876"/>
      <c r="F6876" t="s">
        <v>253</v>
      </c>
      <c r="G6876">
        <v>1</v>
      </c>
      <c r="H6876">
        <v>0</v>
      </c>
      <c r="I6876">
        <v>0</v>
      </c>
      <c r="J6876">
        <v>0</v>
      </c>
      <c r="K6876">
        <v>0</v>
      </c>
      <c r="L6876">
        <v>0</v>
      </c>
      <c r="M6876" t="s">
        <v>8912</v>
      </c>
    </row>
    <row r="6877" spans="1:13">
      <c r="A6877" s="13">
        <f t="shared" si="107"/>
        <v>1</v>
      </c>
      <c r="B6877">
        <v>3011572</v>
      </c>
      <c r="C6877">
        <v>1400</v>
      </c>
      <c r="D6877">
        <v>1500</v>
      </c>
      <c r="E6877"/>
      <c r="F6877" t="s">
        <v>253</v>
      </c>
      <c r="G6877">
        <v>1</v>
      </c>
      <c r="H6877">
        <v>0</v>
      </c>
      <c r="I6877">
        <v>0</v>
      </c>
      <c r="J6877">
        <v>0</v>
      </c>
      <c r="K6877">
        <v>0</v>
      </c>
      <c r="L6877">
        <v>0</v>
      </c>
      <c r="M6877" t="s">
        <v>4919</v>
      </c>
    </row>
    <row r="6878" spans="1:13">
      <c r="A6878" s="13">
        <f t="shared" si="107"/>
        <v>1</v>
      </c>
      <c r="B6878">
        <v>3011573</v>
      </c>
      <c r="C6878">
        <v>1400</v>
      </c>
      <c r="D6878">
        <v>1500</v>
      </c>
      <c r="E6878"/>
      <c r="F6878" t="s">
        <v>253</v>
      </c>
      <c r="G6878">
        <v>1</v>
      </c>
      <c r="H6878">
        <v>0</v>
      </c>
      <c r="I6878">
        <v>0</v>
      </c>
      <c r="J6878">
        <v>0</v>
      </c>
      <c r="K6878">
        <v>0</v>
      </c>
      <c r="L6878">
        <v>0</v>
      </c>
      <c r="M6878" t="s">
        <v>4920</v>
      </c>
    </row>
    <row r="6879" spans="1:13">
      <c r="A6879" s="13">
        <f t="shared" si="107"/>
        <v>3</v>
      </c>
      <c r="B6879">
        <v>3011574</v>
      </c>
      <c r="C6879">
        <v>1400</v>
      </c>
      <c r="D6879">
        <v>1500</v>
      </c>
      <c r="E6879"/>
      <c r="F6879" t="s">
        <v>253</v>
      </c>
      <c r="G6879">
        <v>3</v>
      </c>
      <c r="H6879">
        <v>0</v>
      </c>
      <c r="I6879">
        <v>0</v>
      </c>
      <c r="J6879">
        <v>0</v>
      </c>
      <c r="K6879">
        <v>0</v>
      </c>
      <c r="L6879">
        <v>0</v>
      </c>
      <c r="M6879" t="s">
        <v>4921</v>
      </c>
    </row>
    <row r="6880" spans="1:13">
      <c r="A6880" s="13">
        <f t="shared" si="107"/>
        <v>2</v>
      </c>
      <c r="B6880">
        <v>3011575</v>
      </c>
      <c r="C6880">
        <v>1400</v>
      </c>
      <c r="D6880">
        <v>1500</v>
      </c>
      <c r="E6880"/>
      <c r="F6880" t="s">
        <v>253</v>
      </c>
      <c r="G6880">
        <v>2</v>
      </c>
      <c r="H6880">
        <v>0</v>
      </c>
      <c r="I6880">
        <v>0</v>
      </c>
      <c r="J6880">
        <v>0</v>
      </c>
      <c r="K6880">
        <v>0</v>
      </c>
      <c r="L6880">
        <v>0</v>
      </c>
      <c r="M6880" t="s">
        <v>4922</v>
      </c>
    </row>
    <row r="6881" spans="1:13">
      <c r="A6881" s="13">
        <f t="shared" si="107"/>
        <v>1</v>
      </c>
      <c r="B6881">
        <v>3011594</v>
      </c>
      <c r="C6881">
        <v>1380</v>
      </c>
      <c r="D6881">
        <v>1500</v>
      </c>
      <c r="E6881"/>
      <c r="F6881" t="s">
        <v>253</v>
      </c>
      <c r="G6881">
        <v>1</v>
      </c>
      <c r="H6881">
        <v>0</v>
      </c>
      <c r="I6881">
        <v>0</v>
      </c>
      <c r="J6881">
        <v>0</v>
      </c>
      <c r="K6881">
        <v>0</v>
      </c>
      <c r="L6881">
        <v>0</v>
      </c>
      <c r="M6881" t="s">
        <v>4923</v>
      </c>
    </row>
    <row r="6882" spans="1:13">
      <c r="A6882" s="13">
        <f t="shared" si="107"/>
        <v>2</v>
      </c>
      <c r="B6882">
        <v>3011595</v>
      </c>
      <c r="C6882">
        <v>1380</v>
      </c>
      <c r="D6882">
        <v>1500</v>
      </c>
      <c r="E6882"/>
      <c r="F6882" t="s">
        <v>253</v>
      </c>
      <c r="G6882">
        <v>2</v>
      </c>
      <c r="H6882">
        <v>0</v>
      </c>
      <c r="I6882">
        <v>0</v>
      </c>
      <c r="J6882">
        <v>0</v>
      </c>
      <c r="K6882">
        <v>0</v>
      </c>
      <c r="L6882">
        <v>0</v>
      </c>
      <c r="M6882" t="s">
        <v>4924</v>
      </c>
    </row>
    <row r="6883" spans="1:13">
      <c r="A6883" s="13">
        <f t="shared" si="107"/>
        <v>2</v>
      </c>
      <c r="B6883">
        <v>3011596</v>
      </c>
      <c r="C6883">
        <v>1380</v>
      </c>
      <c r="D6883">
        <v>1500</v>
      </c>
      <c r="E6883"/>
      <c r="F6883" t="s">
        <v>253</v>
      </c>
      <c r="G6883">
        <v>2</v>
      </c>
      <c r="H6883">
        <v>0</v>
      </c>
      <c r="I6883">
        <v>0</v>
      </c>
      <c r="J6883">
        <v>0</v>
      </c>
      <c r="K6883">
        <v>0</v>
      </c>
      <c r="L6883">
        <v>0</v>
      </c>
      <c r="M6883" t="s">
        <v>4925</v>
      </c>
    </row>
    <row r="6884" spans="1:13">
      <c r="A6884" s="13">
        <f t="shared" si="107"/>
        <v>2</v>
      </c>
      <c r="B6884">
        <v>3011597</v>
      </c>
      <c r="C6884">
        <v>1380</v>
      </c>
      <c r="D6884">
        <v>1501</v>
      </c>
      <c r="E6884"/>
      <c r="F6884" t="s">
        <v>253</v>
      </c>
      <c r="G6884">
        <v>2</v>
      </c>
      <c r="H6884">
        <v>0</v>
      </c>
      <c r="I6884">
        <v>0</v>
      </c>
      <c r="J6884">
        <v>0</v>
      </c>
      <c r="K6884">
        <v>0</v>
      </c>
      <c r="L6884">
        <v>0</v>
      </c>
      <c r="M6884" t="s">
        <v>4926</v>
      </c>
    </row>
    <row r="6885" spans="1:13">
      <c r="A6885" s="13">
        <f t="shared" si="107"/>
        <v>3</v>
      </c>
      <c r="B6885">
        <v>3011598</v>
      </c>
      <c r="C6885">
        <v>1380</v>
      </c>
      <c r="D6885">
        <v>1501</v>
      </c>
      <c r="E6885"/>
      <c r="F6885" t="s">
        <v>253</v>
      </c>
      <c r="G6885">
        <v>3</v>
      </c>
      <c r="H6885">
        <v>0</v>
      </c>
      <c r="I6885">
        <v>0</v>
      </c>
      <c r="J6885">
        <v>0</v>
      </c>
      <c r="K6885">
        <v>0</v>
      </c>
      <c r="L6885">
        <v>0</v>
      </c>
      <c r="M6885" t="s">
        <v>4927</v>
      </c>
    </row>
    <row r="6886" spans="1:13">
      <c r="A6886" s="13">
        <f t="shared" si="107"/>
        <v>7</v>
      </c>
      <c r="B6886">
        <v>3011599</v>
      </c>
      <c r="C6886">
        <v>1380</v>
      </c>
      <c r="D6886">
        <v>1500</v>
      </c>
      <c r="E6886"/>
      <c r="F6886" t="s">
        <v>253</v>
      </c>
      <c r="G6886">
        <v>7</v>
      </c>
      <c r="H6886">
        <v>0</v>
      </c>
      <c r="I6886">
        <v>0</v>
      </c>
      <c r="J6886">
        <v>0</v>
      </c>
      <c r="K6886">
        <v>0</v>
      </c>
      <c r="L6886">
        <v>0</v>
      </c>
      <c r="M6886" t="s">
        <v>4928</v>
      </c>
    </row>
    <row r="6887" spans="1:13">
      <c r="A6887" s="13">
        <f t="shared" si="107"/>
        <v>7</v>
      </c>
      <c r="B6887">
        <v>3011600</v>
      </c>
      <c r="C6887">
        <v>1380</v>
      </c>
      <c r="D6887">
        <v>1500</v>
      </c>
      <c r="E6887"/>
      <c r="F6887" t="s">
        <v>253</v>
      </c>
      <c r="G6887">
        <v>7</v>
      </c>
      <c r="H6887">
        <v>0</v>
      </c>
      <c r="I6887">
        <v>0</v>
      </c>
      <c r="J6887">
        <v>0</v>
      </c>
      <c r="K6887">
        <v>0</v>
      </c>
      <c r="L6887">
        <v>0</v>
      </c>
      <c r="M6887" t="s">
        <v>4929</v>
      </c>
    </row>
    <row r="6888" spans="1:13">
      <c r="A6888" s="13">
        <f t="shared" si="107"/>
        <v>3</v>
      </c>
      <c r="B6888">
        <v>3011601</v>
      </c>
      <c r="C6888">
        <v>1380</v>
      </c>
      <c r="D6888">
        <v>1501</v>
      </c>
      <c r="E6888"/>
      <c r="F6888" t="s">
        <v>253</v>
      </c>
      <c r="G6888">
        <v>3</v>
      </c>
      <c r="H6888">
        <v>0</v>
      </c>
      <c r="I6888">
        <v>0</v>
      </c>
      <c r="J6888">
        <v>0</v>
      </c>
      <c r="K6888">
        <v>0</v>
      </c>
      <c r="L6888">
        <v>0</v>
      </c>
      <c r="M6888" t="s">
        <v>4930</v>
      </c>
    </row>
    <row r="6889" spans="1:13">
      <c r="A6889" s="13">
        <f t="shared" si="107"/>
        <v>2</v>
      </c>
      <c r="B6889">
        <v>3011602</v>
      </c>
      <c r="C6889">
        <v>1380</v>
      </c>
      <c r="D6889">
        <v>1500</v>
      </c>
      <c r="E6889"/>
      <c r="F6889" t="s">
        <v>253</v>
      </c>
      <c r="G6889">
        <v>2</v>
      </c>
      <c r="H6889">
        <v>0</v>
      </c>
      <c r="I6889">
        <v>0</v>
      </c>
      <c r="J6889">
        <v>0</v>
      </c>
      <c r="K6889">
        <v>0</v>
      </c>
      <c r="L6889">
        <v>0</v>
      </c>
      <c r="M6889" t="s">
        <v>4931</v>
      </c>
    </row>
    <row r="6890" spans="1:13">
      <c r="A6890" s="13">
        <f t="shared" si="107"/>
        <v>2</v>
      </c>
      <c r="B6890">
        <v>3011603</v>
      </c>
      <c r="C6890">
        <v>1380</v>
      </c>
      <c r="D6890">
        <v>1500</v>
      </c>
      <c r="E6890"/>
      <c r="F6890" t="s">
        <v>253</v>
      </c>
      <c r="G6890">
        <v>2</v>
      </c>
      <c r="H6890">
        <v>0</v>
      </c>
      <c r="I6890">
        <v>0</v>
      </c>
      <c r="J6890">
        <v>0</v>
      </c>
      <c r="K6890">
        <v>0</v>
      </c>
      <c r="L6890">
        <v>0</v>
      </c>
      <c r="M6890" t="s">
        <v>4932</v>
      </c>
    </row>
    <row r="6891" spans="1:13">
      <c r="A6891" s="13">
        <f t="shared" si="107"/>
        <v>1</v>
      </c>
      <c r="B6891">
        <v>3011604</v>
      </c>
      <c r="C6891">
        <v>1380</v>
      </c>
      <c r="D6891">
        <v>1501</v>
      </c>
      <c r="E6891"/>
      <c r="F6891" t="s">
        <v>253</v>
      </c>
      <c r="G6891">
        <v>1</v>
      </c>
      <c r="H6891">
        <v>0</v>
      </c>
      <c r="I6891">
        <v>0</v>
      </c>
      <c r="J6891">
        <v>0</v>
      </c>
      <c r="K6891">
        <v>0</v>
      </c>
      <c r="L6891">
        <v>0</v>
      </c>
      <c r="M6891" t="s">
        <v>4933</v>
      </c>
    </row>
    <row r="6892" spans="1:13">
      <c r="A6892" s="13">
        <f t="shared" si="107"/>
        <v>2</v>
      </c>
      <c r="B6892">
        <v>3011604</v>
      </c>
      <c r="C6892">
        <v>1400</v>
      </c>
      <c r="D6892">
        <v>1500</v>
      </c>
      <c r="E6892"/>
      <c r="F6892" t="s">
        <v>253</v>
      </c>
      <c r="G6892">
        <v>2</v>
      </c>
      <c r="H6892">
        <v>0</v>
      </c>
      <c r="I6892">
        <v>0</v>
      </c>
      <c r="J6892">
        <v>0</v>
      </c>
      <c r="K6892">
        <v>0</v>
      </c>
      <c r="L6892">
        <v>0</v>
      </c>
      <c r="M6892" t="s">
        <v>4933</v>
      </c>
    </row>
    <row r="6893" spans="1:13">
      <c r="A6893" s="13">
        <f t="shared" si="107"/>
        <v>1</v>
      </c>
      <c r="B6893">
        <v>3011605</v>
      </c>
      <c r="C6893">
        <v>1380</v>
      </c>
      <c r="D6893">
        <v>1500</v>
      </c>
      <c r="E6893"/>
      <c r="F6893" t="s">
        <v>253</v>
      </c>
      <c r="G6893">
        <v>1</v>
      </c>
      <c r="H6893">
        <v>0</v>
      </c>
      <c r="I6893">
        <v>0</v>
      </c>
      <c r="J6893">
        <v>0</v>
      </c>
      <c r="K6893">
        <v>0</v>
      </c>
      <c r="L6893">
        <v>0</v>
      </c>
      <c r="M6893" t="s">
        <v>4934</v>
      </c>
    </row>
    <row r="6894" spans="1:13">
      <c r="A6894" s="13">
        <f t="shared" si="107"/>
        <v>1</v>
      </c>
      <c r="B6894">
        <v>3011606</v>
      </c>
      <c r="C6894">
        <v>1380</v>
      </c>
      <c r="D6894">
        <v>1500</v>
      </c>
      <c r="E6894"/>
      <c r="F6894" t="s">
        <v>253</v>
      </c>
      <c r="G6894">
        <v>1</v>
      </c>
      <c r="H6894">
        <v>0</v>
      </c>
      <c r="I6894">
        <v>0</v>
      </c>
      <c r="J6894">
        <v>0</v>
      </c>
      <c r="K6894">
        <v>0</v>
      </c>
      <c r="L6894">
        <v>0</v>
      </c>
      <c r="M6894" t="s">
        <v>8310</v>
      </c>
    </row>
    <row r="6895" spans="1:13">
      <c r="A6895" s="13">
        <f t="shared" si="107"/>
        <v>1</v>
      </c>
      <c r="B6895">
        <v>3011607</v>
      </c>
      <c r="C6895">
        <v>1380</v>
      </c>
      <c r="D6895">
        <v>1500</v>
      </c>
      <c r="E6895"/>
      <c r="F6895" t="s">
        <v>253</v>
      </c>
      <c r="G6895">
        <v>1</v>
      </c>
      <c r="H6895">
        <v>0</v>
      </c>
      <c r="I6895">
        <v>0</v>
      </c>
      <c r="J6895">
        <v>0</v>
      </c>
      <c r="K6895">
        <v>0</v>
      </c>
      <c r="L6895">
        <v>0</v>
      </c>
      <c r="M6895" t="s">
        <v>4935</v>
      </c>
    </row>
    <row r="6896" spans="1:13">
      <c r="A6896" s="13">
        <f t="shared" si="107"/>
        <v>2</v>
      </c>
      <c r="B6896">
        <v>3011608</v>
      </c>
      <c r="C6896">
        <v>1380</v>
      </c>
      <c r="D6896">
        <v>1501</v>
      </c>
      <c r="E6896"/>
      <c r="F6896" t="s">
        <v>253</v>
      </c>
      <c r="G6896">
        <v>2</v>
      </c>
      <c r="H6896">
        <v>0</v>
      </c>
      <c r="I6896">
        <v>0</v>
      </c>
      <c r="J6896">
        <v>0</v>
      </c>
      <c r="K6896">
        <v>0</v>
      </c>
      <c r="L6896">
        <v>0</v>
      </c>
      <c r="M6896" t="s">
        <v>4936</v>
      </c>
    </row>
    <row r="6897" spans="1:13">
      <c r="A6897" s="13">
        <f t="shared" si="107"/>
        <v>6</v>
      </c>
      <c r="B6897">
        <v>3011609</v>
      </c>
      <c r="C6897">
        <v>1380</v>
      </c>
      <c r="D6897">
        <v>1500</v>
      </c>
      <c r="E6897"/>
      <c r="F6897" t="s">
        <v>253</v>
      </c>
      <c r="G6897">
        <v>6</v>
      </c>
      <c r="H6897">
        <v>0</v>
      </c>
      <c r="I6897">
        <v>0</v>
      </c>
      <c r="J6897">
        <v>0</v>
      </c>
      <c r="K6897">
        <v>0</v>
      </c>
      <c r="L6897">
        <v>0</v>
      </c>
      <c r="M6897" t="s">
        <v>4937</v>
      </c>
    </row>
    <row r="6898" spans="1:13">
      <c r="A6898" s="13">
        <f t="shared" si="107"/>
        <v>1</v>
      </c>
      <c r="B6898">
        <v>3011610</v>
      </c>
      <c r="C6898">
        <v>1380</v>
      </c>
      <c r="D6898">
        <v>1500</v>
      </c>
      <c r="E6898"/>
      <c r="F6898" t="s">
        <v>253</v>
      </c>
      <c r="G6898">
        <v>1</v>
      </c>
      <c r="H6898">
        <v>0</v>
      </c>
      <c r="I6898">
        <v>0</v>
      </c>
      <c r="J6898">
        <v>0</v>
      </c>
      <c r="K6898">
        <v>0</v>
      </c>
      <c r="L6898">
        <v>0</v>
      </c>
      <c r="M6898" t="s">
        <v>4938</v>
      </c>
    </row>
    <row r="6899" spans="1:13">
      <c r="A6899" s="13">
        <f t="shared" si="107"/>
        <v>2</v>
      </c>
      <c r="B6899">
        <v>3011611</v>
      </c>
      <c r="C6899">
        <v>1380</v>
      </c>
      <c r="D6899">
        <v>1501</v>
      </c>
      <c r="E6899"/>
      <c r="F6899" t="s">
        <v>253</v>
      </c>
      <c r="G6899">
        <v>2</v>
      </c>
      <c r="H6899">
        <v>0</v>
      </c>
      <c r="I6899">
        <v>0</v>
      </c>
      <c r="J6899">
        <v>0</v>
      </c>
      <c r="K6899">
        <v>0</v>
      </c>
      <c r="L6899">
        <v>0</v>
      </c>
      <c r="M6899" t="s">
        <v>4939</v>
      </c>
    </row>
    <row r="6900" spans="1:13">
      <c r="A6900" s="13">
        <f t="shared" si="107"/>
        <v>1</v>
      </c>
      <c r="B6900">
        <v>3011613</v>
      </c>
      <c r="C6900">
        <v>1380</v>
      </c>
      <c r="D6900">
        <v>1501</v>
      </c>
      <c r="E6900"/>
      <c r="F6900" t="s">
        <v>253</v>
      </c>
      <c r="G6900">
        <v>1</v>
      </c>
      <c r="H6900">
        <v>0</v>
      </c>
      <c r="I6900">
        <v>0</v>
      </c>
      <c r="J6900">
        <v>0</v>
      </c>
      <c r="K6900">
        <v>0</v>
      </c>
      <c r="L6900">
        <v>0</v>
      </c>
      <c r="M6900" t="s">
        <v>4940</v>
      </c>
    </row>
    <row r="6901" spans="1:13">
      <c r="A6901" s="13">
        <f t="shared" si="107"/>
        <v>1</v>
      </c>
      <c r="B6901">
        <v>3011614</v>
      </c>
      <c r="C6901">
        <v>1380</v>
      </c>
      <c r="D6901">
        <v>1501</v>
      </c>
      <c r="E6901"/>
      <c r="F6901" t="s">
        <v>253</v>
      </c>
      <c r="G6901">
        <v>1</v>
      </c>
      <c r="H6901">
        <v>0</v>
      </c>
      <c r="I6901">
        <v>0</v>
      </c>
      <c r="J6901">
        <v>0</v>
      </c>
      <c r="K6901">
        <v>0</v>
      </c>
      <c r="L6901">
        <v>0</v>
      </c>
      <c r="M6901" t="s">
        <v>4941</v>
      </c>
    </row>
    <row r="6902" spans="1:13">
      <c r="A6902" s="13">
        <f t="shared" si="107"/>
        <v>1</v>
      </c>
      <c r="B6902">
        <v>3011615</v>
      </c>
      <c r="C6902">
        <v>1380</v>
      </c>
      <c r="D6902">
        <v>1501</v>
      </c>
      <c r="E6902"/>
      <c r="F6902" t="s">
        <v>253</v>
      </c>
      <c r="G6902">
        <v>1</v>
      </c>
      <c r="H6902">
        <v>0</v>
      </c>
      <c r="I6902">
        <v>0</v>
      </c>
      <c r="J6902">
        <v>0</v>
      </c>
      <c r="K6902">
        <v>0</v>
      </c>
      <c r="L6902">
        <v>0</v>
      </c>
      <c r="M6902" t="s">
        <v>4942</v>
      </c>
    </row>
    <row r="6903" spans="1:13">
      <c r="A6903" s="13">
        <f t="shared" si="107"/>
        <v>1</v>
      </c>
      <c r="B6903">
        <v>3011616</v>
      </c>
      <c r="C6903">
        <v>1380</v>
      </c>
      <c r="D6903">
        <v>1501</v>
      </c>
      <c r="E6903"/>
      <c r="F6903" t="s">
        <v>253</v>
      </c>
      <c r="G6903">
        <v>1</v>
      </c>
      <c r="H6903">
        <v>0</v>
      </c>
      <c r="I6903">
        <v>0</v>
      </c>
      <c r="J6903">
        <v>0</v>
      </c>
      <c r="K6903">
        <v>0</v>
      </c>
      <c r="L6903">
        <v>0</v>
      </c>
      <c r="M6903" t="s">
        <v>4943</v>
      </c>
    </row>
    <row r="6904" spans="1:13">
      <c r="A6904" s="13">
        <f t="shared" si="107"/>
        <v>1</v>
      </c>
      <c r="B6904">
        <v>3011617</v>
      </c>
      <c r="C6904">
        <v>1380</v>
      </c>
      <c r="D6904">
        <v>1501</v>
      </c>
      <c r="E6904"/>
      <c r="F6904" t="s">
        <v>253</v>
      </c>
      <c r="G6904">
        <v>1</v>
      </c>
      <c r="H6904">
        <v>0</v>
      </c>
      <c r="I6904">
        <v>0</v>
      </c>
      <c r="J6904">
        <v>0</v>
      </c>
      <c r="K6904">
        <v>0</v>
      </c>
      <c r="L6904">
        <v>0</v>
      </c>
      <c r="M6904" t="s">
        <v>4944</v>
      </c>
    </row>
    <row r="6905" spans="1:13">
      <c r="A6905" s="13">
        <f t="shared" si="107"/>
        <v>1</v>
      </c>
      <c r="B6905">
        <v>3011619</v>
      </c>
      <c r="C6905">
        <v>1380</v>
      </c>
      <c r="D6905">
        <v>1501</v>
      </c>
      <c r="E6905"/>
      <c r="F6905" t="s">
        <v>253</v>
      </c>
      <c r="G6905">
        <v>1</v>
      </c>
      <c r="H6905">
        <v>0</v>
      </c>
      <c r="I6905">
        <v>0</v>
      </c>
      <c r="J6905">
        <v>0</v>
      </c>
      <c r="K6905">
        <v>0</v>
      </c>
      <c r="L6905">
        <v>0</v>
      </c>
      <c r="M6905" t="s">
        <v>4945</v>
      </c>
    </row>
    <row r="6906" spans="1:13">
      <c r="A6906" s="13">
        <f t="shared" si="107"/>
        <v>572</v>
      </c>
      <c r="B6906">
        <v>3011621</v>
      </c>
      <c r="C6906">
        <v>1380</v>
      </c>
      <c r="D6906">
        <v>1500</v>
      </c>
      <c r="E6906"/>
      <c r="F6906" t="s">
        <v>253</v>
      </c>
      <c r="G6906">
        <v>572</v>
      </c>
      <c r="H6906">
        <v>0</v>
      </c>
      <c r="I6906">
        <v>0</v>
      </c>
      <c r="J6906">
        <v>0</v>
      </c>
      <c r="K6906">
        <v>0</v>
      </c>
      <c r="L6906">
        <v>0</v>
      </c>
      <c r="M6906" t="s">
        <v>4946</v>
      </c>
    </row>
    <row r="6907" spans="1:13">
      <c r="A6907" s="13">
        <f t="shared" si="107"/>
        <v>160</v>
      </c>
      <c r="B6907">
        <v>3011621</v>
      </c>
      <c r="C6907">
        <v>1400</v>
      </c>
      <c r="D6907">
        <v>1500</v>
      </c>
      <c r="E6907"/>
      <c r="F6907" t="s">
        <v>253</v>
      </c>
      <c r="G6907">
        <v>160</v>
      </c>
      <c r="H6907">
        <v>0</v>
      </c>
      <c r="I6907">
        <v>0</v>
      </c>
      <c r="J6907">
        <v>0</v>
      </c>
      <c r="K6907">
        <v>0</v>
      </c>
      <c r="L6907">
        <v>0</v>
      </c>
      <c r="M6907" t="s">
        <v>4946</v>
      </c>
    </row>
    <row r="6908" spans="1:13">
      <c r="A6908" s="13">
        <f t="shared" si="107"/>
        <v>6</v>
      </c>
      <c r="B6908">
        <v>3011622</v>
      </c>
      <c r="C6908">
        <v>1400</v>
      </c>
      <c r="D6908">
        <v>1500</v>
      </c>
      <c r="E6908"/>
      <c r="F6908" t="s">
        <v>253</v>
      </c>
      <c r="G6908">
        <v>6</v>
      </c>
      <c r="H6908">
        <v>0</v>
      </c>
      <c r="I6908">
        <v>0</v>
      </c>
      <c r="J6908">
        <v>0</v>
      </c>
      <c r="K6908">
        <v>0</v>
      </c>
      <c r="L6908">
        <v>0</v>
      </c>
      <c r="M6908" t="s">
        <v>4947</v>
      </c>
    </row>
    <row r="6909" spans="1:13">
      <c r="A6909" s="13">
        <f t="shared" si="107"/>
        <v>1</v>
      </c>
      <c r="B6909">
        <v>3011623</v>
      </c>
      <c r="C6909">
        <v>1400</v>
      </c>
      <c r="D6909">
        <v>1500</v>
      </c>
      <c r="E6909"/>
      <c r="F6909" t="s">
        <v>253</v>
      </c>
      <c r="G6909">
        <v>1</v>
      </c>
      <c r="H6909">
        <v>0</v>
      </c>
      <c r="I6909">
        <v>0</v>
      </c>
      <c r="J6909">
        <v>0</v>
      </c>
      <c r="K6909">
        <v>0</v>
      </c>
      <c r="L6909">
        <v>0</v>
      </c>
      <c r="M6909" t="s">
        <v>4948</v>
      </c>
    </row>
    <row r="6910" spans="1:13">
      <c r="A6910" s="13">
        <f t="shared" si="107"/>
        <v>70</v>
      </c>
      <c r="B6910">
        <v>3011624</v>
      </c>
      <c r="C6910">
        <v>1400</v>
      </c>
      <c r="D6910">
        <v>1500</v>
      </c>
      <c r="E6910"/>
      <c r="F6910" t="s">
        <v>3250</v>
      </c>
      <c r="G6910">
        <v>70</v>
      </c>
      <c r="H6910">
        <v>0</v>
      </c>
      <c r="I6910">
        <v>0</v>
      </c>
      <c r="J6910">
        <v>0</v>
      </c>
      <c r="K6910">
        <v>0</v>
      </c>
      <c r="L6910">
        <v>0</v>
      </c>
      <c r="M6910" t="s">
        <v>4949</v>
      </c>
    </row>
    <row r="6911" spans="1:13">
      <c r="A6911" s="13">
        <f t="shared" si="107"/>
        <v>26</v>
      </c>
      <c r="B6911">
        <v>3011627</v>
      </c>
      <c r="C6911">
        <v>1380</v>
      </c>
      <c r="D6911">
        <v>1501</v>
      </c>
      <c r="E6911"/>
      <c r="F6911" t="s">
        <v>253</v>
      </c>
      <c r="G6911">
        <v>26</v>
      </c>
      <c r="H6911">
        <v>0</v>
      </c>
      <c r="I6911">
        <v>0</v>
      </c>
      <c r="J6911">
        <v>0</v>
      </c>
      <c r="K6911">
        <v>0</v>
      </c>
      <c r="L6911">
        <v>0</v>
      </c>
      <c r="M6911" t="s">
        <v>4950</v>
      </c>
    </row>
    <row r="6912" spans="1:13">
      <c r="A6912" s="13">
        <f t="shared" si="107"/>
        <v>1</v>
      </c>
      <c r="B6912">
        <v>3011628</v>
      </c>
      <c r="C6912">
        <v>1380</v>
      </c>
      <c r="D6912">
        <v>1500</v>
      </c>
      <c r="E6912"/>
      <c r="F6912" t="s">
        <v>253</v>
      </c>
      <c r="G6912">
        <v>1</v>
      </c>
      <c r="H6912">
        <v>0</v>
      </c>
      <c r="I6912">
        <v>0</v>
      </c>
      <c r="J6912">
        <v>0</v>
      </c>
      <c r="K6912">
        <v>0</v>
      </c>
      <c r="L6912">
        <v>0</v>
      </c>
      <c r="M6912" t="s">
        <v>4951</v>
      </c>
    </row>
    <row r="6913" spans="1:13">
      <c r="A6913" s="13">
        <f t="shared" si="107"/>
        <v>2</v>
      </c>
      <c r="B6913">
        <v>3011630</v>
      </c>
      <c r="C6913">
        <v>1380</v>
      </c>
      <c r="D6913">
        <v>1500</v>
      </c>
      <c r="E6913"/>
      <c r="F6913" t="s">
        <v>253</v>
      </c>
      <c r="G6913">
        <v>2</v>
      </c>
      <c r="H6913">
        <v>0</v>
      </c>
      <c r="I6913">
        <v>0</v>
      </c>
      <c r="J6913">
        <v>0</v>
      </c>
      <c r="K6913">
        <v>0</v>
      </c>
      <c r="L6913">
        <v>0</v>
      </c>
      <c r="M6913" t="s">
        <v>4952</v>
      </c>
    </row>
    <row r="6914" spans="1:13">
      <c r="A6914" s="13">
        <f t="shared" si="107"/>
        <v>2</v>
      </c>
      <c r="B6914">
        <v>3011631</v>
      </c>
      <c r="C6914">
        <v>1380</v>
      </c>
      <c r="D6914">
        <v>1501</v>
      </c>
      <c r="E6914"/>
      <c r="F6914" t="s">
        <v>253</v>
      </c>
      <c r="G6914">
        <v>2</v>
      </c>
      <c r="H6914">
        <v>0</v>
      </c>
      <c r="I6914">
        <v>0</v>
      </c>
      <c r="J6914">
        <v>0</v>
      </c>
      <c r="K6914">
        <v>0</v>
      </c>
      <c r="L6914">
        <v>0</v>
      </c>
      <c r="M6914" t="s">
        <v>4953</v>
      </c>
    </row>
    <row r="6915" spans="1:13">
      <c r="A6915" s="13">
        <f t="shared" ref="A6915:A6978" si="108">G6915+H6915+I6915</f>
        <v>4</v>
      </c>
      <c r="B6915">
        <v>3011632</v>
      </c>
      <c r="C6915">
        <v>1380</v>
      </c>
      <c r="D6915">
        <v>1500</v>
      </c>
      <c r="E6915"/>
      <c r="F6915" t="s">
        <v>253</v>
      </c>
      <c r="G6915">
        <v>4</v>
      </c>
      <c r="H6915">
        <v>0</v>
      </c>
      <c r="I6915">
        <v>0</v>
      </c>
      <c r="J6915">
        <v>0</v>
      </c>
      <c r="K6915">
        <v>0</v>
      </c>
      <c r="L6915">
        <v>0</v>
      </c>
      <c r="M6915" t="s">
        <v>4954</v>
      </c>
    </row>
    <row r="6916" spans="1:13">
      <c r="A6916" s="13">
        <f t="shared" si="108"/>
        <v>7</v>
      </c>
      <c r="B6916">
        <v>3011633</v>
      </c>
      <c r="C6916">
        <v>1380</v>
      </c>
      <c r="D6916">
        <v>1500</v>
      </c>
      <c r="E6916"/>
      <c r="F6916" t="s">
        <v>253</v>
      </c>
      <c r="G6916">
        <v>7</v>
      </c>
      <c r="H6916">
        <v>0</v>
      </c>
      <c r="I6916">
        <v>0</v>
      </c>
      <c r="J6916">
        <v>0</v>
      </c>
      <c r="K6916">
        <v>0</v>
      </c>
      <c r="L6916">
        <v>0</v>
      </c>
      <c r="M6916" t="s">
        <v>4955</v>
      </c>
    </row>
    <row r="6917" spans="1:13">
      <c r="A6917" s="13">
        <f t="shared" si="108"/>
        <v>6</v>
      </c>
      <c r="B6917">
        <v>3011634</v>
      </c>
      <c r="C6917">
        <v>1380</v>
      </c>
      <c r="D6917">
        <v>1501</v>
      </c>
      <c r="E6917"/>
      <c r="F6917" t="s">
        <v>253</v>
      </c>
      <c r="G6917">
        <v>6</v>
      </c>
      <c r="H6917">
        <v>0</v>
      </c>
      <c r="I6917">
        <v>0</v>
      </c>
      <c r="J6917">
        <v>0</v>
      </c>
      <c r="K6917">
        <v>0</v>
      </c>
      <c r="L6917">
        <v>0</v>
      </c>
      <c r="M6917" t="s">
        <v>4956</v>
      </c>
    </row>
    <row r="6918" spans="1:13">
      <c r="A6918" s="13">
        <f t="shared" si="108"/>
        <v>19</v>
      </c>
      <c r="B6918">
        <v>3011637</v>
      </c>
      <c r="C6918">
        <v>1400</v>
      </c>
      <c r="D6918">
        <v>1500</v>
      </c>
      <c r="E6918"/>
      <c r="F6918" t="s">
        <v>253</v>
      </c>
      <c r="G6918">
        <v>19</v>
      </c>
      <c r="H6918">
        <v>0</v>
      </c>
      <c r="I6918">
        <v>0</v>
      </c>
      <c r="J6918">
        <v>0</v>
      </c>
      <c r="K6918">
        <v>0</v>
      </c>
      <c r="L6918">
        <v>0</v>
      </c>
      <c r="M6918" t="s">
        <v>4957</v>
      </c>
    </row>
    <row r="6919" spans="1:13">
      <c r="A6919" s="13">
        <f t="shared" si="108"/>
        <v>2</v>
      </c>
      <c r="B6919">
        <v>3011638</v>
      </c>
      <c r="C6919">
        <v>1400</v>
      </c>
      <c r="D6919">
        <v>1500</v>
      </c>
      <c r="E6919"/>
      <c r="F6919" t="s">
        <v>253</v>
      </c>
      <c r="G6919">
        <v>2</v>
      </c>
      <c r="H6919">
        <v>0</v>
      </c>
      <c r="I6919">
        <v>0</v>
      </c>
      <c r="J6919">
        <v>0</v>
      </c>
      <c r="K6919">
        <v>0</v>
      </c>
      <c r="L6919">
        <v>0</v>
      </c>
      <c r="M6919" t="s">
        <v>4958</v>
      </c>
    </row>
    <row r="6920" spans="1:13">
      <c r="A6920" s="13">
        <f t="shared" si="108"/>
        <v>1</v>
      </c>
      <c r="B6920">
        <v>3011645</v>
      </c>
      <c r="C6920">
        <v>1400</v>
      </c>
      <c r="D6920">
        <v>1500</v>
      </c>
      <c r="E6920"/>
      <c r="F6920" t="s">
        <v>253</v>
      </c>
      <c r="G6920">
        <v>1</v>
      </c>
      <c r="H6920">
        <v>0</v>
      </c>
      <c r="I6920">
        <v>0</v>
      </c>
      <c r="J6920">
        <v>0</v>
      </c>
      <c r="K6920">
        <v>0</v>
      </c>
      <c r="L6920">
        <v>0</v>
      </c>
      <c r="M6920" t="s">
        <v>7793</v>
      </c>
    </row>
    <row r="6921" spans="1:13">
      <c r="A6921" s="13">
        <f t="shared" si="108"/>
        <v>1</v>
      </c>
      <c r="B6921">
        <v>3011646</v>
      </c>
      <c r="C6921">
        <v>1400</v>
      </c>
      <c r="D6921">
        <v>1500</v>
      </c>
      <c r="E6921"/>
      <c r="F6921" t="s">
        <v>253</v>
      </c>
      <c r="G6921">
        <v>1</v>
      </c>
      <c r="H6921">
        <v>0</v>
      </c>
      <c r="I6921">
        <v>0</v>
      </c>
      <c r="J6921">
        <v>0</v>
      </c>
      <c r="K6921">
        <v>0</v>
      </c>
      <c r="L6921">
        <v>0</v>
      </c>
      <c r="M6921" t="s">
        <v>4959</v>
      </c>
    </row>
    <row r="6922" spans="1:13">
      <c r="A6922" s="13">
        <f t="shared" si="108"/>
        <v>1</v>
      </c>
      <c r="B6922">
        <v>3011649</v>
      </c>
      <c r="C6922">
        <v>1400</v>
      </c>
      <c r="D6922">
        <v>1500</v>
      </c>
      <c r="E6922"/>
      <c r="F6922" t="s">
        <v>253</v>
      </c>
      <c r="G6922">
        <v>1</v>
      </c>
      <c r="H6922">
        <v>0</v>
      </c>
      <c r="I6922">
        <v>0</v>
      </c>
      <c r="J6922">
        <v>0</v>
      </c>
      <c r="K6922">
        <v>0</v>
      </c>
      <c r="L6922">
        <v>0</v>
      </c>
      <c r="M6922" t="s">
        <v>4960</v>
      </c>
    </row>
    <row r="6923" spans="1:13">
      <c r="A6923" s="13">
        <f t="shared" si="108"/>
        <v>200</v>
      </c>
      <c r="B6923">
        <v>3011665</v>
      </c>
      <c r="C6923">
        <v>1380</v>
      </c>
      <c r="D6923">
        <v>1500</v>
      </c>
      <c r="E6923"/>
      <c r="F6923" t="s">
        <v>253</v>
      </c>
      <c r="G6923">
        <v>200</v>
      </c>
      <c r="H6923">
        <v>0</v>
      </c>
      <c r="I6923">
        <v>0</v>
      </c>
      <c r="J6923">
        <v>0</v>
      </c>
      <c r="K6923">
        <v>0</v>
      </c>
      <c r="L6923">
        <v>0</v>
      </c>
      <c r="M6923" t="s">
        <v>4961</v>
      </c>
    </row>
    <row r="6924" spans="1:13">
      <c r="A6924" s="13">
        <f t="shared" si="108"/>
        <v>10</v>
      </c>
      <c r="B6924">
        <v>3011668</v>
      </c>
      <c r="C6924">
        <v>1380</v>
      </c>
      <c r="D6924">
        <v>1500</v>
      </c>
      <c r="E6924"/>
      <c r="F6924" t="s">
        <v>253</v>
      </c>
      <c r="G6924">
        <v>10</v>
      </c>
      <c r="H6924">
        <v>0</v>
      </c>
      <c r="I6924">
        <v>0</v>
      </c>
      <c r="J6924">
        <v>0</v>
      </c>
      <c r="K6924">
        <v>0</v>
      </c>
      <c r="L6924">
        <v>0</v>
      </c>
      <c r="M6924" t="s">
        <v>8593</v>
      </c>
    </row>
    <row r="6925" spans="1:13">
      <c r="A6925" s="13">
        <f t="shared" si="108"/>
        <v>2</v>
      </c>
      <c r="B6925">
        <v>3011669</v>
      </c>
      <c r="C6925">
        <v>1380</v>
      </c>
      <c r="D6925">
        <v>1501</v>
      </c>
      <c r="E6925"/>
      <c r="F6925" t="s">
        <v>253</v>
      </c>
      <c r="G6925">
        <v>2</v>
      </c>
      <c r="H6925">
        <v>0</v>
      </c>
      <c r="I6925">
        <v>0</v>
      </c>
      <c r="J6925">
        <v>0</v>
      </c>
      <c r="K6925">
        <v>0</v>
      </c>
      <c r="L6925">
        <v>0</v>
      </c>
      <c r="M6925" t="s">
        <v>4962</v>
      </c>
    </row>
    <row r="6926" spans="1:13">
      <c r="A6926" s="13">
        <f t="shared" si="108"/>
        <v>2</v>
      </c>
      <c r="B6926">
        <v>3011670</v>
      </c>
      <c r="C6926">
        <v>1380</v>
      </c>
      <c r="D6926">
        <v>1501</v>
      </c>
      <c r="E6926"/>
      <c r="F6926" t="s">
        <v>253</v>
      </c>
      <c r="G6926">
        <v>2</v>
      </c>
      <c r="H6926">
        <v>0</v>
      </c>
      <c r="I6926">
        <v>0</v>
      </c>
      <c r="J6926">
        <v>0</v>
      </c>
      <c r="K6926">
        <v>0</v>
      </c>
      <c r="L6926">
        <v>0</v>
      </c>
      <c r="M6926" t="s">
        <v>4963</v>
      </c>
    </row>
    <row r="6927" spans="1:13">
      <c r="A6927" s="13">
        <f t="shared" si="108"/>
        <v>32</v>
      </c>
      <c r="B6927">
        <v>3011671</v>
      </c>
      <c r="C6927">
        <v>1380</v>
      </c>
      <c r="D6927">
        <v>1500</v>
      </c>
      <c r="E6927"/>
      <c r="F6927" t="s">
        <v>253</v>
      </c>
      <c r="G6927">
        <v>32</v>
      </c>
      <c r="H6927">
        <v>0</v>
      </c>
      <c r="I6927">
        <v>0</v>
      </c>
      <c r="J6927">
        <v>0</v>
      </c>
      <c r="K6927">
        <v>0</v>
      </c>
      <c r="L6927">
        <v>0</v>
      </c>
      <c r="M6927" t="s">
        <v>7879</v>
      </c>
    </row>
    <row r="6928" spans="1:13">
      <c r="A6928" s="13">
        <f t="shared" si="108"/>
        <v>6</v>
      </c>
      <c r="B6928">
        <v>3011672</v>
      </c>
      <c r="C6928">
        <v>1380</v>
      </c>
      <c r="D6928">
        <v>1501</v>
      </c>
      <c r="E6928"/>
      <c r="F6928" t="s">
        <v>253</v>
      </c>
      <c r="G6928">
        <v>6</v>
      </c>
      <c r="H6928">
        <v>0</v>
      </c>
      <c r="I6928">
        <v>0</v>
      </c>
      <c r="J6928">
        <v>0</v>
      </c>
      <c r="K6928">
        <v>0</v>
      </c>
      <c r="L6928">
        <v>0</v>
      </c>
      <c r="M6928" t="s">
        <v>4964</v>
      </c>
    </row>
    <row r="6929" spans="1:13">
      <c r="A6929" s="13">
        <f t="shared" si="108"/>
        <v>2</v>
      </c>
      <c r="B6929">
        <v>3011673</v>
      </c>
      <c r="C6929">
        <v>1380</v>
      </c>
      <c r="D6929">
        <v>1501</v>
      </c>
      <c r="E6929"/>
      <c r="F6929" t="s">
        <v>253</v>
      </c>
      <c r="G6929">
        <v>2</v>
      </c>
      <c r="H6929">
        <v>0</v>
      </c>
      <c r="I6929">
        <v>0</v>
      </c>
      <c r="J6929">
        <v>0</v>
      </c>
      <c r="K6929">
        <v>0</v>
      </c>
      <c r="L6929">
        <v>0</v>
      </c>
      <c r="M6929" t="s">
        <v>4965</v>
      </c>
    </row>
    <row r="6930" spans="1:13">
      <c r="A6930" s="13">
        <f t="shared" si="108"/>
        <v>2</v>
      </c>
      <c r="B6930">
        <v>3011674</v>
      </c>
      <c r="C6930">
        <v>1380</v>
      </c>
      <c r="D6930">
        <v>1501</v>
      </c>
      <c r="E6930"/>
      <c r="F6930" t="s">
        <v>253</v>
      </c>
      <c r="G6930">
        <v>2</v>
      </c>
      <c r="H6930">
        <v>0</v>
      </c>
      <c r="I6930">
        <v>0</v>
      </c>
      <c r="J6930">
        <v>0</v>
      </c>
      <c r="K6930">
        <v>0</v>
      </c>
      <c r="L6930">
        <v>0</v>
      </c>
      <c r="M6930" t="s">
        <v>4966</v>
      </c>
    </row>
    <row r="6931" spans="1:13">
      <c r="A6931" s="13">
        <f t="shared" si="108"/>
        <v>2</v>
      </c>
      <c r="B6931">
        <v>3011675</v>
      </c>
      <c r="C6931">
        <v>1380</v>
      </c>
      <c r="D6931">
        <v>1501</v>
      </c>
      <c r="E6931"/>
      <c r="F6931" t="s">
        <v>253</v>
      </c>
      <c r="G6931">
        <v>2</v>
      </c>
      <c r="H6931">
        <v>0</v>
      </c>
      <c r="I6931">
        <v>0</v>
      </c>
      <c r="J6931">
        <v>0</v>
      </c>
      <c r="K6931">
        <v>0</v>
      </c>
      <c r="L6931">
        <v>0</v>
      </c>
      <c r="M6931" t="s">
        <v>4967</v>
      </c>
    </row>
    <row r="6932" spans="1:13">
      <c r="A6932" s="13">
        <f t="shared" si="108"/>
        <v>48</v>
      </c>
      <c r="B6932">
        <v>3011676</v>
      </c>
      <c r="C6932">
        <v>1380</v>
      </c>
      <c r="D6932">
        <v>1500</v>
      </c>
      <c r="E6932"/>
      <c r="F6932" t="s">
        <v>289</v>
      </c>
      <c r="G6932">
        <v>48</v>
      </c>
      <c r="H6932">
        <v>0</v>
      </c>
      <c r="I6932">
        <v>0</v>
      </c>
      <c r="J6932">
        <v>0</v>
      </c>
      <c r="K6932">
        <v>0</v>
      </c>
      <c r="L6932">
        <v>0</v>
      </c>
      <c r="M6932" t="s">
        <v>4968</v>
      </c>
    </row>
    <row r="6933" spans="1:13">
      <c r="A6933" s="13">
        <f t="shared" si="108"/>
        <v>51</v>
      </c>
      <c r="B6933">
        <v>3011677</v>
      </c>
      <c r="C6933">
        <v>1380</v>
      </c>
      <c r="D6933">
        <v>1500</v>
      </c>
      <c r="E6933"/>
      <c r="F6933" t="s">
        <v>289</v>
      </c>
      <c r="G6933">
        <v>51</v>
      </c>
      <c r="H6933">
        <v>0</v>
      </c>
      <c r="I6933">
        <v>0</v>
      </c>
      <c r="J6933">
        <v>0</v>
      </c>
      <c r="K6933">
        <v>0</v>
      </c>
      <c r="L6933">
        <v>0</v>
      </c>
      <c r="M6933" t="s">
        <v>4969</v>
      </c>
    </row>
    <row r="6934" spans="1:13">
      <c r="A6934" s="13">
        <f t="shared" si="108"/>
        <v>2</v>
      </c>
      <c r="B6934">
        <v>3011678</v>
      </c>
      <c r="C6934">
        <v>1380</v>
      </c>
      <c r="D6934">
        <v>1500</v>
      </c>
      <c r="E6934"/>
      <c r="F6934" t="s">
        <v>253</v>
      </c>
      <c r="G6934">
        <v>2</v>
      </c>
      <c r="H6934">
        <v>0</v>
      </c>
      <c r="I6934">
        <v>0</v>
      </c>
      <c r="J6934">
        <v>0</v>
      </c>
      <c r="K6934">
        <v>0</v>
      </c>
      <c r="L6934">
        <v>0</v>
      </c>
      <c r="M6934" t="s">
        <v>4970</v>
      </c>
    </row>
    <row r="6935" spans="1:13">
      <c r="A6935" s="13">
        <f t="shared" si="108"/>
        <v>2</v>
      </c>
      <c r="B6935">
        <v>3011679</v>
      </c>
      <c r="C6935">
        <v>1380</v>
      </c>
      <c r="D6935">
        <v>1501</v>
      </c>
      <c r="E6935"/>
      <c r="F6935" t="s">
        <v>253</v>
      </c>
      <c r="G6935">
        <v>2</v>
      </c>
      <c r="H6935">
        <v>0</v>
      </c>
      <c r="I6935">
        <v>0</v>
      </c>
      <c r="J6935">
        <v>0</v>
      </c>
      <c r="K6935">
        <v>0</v>
      </c>
      <c r="L6935">
        <v>0</v>
      </c>
      <c r="M6935" t="s">
        <v>4971</v>
      </c>
    </row>
    <row r="6936" spans="1:13">
      <c r="A6936" s="13">
        <f t="shared" si="108"/>
        <v>2</v>
      </c>
      <c r="B6936">
        <v>3011680</v>
      </c>
      <c r="C6936">
        <v>1380</v>
      </c>
      <c r="D6936">
        <v>1501</v>
      </c>
      <c r="E6936"/>
      <c r="F6936" t="s">
        <v>253</v>
      </c>
      <c r="G6936">
        <v>2</v>
      </c>
      <c r="H6936">
        <v>0</v>
      </c>
      <c r="I6936">
        <v>0</v>
      </c>
      <c r="J6936">
        <v>0</v>
      </c>
      <c r="K6936">
        <v>0</v>
      </c>
      <c r="L6936">
        <v>0</v>
      </c>
      <c r="M6936" t="s">
        <v>4972</v>
      </c>
    </row>
    <row r="6937" spans="1:13">
      <c r="A6937" s="13">
        <f t="shared" si="108"/>
        <v>6</v>
      </c>
      <c r="B6937">
        <v>3011681</v>
      </c>
      <c r="C6937">
        <v>1380</v>
      </c>
      <c r="D6937">
        <v>1500</v>
      </c>
      <c r="E6937"/>
      <c r="F6937" t="s">
        <v>253</v>
      </c>
      <c r="G6937">
        <v>6</v>
      </c>
      <c r="H6937">
        <v>0</v>
      </c>
      <c r="I6937">
        <v>0</v>
      </c>
      <c r="J6937">
        <v>0</v>
      </c>
      <c r="K6937">
        <v>0</v>
      </c>
      <c r="L6937">
        <v>0</v>
      </c>
      <c r="M6937" t="s">
        <v>4973</v>
      </c>
    </row>
    <row r="6938" spans="1:13">
      <c r="A6938" s="13">
        <f t="shared" si="108"/>
        <v>1</v>
      </c>
      <c r="B6938">
        <v>3011682</v>
      </c>
      <c r="C6938">
        <v>1380</v>
      </c>
      <c r="D6938">
        <v>1501</v>
      </c>
      <c r="E6938"/>
      <c r="F6938" t="s">
        <v>253</v>
      </c>
      <c r="G6938">
        <v>1</v>
      </c>
      <c r="H6938">
        <v>0</v>
      </c>
      <c r="I6938">
        <v>0</v>
      </c>
      <c r="J6938">
        <v>0</v>
      </c>
      <c r="K6938">
        <v>0</v>
      </c>
      <c r="L6938">
        <v>0</v>
      </c>
      <c r="M6938" t="s">
        <v>4974</v>
      </c>
    </row>
    <row r="6939" spans="1:13">
      <c r="A6939" s="13">
        <f t="shared" si="108"/>
        <v>79</v>
      </c>
      <c r="B6939">
        <v>3011683</v>
      </c>
      <c r="C6939">
        <v>1380</v>
      </c>
      <c r="D6939">
        <v>1501</v>
      </c>
      <c r="E6939"/>
      <c r="F6939" t="s">
        <v>253</v>
      </c>
      <c r="G6939">
        <v>79</v>
      </c>
      <c r="H6939">
        <v>0</v>
      </c>
      <c r="I6939">
        <v>0</v>
      </c>
      <c r="J6939">
        <v>0</v>
      </c>
      <c r="K6939">
        <v>0</v>
      </c>
      <c r="L6939">
        <v>0</v>
      </c>
      <c r="M6939" t="s">
        <v>4975</v>
      </c>
    </row>
    <row r="6940" spans="1:13">
      <c r="A6940" s="13">
        <f t="shared" si="108"/>
        <v>3</v>
      </c>
      <c r="B6940">
        <v>3011686</v>
      </c>
      <c r="C6940">
        <v>1400</v>
      </c>
      <c r="D6940">
        <v>1500</v>
      </c>
      <c r="E6940"/>
      <c r="F6940" t="s">
        <v>253</v>
      </c>
      <c r="G6940">
        <v>3</v>
      </c>
      <c r="H6940">
        <v>0</v>
      </c>
      <c r="I6940">
        <v>0</v>
      </c>
      <c r="J6940">
        <v>0</v>
      </c>
      <c r="K6940">
        <v>0</v>
      </c>
      <c r="L6940">
        <v>0</v>
      </c>
      <c r="M6940" t="s">
        <v>4976</v>
      </c>
    </row>
    <row r="6941" spans="1:13">
      <c r="A6941" s="13">
        <f t="shared" si="108"/>
        <v>1</v>
      </c>
      <c r="B6941">
        <v>3011687</v>
      </c>
      <c r="C6941">
        <v>1400</v>
      </c>
      <c r="D6941">
        <v>1500</v>
      </c>
      <c r="E6941"/>
      <c r="F6941" t="s">
        <v>253</v>
      </c>
      <c r="G6941">
        <v>1</v>
      </c>
      <c r="H6941">
        <v>0</v>
      </c>
      <c r="I6941">
        <v>0</v>
      </c>
      <c r="J6941">
        <v>0</v>
      </c>
      <c r="K6941">
        <v>0</v>
      </c>
      <c r="L6941">
        <v>0</v>
      </c>
      <c r="M6941" t="s">
        <v>4977</v>
      </c>
    </row>
    <row r="6942" spans="1:13">
      <c r="A6942" s="13">
        <f t="shared" si="108"/>
        <v>1</v>
      </c>
      <c r="B6942">
        <v>3011688</v>
      </c>
      <c r="C6942">
        <v>1400</v>
      </c>
      <c r="D6942">
        <v>1500</v>
      </c>
      <c r="E6942"/>
      <c r="F6942" t="s">
        <v>253</v>
      </c>
      <c r="G6942">
        <v>1</v>
      </c>
      <c r="H6942">
        <v>0</v>
      </c>
      <c r="I6942">
        <v>0</v>
      </c>
      <c r="J6942">
        <v>0</v>
      </c>
      <c r="K6942">
        <v>0</v>
      </c>
      <c r="L6942">
        <v>0</v>
      </c>
      <c r="M6942" t="s">
        <v>4978</v>
      </c>
    </row>
    <row r="6943" spans="1:13">
      <c r="A6943" s="13">
        <f t="shared" si="108"/>
        <v>2</v>
      </c>
      <c r="B6943">
        <v>3011689</v>
      </c>
      <c r="C6943">
        <v>1400</v>
      </c>
      <c r="D6943">
        <v>1500</v>
      </c>
      <c r="E6943"/>
      <c r="F6943" t="s">
        <v>253</v>
      </c>
      <c r="G6943">
        <v>2</v>
      </c>
      <c r="H6943">
        <v>0</v>
      </c>
      <c r="I6943">
        <v>0</v>
      </c>
      <c r="J6943">
        <v>0</v>
      </c>
      <c r="K6943">
        <v>0</v>
      </c>
      <c r="L6943">
        <v>0</v>
      </c>
      <c r="M6943" t="s">
        <v>4979</v>
      </c>
    </row>
    <row r="6944" spans="1:13">
      <c r="A6944" s="13">
        <f t="shared" si="108"/>
        <v>4</v>
      </c>
      <c r="B6944">
        <v>3011690</v>
      </c>
      <c r="C6944">
        <v>1400</v>
      </c>
      <c r="D6944">
        <v>1500</v>
      </c>
      <c r="E6944"/>
      <c r="F6944" t="s">
        <v>253</v>
      </c>
      <c r="G6944">
        <v>4</v>
      </c>
      <c r="H6944">
        <v>0</v>
      </c>
      <c r="I6944">
        <v>0</v>
      </c>
      <c r="J6944">
        <v>0</v>
      </c>
      <c r="K6944">
        <v>0</v>
      </c>
      <c r="L6944">
        <v>0</v>
      </c>
      <c r="M6944" t="s">
        <v>4980</v>
      </c>
    </row>
    <row r="6945" spans="1:13">
      <c r="A6945" s="13">
        <f t="shared" si="108"/>
        <v>1</v>
      </c>
      <c r="B6945">
        <v>3011691</v>
      </c>
      <c r="C6945">
        <v>1400</v>
      </c>
      <c r="D6945">
        <v>1500</v>
      </c>
      <c r="E6945"/>
      <c r="F6945" t="s">
        <v>253</v>
      </c>
      <c r="G6945">
        <v>1</v>
      </c>
      <c r="H6945">
        <v>0</v>
      </c>
      <c r="I6945">
        <v>0</v>
      </c>
      <c r="J6945">
        <v>0</v>
      </c>
      <c r="K6945">
        <v>0</v>
      </c>
      <c r="L6945">
        <v>0</v>
      </c>
      <c r="M6945" t="s">
        <v>7794</v>
      </c>
    </row>
    <row r="6946" spans="1:13">
      <c r="A6946" s="13">
        <f t="shared" si="108"/>
        <v>1</v>
      </c>
      <c r="B6946">
        <v>3011692</v>
      </c>
      <c r="C6946">
        <v>1400</v>
      </c>
      <c r="D6946">
        <v>1500</v>
      </c>
      <c r="E6946"/>
      <c r="F6946" t="s">
        <v>253</v>
      </c>
      <c r="G6946">
        <v>1</v>
      </c>
      <c r="H6946">
        <v>0</v>
      </c>
      <c r="I6946">
        <v>0</v>
      </c>
      <c r="J6946">
        <v>0</v>
      </c>
      <c r="K6946">
        <v>0</v>
      </c>
      <c r="L6946">
        <v>0</v>
      </c>
      <c r="M6946" t="s">
        <v>8123</v>
      </c>
    </row>
    <row r="6947" spans="1:13">
      <c r="A6947" s="13">
        <f t="shared" si="108"/>
        <v>4</v>
      </c>
      <c r="B6947">
        <v>3011693</v>
      </c>
      <c r="C6947">
        <v>1400</v>
      </c>
      <c r="D6947">
        <v>1500</v>
      </c>
      <c r="E6947"/>
      <c r="F6947" t="s">
        <v>253</v>
      </c>
      <c r="G6947">
        <v>4</v>
      </c>
      <c r="H6947">
        <v>0</v>
      </c>
      <c r="I6947">
        <v>0</v>
      </c>
      <c r="J6947">
        <v>0</v>
      </c>
      <c r="K6947">
        <v>0</v>
      </c>
      <c r="L6947">
        <v>0</v>
      </c>
      <c r="M6947" t="s">
        <v>4981</v>
      </c>
    </row>
    <row r="6948" spans="1:13">
      <c r="A6948" s="13">
        <f t="shared" si="108"/>
        <v>1</v>
      </c>
      <c r="B6948">
        <v>3011694</v>
      </c>
      <c r="C6948">
        <v>1400</v>
      </c>
      <c r="D6948">
        <v>1500</v>
      </c>
      <c r="E6948"/>
      <c r="F6948" t="s">
        <v>253</v>
      </c>
      <c r="G6948">
        <v>1</v>
      </c>
      <c r="H6948">
        <v>0</v>
      </c>
      <c r="I6948">
        <v>0</v>
      </c>
      <c r="J6948">
        <v>0</v>
      </c>
      <c r="K6948">
        <v>0</v>
      </c>
      <c r="L6948">
        <v>0</v>
      </c>
      <c r="M6948" t="s">
        <v>4982</v>
      </c>
    </row>
    <row r="6949" spans="1:13">
      <c r="A6949" s="13">
        <f t="shared" si="108"/>
        <v>2</v>
      </c>
      <c r="B6949">
        <v>3011697</v>
      </c>
      <c r="C6949">
        <v>1380</v>
      </c>
      <c r="D6949">
        <v>1500</v>
      </c>
      <c r="E6949"/>
      <c r="F6949" t="s">
        <v>253</v>
      </c>
      <c r="G6949">
        <v>2</v>
      </c>
      <c r="H6949">
        <v>0</v>
      </c>
      <c r="I6949">
        <v>0</v>
      </c>
      <c r="J6949">
        <v>0</v>
      </c>
      <c r="K6949">
        <v>0</v>
      </c>
      <c r="L6949">
        <v>0</v>
      </c>
      <c r="M6949" t="s">
        <v>4983</v>
      </c>
    </row>
    <row r="6950" spans="1:13">
      <c r="A6950" s="13">
        <f t="shared" si="108"/>
        <v>50000</v>
      </c>
      <c r="B6950">
        <v>3011698</v>
      </c>
      <c r="C6950">
        <v>1380</v>
      </c>
      <c r="D6950">
        <v>1501</v>
      </c>
      <c r="E6950"/>
      <c r="F6950" t="s">
        <v>253</v>
      </c>
      <c r="G6950" s="177">
        <v>50000</v>
      </c>
      <c r="H6950">
        <v>0</v>
      </c>
      <c r="I6950">
        <v>0</v>
      </c>
      <c r="J6950">
        <v>0</v>
      </c>
      <c r="K6950">
        <v>0</v>
      </c>
      <c r="L6950">
        <v>0</v>
      </c>
      <c r="M6950" t="s">
        <v>4984</v>
      </c>
    </row>
    <row r="6951" spans="1:13">
      <c r="A6951" s="13">
        <f t="shared" si="108"/>
        <v>3</v>
      </c>
      <c r="B6951">
        <v>3011700</v>
      </c>
      <c r="C6951">
        <v>1380</v>
      </c>
      <c r="D6951">
        <v>1501</v>
      </c>
      <c r="E6951"/>
      <c r="F6951" t="s">
        <v>253</v>
      </c>
      <c r="G6951">
        <v>3</v>
      </c>
      <c r="H6951">
        <v>0</v>
      </c>
      <c r="I6951">
        <v>0</v>
      </c>
      <c r="J6951">
        <v>0</v>
      </c>
      <c r="K6951">
        <v>0</v>
      </c>
      <c r="L6951">
        <v>0</v>
      </c>
      <c r="M6951" t="s">
        <v>4985</v>
      </c>
    </row>
    <row r="6952" spans="1:13">
      <c r="A6952" s="13">
        <f t="shared" si="108"/>
        <v>4</v>
      </c>
      <c r="B6952">
        <v>3011701</v>
      </c>
      <c r="C6952">
        <v>1380</v>
      </c>
      <c r="D6952">
        <v>1501</v>
      </c>
      <c r="E6952"/>
      <c r="F6952" t="s">
        <v>253</v>
      </c>
      <c r="G6952">
        <v>4</v>
      </c>
      <c r="H6952">
        <v>0</v>
      </c>
      <c r="I6952">
        <v>0</v>
      </c>
      <c r="J6952">
        <v>0</v>
      </c>
      <c r="K6952">
        <v>0</v>
      </c>
      <c r="L6952">
        <v>0</v>
      </c>
      <c r="M6952" t="s">
        <v>4986</v>
      </c>
    </row>
    <row r="6953" spans="1:13">
      <c r="A6953" s="13">
        <f t="shared" si="108"/>
        <v>1</v>
      </c>
      <c r="B6953">
        <v>3011702</v>
      </c>
      <c r="C6953">
        <v>1400</v>
      </c>
      <c r="D6953">
        <v>1500</v>
      </c>
      <c r="E6953"/>
      <c r="F6953" t="s">
        <v>253</v>
      </c>
      <c r="G6953">
        <v>1</v>
      </c>
      <c r="H6953">
        <v>0</v>
      </c>
      <c r="I6953">
        <v>0</v>
      </c>
      <c r="J6953">
        <v>0</v>
      </c>
      <c r="K6953">
        <v>0</v>
      </c>
      <c r="L6953">
        <v>0</v>
      </c>
      <c r="M6953" t="s">
        <v>8772</v>
      </c>
    </row>
    <row r="6954" spans="1:13">
      <c r="A6954" s="13">
        <f t="shared" si="108"/>
        <v>1</v>
      </c>
      <c r="B6954">
        <v>3011703</v>
      </c>
      <c r="C6954">
        <v>1400</v>
      </c>
      <c r="D6954">
        <v>1500</v>
      </c>
      <c r="E6954"/>
      <c r="F6954" t="s">
        <v>253</v>
      </c>
      <c r="G6954">
        <v>1</v>
      </c>
      <c r="H6954">
        <v>0</v>
      </c>
      <c r="I6954">
        <v>0</v>
      </c>
      <c r="J6954">
        <v>0</v>
      </c>
      <c r="K6954">
        <v>0</v>
      </c>
      <c r="L6954">
        <v>0</v>
      </c>
      <c r="M6954" t="s">
        <v>4987</v>
      </c>
    </row>
    <row r="6955" spans="1:13">
      <c r="A6955" s="13">
        <f t="shared" si="108"/>
        <v>1</v>
      </c>
      <c r="B6955">
        <v>3011704</v>
      </c>
      <c r="C6955">
        <v>1400</v>
      </c>
      <c r="D6955">
        <v>1500</v>
      </c>
      <c r="E6955"/>
      <c r="F6955" t="s">
        <v>253</v>
      </c>
      <c r="G6955">
        <v>1</v>
      </c>
      <c r="H6955">
        <v>0</v>
      </c>
      <c r="I6955">
        <v>0</v>
      </c>
      <c r="J6955">
        <v>0</v>
      </c>
      <c r="K6955">
        <v>0</v>
      </c>
      <c r="L6955">
        <v>0</v>
      </c>
      <c r="M6955" t="s">
        <v>4988</v>
      </c>
    </row>
    <row r="6956" spans="1:13">
      <c r="A6956" s="13">
        <f t="shared" si="108"/>
        <v>2</v>
      </c>
      <c r="B6956">
        <v>3011705</v>
      </c>
      <c r="C6956">
        <v>1400</v>
      </c>
      <c r="D6956">
        <v>1500</v>
      </c>
      <c r="E6956"/>
      <c r="F6956" t="s">
        <v>253</v>
      </c>
      <c r="G6956">
        <v>2</v>
      </c>
      <c r="H6956">
        <v>0</v>
      </c>
      <c r="I6956">
        <v>0</v>
      </c>
      <c r="J6956">
        <v>0</v>
      </c>
      <c r="K6956">
        <v>0</v>
      </c>
      <c r="L6956">
        <v>0</v>
      </c>
      <c r="M6956" t="s">
        <v>4989</v>
      </c>
    </row>
    <row r="6957" spans="1:13">
      <c r="A6957" s="13">
        <f t="shared" si="108"/>
        <v>1</v>
      </c>
      <c r="B6957">
        <v>3011706</v>
      </c>
      <c r="C6957">
        <v>1400</v>
      </c>
      <c r="D6957">
        <v>1500</v>
      </c>
      <c r="E6957"/>
      <c r="F6957" t="s">
        <v>253</v>
      </c>
      <c r="G6957">
        <v>1</v>
      </c>
      <c r="H6957">
        <v>0</v>
      </c>
      <c r="I6957">
        <v>0</v>
      </c>
      <c r="J6957">
        <v>0</v>
      </c>
      <c r="K6957">
        <v>0</v>
      </c>
      <c r="L6957">
        <v>0</v>
      </c>
      <c r="M6957" t="s">
        <v>4990</v>
      </c>
    </row>
    <row r="6958" spans="1:13">
      <c r="A6958" s="13">
        <f t="shared" si="108"/>
        <v>1</v>
      </c>
      <c r="B6958">
        <v>3011707</v>
      </c>
      <c r="C6958">
        <v>1400</v>
      </c>
      <c r="D6958">
        <v>1500</v>
      </c>
      <c r="E6958"/>
      <c r="F6958" t="s">
        <v>253</v>
      </c>
      <c r="G6958">
        <v>1</v>
      </c>
      <c r="H6958">
        <v>0</v>
      </c>
      <c r="I6958">
        <v>0</v>
      </c>
      <c r="J6958">
        <v>0</v>
      </c>
      <c r="K6958">
        <v>0</v>
      </c>
      <c r="L6958">
        <v>0</v>
      </c>
      <c r="M6958" t="s">
        <v>4991</v>
      </c>
    </row>
    <row r="6959" spans="1:13">
      <c r="A6959" s="13">
        <f t="shared" si="108"/>
        <v>1</v>
      </c>
      <c r="B6959">
        <v>3011709</v>
      </c>
      <c r="C6959">
        <v>1400</v>
      </c>
      <c r="D6959">
        <v>1500</v>
      </c>
      <c r="E6959"/>
      <c r="F6959" t="s">
        <v>253</v>
      </c>
      <c r="G6959">
        <v>1</v>
      </c>
      <c r="H6959">
        <v>0</v>
      </c>
      <c r="I6959">
        <v>0</v>
      </c>
      <c r="J6959">
        <v>0</v>
      </c>
      <c r="K6959">
        <v>0</v>
      </c>
      <c r="L6959">
        <v>0</v>
      </c>
      <c r="M6959" t="s">
        <v>4992</v>
      </c>
    </row>
    <row r="6960" spans="1:13">
      <c r="A6960" s="13">
        <f t="shared" si="108"/>
        <v>1</v>
      </c>
      <c r="B6960">
        <v>3011710</v>
      </c>
      <c r="C6960">
        <v>1400</v>
      </c>
      <c r="D6960">
        <v>1500</v>
      </c>
      <c r="E6960"/>
      <c r="F6960" t="s">
        <v>253</v>
      </c>
      <c r="G6960">
        <v>1</v>
      </c>
      <c r="H6960">
        <v>0</v>
      </c>
      <c r="I6960">
        <v>0</v>
      </c>
      <c r="J6960">
        <v>0</v>
      </c>
      <c r="K6960">
        <v>0</v>
      </c>
      <c r="L6960">
        <v>0</v>
      </c>
      <c r="M6960" t="s">
        <v>4993</v>
      </c>
    </row>
    <row r="6961" spans="1:13">
      <c r="A6961" s="13">
        <f t="shared" si="108"/>
        <v>1</v>
      </c>
      <c r="B6961">
        <v>3011711</v>
      </c>
      <c r="C6961">
        <v>1400</v>
      </c>
      <c r="D6961">
        <v>1500</v>
      </c>
      <c r="E6961"/>
      <c r="F6961" t="s">
        <v>253</v>
      </c>
      <c r="G6961">
        <v>1</v>
      </c>
      <c r="H6961">
        <v>0</v>
      </c>
      <c r="I6961">
        <v>0</v>
      </c>
      <c r="J6961">
        <v>0</v>
      </c>
      <c r="K6961">
        <v>0</v>
      </c>
      <c r="L6961">
        <v>0</v>
      </c>
      <c r="M6961" t="s">
        <v>4994</v>
      </c>
    </row>
    <row r="6962" spans="1:13">
      <c r="A6962" s="13">
        <f t="shared" si="108"/>
        <v>2</v>
      </c>
      <c r="B6962">
        <v>3011712</v>
      </c>
      <c r="C6962">
        <v>1380</v>
      </c>
      <c r="D6962">
        <v>1501</v>
      </c>
      <c r="E6962"/>
      <c r="F6962" t="s">
        <v>253</v>
      </c>
      <c r="G6962">
        <v>2</v>
      </c>
      <c r="H6962">
        <v>0</v>
      </c>
      <c r="I6962">
        <v>0</v>
      </c>
      <c r="J6962">
        <v>0</v>
      </c>
      <c r="K6962">
        <v>0</v>
      </c>
      <c r="L6962">
        <v>0</v>
      </c>
      <c r="M6962" t="s">
        <v>4995</v>
      </c>
    </row>
    <row r="6963" spans="1:13">
      <c r="A6963" s="13">
        <f t="shared" si="108"/>
        <v>1</v>
      </c>
      <c r="B6963">
        <v>3011725</v>
      </c>
      <c r="C6963">
        <v>1380</v>
      </c>
      <c r="D6963">
        <v>1500</v>
      </c>
      <c r="E6963"/>
      <c r="F6963" t="s">
        <v>253</v>
      </c>
      <c r="G6963">
        <v>1</v>
      </c>
      <c r="H6963">
        <v>0</v>
      </c>
      <c r="I6963">
        <v>0</v>
      </c>
      <c r="J6963">
        <v>0</v>
      </c>
      <c r="K6963">
        <v>0</v>
      </c>
      <c r="L6963">
        <v>0</v>
      </c>
      <c r="M6963" t="s">
        <v>8541</v>
      </c>
    </row>
    <row r="6964" spans="1:13">
      <c r="A6964" s="13">
        <f t="shared" si="108"/>
        <v>25</v>
      </c>
      <c r="B6964">
        <v>3011726</v>
      </c>
      <c r="C6964">
        <v>1380</v>
      </c>
      <c r="D6964">
        <v>1500</v>
      </c>
      <c r="E6964"/>
      <c r="F6964" t="s">
        <v>253</v>
      </c>
      <c r="G6964">
        <v>25</v>
      </c>
      <c r="H6964">
        <v>0</v>
      </c>
      <c r="I6964">
        <v>0</v>
      </c>
      <c r="J6964">
        <v>0</v>
      </c>
      <c r="K6964">
        <v>0</v>
      </c>
      <c r="L6964">
        <v>0</v>
      </c>
      <c r="M6964" t="s">
        <v>4996</v>
      </c>
    </row>
    <row r="6965" spans="1:13">
      <c r="A6965" s="13">
        <f t="shared" si="108"/>
        <v>5</v>
      </c>
      <c r="B6965">
        <v>3011727</v>
      </c>
      <c r="C6965">
        <v>1380</v>
      </c>
      <c r="D6965">
        <v>1500</v>
      </c>
      <c r="E6965"/>
      <c r="F6965" t="s">
        <v>253</v>
      </c>
      <c r="G6965">
        <v>5</v>
      </c>
      <c r="H6965">
        <v>0</v>
      </c>
      <c r="I6965">
        <v>0</v>
      </c>
      <c r="J6965">
        <v>0</v>
      </c>
      <c r="K6965">
        <v>0</v>
      </c>
      <c r="L6965">
        <v>0</v>
      </c>
      <c r="M6965" t="s">
        <v>7846</v>
      </c>
    </row>
    <row r="6966" spans="1:13">
      <c r="A6966" s="13">
        <f t="shared" si="108"/>
        <v>3</v>
      </c>
      <c r="B6966">
        <v>3011728</v>
      </c>
      <c r="C6966">
        <v>1380</v>
      </c>
      <c r="D6966">
        <v>1500</v>
      </c>
      <c r="E6966"/>
      <c r="F6966" t="s">
        <v>253</v>
      </c>
      <c r="G6966">
        <v>3</v>
      </c>
      <c r="H6966">
        <v>0</v>
      </c>
      <c r="I6966">
        <v>0</v>
      </c>
      <c r="J6966">
        <v>0</v>
      </c>
      <c r="K6966">
        <v>0</v>
      </c>
      <c r="L6966">
        <v>0</v>
      </c>
      <c r="M6966" t="s">
        <v>7867</v>
      </c>
    </row>
    <row r="6967" spans="1:13">
      <c r="A6967" s="13">
        <f t="shared" si="108"/>
        <v>5</v>
      </c>
      <c r="B6967">
        <v>3011729</v>
      </c>
      <c r="C6967">
        <v>1380</v>
      </c>
      <c r="D6967">
        <v>1500</v>
      </c>
      <c r="E6967"/>
      <c r="F6967" t="s">
        <v>253</v>
      </c>
      <c r="G6967">
        <v>5</v>
      </c>
      <c r="H6967">
        <v>0</v>
      </c>
      <c r="I6967">
        <v>0</v>
      </c>
      <c r="J6967">
        <v>0</v>
      </c>
      <c r="K6967">
        <v>0</v>
      </c>
      <c r="L6967">
        <v>0</v>
      </c>
      <c r="M6967" t="s">
        <v>7534</v>
      </c>
    </row>
    <row r="6968" spans="1:13">
      <c r="A6968" s="13">
        <f t="shared" si="108"/>
        <v>4</v>
      </c>
      <c r="B6968">
        <v>3011730</v>
      </c>
      <c r="C6968">
        <v>1380</v>
      </c>
      <c r="D6968">
        <v>1501</v>
      </c>
      <c r="E6968"/>
      <c r="F6968" t="s">
        <v>253</v>
      </c>
      <c r="G6968">
        <v>4</v>
      </c>
      <c r="H6968">
        <v>0</v>
      </c>
      <c r="I6968">
        <v>0</v>
      </c>
      <c r="J6968">
        <v>0</v>
      </c>
      <c r="K6968">
        <v>0</v>
      </c>
      <c r="L6968">
        <v>0</v>
      </c>
      <c r="M6968" t="s">
        <v>4997</v>
      </c>
    </row>
    <row r="6969" spans="1:13">
      <c r="A6969" s="13">
        <f t="shared" si="108"/>
        <v>3</v>
      </c>
      <c r="B6969">
        <v>3011731</v>
      </c>
      <c r="C6969">
        <v>1380</v>
      </c>
      <c r="D6969">
        <v>1501</v>
      </c>
      <c r="E6969"/>
      <c r="F6969" t="s">
        <v>253</v>
      </c>
      <c r="G6969">
        <v>3</v>
      </c>
      <c r="H6969">
        <v>0</v>
      </c>
      <c r="I6969">
        <v>0</v>
      </c>
      <c r="J6969">
        <v>0</v>
      </c>
      <c r="K6969">
        <v>0</v>
      </c>
      <c r="L6969">
        <v>0</v>
      </c>
      <c r="M6969" t="s">
        <v>4998</v>
      </c>
    </row>
    <row r="6970" spans="1:13">
      <c r="A6970" s="13">
        <f t="shared" si="108"/>
        <v>2</v>
      </c>
      <c r="B6970">
        <v>3011732</v>
      </c>
      <c r="C6970">
        <v>1380</v>
      </c>
      <c r="D6970">
        <v>1500</v>
      </c>
      <c r="E6970"/>
      <c r="F6970" t="s">
        <v>253</v>
      </c>
      <c r="G6970">
        <v>2</v>
      </c>
      <c r="H6970">
        <v>0</v>
      </c>
      <c r="I6970">
        <v>0</v>
      </c>
      <c r="J6970">
        <v>0</v>
      </c>
      <c r="K6970">
        <v>0</v>
      </c>
      <c r="L6970">
        <v>0</v>
      </c>
      <c r="M6970" t="s">
        <v>7535</v>
      </c>
    </row>
    <row r="6971" spans="1:13">
      <c r="A6971" s="13">
        <f t="shared" si="108"/>
        <v>1</v>
      </c>
      <c r="B6971">
        <v>3011733</v>
      </c>
      <c r="C6971">
        <v>1380</v>
      </c>
      <c r="D6971">
        <v>1500</v>
      </c>
      <c r="E6971"/>
      <c r="F6971" t="s">
        <v>253</v>
      </c>
      <c r="G6971">
        <v>1</v>
      </c>
      <c r="H6971">
        <v>0</v>
      </c>
      <c r="I6971">
        <v>0</v>
      </c>
      <c r="J6971">
        <v>0</v>
      </c>
      <c r="K6971">
        <v>0</v>
      </c>
      <c r="L6971">
        <v>0</v>
      </c>
      <c r="M6971" t="s">
        <v>4999</v>
      </c>
    </row>
    <row r="6972" spans="1:13">
      <c r="A6972" s="13">
        <f t="shared" si="108"/>
        <v>12</v>
      </c>
      <c r="B6972">
        <v>3011737</v>
      </c>
      <c r="C6972">
        <v>1400</v>
      </c>
      <c r="D6972">
        <v>1500</v>
      </c>
      <c r="E6972"/>
      <c r="F6972" t="s">
        <v>253</v>
      </c>
      <c r="G6972">
        <v>12</v>
      </c>
      <c r="H6972">
        <v>0</v>
      </c>
      <c r="I6972">
        <v>0</v>
      </c>
      <c r="J6972">
        <v>0</v>
      </c>
      <c r="K6972">
        <v>0</v>
      </c>
      <c r="L6972">
        <v>0</v>
      </c>
      <c r="M6972" t="s">
        <v>5000</v>
      </c>
    </row>
    <row r="6973" spans="1:13">
      <c r="A6973" s="13">
        <f t="shared" si="108"/>
        <v>1</v>
      </c>
      <c r="B6973">
        <v>3011739</v>
      </c>
      <c r="C6973">
        <v>1400</v>
      </c>
      <c r="D6973">
        <v>1500</v>
      </c>
      <c r="E6973"/>
      <c r="F6973" t="s">
        <v>253</v>
      </c>
      <c r="G6973">
        <v>1</v>
      </c>
      <c r="H6973">
        <v>0</v>
      </c>
      <c r="I6973">
        <v>0</v>
      </c>
      <c r="J6973">
        <v>0</v>
      </c>
      <c r="K6973">
        <v>0</v>
      </c>
      <c r="L6973">
        <v>0</v>
      </c>
      <c r="M6973" t="s">
        <v>5001</v>
      </c>
    </row>
    <row r="6974" spans="1:13">
      <c r="A6974" s="13">
        <f t="shared" si="108"/>
        <v>1</v>
      </c>
      <c r="B6974">
        <v>3011740</v>
      </c>
      <c r="C6974">
        <v>1400</v>
      </c>
      <c r="D6974">
        <v>1500</v>
      </c>
      <c r="E6974"/>
      <c r="F6974" t="s">
        <v>253</v>
      </c>
      <c r="G6974">
        <v>1</v>
      </c>
      <c r="H6974">
        <v>0</v>
      </c>
      <c r="I6974">
        <v>0</v>
      </c>
      <c r="J6974">
        <v>0</v>
      </c>
      <c r="K6974">
        <v>0</v>
      </c>
      <c r="L6974">
        <v>0</v>
      </c>
      <c r="M6974" t="s">
        <v>5002</v>
      </c>
    </row>
    <row r="6975" spans="1:13">
      <c r="A6975" s="13">
        <f t="shared" si="108"/>
        <v>1</v>
      </c>
      <c r="B6975">
        <v>3011741</v>
      </c>
      <c r="C6975">
        <v>1400</v>
      </c>
      <c r="D6975">
        <v>1500</v>
      </c>
      <c r="E6975"/>
      <c r="F6975" t="s">
        <v>253</v>
      </c>
      <c r="G6975">
        <v>1</v>
      </c>
      <c r="H6975">
        <v>0</v>
      </c>
      <c r="I6975">
        <v>0</v>
      </c>
      <c r="J6975">
        <v>0</v>
      </c>
      <c r="K6975">
        <v>0</v>
      </c>
      <c r="L6975">
        <v>0</v>
      </c>
      <c r="M6975" t="s">
        <v>5003</v>
      </c>
    </row>
    <row r="6976" spans="1:13">
      <c r="A6976" s="13">
        <f t="shared" si="108"/>
        <v>17</v>
      </c>
      <c r="B6976">
        <v>3011742</v>
      </c>
      <c r="C6976">
        <v>1400</v>
      </c>
      <c r="D6976">
        <v>1500</v>
      </c>
      <c r="E6976"/>
      <c r="F6976" t="s">
        <v>253</v>
      </c>
      <c r="G6976">
        <v>17</v>
      </c>
      <c r="H6976">
        <v>0</v>
      </c>
      <c r="I6976">
        <v>0</v>
      </c>
      <c r="J6976">
        <v>0</v>
      </c>
      <c r="K6976">
        <v>0</v>
      </c>
      <c r="L6976">
        <v>0</v>
      </c>
      <c r="M6976" t="s">
        <v>5004</v>
      </c>
    </row>
    <row r="6977" spans="1:13">
      <c r="A6977" s="13">
        <f t="shared" si="108"/>
        <v>11</v>
      </c>
      <c r="B6977">
        <v>3011743</v>
      </c>
      <c r="C6977">
        <v>1380</v>
      </c>
      <c r="D6977">
        <v>1500</v>
      </c>
      <c r="E6977"/>
      <c r="F6977" t="s">
        <v>253</v>
      </c>
      <c r="G6977">
        <v>11</v>
      </c>
      <c r="H6977">
        <v>0</v>
      </c>
      <c r="I6977">
        <v>0</v>
      </c>
      <c r="J6977">
        <v>0</v>
      </c>
      <c r="K6977">
        <v>0</v>
      </c>
      <c r="L6977">
        <v>0</v>
      </c>
      <c r="M6977" t="s">
        <v>5005</v>
      </c>
    </row>
    <row r="6978" spans="1:13">
      <c r="A6978" s="13">
        <f t="shared" si="108"/>
        <v>1</v>
      </c>
      <c r="B6978">
        <v>3011744</v>
      </c>
      <c r="C6978">
        <v>1380</v>
      </c>
      <c r="D6978">
        <v>1500</v>
      </c>
      <c r="E6978"/>
      <c r="F6978" t="s">
        <v>253</v>
      </c>
      <c r="G6978">
        <v>1</v>
      </c>
      <c r="H6978">
        <v>0</v>
      </c>
      <c r="I6978">
        <v>0</v>
      </c>
      <c r="J6978">
        <v>0</v>
      </c>
      <c r="K6978">
        <v>0</v>
      </c>
      <c r="L6978">
        <v>0</v>
      </c>
      <c r="M6978" t="s">
        <v>8108</v>
      </c>
    </row>
    <row r="6979" spans="1:13">
      <c r="A6979" s="13">
        <f t="shared" ref="A6979:A7042" si="109">G6979+H6979+I6979</f>
        <v>1</v>
      </c>
      <c r="B6979">
        <v>3011746</v>
      </c>
      <c r="C6979">
        <v>1380</v>
      </c>
      <c r="D6979">
        <v>1500</v>
      </c>
      <c r="E6979"/>
      <c r="F6979" t="s">
        <v>253</v>
      </c>
      <c r="G6979">
        <v>1</v>
      </c>
      <c r="H6979">
        <v>0</v>
      </c>
      <c r="I6979">
        <v>0</v>
      </c>
      <c r="J6979">
        <v>0</v>
      </c>
      <c r="K6979">
        <v>0</v>
      </c>
      <c r="L6979">
        <v>0</v>
      </c>
      <c r="M6979" t="s">
        <v>7524</v>
      </c>
    </row>
    <row r="6980" spans="1:13">
      <c r="A6980" s="13">
        <f t="shared" si="109"/>
        <v>1</v>
      </c>
      <c r="B6980">
        <v>3011748</v>
      </c>
      <c r="C6980">
        <v>1380</v>
      </c>
      <c r="D6980">
        <v>1501</v>
      </c>
      <c r="E6980"/>
      <c r="F6980" t="s">
        <v>253</v>
      </c>
      <c r="G6980">
        <v>1</v>
      </c>
      <c r="H6980">
        <v>0</v>
      </c>
      <c r="I6980">
        <v>0</v>
      </c>
      <c r="J6980">
        <v>0</v>
      </c>
      <c r="K6980">
        <v>0</v>
      </c>
      <c r="L6980">
        <v>0</v>
      </c>
      <c r="M6980" t="s">
        <v>5006</v>
      </c>
    </row>
    <row r="6981" spans="1:13">
      <c r="A6981" s="13">
        <f t="shared" si="109"/>
        <v>3</v>
      </c>
      <c r="B6981">
        <v>3011749</v>
      </c>
      <c r="C6981">
        <v>1380</v>
      </c>
      <c r="D6981">
        <v>1500</v>
      </c>
      <c r="E6981"/>
      <c r="F6981" t="s">
        <v>253</v>
      </c>
      <c r="G6981">
        <v>3</v>
      </c>
      <c r="H6981">
        <v>0</v>
      </c>
      <c r="I6981">
        <v>0</v>
      </c>
      <c r="J6981">
        <v>0</v>
      </c>
      <c r="K6981">
        <v>0</v>
      </c>
      <c r="L6981">
        <v>0</v>
      </c>
      <c r="M6981" t="s">
        <v>5007</v>
      </c>
    </row>
    <row r="6982" spans="1:13">
      <c r="A6982" s="13">
        <f t="shared" si="109"/>
        <v>1</v>
      </c>
      <c r="B6982">
        <v>3011764</v>
      </c>
      <c r="C6982">
        <v>1400</v>
      </c>
      <c r="D6982">
        <v>1500</v>
      </c>
      <c r="E6982"/>
      <c r="F6982" t="s">
        <v>253</v>
      </c>
      <c r="G6982">
        <v>1</v>
      </c>
      <c r="H6982">
        <v>0</v>
      </c>
      <c r="I6982">
        <v>0</v>
      </c>
      <c r="J6982">
        <v>0</v>
      </c>
      <c r="K6982">
        <v>0</v>
      </c>
      <c r="L6982">
        <v>0</v>
      </c>
      <c r="M6982" t="s">
        <v>5008</v>
      </c>
    </row>
    <row r="6983" spans="1:13">
      <c r="A6983" s="13">
        <f t="shared" si="109"/>
        <v>1</v>
      </c>
      <c r="B6983">
        <v>3011765</v>
      </c>
      <c r="C6983">
        <v>1400</v>
      </c>
      <c r="D6983">
        <v>1500</v>
      </c>
      <c r="E6983"/>
      <c r="F6983" t="s">
        <v>253</v>
      </c>
      <c r="G6983">
        <v>1</v>
      </c>
      <c r="H6983">
        <v>0</v>
      </c>
      <c r="I6983">
        <v>0</v>
      </c>
      <c r="J6983">
        <v>0</v>
      </c>
      <c r="K6983">
        <v>0</v>
      </c>
      <c r="L6983">
        <v>0</v>
      </c>
      <c r="M6983" t="s">
        <v>5009</v>
      </c>
    </row>
    <row r="6984" spans="1:13">
      <c r="A6984" s="13">
        <f t="shared" si="109"/>
        <v>1</v>
      </c>
      <c r="B6984">
        <v>3011766</v>
      </c>
      <c r="C6984">
        <v>1400</v>
      </c>
      <c r="D6984">
        <v>1500</v>
      </c>
      <c r="E6984"/>
      <c r="F6984" t="s">
        <v>253</v>
      </c>
      <c r="G6984">
        <v>1</v>
      </c>
      <c r="H6984">
        <v>0</v>
      </c>
      <c r="I6984">
        <v>0</v>
      </c>
      <c r="J6984">
        <v>0</v>
      </c>
      <c r="K6984">
        <v>0</v>
      </c>
      <c r="L6984">
        <v>0</v>
      </c>
      <c r="M6984" t="s">
        <v>5010</v>
      </c>
    </row>
    <row r="6985" spans="1:13">
      <c r="A6985" s="13">
        <f t="shared" si="109"/>
        <v>1</v>
      </c>
      <c r="B6985">
        <v>3011767</v>
      </c>
      <c r="C6985">
        <v>1400</v>
      </c>
      <c r="D6985">
        <v>1500</v>
      </c>
      <c r="E6985"/>
      <c r="F6985" t="s">
        <v>253</v>
      </c>
      <c r="G6985">
        <v>1</v>
      </c>
      <c r="H6985">
        <v>0</v>
      </c>
      <c r="I6985">
        <v>0</v>
      </c>
      <c r="J6985">
        <v>0</v>
      </c>
      <c r="K6985">
        <v>0</v>
      </c>
      <c r="L6985">
        <v>0</v>
      </c>
      <c r="M6985" t="s">
        <v>5011</v>
      </c>
    </row>
    <row r="6986" spans="1:13">
      <c r="A6986" s="13">
        <f t="shared" si="109"/>
        <v>2</v>
      </c>
      <c r="B6986">
        <v>3011768</v>
      </c>
      <c r="C6986">
        <v>1400</v>
      </c>
      <c r="D6986">
        <v>1500</v>
      </c>
      <c r="E6986"/>
      <c r="F6986" t="s">
        <v>253</v>
      </c>
      <c r="G6986">
        <v>2</v>
      </c>
      <c r="H6986">
        <v>0</v>
      </c>
      <c r="I6986">
        <v>0</v>
      </c>
      <c r="J6986">
        <v>0</v>
      </c>
      <c r="K6986">
        <v>0</v>
      </c>
      <c r="L6986">
        <v>0</v>
      </c>
      <c r="M6986" t="s">
        <v>5012</v>
      </c>
    </row>
    <row r="6987" spans="1:13">
      <c r="A6987" s="13">
        <f t="shared" si="109"/>
        <v>1</v>
      </c>
      <c r="B6987">
        <v>3011769</v>
      </c>
      <c r="C6987">
        <v>1400</v>
      </c>
      <c r="D6987">
        <v>1500</v>
      </c>
      <c r="E6987"/>
      <c r="F6987" t="s">
        <v>253</v>
      </c>
      <c r="G6987">
        <v>1</v>
      </c>
      <c r="H6987">
        <v>0</v>
      </c>
      <c r="I6987">
        <v>0</v>
      </c>
      <c r="J6987">
        <v>0</v>
      </c>
      <c r="K6987">
        <v>0</v>
      </c>
      <c r="L6987">
        <v>0</v>
      </c>
      <c r="M6987" t="s">
        <v>5013</v>
      </c>
    </row>
    <row r="6988" spans="1:13">
      <c r="A6988" s="13">
        <f t="shared" si="109"/>
        <v>1</v>
      </c>
      <c r="B6988">
        <v>3011770</v>
      </c>
      <c r="C6988">
        <v>1400</v>
      </c>
      <c r="D6988">
        <v>1500</v>
      </c>
      <c r="E6988"/>
      <c r="F6988" t="s">
        <v>253</v>
      </c>
      <c r="G6988">
        <v>1</v>
      </c>
      <c r="H6988">
        <v>0</v>
      </c>
      <c r="I6988">
        <v>0</v>
      </c>
      <c r="J6988">
        <v>0</v>
      </c>
      <c r="K6988">
        <v>0</v>
      </c>
      <c r="L6988">
        <v>0</v>
      </c>
      <c r="M6988" t="s">
        <v>5014</v>
      </c>
    </row>
    <row r="6989" spans="1:13">
      <c r="A6989" s="13">
        <f t="shared" si="109"/>
        <v>1</v>
      </c>
      <c r="B6989">
        <v>3011771</v>
      </c>
      <c r="C6989">
        <v>1400</v>
      </c>
      <c r="D6989">
        <v>1500</v>
      </c>
      <c r="E6989"/>
      <c r="F6989" t="s">
        <v>253</v>
      </c>
      <c r="G6989">
        <v>1</v>
      </c>
      <c r="H6989">
        <v>0</v>
      </c>
      <c r="I6989">
        <v>0</v>
      </c>
      <c r="J6989">
        <v>0</v>
      </c>
      <c r="K6989">
        <v>0</v>
      </c>
      <c r="L6989">
        <v>0</v>
      </c>
      <c r="M6989" t="s">
        <v>7894</v>
      </c>
    </row>
    <row r="6990" spans="1:13">
      <c r="A6990" s="13">
        <f t="shared" si="109"/>
        <v>2</v>
      </c>
      <c r="B6990">
        <v>3011772</v>
      </c>
      <c r="C6990">
        <v>1380</v>
      </c>
      <c r="D6990">
        <v>1501</v>
      </c>
      <c r="E6990"/>
      <c r="F6990" t="s">
        <v>253</v>
      </c>
      <c r="G6990">
        <v>2</v>
      </c>
      <c r="H6990">
        <v>0</v>
      </c>
      <c r="I6990">
        <v>0</v>
      </c>
      <c r="J6990">
        <v>0</v>
      </c>
      <c r="K6990">
        <v>0</v>
      </c>
      <c r="L6990">
        <v>0</v>
      </c>
      <c r="M6990" t="s">
        <v>5015</v>
      </c>
    </row>
    <row r="6991" spans="1:13">
      <c r="A6991" s="13">
        <f t="shared" si="109"/>
        <v>1</v>
      </c>
      <c r="B6991">
        <v>3011773</v>
      </c>
      <c r="C6991">
        <v>1380</v>
      </c>
      <c r="D6991">
        <v>1500</v>
      </c>
      <c r="E6991"/>
      <c r="F6991" t="s">
        <v>253</v>
      </c>
      <c r="G6991">
        <v>1</v>
      </c>
      <c r="H6991">
        <v>0</v>
      </c>
      <c r="I6991">
        <v>0</v>
      </c>
      <c r="J6991">
        <v>0</v>
      </c>
      <c r="K6991">
        <v>0</v>
      </c>
      <c r="L6991">
        <v>0</v>
      </c>
      <c r="M6991" t="s">
        <v>8649</v>
      </c>
    </row>
    <row r="6992" spans="1:13">
      <c r="A6992" s="13">
        <f t="shared" si="109"/>
        <v>3</v>
      </c>
      <c r="B6992">
        <v>3011774</v>
      </c>
      <c r="C6992">
        <v>1380</v>
      </c>
      <c r="D6992">
        <v>1501</v>
      </c>
      <c r="E6992"/>
      <c r="F6992" t="s">
        <v>253</v>
      </c>
      <c r="G6992">
        <v>3</v>
      </c>
      <c r="H6992">
        <v>0</v>
      </c>
      <c r="I6992">
        <v>0</v>
      </c>
      <c r="J6992">
        <v>0</v>
      </c>
      <c r="K6992">
        <v>0</v>
      </c>
      <c r="L6992">
        <v>0</v>
      </c>
      <c r="M6992" t="s">
        <v>5016</v>
      </c>
    </row>
    <row r="6993" spans="1:13">
      <c r="A6993" s="13">
        <f t="shared" si="109"/>
        <v>2</v>
      </c>
      <c r="B6993">
        <v>3011775</v>
      </c>
      <c r="C6993">
        <v>1380</v>
      </c>
      <c r="D6993">
        <v>1500</v>
      </c>
      <c r="E6993"/>
      <c r="F6993" t="s">
        <v>253</v>
      </c>
      <c r="G6993">
        <v>2</v>
      </c>
      <c r="H6993">
        <v>0</v>
      </c>
      <c r="I6993">
        <v>0</v>
      </c>
      <c r="J6993">
        <v>0</v>
      </c>
      <c r="K6993">
        <v>0</v>
      </c>
      <c r="L6993">
        <v>0</v>
      </c>
      <c r="M6993" t="s">
        <v>5017</v>
      </c>
    </row>
    <row r="6994" spans="1:13">
      <c r="A6994" s="13">
        <f t="shared" si="109"/>
        <v>1</v>
      </c>
      <c r="B6994">
        <v>3011776</v>
      </c>
      <c r="C6994">
        <v>1380</v>
      </c>
      <c r="D6994">
        <v>1500</v>
      </c>
      <c r="E6994"/>
      <c r="F6994" t="s">
        <v>253</v>
      </c>
      <c r="G6994">
        <v>1</v>
      </c>
      <c r="H6994">
        <v>0</v>
      </c>
      <c r="I6994">
        <v>0</v>
      </c>
      <c r="J6994">
        <v>0</v>
      </c>
      <c r="K6994">
        <v>0</v>
      </c>
      <c r="L6994">
        <v>0</v>
      </c>
      <c r="M6994" t="s">
        <v>5018</v>
      </c>
    </row>
    <row r="6995" spans="1:13">
      <c r="A6995" s="13">
        <f t="shared" si="109"/>
        <v>1</v>
      </c>
      <c r="B6995">
        <v>3011777</v>
      </c>
      <c r="C6995">
        <v>1380</v>
      </c>
      <c r="D6995">
        <v>1501</v>
      </c>
      <c r="E6995"/>
      <c r="F6995" t="s">
        <v>253</v>
      </c>
      <c r="G6995">
        <v>1</v>
      </c>
      <c r="H6995">
        <v>0</v>
      </c>
      <c r="I6995">
        <v>0</v>
      </c>
      <c r="J6995">
        <v>0</v>
      </c>
      <c r="K6995">
        <v>0</v>
      </c>
      <c r="L6995">
        <v>0</v>
      </c>
      <c r="M6995" t="s">
        <v>5019</v>
      </c>
    </row>
    <row r="6996" spans="1:13">
      <c r="A6996" s="13">
        <f t="shared" si="109"/>
        <v>2</v>
      </c>
      <c r="B6996">
        <v>3011778</v>
      </c>
      <c r="C6996">
        <v>1380</v>
      </c>
      <c r="D6996">
        <v>1500</v>
      </c>
      <c r="E6996"/>
      <c r="F6996" t="s">
        <v>253</v>
      </c>
      <c r="G6996">
        <v>2</v>
      </c>
      <c r="H6996">
        <v>0</v>
      </c>
      <c r="I6996">
        <v>0</v>
      </c>
      <c r="J6996">
        <v>0</v>
      </c>
      <c r="K6996">
        <v>0</v>
      </c>
      <c r="L6996">
        <v>0</v>
      </c>
      <c r="M6996" t="s">
        <v>8746</v>
      </c>
    </row>
    <row r="6997" spans="1:13">
      <c r="A6997" s="13">
        <f t="shared" si="109"/>
        <v>1</v>
      </c>
      <c r="B6997">
        <v>3011803</v>
      </c>
      <c r="C6997">
        <v>1400</v>
      </c>
      <c r="D6997">
        <v>1500</v>
      </c>
      <c r="E6997"/>
      <c r="F6997" t="s">
        <v>253</v>
      </c>
      <c r="G6997">
        <v>1</v>
      </c>
      <c r="H6997">
        <v>0</v>
      </c>
      <c r="I6997">
        <v>0</v>
      </c>
      <c r="J6997">
        <v>0</v>
      </c>
      <c r="K6997">
        <v>0</v>
      </c>
      <c r="L6997">
        <v>0</v>
      </c>
      <c r="M6997" t="s">
        <v>5020</v>
      </c>
    </row>
    <row r="6998" spans="1:13">
      <c r="A6998" s="13">
        <f t="shared" si="109"/>
        <v>12</v>
      </c>
      <c r="B6998">
        <v>3011804</v>
      </c>
      <c r="C6998">
        <v>1400</v>
      </c>
      <c r="D6998">
        <v>1500</v>
      </c>
      <c r="E6998"/>
      <c r="F6998" t="s">
        <v>253</v>
      </c>
      <c r="G6998">
        <v>12</v>
      </c>
      <c r="H6998">
        <v>0</v>
      </c>
      <c r="I6998">
        <v>0</v>
      </c>
      <c r="J6998">
        <v>0</v>
      </c>
      <c r="K6998">
        <v>0</v>
      </c>
      <c r="L6998">
        <v>0</v>
      </c>
      <c r="M6998" t="s">
        <v>5021</v>
      </c>
    </row>
    <row r="6999" spans="1:13">
      <c r="A6999" s="13">
        <f t="shared" si="109"/>
        <v>1</v>
      </c>
      <c r="B6999">
        <v>3011805</v>
      </c>
      <c r="C6999">
        <v>1380</v>
      </c>
      <c r="D6999">
        <v>1500</v>
      </c>
      <c r="E6999"/>
      <c r="F6999" t="s">
        <v>253</v>
      </c>
      <c r="G6999">
        <v>1</v>
      </c>
      <c r="H6999">
        <v>0</v>
      </c>
      <c r="I6999">
        <v>0</v>
      </c>
      <c r="J6999">
        <v>0</v>
      </c>
      <c r="K6999">
        <v>0</v>
      </c>
      <c r="L6999">
        <v>0</v>
      </c>
      <c r="M6999" t="s">
        <v>5022</v>
      </c>
    </row>
    <row r="7000" spans="1:13">
      <c r="A7000" s="13">
        <f t="shared" si="109"/>
        <v>4</v>
      </c>
      <c r="B7000">
        <v>3011806</v>
      </c>
      <c r="C7000">
        <v>1380</v>
      </c>
      <c r="D7000">
        <v>1501</v>
      </c>
      <c r="E7000"/>
      <c r="F7000" t="s">
        <v>253</v>
      </c>
      <c r="G7000">
        <v>4</v>
      </c>
      <c r="H7000">
        <v>0</v>
      </c>
      <c r="I7000">
        <v>0</v>
      </c>
      <c r="J7000">
        <v>0</v>
      </c>
      <c r="K7000">
        <v>0</v>
      </c>
      <c r="L7000">
        <v>0</v>
      </c>
      <c r="M7000" t="s">
        <v>5023</v>
      </c>
    </row>
    <row r="7001" spans="1:13">
      <c r="A7001" s="13">
        <f t="shared" si="109"/>
        <v>2</v>
      </c>
      <c r="B7001">
        <v>3011807</v>
      </c>
      <c r="C7001">
        <v>1380</v>
      </c>
      <c r="D7001">
        <v>1500</v>
      </c>
      <c r="E7001"/>
      <c r="F7001" t="s">
        <v>253</v>
      </c>
      <c r="G7001">
        <v>2</v>
      </c>
      <c r="H7001">
        <v>0</v>
      </c>
      <c r="I7001">
        <v>0</v>
      </c>
      <c r="J7001">
        <v>0</v>
      </c>
      <c r="K7001">
        <v>0</v>
      </c>
      <c r="L7001">
        <v>0</v>
      </c>
      <c r="M7001" t="s">
        <v>5024</v>
      </c>
    </row>
    <row r="7002" spans="1:13">
      <c r="A7002" s="13">
        <f t="shared" si="109"/>
        <v>1</v>
      </c>
      <c r="B7002">
        <v>3011808</v>
      </c>
      <c r="C7002">
        <v>1380</v>
      </c>
      <c r="D7002">
        <v>1501</v>
      </c>
      <c r="E7002"/>
      <c r="F7002" t="s">
        <v>253</v>
      </c>
      <c r="G7002">
        <v>1</v>
      </c>
      <c r="H7002">
        <v>0</v>
      </c>
      <c r="I7002">
        <v>0</v>
      </c>
      <c r="J7002">
        <v>0</v>
      </c>
      <c r="K7002">
        <v>0</v>
      </c>
      <c r="L7002">
        <v>0</v>
      </c>
      <c r="M7002" t="s">
        <v>5025</v>
      </c>
    </row>
    <row r="7003" spans="1:13">
      <c r="A7003" s="13">
        <f t="shared" si="109"/>
        <v>82</v>
      </c>
      <c r="B7003">
        <v>3011809</v>
      </c>
      <c r="C7003">
        <v>1380</v>
      </c>
      <c r="D7003">
        <v>1500</v>
      </c>
      <c r="E7003"/>
      <c r="F7003" t="s">
        <v>253</v>
      </c>
      <c r="G7003">
        <v>82</v>
      </c>
      <c r="H7003">
        <v>0</v>
      </c>
      <c r="I7003">
        <v>0</v>
      </c>
      <c r="J7003">
        <v>0</v>
      </c>
      <c r="K7003">
        <v>0</v>
      </c>
      <c r="L7003">
        <v>0</v>
      </c>
      <c r="M7003" t="s">
        <v>5026</v>
      </c>
    </row>
    <row r="7004" spans="1:13">
      <c r="A7004" s="13">
        <f t="shared" si="109"/>
        <v>3</v>
      </c>
      <c r="B7004">
        <v>3011810</v>
      </c>
      <c r="C7004">
        <v>1380</v>
      </c>
      <c r="D7004">
        <v>1501</v>
      </c>
      <c r="E7004"/>
      <c r="F7004" t="s">
        <v>253</v>
      </c>
      <c r="G7004">
        <v>3</v>
      </c>
      <c r="H7004">
        <v>0</v>
      </c>
      <c r="I7004">
        <v>0</v>
      </c>
      <c r="J7004">
        <v>0</v>
      </c>
      <c r="K7004">
        <v>0</v>
      </c>
      <c r="L7004">
        <v>0</v>
      </c>
      <c r="M7004" t="s">
        <v>5027</v>
      </c>
    </row>
    <row r="7005" spans="1:13">
      <c r="A7005" s="13">
        <f t="shared" si="109"/>
        <v>110</v>
      </c>
      <c r="B7005">
        <v>3011811</v>
      </c>
      <c r="C7005">
        <v>1380</v>
      </c>
      <c r="D7005">
        <v>1500</v>
      </c>
      <c r="E7005"/>
      <c r="F7005" t="s">
        <v>253</v>
      </c>
      <c r="G7005">
        <v>110</v>
      </c>
      <c r="H7005">
        <v>0</v>
      </c>
      <c r="I7005">
        <v>0</v>
      </c>
      <c r="J7005">
        <v>0</v>
      </c>
      <c r="K7005">
        <v>0</v>
      </c>
      <c r="L7005">
        <v>0</v>
      </c>
      <c r="M7005" t="s">
        <v>5028</v>
      </c>
    </row>
    <row r="7006" spans="1:13">
      <c r="A7006" s="13">
        <f t="shared" si="109"/>
        <v>1</v>
      </c>
      <c r="B7006">
        <v>3011812</v>
      </c>
      <c r="C7006">
        <v>1380</v>
      </c>
      <c r="D7006">
        <v>1500</v>
      </c>
      <c r="E7006"/>
      <c r="F7006" t="s">
        <v>253</v>
      </c>
      <c r="G7006">
        <v>1</v>
      </c>
      <c r="H7006">
        <v>0</v>
      </c>
      <c r="I7006">
        <v>0</v>
      </c>
      <c r="J7006">
        <v>0</v>
      </c>
      <c r="K7006">
        <v>0</v>
      </c>
      <c r="L7006">
        <v>0</v>
      </c>
      <c r="M7006" t="s">
        <v>5029</v>
      </c>
    </row>
    <row r="7007" spans="1:13">
      <c r="A7007" s="13">
        <f t="shared" si="109"/>
        <v>1</v>
      </c>
      <c r="B7007">
        <v>3011813</v>
      </c>
      <c r="C7007">
        <v>1380</v>
      </c>
      <c r="D7007">
        <v>1500</v>
      </c>
      <c r="E7007"/>
      <c r="F7007" t="s">
        <v>253</v>
      </c>
      <c r="G7007">
        <v>1</v>
      </c>
      <c r="H7007">
        <v>0</v>
      </c>
      <c r="I7007">
        <v>0</v>
      </c>
      <c r="J7007">
        <v>0</v>
      </c>
      <c r="K7007">
        <v>0</v>
      </c>
      <c r="L7007">
        <v>0</v>
      </c>
      <c r="M7007" t="s">
        <v>7545</v>
      </c>
    </row>
    <row r="7008" spans="1:13">
      <c r="A7008" s="13">
        <f t="shared" si="109"/>
        <v>4</v>
      </c>
      <c r="B7008">
        <v>3011814</v>
      </c>
      <c r="C7008">
        <v>1380</v>
      </c>
      <c r="D7008">
        <v>1500</v>
      </c>
      <c r="E7008"/>
      <c r="F7008" t="s">
        <v>253</v>
      </c>
      <c r="G7008">
        <v>4</v>
      </c>
      <c r="H7008">
        <v>0</v>
      </c>
      <c r="I7008">
        <v>0</v>
      </c>
      <c r="J7008">
        <v>0</v>
      </c>
      <c r="K7008">
        <v>0</v>
      </c>
      <c r="L7008">
        <v>0</v>
      </c>
      <c r="M7008" t="s">
        <v>5030</v>
      </c>
    </row>
    <row r="7009" spans="1:13">
      <c r="A7009" s="13">
        <f t="shared" si="109"/>
        <v>1</v>
      </c>
      <c r="B7009">
        <v>3011815</v>
      </c>
      <c r="C7009">
        <v>1380</v>
      </c>
      <c r="D7009">
        <v>1500</v>
      </c>
      <c r="E7009"/>
      <c r="F7009" t="s">
        <v>253</v>
      </c>
      <c r="G7009">
        <v>1</v>
      </c>
      <c r="H7009">
        <v>0</v>
      </c>
      <c r="I7009">
        <v>0</v>
      </c>
      <c r="J7009">
        <v>0</v>
      </c>
      <c r="K7009">
        <v>0</v>
      </c>
      <c r="L7009">
        <v>0</v>
      </c>
      <c r="M7009" t="s">
        <v>8725</v>
      </c>
    </row>
    <row r="7010" spans="1:13">
      <c r="A7010" s="13">
        <f t="shared" si="109"/>
        <v>2</v>
      </c>
      <c r="B7010">
        <v>3011816</v>
      </c>
      <c r="C7010">
        <v>1380</v>
      </c>
      <c r="D7010">
        <v>1501</v>
      </c>
      <c r="E7010"/>
      <c r="F7010" t="s">
        <v>253</v>
      </c>
      <c r="G7010">
        <v>2</v>
      </c>
      <c r="H7010">
        <v>0</v>
      </c>
      <c r="I7010">
        <v>0</v>
      </c>
      <c r="J7010">
        <v>0</v>
      </c>
      <c r="K7010">
        <v>0</v>
      </c>
      <c r="L7010">
        <v>0</v>
      </c>
      <c r="M7010" t="s">
        <v>5031</v>
      </c>
    </row>
    <row r="7011" spans="1:13">
      <c r="A7011" s="13">
        <f t="shared" si="109"/>
        <v>1</v>
      </c>
      <c r="B7011">
        <v>3011820</v>
      </c>
      <c r="C7011">
        <v>1380</v>
      </c>
      <c r="D7011">
        <v>1500</v>
      </c>
      <c r="E7011"/>
      <c r="F7011" t="s">
        <v>253</v>
      </c>
      <c r="G7011">
        <v>1</v>
      </c>
      <c r="H7011">
        <v>0</v>
      </c>
      <c r="I7011">
        <v>0</v>
      </c>
      <c r="J7011">
        <v>0</v>
      </c>
      <c r="K7011">
        <v>0</v>
      </c>
      <c r="L7011">
        <v>0</v>
      </c>
      <c r="M7011" t="s">
        <v>5032</v>
      </c>
    </row>
    <row r="7012" spans="1:13">
      <c r="A7012" s="13">
        <f t="shared" si="109"/>
        <v>6</v>
      </c>
      <c r="B7012">
        <v>3011821</v>
      </c>
      <c r="C7012">
        <v>1380</v>
      </c>
      <c r="D7012">
        <v>1501</v>
      </c>
      <c r="E7012"/>
      <c r="F7012" t="s">
        <v>253</v>
      </c>
      <c r="G7012">
        <v>6</v>
      </c>
      <c r="H7012">
        <v>0</v>
      </c>
      <c r="I7012">
        <v>0</v>
      </c>
      <c r="J7012">
        <v>0</v>
      </c>
      <c r="K7012">
        <v>0</v>
      </c>
      <c r="L7012">
        <v>0</v>
      </c>
      <c r="M7012" t="s">
        <v>5033</v>
      </c>
    </row>
    <row r="7013" spans="1:13">
      <c r="A7013" s="13">
        <f t="shared" si="109"/>
        <v>2</v>
      </c>
      <c r="B7013">
        <v>3011822</v>
      </c>
      <c r="C7013">
        <v>1380</v>
      </c>
      <c r="D7013">
        <v>1501</v>
      </c>
      <c r="E7013"/>
      <c r="F7013" t="s">
        <v>253</v>
      </c>
      <c r="G7013">
        <v>2</v>
      </c>
      <c r="H7013">
        <v>0</v>
      </c>
      <c r="I7013">
        <v>0</v>
      </c>
      <c r="J7013">
        <v>0</v>
      </c>
      <c r="K7013">
        <v>0</v>
      </c>
      <c r="L7013">
        <v>0</v>
      </c>
      <c r="M7013" t="s">
        <v>5034</v>
      </c>
    </row>
    <row r="7014" spans="1:13">
      <c r="A7014" s="13">
        <f t="shared" si="109"/>
        <v>6</v>
      </c>
      <c r="B7014">
        <v>3011824</v>
      </c>
      <c r="C7014">
        <v>1380</v>
      </c>
      <c r="D7014">
        <v>1501</v>
      </c>
      <c r="E7014"/>
      <c r="F7014" t="s">
        <v>253</v>
      </c>
      <c r="G7014">
        <v>6</v>
      </c>
      <c r="H7014">
        <v>0</v>
      </c>
      <c r="I7014">
        <v>0</v>
      </c>
      <c r="J7014">
        <v>0</v>
      </c>
      <c r="K7014">
        <v>0</v>
      </c>
      <c r="L7014">
        <v>0</v>
      </c>
      <c r="M7014" t="s">
        <v>5035</v>
      </c>
    </row>
    <row r="7015" spans="1:13">
      <c r="A7015" s="13">
        <f t="shared" si="109"/>
        <v>7</v>
      </c>
      <c r="B7015">
        <v>3011825</v>
      </c>
      <c r="C7015">
        <v>1380</v>
      </c>
      <c r="D7015">
        <v>1501</v>
      </c>
      <c r="E7015"/>
      <c r="F7015" t="s">
        <v>253</v>
      </c>
      <c r="G7015">
        <v>7</v>
      </c>
      <c r="H7015">
        <v>0</v>
      </c>
      <c r="I7015">
        <v>0</v>
      </c>
      <c r="J7015">
        <v>0</v>
      </c>
      <c r="K7015">
        <v>0</v>
      </c>
      <c r="L7015">
        <v>0</v>
      </c>
      <c r="M7015" t="s">
        <v>5036</v>
      </c>
    </row>
    <row r="7016" spans="1:13">
      <c r="A7016" s="13">
        <f t="shared" si="109"/>
        <v>28</v>
      </c>
      <c r="B7016">
        <v>3011832</v>
      </c>
      <c r="C7016">
        <v>1380</v>
      </c>
      <c r="D7016">
        <v>1500</v>
      </c>
      <c r="E7016"/>
      <c r="F7016" t="s">
        <v>289</v>
      </c>
      <c r="G7016">
        <v>28</v>
      </c>
      <c r="H7016">
        <v>0</v>
      </c>
      <c r="I7016">
        <v>0</v>
      </c>
      <c r="J7016">
        <v>0</v>
      </c>
      <c r="K7016">
        <v>0</v>
      </c>
      <c r="L7016">
        <v>0</v>
      </c>
      <c r="M7016" t="s">
        <v>5037</v>
      </c>
    </row>
    <row r="7017" spans="1:13">
      <c r="A7017" s="13">
        <f t="shared" si="109"/>
        <v>1</v>
      </c>
      <c r="B7017">
        <v>3011835</v>
      </c>
      <c r="C7017">
        <v>1380</v>
      </c>
      <c r="D7017">
        <v>1500</v>
      </c>
      <c r="E7017"/>
      <c r="F7017" t="s">
        <v>253</v>
      </c>
      <c r="G7017">
        <v>1</v>
      </c>
      <c r="H7017">
        <v>0</v>
      </c>
      <c r="I7017">
        <v>0</v>
      </c>
      <c r="J7017">
        <v>0</v>
      </c>
      <c r="K7017">
        <v>0</v>
      </c>
      <c r="L7017">
        <v>0</v>
      </c>
      <c r="M7017" t="s">
        <v>8015</v>
      </c>
    </row>
    <row r="7018" spans="1:13">
      <c r="A7018" s="13">
        <f t="shared" si="109"/>
        <v>5</v>
      </c>
      <c r="B7018">
        <v>3011836</v>
      </c>
      <c r="C7018">
        <v>1380</v>
      </c>
      <c r="D7018">
        <v>1500</v>
      </c>
      <c r="E7018"/>
      <c r="F7018" t="s">
        <v>253</v>
      </c>
      <c r="G7018">
        <v>5</v>
      </c>
      <c r="H7018">
        <v>0</v>
      </c>
      <c r="I7018">
        <v>0</v>
      </c>
      <c r="J7018">
        <v>0</v>
      </c>
      <c r="K7018">
        <v>0</v>
      </c>
      <c r="L7018">
        <v>0</v>
      </c>
      <c r="M7018" t="s">
        <v>5038</v>
      </c>
    </row>
    <row r="7019" spans="1:13">
      <c r="A7019" s="13">
        <f t="shared" si="109"/>
        <v>23</v>
      </c>
      <c r="B7019">
        <v>3011837</v>
      </c>
      <c r="C7019">
        <v>1380</v>
      </c>
      <c r="D7019">
        <v>1500</v>
      </c>
      <c r="E7019"/>
      <c r="F7019" t="s">
        <v>289</v>
      </c>
      <c r="G7019">
        <v>23</v>
      </c>
      <c r="H7019">
        <v>0</v>
      </c>
      <c r="I7019">
        <v>0</v>
      </c>
      <c r="J7019">
        <v>0</v>
      </c>
      <c r="K7019">
        <v>0</v>
      </c>
      <c r="L7019">
        <v>0</v>
      </c>
      <c r="M7019" t="s">
        <v>5039</v>
      </c>
    </row>
    <row r="7020" spans="1:13">
      <c r="A7020" s="13">
        <f t="shared" si="109"/>
        <v>40</v>
      </c>
      <c r="B7020">
        <v>3011838</v>
      </c>
      <c r="C7020">
        <v>1400</v>
      </c>
      <c r="D7020">
        <v>1500</v>
      </c>
      <c r="E7020"/>
      <c r="F7020" t="s">
        <v>253</v>
      </c>
      <c r="G7020">
        <v>40</v>
      </c>
      <c r="H7020">
        <v>0</v>
      </c>
      <c r="I7020">
        <v>0</v>
      </c>
      <c r="J7020">
        <v>0</v>
      </c>
      <c r="K7020">
        <v>0</v>
      </c>
      <c r="L7020">
        <v>0</v>
      </c>
      <c r="M7020" t="s">
        <v>7587</v>
      </c>
    </row>
    <row r="7021" spans="1:13">
      <c r="A7021" s="13">
        <f t="shared" si="109"/>
        <v>423</v>
      </c>
      <c r="B7021">
        <v>3011839</v>
      </c>
      <c r="C7021">
        <v>1400</v>
      </c>
      <c r="D7021">
        <v>1500</v>
      </c>
      <c r="E7021"/>
      <c r="F7021" t="s">
        <v>253</v>
      </c>
      <c r="G7021">
        <v>423</v>
      </c>
      <c r="H7021">
        <v>0</v>
      </c>
      <c r="I7021">
        <v>0</v>
      </c>
      <c r="J7021">
        <v>0</v>
      </c>
      <c r="K7021">
        <v>0</v>
      </c>
      <c r="L7021">
        <v>0</v>
      </c>
      <c r="M7021" t="s">
        <v>5021</v>
      </c>
    </row>
    <row r="7022" spans="1:13">
      <c r="A7022" s="13">
        <f t="shared" si="109"/>
        <v>1</v>
      </c>
      <c r="B7022">
        <v>3011840</v>
      </c>
      <c r="C7022">
        <v>1400</v>
      </c>
      <c r="D7022">
        <v>1500</v>
      </c>
      <c r="E7022"/>
      <c r="F7022" t="s">
        <v>253</v>
      </c>
      <c r="G7022">
        <v>1</v>
      </c>
      <c r="H7022">
        <v>0</v>
      </c>
      <c r="I7022">
        <v>0</v>
      </c>
      <c r="J7022">
        <v>0</v>
      </c>
      <c r="K7022">
        <v>0</v>
      </c>
      <c r="L7022">
        <v>0</v>
      </c>
      <c r="M7022" t="s">
        <v>5040</v>
      </c>
    </row>
    <row r="7023" spans="1:13">
      <c r="A7023" s="13">
        <f t="shared" si="109"/>
        <v>3</v>
      </c>
      <c r="B7023">
        <v>3011841</v>
      </c>
      <c r="C7023">
        <v>1400</v>
      </c>
      <c r="D7023">
        <v>1500</v>
      </c>
      <c r="E7023"/>
      <c r="F7023" t="s">
        <v>253</v>
      </c>
      <c r="G7023">
        <v>3</v>
      </c>
      <c r="H7023">
        <v>0</v>
      </c>
      <c r="I7023">
        <v>0</v>
      </c>
      <c r="J7023">
        <v>0</v>
      </c>
      <c r="K7023">
        <v>0</v>
      </c>
      <c r="L7023">
        <v>0</v>
      </c>
      <c r="M7023" t="s">
        <v>5041</v>
      </c>
    </row>
    <row r="7024" spans="1:13">
      <c r="A7024" s="13">
        <f t="shared" si="109"/>
        <v>8</v>
      </c>
      <c r="B7024">
        <v>3011842</v>
      </c>
      <c r="C7024">
        <v>1400</v>
      </c>
      <c r="D7024">
        <v>1500</v>
      </c>
      <c r="E7024"/>
      <c r="F7024" t="s">
        <v>253</v>
      </c>
      <c r="G7024">
        <v>8</v>
      </c>
      <c r="H7024">
        <v>0</v>
      </c>
      <c r="I7024">
        <v>0</v>
      </c>
      <c r="J7024">
        <v>0</v>
      </c>
      <c r="K7024">
        <v>0</v>
      </c>
      <c r="L7024">
        <v>0</v>
      </c>
      <c r="M7024" t="s">
        <v>5042</v>
      </c>
    </row>
    <row r="7025" spans="1:13">
      <c r="A7025" s="13">
        <f t="shared" si="109"/>
        <v>1</v>
      </c>
      <c r="B7025">
        <v>3011843</v>
      </c>
      <c r="C7025">
        <v>1400</v>
      </c>
      <c r="D7025">
        <v>1500</v>
      </c>
      <c r="E7025"/>
      <c r="F7025" t="s">
        <v>253</v>
      </c>
      <c r="G7025">
        <v>1</v>
      </c>
      <c r="H7025">
        <v>0</v>
      </c>
      <c r="I7025">
        <v>0</v>
      </c>
      <c r="J7025">
        <v>0</v>
      </c>
      <c r="K7025">
        <v>0</v>
      </c>
      <c r="L7025">
        <v>0</v>
      </c>
      <c r="M7025" t="s">
        <v>5043</v>
      </c>
    </row>
    <row r="7026" spans="1:13">
      <c r="A7026" s="13">
        <f t="shared" si="109"/>
        <v>10</v>
      </c>
      <c r="B7026">
        <v>3011844</v>
      </c>
      <c r="C7026">
        <v>1400</v>
      </c>
      <c r="D7026">
        <v>1500</v>
      </c>
      <c r="E7026"/>
      <c r="F7026" t="s">
        <v>253</v>
      </c>
      <c r="G7026">
        <v>10</v>
      </c>
      <c r="H7026">
        <v>0</v>
      </c>
      <c r="I7026">
        <v>0</v>
      </c>
      <c r="J7026">
        <v>0</v>
      </c>
      <c r="K7026">
        <v>0</v>
      </c>
      <c r="L7026">
        <v>0</v>
      </c>
      <c r="M7026" t="s">
        <v>9100</v>
      </c>
    </row>
    <row r="7027" spans="1:13">
      <c r="A7027" s="13">
        <f t="shared" si="109"/>
        <v>1</v>
      </c>
      <c r="B7027">
        <v>3011845</v>
      </c>
      <c r="C7027">
        <v>1400</v>
      </c>
      <c r="D7027">
        <v>1500</v>
      </c>
      <c r="E7027"/>
      <c r="F7027" t="s">
        <v>253</v>
      </c>
      <c r="G7027">
        <v>1</v>
      </c>
      <c r="H7027">
        <v>0</v>
      </c>
      <c r="I7027">
        <v>0</v>
      </c>
      <c r="J7027">
        <v>0</v>
      </c>
      <c r="K7027">
        <v>0</v>
      </c>
      <c r="L7027">
        <v>0</v>
      </c>
      <c r="M7027" t="s">
        <v>8040</v>
      </c>
    </row>
    <row r="7028" spans="1:13">
      <c r="A7028" s="13">
        <f t="shared" si="109"/>
        <v>4</v>
      </c>
      <c r="B7028">
        <v>3011846</v>
      </c>
      <c r="C7028">
        <v>1400</v>
      </c>
      <c r="D7028">
        <v>1500</v>
      </c>
      <c r="E7028"/>
      <c r="F7028" t="s">
        <v>253</v>
      </c>
      <c r="G7028">
        <v>4</v>
      </c>
      <c r="H7028">
        <v>0</v>
      </c>
      <c r="I7028">
        <v>0</v>
      </c>
      <c r="J7028">
        <v>0</v>
      </c>
      <c r="K7028">
        <v>0</v>
      </c>
      <c r="L7028">
        <v>0</v>
      </c>
      <c r="M7028" t="s">
        <v>5044</v>
      </c>
    </row>
    <row r="7029" spans="1:13">
      <c r="A7029" s="13">
        <f t="shared" si="109"/>
        <v>50</v>
      </c>
      <c r="B7029">
        <v>3011847</v>
      </c>
      <c r="C7029">
        <v>1400</v>
      </c>
      <c r="D7029">
        <v>1500</v>
      </c>
      <c r="E7029"/>
      <c r="F7029" t="s">
        <v>289</v>
      </c>
      <c r="G7029">
        <v>50</v>
      </c>
      <c r="H7029">
        <v>0</v>
      </c>
      <c r="I7029">
        <v>0</v>
      </c>
      <c r="J7029">
        <v>0</v>
      </c>
      <c r="K7029">
        <v>0</v>
      </c>
      <c r="L7029">
        <v>0</v>
      </c>
      <c r="M7029" t="s">
        <v>8594</v>
      </c>
    </row>
    <row r="7030" spans="1:13">
      <c r="A7030" s="13">
        <f t="shared" si="109"/>
        <v>63</v>
      </c>
      <c r="B7030">
        <v>3011848</v>
      </c>
      <c r="C7030">
        <v>1400</v>
      </c>
      <c r="D7030">
        <v>1500</v>
      </c>
      <c r="E7030"/>
      <c r="F7030" t="s">
        <v>289</v>
      </c>
      <c r="G7030">
        <v>63</v>
      </c>
      <c r="H7030">
        <v>0</v>
      </c>
      <c r="I7030">
        <v>0</v>
      </c>
      <c r="J7030">
        <v>0</v>
      </c>
      <c r="K7030">
        <v>0</v>
      </c>
      <c r="L7030">
        <v>0</v>
      </c>
      <c r="M7030" t="s">
        <v>5045</v>
      </c>
    </row>
    <row r="7031" spans="1:13">
      <c r="A7031" s="13">
        <f t="shared" si="109"/>
        <v>2</v>
      </c>
      <c r="B7031">
        <v>3011849</v>
      </c>
      <c r="C7031">
        <v>1380</v>
      </c>
      <c r="D7031">
        <v>1500</v>
      </c>
      <c r="E7031"/>
      <c r="F7031" t="s">
        <v>253</v>
      </c>
      <c r="G7031">
        <v>2</v>
      </c>
      <c r="H7031">
        <v>0</v>
      </c>
      <c r="I7031">
        <v>0</v>
      </c>
      <c r="J7031">
        <v>0</v>
      </c>
      <c r="K7031">
        <v>0</v>
      </c>
      <c r="L7031">
        <v>0</v>
      </c>
      <c r="M7031" t="s">
        <v>5046</v>
      </c>
    </row>
    <row r="7032" spans="1:13">
      <c r="A7032" s="13">
        <f t="shared" si="109"/>
        <v>62</v>
      </c>
      <c r="B7032">
        <v>3011850</v>
      </c>
      <c r="C7032">
        <v>1380</v>
      </c>
      <c r="D7032">
        <v>1501</v>
      </c>
      <c r="E7032"/>
      <c r="F7032" t="s">
        <v>253</v>
      </c>
      <c r="G7032">
        <v>62</v>
      </c>
      <c r="H7032">
        <v>0</v>
      </c>
      <c r="I7032">
        <v>0</v>
      </c>
      <c r="J7032">
        <v>0</v>
      </c>
      <c r="K7032">
        <v>0</v>
      </c>
      <c r="L7032">
        <v>0</v>
      </c>
      <c r="M7032" t="s">
        <v>5047</v>
      </c>
    </row>
    <row r="7033" spans="1:13">
      <c r="A7033" s="13">
        <f t="shared" si="109"/>
        <v>1</v>
      </c>
      <c r="B7033">
        <v>3011851</v>
      </c>
      <c r="C7033">
        <v>1380</v>
      </c>
      <c r="D7033">
        <v>1501</v>
      </c>
      <c r="E7033"/>
      <c r="F7033" t="s">
        <v>253</v>
      </c>
      <c r="G7033">
        <v>1</v>
      </c>
      <c r="H7033">
        <v>0</v>
      </c>
      <c r="I7033">
        <v>0</v>
      </c>
      <c r="J7033">
        <v>0</v>
      </c>
      <c r="K7033">
        <v>0</v>
      </c>
      <c r="L7033">
        <v>0</v>
      </c>
      <c r="M7033" t="s">
        <v>5048</v>
      </c>
    </row>
    <row r="7034" spans="1:13">
      <c r="A7034" s="13">
        <f t="shared" si="109"/>
        <v>2</v>
      </c>
      <c r="B7034">
        <v>3011859</v>
      </c>
      <c r="C7034">
        <v>1380</v>
      </c>
      <c r="D7034">
        <v>1501</v>
      </c>
      <c r="E7034"/>
      <c r="F7034" t="s">
        <v>253</v>
      </c>
      <c r="G7034">
        <v>2</v>
      </c>
      <c r="H7034">
        <v>0</v>
      </c>
      <c r="I7034">
        <v>0</v>
      </c>
      <c r="J7034">
        <v>0</v>
      </c>
      <c r="K7034">
        <v>0</v>
      </c>
      <c r="L7034">
        <v>0</v>
      </c>
      <c r="M7034" t="s">
        <v>5049</v>
      </c>
    </row>
    <row r="7035" spans="1:13">
      <c r="A7035" s="13">
        <f t="shared" si="109"/>
        <v>2</v>
      </c>
      <c r="B7035">
        <v>3011859</v>
      </c>
      <c r="C7035">
        <v>1400</v>
      </c>
      <c r="D7035">
        <v>1500</v>
      </c>
      <c r="E7035"/>
      <c r="F7035" t="s">
        <v>253</v>
      </c>
      <c r="G7035">
        <v>2</v>
      </c>
      <c r="H7035">
        <v>0</v>
      </c>
      <c r="I7035">
        <v>0</v>
      </c>
      <c r="J7035">
        <v>0</v>
      </c>
      <c r="K7035">
        <v>0</v>
      </c>
      <c r="L7035">
        <v>0</v>
      </c>
      <c r="M7035" t="s">
        <v>5049</v>
      </c>
    </row>
    <row r="7036" spans="1:13">
      <c r="A7036" s="13">
        <f t="shared" si="109"/>
        <v>1</v>
      </c>
      <c r="B7036">
        <v>3011860</v>
      </c>
      <c r="C7036">
        <v>1380</v>
      </c>
      <c r="D7036">
        <v>1500</v>
      </c>
      <c r="E7036"/>
      <c r="F7036" t="s">
        <v>253</v>
      </c>
      <c r="G7036">
        <v>1</v>
      </c>
      <c r="H7036">
        <v>0</v>
      </c>
      <c r="I7036">
        <v>0</v>
      </c>
      <c r="J7036">
        <v>0</v>
      </c>
      <c r="K7036">
        <v>0</v>
      </c>
      <c r="L7036">
        <v>0</v>
      </c>
      <c r="M7036" t="s">
        <v>5050</v>
      </c>
    </row>
    <row r="7037" spans="1:13">
      <c r="A7037" s="13">
        <f t="shared" si="109"/>
        <v>2</v>
      </c>
      <c r="B7037">
        <v>3011860</v>
      </c>
      <c r="C7037">
        <v>1400</v>
      </c>
      <c r="D7037">
        <v>1500</v>
      </c>
      <c r="E7037"/>
      <c r="F7037" t="s">
        <v>253</v>
      </c>
      <c r="G7037">
        <v>2</v>
      </c>
      <c r="H7037">
        <v>0</v>
      </c>
      <c r="I7037">
        <v>0</v>
      </c>
      <c r="J7037">
        <v>0</v>
      </c>
      <c r="K7037">
        <v>0</v>
      </c>
      <c r="L7037">
        <v>0</v>
      </c>
      <c r="M7037" t="s">
        <v>5050</v>
      </c>
    </row>
    <row r="7038" spans="1:13">
      <c r="A7038" s="13">
        <f t="shared" si="109"/>
        <v>1</v>
      </c>
      <c r="B7038">
        <v>3011861</v>
      </c>
      <c r="C7038">
        <v>1380</v>
      </c>
      <c r="D7038">
        <v>1500</v>
      </c>
      <c r="E7038"/>
      <c r="F7038" t="s">
        <v>253</v>
      </c>
      <c r="G7038">
        <v>1</v>
      </c>
      <c r="H7038">
        <v>0</v>
      </c>
      <c r="I7038">
        <v>0</v>
      </c>
      <c r="J7038">
        <v>0</v>
      </c>
      <c r="K7038">
        <v>0</v>
      </c>
      <c r="L7038">
        <v>0</v>
      </c>
      <c r="M7038" t="s">
        <v>5051</v>
      </c>
    </row>
    <row r="7039" spans="1:13">
      <c r="A7039" s="13">
        <f t="shared" si="109"/>
        <v>4</v>
      </c>
      <c r="B7039">
        <v>3011861</v>
      </c>
      <c r="C7039">
        <v>1400</v>
      </c>
      <c r="D7039">
        <v>1500</v>
      </c>
      <c r="E7039"/>
      <c r="F7039" t="s">
        <v>253</v>
      </c>
      <c r="G7039">
        <v>4</v>
      </c>
      <c r="H7039">
        <v>0</v>
      </c>
      <c r="I7039">
        <v>0</v>
      </c>
      <c r="J7039">
        <v>0</v>
      </c>
      <c r="K7039">
        <v>0</v>
      </c>
      <c r="L7039">
        <v>0</v>
      </c>
      <c r="M7039" t="s">
        <v>5051</v>
      </c>
    </row>
    <row r="7040" spans="1:13">
      <c r="A7040" s="13">
        <f t="shared" si="109"/>
        <v>1</v>
      </c>
      <c r="B7040">
        <v>3011862</v>
      </c>
      <c r="C7040">
        <v>1380</v>
      </c>
      <c r="D7040">
        <v>1500</v>
      </c>
      <c r="E7040"/>
      <c r="F7040" t="s">
        <v>253</v>
      </c>
      <c r="G7040">
        <v>1</v>
      </c>
      <c r="H7040">
        <v>0</v>
      </c>
      <c r="I7040">
        <v>0</v>
      </c>
      <c r="J7040">
        <v>0</v>
      </c>
      <c r="K7040">
        <v>0</v>
      </c>
      <c r="L7040">
        <v>0</v>
      </c>
      <c r="M7040" t="s">
        <v>5052</v>
      </c>
    </row>
    <row r="7041" spans="1:13">
      <c r="A7041" s="13">
        <f t="shared" si="109"/>
        <v>5</v>
      </c>
      <c r="B7041">
        <v>3011862</v>
      </c>
      <c r="C7041">
        <v>1400</v>
      </c>
      <c r="D7041">
        <v>1500</v>
      </c>
      <c r="E7041"/>
      <c r="F7041" t="s">
        <v>253</v>
      </c>
      <c r="G7041">
        <v>5</v>
      </c>
      <c r="H7041">
        <v>0</v>
      </c>
      <c r="I7041">
        <v>0</v>
      </c>
      <c r="J7041">
        <v>0</v>
      </c>
      <c r="K7041">
        <v>0</v>
      </c>
      <c r="L7041">
        <v>0</v>
      </c>
      <c r="M7041" t="s">
        <v>5052</v>
      </c>
    </row>
    <row r="7042" spans="1:13">
      <c r="A7042" s="13">
        <f t="shared" si="109"/>
        <v>1</v>
      </c>
      <c r="B7042">
        <v>3011864</v>
      </c>
      <c r="C7042">
        <v>1380</v>
      </c>
      <c r="D7042">
        <v>1500</v>
      </c>
      <c r="E7042"/>
      <c r="F7042" t="s">
        <v>253</v>
      </c>
      <c r="G7042">
        <v>1</v>
      </c>
      <c r="H7042">
        <v>0</v>
      </c>
      <c r="I7042">
        <v>0</v>
      </c>
      <c r="J7042">
        <v>0</v>
      </c>
      <c r="K7042">
        <v>0</v>
      </c>
      <c r="L7042">
        <v>0</v>
      </c>
      <c r="M7042" t="s">
        <v>5053</v>
      </c>
    </row>
    <row r="7043" spans="1:13">
      <c r="A7043" s="13">
        <f t="shared" ref="A7043:A7106" si="110">G7043+H7043+I7043</f>
        <v>7</v>
      </c>
      <c r="B7043">
        <v>3011864</v>
      </c>
      <c r="C7043">
        <v>1400</v>
      </c>
      <c r="D7043">
        <v>1500</v>
      </c>
      <c r="E7043"/>
      <c r="F7043" t="s">
        <v>253</v>
      </c>
      <c r="G7043">
        <v>7</v>
      </c>
      <c r="H7043">
        <v>0</v>
      </c>
      <c r="I7043">
        <v>0</v>
      </c>
      <c r="J7043">
        <v>0</v>
      </c>
      <c r="K7043">
        <v>0</v>
      </c>
      <c r="L7043">
        <v>0</v>
      </c>
      <c r="M7043" t="s">
        <v>5053</v>
      </c>
    </row>
    <row r="7044" spans="1:13">
      <c r="A7044" s="13">
        <f t="shared" si="110"/>
        <v>7</v>
      </c>
      <c r="B7044">
        <v>3011865</v>
      </c>
      <c r="C7044">
        <v>1400</v>
      </c>
      <c r="D7044">
        <v>1500</v>
      </c>
      <c r="E7044"/>
      <c r="F7044" t="s">
        <v>253</v>
      </c>
      <c r="G7044">
        <v>7</v>
      </c>
      <c r="H7044">
        <v>0</v>
      </c>
      <c r="I7044">
        <v>0</v>
      </c>
      <c r="J7044">
        <v>0</v>
      </c>
      <c r="K7044">
        <v>0</v>
      </c>
      <c r="L7044">
        <v>0</v>
      </c>
      <c r="M7044" t="s">
        <v>5054</v>
      </c>
    </row>
    <row r="7045" spans="1:13">
      <c r="A7045" s="13">
        <f t="shared" si="110"/>
        <v>1</v>
      </c>
      <c r="B7045">
        <v>3011866</v>
      </c>
      <c r="C7045">
        <v>1380</v>
      </c>
      <c r="D7045">
        <v>1500</v>
      </c>
      <c r="E7045"/>
      <c r="F7045" t="s">
        <v>253</v>
      </c>
      <c r="G7045">
        <v>1</v>
      </c>
      <c r="H7045">
        <v>0</v>
      </c>
      <c r="I7045">
        <v>0</v>
      </c>
      <c r="J7045">
        <v>0</v>
      </c>
      <c r="K7045">
        <v>0</v>
      </c>
      <c r="L7045">
        <v>0</v>
      </c>
      <c r="M7045" t="s">
        <v>5055</v>
      </c>
    </row>
    <row r="7046" spans="1:13">
      <c r="A7046" s="13">
        <f t="shared" si="110"/>
        <v>3</v>
      </c>
      <c r="B7046">
        <v>3011866</v>
      </c>
      <c r="C7046">
        <v>1400</v>
      </c>
      <c r="D7046">
        <v>1500</v>
      </c>
      <c r="E7046"/>
      <c r="F7046" t="s">
        <v>253</v>
      </c>
      <c r="G7046">
        <v>3</v>
      </c>
      <c r="H7046">
        <v>0</v>
      </c>
      <c r="I7046">
        <v>0</v>
      </c>
      <c r="J7046">
        <v>0</v>
      </c>
      <c r="K7046">
        <v>0</v>
      </c>
      <c r="L7046">
        <v>0</v>
      </c>
      <c r="M7046" t="s">
        <v>5055</v>
      </c>
    </row>
    <row r="7047" spans="1:13">
      <c r="A7047" s="13">
        <f t="shared" si="110"/>
        <v>2</v>
      </c>
      <c r="B7047">
        <v>3011867</v>
      </c>
      <c r="C7047">
        <v>1380</v>
      </c>
      <c r="D7047">
        <v>1501</v>
      </c>
      <c r="E7047"/>
      <c r="F7047" t="s">
        <v>253</v>
      </c>
      <c r="G7047">
        <v>2</v>
      </c>
      <c r="H7047">
        <v>0</v>
      </c>
      <c r="I7047">
        <v>0</v>
      </c>
      <c r="J7047">
        <v>0</v>
      </c>
      <c r="K7047">
        <v>0</v>
      </c>
      <c r="L7047">
        <v>0</v>
      </c>
      <c r="M7047" t="s">
        <v>5056</v>
      </c>
    </row>
    <row r="7048" spans="1:13">
      <c r="A7048" s="13">
        <f t="shared" si="110"/>
        <v>2</v>
      </c>
      <c r="B7048">
        <v>3011867</v>
      </c>
      <c r="C7048">
        <v>1400</v>
      </c>
      <c r="D7048">
        <v>1500</v>
      </c>
      <c r="E7048"/>
      <c r="F7048" t="s">
        <v>253</v>
      </c>
      <c r="G7048">
        <v>2</v>
      </c>
      <c r="H7048">
        <v>0</v>
      </c>
      <c r="I7048">
        <v>0</v>
      </c>
      <c r="J7048">
        <v>0</v>
      </c>
      <c r="K7048">
        <v>0</v>
      </c>
      <c r="L7048">
        <v>0</v>
      </c>
      <c r="M7048" t="s">
        <v>5056</v>
      </c>
    </row>
    <row r="7049" spans="1:13">
      <c r="A7049" s="13">
        <f t="shared" si="110"/>
        <v>1</v>
      </c>
      <c r="B7049">
        <v>3011868</v>
      </c>
      <c r="C7049">
        <v>1380</v>
      </c>
      <c r="D7049">
        <v>1500</v>
      </c>
      <c r="E7049"/>
      <c r="F7049" t="s">
        <v>253</v>
      </c>
      <c r="G7049">
        <v>1</v>
      </c>
      <c r="H7049">
        <v>0</v>
      </c>
      <c r="I7049">
        <v>0</v>
      </c>
      <c r="J7049">
        <v>0</v>
      </c>
      <c r="K7049">
        <v>0</v>
      </c>
      <c r="L7049">
        <v>0</v>
      </c>
      <c r="M7049" t="s">
        <v>5057</v>
      </c>
    </row>
    <row r="7050" spans="1:13">
      <c r="A7050" s="13">
        <f t="shared" si="110"/>
        <v>93</v>
      </c>
      <c r="B7050">
        <v>3011869</v>
      </c>
      <c r="C7050">
        <v>1380</v>
      </c>
      <c r="D7050">
        <v>1500</v>
      </c>
      <c r="E7050"/>
      <c r="F7050" t="s">
        <v>253</v>
      </c>
      <c r="G7050">
        <v>93</v>
      </c>
      <c r="H7050">
        <v>0</v>
      </c>
      <c r="I7050">
        <v>0</v>
      </c>
      <c r="J7050">
        <v>0</v>
      </c>
      <c r="K7050">
        <v>0</v>
      </c>
      <c r="L7050">
        <v>0</v>
      </c>
      <c r="M7050" t="s">
        <v>5058</v>
      </c>
    </row>
    <row r="7051" spans="1:13">
      <c r="A7051" s="13">
        <f t="shared" si="110"/>
        <v>15</v>
      </c>
      <c r="B7051">
        <v>3011870</v>
      </c>
      <c r="C7051">
        <v>1380</v>
      </c>
      <c r="D7051">
        <v>1500</v>
      </c>
      <c r="E7051"/>
      <c r="F7051" t="s">
        <v>253</v>
      </c>
      <c r="G7051">
        <v>15</v>
      </c>
      <c r="H7051">
        <v>0</v>
      </c>
      <c r="I7051">
        <v>0</v>
      </c>
      <c r="J7051">
        <v>0</v>
      </c>
      <c r="K7051">
        <v>0</v>
      </c>
      <c r="L7051">
        <v>0</v>
      </c>
      <c r="M7051" t="s">
        <v>9335</v>
      </c>
    </row>
    <row r="7052" spans="1:13">
      <c r="A7052" s="13">
        <f t="shared" si="110"/>
        <v>1</v>
      </c>
      <c r="B7052">
        <v>3011871</v>
      </c>
      <c r="C7052">
        <v>1380</v>
      </c>
      <c r="D7052">
        <v>1500</v>
      </c>
      <c r="E7052"/>
      <c r="F7052" t="s">
        <v>253</v>
      </c>
      <c r="G7052">
        <v>1</v>
      </c>
      <c r="H7052">
        <v>0</v>
      </c>
      <c r="I7052">
        <v>0</v>
      </c>
      <c r="J7052">
        <v>0</v>
      </c>
      <c r="K7052">
        <v>0</v>
      </c>
      <c r="L7052">
        <v>0</v>
      </c>
      <c r="M7052" t="s">
        <v>5059</v>
      </c>
    </row>
    <row r="7053" spans="1:13">
      <c r="A7053" s="13">
        <f t="shared" si="110"/>
        <v>1</v>
      </c>
      <c r="B7053">
        <v>3011872</v>
      </c>
      <c r="C7053">
        <v>1380</v>
      </c>
      <c r="D7053">
        <v>1500</v>
      </c>
      <c r="E7053"/>
      <c r="F7053" t="s">
        <v>253</v>
      </c>
      <c r="G7053">
        <v>1</v>
      </c>
      <c r="H7053">
        <v>0</v>
      </c>
      <c r="I7053">
        <v>0</v>
      </c>
      <c r="J7053">
        <v>0</v>
      </c>
      <c r="K7053">
        <v>0</v>
      </c>
      <c r="L7053">
        <v>0</v>
      </c>
      <c r="M7053" t="s">
        <v>5060</v>
      </c>
    </row>
    <row r="7054" spans="1:13">
      <c r="A7054" s="13">
        <f t="shared" si="110"/>
        <v>1</v>
      </c>
      <c r="B7054">
        <v>3011873</v>
      </c>
      <c r="C7054">
        <v>1380</v>
      </c>
      <c r="D7054">
        <v>1500</v>
      </c>
      <c r="E7054"/>
      <c r="F7054" t="s">
        <v>253</v>
      </c>
      <c r="G7054">
        <v>1</v>
      </c>
      <c r="H7054">
        <v>0</v>
      </c>
      <c r="I7054">
        <v>0</v>
      </c>
      <c r="J7054">
        <v>0</v>
      </c>
      <c r="K7054">
        <v>0</v>
      </c>
      <c r="L7054">
        <v>0</v>
      </c>
      <c r="M7054" t="s">
        <v>5061</v>
      </c>
    </row>
    <row r="7055" spans="1:13">
      <c r="A7055" s="13">
        <f t="shared" si="110"/>
        <v>103</v>
      </c>
      <c r="B7055">
        <v>3011874</v>
      </c>
      <c r="C7055">
        <v>1380</v>
      </c>
      <c r="D7055">
        <v>1500</v>
      </c>
      <c r="E7055"/>
      <c r="F7055" t="s">
        <v>253</v>
      </c>
      <c r="G7055">
        <v>103</v>
      </c>
      <c r="H7055">
        <v>0</v>
      </c>
      <c r="I7055">
        <v>0</v>
      </c>
      <c r="J7055">
        <v>0</v>
      </c>
      <c r="K7055">
        <v>0</v>
      </c>
      <c r="L7055">
        <v>0</v>
      </c>
      <c r="M7055" t="s">
        <v>5062</v>
      </c>
    </row>
    <row r="7056" spans="1:13">
      <c r="A7056" s="13">
        <f t="shared" si="110"/>
        <v>2</v>
      </c>
      <c r="B7056">
        <v>3011875</v>
      </c>
      <c r="C7056">
        <v>1380</v>
      </c>
      <c r="D7056">
        <v>1501</v>
      </c>
      <c r="E7056"/>
      <c r="F7056" t="s">
        <v>253</v>
      </c>
      <c r="G7056">
        <v>2</v>
      </c>
      <c r="H7056">
        <v>0</v>
      </c>
      <c r="I7056">
        <v>0</v>
      </c>
      <c r="J7056">
        <v>0</v>
      </c>
      <c r="K7056">
        <v>0</v>
      </c>
      <c r="L7056">
        <v>0</v>
      </c>
      <c r="M7056" t="s">
        <v>5063</v>
      </c>
    </row>
    <row r="7057" spans="1:13">
      <c r="A7057" s="13">
        <f t="shared" si="110"/>
        <v>2</v>
      </c>
      <c r="B7057">
        <v>3011876</v>
      </c>
      <c r="C7057">
        <v>1380</v>
      </c>
      <c r="D7057">
        <v>1501</v>
      </c>
      <c r="E7057"/>
      <c r="F7057" t="s">
        <v>253</v>
      </c>
      <c r="G7057">
        <v>2</v>
      </c>
      <c r="H7057">
        <v>0</v>
      </c>
      <c r="I7057">
        <v>0</v>
      </c>
      <c r="J7057">
        <v>0</v>
      </c>
      <c r="K7057">
        <v>0</v>
      </c>
      <c r="L7057">
        <v>0</v>
      </c>
      <c r="M7057" t="s">
        <v>5064</v>
      </c>
    </row>
    <row r="7058" spans="1:13">
      <c r="A7058" s="13">
        <f t="shared" si="110"/>
        <v>2</v>
      </c>
      <c r="B7058">
        <v>3011876</v>
      </c>
      <c r="C7058">
        <v>1400</v>
      </c>
      <c r="D7058">
        <v>1500</v>
      </c>
      <c r="E7058"/>
      <c r="F7058" t="s">
        <v>253</v>
      </c>
      <c r="G7058">
        <v>2</v>
      </c>
      <c r="H7058">
        <v>0</v>
      </c>
      <c r="I7058">
        <v>0</v>
      </c>
      <c r="J7058">
        <v>0</v>
      </c>
      <c r="K7058">
        <v>0</v>
      </c>
      <c r="L7058">
        <v>0</v>
      </c>
      <c r="M7058" t="s">
        <v>5064</v>
      </c>
    </row>
    <row r="7059" spans="1:13">
      <c r="A7059" s="13">
        <f t="shared" si="110"/>
        <v>2</v>
      </c>
      <c r="B7059">
        <v>3011877</v>
      </c>
      <c r="C7059">
        <v>1380</v>
      </c>
      <c r="D7059">
        <v>1500</v>
      </c>
      <c r="E7059"/>
      <c r="F7059" t="s">
        <v>253</v>
      </c>
      <c r="G7059">
        <v>2</v>
      </c>
      <c r="H7059">
        <v>0</v>
      </c>
      <c r="I7059">
        <v>0</v>
      </c>
      <c r="J7059">
        <v>0</v>
      </c>
      <c r="K7059">
        <v>0</v>
      </c>
      <c r="L7059">
        <v>0</v>
      </c>
      <c r="M7059" t="s">
        <v>5065</v>
      </c>
    </row>
    <row r="7060" spans="1:13">
      <c r="A7060" s="13">
        <f t="shared" si="110"/>
        <v>1</v>
      </c>
      <c r="B7060">
        <v>3011878</v>
      </c>
      <c r="C7060">
        <v>1380</v>
      </c>
      <c r="D7060">
        <v>1500</v>
      </c>
      <c r="E7060"/>
      <c r="F7060" t="s">
        <v>253</v>
      </c>
      <c r="G7060">
        <v>1</v>
      </c>
      <c r="H7060">
        <v>0</v>
      </c>
      <c r="I7060">
        <v>0</v>
      </c>
      <c r="J7060">
        <v>0</v>
      </c>
      <c r="K7060">
        <v>0</v>
      </c>
      <c r="L7060">
        <v>0</v>
      </c>
      <c r="M7060" t="s">
        <v>5066</v>
      </c>
    </row>
    <row r="7061" spans="1:13">
      <c r="A7061" s="13">
        <f t="shared" si="110"/>
        <v>2</v>
      </c>
      <c r="B7061">
        <v>3011878</v>
      </c>
      <c r="C7061">
        <v>1400</v>
      </c>
      <c r="D7061">
        <v>1500</v>
      </c>
      <c r="E7061"/>
      <c r="F7061" t="s">
        <v>253</v>
      </c>
      <c r="G7061">
        <v>2</v>
      </c>
      <c r="H7061">
        <v>0</v>
      </c>
      <c r="I7061">
        <v>0</v>
      </c>
      <c r="J7061">
        <v>0</v>
      </c>
      <c r="K7061">
        <v>0</v>
      </c>
      <c r="L7061">
        <v>0</v>
      </c>
      <c r="M7061" t="s">
        <v>5066</v>
      </c>
    </row>
    <row r="7062" spans="1:13">
      <c r="A7062" s="13">
        <f t="shared" si="110"/>
        <v>1</v>
      </c>
      <c r="B7062">
        <v>3011879</v>
      </c>
      <c r="C7062">
        <v>1380</v>
      </c>
      <c r="D7062">
        <v>1501</v>
      </c>
      <c r="E7062"/>
      <c r="F7062" t="s">
        <v>253</v>
      </c>
      <c r="G7062">
        <v>1</v>
      </c>
      <c r="H7062">
        <v>0</v>
      </c>
      <c r="I7062">
        <v>0</v>
      </c>
      <c r="J7062">
        <v>0</v>
      </c>
      <c r="K7062">
        <v>0</v>
      </c>
      <c r="L7062">
        <v>0</v>
      </c>
      <c r="M7062" t="s">
        <v>5067</v>
      </c>
    </row>
    <row r="7063" spans="1:13">
      <c r="A7063" s="13">
        <f t="shared" si="110"/>
        <v>4</v>
      </c>
      <c r="B7063">
        <v>3011879</v>
      </c>
      <c r="C7063">
        <v>1400</v>
      </c>
      <c r="D7063">
        <v>1500</v>
      </c>
      <c r="E7063"/>
      <c r="F7063" t="s">
        <v>253</v>
      </c>
      <c r="G7063">
        <v>4</v>
      </c>
      <c r="H7063">
        <v>0</v>
      </c>
      <c r="I7063">
        <v>0</v>
      </c>
      <c r="J7063">
        <v>0</v>
      </c>
      <c r="K7063">
        <v>0</v>
      </c>
      <c r="L7063">
        <v>0</v>
      </c>
      <c r="M7063" t="s">
        <v>5067</v>
      </c>
    </row>
    <row r="7064" spans="1:13">
      <c r="A7064" s="13">
        <f t="shared" si="110"/>
        <v>6</v>
      </c>
      <c r="B7064">
        <v>3011880</v>
      </c>
      <c r="C7064">
        <v>1380</v>
      </c>
      <c r="D7064">
        <v>1501</v>
      </c>
      <c r="E7064"/>
      <c r="F7064" t="s">
        <v>253</v>
      </c>
      <c r="G7064">
        <v>6</v>
      </c>
      <c r="H7064">
        <v>0</v>
      </c>
      <c r="I7064">
        <v>0</v>
      </c>
      <c r="J7064">
        <v>0</v>
      </c>
      <c r="K7064">
        <v>0</v>
      </c>
      <c r="L7064">
        <v>0</v>
      </c>
      <c r="M7064" t="s">
        <v>5068</v>
      </c>
    </row>
    <row r="7065" spans="1:13">
      <c r="A7065" s="13">
        <f t="shared" si="110"/>
        <v>20</v>
      </c>
      <c r="B7065">
        <v>3011881</v>
      </c>
      <c r="C7065">
        <v>1380</v>
      </c>
      <c r="D7065">
        <v>1500</v>
      </c>
      <c r="E7065"/>
      <c r="F7065" t="s">
        <v>253</v>
      </c>
      <c r="G7065">
        <v>20</v>
      </c>
      <c r="H7065">
        <v>0</v>
      </c>
      <c r="I7065">
        <v>0</v>
      </c>
      <c r="J7065">
        <v>0</v>
      </c>
      <c r="K7065">
        <v>0</v>
      </c>
      <c r="L7065">
        <v>0</v>
      </c>
      <c r="M7065" t="s">
        <v>9271</v>
      </c>
    </row>
    <row r="7066" spans="1:13">
      <c r="A7066" s="13">
        <f t="shared" si="110"/>
        <v>10</v>
      </c>
      <c r="B7066">
        <v>3011882</v>
      </c>
      <c r="C7066">
        <v>1380</v>
      </c>
      <c r="D7066">
        <v>1500</v>
      </c>
      <c r="E7066"/>
      <c r="F7066" t="s">
        <v>253</v>
      </c>
      <c r="G7066">
        <v>10</v>
      </c>
      <c r="H7066">
        <v>0</v>
      </c>
      <c r="I7066">
        <v>0</v>
      </c>
      <c r="J7066">
        <v>0</v>
      </c>
      <c r="K7066">
        <v>0</v>
      </c>
      <c r="L7066">
        <v>0</v>
      </c>
      <c r="M7066" t="s">
        <v>8150</v>
      </c>
    </row>
    <row r="7067" spans="1:13">
      <c r="A7067" s="13">
        <f t="shared" si="110"/>
        <v>2</v>
      </c>
      <c r="B7067">
        <v>3011883</v>
      </c>
      <c r="C7067">
        <v>1380</v>
      </c>
      <c r="D7067">
        <v>1500</v>
      </c>
      <c r="E7067"/>
      <c r="F7067" t="s">
        <v>253</v>
      </c>
      <c r="G7067">
        <v>2</v>
      </c>
      <c r="H7067">
        <v>0</v>
      </c>
      <c r="I7067">
        <v>0</v>
      </c>
      <c r="J7067">
        <v>0</v>
      </c>
      <c r="K7067">
        <v>0</v>
      </c>
      <c r="L7067">
        <v>0</v>
      </c>
      <c r="M7067" t="s">
        <v>9272</v>
      </c>
    </row>
    <row r="7068" spans="1:13">
      <c r="A7068" s="13">
        <f t="shared" si="110"/>
        <v>1</v>
      </c>
      <c r="B7068">
        <v>3011884</v>
      </c>
      <c r="C7068">
        <v>1380</v>
      </c>
      <c r="D7068">
        <v>1500</v>
      </c>
      <c r="E7068"/>
      <c r="F7068" t="s">
        <v>253</v>
      </c>
      <c r="G7068">
        <v>1</v>
      </c>
      <c r="H7068">
        <v>0</v>
      </c>
      <c r="I7068">
        <v>0</v>
      </c>
      <c r="J7068">
        <v>0</v>
      </c>
      <c r="K7068">
        <v>0</v>
      </c>
      <c r="L7068">
        <v>0</v>
      </c>
      <c r="M7068" t="s">
        <v>8595</v>
      </c>
    </row>
    <row r="7069" spans="1:13">
      <c r="A7069" s="13">
        <f t="shared" si="110"/>
        <v>2</v>
      </c>
      <c r="B7069">
        <v>3011884</v>
      </c>
      <c r="C7069">
        <v>1400</v>
      </c>
      <c r="D7069">
        <v>1500</v>
      </c>
      <c r="E7069"/>
      <c r="F7069" t="s">
        <v>253</v>
      </c>
      <c r="G7069">
        <v>2</v>
      </c>
      <c r="H7069">
        <v>0</v>
      </c>
      <c r="I7069">
        <v>0</v>
      </c>
      <c r="J7069">
        <v>0</v>
      </c>
      <c r="K7069">
        <v>0</v>
      </c>
      <c r="L7069">
        <v>0</v>
      </c>
      <c r="M7069" t="s">
        <v>8595</v>
      </c>
    </row>
    <row r="7070" spans="1:13">
      <c r="A7070" s="13">
        <f t="shared" si="110"/>
        <v>1</v>
      </c>
      <c r="B7070">
        <v>3011885</v>
      </c>
      <c r="C7070">
        <v>1380</v>
      </c>
      <c r="D7070">
        <v>1500</v>
      </c>
      <c r="E7070"/>
      <c r="F7070" t="s">
        <v>253</v>
      </c>
      <c r="G7070">
        <v>1</v>
      </c>
      <c r="H7070">
        <v>0</v>
      </c>
      <c r="I7070">
        <v>0</v>
      </c>
      <c r="J7070">
        <v>0</v>
      </c>
      <c r="K7070">
        <v>0</v>
      </c>
      <c r="L7070">
        <v>0</v>
      </c>
      <c r="M7070" t="s">
        <v>5069</v>
      </c>
    </row>
    <row r="7071" spans="1:13">
      <c r="A7071" s="13">
        <f t="shared" si="110"/>
        <v>2</v>
      </c>
      <c r="B7071">
        <v>3011885</v>
      </c>
      <c r="C7071">
        <v>1400</v>
      </c>
      <c r="D7071">
        <v>1500</v>
      </c>
      <c r="E7071"/>
      <c r="F7071" t="s">
        <v>253</v>
      </c>
      <c r="G7071">
        <v>2</v>
      </c>
      <c r="H7071">
        <v>0</v>
      </c>
      <c r="I7071">
        <v>0</v>
      </c>
      <c r="J7071">
        <v>0</v>
      </c>
      <c r="K7071">
        <v>0</v>
      </c>
      <c r="L7071">
        <v>0</v>
      </c>
      <c r="M7071" t="s">
        <v>5069</v>
      </c>
    </row>
    <row r="7072" spans="1:13">
      <c r="A7072" s="13">
        <f t="shared" si="110"/>
        <v>4</v>
      </c>
      <c r="B7072">
        <v>3011886</v>
      </c>
      <c r="C7072">
        <v>1380</v>
      </c>
      <c r="D7072">
        <v>1500</v>
      </c>
      <c r="E7072"/>
      <c r="F7072" t="s">
        <v>253</v>
      </c>
      <c r="G7072">
        <v>4</v>
      </c>
      <c r="H7072">
        <v>0</v>
      </c>
      <c r="I7072">
        <v>0</v>
      </c>
      <c r="J7072">
        <v>0</v>
      </c>
      <c r="K7072">
        <v>0</v>
      </c>
      <c r="L7072">
        <v>0</v>
      </c>
      <c r="M7072" t="s">
        <v>8794</v>
      </c>
    </row>
    <row r="7073" spans="1:13">
      <c r="A7073" s="13">
        <f t="shared" si="110"/>
        <v>1</v>
      </c>
      <c r="B7073">
        <v>3011887</v>
      </c>
      <c r="C7073">
        <v>1380</v>
      </c>
      <c r="D7073">
        <v>1500</v>
      </c>
      <c r="E7073"/>
      <c r="F7073" t="s">
        <v>253</v>
      </c>
      <c r="G7073">
        <v>1</v>
      </c>
      <c r="H7073">
        <v>0</v>
      </c>
      <c r="I7073">
        <v>0</v>
      </c>
      <c r="J7073">
        <v>0</v>
      </c>
      <c r="K7073">
        <v>0</v>
      </c>
      <c r="L7073">
        <v>0</v>
      </c>
      <c r="M7073" t="s">
        <v>5070</v>
      </c>
    </row>
    <row r="7074" spans="1:13">
      <c r="A7074" s="13">
        <f t="shared" si="110"/>
        <v>4</v>
      </c>
      <c r="B7074">
        <v>3011887</v>
      </c>
      <c r="C7074">
        <v>1400</v>
      </c>
      <c r="D7074">
        <v>1500</v>
      </c>
      <c r="E7074"/>
      <c r="F7074" t="s">
        <v>253</v>
      </c>
      <c r="G7074">
        <v>4</v>
      </c>
      <c r="H7074">
        <v>0</v>
      </c>
      <c r="I7074">
        <v>0</v>
      </c>
      <c r="J7074">
        <v>0</v>
      </c>
      <c r="K7074">
        <v>0</v>
      </c>
      <c r="L7074">
        <v>0</v>
      </c>
      <c r="M7074" t="s">
        <v>5070</v>
      </c>
    </row>
    <row r="7075" spans="1:13">
      <c r="A7075" s="13">
        <f t="shared" si="110"/>
        <v>2</v>
      </c>
      <c r="B7075">
        <v>3011888</v>
      </c>
      <c r="C7075">
        <v>1380</v>
      </c>
      <c r="D7075">
        <v>1501</v>
      </c>
      <c r="E7075"/>
      <c r="F7075" t="s">
        <v>253</v>
      </c>
      <c r="G7075">
        <v>2</v>
      </c>
      <c r="H7075">
        <v>0</v>
      </c>
      <c r="I7075">
        <v>0</v>
      </c>
      <c r="J7075">
        <v>0</v>
      </c>
      <c r="K7075">
        <v>0</v>
      </c>
      <c r="L7075">
        <v>0</v>
      </c>
      <c r="M7075" t="s">
        <v>5071</v>
      </c>
    </row>
    <row r="7076" spans="1:13">
      <c r="A7076" s="13">
        <f t="shared" si="110"/>
        <v>3</v>
      </c>
      <c r="B7076">
        <v>3011889</v>
      </c>
      <c r="C7076">
        <v>1380</v>
      </c>
      <c r="D7076">
        <v>1501</v>
      </c>
      <c r="E7076"/>
      <c r="F7076" t="s">
        <v>253</v>
      </c>
      <c r="G7076">
        <v>3</v>
      </c>
      <c r="H7076">
        <v>0</v>
      </c>
      <c r="I7076">
        <v>0</v>
      </c>
      <c r="J7076">
        <v>0</v>
      </c>
      <c r="K7076">
        <v>0</v>
      </c>
      <c r="L7076">
        <v>0</v>
      </c>
      <c r="M7076" t="s">
        <v>5072</v>
      </c>
    </row>
    <row r="7077" spans="1:13">
      <c r="A7077" s="13">
        <f t="shared" si="110"/>
        <v>25</v>
      </c>
      <c r="B7077">
        <v>3011890</v>
      </c>
      <c r="C7077">
        <v>1400</v>
      </c>
      <c r="D7077">
        <v>1500</v>
      </c>
      <c r="E7077"/>
      <c r="F7077" t="s">
        <v>253</v>
      </c>
      <c r="G7077">
        <v>25</v>
      </c>
      <c r="H7077">
        <v>0</v>
      </c>
      <c r="I7077">
        <v>0</v>
      </c>
      <c r="J7077">
        <v>0</v>
      </c>
      <c r="K7077">
        <v>0</v>
      </c>
      <c r="L7077">
        <v>0</v>
      </c>
      <c r="M7077" t="s">
        <v>5073</v>
      </c>
    </row>
    <row r="7078" spans="1:13">
      <c r="A7078" s="13">
        <f t="shared" si="110"/>
        <v>8</v>
      </c>
      <c r="B7078">
        <v>3011891</v>
      </c>
      <c r="C7078">
        <v>1400</v>
      </c>
      <c r="D7078">
        <v>1500</v>
      </c>
      <c r="E7078"/>
      <c r="F7078" t="s">
        <v>253</v>
      </c>
      <c r="G7078">
        <v>8</v>
      </c>
      <c r="H7078">
        <v>0</v>
      </c>
      <c r="I7078">
        <v>0</v>
      </c>
      <c r="J7078">
        <v>0</v>
      </c>
      <c r="K7078">
        <v>0</v>
      </c>
      <c r="L7078">
        <v>0</v>
      </c>
      <c r="M7078" t="s">
        <v>5074</v>
      </c>
    </row>
    <row r="7079" spans="1:13">
      <c r="A7079" s="13">
        <f t="shared" si="110"/>
        <v>11</v>
      </c>
      <c r="B7079">
        <v>3011892</v>
      </c>
      <c r="C7079">
        <v>1400</v>
      </c>
      <c r="D7079">
        <v>1500</v>
      </c>
      <c r="E7079"/>
      <c r="F7079" t="s">
        <v>253</v>
      </c>
      <c r="G7079">
        <v>11</v>
      </c>
      <c r="H7079">
        <v>0</v>
      </c>
      <c r="I7079">
        <v>0</v>
      </c>
      <c r="J7079">
        <v>0</v>
      </c>
      <c r="K7079">
        <v>0</v>
      </c>
      <c r="L7079">
        <v>0</v>
      </c>
      <c r="M7079" t="s">
        <v>5075</v>
      </c>
    </row>
    <row r="7080" spans="1:13">
      <c r="A7080" s="13">
        <f t="shared" si="110"/>
        <v>6</v>
      </c>
      <c r="B7080">
        <v>3011893</v>
      </c>
      <c r="C7080">
        <v>1380</v>
      </c>
      <c r="D7080">
        <v>1500</v>
      </c>
      <c r="E7080"/>
      <c r="F7080" t="s">
        <v>253</v>
      </c>
      <c r="G7080">
        <v>6</v>
      </c>
      <c r="H7080">
        <v>0</v>
      </c>
      <c r="I7080">
        <v>0</v>
      </c>
      <c r="J7080">
        <v>0</v>
      </c>
      <c r="K7080">
        <v>0</v>
      </c>
      <c r="L7080">
        <v>0</v>
      </c>
      <c r="M7080" t="s">
        <v>5076</v>
      </c>
    </row>
    <row r="7081" spans="1:13">
      <c r="A7081" s="13">
        <f t="shared" si="110"/>
        <v>2</v>
      </c>
      <c r="B7081">
        <v>3011894</v>
      </c>
      <c r="C7081">
        <v>1380</v>
      </c>
      <c r="D7081">
        <v>1501</v>
      </c>
      <c r="E7081"/>
      <c r="F7081" t="s">
        <v>253</v>
      </c>
      <c r="G7081">
        <v>2</v>
      </c>
      <c r="H7081">
        <v>0</v>
      </c>
      <c r="I7081">
        <v>0</v>
      </c>
      <c r="J7081">
        <v>0</v>
      </c>
      <c r="K7081">
        <v>0</v>
      </c>
      <c r="L7081">
        <v>0</v>
      </c>
      <c r="M7081" t="s">
        <v>5077</v>
      </c>
    </row>
    <row r="7082" spans="1:13">
      <c r="A7082" s="13">
        <f t="shared" si="110"/>
        <v>20</v>
      </c>
      <c r="B7082">
        <v>3011895</v>
      </c>
      <c r="C7082">
        <v>1380</v>
      </c>
      <c r="D7082">
        <v>1500</v>
      </c>
      <c r="E7082"/>
      <c r="F7082" t="s">
        <v>253</v>
      </c>
      <c r="G7082">
        <v>20</v>
      </c>
      <c r="H7082">
        <v>0</v>
      </c>
      <c r="I7082">
        <v>0</v>
      </c>
      <c r="J7082">
        <v>0</v>
      </c>
      <c r="K7082">
        <v>0</v>
      </c>
      <c r="L7082">
        <v>0</v>
      </c>
      <c r="M7082" t="s">
        <v>5078</v>
      </c>
    </row>
    <row r="7083" spans="1:13">
      <c r="A7083" s="13">
        <f t="shared" si="110"/>
        <v>2</v>
      </c>
      <c r="B7083">
        <v>3011896</v>
      </c>
      <c r="C7083">
        <v>1380</v>
      </c>
      <c r="D7083">
        <v>1501</v>
      </c>
      <c r="E7083"/>
      <c r="F7083" t="s">
        <v>253</v>
      </c>
      <c r="G7083">
        <v>2</v>
      </c>
      <c r="H7083">
        <v>0</v>
      </c>
      <c r="I7083">
        <v>0</v>
      </c>
      <c r="J7083">
        <v>0</v>
      </c>
      <c r="K7083">
        <v>0</v>
      </c>
      <c r="L7083">
        <v>0</v>
      </c>
      <c r="M7083" t="s">
        <v>5079</v>
      </c>
    </row>
    <row r="7084" spans="1:13">
      <c r="A7084" s="13">
        <f t="shared" si="110"/>
        <v>5</v>
      </c>
      <c r="B7084">
        <v>3011897</v>
      </c>
      <c r="C7084">
        <v>1380</v>
      </c>
      <c r="D7084">
        <v>1500</v>
      </c>
      <c r="E7084"/>
      <c r="F7084" t="s">
        <v>253</v>
      </c>
      <c r="G7084">
        <v>5</v>
      </c>
      <c r="H7084">
        <v>0</v>
      </c>
      <c r="I7084">
        <v>0</v>
      </c>
      <c r="J7084">
        <v>0</v>
      </c>
      <c r="K7084">
        <v>0</v>
      </c>
      <c r="L7084">
        <v>0</v>
      </c>
      <c r="M7084" t="s">
        <v>5080</v>
      </c>
    </row>
    <row r="7085" spans="1:13">
      <c r="A7085" s="13">
        <f t="shared" si="110"/>
        <v>38</v>
      </c>
      <c r="B7085">
        <v>3011898</v>
      </c>
      <c r="C7085">
        <v>1400</v>
      </c>
      <c r="D7085">
        <v>1500</v>
      </c>
      <c r="E7085"/>
      <c r="F7085" t="s">
        <v>253</v>
      </c>
      <c r="G7085">
        <v>38</v>
      </c>
      <c r="H7085">
        <v>0</v>
      </c>
      <c r="I7085">
        <v>0</v>
      </c>
      <c r="J7085">
        <v>0</v>
      </c>
      <c r="K7085">
        <v>0</v>
      </c>
      <c r="L7085">
        <v>0</v>
      </c>
      <c r="M7085" t="s">
        <v>8526</v>
      </c>
    </row>
    <row r="7086" spans="1:13">
      <c r="A7086" s="13">
        <f t="shared" si="110"/>
        <v>3</v>
      </c>
      <c r="B7086">
        <v>3011899</v>
      </c>
      <c r="C7086">
        <v>1400</v>
      </c>
      <c r="D7086">
        <v>1500</v>
      </c>
      <c r="E7086"/>
      <c r="F7086" t="s">
        <v>253</v>
      </c>
      <c r="G7086">
        <v>3</v>
      </c>
      <c r="H7086">
        <v>0</v>
      </c>
      <c r="I7086">
        <v>0</v>
      </c>
      <c r="J7086">
        <v>0</v>
      </c>
      <c r="K7086">
        <v>0</v>
      </c>
      <c r="L7086">
        <v>0</v>
      </c>
      <c r="M7086" t="s">
        <v>5081</v>
      </c>
    </row>
    <row r="7087" spans="1:13">
      <c r="A7087" s="13">
        <f t="shared" si="110"/>
        <v>1</v>
      </c>
      <c r="B7087">
        <v>3011901</v>
      </c>
      <c r="C7087">
        <v>1400</v>
      </c>
      <c r="D7087">
        <v>1500</v>
      </c>
      <c r="E7087"/>
      <c r="F7087" t="s">
        <v>253</v>
      </c>
      <c r="G7087">
        <v>1</v>
      </c>
      <c r="H7087">
        <v>0</v>
      </c>
      <c r="I7087">
        <v>0</v>
      </c>
      <c r="J7087">
        <v>0</v>
      </c>
      <c r="K7087">
        <v>0</v>
      </c>
      <c r="L7087">
        <v>0</v>
      </c>
      <c r="M7087" t="s">
        <v>8174</v>
      </c>
    </row>
    <row r="7088" spans="1:13">
      <c r="A7088" s="13">
        <f t="shared" si="110"/>
        <v>5</v>
      </c>
      <c r="B7088">
        <v>3011902</v>
      </c>
      <c r="C7088">
        <v>1400</v>
      </c>
      <c r="D7088">
        <v>1500</v>
      </c>
      <c r="E7088"/>
      <c r="F7088" t="s">
        <v>253</v>
      </c>
      <c r="G7088">
        <v>5</v>
      </c>
      <c r="H7088">
        <v>0</v>
      </c>
      <c r="I7088">
        <v>0</v>
      </c>
      <c r="J7088">
        <v>0</v>
      </c>
      <c r="K7088">
        <v>0</v>
      </c>
      <c r="L7088">
        <v>0</v>
      </c>
      <c r="M7088" t="s">
        <v>5082</v>
      </c>
    </row>
    <row r="7089" spans="1:13">
      <c r="A7089" s="13">
        <f t="shared" si="110"/>
        <v>1</v>
      </c>
      <c r="B7089">
        <v>3011903</v>
      </c>
      <c r="C7089">
        <v>1400</v>
      </c>
      <c r="D7089">
        <v>1500</v>
      </c>
      <c r="E7089"/>
      <c r="F7089" t="s">
        <v>253</v>
      </c>
      <c r="G7089">
        <v>1</v>
      </c>
      <c r="H7089">
        <v>0</v>
      </c>
      <c r="I7089">
        <v>0</v>
      </c>
      <c r="J7089">
        <v>0</v>
      </c>
      <c r="K7089">
        <v>0</v>
      </c>
      <c r="L7089">
        <v>0</v>
      </c>
      <c r="M7089" t="s">
        <v>9069</v>
      </c>
    </row>
    <row r="7090" spans="1:13">
      <c r="A7090" s="13">
        <f t="shared" si="110"/>
        <v>3</v>
      </c>
      <c r="B7090">
        <v>3011904</v>
      </c>
      <c r="C7090">
        <v>1400</v>
      </c>
      <c r="D7090">
        <v>1500</v>
      </c>
      <c r="E7090"/>
      <c r="F7090" t="s">
        <v>253</v>
      </c>
      <c r="G7090">
        <v>3</v>
      </c>
      <c r="H7090">
        <v>0</v>
      </c>
      <c r="I7090">
        <v>0</v>
      </c>
      <c r="J7090">
        <v>0</v>
      </c>
      <c r="K7090">
        <v>0</v>
      </c>
      <c r="L7090">
        <v>0</v>
      </c>
      <c r="M7090" t="s">
        <v>5083</v>
      </c>
    </row>
    <row r="7091" spans="1:13">
      <c r="A7091" s="13">
        <f t="shared" si="110"/>
        <v>2</v>
      </c>
      <c r="B7091">
        <v>3011905</v>
      </c>
      <c r="C7091">
        <v>1400</v>
      </c>
      <c r="D7091">
        <v>1500</v>
      </c>
      <c r="E7091"/>
      <c r="F7091" t="s">
        <v>253</v>
      </c>
      <c r="G7091">
        <v>2</v>
      </c>
      <c r="H7091">
        <v>0</v>
      </c>
      <c r="I7091">
        <v>0</v>
      </c>
      <c r="J7091">
        <v>0</v>
      </c>
      <c r="K7091">
        <v>0</v>
      </c>
      <c r="L7091">
        <v>0</v>
      </c>
      <c r="M7091" t="s">
        <v>8961</v>
      </c>
    </row>
    <row r="7092" spans="1:13">
      <c r="A7092" s="13">
        <f t="shared" si="110"/>
        <v>3</v>
      </c>
      <c r="B7092">
        <v>3011906</v>
      </c>
      <c r="C7092">
        <v>1400</v>
      </c>
      <c r="D7092">
        <v>1500</v>
      </c>
      <c r="E7092"/>
      <c r="F7092" t="s">
        <v>253</v>
      </c>
      <c r="G7092">
        <v>3</v>
      </c>
      <c r="H7092">
        <v>0</v>
      </c>
      <c r="I7092">
        <v>0</v>
      </c>
      <c r="J7092">
        <v>0</v>
      </c>
      <c r="K7092">
        <v>0</v>
      </c>
      <c r="L7092">
        <v>0</v>
      </c>
      <c r="M7092" t="s">
        <v>9306</v>
      </c>
    </row>
    <row r="7093" spans="1:13">
      <c r="A7093" s="13">
        <f t="shared" si="110"/>
        <v>2</v>
      </c>
      <c r="B7093">
        <v>3011907</v>
      </c>
      <c r="C7093">
        <v>1400</v>
      </c>
      <c r="D7093">
        <v>1500</v>
      </c>
      <c r="E7093"/>
      <c r="F7093" t="s">
        <v>253</v>
      </c>
      <c r="G7093">
        <v>2</v>
      </c>
      <c r="H7093">
        <v>0</v>
      </c>
      <c r="I7093">
        <v>0</v>
      </c>
      <c r="J7093">
        <v>0</v>
      </c>
      <c r="K7093">
        <v>0</v>
      </c>
      <c r="L7093">
        <v>0</v>
      </c>
      <c r="M7093" t="s">
        <v>5084</v>
      </c>
    </row>
    <row r="7094" spans="1:13">
      <c r="A7094" s="13">
        <f t="shared" si="110"/>
        <v>40</v>
      </c>
      <c r="B7094">
        <v>3011908</v>
      </c>
      <c r="C7094">
        <v>1400</v>
      </c>
      <c r="D7094">
        <v>1500</v>
      </c>
      <c r="E7094"/>
      <c r="F7094" t="s">
        <v>253</v>
      </c>
      <c r="G7094">
        <v>40</v>
      </c>
      <c r="H7094">
        <v>0</v>
      </c>
      <c r="I7094">
        <v>0</v>
      </c>
      <c r="J7094">
        <v>0</v>
      </c>
      <c r="K7094">
        <v>0</v>
      </c>
      <c r="L7094">
        <v>0</v>
      </c>
      <c r="M7094" t="s">
        <v>5085</v>
      </c>
    </row>
    <row r="7095" spans="1:13">
      <c r="A7095" s="13">
        <f t="shared" si="110"/>
        <v>38</v>
      </c>
      <c r="B7095">
        <v>3011909</v>
      </c>
      <c r="C7095">
        <v>1400</v>
      </c>
      <c r="D7095">
        <v>1500</v>
      </c>
      <c r="E7095"/>
      <c r="F7095" t="s">
        <v>253</v>
      </c>
      <c r="G7095">
        <v>38</v>
      </c>
      <c r="H7095">
        <v>0</v>
      </c>
      <c r="I7095">
        <v>0</v>
      </c>
      <c r="J7095">
        <v>0</v>
      </c>
      <c r="K7095">
        <v>0</v>
      </c>
      <c r="L7095">
        <v>0</v>
      </c>
      <c r="M7095" t="s">
        <v>5086</v>
      </c>
    </row>
    <row r="7096" spans="1:13">
      <c r="A7096" s="13">
        <f t="shared" si="110"/>
        <v>3</v>
      </c>
      <c r="B7096">
        <v>3011910</v>
      </c>
      <c r="C7096">
        <v>1400</v>
      </c>
      <c r="D7096">
        <v>1500</v>
      </c>
      <c r="E7096"/>
      <c r="F7096" t="s">
        <v>253</v>
      </c>
      <c r="G7096">
        <v>3</v>
      </c>
      <c r="H7096">
        <v>0</v>
      </c>
      <c r="I7096">
        <v>0</v>
      </c>
      <c r="J7096">
        <v>0</v>
      </c>
      <c r="K7096">
        <v>0</v>
      </c>
      <c r="L7096">
        <v>0</v>
      </c>
      <c r="M7096" t="s">
        <v>5087</v>
      </c>
    </row>
    <row r="7097" spans="1:13">
      <c r="A7097" s="13">
        <f t="shared" si="110"/>
        <v>2</v>
      </c>
      <c r="B7097">
        <v>3011911</v>
      </c>
      <c r="C7097">
        <v>1400</v>
      </c>
      <c r="D7097">
        <v>1500</v>
      </c>
      <c r="E7097"/>
      <c r="F7097" t="s">
        <v>253</v>
      </c>
      <c r="G7097">
        <v>2</v>
      </c>
      <c r="H7097">
        <v>0</v>
      </c>
      <c r="I7097">
        <v>0</v>
      </c>
      <c r="J7097">
        <v>0</v>
      </c>
      <c r="K7097">
        <v>0</v>
      </c>
      <c r="L7097">
        <v>0</v>
      </c>
      <c r="M7097" t="s">
        <v>5088</v>
      </c>
    </row>
    <row r="7098" spans="1:13">
      <c r="A7098" s="13">
        <f t="shared" si="110"/>
        <v>8</v>
      </c>
      <c r="B7098">
        <v>3011912</v>
      </c>
      <c r="C7098">
        <v>1400</v>
      </c>
      <c r="D7098">
        <v>1500</v>
      </c>
      <c r="E7098"/>
      <c r="F7098" t="s">
        <v>253</v>
      </c>
      <c r="G7098">
        <v>8</v>
      </c>
      <c r="H7098">
        <v>0</v>
      </c>
      <c r="I7098">
        <v>0</v>
      </c>
      <c r="J7098">
        <v>0</v>
      </c>
      <c r="K7098">
        <v>0</v>
      </c>
      <c r="L7098">
        <v>0</v>
      </c>
      <c r="M7098" t="s">
        <v>5089</v>
      </c>
    </row>
    <row r="7099" spans="1:13">
      <c r="A7099" s="13">
        <f t="shared" si="110"/>
        <v>1</v>
      </c>
      <c r="B7099">
        <v>3011913</v>
      </c>
      <c r="C7099">
        <v>1400</v>
      </c>
      <c r="D7099">
        <v>1500</v>
      </c>
      <c r="E7099"/>
      <c r="F7099" t="s">
        <v>253</v>
      </c>
      <c r="G7099">
        <v>1</v>
      </c>
      <c r="H7099">
        <v>0</v>
      </c>
      <c r="I7099">
        <v>0</v>
      </c>
      <c r="J7099">
        <v>0</v>
      </c>
      <c r="K7099">
        <v>0</v>
      </c>
      <c r="L7099">
        <v>0</v>
      </c>
      <c r="M7099" t="s">
        <v>5090</v>
      </c>
    </row>
    <row r="7100" spans="1:13">
      <c r="A7100" s="13">
        <f t="shared" si="110"/>
        <v>4</v>
      </c>
      <c r="B7100">
        <v>3011914</v>
      </c>
      <c r="C7100">
        <v>1380</v>
      </c>
      <c r="D7100">
        <v>1501</v>
      </c>
      <c r="E7100"/>
      <c r="F7100" t="s">
        <v>253</v>
      </c>
      <c r="G7100">
        <v>4</v>
      </c>
      <c r="H7100">
        <v>0</v>
      </c>
      <c r="I7100">
        <v>0</v>
      </c>
      <c r="J7100">
        <v>0</v>
      </c>
      <c r="K7100">
        <v>0</v>
      </c>
      <c r="L7100">
        <v>0</v>
      </c>
      <c r="M7100" t="s">
        <v>5091</v>
      </c>
    </row>
    <row r="7101" spans="1:13">
      <c r="A7101" s="13">
        <f t="shared" si="110"/>
        <v>1</v>
      </c>
      <c r="B7101">
        <v>3011915</v>
      </c>
      <c r="C7101">
        <v>1380</v>
      </c>
      <c r="D7101">
        <v>1501</v>
      </c>
      <c r="E7101"/>
      <c r="F7101" t="s">
        <v>253</v>
      </c>
      <c r="G7101">
        <v>1</v>
      </c>
      <c r="H7101">
        <v>0</v>
      </c>
      <c r="I7101">
        <v>0</v>
      </c>
      <c r="J7101">
        <v>0</v>
      </c>
      <c r="K7101">
        <v>0</v>
      </c>
      <c r="L7101">
        <v>0</v>
      </c>
      <c r="M7101" t="s">
        <v>5092</v>
      </c>
    </row>
    <row r="7102" spans="1:13">
      <c r="A7102" s="13">
        <f t="shared" si="110"/>
        <v>1</v>
      </c>
      <c r="B7102">
        <v>3011916</v>
      </c>
      <c r="C7102">
        <v>1380</v>
      </c>
      <c r="D7102">
        <v>1501</v>
      </c>
      <c r="E7102"/>
      <c r="F7102" t="s">
        <v>253</v>
      </c>
      <c r="G7102">
        <v>1</v>
      </c>
      <c r="H7102">
        <v>0</v>
      </c>
      <c r="I7102">
        <v>0</v>
      </c>
      <c r="J7102">
        <v>0</v>
      </c>
      <c r="K7102">
        <v>0</v>
      </c>
      <c r="L7102">
        <v>0</v>
      </c>
      <c r="M7102" t="s">
        <v>5093</v>
      </c>
    </row>
    <row r="7103" spans="1:13">
      <c r="A7103" s="13">
        <f t="shared" si="110"/>
        <v>1</v>
      </c>
      <c r="B7103">
        <v>3011930</v>
      </c>
      <c r="C7103">
        <v>1400</v>
      </c>
      <c r="D7103">
        <v>1500</v>
      </c>
      <c r="E7103"/>
      <c r="F7103" t="s">
        <v>253</v>
      </c>
      <c r="G7103">
        <v>1</v>
      </c>
      <c r="H7103">
        <v>0</v>
      </c>
      <c r="I7103">
        <v>0</v>
      </c>
      <c r="J7103">
        <v>0</v>
      </c>
      <c r="K7103">
        <v>0</v>
      </c>
      <c r="L7103">
        <v>0</v>
      </c>
      <c r="M7103" t="s">
        <v>5094</v>
      </c>
    </row>
    <row r="7104" spans="1:13">
      <c r="A7104" s="13">
        <f t="shared" si="110"/>
        <v>1</v>
      </c>
      <c r="B7104">
        <v>3011932</v>
      </c>
      <c r="C7104">
        <v>1400</v>
      </c>
      <c r="D7104">
        <v>1500</v>
      </c>
      <c r="E7104"/>
      <c r="F7104" t="s">
        <v>253</v>
      </c>
      <c r="G7104">
        <v>1</v>
      </c>
      <c r="H7104">
        <v>0</v>
      </c>
      <c r="I7104">
        <v>0</v>
      </c>
      <c r="J7104">
        <v>0</v>
      </c>
      <c r="K7104">
        <v>0</v>
      </c>
      <c r="L7104">
        <v>0</v>
      </c>
      <c r="M7104" t="s">
        <v>8983</v>
      </c>
    </row>
    <row r="7105" spans="1:13">
      <c r="A7105" s="13">
        <f t="shared" si="110"/>
        <v>1</v>
      </c>
      <c r="B7105">
        <v>3011933</v>
      </c>
      <c r="C7105">
        <v>1400</v>
      </c>
      <c r="D7105">
        <v>1500</v>
      </c>
      <c r="E7105"/>
      <c r="F7105" t="s">
        <v>253</v>
      </c>
      <c r="G7105">
        <v>1</v>
      </c>
      <c r="H7105">
        <v>0</v>
      </c>
      <c r="I7105">
        <v>0</v>
      </c>
      <c r="J7105">
        <v>0</v>
      </c>
      <c r="K7105">
        <v>0</v>
      </c>
      <c r="L7105">
        <v>0</v>
      </c>
      <c r="M7105" t="s">
        <v>5095</v>
      </c>
    </row>
    <row r="7106" spans="1:13">
      <c r="A7106" s="13">
        <f t="shared" si="110"/>
        <v>1</v>
      </c>
      <c r="B7106">
        <v>3011934</v>
      </c>
      <c r="C7106">
        <v>1400</v>
      </c>
      <c r="D7106">
        <v>1500</v>
      </c>
      <c r="E7106"/>
      <c r="F7106" t="s">
        <v>253</v>
      </c>
      <c r="G7106">
        <v>1</v>
      </c>
      <c r="H7106">
        <v>0</v>
      </c>
      <c r="I7106">
        <v>0</v>
      </c>
      <c r="J7106">
        <v>0</v>
      </c>
      <c r="K7106">
        <v>0</v>
      </c>
      <c r="L7106">
        <v>0</v>
      </c>
      <c r="M7106" t="s">
        <v>5096</v>
      </c>
    </row>
    <row r="7107" spans="1:13">
      <c r="A7107" s="13">
        <f t="shared" ref="A7107:A7170" si="111">G7107+H7107+I7107</f>
        <v>1</v>
      </c>
      <c r="B7107">
        <v>3011935</v>
      </c>
      <c r="C7107">
        <v>1400</v>
      </c>
      <c r="D7107">
        <v>1500</v>
      </c>
      <c r="E7107"/>
      <c r="F7107" t="s">
        <v>253</v>
      </c>
      <c r="G7107">
        <v>1</v>
      </c>
      <c r="H7107">
        <v>0</v>
      </c>
      <c r="I7107">
        <v>0</v>
      </c>
      <c r="J7107">
        <v>0</v>
      </c>
      <c r="K7107">
        <v>0</v>
      </c>
      <c r="L7107">
        <v>0</v>
      </c>
      <c r="M7107" t="s">
        <v>5097</v>
      </c>
    </row>
    <row r="7108" spans="1:13">
      <c r="A7108" s="13">
        <f t="shared" si="111"/>
        <v>4</v>
      </c>
      <c r="B7108">
        <v>3011936</v>
      </c>
      <c r="C7108">
        <v>1400</v>
      </c>
      <c r="D7108">
        <v>1500</v>
      </c>
      <c r="E7108"/>
      <c r="F7108" t="s">
        <v>253</v>
      </c>
      <c r="G7108">
        <v>4</v>
      </c>
      <c r="H7108">
        <v>0</v>
      </c>
      <c r="I7108">
        <v>0</v>
      </c>
      <c r="J7108">
        <v>0</v>
      </c>
      <c r="K7108">
        <v>0</v>
      </c>
      <c r="L7108">
        <v>0</v>
      </c>
      <c r="M7108" t="s">
        <v>5098</v>
      </c>
    </row>
    <row r="7109" spans="1:13">
      <c r="A7109" s="13">
        <f t="shared" si="111"/>
        <v>1</v>
      </c>
      <c r="B7109">
        <v>3011937</v>
      </c>
      <c r="C7109">
        <v>1400</v>
      </c>
      <c r="D7109">
        <v>1500</v>
      </c>
      <c r="E7109"/>
      <c r="F7109" t="s">
        <v>253</v>
      </c>
      <c r="G7109">
        <v>1</v>
      </c>
      <c r="H7109">
        <v>0</v>
      </c>
      <c r="I7109">
        <v>0</v>
      </c>
      <c r="J7109">
        <v>0</v>
      </c>
      <c r="K7109">
        <v>0</v>
      </c>
      <c r="L7109">
        <v>0</v>
      </c>
      <c r="M7109" t="s">
        <v>5099</v>
      </c>
    </row>
    <row r="7110" spans="1:13">
      <c r="A7110" s="13">
        <f t="shared" si="111"/>
        <v>1</v>
      </c>
      <c r="B7110">
        <v>3011938</v>
      </c>
      <c r="C7110">
        <v>1400</v>
      </c>
      <c r="D7110">
        <v>1500</v>
      </c>
      <c r="E7110"/>
      <c r="F7110" t="s">
        <v>253</v>
      </c>
      <c r="G7110">
        <v>1</v>
      </c>
      <c r="H7110">
        <v>0</v>
      </c>
      <c r="I7110">
        <v>0</v>
      </c>
      <c r="J7110">
        <v>0</v>
      </c>
      <c r="K7110">
        <v>0</v>
      </c>
      <c r="L7110">
        <v>0</v>
      </c>
      <c r="M7110" t="s">
        <v>5100</v>
      </c>
    </row>
    <row r="7111" spans="1:13">
      <c r="A7111" s="13">
        <f t="shared" si="111"/>
        <v>1</v>
      </c>
      <c r="B7111">
        <v>3011939</v>
      </c>
      <c r="C7111">
        <v>1400</v>
      </c>
      <c r="D7111">
        <v>1500</v>
      </c>
      <c r="E7111"/>
      <c r="F7111" t="s">
        <v>253</v>
      </c>
      <c r="G7111">
        <v>1</v>
      </c>
      <c r="H7111">
        <v>0</v>
      </c>
      <c r="I7111">
        <v>0</v>
      </c>
      <c r="J7111">
        <v>0</v>
      </c>
      <c r="K7111">
        <v>0</v>
      </c>
      <c r="L7111">
        <v>0</v>
      </c>
      <c r="M7111" t="s">
        <v>5101</v>
      </c>
    </row>
    <row r="7112" spans="1:13">
      <c r="A7112" s="13">
        <f t="shared" si="111"/>
        <v>1</v>
      </c>
      <c r="B7112">
        <v>3011940</v>
      </c>
      <c r="C7112">
        <v>1400</v>
      </c>
      <c r="D7112">
        <v>1500</v>
      </c>
      <c r="E7112"/>
      <c r="F7112" t="s">
        <v>253</v>
      </c>
      <c r="G7112">
        <v>1</v>
      </c>
      <c r="H7112">
        <v>0</v>
      </c>
      <c r="I7112">
        <v>0</v>
      </c>
      <c r="J7112">
        <v>0</v>
      </c>
      <c r="K7112">
        <v>0</v>
      </c>
      <c r="L7112">
        <v>0</v>
      </c>
      <c r="M7112" t="s">
        <v>8322</v>
      </c>
    </row>
    <row r="7113" spans="1:13">
      <c r="A7113" s="13">
        <f t="shared" si="111"/>
        <v>5</v>
      </c>
      <c r="B7113">
        <v>3011941</v>
      </c>
      <c r="C7113">
        <v>1400</v>
      </c>
      <c r="D7113">
        <v>1500</v>
      </c>
      <c r="E7113"/>
      <c r="F7113" t="s">
        <v>253</v>
      </c>
      <c r="G7113">
        <v>5</v>
      </c>
      <c r="H7113">
        <v>0</v>
      </c>
      <c r="I7113">
        <v>0</v>
      </c>
      <c r="J7113">
        <v>0</v>
      </c>
      <c r="K7113">
        <v>0</v>
      </c>
      <c r="L7113">
        <v>0</v>
      </c>
      <c r="M7113" t="s">
        <v>5102</v>
      </c>
    </row>
    <row r="7114" spans="1:13">
      <c r="A7114" s="13">
        <f t="shared" si="111"/>
        <v>1</v>
      </c>
      <c r="B7114">
        <v>3011942</v>
      </c>
      <c r="C7114">
        <v>1400</v>
      </c>
      <c r="D7114">
        <v>1500</v>
      </c>
      <c r="E7114"/>
      <c r="F7114" t="s">
        <v>253</v>
      </c>
      <c r="G7114">
        <v>1</v>
      </c>
      <c r="H7114">
        <v>0</v>
      </c>
      <c r="I7114">
        <v>0</v>
      </c>
      <c r="J7114">
        <v>0</v>
      </c>
      <c r="K7114">
        <v>0</v>
      </c>
      <c r="L7114">
        <v>0</v>
      </c>
      <c r="M7114" t="s">
        <v>5103</v>
      </c>
    </row>
    <row r="7115" spans="1:13">
      <c r="A7115" s="13">
        <f t="shared" si="111"/>
        <v>1</v>
      </c>
      <c r="B7115">
        <v>3011943</v>
      </c>
      <c r="C7115">
        <v>1380</v>
      </c>
      <c r="D7115">
        <v>1501</v>
      </c>
      <c r="E7115"/>
      <c r="F7115" t="s">
        <v>253</v>
      </c>
      <c r="G7115">
        <v>1</v>
      </c>
      <c r="H7115">
        <v>0</v>
      </c>
      <c r="I7115">
        <v>0</v>
      </c>
      <c r="J7115">
        <v>0</v>
      </c>
      <c r="K7115">
        <v>0</v>
      </c>
      <c r="L7115">
        <v>0</v>
      </c>
      <c r="M7115" t="s">
        <v>5104</v>
      </c>
    </row>
    <row r="7116" spans="1:13">
      <c r="A7116" s="13">
        <f t="shared" si="111"/>
        <v>1</v>
      </c>
      <c r="B7116">
        <v>3011944</v>
      </c>
      <c r="C7116">
        <v>1380</v>
      </c>
      <c r="D7116">
        <v>1501</v>
      </c>
      <c r="E7116"/>
      <c r="F7116" t="s">
        <v>253</v>
      </c>
      <c r="G7116">
        <v>1</v>
      </c>
      <c r="H7116">
        <v>0</v>
      </c>
      <c r="I7116">
        <v>0</v>
      </c>
      <c r="J7116">
        <v>0</v>
      </c>
      <c r="K7116">
        <v>0</v>
      </c>
      <c r="L7116">
        <v>0</v>
      </c>
      <c r="M7116" t="s">
        <v>5105</v>
      </c>
    </row>
    <row r="7117" spans="1:13">
      <c r="A7117" s="13">
        <f t="shared" si="111"/>
        <v>120</v>
      </c>
      <c r="B7117">
        <v>3011946</v>
      </c>
      <c r="C7117">
        <v>1380</v>
      </c>
      <c r="D7117">
        <v>1501</v>
      </c>
      <c r="E7117"/>
      <c r="F7117" t="s">
        <v>253</v>
      </c>
      <c r="G7117">
        <v>120</v>
      </c>
      <c r="H7117">
        <v>0</v>
      </c>
      <c r="I7117">
        <v>0</v>
      </c>
      <c r="J7117">
        <v>0</v>
      </c>
      <c r="K7117">
        <v>0</v>
      </c>
      <c r="L7117">
        <v>0</v>
      </c>
      <c r="M7117" t="s">
        <v>5106</v>
      </c>
    </row>
    <row r="7118" spans="1:13">
      <c r="A7118" s="13">
        <f t="shared" si="111"/>
        <v>1</v>
      </c>
      <c r="B7118">
        <v>3011947</v>
      </c>
      <c r="C7118">
        <v>1400</v>
      </c>
      <c r="D7118">
        <v>1500</v>
      </c>
      <c r="E7118"/>
      <c r="F7118" t="s">
        <v>253</v>
      </c>
      <c r="G7118">
        <v>1</v>
      </c>
      <c r="H7118">
        <v>0</v>
      </c>
      <c r="I7118">
        <v>0</v>
      </c>
      <c r="J7118">
        <v>0</v>
      </c>
      <c r="K7118">
        <v>0</v>
      </c>
      <c r="L7118">
        <v>0</v>
      </c>
      <c r="M7118" t="s">
        <v>5107</v>
      </c>
    </row>
    <row r="7119" spans="1:13">
      <c r="A7119" s="13">
        <f t="shared" si="111"/>
        <v>2</v>
      </c>
      <c r="B7119">
        <v>3011948</v>
      </c>
      <c r="C7119">
        <v>1380</v>
      </c>
      <c r="D7119">
        <v>1501</v>
      </c>
      <c r="E7119"/>
      <c r="F7119" t="s">
        <v>253</v>
      </c>
      <c r="G7119">
        <v>2</v>
      </c>
      <c r="H7119">
        <v>0</v>
      </c>
      <c r="I7119">
        <v>0</v>
      </c>
      <c r="J7119">
        <v>0</v>
      </c>
      <c r="K7119">
        <v>0</v>
      </c>
      <c r="L7119">
        <v>0</v>
      </c>
      <c r="M7119" t="s">
        <v>5108</v>
      </c>
    </row>
    <row r="7120" spans="1:13">
      <c r="A7120" s="13">
        <f t="shared" si="111"/>
        <v>2</v>
      </c>
      <c r="B7120">
        <v>3011948</v>
      </c>
      <c r="C7120">
        <v>1400</v>
      </c>
      <c r="D7120">
        <v>1500</v>
      </c>
      <c r="E7120"/>
      <c r="F7120" t="s">
        <v>253</v>
      </c>
      <c r="G7120">
        <v>2</v>
      </c>
      <c r="H7120">
        <v>0</v>
      </c>
      <c r="I7120">
        <v>0</v>
      </c>
      <c r="J7120">
        <v>0</v>
      </c>
      <c r="K7120">
        <v>0</v>
      </c>
      <c r="L7120">
        <v>0</v>
      </c>
      <c r="M7120" t="s">
        <v>5108</v>
      </c>
    </row>
    <row r="7121" spans="1:13">
      <c r="A7121" s="13">
        <f t="shared" si="111"/>
        <v>1</v>
      </c>
      <c r="B7121">
        <v>3011949</v>
      </c>
      <c r="C7121">
        <v>1400</v>
      </c>
      <c r="D7121">
        <v>1500</v>
      </c>
      <c r="E7121"/>
      <c r="F7121" t="s">
        <v>253</v>
      </c>
      <c r="G7121">
        <v>1</v>
      </c>
      <c r="H7121">
        <v>0</v>
      </c>
      <c r="I7121">
        <v>0</v>
      </c>
      <c r="J7121">
        <v>0</v>
      </c>
      <c r="K7121">
        <v>0</v>
      </c>
      <c r="L7121">
        <v>0</v>
      </c>
      <c r="M7121" t="s">
        <v>5109</v>
      </c>
    </row>
    <row r="7122" spans="1:13">
      <c r="A7122" s="13">
        <f t="shared" si="111"/>
        <v>1</v>
      </c>
      <c r="B7122">
        <v>3011950</v>
      </c>
      <c r="C7122">
        <v>1380</v>
      </c>
      <c r="D7122">
        <v>1500</v>
      </c>
      <c r="E7122"/>
      <c r="F7122" t="s">
        <v>253</v>
      </c>
      <c r="G7122">
        <v>1</v>
      </c>
      <c r="H7122">
        <v>0</v>
      </c>
      <c r="I7122">
        <v>0</v>
      </c>
      <c r="J7122">
        <v>0</v>
      </c>
      <c r="K7122">
        <v>0</v>
      </c>
      <c r="L7122">
        <v>0</v>
      </c>
      <c r="M7122" t="s">
        <v>7570</v>
      </c>
    </row>
    <row r="7123" spans="1:13">
      <c r="A7123" s="13">
        <f t="shared" si="111"/>
        <v>1</v>
      </c>
      <c r="B7123">
        <v>3011951</v>
      </c>
      <c r="C7123">
        <v>1380</v>
      </c>
      <c r="D7123">
        <v>1501</v>
      </c>
      <c r="E7123"/>
      <c r="F7123" t="s">
        <v>253</v>
      </c>
      <c r="G7123">
        <v>1</v>
      </c>
      <c r="H7123">
        <v>0</v>
      </c>
      <c r="I7123">
        <v>0</v>
      </c>
      <c r="J7123">
        <v>0</v>
      </c>
      <c r="K7123">
        <v>0</v>
      </c>
      <c r="L7123">
        <v>0</v>
      </c>
      <c r="M7123" t="s">
        <v>5110</v>
      </c>
    </row>
    <row r="7124" spans="1:13">
      <c r="A7124" s="13">
        <f t="shared" si="111"/>
        <v>1</v>
      </c>
      <c r="B7124">
        <v>3011953</v>
      </c>
      <c r="C7124">
        <v>1380</v>
      </c>
      <c r="D7124">
        <v>1501</v>
      </c>
      <c r="E7124"/>
      <c r="F7124" t="s">
        <v>253</v>
      </c>
      <c r="G7124">
        <v>1</v>
      </c>
      <c r="H7124">
        <v>0</v>
      </c>
      <c r="I7124">
        <v>0</v>
      </c>
      <c r="J7124">
        <v>0</v>
      </c>
      <c r="K7124">
        <v>0</v>
      </c>
      <c r="L7124">
        <v>0</v>
      </c>
      <c r="M7124" t="s">
        <v>5111</v>
      </c>
    </row>
    <row r="7125" spans="1:13">
      <c r="A7125" s="13">
        <f t="shared" si="111"/>
        <v>4</v>
      </c>
      <c r="B7125">
        <v>3011973</v>
      </c>
      <c r="C7125">
        <v>1400</v>
      </c>
      <c r="D7125">
        <v>1500</v>
      </c>
      <c r="E7125"/>
      <c r="F7125" t="s">
        <v>253</v>
      </c>
      <c r="G7125">
        <v>4</v>
      </c>
      <c r="H7125">
        <v>0</v>
      </c>
      <c r="I7125">
        <v>0</v>
      </c>
      <c r="J7125">
        <v>0</v>
      </c>
      <c r="K7125">
        <v>0</v>
      </c>
      <c r="L7125">
        <v>0</v>
      </c>
      <c r="M7125" t="s">
        <v>5112</v>
      </c>
    </row>
    <row r="7126" spans="1:13">
      <c r="A7126" s="13">
        <f t="shared" si="111"/>
        <v>4</v>
      </c>
      <c r="B7126">
        <v>3011974</v>
      </c>
      <c r="C7126">
        <v>1400</v>
      </c>
      <c r="D7126">
        <v>1500</v>
      </c>
      <c r="E7126"/>
      <c r="F7126" t="s">
        <v>253</v>
      </c>
      <c r="G7126">
        <v>4</v>
      </c>
      <c r="H7126">
        <v>0</v>
      </c>
      <c r="I7126">
        <v>0</v>
      </c>
      <c r="J7126">
        <v>0</v>
      </c>
      <c r="K7126">
        <v>0</v>
      </c>
      <c r="L7126">
        <v>0</v>
      </c>
      <c r="M7126" t="s">
        <v>5113</v>
      </c>
    </row>
    <row r="7127" spans="1:13">
      <c r="A7127" s="13">
        <f t="shared" si="111"/>
        <v>4</v>
      </c>
      <c r="B7127">
        <v>3011975</v>
      </c>
      <c r="C7127">
        <v>1400</v>
      </c>
      <c r="D7127">
        <v>1500</v>
      </c>
      <c r="E7127"/>
      <c r="F7127" t="s">
        <v>253</v>
      </c>
      <c r="G7127">
        <v>4</v>
      </c>
      <c r="H7127">
        <v>0</v>
      </c>
      <c r="I7127">
        <v>0</v>
      </c>
      <c r="J7127">
        <v>0</v>
      </c>
      <c r="K7127">
        <v>0</v>
      </c>
      <c r="L7127">
        <v>0</v>
      </c>
      <c r="M7127" t="s">
        <v>5114</v>
      </c>
    </row>
    <row r="7128" spans="1:13">
      <c r="A7128" s="13">
        <f t="shared" si="111"/>
        <v>4</v>
      </c>
      <c r="B7128">
        <v>3011976</v>
      </c>
      <c r="C7128">
        <v>1400</v>
      </c>
      <c r="D7128">
        <v>1500</v>
      </c>
      <c r="E7128"/>
      <c r="F7128" t="s">
        <v>253</v>
      </c>
      <c r="G7128">
        <v>4</v>
      </c>
      <c r="H7128">
        <v>0</v>
      </c>
      <c r="I7128">
        <v>0</v>
      </c>
      <c r="J7128">
        <v>0</v>
      </c>
      <c r="K7128">
        <v>0</v>
      </c>
      <c r="L7128">
        <v>0</v>
      </c>
      <c r="M7128" t="s">
        <v>5115</v>
      </c>
    </row>
    <row r="7129" spans="1:13">
      <c r="A7129" s="13">
        <f t="shared" si="111"/>
        <v>2</v>
      </c>
      <c r="B7129">
        <v>3011977</v>
      </c>
      <c r="C7129">
        <v>1400</v>
      </c>
      <c r="D7129">
        <v>1500</v>
      </c>
      <c r="E7129"/>
      <c r="F7129" t="s">
        <v>253</v>
      </c>
      <c r="G7129">
        <v>2</v>
      </c>
      <c r="H7129">
        <v>0</v>
      </c>
      <c r="I7129">
        <v>0</v>
      </c>
      <c r="J7129">
        <v>0</v>
      </c>
      <c r="K7129">
        <v>0</v>
      </c>
      <c r="L7129">
        <v>0</v>
      </c>
      <c r="M7129" t="s">
        <v>8109</v>
      </c>
    </row>
    <row r="7130" spans="1:13">
      <c r="A7130" s="13">
        <f t="shared" si="111"/>
        <v>1</v>
      </c>
      <c r="B7130">
        <v>3011979</v>
      </c>
      <c r="C7130">
        <v>1380</v>
      </c>
      <c r="D7130">
        <v>1501</v>
      </c>
      <c r="E7130"/>
      <c r="F7130" t="s">
        <v>253</v>
      </c>
      <c r="G7130">
        <v>1</v>
      </c>
      <c r="H7130">
        <v>0</v>
      </c>
      <c r="I7130">
        <v>0</v>
      </c>
      <c r="J7130">
        <v>0</v>
      </c>
      <c r="K7130">
        <v>0</v>
      </c>
      <c r="L7130">
        <v>0</v>
      </c>
      <c r="M7130" t="s">
        <v>5116</v>
      </c>
    </row>
    <row r="7131" spans="1:13">
      <c r="A7131" s="13">
        <f t="shared" si="111"/>
        <v>4</v>
      </c>
      <c r="B7131">
        <v>3011980</v>
      </c>
      <c r="C7131">
        <v>1400</v>
      </c>
      <c r="D7131">
        <v>1500</v>
      </c>
      <c r="E7131"/>
      <c r="F7131" t="s">
        <v>253</v>
      </c>
      <c r="G7131">
        <v>4</v>
      </c>
      <c r="H7131">
        <v>0</v>
      </c>
      <c r="I7131">
        <v>0</v>
      </c>
      <c r="J7131">
        <v>0</v>
      </c>
      <c r="K7131">
        <v>0</v>
      </c>
      <c r="L7131">
        <v>0</v>
      </c>
      <c r="M7131" t="s">
        <v>5117</v>
      </c>
    </row>
    <row r="7132" spans="1:13">
      <c r="A7132" s="13">
        <f t="shared" si="111"/>
        <v>2</v>
      </c>
      <c r="B7132">
        <v>3011981</v>
      </c>
      <c r="C7132">
        <v>1400</v>
      </c>
      <c r="D7132">
        <v>1500</v>
      </c>
      <c r="E7132"/>
      <c r="F7132" t="s">
        <v>253</v>
      </c>
      <c r="G7132">
        <v>2</v>
      </c>
      <c r="H7132">
        <v>0</v>
      </c>
      <c r="I7132">
        <v>0</v>
      </c>
      <c r="J7132">
        <v>0</v>
      </c>
      <c r="K7132">
        <v>0</v>
      </c>
      <c r="L7132">
        <v>0</v>
      </c>
      <c r="M7132" t="s">
        <v>5118</v>
      </c>
    </row>
    <row r="7133" spans="1:13">
      <c r="A7133" s="13">
        <f t="shared" si="111"/>
        <v>3</v>
      </c>
      <c r="B7133">
        <v>3011982</v>
      </c>
      <c r="C7133">
        <v>1400</v>
      </c>
      <c r="D7133">
        <v>1500</v>
      </c>
      <c r="E7133"/>
      <c r="F7133" t="s">
        <v>253</v>
      </c>
      <c r="G7133">
        <v>3</v>
      </c>
      <c r="H7133">
        <v>0</v>
      </c>
      <c r="I7133">
        <v>0</v>
      </c>
      <c r="J7133">
        <v>0</v>
      </c>
      <c r="K7133">
        <v>0</v>
      </c>
      <c r="L7133">
        <v>0</v>
      </c>
      <c r="M7133" t="s">
        <v>5119</v>
      </c>
    </row>
    <row r="7134" spans="1:13">
      <c r="A7134" s="13">
        <f t="shared" si="111"/>
        <v>2</v>
      </c>
      <c r="B7134">
        <v>3011983</v>
      </c>
      <c r="C7134">
        <v>1400</v>
      </c>
      <c r="D7134">
        <v>1500</v>
      </c>
      <c r="E7134"/>
      <c r="F7134" t="s">
        <v>253</v>
      </c>
      <c r="G7134">
        <v>2</v>
      </c>
      <c r="H7134">
        <v>0</v>
      </c>
      <c r="I7134">
        <v>0</v>
      </c>
      <c r="J7134">
        <v>0</v>
      </c>
      <c r="K7134">
        <v>0</v>
      </c>
      <c r="L7134">
        <v>0</v>
      </c>
      <c r="M7134" t="s">
        <v>5120</v>
      </c>
    </row>
    <row r="7135" spans="1:13">
      <c r="A7135" s="13">
        <f t="shared" si="111"/>
        <v>4</v>
      </c>
      <c r="B7135">
        <v>3011984</v>
      </c>
      <c r="C7135">
        <v>1400</v>
      </c>
      <c r="D7135">
        <v>1500</v>
      </c>
      <c r="E7135"/>
      <c r="F7135" t="s">
        <v>253</v>
      </c>
      <c r="G7135">
        <v>4</v>
      </c>
      <c r="H7135">
        <v>0</v>
      </c>
      <c r="I7135">
        <v>0</v>
      </c>
      <c r="J7135">
        <v>0</v>
      </c>
      <c r="K7135">
        <v>0</v>
      </c>
      <c r="L7135">
        <v>0</v>
      </c>
      <c r="M7135" t="s">
        <v>5121</v>
      </c>
    </row>
    <row r="7136" spans="1:13">
      <c r="A7136" s="13">
        <f t="shared" si="111"/>
        <v>3</v>
      </c>
      <c r="B7136">
        <v>3011985</v>
      </c>
      <c r="C7136">
        <v>1400</v>
      </c>
      <c r="D7136">
        <v>1500</v>
      </c>
      <c r="E7136"/>
      <c r="F7136" t="s">
        <v>253</v>
      </c>
      <c r="G7136">
        <v>3</v>
      </c>
      <c r="H7136">
        <v>0</v>
      </c>
      <c r="I7136">
        <v>0</v>
      </c>
      <c r="J7136">
        <v>0</v>
      </c>
      <c r="K7136">
        <v>0</v>
      </c>
      <c r="L7136">
        <v>0</v>
      </c>
      <c r="M7136" t="s">
        <v>5122</v>
      </c>
    </row>
    <row r="7137" spans="1:13">
      <c r="A7137" s="13">
        <f t="shared" si="111"/>
        <v>10</v>
      </c>
      <c r="B7137">
        <v>3011987</v>
      </c>
      <c r="C7137">
        <v>1400</v>
      </c>
      <c r="D7137">
        <v>1500</v>
      </c>
      <c r="E7137"/>
      <c r="F7137" t="s">
        <v>253</v>
      </c>
      <c r="G7137">
        <v>10</v>
      </c>
      <c r="H7137">
        <v>0</v>
      </c>
      <c r="I7137">
        <v>0</v>
      </c>
      <c r="J7137">
        <v>0</v>
      </c>
      <c r="K7137">
        <v>0</v>
      </c>
      <c r="L7137">
        <v>0</v>
      </c>
      <c r="M7137" t="s">
        <v>5123</v>
      </c>
    </row>
    <row r="7138" spans="1:13">
      <c r="A7138" s="13">
        <f t="shared" si="111"/>
        <v>3</v>
      </c>
      <c r="B7138">
        <v>3011988</v>
      </c>
      <c r="C7138">
        <v>1400</v>
      </c>
      <c r="D7138">
        <v>1500</v>
      </c>
      <c r="E7138"/>
      <c r="F7138" t="s">
        <v>253</v>
      </c>
      <c r="G7138">
        <v>3</v>
      </c>
      <c r="H7138">
        <v>0</v>
      </c>
      <c r="I7138">
        <v>0</v>
      </c>
      <c r="J7138">
        <v>0</v>
      </c>
      <c r="K7138">
        <v>0</v>
      </c>
      <c r="L7138">
        <v>0</v>
      </c>
      <c r="M7138" t="s">
        <v>5124</v>
      </c>
    </row>
    <row r="7139" spans="1:13">
      <c r="A7139" s="13">
        <f t="shared" si="111"/>
        <v>1</v>
      </c>
      <c r="B7139">
        <v>3011989</v>
      </c>
      <c r="C7139">
        <v>1400</v>
      </c>
      <c r="D7139">
        <v>1500</v>
      </c>
      <c r="E7139"/>
      <c r="F7139" t="s">
        <v>253</v>
      </c>
      <c r="G7139">
        <v>1</v>
      </c>
      <c r="H7139">
        <v>0</v>
      </c>
      <c r="I7139">
        <v>0</v>
      </c>
      <c r="J7139">
        <v>0</v>
      </c>
      <c r="K7139">
        <v>0</v>
      </c>
      <c r="L7139">
        <v>0</v>
      </c>
      <c r="M7139" t="s">
        <v>5125</v>
      </c>
    </row>
    <row r="7140" spans="1:13">
      <c r="A7140" s="13">
        <f t="shared" si="111"/>
        <v>2</v>
      </c>
      <c r="B7140">
        <v>3011990</v>
      </c>
      <c r="C7140">
        <v>1400</v>
      </c>
      <c r="D7140">
        <v>1500</v>
      </c>
      <c r="E7140"/>
      <c r="F7140" t="s">
        <v>253</v>
      </c>
      <c r="G7140">
        <v>2</v>
      </c>
      <c r="H7140">
        <v>0</v>
      </c>
      <c r="I7140">
        <v>0</v>
      </c>
      <c r="J7140">
        <v>0</v>
      </c>
      <c r="K7140">
        <v>0</v>
      </c>
      <c r="L7140">
        <v>0</v>
      </c>
      <c r="M7140" t="s">
        <v>5126</v>
      </c>
    </row>
    <row r="7141" spans="1:13">
      <c r="A7141" s="13">
        <f t="shared" si="111"/>
        <v>1</v>
      </c>
      <c r="B7141">
        <v>3011991</v>
      </c>
      <c r="C7141">
        <v>1400</v>
      </c>
      <c r="D7141">
        <v>1500</v>
      </c>
      <c r="E7141"/>
      <c r="F7141" t="s">
        <v>253</v>
      </c>
      <c r="G7141">
        <v>1</v>
      </c>
      <c r="H7141">
        <v>0</v>
      </c>
      <c r="I7141">
        <v>0</v>
      </c>
      <c r="J7141">
        <v>0</v>
      </c>
      <c r="K7141">
        <v>0</v>
      </c>
      <c r="L7141">
        <v>0</v>
      </c>
      <c r="M7141" t="s">
        <v>5127</v>
      </c>
    </row>
    <row r="7142" spans="1:13">
      <c r="A7142" s="13">
        <f t="shared" si="111"/>
        <v>1</v>
      </c>
      <c r="B7142">
        <v>3011992</v>
      </c>
      <c r="C7142">
        <v>1400</v>
      </c>
      <c r="D7142">
        <v>1500</v>
      </c>
      <c r="E7142"/>
      <c r="F7142" t="s">
        <v>253</v>
      </c>
      <c r="G7142">
        <v>1</v>
      </c>
      <c r="H7142">
        <v>0</v>
      </c>
      <c r="I7142">
        <v>0</v>
      </c>
      <c r="J7142">
        <v>0</v>
      </c>
      <c r="K7142">
        <v>0</v>
      </c>
      <c r="L7142">
        <v>0</v>
      </c>
      <c r="M7142" t="s">
        <v>5128</v>
      </c>
    </row>
    <row r="7143" spans="1:13">
      <c r="A7143" s="13">
        <f t="shared" si="111"/>
        <v>1</v>
      </c>
      <c r="B7143">
        <v>3011993</v>
      </c>
      <c r="C7143">
        <v>1400</v>
      </c>
      <c r="D7143">
        <v>1500</v>
      </c>
      <c r="E7143"/>
      <c r="F7143" t="s">
        <v>253</v>
      </c>
      <c r="G7143">
        <v>1</v>
      </c>
      <c r="H7143">
        <v>0</v>
      </c>
      <c r="I7143">
        <v>0</v>
      </c>
      <c r="J7143">
        <v>0</v>
      </c>
      <c r="K7143">
        <v>0</v>
      </c>
      <c r="L7143">
        <v>0</v>
      </c>
      <c r="M7143" t="s">
        <v>5129</v>
      </c>
    </row>
    <row r="7144" spans="1:13">
      <c r="A7144" s="13">
        <f t="shared" si="111"/>
        <v>80</v>
      </c>
      <c r="B7144">
        <v>3011994</v>
      </c>
      <c r="C7144">
        <v>1400</v>
      </c>
      <c r="D7144">
        <v>1500</v>
      </c>
      <c r="E7144"/>
      <c r="F7144" t="s">
        <v>253</v>
      </c>
      <c r="G7144">
        <v>80</v>
      </c>
      <c r="H7144">
        <v>0</v>
      </c>
      <c r="I7144">
        <v>0</v>
      </c>
      <c r="J7144">
        <v>0</v>
      </c>
      <c r="K7144">
        <v>0</v>
      </c>
      <c r="L7144">
        <v>0</v>
      </c>
      <c r="M7144" t="s">
        <v>5130</v>
      </c>
    </row>
    <row r="7145" spans="1:13">
      <c r="A7145" s="13">
        <f t="shared" si="111"/>
        <v>1</v>
      </c>
      <c r="B7145">
        <v>3011995</v>
      </c>
      <c r="C7145">
        <v>1400</v>
      </c>
      <c r="D7145">
        <v>1500</v>
      </c>
      <c r="E7145"/>
      <c r="F7145" t="s">
        <v>253</v>
      </c>
      <c r="G7145">
        <v>1</v>
      </c>
      <c r="H7145">
        <v>0</v>
      </c>
      <c r="I7145">
        <v>0</v>
      </c>
      <c r="J7145">
        <v>0</v>
      </c>
      <c r="K7145">
        <v>0</v>
      </c>
      <c r="L7145">
        <v>0</v>
      </c>
      <c r="M7145" t="s">
        <v>5131</v>
      </c>
    </row>
    <row r="7146" spans="1:13">
      <c r="A7146" s="13">
        <f t="shared" si="111"/>
        <v>1</v>
      </c>
      <c r="B7146">
        <v>3011996</v>
      </c>
      <c r="C7146">
        <v>1400</v>
      </c>
      <c r="D7146">
        <v>1500</v>
      </c>
      <c r="E7146"/>
      <c r="F7146" t="s">
        <v>253</v>
      </c>
      <c r="G7146">
        <v>1</v>
      </c>
      <c r="H7146">
        <v>0</v>
      </c>
      <c r="I7146">
        <v>0</v>
      </c>
      <c r="J7146">
        <v>0</v>
      </c>
      <c r="K7146">
        <v>0</v>
      </c>
      <c r="L7146">
        <v>0</v>
      </c>
      <c r="M7146" t="s">
        <v>5132</v>
      </c>
    </row>
    <row r="7147" spans="1:13">
      <c r="A7147" s="13">
        <f t="shared" si="111"/>
        <v>1</v>
      </c>
      <c r="B7147">
        <v>3012026</v>
      </c>
      <c r="C7147">
        <v>1380</v>
      </c>
      <c r="D7147">
        <v>1501</v>
      </c>
      <c r="E7147"/>
      <c r="F7147" t="s">
        <v>253</v>
      </c>
      <c r="G7147">
        <v>1</v>
      </c>
      <c r="H7147">
        <v>0</v>
      </c>
      <c r="I7147">
        <v>0</v>
      </c>
      <c r="J7147">
        <v>0</v>
      </c>
      <c r="K7147">
        <v>0</v>
      </c>
      <c r="L7147">
        <v>0</v>
      </c>
      <c r="M7147" t="s">
        <v>5133</v>
      </c>
    </row>
    <row r="7148" spans="1:13">
      <c r="A7148" s="13">
        <f t="shared" si="111"/>
        <v>5</v>
      </c>
      <c r="B7148">
        <v>3012027</v>
      </c>
      <c r="C7148">
        <v>1380</v>
      </c>
      <c r="D7148">
        <v>1501</v>
      </c>
      <c r="E7148"/>
      <c r="F7148" t="s">
        <v>253</v>
      </c>
      <c r="G7148">
        <v>5</v>
      </c>
      <c r="H7148">
        <v>0</v>
      </c>
      <c r="I7148">
        <v>0</v>
      </c>
      <c r="J7148">
        <v>0</v>
      </c>
      <c r="K7148">
        <v>0</v>
      </c>
      <c r="L7148">
        <v>0</v>
      </c>
      <c r="M7148" t="s">
        <v>5134</v>
      </c>
    </row>
    <row r="7149" spans="1:13">
      <c r="A7149" s="13">
        <f t="shared" si="111"/>
        <v>49</v>
      </c>
      <c r="B7149">
        <v>3012028</v>
      </c>
      <c r="C7149">
        <v>1380</v>
      </c>
      <c r="D7149">
        <v>1500</v>
      </c>
      <c r="E7149"/>
      <c r="F7149" t="s">
        <v>253</v>
      </c>
      <c r="G7149">
        <v>49</v>
      </c>
      <c r="H7149">
        <v>0</v>
      </c>
      <c r="I7149">
        <v>0</v>
      </c>
      <c r="J7149">
        <v>0</v>
      </c>
      <c r="K7149">
        <v>0</v>
      </c>
      <c r="L7149">
        <v>0</v>
      </c>
      <c r="M7149" t="s">
        <v>5135</v>
      </c>
    </row>
    <row r="7150" spans="1:13">
      <c r="A7150" s="13">
        <f t="shared" si="111"/>
        <v>1</v>
      </c>
      <c r="B7150">
        <v>3012029</v>
      </c>
      <c r="C7150">
        <v>1380</v>
      </c>
      <c r="D7150">
        <v>1500</v>
      </c>
      <c r="E7150"/>
      <c r="F7150" t="s">
        <v>253</v>
      </c>
      <c r="G7150">
        <v>1</v>
      </c>
      <c r="H7150">
        <v>0</v>
      </c>
      <c r="I7150">
        <v>0</v>
      </c>
      <c r="J7150">
        <v>0</v>
      </c>
      <c r="K7150">
        <v>0</v>
      </c>
      <c r="L7150">
        <v>0</v>
      </c>
      <c r="M7150" t="s">
        <v>5136</v>
      </c>
    </row>
    <row r="7151" spans="1:13">
      <c r="A7151" s="13">
        <f t="shared" si="111"/>
        <v>9</v>
      </c>
      <c r="B7151">
        <v>3012030</v>
      </c>
      <c r="C7151">
        <v>1380</v>
      </c>
      <c r="D7151">
        <v>1501</v>
      </c>
      <c r="E7151"/>
      <c r="F7151" t="s">
        <v>253</v>
      </c>
      <c r="G7151">
        <v>9</v>
      </c>
      <c r="H7151">
        <v>0</v>
      </c>
      <c r="I7151">
        <v>0</v>
      </c>
      <c r="J7151">
        <v>0</v>
      </c>
      <c r="K7151">
        <v>0</v>
      </c>
      <c r="L7151">
        <v>0</v>
      </c>
      <c r="M7151" t="s">
        <v>5137</v>
      </c>
    </row>
    <row r="7152" spans="1:13">
      <c r="A7152" s="13">
        <f t="shared" si="111"/>
        <v>3</v>
      </c>
      <c r="B7152">
        <v>3012031</v>
      </c>
      <c r="C7152">
        <v>1380</v>
      </c>
      <c r="D7152">
        <v>1500</v>
      </c>
      <c r="E7152"/>
      <c r="F7152" t="s">
        <v>253</v>
      </c>
      <c r="G7152">
        <v>3</v>
      </c>
      <c r="H7152">
        <v>0</v>
      </c>
      <c r="I7152">
        <v>0</v>
      </c>
      <c r="J7152">
        <v>0</v>
      </c>
      <c r="K7152">
        <v>0</v>
      </c>
      <c r="L7152">
        <v>0</v>
      </c>
      <c r="M7152" t="s">
        <v>5138</v>
      </c>
    </row>
    <row r="7153" spans="1:13">
      <c r="A7153" s="13">
        <f t="shared" si="111"/>
        <v>2</v>
      </c>
      <c r="B7153">
        <v>3012032</v>
      </c>
      <c r="C7153">
        <v>1380</v>
      </c>
      <c r="D7153">
        <v>1501</v>
      </c>
      <c r="E7153"/>
      <c r="F7153" t="s">
        <v>253</v>
      </c>
      <c r="G7153">
        <v>2</v>
      </c>
      <c r="H7153">
        <v>0</v>
      </c>
      <c r="I7153">
        <v>0</v>
      </c>
      <c r="J7153">
        <v>0</v>
      </c>
      <c r="K7153">
        <v>0</v>
      </c>
      <c r="L7153">
        <v>0</v>
      </c>
      <c r="M7153" t="s">
        <v>5139</v>
      </c>
    </row>
    <row r="7154" spans="1:13">
      <c r="A7154" s="13">
        <f t="shared" si="111"/>
        <v>1</v>
      </c>
      <c r="B7154">
        <v>3012033</v>
      </c>
      <c r="C7154">
        <v>1380</v>
      </c>
      <c r="D7154">
        <v>1501</v>
      </c>
      <c r="E7154"/>
      <c r="F7154" t="s">
        <v>253</v>
      </c>
      <c r="G7154">
        <v>1</v>
      </c>
      <c r="H7154">
        <v>0</v>
      </c>
      <c r="I7154">
        <v>0</v>
      </c>
      <c r="J7154">
        <v>0</v>
      </c>
      <c r="K7154">
        <v>0</v>
      </c>
      <c r="L7154">
        <v>0</v>
      </c>
      <c r="M7154" t="s">
        <v>5140</v>
      </c>
    </row>
    <row r="7155" spans="1:13">
      <c r="A7155" s="13">
        <f t="shared" si="111"/>
        <v>1</v>
      </c>
      <c r="B7155">
        <v>3012034</v>
      </c>
      <c r="C7155">
        <v>1380</v>
      </c>
      <c r="D7155">
        <v>1501</v>
      </c>
      <c r="E7155"/>
      <c r="F7155" t="s">
        <v>253</v>
      </c>
      <c r="G7155">
        <v>1</v>
      </c>
      <c r="H7155">
        <v>0</v>
      </c>
      <c r="I7155">
        <v>0</v>
      </c>
      <c r="J7155">
        <v>0</v>
      </c>
      <c r="K7155">
        <v>0</v>
      </c>
      <c r="L7155">
        <v>0</v>
      </c>
      <c r="M7155" t="s">
        <v>5141</v>
      </c>
    </row>
    <row r="7156" spans="1:13">
      <c r="A7156" s="13">
        <f t="shared" si="111"/>
        <v>1</v>
      </c>
      <c r="B7156">
        <v>3012035</v>
      </c>
      <c r="C7156">
        <v>1380</v>
      </c>
      <c r="D7156">
        <v>1501</v>
      </c>
      <c r="E7156"/>
      <c r="F7156" t="s">
        <v>253</v>
      </c>
      <c r="G7156">
        <v>1</v>
      </c>
      <c r="H7156">
        <v>0</v>
      </c>
      <c r="I7156">
        <v>0</v>
      </c>
      <c r="J7156">
        <v>0</v>
      </c>
      <c r="K7156">
        <v>0</v>
      </c>
      <c r="L7156">
        <v>0</v>
      </c>
      <c r="M7156" t="s">
        <v>5142</v>
      </c>
    </row>
    <row r="7157" spans="1:13">
      <c r="A7157" s="13">
        <f t="shared" si="111"/>
        <v>1</v>
      </c>
      <c r="B7157">
        <v>3012036</v>
      </c>
      <c r="C7157">
        <v>1380</v>
      </c>
      <c r="D7157">
        <v>1501</v>
      </c>
      <c r="E7157"/>
      <c r="F7157" t="s">
        <v>253</v>
      </c>
      <c r="G7157">
        <v>1</v>
      </c>
      <c r="H7157">
        <v>0</v>
      </c>
      <c r="I7157">
        <v>0</v>
      </c>
      <c r="J7157">
        <v>0</v>
      </c>
      <c r="K7157">
        <v>0</v>
      </c>
      <c r="L7157">
        <v>0</v>
      </c>
      <c r="M7157" t="s">
        <v>5143</v>
      </c>
    </row>
    <row r="7158" spans="1:13">
      <c r="A7158" s="13">
        <f t="shared" si="111"/>
        <v>2</v>
      </c>
      <c r="B7158">
        <v>3012037</v>
      </c>
      <c r="C7158">
        <v>1380</v>
      </c>
      <c r="D7158">
        <v>1501</v>
      </c>
      <c r="E7158"/>
      <c r="F7158" t="s">
        <v>253</v>
      </c>
      <c r="G7158">
        <v>2</v>
      </c>
      <c r="H7158">
        <v>0</v>
      </c>
      <c r="I7158">
        <v>0</v>
      </c>
      <c r="J7158">
        <v>0</v>
      </c>
      <c r="K7158">
        <v>0</v>
      </c>
      <c r="L7158">
        <v>0</v>
      </c>
      <c r="M7158" t="s">
        <v>5144</v>
      </c>
    </row>
    <row r="7159" spans="1:13">
      <c r="A7159" s="13">
        <f t="shared" si="111"/>
        <v>2</v>
      </c>
      <c r="B7159">
        <v>3012039</v>
      </c>
      <c r="C7159">
        <v>1380</v>
      </c>
      <c r="D7159">
        <v>1501</v>
      </c>
      <c r="E7159"/>
      <c r="F7159" t="s">
        <v>253</v>
      </c>
      <c r="G7159">
        <v>2</v>
      </c>
      <c r="H7159">
        <v>0</v>
      </c>
      <c r="I7159">
        <v>0</v>
      </c>
      <c r="J7159">
        <v>0</v>
      </c>
      <c r="K7159">
        <v>0</v>
      </c>
      <c r="L7159">
        <v>0</v>
      </c>
      <c r="M7159" t="s">
        <v>5145</v>
      </c>
    </row>
    <row r="7160" spans="1:13">
      <c r="A7160" s="13">
        <f t="shared" si="111"/>
        <v>2</v>
      </c>
      <c r="B7160">
        <v>3012040</v>
      </c>
      <c r="C7160">
        <v>1380</v>
      </c>
      <c r="D7160">
        <v>1501</v>
      </c>
      <c r="E7160"/>
      <c r="F7160" t="s">
        <v>253</v>
      </c>
      <c r="G7160">
        <v>2</v>
      </c>
      <c r="H7160">
        <v>0</v>
      </c>
      <c r="I7160">
        <v>0</v>
      </c>
      <c r="J7160">
        <v>0</v>
      </c>
      <c r="K7160">
        <v>0</v>
      </c>
      <c r="L7160">
        <v>0</v>
      </c>
      <c r="M7160" t="s">
        <v>5146</v>
      </c>
    </row>
    <row r="7161" spans="1:13">
      <c r="A7161" s="13">
        <f t="shared" si="111"/>
        <v>28</v>
      </c>
      <c r="B7161">
        <v>3012041</v>
      </c>
      <c r="C7161">
        <v>1380</v>
      </c>
      <c r="D7161">
        <v>1500</v>
      </c>
      <c r="E7161"/>
      <c r="F7161" t="s">
        <v>253</v>
      </c>
      <c r="G7161">
        <v>28</v>
      </c>
      <c r="H7161">
        <v>0</v>
      </c>
      <c r="I7161">
        <v>0</v>
      </c>
      <c r="J7161">
        <v>0</v>
      </c>
      <c r="K7161">
        <v>0</v>
      </c>
      <c r="L7161">
        <v>0</v>
      </c>
      <c r="M7161" t="s">
        <v>8505</v>
      </c>
    </row>
    <row r="7162" spans="1:13">
      <c r="A7162" s="13">
        <f t="shared" si="111"/>
        <v>49</v>
      </c>
      <c r="B7162">
        <v>3012043</v>
      </c>
      <c r="C7162">
        <v>1380</v>
      </c>
      <c r="D7162">
        <v>1501</v>
      </c>
      <c r="E7162"/>
      <c r="F7162" t="s">
        <v>253</v>
      </c>
      <c r="G7162">
        <v>49</v>
      </c>
      <c r="H7162">
        <v>0</v>
      </c>
      <c r="I7162">
        <v>0</v>
      </c>
      <c r="J7162">
        <v>0</v>
      </c>
      <c r="K7162">
        <v>0</v>
      </c>
      <c r="L7162">
        <v>0</v>
      </c>
      <c r="M7162" t="s">
        <v>5147</v>
      </c>
    </row>
    <row r="7163" spans="1:13">
      <c r="A7163" s="13">
        <f t="shared" si="111"/>
        <v>1</v>
      </c>
      <c r="B7163">
        <v>3012044</v>
      </c>
      <c r="C7163">
        <v>1400</v>
      </c>
      <c r="D7163">
        <v>1500</v>
      </c>
      <c r="E7163"/>
      <c r="F7163" t="s">
        <v>253</v>
      </c>
      <c r="G7163">
        <v>1</v>
      </c>
      <c r="H7163">
        <v>0</v>
      </c>
      <c r="I7163">
        <v>0</v>
      </c>
      <c r="J7163">
        <v>0</v>
      </c>
      <c r="K7163">
        <v>0</v>
      </c>
      <c r="L7163">
        <v>0</v>
      </c>
      <c r="M7163" t="s">
        <v>8016</v>
      </c>
    </row>
    <row r="7164" spans="1:13">
      <c r="A7164" s="13">
        <f t="shared" si="111"/>
        <v>1</v>
      </c>
      <c r="B7164">
        <v>3012045</v>
      </c>
      <c r="C7164">
        <v>1400</v>
      </c>
      <c r="D7164">
        <v>1500</v>
      </c>
      <c r="E7164"/>
      <c r="F7164" t="s">
        <v>253</v>
      </c>
      <c r="G7164">
        <v>1</v>
      </c>
      <c r="H7164">
        <v>0</v>
      </c>
      <c r="I7164">
        <v>0</v>
      </c>
      <c r="J7164">
        <v>0</v>
      </c>
      <c r="K7164">
        <v>0</v>
      </c>
      <c r="L7164">
        <v>0</v>
      </c>
      <c r="M7164" t="s">
        <v>5148</v>
      </c>
    </row>
    <row r="7165" spans="1:13">
      <c r="A7165" s="13">
        <f t="shared" si="111"/>
        <v>1</v>
      </c>
      <c r="B7165">
        <v>3012046</v>
      </c>
      <c r="C7165">
        <v>1400</v>
      </c>
      <c r="D7165">
        <v>1500</v>
      </c>
      <c r="E7165"/>
      <c r="F7165" t="s">
        <v>253</v>
      </c>
      <c r="G7165">
        <v>1</v>
      </c>
      <c r="H7165">
        <v>0</v>
      </c>
      <c r="I7165">
        <v>0</v>
      </c>
      <c r="J7165">
        <v>0</v>
      </c>
      <c r="K7165">
        <v>0</v>
      </c>
      <c r="L7165">
        <v>0</v>
      </c>
      <c r="M7165" t="s">
        <v>5149</v>
      </c>
    </row>
    <row r="7166" spans="1:13">
      <c r="A7166" s="13">
        <f t="shared" si="111"/>
        <v>4</v>
      </c>
      <c r="B7166">
        <v>3012047</v>
      </c>
      <c r="C7166">
        <v>1400</v>
      </c>
      <c r="D7166">
        <v>1500</v>
      </c>
      <c r="E7166"/>
      <c r="F7166" t="s">
        <v>253</v>
      </c>
      <c r="G7166">
        <v>4</v>
      </c>
      <c r="H7166">
        <v>0</v>
      </c>
      <c r="I7166">
        <v>0</v>
      </c>
      <c r="J7166">
        <v>0</v>
      </c>
      <c r="K7166">
        <v>0</v>
      </c>
      <c r="L7166">
        <v>0</v>
      </c>
      <c r="M7166" t="s">
        <v>5150</v>
      </c>
    </row>
    <row r="7167" spans="1:13">
      <c r="A7167" s="13">
        <f t="shared" si="111"/>
        <v>2</v>
      </c>
      <c r="B7167">
        <v>3012048</v>
      </c>
      <c r="C7167">
        <v>1400</v>
      </c>
      <c r="D7167">
        <v>1500</v>
      </c>
      <c r="E7167"/>
      <c r="F7167" t="s">
        <v>253</v>
      </c>
      <c r="G7167">
        <v>2</v>
      </c>
      <c r="H7167">
        <v>0</v>
      </c>
      <c r="I7167">
        <v>0</v>
      </c>
      <c r="J7167">
        <v>0</v>
      </c>
      <c r="K7167">
        <v>0</v>
      </c>
      <c r="L7167">
        <v>0</v>
      </c>
      <c r="M7167" t="s">
        <v>5151</v>
      </c>
    </row>
    <row r="7168" spans="1:13">
      <c r="A7168" s="13">
        <f t="shared" si="111"/>
        <v>23</v>
      </c>
      <c r="B7168">
        <v>3012050</v>
      </c>
      <c r="C7168">
        <v>1400</v>
      </c>
      <c r="D7168">
        <v>1500</v>
      </c>
      <c r="E7168"/>
      <c r="F7168" t="s">
        <v>253</v>
      </c>
      <c r="G7168">
        <v>23</v>
      </c>
      <c r="H7168">
        <v>0</v>
      </c>
      <c r="I7168">
        <v>0</v>
      </c>
      <c r="J7168">
        <v>0</v>
      </c>
      <c r="K7168">
        <v>0</v>
      </c>
      <c r="L7168">
        <v>0</v>
      </c>
      <c r="M7168" t="s">
        <v>5152</v>
      </c>
    </row>
    <row r="7169" spans="1:13">
      <c r="A7169" s="13">
        <f t="shared" si="111"/>
        <v>4</v>
      </c>
      <c r="B7169">
        <v>3012052</v>
      </c>
      <c r="C7169">
        <v>1400</v>
      </c>
      <c r="D7169">
        <v>1500</v>
      </c>
      <c r="E7169"/>
      <c r="F7169" t="s">
        <v>253</v>
      </c>
      <c r="G7169">
        <v>4</v>
      </c>
      <c r="H7169">
        <v>0</v>
      </c>
      <c r="I7169">
        <v>0</v>
      </c>
      <c r="J7169">
        <v>0</v>
      </c>
      <c r="K7169">
        <v>0</v>
      </c>
      <c r="L7169">
        <v>0</v>
      </c>
      <c r="M7169" t="s">
        <v>5153</v>
      </c>
    </row>
    <row r="7170" spans="1:13">
      <c r="A7170" s="13">
        <f t="shared" si="111"/>
        <v>1</v>
      </c>
      <c r="B7170">
        <v>3012053</v>
      </c>
      <c r="C7170">
        <v>1400</v>
      </c>
      <c r="D7170">
        <v>1500</v>
      </c>
      <c r="E7170"/>
      <c r="F7170" t="s">
        <v>253</v>
      </c>
      <c r="G7170">
        <v>1</v>
      </c>
      <c r="H7170">
        <v>0</v>
      </c>
      <c r="I7170">
        <v>0</v>
      </c>
      <c r="J7170">
        <v>0</v>
      </c>
      <c r="K7170">
        <v>0</v>
      </c>
      <c r="L7170">
        <v>0</v>
      </c>
      <c r="M7170" t="s">
        <v>7737</v>
      </c>
    </row>
    <row r="7171" spans="1:13">
      <c r="A7171" s="13">
        <f t="shared" ref="A7171:A7234" si="112">G7171+H7171+I7171</f>
        <v>1</v>
      </c>
      <c r="B7171">
        <v>3012054</v>
      </c>
      <c r="C7171">
        <v>1400</v>
      </c>
      <c r="D7171">
        <v>1500</v>
      </c>
      <c r="E7171"/>
      <c r="F7171" t="s">
        <v>253</v>
      </c>
      <c r="G7171">
        <v>1</v>
      </c>
      <c r="H7171">
        <v>0</v>
      </c>
      <c r="I7171">
        <v>0</v>
      </c>
      <c r="J7171">
        <v>0</v>
      </c>
      <c r="K7171">
        <v>0</v>
      </c>
      <c r="L7171">
        <v>0</v>
      </c>
      <c r="M7171" t="s">
        <v>8041</v>
      </c>
    </row>
    <row r="7172" spans="1:13">
      <c r="A7172" s="13">
        <f t="shared" si="112"/>
        <v>2</v>
      </c>
      <c r="B7172">
        <v>3012055</v>
      </c>
      <c r="C7172">
        <v>1400</v>
      </c>
      <c r="D7172">
        <v>1500</v>
      </c>
      <c r="E7172"/>
      <c r="F7172" t="s">
        <v>253</v>
      </c>
      <c r="G7172">
        <v>2</v>
      </c>
      <c r="H7172">
        <v>0</v>
      </c>
      <c r="I7172">
        <v>0</v>
      </c>
      <c r="J7172">
        <v>0</v>
      </c>
      <c r="K7172">
        <v>0</v>
      </c>
      <c r="L7172">
        <v>0</v>
      </c>
      <c r="M7172" t="s">
        <v>9164</v>
      </c>
    </row>
    <row r="7173" spans="1:13">
      <c r="A7173" s="13">
        <f t="shared" si="112"/>
        <v>183</v>
      </c>
      <c r="B7173">
        <v>3012056</v>
      </c>
      <c r="C7173">
        <v>1400</v>
      </c>
      <c r="D7173">
        <v>1500</v>
      </c>
      <c r="E7173"/>
      <c r="F7173" t="s">
        <v>253</v>
      </c>
      <c r="G7173">
        <v>183</v>
      </c>
      <c r="H7173">
        <v>0</v>
      </c>
      <c r="I7173">
        <v>0</v>
      </c>
      <c r="J7173">
        <v>0</v>
      </c>
      <c r="K7173">
        <v>0</v>
      </c>
      <c r="L7173">
        <v>0</v>
      </c>
      <c r="M7173" t="s">
        <v>5154</v>
      </c>
    </row>
    <row r="7174" spans="1:13">
      <c r="A7174" s="13">
        <f t="shared" si="112"/>
        <v>769</v>
      </c>
      <c r="B7174">
        <v>3012061</v>
      </c>
      <c r="C7174">
        <v>1380</v>
      </c>
      <c r="D7174">
        <v>1500</v>
      </c>
      <c r="E7174"/>
      <c r="F7174" t="s">
        <v>253</v>
      </c>
      <c r="G7174">
        <v>769</v>
      </c>
      <c r="H7174">
        <v>0</v>
      </c>
      <c r="I7174">
        <v>0</v>
      </c>
      <c r="J7174">
        <v>0</v>
      </c>
      <c r="K7174">
        <v>0</v>
      </c>
      <c r="L7174">
        <v>0</v>
      </c>
      <c r="M7174" t="s">
        <v>7745</v>
      </c>
    </row>
    <row r="7175" spans="1:13">
      <c r="A7175" s="13">
        <f t="shared" si="112"/>
        <v>81</v>
      </c>
      <c r="B7175">
        <v>3012061</v>
      </c>
      <c r="C7175">
        <v>1400</v>
      </c>
      <c r="D7175">
        <v>1500</v>
      </c>
      <c r="E7175"/>
      <c r="F7175" t="s">
        <v>253</v>
      </c>
      <c r="G7175">
        <v>81</v>
      </c>
      <c r="H7175">
        <v>0</v>
      </c>
      <c r="I7175">
        <v>0</v>
      </c>
      <c r="J7175">
        <v>0</v>
      </c>
      <c r="K7175">
        <v>0</v>
      </c>
      <c r="L7175">
        <v>0</v>
      </c>
      <c r="M7175" t="s">
        <v>7745</v>
      </c>
    </row>
    <row r="7176" spans="1:13">
      <c r="A7176" s="13">
        <f t="shared" si="112"/>
        <v>31</v>
      </c>
      <c r="B7176">
        <v>3012063</v>
      </c>
      <c r="C7176">
        <v>1380</v>
      </c>
      <c r="D7176">
        <v>1500</v>
      </c>
      <c r="E7176"/>
      <c r="F7176" t="s">
        <v>253</v>
      </c>
      <c r="G7176">
        <v>31</v>
      </c>
      <c r="H7176">
        <v>0</v>
      </c>
      <c r="I7176">
        <v>0</v>
      </c>
      <c r="J7176">
        <v>0</v>
      </c>
      <c r="K7176">
        <v>0</v>
      </c>
      <c r="L7176">
        <v>0</v>
      </c>
      <c r="M7176" t="s">
        <v>5155</v>
      </c>
    </row>
    <row r="7177" spans="1:13">
      <c r="A7177" s="13">
        <f t="shared" si="112"/>
        <v>4</v>
      </c>
      <c r="B7177">
        <v>3012068</v>
      </c>
      <c r="C7177">
        <v>1380</v>
      </c>
      <c r="D7177">
        <v>1501</v>
      </c>
      <c r="E7177"/>
      <c r="F7177" t="s">
        <v>253</v>
      </c>
      <c r="G7177">
        <v>4</v>
      </c>
      <c r="H7177">
        <v>0</v>
      </c>
      <c r="I7177">
        <v>0</v>
      </c>
      <c r="J7177">
        <v>0</v>
      </c>
      <c r="K7177">
        <v>0</v>
      </c>
      <c r="L7177">
        <v>0</v>
      </c>
      <c r="M7177" t="s">
        <v>5156</v>
      </c>
    </row>
    <row r="7178" spans="1:13">
      <c r="A7178" s="13">
        <f t="shared" si="112"/>
        <v>2</v>
      </c>
      <c r="B7178">
        <v>3012069</v>
      </c>
      <c r="C7178">
        <v>1380</v>
      </c>
      <c r="D7178">
        <v>1500</v>
      </c>
      <c r="E7178"/>
      <c r="F7178" t="s">
        <v>253</v>
      </c>
      <c r="G7178">
        <v>2</v>
      </c>
      <c r="H7178">
        <v>0</v>
      </c>
      <c r="I7178">
        <v>0</v>
      </c>
      <c r="J7178">
        <v>0</v>
      </c>
      <c r="K7178">
        <v>0</v>
      </c>
      <c r="L7178">
        <v>0</v>
      </c>
      <c r="M7178" t="s">
        <v>5157</v>
      </c>
    </row>
    <row r="7179" spans="1:13">
      <c r="A7179" s="13">
        <f t="shared" si="112"/>
        <v>4</v>
      </c>
      <c r="B7179">
        <v>3012070</v>
      </c>
      <c r="C7179">
        <v>1380</v>
      </c>
      <c r="D7179">
        <v>1501</v>
      </c>
      <c r="E7179"/>
      <c r="F7179" t="s">
        <v>253</v>
      </c>
      <c r="G7179">
        <v>4</v>
      </c>
      <c r="H7179">
        <v>0</v>
      </c>
      <c r="I7179">
        <v>0</v>
      </c>
      <c r="J7179">
        <v>0</v>
      </c>
      <c r="K7179">
        <v>0</v>
      </c>
      <c r="L7179">
        <v>0</v>
      </c>
      <c r="M7179" t="s">
        <v>5158</v>
      </c>
    </row>
    <row r="7180" spans="1:13">
      <c r="A7180" s="13">
        <f t="shared" si="112"/>
        <v>5</v>
      </c>
      <c r="B7180">
        <v>3012071</v>
      </c>
      <c r="C7180">
        <v>1380</v>
      </c>
      <c r="D7180">
        <v>1500</v>
      </c>
      <c r="E7180"/>
      <c r="F7180" t="s">
        <v>253</v>
      </c>
      <c r="G7180">
        <v>5</v>
      </c>
      <c r="H7180">
        <v>0</v>
      </c>
      <c r="I7180">
        <v>0</v>
      </c>
      <c r="J7180">
        <v>0</v>
      </c>
      <c r="K7180">
        <v>0</v>
      </c>
      <c r="L7180">
        <v>0</v>
      </c>
      <c r="M7180" t="s">
        <v>5159</v>
      </c>
    </row>
    <row r="7181" spans="1:13">
      <c r="A7181" s="13">
        <f t="shared" si="112"/>
        <v>2</v>
      </c>
      <c r="B7181">
        <v>3012072</v>
      </c>
      <c r="C7181">
        <v>1380</v>
      </c>
      <c r="D7181">
        <v>1500</v>
      </c>
      <c r="E7181"/>
      <c r="F7181" t="s">
        <v>253</v>
      </c>
      <c r="G7181">
        <v>2</v>
      </c>
      <c r="H7181">
        <v>0</v>
      </c>
      <c r="I7181">
        <v>0</v>
      </c>
      <c r="J7181">
        <v>0</v>
      </c>
      <c r="K7181">
        <v>0</v>
      </c>
      <c r="L7181">
        <v>0</v>
      </c>
      <c r="M7181" t="s">
        <v>5160</v>
      </c>
    </row>
    <row r="7182" spans="1:13">
      <c r="A7182" s="13">
        <f t="shared" si="112"/>
        <v>1</v>
      </c>
      <c r="B7182">
        <v>3012073</v>
      </c>
      <c r="C7182">
        <v>1380</v>
      </c>
      <c r="D7182">
        <v>1500</v>
      </c>
      <c r="E7182"/>
      <c r="F7182" t="s">
        <v>253</v>
      </c>
      <c r="G7182">
        <v>1</v>
      </c>
      <c r="H7182">
        <v>0</v>
      </c>
      <c r="I7182">
        <v>0</v>
      </c>
      <c r="J7182">
        <v>0</v>
      </c>
      <c r="K7182">
        <v>0</v>
      </c>
      <c r="L7182">
        <v>0</v>
      </c>
      <c r="M7182" t="s">
        <v>5161</v>
      </c>
    </row>
    <row r="7183" spans="1:13">
      <c r="A7183" s="13">
        <f t="shared" si="112"/>
        <v>1</v>
      </c>
      <c r="B7183">
        <v>3012075</v>
      </c>
      <c r="C7183">
        <v>1400</v>
      </c>
      <c r="D7183">
        <v>1500</v>
      </c>
      <c r="E7183"/>
      <c r="F7183" t="s">
        <v>253</v>
      </c>
      <c r="G7183">
        <v>1</v>
      </c>
      <c r="H7183">
        <v>0</v>
      </c>
      <c r="I7183">
        <v>0</v>
      </c>
      <c r="J7183">
        <v>0</v>
      </c>
      <c r="K7183">
        <v>0</v>
      </c>
      <c r="L7183">
        <v>0</v>
      </c>
      <c r="M7183" t="s">
        <v>9070</v>
      </c>
    </row>
    <row r="7184" spans="1:13">
      <c r="A7184" s="13">
        <f t="shared" si="112"/>
        <v>12</v>
      </c>
      <c r="B7184">
        <v>3012076</v>
      </c>
      <c r="C7184">
        <v>1400</v>
      </c>
      <c r="D7184">
        <v>1500</v>
      </c>
      <c r="E7184"/>
      <c r="F7184" t="s">
        <v>253</v>
      </c>
      <c r="G7184">
        <v>12</v>
      </c>
      <c r="H7184">
        <v>0</v>
      </c>
      <c r="I7184">
        <v>0</v>
      </c>
      <c r="J7184">
        <v>0</v>
      </c>
      <c r="K7184">
        <v>0</v>
      </c>
      <c r="L7184">
        <v>0</v>
      </c>
      <c r="M7184" t="s">
        <v>5162</v>
      </c>
    </row>
    <row r="7185" spans="1:13">
      <c r="A7185" s="13">
        <f t="shared" si="112"/>
        <v>7</v>
      </c>
      <c r="B7185">
        <v>3012077</v>
      </c>
      <c r="C7185">
        <v>1400</v>
      </c>
      <c r="D7185">
        <v>1500</v>
      </c>
      <c r="E7185"/>
      <c r="F7185" t="s">
        <v>253</v>
      </c>
      <c r="G7185">
        <v>7</v>
      </c>
      <c r="H7185">
        <v>0</v>
      </c>
      <c r="I7185">
        <v>0</v>
      </c>
      <c r="J7185">
        <v>0</v>
      </c>
      <c r="K7185">
        <v>0</v>
      </c>
      <c r="L7185">
        <v>0</v>
      </c>
      <c r="M7185" t="s">
        <v>5163</v>
      </c>
    </row>
    <row r="7186" spans="1:13">
      <c r="A7186" s="13">
        <f t="shared" si="112"/>
        <v>2</v>
      </c>
      <c r="B7186">
        <v>3012079</v>
      </c>
      <c r="C7186">
        <v>1400</v>
      </c>
      <c r="D7186">
        <v>1500</v>
      </c>
      <c r="E7186"/>
      <c r="F7186" t="s">
        <v>253</v>
      </c>
      <c r="G7186">
        <v>2</v>
      </c>
      <c r="H7186">
        <v>0</v>
      </c>
      <c r="I7186">
        <v>0</v>
      </c>
      <c r="J7186">
        <v>0</v>
      </c>
      <c r="K7186">
        <v>0</v>
      </c>
      <c r="L7186">
        <v>0</v>
      </c>
      <c r="M7186" t="s">
        <v>5164</v>
      </c>
    </row>
    <row r="7187" spans="1:13">
      <c r="A7187" s="13">
        <f t="shared" si="112"/>
        <v>1</v>
      </c>
      <c r="B7187">
        <v>3012080</v>
      </c>
      <c r="C7187">
        <v>1400</v>
      </c>
      <c r="D7187">
        <v>1500</v>
      </c>
      <c r="E7187"/>
      <c r="F7187" t="s">
        <v>253</v>
      </c>
      <c r="G7187">
        <v>1</v>
      </c>
      <c r="H7187">
        <v>0</v>
      </c>
      <c r="I7187">
        <v>0</v>
      </c>
      <c r="J7187">
        <v>0</v>
      </c>
      <c r="K7187">
        <v>0</v>
      </c>
      <c r="L7187">
        <v>0</v>
      </c>
      <c r="M7187" t="s">
        <v>5165</v>
      </c>
    </row>
    <row r="7188" spans="1:13">
      <c r="A7188" s="13">
        <f t="shared" si="112"/>
        <v>1</v>
      </c>
      <c r="B7188">
        <v>3012081</v>
      </c>
      <c r="C7188">
        <v>1400</v>
      </c>
      <c r="D7188">
        <v>1500</v>
      </c>
      <c r="E7188"/>
      <c r="F7188" t="s">
        <v>253</v>
      </c>
      <c r="G7188">
        <v>1</v>
      </c>
      <c r="H7188">
        <v>0</v>
      </c>
      <c r="I7188">
        <v>0</v>
      </c>
      <c r="J7188">
        <v>0</v>
      </c>
      <c r="K7188">
        <v>0</v>
      </c>
      <c r="L7188">
        <v>0</v>
      </c>
      <c r="M7188" t="s">
        <v>7795</v>
      </c>
    </row>
    <row r="7189" spans="1:13">
      <c r="A7189" s="13">
        <f t="shared" si="112"/>
        <v>1</v>
      </c>
      <c r="B7189">
        <v>3012082</v>
      </c>
      <c r="C7189">
        <v>1400</v>
      </c>
      <c r="D7189">
        <v>1500</v>
      </c>
      <c r="E7189"/>
      <c r="F7189" t="s">
        <v>253</v>
      </c>
      <c r="G7189">
        <v>1</v>
      </c>
      <c r="H7189">
        <v>0</v>
      </c>
      <c r="I7189">
        <v>0</v>
      </c>
      <c r="J7189">
        <v>0</v>
      </c>
      <c r="K7189">
        <v>0</v>
      </c>
      <c r="L7189">
        <v>0</v>
      </c>
      <c r="M7189" t="s">
        <v>8556</v>
      </c>
    </row>
    <row r="7190" spans="1:13">
      <c r="A7190" s="13">
        <f t="shared" si="112"/>
        <v>8</v>
      </c>
      <c r="B7190">
        <v>3012083</v>
      </c>
      <c r="C7190">
        <v>1380</v>
      </c>
      <c r="D7190">
        <v>1500</v>
      </c>
      <c r="E7190"/>
      <c r="F7190" t="s">
        <v>253</v>
      </c>
      <c r="G7190">
        <v>8</v>
      </c>
      <c r="H7190">
        <v>0</v>
      </c>
      <c r="I7190">
        <v>0</v>
      </c>
      <c r="J7190">
        <v>0</v>
      </c>
      <c r="K7190">
        <v>0</v>
      </c>
      <c r="L7190">
        <v>0</v>
      </c>
      <c r="M7190" t="s">
        <v>5166</v>
      </c>
    </row>
    <row r="7191" spans="1:13">
      <c r="A7191" s="13">
        <f t="shared" si="112"/>
        <v>1</v>
      </c>
      <c r="B7191">
        <v>3012084</v>
      </c>
      <c r="C7191">
        <v>1380</v>
      </c>
      <c r="D7191">
        <v>1501</v>
      </c>
      <c r="E7191"/>
      <c r="F7191" t="s">
        <v>253</v>
      </c>
      <c r="G7191">
        <v>1</v>
      </c>
      <c r="H7191">
        <v>0</v>
      </c>
      <c r="I7191">
        <v>0</v>
      </c>
      <c r="J7191">
        <v>0</v>
      </c>
      <c r="K7191">
        <v>0</v>
      </c>
      <c r="L7191">
        <v>0</v>
      </c>
      <c r="M7191" t="s">
        <v>5167</v>
      </c>
    </row>
    <row r="7192" spans="1:13">
      <c r="A7192" s="13">
        <f t="shared" si="112"/>
        <v>2</v>
      </c>
      <c r="B7192">
        <v>3012086</v>
      </c>
      <c r="C7192">
        <v>1400</v>
      </c>
      <c r="D7192">
        <v>1500</v>
      </c>
      <c r="E7192"/>
      <c r="F7192" t="s">
        <v>253</v>
      </c>
      <c r="G7192">
        <v>2</v>
      </c>
      <c r="H7192">
        <v>0</v>
      </c>
      <c r="I7192">
        <v>0</v>
      </c>
      <c r="J7192">
        <v>0</v>
      </c>
      <c r="K7192">
        <v>0</v>
      </c>
      <c r="L7192">
        <v>0</v>
      </c>
      <c r="M7192" t="s">
        <v>5168</v>
      </c>
    </row>
    <row r="7193" spans="1:13">
      <c r="A7193" s="13">
        <f t="shared" si="112"/>
        <v>3</v>
      </c>
      <c r="B7193">
        <v>3012087</v>
      </c>
      <c r="C7193">
        <v>1400</v>
      </c>
      <c r="D7193">
        <v>1500</v>
      </c>
      <c r="E7193"/>
      <c r="F7193" t="s">
        <v>253</v>
      </c>
      <c r="G7193">
        <v>3</v>
      </c>
      <c r="H7193">
        <v>0</v>
      </c>
      <c r="I7193">
        <v>0</v>
      </c>
      <c r="J7193">
        <v>0</v>
      </c>
      <c r="K7193">
        <v>0</v>
      </c>
      <c r="L7193">
        <v>0</v>
      </c>
      <c r="M7193" t="s">
        <v>5169</v>
      </c>
    </row>
    <row r="7194" spans="1:13">
      <c r="A7194" s="13">
        <f t="shared" si="112"/>
        <v>3</v>
      </c>
      <c r="B7194">
        <v>3012088</v>
      </c>
      <c r="C7194">
        <v>1400</v>
      </c>
      <c r="D7194">
        <v>1500</v>
      </c>
      <c r="E7194"/>
      <c r="F7194" t="s">
        <v>253</v>
      </c>
      <c r="G7194">
        <v>3</v>
      </c>
      <c r="H7194">
        <v>0</v>
      </c>
      <c r="I7194">
        <v>0</v>
      </c>
      <c r="J7194">
        <v>0</v>
      </c>
      <c r="K7194">
        <v>0</v>
      </c>
      <c r="L7194">
        <v>0</v>
      </c>
      <c r="M7194" t="s">
        <v>5170</v>
      </c>
    </row>
    <row r="7195" spans="1:13">
      <c r="A7195" s="13">
        <f t="shared" si="112"/>
        <v>1</v>
      </c>
      <c r="B7195">
        <v>3012089</v>
      </c>
      <c r="C7195">
        <v>1400</v>
      </c>
      <c r="D7195">
        <v>1500</v>
      </c>
      <c r="E7195"/>
      <c r="F7195" t="s">
        <v>253</v>
      </c>
      <c r="G7195">
        <v>1</v>
      </c>
      <c r="H7195">
        <v>0</v>
      </c>
      <c r="I7195">
        <v>0</v>
      </c>
      <c r="J7195">
        <v>0</v>
      </c>
      <c r="K7195">
        <v>0</v>
      </c>
      <c r="L7195">
        <v>0</v>
      </c>
      <c r="M7195" t="s">
        <v>9241</v>
      </c>
    </row>
    <row r="7196" spans="1:13">
      <c r="A7196" s="13">
        <f t="shared" si="112"/>
        <v>7</v>
      </c>
      <c r="B7196">
        <v>3012090</v>
      </c>
      <c r="C7196">
        <v>1400</v>
      </c>
      <c r="D7196">
        <v>1500</v>
      </c>
      <c r="E7196"/>
      <c r="F7196" t="s">
        <v>253</v>
      </c>
      <c r="G7196">
        <v>7</v>
      </c>
      <c r="H7196">
        <v>0</v>
      </c>
      <c r="I7196">
        <v>0</v>
      </c>
      <c r="J7196">
        <v>0</v>
      </c>
      <c r="K7196">
        <v>0</v>
      </c>
      <c r="L7196">
        <v>0</v>
      </c>
      <c r="M7196" t="s">
        <v>7972</v>
      </c>
    </row>
    <row r="7197" spans="1:13">
      <c r="A7197" s="13">
        <f t="shared" si="112"/>
        <v>1</v>
      </c>
      <c r="B7197">
        <v>3012091</v>
      </c>
      <c r="C7197">
        <v>1400</v>
      </c>
      <c r="D7197">
        <v>1500</v>
      </c>
      <c r="E7197"/>
      <c r="F7197" t="s">
        <v>253</v>
      </c>
      <c r="G7197">
        <v>1</v>
      </c>
      <c r="H7197">
        <v>0</v>
      </c>
      <c r="I7197">
        <v>0</v>
      </c>
      <c r="J7197">
        <v>0</v>
      </c>
      <c r="K7197">
        <v>0</v>
      </c>
      <c r="L7197">
        <v>0</v>
      </c>
      <c r="M7197" t="s">
        <v>5171</v>
      </c>
    </row>
    <row r="7198" spans="1:13">
      <c r="A7198" s="13">
        <f t="shared" si="112"/>
        <v>2</v>
      </c>
      <c r="B7198">
        <v>3012093</v>
      </c>
      <c r="C7198">
        <v>1400</v>
      </c>
      <c r="D7198">
        <v>1500</v>
      </c>
      <c r="E7198"/>
      <c r="F7198" t="s">
        <v>253</v>
      </c>
      <c r="G7198">
        <v>2</v>
      </c>
      <c r="H7198">
        <v>0</v>
      </c>
      <c r="I7198">
        <v>0</v>
      </c>
      <c r="J7198">
        <v>0</v>
      </c>
      <c r="K7198">
        <v>0</v>
      </c>
      <c r="L7198">
        <v>0</v>
      </c>
      <c r="M7198" t="s">
        <v>5172</v>
      </c>
    </row>
    <row r="7199" spans="1:13">
      <c r="A7199" s="13">
        <f t="shared" si="112"/>
        <v>1</v>
      </c>
      <c r="B7199">
        <v>3012094</v>
      </c>
      <c r="C7199">
        <v>1400</v>
      </c>
      <c r="D7199">
        <v>1500</v>
      </c>
      <c r="E7199"/>
      <c r="F7199" t="s">
        <v>253</v>
      </c>
      <c r="G7199">
        <v>1</v>
      </c>
      <c r="H7199">
        <v>0</v>
      </c>
      <c r="I7199">
        <v>0</v>
      </c>
      <c r="J7199">
        <v>0</v>
      </c>
      <c r="K7199">
        <v>0</v>
      </c>
      <c r="L7199">
        <v>0</v>
      </c>
      <c r="M7199" t="s">
        <v>5173</v>
      </c>
    </row>
    <row r="7200" spans="1:13">
      <c r="A7200" s="13">
        <f t="shared" si="112"/>
        <v>1924</v>
      </c>
      <c r="B7200">
        <v>3012095</v>
      </c>
      <c r="C7200">
        <v>1400</v>
      </c>
      <c r="D7200">
        <v>1500</v>
      </c>
      <c r="E7200"/>
      <c r="F7200" t="s">
        <v>253</v>
      </c>
      <c r="G7200" s="177">
        <v>1924</v>
      </c>
      <c r="H7200">
        <v>0</v>
      </c>
      <c r="I7200">
        <v>0</v>
      </c>
      <c r="J7200">
        <v>0</v>
      </c>
      <c r="K7200">
        <v>0</v>
      </c>
      <c r="L7200">
        <v>0</v>
      </c>
      <c r="M7200" t="s">
        <v>5174</v>
      </c>
    </row>
    <row r="7201" spans="1:13">
      <c r="A7201" s="13">
        <f t="shared" si="112"/>
        <v>999</v>
      </c>
      <c r="B7201">
        <v>3012096</v>
      </c>
      <c r="C7201">
        <v>1400</v>
      </c>
      <c r="D7201">
        <v>1500</v>
      </c>
      <c r="E7201"/>
      <c r="F7201" t="s">
        <v>253</v>
      </c>
      <c r="G7201">
        <v>999</v>
      </c>
      <c r="H7201">
        <v>0</v>
      </c>
      <c r="I7201">
        <v>0</v>
      </c>
      <c r="J7201">
        <v>0</v>
      </c>
      <c r="K7201">
        <v>0</v>
      </c>
      <c r="L7201">
        <v>0</v>
      </c>
      <c r="M7201" t="s">
        <v>5175</v>
      </c>
    </row>
    <row r="7202" spans="1:13">
      <c r="A7202" s="13">
        <f t="shared" si="112"/>
        <v>120</v>
      </c>
      <c r="B7202">
        <v>3012097</v>
      </c>
      <c r="C7202">
        <v>1400</v>
      </c>
      <c r="D7202">
        <v>1500</v>
      </c>
      <c r="E7202"/>
      <c r="F7202" t="s">
        <v>253</v>
      </c>
      <c r="G7202">
        <v>120</v>
      </c>
      <c r="H7202">
        <v>0</v>
      </c>
      <c r="I7202">
        <v>0</v>
      </c>
      <c r="J7202">
        <v>0</v>
      </c>
      <c r="K7202">
        <v>0</v>
      </c>
      <c r="L7202">
        <v>0</v>
      </c>
      <c r="M7202" t="s">
        <v>8795</v>
      </c>
    </row>
    <row r="7203" spans="1:13">
      <c r="A7203" s="13">
        <f t="shared" si="112"/>
        <v>369</v>
      </c>
      <c r="B7203">
        <v>3012098</v>
      </c>
      <c r="C7203">
        <v>1400</v>
      </c>
      <c r="D7203">
        <v>1500</v>
      </c>
      <c r="E7203"/>
      <c r="F7203" t="s">
        <v>253</v>
      </c>
      <c r="G7203">
        <v>369</v>
      </c>
      <c r="H7203">
        <v>0</v>
      </c>
      <c r="I7203">
        <v>0</v>
      </c>
      <c r="J7203">
        <v>0</v>
      </c>
      <c r="K7203">
        <v>0</v>
      </c>
      <c r="L7203">
        <v>0</v>
      </c>
      <c r="M7203" t="s">
        <v>8596</v>
      </c>
    </row>
    <row r="7204" spans="1:13">
      <c r="A7204" s="13">
        <f t="shared" si="112"/>
        <v>898</v>
      </c>
      <c r="B7204">
        <v>3012099</v>
      </c>
      <c r="C7204">
        <v>1400</v>
      </c>
      <c r="D7204">
        <v>1500</v>
      </c>
      <c r="E7204"/>
      <c r="F7204" t="s">
        <v>253</v>
      </c>
      <c r="G7204">
        <v>898</v>
      </c>
      <c r="H7204">
        <v>0</v>
      </c>
      <c r="I7204">
        <v>0</v>
      </c>
      <c r="J7204">
        <v>0</v>
      </c>
      <c r="K7204">
        <v>0</v>
      </c>
      <c r="L7204">
        <v>0</v>
      </c>
      <c r="M7204" t="s">
        <v>5176</v>
      </c>
    </row>
    <row r="7205" spans="1:13">
      <c r="A7205" s="13">
        <f t="shared" si="112"/>
        <v>274</v>
      </c>
      <c r="B7205">
        <v>3012100</v>
      </c>
      <c r="C7205">
        <v>1400</v>
      </c>
      <c r="D7205">
        <v>1500</v>
      </c>
      <c r="E7205"/>
      <c r="F7205" t="s">
        <v>253</v>
      </c>
      <c r="G7205">
        <v>274</v>
      </c>
      <c r="H7205">
        <v>0</v>
      </c>
      <c r="I7205">
        <v>0</v>
      </c>
      <c r="J7205">
        <v>0</v>
      </c>
      <c r="K7205">
        <v>0</v>
      </c>
      <c r="L7205">
        <v>0</v>
      </c>
      <c r="M7205" t="s">
        <v>5177</v>
      </c>
    </row>
    <row r="7206" spans="1:13">
      <c r="A7206" s="13">
        <f t="shared" si="112"/>
        <v>376</v>
      </c>
      <c r="B7206">
        <v>3012101</v>
      </c>
      <c r="C7206">
        <v>1400</v>
      </c>
      <c r="D7206">
        <v>1500</v>
      </c>
      <c r="E7206"/>
      <c r="F7206" t="s">
        <v>253</v>
      </c>
      <c r="G7206">
        <v>376</v>
      </c>
      <c r="H7206">
        <v>0</v>
      </c>
      <c r="I7206">
        <v>0</v>
      </c>
      <c r="J7206">
        <v>0</v>
      </c>
      <c r="K7206">
        <v>0</v>
      </c>
      <c r="L7206">
        <v>0</v>
      </c>
      <c r="M7206" t="s">
        <v>5178</v>
      </c>
    </row>
    <row r="7207" spans="1:13">
      <c r="A7207" s="13">
        <f t="shared" si="112"/>
        <v>408</v>
      </c>
      <c r="B7207">
        <v>3012102</v>
      </c>
      <c r="C7207">
        <v>1400</v>
      </c>
      <c r="D7207">
        <v>1500</v>
      </c>
      <c r="E7207"/>
      <c r="F7207" t="s">
        <v>253</v>
      </c>
      <c r="G7207">
        <v>408</v>
      </c>
      <c r="H7207">
        <v>0</v>
      </c>
      <c r="I7207">
        <v>0</v>
      </c>
      <c r="J7207">
        <v>0</v>
      </c>
      <c r="K7207">
        <v>0</v>
      </c>
      <c r="L7207">
        <v>0</v>
      </c>
      <c r="M7207" t="s">
        <v>5179</v>
      </c>
    </row>
    <row r="7208" spans="1:13">
      <c r="A7208" s="13">
        <f t="shared" si="112"/>
        <v>234</v>
      </c>
      <c r="B7208">
        <v>3012103</v>
      </c>
      <c r="C7208">
        <v>1400</v>
      </c>
      <c r="D7208">
        <v>1500</v>
      </c>
      <c r="E7208"/>
      <c r="F7208" t="s">
        <v>253</v>
      </c>
      <c r="G7208">
        <v>234</v>
      </c>
      <c r="H7208">
        <v>0</v>
      </c>
      <c r="I7208">
        <v>0</v>
      </c>
      <c r="J7208">
        <v>0</v>
      </c>
      <c r="K7208">
        <v>0</v>
      </c>
      <c r="L7208">
        <v>0</v>
      </c>
      <c r="M7208" t="s">
        <v>5180</v>
      </c>
    </row>
    <row r="7209" spans="1:13">
      <c r="A7209" s="13">
        <f t="shared" si="112"/>
        <v>388</v>
      </c>
      <c r="B7209">
        <v>3012105</v>
      </c>
      <c r="C7209">
        <v>1400</v>
      </c>
      <c r="D7209">
        <v>1500</v>
      </c>
      <c r="E7209"/>
      <c r="F7209" t="s">
        <v>253</v>
      </c>
      <c r="G7209">
        <v>388</v>
      </c>
      <c r="H7209">
        <v>0</v>
      </c>
      <c r="I7209">
        <v>0</v>
      </c>
      <c r="J7209">
        <v>0</v>
      </c>
      <c r="K7209">
        <v>0</v>
      </c>
      <c r="L7209">
        <v>0</v>
      </c>
      <c r="M7209" t="s">
        <v>5181</v>
      </c>
    </row>
    <row r="7210" spans="1:13">
      <c r="A7210" s="13">
        <f t="shared" si="112"/>
        <v>874</v>
      </c>
      <c r="B7210">
        <v>3012106</v>
      </c>
      <c r="C7210">
        <v>1400</v>
      </c>
      <c r="D7210">
        <v>1500</v>
      </c>
      <c r="E7210"/>
      <c r="F7210" t="s">
        <v>253</v>
      </c>
      <c r="G7210">
        <v>874</v>
      </c>
      <c r="H7210">
        <v>0</v>
      </c>
      <c r="I7210">
        <v>0</v>
      </c>
      <c r="J7210">
        <v>0</v>
      </c>
      <c r="K7210">
        <v>0</v>
      </c>
      <c r="L7210">
        <v>0</v>
      </c>
      <c r="M7210" t="s">
        <v>5182</v>
      </c>
    </row>
    <row r="7211" spans="1:13">
      <c r="A7211" s="13">
        <f t="shared" si="112"/>
        <v>664</v>
      </c>
      <c r="B7211">
        <v>3012107</v>
      </c>
      <c r="C7211">
        <v>1400</v>
      </c>
      <c r="D7211">
        <v>1500</v>
      </c>
      <c r="E7211"/>
      <c r="F7211" t="s">
        <v>253</v>
      </c>
      <c r="G7211">
        <v>664</v>
      </c>
      <c r="H7211">
        <v>0</v>
      </c>
      <c r="I7211">
        <v>0</v>
      </c>
      <c r="J7211">
        <v>0</v>
      </c>
      <c r="K7211">
        <v>0</v>
      </c>
      <c r="L7211">
        <v>0</v>
      </c>
      <c r="M7211" t="s">
        <v>5183</v>
      </c>
    </row>
    <row r="7212" spans="1:13">
      <c r="A7212" s="13">
        <f t="shared" si="112"/>
        <v>358</v>
      </c>
      <c r="B7212">
        <v>3012108</v>
      </c>
      <c r="C7212">
        <v>1400</v>
      </c>
      <c r="D7212">
        <v>1500</v>
      </c>
      <c r="E7212"/>
      <c r="F7212" t="s">
        <v>253</v>
      </c>
      <c r="G7212">
        <v>358</v>
      </c>
      <c r="H7212">
        <v>0</v>
      </c>
      <c r="I7212">
        <v>0</v>
      </c>
      <c r="J7212">
        <v>0</v>
      </c>
      <c r="K7212">
        <v>0</v>
      </c>
      <c r="L7212">
        <v>0</v>
      </c>
      <c r="M7212" t="s">
        <v>5184</v>
      </c>
    </row>
    <row r="7213" spans="1:13">
      <c r="A7213" s="13">
        <f t="shared" si="112"/>
        <v>1</v>
      </c>
      <c r="B7213">
        <v>3012117</v>
      </c>
      <c r="C7213">
        <v>1380</v>
      </c>
      <c r="D7213">
        <v>1501</v>
      </c>
      <c r="E7213"/>
      <c r="F7213" t="s">
        <v>253</v>
      </c>
      <c r="G7213">
        <v>1</v>
      </c>
      <c r="H7213">
        <v>0</v>
      </c>
      <c r="I7213">
        <v>0</v>
      </c>
      <c r="J7213">
        <v>0</v>
      </c>
      <c r="K7213">
        <v>0</v>
      </c>
      <c r="L7213">
        <v>0</v>
      </c>
      <c r="M7213" t="s">
        <v>5185</v>
      </c>
    </row>
    <row r="7214" spans="1:13">
      <c r="A7214" s="13">
        <f t="shared" si="112"/>
        <v>1</v>
      </c>
      <c r="B7214">
        <v>3012118</v>
      </c>
      <c r="C7214">
        <v>1380</v>
      </c>
      <c r="D7214">
        <v>1501</v>
      </c>
      <c r="E7214"/>
      <c r="F7214" t="s">
        <v>253</v>
      </c>
      <c r="G7214">
        <v>1</v>
      </c>
      <c r="H7214">
        <v>0</v>
      </c>
      <c r="I7214">
        <v>0</v>
      </c>
      <c r="J7214">
        <v>0</v>
      </c>
      <c r="K7214">
        <v>0</v>
      </c>
      <c r="L7214">
        <v>0</v>
      </c>
      <c r="M7214" t="s">
        <v>5186</v>
      </c>
    </row>
    <row r="7215" spans="1:13">
      <c r="A7215" s="13">
        <f t="shared" si="112"/>
        <v>1</v>
      </c>
      <c r="B7215">
        <v>3012120</v>
      </c>
      <c r="C7215">
        <v>1380</v>
      </c>
      <c r="D7215">
        <v>1501</v>
      </c>
      <c r="E7215"/>
      <c r="F7215" t="s">
        <v>253</v>
      </c>
      <c r="G7215">
        <v>1</v>
      </c>
      <c r="H7215">
        <v>0</v>
      </c>
      <c r="I7215">
        <v>0</v>
      </c>
      <c r="J7215">
        <v>0</v>
      </c>
      <c r="K7215">
        <v>0</v>
      </c>
      <c r="L7215">
        <v>0</v>
      </c>
      <c r="M7215" t="s">
        <v>5187</v>
      </c>
    </row>
    <row r="7216" spans="1:13">
      <c r="A7216" s="13">
        <f t="shared" si="112"/>
        <v>1</v>
      </c>
      <c r="B7216">
        <v>3012124</v>
      </c>
      <c r="C7216">
        <v>1400</v>
      </c>
      <c r="D7216">
        <v>1500</v>
      </c>
      <c r="E7216"/>
      <c r="F7216" t="s">
        <v>253</v>
      </c>
      <c r="G7216">
        <v>1</v>
      </c>
      <c r="H7216">
        <v>0</v>
      </c>
      <c r="I7216">
        <v>0</v>
      </c>
      <c r="J7216">
        <v>0</v>
      </c>
      <c r="K7216">
        <v>0</v>
      </c>
      <c r="L7216">
        <v>0</v>
      </c>
      <c r="M7216" t="s">
        <v>5188</v>
      </c>
    </row>
    <row r="7217" spans="1:13">
      <c r="A7217" s="13">
        <f t="shared" si="112"/>
        <v>1</v>
      </c>
      <c r="B7217">
        <v>3012125</v>
      </c>
      <c r="C7217">
        <v>1400</v>
      </c>
      <c r="D7217">
        <v>1500</v>
      </c>
      <c r="E7217"/>
      <c r="F7217" t="s">
        <v>253</v>
      </c>
      <c r="G7217">
        <v>1</v>
      </c>
      <c r="H7217">
        <v>0</v>
      </c>
      <c r="I7217">
        <v>0</v>
      </c>
      <c r="J7217">
        <v>0</v>
      </c>
      <c r="K7217">
        <v>0</v>
      </c>
      <c r="L7217">
        <v>0</v>
      </c>
      <c r="M7217" t="s">
        <v>5189</v>
      </c>
    </row>
    <row r="7218" spans="1:13">
      <c r="A7218" s="13">
        <f t="shared" si="112"/>
        <v>1</v>
      </c>
      <c r="B7218">
        <v>3012127</v>
      </c>
      <c r="C7218">
        <v>1400</v>
      </c>
      <c r="D7218">
        <v>1500</v>
      </c>
      <c r="E7218"/>
      <c r="F7218" t="s">
        <v>253</v>
      </c>
      <c r="G7218">
        <v>1</v>
      </c>
      <c r="H7218">
        <v>0</v>
      </c>
      <c r="I7218">
        <v>0</v>
      </c>
      <c r="J7218">
        <v>0</v>
      </c>
      <c r="K7218">
        <v>0</v>
      </c>
      <c r="L7218">
        <v>0</v>
      </c>
      <c r="M7218" t="s">
        <v>8486</v>
      </c>
    </row>
    <row r="7219" spans="1:13">
      <c r="A7219" s="13">
        <f t="shared" si="112"/>
        <v>3</v>
      </c>
      <c r="B7219">
        <v>3012148</v>
      </c>
      <c r="C7219">
        <v>1400</v>
      </c>
      <c r="D7219">
        <v>1500</v>
      </c>
      <c r="E7219"/>
      <c r="F7219" t="s">
        <v>253</v>
      </c>
      <c r="G7219">
        <v>3</v>
      </c>
      <c r="H7219">
        <v>0</v>
      </c>
      <c r="I7219">
        <v>0</v>
      </c>
      <c r="J7219">
        <v>0</v>
      </c>
      <c r="K7219">
        <v>0</v>
      </c>
      <c r="L7219">
        <v>0</v>
      </c>
      <c r="M7219" t="s">
        <v>5190</v>
      </c>
    </row>
    <row r="7220" spans="1:13">
      <c r="A7220" s="13">
        <f t="shared" si="112"/>
        <v>3</v>
      </c>
      <c r="B7220">
        <v>3012149</v>
      </c>
      <c r="C7220">
        <v>1400</v>
      </c>
      <c r="D7220">
        <v>1500</v>
      </c>
      <c r="E7220"/>
      <c r="F7220" t="s">
        <v>253</v>
      </c>
      <c r="G7220">
        <v>3</v>
      </c>
      <c r="H7220">
        <v>0</v>
      </c>
      <c r="I7220">
        <v>0</v>
      </c>
      <c r="J7220">
        <v>0</v>
      </c>
      <c r="K7220">
        <v>0</v>
      </c>
      <c r="L7220">
        <v>0</v>
      </c>
      <c r="M7220" t="s">
        <v>5191</v>
      </c>
    </row>
    <row r="7221" spans="1:13">
      <c r="A7221" s="13">
        <f t="shared" si="112"/>
        <v>3</v>
      </c>
      <c r="B7221">
        <v>3012150</v>
      </c>
      <c r="C7221">
        <v>1400</v>
      </c>
      <c r="D7221">
        <v>1500</v>
      </c>
      <c r="E7221"/>
      <c r="F7221" t="s">
        <v>253</v>
      </c>
      <c r="G7221">
        <v>3</v>
      </c>
      <c r="H7221">
        <v>0</v>
      </c>
      <c r="I7221">
        <v>0</v>
      </c>
      <c r="J7221">
        <v>0</v>
      </c>
      <c r="K7221">
        <v>0</v>
      </c>
      <c r="L7221">
        <v>0</v>
      </c>
      <c r="M7221" t="s">
        <v>5192</v>
      </c>
    </row>
    <row r="7222" spans="1:13">
      <c r="A7222" s="13">
        <f t="shared" si="112"/>
        <v>4</v>
      </c>
      <c r="B7222">
        <v>3012151</v>
      </c>
      <c r="C7222">
        <v>1400</v>
      </c>
      <c r="D7222">
        <v>1500</v>
      </c>
      <c r="E7222"/>
      <c r="F7222" t="s">
        <v>253</v>
      </c>
      <c r="G7222">
        <v>4</v>
      </c>
      <c r="H7222">
        <v>0</v>
      </c>
      <c r="I7222">
        <v>0</v>
      </c>
      <c r="J7222">
        <v>0</v>
      </c>
      <c r="K7222">
        <v>0</v>
      </c>
      <c r="L7222">
        <v>0</v>
      </c>
      <c r="M7222" t="s">
        <v>5193</v>
      </c>
    </row>
    <row r="7223" spans="1:13">
      <c r="A7223" s="13">
        <f t="shared" si="112"/>
        <v>1</v>
      </c>
      <c r="B7223">
        <v>3012184</v>
      </c>
      <c r="C7223">
        <v>1380</v>
      </c>
      <c r="D7223">
        <v>1500</v>
      </c>
      <c r="E7223"/>
      <c r="F7223" t="s">
        <v>253</v>
      </c>
      <c r="G7223">
        <v>1</v>
      </c>
      <c r="H7223">
        <v>0</v>
      </c>
      <c r="I7223">
        <v>0</v>
      </c>
      <c r="J7223">
        <v>0</v>
      </c>
      <c r="K7223">
        <v>0</v>
      </c>
      <c r="L7223">
        <v>0</v>
      </c>
      <c r="M7223" t="s">
        <v>5194</v>
      </c>
    </row>
    <row r="7224" spans="1:13">
      <c r="A7224" s="13">
        <f t="shared" si="112"/>
        <v>188</v>
      </c>
      <c r="B7224">
        <v>3012185</v>
      </c>
      <c r="C7224">
        <v>1380</v>
      </c>
      <c r="D7224">
        <v>1500</v>
      </c>
      <c r="E7224"/>
      <c r="F7224" t="s">
        <v>253</v>
      </c>
      <c r="G7224">
        <v>188</v>
      </c>
      <c r="H7224">
        <v>0</v>
      </c>
      <c r="I7224">
        <v>0</v>
      </c>
      <c r="J7224">
        <v>0</v>
      </c>
      <c r="K7224">
        <v>0</v>
      </c>
      <c r="L7224">
        <v>0</v>
      </c>
      <c r="M7224" t="s">
        <v>5195</v>
      </c>
    </row>
    <row r="7225" spans="1:13">
      <c r="A7225" s="13">
        <f t="shared" si="112"/>
        <v>4</v>
      </c>
      <c r="B7225">
        <v>3012186</v>
      </c>
      <c r="C7225">
        <v>1380</v>
      </c>
      <c r="D7225">
        <v>1501</v>
      </c>
      <c r="E7225"/>
      <c r="F7225" t="s">
        <v>253</v>
      </c>
      <c r="G7225">
        <v>4</v>
      </c>
      <c r="H7225">
        <v>0</v>
      </c>
      <c r="I7225">
        <v>0</v>
      </c>
      <c r="J7225">
        <v>0</v>
      </c>
      <c r="K7225">
        <v>0</v>
      </c>
      <c r="L7225">
        <v>0</v>
      </c>
      <c r="M7225" t="s">
        <v>5196</v>
      </c>
    </row>
    <row r="7226" spans="1:13">
      <c r="A7226" s="13">
        <f t="shared" si="112"/>
        <v>2</v>
      </c>
      <c r="B7226">
        <v>3012187</v>
      </c>
      <c r="C7226">
        <v>1380</v>
      </c>
      <c r="D7226">
        <v>1501</v>
      </c>
      <c r="E7226"/>
      <c r="F7226" t="s">
        <v>253</v>
      </c>
      <c r="G7226">
        <v>2</v>
      </c>
      <c r="H7226">
        <v>0</v>
      </c>
      <c r="I7226">
        <v>0</v>
      </c>
      <c r="J7226">
        <v>0</v>
      </c>
      <c r="K7226">
        <v>0</v>
      </c>
      <c r="L7226">
        <v>0</v>
      </c>
      <c r="M7226" t="s">
        <v>5197</v>
      </c>
    </row>
    <row r="7227" spans="1:13">
      <c r="A7227" s="13">
        <f t="shared" si="112"/>
        <v>1</v>
      </c>
      <c r="B7227">
        <v>3012188</v>
      </c>
      <c r="C7227">
        <v>1380</v>
      </c>
      <c r="D7227">
        <v>1500</v>
      </c>
      <c r="E7227"/>
      <c r="F7227" t="s">
        <v>253</v>
      </c>
      <c r="G7227">
        <v>1</v>
      </c>
      <c r="H7227">
        <v>0</v>
      </c>
      <c r="I7227">
        <v>0</v>
      </c>
      <c r="J7227">
        <v>0</v>
      </c>
      <c r="K7227">
        <v>0</v>
      </c>
      <c r="L7227">
        <v>0</v>
      </c>
      <c r="M7227" t="s">
        <v>8726</v>
      </c>
    </row>
    <row r="7228" spans="1:13">
      <c r="A7228" s="13">
        <f t="shared" si="112"/>
        <v>1</v>
      </c>
      <c r="B7228">
        <v>3012189</v>
      </c>
      <c r="C7228">
        <v>1380</v>
      </c>
      <c r="D7228">
        <v>1500</v>
      </c>
      <c r="E7228"/>
      <c r="F7228" t="s">
        <v>253</v>
      </c>
      <c r="G7228">
        <v>1</v>
      </c>
      <c r="H7228">
        <v>0</v>
      </c>
      <c r="I7228">
        <v>0</v>
      </c>
      <c r="J7228">
        <v>0</v>
      </c>
      <c r="K7228">
        <v>0</v>
      </c>
      <c r="L7228">
        <v>0</v>
      </c>
      <c r="M7228" t="s">
        <v>5198</v>
      </c>
    </row>
    <row r="7229" spans="1:13">
      <c r="A7229" s="13">
        <f t="shared" si="112"/>
        <v>9</v>
      </c>
      <c r="B7229">
        <v>3012190</v>
      </c>
      <c r="C7229">
        <v>1380</v>
      </c>
      <c r="D7229">
        <v>1500</v>
      </c>
      <c r="E7229"/>
      <c r="F7229" t="s">
        <v>253</v>
      </c>
      <c r="G7229">
        <v>9</v>
      </c>
      <c r="H7229">
        <v>0</v>
      </c>
      <c r="I7229">
        <v>0</v>
      </c>
      <c r="J7229">
        <v>0</v>
      </c>
      <c r="K7229">
        <v>0</v>
      </c>
      <c r="L7229">
        <v>0</v>
      </c>
      <c r="M7229" t="s">
        <v>5199</v>
      </c>
    </row>
    <row r="7230" spans="1:13">
      <c r="A7230" s="13">
        <f t="shared" si="112"/>
        <v>46</v>
      </c>
      <c r="B7230">
        <v>3012192</v>
      </c>
      <c r="C7230">
        <v>1380</v>
      </c>
      <c r="D7230">
        <v>1501</v>
      </c>
      <c r="E7230"/>
      <c r="F7230" t="s">
        <v>253</v>
      </c>
      <c r="G7230">
        <v>46</v>
      </c>
      <c r="H7230">
        <v>0</v>
      </c>
      <c r="I7230">
        <v>0</v>
      </c>
      <c r="J7230">
        <v>0</v>
      </c>
      <c r="K7230">
        <v>0</v>
      </c>
      <c r="L7230">
        <v>0</v>
      </c>
      <c r="M7230" t="s">
        <v>5200</v>
      </c>
    </row>
    <row r="7231" spans="1:13">
      <c r="A7231" s="13">
        <f t="shared" si="112"/>
        <v>22</v>
      </c>
      <c r="B7231">
        <v>3012193</v>
      </c>
      <c r="C7231">
        <v>1380</v>
      </c>
      <c r="D7231">
        <v>1501</v>
      </c>
      <c r="E7231"/>
      <c r="F7231" t="s">
        <v>253</v>
      </c>
      <c r="G7231">
        <v>22</v>
      </c>
      <c r="H7231">
        <v>0</v>
      </c>
      <c r="I7231">
        <v>0</v>
      </c>
      <c r="J7231">
        <v>0</v>
      </c>
      <c r="K7231">
        <v>0</v>
      </c>
      <c r="L7231">
        <v>0</v>
      </c>
      <c r="M7231" t="s">
        <v>5201</v>
      </c>
    </row>
    <row r="7232" spans="1:13">
      <c r="A7232" s="13">
        <f t="shared" si="112"/>
        <v>1</v>
      </c>
      <c r="B7232">
        <v>3012204</v>
      </c>
      <c r="C7232">
        <v>1380</v>
      </c>
      <c r="D7232">
        <v>1501</v>
      </c>
      <c r="E7232"/>
      <c r="F7232" t="s">
        <v>253</v>
      </c>
      <c r="G7232">
        <v>1</v>
      </c>
      <c r="H7232">
        <v>0</v>
      </c>
      <c r="I7232">
        <v>0</v>
      </c>
      <c r="J7232">
        <v>0</v>
      </c>
      <c r="K7232">
        <v>0</v>
      </c>
      <c r="L7232">
        <v>0</v>
      </c>
      <c r="M7232" t="s">
        <v>5202</v>
      </c>
    </row>
    <row r="7233" spans="1:13">
      <c r="A7233" s="13">
        <f t="shared" si="112"/>
        <v>1</v>
      </c>
      <c r="B7233">
        <v>3012207</v>
      </c>
      <c r="C7233">
        <v>1400</v>
      </c>
      <c r="D7233">
        <v>1500</v>
      </c>
      <c r="E7233"/>
      <c r="F7233" t="s">
        <v>253</v>
      </c>
      <c r="G7233">
        <v>1</v>
      </c>
      <c r="H7233">
        <v>0</v>
      </c>
      <c r="I7233">
        <v>0</v>
      </c>
      <c r="J7233">
        <v>0</v>
      </c>
      <c r="K7233">
        <v>0</v>
      </c>
      <c r="L7233">
        <v>0</v>
      </c>
      <c r="M7233" t="s">
        <v>5203</v>
      </c>
    </row>
    <row r="7234" spans="1:13">
      <c r="A7234" s="13">
        <f t="shared" si="112"/>
        <v>1</v>
      </c>
      <c r="B7234">
        <v>3012209</v>
      </c>
      <c r="C7234">
        <v>1400</v>
      </c>
      <c r="D7234">
        <v>1500</v>
      </c>
      <c r="E7234"/>
      <c r="F7234" t="s">
        <v>253</v>
      </c>
      <c r="G7234">
        <v>1</v>
      </c>
      <c r="H7234">
        <v>0</v>
      </c>
      <c r="I7234">
        <v>0</v>
      </c>
      <c r="J7234">
        <v>0</v>
      </c>
      <c r="K7234">
        <v>0</v>
      </c>
      <c r="L7234">
        <v>0</v>
      </c>
      <c r="M7234" t="s">
        <v>5204</v>
      </c>
    </row>
    <row r="7235" spans="1:13">
      <c r="A7235" s="13">
        <f t="shared" ref="A7235:A7298" si="113">G7235+H7235+I7235</f>
        <v>1</v>
      </c>
      <c r="B7235">
        <v>3012215</v>
      </c>
      <c r="C7235">
        <v>1400</v>
      </c>
      <c r="D7235">
        <v>1500</v>
      </c>
      <c r="E7235"/>
      <c r="F7235" t="s">
        <v>253</v>
      </c>
      <c r="G7235">
        <v>1</v>
      </c>
      <c r="H7235">
        <v>0</v>
      </c>
      <c r="I7235">
        <v>0</v>
      </c>
      <c r="J7235">
        <v>0</v>
      </c>
      <c r="K7235">
        <v>0</v>
      </c>
      <c r="L7235">
        <v>0</v>
      </c>
      <c r="M7235" t="s">
        <v>8069</v>
      </c>
    </row>
    <row r="7236" spans="1:13">
      <c r="A7236" s="13">
        <f t="shared" si="113"/>
        <v>1</v>
      </c>
      <c r="B7236">
        <v>3012218</v>
      </c>
      <c r="C7236">
        <v>1400</v>
      </c>
      <c r="D7236">
        <v>1500</v>
      </c>
      <c r="E7236"/>
      <c r="F7236" t="s">
        <v>253</v>
      </c>
      <c r="G7236">
        <v>1</v>
      </c>
      <c r="H7236">
        <v>0</v>
      </c>
      <c r="I7236">
        <v>0</v>
      </c>
      <c r="J7236">
        <v>0</v>
      </c>
      <c r="K7236">
        <v>0</v>
      </c>
      <c r="L7236">
        <v>0</v>
      </c>
      <c r="M7236" t="s">
        <v>5205</v>
      </c>
    </row>
    <row r="7237" spans="1:13">
      <c r="A7237" s="13">
        <f t="shared" si="113"/>
        <v>1</v>
      </c>
      <c r="B7237">
        <v>3012219</v>
      </c>
      <c r="C7237">
        <v>1400</v>
      </c>
      <c r="D7237">
        <v>1500</v>
      </c>
      <c r="E7237"/>
      <c r="F7237" t="s">
        <v>253</v>
      </c>
      <c r="G7237">
        <v>1</v>
      </c>
      <c r="H7237">
        <v>0</v>
      </c>
      <c r="I7237">
        <v>0</v>
      </c>
      <c r="J7237">
        <v>0</v>
      </c>
      <c r="K7237">
        <v>0</v>
      </c>
      <c r="L7237">
        <v>0</v>
      </c>
      <c r="M7237" t="s">
        <v>5206</v>
      </c>
    </row>
    <row r="7238" spans="1:13">
      <c r="A7238" s="13">
        <f t="shared" si="113"/>
        <v>30</v>
      </c>
      <c r="B7238">
        <v>3012220</v>
      </c>
      <c r="C7238">
        <v>1400</v>
      </c>
      <c r="D7238">
        <v>1500</v>
      </c>
      <c r="E7238"/>
      <c r="F7238" t="s">
        <v>253</v>
      </c>
      <c r="G7238">
        <v>30</v>
      </c>
      <c r="H7238">
        <v>0</v>
      </c>
      <c r="I7238">
        <v>0</v>
      </c>
      <c r="J7238">
        <v>0</v>
      </c>
      <c r="K7238">
        <v>0</v>
      </c>
      <c r="L7238">
        <v>0</v>
      </c>
      <c r="M7238" t="s">
        <v>8616</v>
      </c>
    </row>
    <row r="7239" spans="1:13">
      <c r="A7239" s="13">
        <f t="shared" si="113"/>
        <v>1</v>
      </c>
      <c r="B7239">
        <v>3012221</v>
      </c>
      <c r="C7239">
        <v>1400</v>
      </c>
      <c r="D7239">
        <v>1500</v>
      </c>
      <c r="E7239"/>
      <c r="F7239" t="s">
        <v>253</v>
      </c>
      <c r="G7239">
        <v>1</v>
      </c>
      <c r="H7239">
        <v>0</v>
      </c>
      <c r="I7239">
        <v>0</v>
      </c>
      <c r="J7239">
        <v>0</v>
      </c>
      <c r="K7239">
        <v>0</v>
      </c>
      <c r="L7239">
        <v>0</v>
      </c>
      <c r="M7239" t="s">
        <v>5207</v>
      </c>
    </row>
    <row r="7240" spans="1:13">
      <c r="A7240" s="13">
        <f t="shared" si="113"/>
        <v>1</v>
      </c>
      <c r="B7240">
        <v>3012222</v>
      </c>
      <c r="C7240">
        <v>1400</v>
      </c>
      <c r="D7240">
        <v>1500</v>
      </c>
      <c r="E7240"/>
      <c r="F7240" t="s">
        <v>253</v>
      </c>
      <c r="G7240">
        <v>1</v>
      </c>
      <c r="H7240">
        <v>0</v>
      </c>
      <c r="I7240">
        <v>0</v>
      </c>
      <c r="J7240">
        <v>0</v>
      </c>
      <c r="K7240">
        <v>0</v>
      </c>
      <c r="L7240">
        <v>0</v>
      </c>
      <c r="M7240" t="s">
        <v>8617</v>
      </c>
    </row>
    <row r="7241" spans="1:13">
      <c r="A7241" s="13">
        <f t="shared" si="113"/>
        <v>1</v>
      </c>
      <c r="B7241">
        <v>3012223</v>
      </c>
      <c r="C7241">
        <v>1400</v>
      </c>
      <c r="D7241">
        <v>1500</v>
      </c>
      <c r="E7241"/>
      <c r="F7241" t="s">
        <v>253</v>
      </c>
      <c r="G7241">
        <v>1</v>
      </c>
      <c r="H7241">
        <v>0</v>
      </c>
      <c r="I7241">
        <v>0</v>
      </c>
      <c r="J7241">
        <v>0</v>
      </c>
      <c r="K7241">
        <v>0</v>
      </c>
      <c r="L7241">
        <v>0</v>
      </c>
      <c r="M7241" t="s">
        <v>5208</v>
      </c>
    </row>
    <row r="7242" spans="1:13">
      <c r="A7242" s="13">
        <f t="shared" si="113"/>
        <v>1</v>
      </c>
      <c r="B7242">
        <v>3012224</v>
      </c>
      <c r="C7242">
        <v>1400</v>
      </c>
      <c r="D7242">
        <v>1500</v>
      </c>
      <c r="E7242"/>
      <c r="F7242" t="s">
        <v>253</v>
      </c>
      <c r="G7242">
        <v>1</v>
      </c>
      <c r="H7242">
        <v>0</v>
      </c>
      <c r="I7242">
        <v>0</v>
      </c>
      <c r="J7242">
        <v>0</v>
      </c>
      <c r="K7242">
        <v>0</v>
      </c>
      <c r="L7242">
        <v>0</v>
      </c>
      <c r="M7242" t="s">
        <v>5209</v>
      </c>
    </row>
    <row r="7243" spans="1:13">
      <c r="A7243" s="13">
        <f t="shared" si="113"/>
        <v>3</v>
      </c>
      <c r="B7243">
        <v>3012225</v>
      </c>
      <c r="C7243">
        <v>1400</v>
      </c>
      <c r="D7243">
        <v>1500</v>
      </c>
      <c r="E7243"/>
      <c r="F7243" t="s">
        <v>253</v>
      </c>
      <c r="G7243">
        <v>3</v>
      </c>
      <c r="H7243">
        <v>0</v>
      </c>
      <c r="I7243">
        <v>0</v>
      </c>
      <c r="J7243">
        <v>0</v>
      </c>
      <c r="K7243">
        <v>0</v>
      </c>
      <c r="L7243">
        <v>0</v>
      </c>
      <c r="M7243" t="s">
        <v>5210</v>
      </c>
    </row>
    <row r="7244" spans="1:13">
      <c r="A7244" s="13">
        <f t="shared" si="113"/>
        <v>1</v>
      </c>
      <c r="B7244">
        <v>3012226</v>
      </c>
      <c r="C7244">
        <v>1400</v>
      </c>
      <c r="D7244">
        <v>1500</v>
      </c>
      <c r="E7244"/>
      <c r="F7244" t="s">
        <v>253</v>
      </c>
      <c r="G7244">
        <v>1</v>
      </c>
      <c r="H7244">
        <v>0</v>
      </c>
      <c r="I7244">
        <v>0</v>
      </c>
      <c r="J7244">
        <v>0</v>
      </c>
      <c r="K7244">
        <v>0</v>
      </c>
      <c r="L7244">
        <v>0</v>
      </c>
      <c r="M7244" t="s">
        <v>5211</v>
      </c>
    </row>
    <row r="7245" spans="1:13">
      <c r="A7245" s="13">
        <f t="shared" si="113"/>
        <v>1</v>
      </c>
      <c r="B7245">
        <v>3012227</v>
      </c>
      <c r="C7245">
        <v>1400</v>
      </c>
      <c r="D7245">
        <v>1500</v>
      </c>
      <c r="E7245"/>
      <c r="F7245" t="s">
        <v>253</v>
      </c>
      <c r="G7245">
        <v>1</v>
      </c>
      <c r="H7245">
        <v>0</v>
      </c>
      <c r="I7245">
        <v>0</v>
      </c>
      <c r="J7245">
        <v>0</v>
      </c>
      <c r="K7245">
        <v>0</v>
      </c>
      <c r="L7245">
        <v>0</v>
      </c>
      <c r="M7245" t="s">
        <v>5212</v>
      </c>
    </row>
    <row r="7246" spans="1:13">
      <c r="A7246" s="13">
        <f t="shared" si="113"/>
        <v>1</v>
      </c>
      <c r="B7246">
        <v>3012228</v>
      </c>
      <c r="C7246">
        <v>1400</v>
      </c>
      <c r="D7246">
        <v>1500</v>
      </c>
      <c r="E7246"/>
      <c r="F7246" t="s">
        <v>253</v>
      </c>
      <c r="G7246">
        <v>1</v>
      </c>
      <c r="H7246">
        <v>0</v>
      </c>
      <c r="I7246">
        <v>0</v>
      </c>
      <c r="J7246">
        <v>0</v>
      </c>
      <c r="K7246">
        <v>0</v>
      </c>
      <c r="L7246">
        <v>0</v>
      </c>
      <c r="M7246" t="s">
        <v>5213</v>
      </c>
    </row>
    <row r="7247" spans="1:13">
      <c r="A7247" s="13">
        <f t="shared" si="113"/>
        <v>1</v>
      </c>
      <c r="B7247">
        <v>3012229</v>
      </c>
      <c r="C7247">
        <v>1400</v>
      </c>
      <c r="D7247">
        <v>1500</v>
      </c>
      <c r="E7247"/>
      <c r="F7247" t="s">
        <v>253</v>
      </c>
      <c r="G7247">
        <v>1</v>
      </c>
      <c r="H7247">
        <v>0</v>
      </c>
      <c r="I7247">
        <v>0</v>
      </c>
      <c r="J7247">
        <v>0</v>
      </c>
      <c r="K7247">
        <v>0</v>
      </c>
      <c r="L7247">
        <v>0</v>
      </c>
      <c r="M7247" t="s">
        <v>5214</v>
      </c>
    </row>
    <row r="7248" spans="1:13">
      <c r="A7248" s="13">
        <f t="shared" si="113"/>
        <v>1</v>
      </c>
      <c r="B7248">
        <v>3012230</v>
      </c>
      <c r="C7248">
        <v>1400</v>
      </c>
      <c r="D7248">
        <v>1500</v>
      </c>
      <c r="E7248"/>
      <c r="F7248" t="s">
        <v>253</v>
      </c>
      <c r="G7248">
        <v>1</v>
      </c>
      <c r="H7248">
        <v>0</v>
      </c>
      <c r="I7248">
        <v>0</v>
      </c>
      <c r="J7248">
        <v>0</v>
      </c>
      <c r="K7248">
        <v>0</v>
      </c>
      <c r="L7248">
        <v>0</v>
      </c>
      <c r="M7248" t="s">
        <v>5215</v>
      </c>
    </row>
    <row r="7249" spans="1:13">
      <c r="A7249" s="13">
        <f t="shared" si="113"/>
        <v>1</v>
      </c>
      <c r="B7249">
        <v>3012231</v>
      </c>
      <c r="C7249">
        <v>1400</v>
      </c>
      <c r="D7249">
        <v>1500</v>
      </c>
      <c r="E7249"/>
      <c r="F7249" t="s">
        <v>253</v>
      </c>
      <c r="G7249">
        <v>1</v>
      </c>
      <c r="H7249">
        <v>0</v>
      </c>
      <c r="I7249">
        <v>0</v>
      </c>
      <c r="J7249">
        <v>0</v>
      </c>
      <c r="K7249">
        <v>0</v>
      </c>
      <c r="L7249">
        <v>0</v>
      </c>
      <c r="M7249" t="s">
        <v>5216</v>
      </c>
    </row>
    <row r="7250" spans="1:13">
      <c r="A7250" s="13">
        <f t="shared" si="113"/>
        <v>2</v>
      </c>
      <c r="B7250">
        <v>3012232</v>
      </c>
      <c r="C7250">
        <v>1400</v>
      </c>
      <c r="D7250">
        <v>1500</v>
      </c>
      <c r="E7250"/>
      <c r="F7250" t="s">
        <v>253</v>
      </c>
      <c r="G7250">
        <v>2</v>
      </c>
      <c r="H7250">
        <v>0</v>
      </c>
      <c r="I7250">
        <v>0</v>
      </c>
      <c r="J7250">
        <v>0</v>
      </c>
      <c r="K7250">
        <v>0</v>
      </c>
      <c r="L7250">
        <v>0</v>
      </c>
      <c r="M7250" t="s">
        <v>5217</v>
      </c>
    </row>
    <row r="7251" spans="1:13">
      <c r="A7251" s="13">
        <f t="shared" si="113"/>
        <v>1</v>
      </c>
      <c r="B7251">
        <v>3012233</v>
      </c>
      <c r="C7251">
        <v>1400</v>
      </c>
      <c r="D7251">
        <v>1500</v>
      </c>
      <c r="E7251"/>
      <c r="F7251" t="s">
        <v>253</v>
      </c>
      <c r="G7251">
        <v>1</v>
      </c>
      <c r="H7251">
        <v>0</v>
      </c>
      <c r="I7251">
        <v>0</v>
      </c>
      <c r="J7251">
        <v>0</v>
      </c>
      <c r="K7251">
        <v>0</v>
      </c>
      <c r="L7251">
        <v>0</v>
      </c>
      <c r="M7251" t="s">
        <v>5218</v>
      </c>
    </row>
    <row r="7252" spans="1:13">
      <c r="A7252" s="13">
        <f t="shared" si="113"/>
        <v>5</v>
      </c>
      <c r="B7252">
        <v>3012234</v>
      </c>
      <c r="C7252">
        <v>1400</v>
      </c>
      <c r="D7252">
        <v>1500</v>
      </c>
      <c r="E7252"/>
      <c r="F7252" t="s">
        <v>253</v>
      </c>
      <c r="G7252">
        <v>5</v>
      </c>
      <c r="H7252">
        <v>0</v>
      </c>
      <c r="I7252">
        <v>0</v>
      </c>
      <c r="J7252">
        <v>0</v>
      </c>
      <c r="K7252">
        <v>0</v>
      </c>
      <c r="L7252">
        <v>0</v>
      </c>
      <c r="M7252" t="s">
        <v>5219</v>
      </c>
    </row>
    <row r="7253" spans="1:13">
      <c r="A7253" s="13">
        <f t="shared" si="113"/>
        <v>7</v>
      </c>
      <c r="B7253">
        <v>3012235</v>
      </c>
      <c r="C7253">
        <v>1400</v>
      </c>
      <c r="D7253">
        <v>1500</v>
      </c>
      <c r="E7253"/>
      <c r="F7253" t="s">
        <v>253</v>
      </c>
      <c r="G7253">
        <v>7</v>
      </c>
      <c r="H7253">
        <v>0</v>
      </c>
      <c r="I7253">
        <v>0</v>
      </c>
      <c r="J7253">
        <v>0</v>
      </c>
      <c r="K7253">
        <v>0</v>
      </c>
      <c r="L7253">
        <v>0</v>
      </c>
      <c r="M7253" t="s">
        <v>5220</v>
      </c>
    </row>
    <row r="7254" spans="1:13">
      <c r="A7254" s="13">
        <f t="shared" si="113"/>
        <v>2</v>
      </c>
      <c r="B7254">
        <v>3012236</v>
      </c>
      <c r="C7254">
        <v>1400</v>
      </c>
      <c r="D7254">
        <v>1500</v>
      </c>
      <c r="E7254"/>
      <c r="F7254" t="s">
        <v>253</v>
      </c>
      <c r="G7254">
        <v>2</v>
      </c>
      <c r="H7254">
        <v>0</v>
      </c>
      <c r="I7254">
        <v>0</v>
      </c>
      <c r="J7254">
        <v>0</v>
      </c>
      <c r="K7254">
        <v>0</v>
      </c>
      <c r="L7254">
        <v>0</v>
      </c>
      <c r="M7254" t="s">
        <v>5221</v>
      </c>
    </row>
    <row r="7255" spans="1:13">
      <c r="A7255" s="13">
        <f t="shared" si="113"/>
        <v>9</v>
      </c>
      <c r="B7255">
        <v>3012238</v>
      </c>
      <c r="C7255">
        <v>1400</v>
      </c>
      <c r="D7255">
        <v>1500</v>
      </c>
      <c r="E7255"/>
      <c r="F7255" t="s">
        <v>253</v>
      </c>
      <c r="G7255">
        <v>9</v>
      </c>
      <c r="H7255">
        <v>0</v>
      </c>
      <c r="I7255">
        <v>0</v>
      </c>
      <c r="J7255">
        <v>0</v>
      </c>
      <c r="K7255">
        <v>0</v>
      </c>
      <c r="L7255">
        <v>0</v>
      </c>
      <c r="M7255" t="s">
        <v>5222</v>
      </c>
    </row>
    <row r="7256" spans="1:13">
      <c r="A7256" s="13">
        <f t="shared" si="113"/>
        <v>3</v>
      </c>
      <c r="B7256">
        <v>3012239</v>
      </c>
      <c r="C7256">
        <v>1400</v>
      </c>
      <c r="D7256">
        <v>1500</v>
      </c>
      <c r="E7256"/>
      <c r="F7256" t="s">
        <v>253</v>
      </c>
      <c r="G7256">
        <v>3</v>
      </c>
      <c r="H7256">
        <v>0</v>
      </c>
      <c r="I7256">
        <v>0</v>
      </c>
      <c r="J7256">
        <v>0</v>
      </c>
      <c r="K7256">
        <v>0</v>
      </c>
      <c r="L7256">
        <v>0</v>
      </c>
      <c r="M7256" t="s">
        <v>5223</v>
      </c>
    </row>
    <row r="7257" spans="1:13">
      <c r="A7257" s="13">
        <f t="shared" si="113"/>
        <v>2</v>
      </c>
      <c r="B7257">
        <v>3012240</v>
      </c>
      <c r="C7257">
        <v>1380</v>
      </c>
      <c r="D7257">
        <v>1501</v>
      </c>
      <c r="E7257"/>
      <c r="F7257" t="s">
        <v>253</v>
      </c>
      <c r="G7257">
        <v>2</v>
      </c>
      <c r="H7257">
        <v>0</v>
      </c>
      <c r="I7257">
        <v>0</v>
      </c>
      <c r="J7257">
        <v>0</v>
      </c>
      <c r="K7257">
        <v>0</v>
      </c>
      <c r="L7257">
        <v>0</v>
      </c>
      <c r="M7257" t="s">
        <v>5224</v>
      </c>
    </row>
    <row r="7258" spans="1:13">
      <c r="A7258" s="13">
        <f t="shared" si="113"/>
        <v>80</v>
      </c>
      <c r="B7258">
        <v>3012241</v>
      </c>
      <c r="C7258">
        <v>1380</v>
      </c>
      <c r="D7258">
        <v>1500</v>
      </c>
      <c r="E7258"/>
      <c r="F7258" t="s">
        <v>253</v>
      </c>
      <c r="G7258">
        <v>80</v>
      </c>
      <c r="H7258">
        <v>0</v>
      </c>
      <c r="I7258">
        <v>0</v>
      </c>
      <c r="J7258">
        <v>0</v>
      </c>
      <c r="K7258">
        <v>0</v>
      </c>
      <c r="L7258">
        <v>0</v>
      </c>
      <c r="M7258" t="s">
        <v>5225</v>
      </c>
    </row>
    <row r="7259" spans="1:13">
      <c r="A7259" s="13">
        <f t="shared" si="113"/>
        <v>9</v>
      </c>
      <c r="B7259">
        <v>3012242</v>
      </c>
      <c r="C7259">
        <v>1380</v>
      </c>
      <c r="D7259">
        <v>1500</v>
      </c>
      <c r="E7259"/>
      <c r="F7259" t="s">
        <v>253</v>
      </c>
      <c r="G7259">
        <v>9</v>
      </c>
      <c r="H7259">
        <v>0</v>
      </c>
      <c r="I7259">
        <v>0</v>
      </c>
      <c r="J7259">
        <v>0</v>
      </c>
      <c r="K7259">
        <v>0</v>
      </c>
      <c r="L7259">
        <v>0</v>
      </c>
      <c r="M7259" t="s">
        <v>5226</v>
      </c>
    </row>
    <row r="7260" spans="1:13">
      <c r="A7260" s="13">
        <f t="shared" si="113"/>
        <v>3</v>
      </c>
      <c r="B7260">
        <v>3012244</v>
      </c>
      <c r="C7260">
        <v>1380</v>
      </c>
      <c r="D7260">
        <v>1500</v>
      </c>
      <c r="E7260"/>
      <c r="F7260" t="s">
        <v>253</v>
      </c>
      <c r="G7260">
        <v>3</v>
      </c>
      <c r="H7260">
        <v>0</v>
      </c>
      <c r="I7260">
        <v>0</v>
      </c>
      <c r="J7260">
        <v>0</v>
      </c>
      <c r="K7260">
        <v>0</v>
      </c>
      <c r="L7260">
        <v>0</v>
      </c>
      <c r="M7260" t="s">
        <v>8468</v>
      </c>
    </row>
    <row r="7261" spans="1:13">
      <c r="A7261" s="13">
        <f t="shared" si="113"/>
        <v>2</v>
      </c>
      <c r="B7261">
        <v>3012245</v>
      </c>
      <c r="C7261">
        <v>1380</v>
      </c>
      <c r="D7261">
        <v>1501</v>
      </c>
      <c r="E7261"/>
      <c r="F7261" t="s">
        <v>253</v>
      </c>
      <c r="G7261">
        <v>2</v>
      </c>
      <c r="H7261">
        <v>0</v>
      </c>
      <c r="I7261">
        <v>0</v>
      </c>
      <c r="J7261">
        <v>0</v>
      </c>
      <c r="K7261">
        <v>0</v>
      </c>
      <c r="L7261">
        <v>0</v>
      </c>
      <c r="M7261" t="s">
        <v>5227</v>
      </c>
    </row>
    <row r="7262" spans="1:13">
      <c r="A7262" s="13">
        <f t="shared" si="113"/>
        <v>2</v>
      </c>
      <c r="B7262">
        <v>3012246</v>
      </c>
      <c r="C7262">
        <v>1380</v>
      </c>
      <c r="D7262">
        <v>1501</v>
      </c>
      <c r="E7262"/>
      <c r="F7262" t="s">
        <v>253</v>
      </c>
      <c r="G7262">
        <v>2</v>
      </c>
      <c r="H7262">
        <v>0</v>
      </c>
      <c r="I7262">
        <v>0</v>
      </c>
      <c r="J7262">
        <v>0</v>
      </c>
      <c r="K7262">
        <v>0</v>
      </c>
      <c r="L7262">
        <v>0</v>
      </c>
      <c r="M7262" t="s">
        <v>5228</v>
      </c>
    </row>
    <row r="7263" spans="1:13">
      <c r="A7263" s="13">
        <f t="shared" si="113"/>
        <v>4</v>
      </c>
      <c r="B7263">
        <v>3012247</v>
      </c>
      <c r="C7263">
        <v>1380</v>
      </c>
      <c r="D7263">
        <v>1501</v>
      </c>
      <c r="E7263"/>
      <c r="F7263" t="s">
        <v>253</v>
      </c>
      <c r="G7263">
        <v>4</v>
      </c>
      <c r="H7263">
        <v>0</v>
      </c>
      <c r="I7263">
        <v>0</v>
      </c>
      <c r="J7263">
        <v>0</v>
      </c>
      <c r="K7263">
        <v>0</v>
      </c>
      <c r="L7263">
        <v>0</v>
      </c>
      <c r="M7263" t="s">
        <v>5229</v>
      </c>
    </row>
    <row r="7264" spans="1:13">
      <c r="A7264" s="13">
        <f t="shared" si="113"/>
        <v>2</v>
      </c>
      <c r="B7264">
        <v>3012248</v>
      </c>
      <c r="C7264">
        <v>1380</v>
      </c>
      <c r="D7264">
        <v>1500</v>
      </c>
      <c r="E7264"/>
      <c r="F7264" t="s">
        <v>253</v>
      </c>
      <c r="G7264">
        <v>2</v>
      </c>
      <c r="H7264">
        <v>0</v>
      </c>
      <c r="I7264">
        <v>0</v>
      </c>
      <c r="J7264">
        <v>0</v>
      </c>
      <c r="K7264">
        <v>0</v>
      </c>
      <c r="L7264">
        <v>0</v>
      </c>
      <c r="M7264" t="s">
        <v>5230</v>
      </c>
    </row>
    <row r="7265" spans="1:13">
      <c r="A7265" s="13">
        <f t="shared" si="113"/>
        <v>10</v>
      </c>
      <c r="B7265">
        <v>3012249</v>
      </c>
      <c r="C7265">
        <v>1400</v>
      </c>
      <c r="D7265">
        <v>1500</v>
      </c>
      <c r="E7265"/>
      <c r="F7265" t="s">
        <v>253</v>
      </c>
      <c r="G7265">
        <v>10</v>
      </c>
      <c r="H7265">
        <v>0</v>
      </c>
      <c r="I7265">
        <v>0</v>
      </c>
      <c r="J7265">
        <v>0</v>
      </c>
      <c r="K7265">
        <v>0</v>
      </c>
      <c r="L7265">
        <v>0</v>
      </c>
      <c r="M7265" t="s">
        <v>5231</v>
      </c>
    </row>
    <row r="7266" spans="1:13">
      <c r="A7266" s="13">
        <f t="shared" si="113"/>
        <v>9</v>
      </c>
      <c r="B7266">
        <v>3012250</v>
      </c>
      <c r="C7266">
        <v>1400</v>
      </c>
      <c r="D7266">
        <v>1500</v>
      </c>
      <c r="E7266"/>
      <c r="F7266" t="s">
        <v>253</v>
      </c>
      <c r="G7266">
        <v>9</v>
      </c>
      <c r="H7266">
        <v>0</v>
      </c>
      <c r="I7266">
        <v>0</v>
      </c>
      <c r="J7266">
        <v>0</v>
      </c>
      <c r="K7266">
        <v>0</v>
      </c>
      <c r="L7266">
        <v>0</v>
      </c>
      <c r="M7266" t="s">
        <v>5232</v>
      </c>
    </row>
    <row r="7267" spans="1:13">
      <c r="A7267" s="13">
        <f t="shared" si="113"/>
        <v>3</v>
      </c>
      <c r="B7267">
        <v>3012251</v>
      </c>
      <c r="C7267">
        <v>1400</v>
      </c>
      <c r="D7267">
        <v>1500</v>
      </c>
      <c r="E7267"/>
      <c r="F7267" t="s">
        <v>253</v>
      </c>
      <c r="G7267">
        <v>3</v>
      </c>
      <c r="H7267">
        <v>0</v>
      </c>
      <c r="I7267">
        <v>0</v>
      </c>
      <c r="J7267">
        <v>0</v>
      </c>
      <c r="K7267">
        <v>0</v>
      </c>
      <c r="L7267">
        <v>0</v>
      </c>
      <c r="M7267" t="s">
        <v>5233</v>
      </c>
    </row>
    <row r="7268" spans="1:13">
      <c r="A7268" s="13">
        <f t="shared" si="113"/>
        <v>2</v>
      </c>
      <c r="B7268">
        <v>3012252</v>
      </c>
      <c r="C7268">
        <v>1400</v>
      </c>
      <c r="D7268">
        <v>1500</v>
      </c>
      <c r="E7268"/>
      <c r="F7268" t="s">
        <v>253</v>
      </c>
      <c r="G7268">
        <v>2</v>
      </c>
      <c r="H7268">
        <v>0</v>
      </c>
      <c r="I7268">
        <v>0</v>
      </c>
      <c r="J7268">
        <v>0</v>
      </c>
      <c r="K7268">
        <v>0</v>
      </c>
      <c r="L7268">
        <v>0</v>
      </c>
      <c r="M7268" t="s">
        <v>5234</v>
      </c>
    </row>
    <row r="7269" spans="1:13">
      <c r="A7269" s="13">
        <f t="shared" si="113"/>
        <v>6</v>
      </c>
      <c r="B7269">
        <v>3012253</v>
      </c>
      <c r="C7269">
        <v>1400</v>
      </c>
      <c r="D7269">
        <v>1500</v>
      </c>
      <c r="E7269"/>
      <c r="F7269" t="s">
        <v>253</v>
      </c>
      <c r="G7269">
        <v>6</v>
      </c>
      <c r="H7269">
        <v>0</v>
      </c>
      <c r="I7269">
        <v>0</v>
      </c>
      <c r="J7269">
        <v>0</v>
      </c>
      <c r="K7269">
        <v>0</v>
      </c>
      <c r="L7269">
        <v>0</v>
      </c>
      <c r="M7269" t="s">
        <v>7808</v>
      </c>
    </row>
    <row r="7270" spans="1:13">
      <c r="A7270" s="13">
        <f t="shared" si="113"/>
        <v>50</v>
      </c>
      <c r="B7270">
        <v>3012254</v>
      </c>
      <c r="C7270">
        <v>1400</v>
      </c>
      <c r="D7270">
        <v>1500</v>
      </c>
      <c r="E7270"/>
      <c r="F7270" t="s">
        <v>253</v>
      </c>
      <c r="G7270">
        <v>50</v>
      </c>
      <c r="H7270">
        <v>0</v>
      </c>
      <c r="I7270">
        <v>0</v>
      </c>
      <c r="J7270">
        <v>0</v>
      </c>
      <c r="K7270">
        <v>0</v>
      </c>
      <c r="L7270">
        <v>0</v>
      </c>
      <c r="M7270" t="s">
        <v>5235</v>
      </c>
    </row>
    <row r="7271" spans="1:13">
      <c r="A7271" s="13">
        <f t="shared" si="113"/>
        <v>52</v>
      </c>
      <c r="B7271">
        <v>3012255</v>
      </c>
      <c r="C7271">
        <v>1400</v>
      </c>
      <c r="D7271">
        <v>1500</v>
      </c>
      <c r="E7271"/>
      <c r="F7271" t="s">
        <v>253</v>
      </c>
      <c r="G7271">
        <v>52</v>
      </c>
      <c r="H7271">
        <v>0</v>
      </c>
      <c r="I7271">
        <v>0</v>
      </c>
      <c r="J7271">
        <v>0</v>
      </c>
      <c r="K7271">
        <v>0</v>
      </c>
      <c r="L7271">
        <v>0</v>
      </c>
      <c r="M7271" t="s">
        <v>5236</v>
      </c>
    </row>
    <row r="7272" spans="1:13">
      <c r="A7272" s="13">
        <f t="shared" si="113"/>
        <v>2</v>
      </c>
      <c r="B7272">
        <v>3012256</v>
      </c>
      <c r="C7272">
        <v>1400</v>
      </c>
      <c r="D7272">
        <v>1500</v>
      </c>
      <c r="E7272"/>
      <c r="F7272" t="s">
        <v>253</v>
      </c>
      <c r="G7272">
        <v>2</v>
      </c>
      <c r="H7272">
        <v>0</v>
      </c>
      <c r="I7272">
        <v>0</v>
      </c>
      <c r="J7272">
        <v>0</v>
      </c>
      <c r="K7272">
        <v>0</v>
      </c>
      <c r="L7272">
        <v>0</v>
      </c>
      <c r="M7272" t="s">
        <v>5237</v>
      </c>
    </row>
    <row r="7273" spans="1:13">
      <c r="A7273" s="13">
        <f t="shared" si="113"/>
        <v>1</v>
      </c>
      <c r="B7273">
        <v>3012257</v>
      </c>
      <c r="C7273">
        <v>1400</v>
      </c>
      <c r="D7273">
        <v>1500</v>
      </c>
      <c r="E7273"/>
      <c r="F7273" t="s">
        <v>253</v>
      </c>
      <c r="G7273">
        <v>1</v>
      </c>
      <c r="H7273">
        <v>0</v>
      </c>
      <c r="I7273">
        <v>0</v>
      </c>
      <c r="J7273">
        <v>0</v>
      </c>
      <c r="K7273">
        <v>0</v>
      </c>
      <c r="L7273">
        <v>0</v>
      </c>
      <c r="M7273" t="s">
        <v>5238</v>
      </c>
    </row>
    <row r="7274" spans="1:13">
      <c r="A7274" s="13">
        <f t="shared" si="113"/>
        <v>2</v>
      </c>
      <c r="B7274">
        <v>3012258</v>
      </c>
      <c r="C7274">
        <v>1400</v>
      </c>
      <c r="D7274">
        <v>1500</v>
      </c>
      <c r="E7274"/>
      <c r="F7274" t="s">
        <v>253</v>
      </c>
      <c r="G7274">
        <v>2</v>
      </c>
      <c r="H7274">
        <v>0</v>
      </c>
      <c r="I7274">
        <v>0</v>
      </c>
      <c r="J7274">
        <v>0</v>
      </c>
      <c r="K7274">
        <v>0</v>
      </c>
      <c r="L7274">
        <v>0</v>
      </c>
      <c r="M7274" t="s">
        <v>5239</v>
      </c>
    </row>
    <row r="7275" spans="1:13">
      <c r="A7275" s="13">
        <f t="shared" si="113"/>
        <v>1</v>
      </c>
      <c r="B7275">
        <v>3012259</v>
      </c>
      <c r="C7275">
        <v>1400</v>
      </c>
      <c r="D7275">
        <v>1500</v>
      </c>
      <c r="E7275"/>
      <c r="F7275" t="s">
        <v>253</v>
      </c>
      <c r="G7275">
        <v>1</v>
      </c>
      <c r="H7275">
        <v>0</v>
      </c>
      <c r="I7275">
        <v>0</v>
      </c>
      <c r="J7275">
        <v>0</v>
      </c>
      <c r="K7275">
        <v>0</v>
      </c>
      <c r="L7275">
        <v>0</v>
      </c>
      <c r="M7275" t="s">
        <v>9204</v>
      </c>
    </row>
    <row r="7276" spans="1:13">
      <c r="A7276" s="13">
        <f t="shared" si="113"/>
        <v>1</v>
      </c>
      <c r="B7276">
        <v>3012260</v>
      </c>
      <c r="C7276">
        <v>1400</v>
      </c>
      <c r="D7276">
        <v>1500</v>
      </c>
      <c r="E7276"/>
      <c r="F7276" t="s">
        <v>253</v>
      </c>
      <c r="G7276">
        <v>1</v>
      </c>
      <c r="H7276">
        <v>0</v>
      </c>
      <c r="I7276">
        <v>0</v>
      </c>
      <c r="J7276">
        <v>0</v>
      </c>
      <c r="K7276">
        <v>0</v>
      </c>
      <c r="L7276">
        <v>0</v>
      </c>
      <c r="M7276" t="s">
        <v>9205</v>
      </c>
    </row>
    <row r="7277" spans="1:13">
      <c r="A7277" s="13">
        <f t="shared" si="113"/>
        <v>1</v>
      </c>
      <c r="B7277">
        <v>3012261</v>
      </c>
      <c r="C7277">
        <v>1400</v>
      </c>
      <c r="D7277">
        <v>1500</v>
      </c>
      <c r="E7277"/>
      <c r="F7277" t="s">
        <v>253</v>
      </c>
      <c r="G7277">
        <v>1</v>
      </c>
      <c r="H7277">
        <v>0</v>
      </c>
      <c r="I7277">
        <v>0</v>
      </c>
      <c r="J7277">
        <v>0</v>
      </c>
      <c r="K7277">
        <v>0</v>
      </c>
      <c r="L7277">
        <v>0</v>
      </c>
      <c r="M7277" t="s">
        <v>9101</v>
      </c>
    </row>
    <row r="7278" spans="1:13">
      <c r="A7278" s="13">
        <f t="shared" si="113"/>
        <v>1</v>
      </c>
      <c r="B7278">
        <v>3012262</v>
      </c>
      <c r="C7278">
        <v>1400</v>
      </c>
      <c r="D7278">
        <v>1500</v>
      </c>
      <c r="E7278"/>
      <c r="F7278" t="s">
        <v>253</v>
      </c>
      <c r="G7278">
        <v>1</v>
      </c>
      <c r="H7278">
        <v>0</v>
      </c>
      <c r="I7278">
        <v>0</v>
      </c>
      <c r="J7278">
        <v>0</v>
      </c>
      <c r="K7278">
        <v>0</v>
      </c>
      <c r="L7278">
        <v>0</v>
      </c>
      <c r="M7278" t="s">
        <v>9206</v>
      </c>
    </row>
    <row r="7279" spans="1:13">
      <c r="A7279" s="13">
        <f t="shared" si="113"/>
        <v>2</v>
      </c>
      <c r="B7279">
        <v>3012263</v>
      </c>
      <c r="C7279">
        <v>1400</v>
      </c>
      <c r="D7279">
        <v>1500</v>
      </c>
      <c r="E7279"/>
      <c r="F7279" t="s">
        <v>253</v>
      </c>
      <c r="G7279">
        <v>2</v>
      </c>
      <c r="H7279">
        <v>0</v>
      </c>
      <c r="I7279">
        <v>0</v>
      </c>
      <c r="J7279">
        <v>0</v>
      </c>
      <c r="K7279">
        <v>0</v>
      </c>
      <c r="L7279">
        <v>0</v>
      </c>
      <c r="M7279" t="s">
        <v>5240</v>
      </c>
    </row>
    <row r="7280" spans="1:13">
      <c r="A7280" s="13">
        <f t="shared" si="113"/>
        <v>1</v>
      </c>
      <c r="B7280">
        <v>3012264</v>
      </c>
      <c r="C7280">
        <v>1400</v>
      </c>
      <c r="D7280">
        <v>1500</v>
      </c>
      <c r="E7280"/>
      <c r="F7280" t="s">
        <v>253</v>
      </c>
      <c r="G7280">
        <v>1</v>
      </c>
      <c r="H7280">
        <v>0</v>
      </c>
      <c r="I7280">
        <v>0</v>
      </c>
      <c r="J7280">
        <v>0</v>
      </c>
      <c r="K7280">
        <v>0</v>
      </c>
      <c r="L7280">
        <v>0</v>
      </c>
      <c r="M7280" t="s">
        <v>5241</v>
      </c>
    </row>
    <row r="7281" spans="1:13">
      <c r="A7281" s="13">
        <f t="shared" si="113"/>
        <v>5</v>
      </c>
      <c r="B7281">
        <v>3012265</v>
      </c>
      <c r="C7281">
        <v>1400</v>
      </c>
      <c r="D7281">
        <v>1500</v>
      </c>
      <c r="E7281"/>
      <c r="F7281" t="s">
        <v>253</v>
      </c>
      <c r="G7281">
        <v>5</v>
      </c>
      <c r="H7281">
        <v>0</v>
      </c>
      <c r="I7281">
        <v>0</v>
      </c>
      <c r="J7281">
        <v>0</v>
      </c>
      <c r="K7281">
        <v>0</v>
      </c>
      <c r="L7281">
        <v>0</v>
      </c>
      <c r="M7281" t="s">
        <v>5242</v>
      </c>
    </row>
    <row r="7282" spans="1:13">
      <c r="A7282" s="13">
        <f t="shared" si="113"/>
        <v>10</v>
      </c>
      <c r="B7282">
        <v>3012267</v>
      </c>
      <c r="C7282">
        <v>1400</v>
      </c>
      <c r="D7282">
        <v>1500</v>
      </c>
      <c r="E7282"/>
      <c r="F7282" t="s">
        <v>253</v>
      </c>
      <c r="G7282">
        <v>10</v>
      </c>
      <c r="H7282">
        <v>0</v>
      </c>
      <c r="I7282">
        <v>0</v>
      </c>
      <c r="J7282">
        <v>0</v>
      </c>
      <c r="K7282">
        <v>0</v>
      </c>
      <c r="L7282">
        <v>0</v>
      </c>
      <c r="M7282" t="s">
        <v>5243</v>
      </c>
    </row>
    <row r="7283" spans="1:13">
      <c r="A7283" s="13">
        <f t="shared" si="113"/>
        <v>1</v>
      </c>
      <c r="B7283">
        <v>3012274</v>
      </c>
      <c r="C7283">
        <v>1400</v>
      </c>
      <c r="D7283">
        <v>1500</v>
      </c>
      <c r="E7283"/>
      <c r="F7283" t="s">
        <v>253</v>
      </c>
      <c r="G7283">
        <v>1</v>
      </c>
      <c r="H7283">
        <v>0</v>
      </c>
      <c r="I7283">
        <v>0</v>
      </c>
      <c r="J7283">
        <v>0</v>
      </c>
      <c r="K7283">
        <v>0</v>
      </c>
      <c r="L7283">
        <v>0</v>
      </c>
      <c r="M7283" t="s">
        <v>5244</v>
      </c>
    </row>
    <row r="7284" spans="1:13">
      <c r="A7284" s="13">
        <f t="shared" si="113"/>
        <v>1</v>
      </c>
      <c r="B7284">
        <v>3012275</v>
      </c>
      <c r="C7284">
        <v>1400</v>
      </c>
      <c r="D7284">
        <v>1500</v>
      </c>
      <c r="E7284"/>
      <c r="F7284" t="s">
        <v>253</v>
      </c>
      <c r="G7284">
        <v>1</v>
      </c>
      <c r="H7284">
        <v>0</v>
      </c>
      <c r="I7284">
        <v>0</v>
      </c>
      <c r="J7284">
        <v>0</v>
      </c>
      <c r="K7284">
        <v>0</v>
      </c>
      <c r="L7284">
        <v>0</v>
      </c>
      <c r="M7284" t="s">
        <v>9102</v>
      </c>
    </row>
    <row r="7285" spans="1:13">
      <c r="A7285" s="13">
        <f t="shared" si="113"/>
        <v>1</v>
      </c>
      <c r="B7285">
        <v>3012276</v>
      </c>
      <c r="C7285">
        <v>1400</v>
      </c>
      <c r="D7285">
        <v>1500</v>
      </c>
      <c r="E7285"/>
      <c r="F7285" t="s">
        <v>253</v>
      </c>
      <c r="G7285">
        <v>1</v>
      </c>
      <c r="H7285">
        <v>0</v>
      </c>
      <c r="I7285">
        <v>0</v>
      </c>
      <c r="J7285">
        <v>0</v>
      </c>
      <c r="K7285">
        <v>0</v>
      </c>
      <c r="L7285">
        <v>0</v>
      </c>
      <c r="M7285" t="s">
        <v>5245</v>
      </c>
    </row>
    <row r="7286" spans="1:13">
      <c r="A7286" s="13">
        <f t="shared" si="113"/>
        <v>1</v>
      </c>
      <c r="B7286">
        <v>3012277</v>
      </c>
      <c r="C7286">
        <v>1400</v>
      </c>
      <c r="D7286">
        <v>1500</v>
      </c>
      <c r="E7286"/>
      <c r="F7286" t="s">
        <v>253</v>
      </c>
      <c r="G7286">
        <v>1</v>
      </c>
      <c r="H7286">
        <v>0</v>
      </c>
      <c r="I7286">
        <v>0</v>
      </c>
      <c r="J7286">
        <v>0</v>
      </c>
      <c r="K7286">
        <v>0</v>
      </c>
      <c r="L7286">
        <v>0</v>
      </c>
      <c r="M7286" t="s">
        <v>8042</v>
      </c>
    </row>
    <row r="7287" spans="1:13">
      <c r="A7287" s="13">
        <f t="shared" si="113"/>
        <v>5</v>
      </c>
      <c r="B7287">
        <v>3012278</v>
      </c>
      <c r="C7287">
        <v>1400</v>
      </c>
      <c r="D7287">
        <v>1500</v>
      </c>
      <c r="E7287"/>
      <c r="F7287" t="s">
        <v>253</v>
      </c>
      <c r="G7287">
        <v>5</v>
      </c>
      <c r="H7287">
        <v>0</v>
      </c>
      <c r="I7287">
        <v>0</v>
      </c>
      <c r="J7287">
        <v>0</v>
      </c>
      <c r="K7287">
        <v>0</v>
      </c>
      <c r="L7287">
        <v>0</v>
      </c>
      <c r="M7287" t="s">
        <v>5246</v>
      </c>
    </row>
    <row r="7288" spans="1:13">
      <c r="A7288" s="13">
        <f t="shared" si="113"/>
        <v>1</v>
      </c>
      <c r="B7288">
        <v>3012279</v>
      </c>
      <c r="C7288">
        <v>1400</v>
      </c>
      <c r="D7288">
        <v>1500</v>
      </c>
      <c r="E7288"/>
      <c r="F7288" t="s">
        <v>253</v>
      </c>
      <c r="G7288">
        <v>1</v>
      </c>
      <c r="H7288">
        <v>0</v>
      </c>
      <c r="I7288">
        <v>0</v>
      </c>
      <c r="J7288">
        <v>0</v>
      </c>
      <c r="K7288">
        <v>0</v>
      </c>
      <c r="L7288">
        <v>0</v>
      </c>
      <c r="M7288" t="s">
        <v>5247</v>
      </c>
    </row>
    <row r="7289" spans="1:13">
      <c r="A7289" s="13">
        <f t="shared" si="113"/>
        <v>5</v>
      </c>
      <c r="B7289">
        <v>3012280</v>
      </c>
      <c r="C7289">
        <v>1400</v>
      </c>
      <c r="D7289">
        <v>1500</v>
      </c>
      <c r="E7289"/>
      <c r="F7289" t="s">
        <v>253</v>
      </c>
      <c r="G7289">
        <v>5</v>
      </c>
      <c r="H7289">
        <v>0</v>
      </c>
      <c r="I7289">
        <v>0</v>
      </c>
      <c r="J7289">
        <v>0</v>
      </c>
      <c r="K7289">
        <v>0</v>
      </c>
      <c r="L7289">
        <v>0</v>
      </c>
      <c r="M7289" t="s">
        <v>5248</v>
      </c>
    </row>
    <row r="7290" spans="1:13">
      <c r="A7290" s="13">
        <f t="shared" si="113"/>
        <v>2</v>
      </c>
      <c r="B7290">
        <v>3012281</v>
      </c>
      <c r="C7290">
        <v>1400</v>
      </c>
      <c r="D7290">
        <v>1500</v>
      </c>
      <c r="E7290"/>
      <c r="F7290" t="s">
        <v>253</v>
      </c>
      <c r="G7290">
        <v>2</v>
      </c>
      <c r="H7290">
        <v>0</v>
      </c>
      <c r="I7290">
        <v>0</v>
      </c>
      <c r="J7290">
        <v>0</v>
      </c>
      <c r="K7290">
        <v>0</v>
      </c>
      <c r="L7290">
        <v>0</v>
      </c>
      <c r="M7290" t="s">
        <v>5249</v>
      </c>
    </row>
    <row r="7291" spans="1:13">
      <c r="A7291" s="13">
        <f t="shared" si="113"/>
        <v>2</v>
      </c>
      <c r="B7291">
        <v>3012282</v>
      </c>
      <c r="C7291">
        <v>1380</v>
      </c>
      <c r="D7291">
        <v>1500</v>
      </c>
      <c r="E7291"/>
      <c r="F7291" t="s">
        <v>253</v>
      </c>
      <c r="G7291">
        <v>2</v>
      </c>
      <c r="H7291">
        <v>0</v>
      </c>
      <c r="I7291">
        <v>0</v>
      </c>
      <c r="J7291">
        <v>0</v>
      </c>
      <c r="K7291">
        <v>0</v>
      </c>
      <c r="L7291">
        <v>0</v>
      </c>
      <c r="M7291" t="s">
        <v>5250</v>
      </c>
    </row>
    <row r="7292" spans="1:13">
      <c r="A7292" s="13">
        <f t="shared" si="113"/>
        <v>1</v>
      </c>
      <c r="B7292">
        <v>3012283</v>
      </c>
      <c r="C7292">
        <v>1380</v>
      </c>
      <c r="D7292">
        <v>1500</v>
      </c>
      <c r="E7292"/>
      <c r="F7292" t="s">
        <v>253</v>
      </c>
      <c r="G7292">
        <v>1</v>
      </c>
      <c r="H7292">
        <v>0</v>
      </c>
      <c r="I7292">
        <v>0</v>
      </c>
      <c r="J7292">
        <v>0</v>
      </c>
      <c r="K7292">
        <v>0</v>
      </c>
      <c r="L7292">
        <v>0</v>
      </c>
      <c r="M7292" t="s">
        <v>5251</v>
      </c>
    </row>
    <row r="7293" spans="1:13">
      <c r="A7293" s="13">
        <f t="shared" si="113"/>
        <v>4</v>
      </c>
      <c r="B7293">
        <v>3012284</v>
      </c>
      <c r="C7293">
        <v>1380</v>
      </c>
      <c r="D7293">
        <v>1501</v>
      </c>
      <c r="E7293"/>
      <c r="F7293" t="s">
        <v>253</v>
      </c>
      <c r="G7293">
        <v>4</v>
      </c>
      <c r="H7293">
        <v>0</v>
      </c>
      <c r="I7293">
        <v>0</v>
      </c>
      <c r="J7293">
        <v>0</v>
      </c>
      <c r="K7293">
        <v>0</v>
      </c>
      <c r="L7293">
        <v>0</v>
      </c>
      <c r="M7293" t="s">
        <v>5252</v>
      </c>
    </row>
    <row r="7294" spans="1:13">
      <c r="A7294" s="13">
        <f t="shared" si="113"/>
        <v>1</v>
      </c>
      <c r="B7294">
        <v>3012286</v>
      </c>
      <c r="C7294">
        <v>1380</v>
      </c>
      <c r="D7294">
        <v>1500</v>
      </c>
      <c r="E7294"/>
      <c r="F7294" t="s">
        <v>253</v>
      </c>
      <c r="G7294">
        <v>1</v>
      </c>
      <c r="H7294">
        <v>0</v>
      </c>
      <c r="I7294">
        <v>0</v>
      </c>
      <c r="J7294">
        <v>0</v>
      </c>
      <c r="K7294">
        <v>0</v>
      </c>
      <c r="L7294">
        <v>0</v>
      </c>
      <c r="M7294" t="s">
        <v>5253</v>
      </c>
    </row>
    <row r="7295" spans="1:13">
      <c r="A7295" s="13">
        <f t="shared" si="113"/>
        <v>1</v>
      </c>
      <c r="B7295">
        <v>3012287</v>
      </c>
      <c r="C7295">
        <v>1380</v>
      </c>
      <c r="D7295">
        <v>1500</v>
      </c>
      <c r="E7295"/>
      <c r="F7295" t="s">
        <v>253</v>
      </c>
      <c r="G7295">
        <v>1</v>
      </c>
      <c r="H7295">
        <v>0</v>
      </c>
      <c r="I7295">
        <v>0</v>
      </c>
      <c r="J7295">
        <v>0</v>
      </c>
      <c r="K7295">
        <v>0</v>
      </c>
      <c r="L7295">
        <v>0</v>
      </c>
      <c r="M7295" t="s">
        <v>5254</v>
      </c>
    </row>
    <row r="7296" spans="1:13">
      <c r="A7296" s="13">
        <f t="shared" si="113"/>
        <v>2</v>
      </c>
      <c r="B7296">
        <v>3012288</v>
      </c>
      <c r="C7296">
        <v>1380</v>
      </c>
      <c r="D7296">
        <v>1500</v>
      </c>
      <c r="E7296"/>
      <c r="F7296" t="s">
        <v>253</v>
      </c>
      <c r="G7296">
        <v>2</v>
      </c>
      <c r="H7296">
        <v>0</v>
      </c>
      <c r="I7296">
        <v>0</v>
      </c>
      <c r="J7296">
        <v>0</v>
      </c>
      <c r="K7296">
        <v>0</v>
      </c>
      <c r="L7296">
        <v>0</v>
      </c>
      <c r="M7296" t="s">
        <v>5255</v>
      </c>
    </row>
    <row r="7297" spans="1:13">
      <c r="A7297" s="13">
        <f t="shared" si="113"/>
        <v>2</v>
      </c>
      <c r="B7297">
        <v>3012289</v>
      </c>
      <c r="C7297">
        <v>1380</v>
      </c>
      <c r="D7297">
        <v>1500</v>
      </c>
      <c r="E7297"/>
      <c r="F7297" t="s">
        <v>253</v>
      </c>
      <c r="G7297">
        <v>2</v>
      </c>
      <c r="H7297">
        <v>0</v>
      </c>
      <c r="I7297">
        <v>0</v>
      </c>
      <c r="J7297">
        <v>0</v>
      </c>
      <c r="K7297">
        <v>0</v>
      </c>
      <c r="L7297">
        <v>0</v>
      </c>
      <c r="M7297" t="s">
        <v>8272</v>
      </c>
    </row>
    <row r="7298" spans="1:13">
      <c r="A7298" s="13">
        <f t="shared" si="113"/>
        <v>3</v>
      </c>
      <c r="B7298">
        <v>3012290</v>
      </c>
      <c r="C7298">
        <v>1380</v>
      </c>
      <c r="D7298">
        <v>1500</v>
      </c>
      <c r="E7298"/>
      <c r="F7298" t="s">
        <v>253</v>
      </c>
      <c r="G7298">
        <v>3</v>
      </c>
      <c r="H7298">
        <v>0</v>
      </c>
      <c r="I7298">
        <v>0</v>
      </c>
      <c r="J7298">
        <v>0</v>
      </c>
      <c r="K7298">
        <v>0</v>
      </c>
      <c r="L7298">
        <v>0</v>
      </c>
      <c r="M7298" t="s">
        <v>7880</v>
      </c>
    </row>
    <row r="7299" spans="1:13">
      <c r="A7299" s="13">
        <f t="shared" ref="A7299:A7362" si="114">G7299+H7299+I7299</f>
        <v>2</v>
      </c>
      <c r="B7299">
        <v>3012291</v>
      </c>
      <c r="C7299">
        <v>1380</v>
      </c>
      <c r="D7299">
        <v>1500</v>
      </c>
      <c r="E7299"/>
      <c r="F7299" t="s">
        <v>253</v>
      </c>
      <c r="G7299">
        <v>2</v>
      </c>
      <c r="H7299">
        <v>0</v>
      </c>
      <c r="I7299">
        <v>0</v>
      </c>
      <c r="J7299">
        <v>0</v>
      </c>
      <c r="K7299">
        <v>0</v>
      </c>
      <c r="L7299">
        <v>0</v>
      </c>
      <c r="M7299" t="s">
        <v>5256</v>
      </c>
    </row>
    <row r="7300" spans="1:13">
      <c r="A7300" s="13">
        <f t="shared" si="114"/>
        <v>3</v>
      </c>
      <c r="B7300">
        <v>3012292</v>
      </c>
      <c r="C7300">
        <v>1380</v>
      </c>
      <c r="D7300">
        <v>1500</v>
      </c>
      <c r="E7300"/>
      <c r="F7300" t="s">
        <v>253</v>
      </c>
      <c r="G7300">
        <v>3</v>
      </c>
      <c r="H7300">
        <v>0</v>
      </c>
      <c r="I7300">
        <v>0</v>
      </c>
      <c r="J7300">
        <v>0</v>
      </c>
      <c r="K7300">
        <v>0</v>
      </c>
      <c r="L7300">
        <v>0</v>
      </c>
      <c r="M7300" t="s">
        <v>5257</v>
      </c>
    </row>
    <row r="7301" spans="1:13">
      <c r="A7301" s="13">
        <f t="shared" si="114"/>
        <v>5</v>
      </c>
      <c r="B7301">
        <v>3012293</v>
      </c>
      <c r="C7301">
        <v>1380</v>
      </c>
      <c r="D7301">
        <v>1501</v>
      </c>
      <c r="E7301"/>
      <c r="F7301" t="s">
        <v>253</v>
      </c>
      <c r="G7301">
        <v>5</v>
      </c>
      <c r="H7301">
        <v>0</v>
      </c>
      <c r="I7301">
        <v>0</v>
      </c>
      <c r="J7301">
        <v>0</v>
      </c>
      <c r="K7301">
        <v>0</v>
      </c>
      <c r="L7301">
        <v>0</v>
      </c>
      <c r="M7301" t="s">
        <v>5258</v>
      </c>
    </row>
    <row r="7302" spans="1:13">
      <c r="A7302" s="13">
        <f t="shared" si="114"/>
        <v>1</v>
      </c>
      <c r="B7302">
        <v>3012294</v>
      </c>
      <c r="C7302">
        <v>1380</v>
      </c>
      <c r="D7302">
        <v>1500</v>
      </c>
      <c r="E7302"/>
      <c r="F7302" t="s">
        <v>253</v>
      </c>
      <c r="G7302">
        <v>1</v>
      </c>
      <c r="H7302">
        <v>0</v>
      </c>
      <c r="I7302">
        <v>0</v>
      </c>
      <c r="J7302">
        <v>0</v>
      </c>
      <c r="K7302">
        <v>0</v>
      </c>
      <c r="L7302">
        <v>0</v>
      </c>
      <c r="M7302" t="s">
        <v>8747</v>
      </c>
    </row>
    <row r="7303" spans="1:13">
      <c r="A7303" s="13">
        <f t="shared" si="114"/>
        <v>1</v>
      </c>
      <c r="B7303">
        <v>3012295</v>
      </c>
      <c r="C7303">
        <v>1380</v>
      </c>
      <c r="D7303">
        <v>1500</v>
      </c>
      <c r="E7303"/>
      <c r="F7303" t="s">
        <v>253</v>
      </c>
      <c r="G7303">
        <v>1</v>
      </c>
      <c r="H7303">
        <v>0</v>
      </c>
      <c r="I7303">
        <v>0</v>
      </c>
      <c r="J7303">
        <v>0</v>
      </c>
      <c r="K7303">
        <v>0</v>
      </c>
      <c r="L7303">
        <v>0</v>
      </c>
      <c r="M7303" t="s">
        <v>7904</v>
      </c>
    </row>
    <row r="7304" spans="1:13">
      <c r="A7304" s="13">
        <f t="shared" si="114"/>
        <v>2</v>
      </c>
      <c r="B7304">
        <v>3012296</v>
      </c>
      <c r="C7304">
        <v>1380</v>
      </c>
      <c r="D7304">
        <v>1501</v>
      </c>
      <c r="E7304"/>
      <c r="F7304" t="s">
        <v>253</v>
      </c>
      <c r="G7304">
        <v>2</v>
      </c>
      <c r="H7304">
        <v>0</v>
      </c>
      <c r="I7304">
        <v>0</v>
      </c>
      <c r="J7304">
        <v>0</v>
      </c>
      <c r="K7304">
        <v>0</v>
      </c>
      <c r="L7304">
        <v>0</v>
      </c>
      <c r="M7304" t="s">
        <v>5259</v>
      </c>
    </row>
    <row r="7305" spans="1:13">
      <c r="A7305" s="13">
        <f t="shared" si="114"/>
        <v>2</v>
      </c>
      <c r="B7305">
        <v>3012297</v>
      </c>
      <c r="C7305">
        <v>1380</v>
      </c>
      <c r="D7305">
        <v>1500</v>
      </c>
      <c r="E7305"/>
      <c r="F7305" t="s">
        <v>253</v>
      </c>
      <c r="G7305">
        <v>2</v>
      </c>
      <c r="H7305">
        <v>0</v>
      </c>
      <c r="I7305">
        <v>0</v>
      </c>
      <c r="J7305">
        <v>0</v>
      </c>
      <c r="K7305">
        <v>0</v>
      </c>
      <c r="L7305">
        <v>0</v>
      </c>
      <c r="M7305" t="s">
        <v>5260</v>
      </c>
    </row>
    <row r="7306" spans="1:13">
      <c r="A7306" s="13">
        <f t="shared" si="114"/>
        <v>2</v>
      </c>
      <c r="B7306">
        <v>3012298</v>
      </c>
      <c r="C7306">
        <v>1380</v>
      </c>
      <c r="D7306">
        <v>1500</v>
      </c>
      <c r="E7306"/>
      <c r="F7306" t="s">
        <v>253</v>
      </c>
      <c r="G7306">
        <v>2</v>
      </c>
      <c r="H7306">
        <v>0</v>
      </c>
      <c r="I7306">
        <v>0</v>
      </c>
      <c r="J7306">
        <v>0</v>
      </c>
      <c r="K7306">
        <v>0</v>
      </c>
      <c r="L7306">
        <v>0</v>
      </c>
      <c r="M7306" t="s">
        <v>5261</v>
      </c>
    </row>
    <row r="7307" spans="1:13">
      <c r="A7307" s="13">
        <f t="shared" si="114"/>
        <v>3</v>
      </c>
      <c r="B7307">
        <v>3012299</v>
      </c>
      <c r="C7307">
        <v>1380</v>
      </c>
      <c r="D7307">
        <v>1500</v>
      </c>
      <c r="E7307"/>
      <c r="F7307" t="s">
        <v>253</v>
      </c>
      <c r="G7307">
        <v>3</v>
      </c>
      <c r="H7307">
        <v>0</v>
      </c>
      <c r="I7307">
        <v>0</v>
      </c>
      <c r="J7307">
        <v>0</v>
      </c>
      <c r="K7307">
        <v>0</v>
      </c>
      <c r="L7307">
        <v>0</v>
      </c>
      <c r="M7307" t="s">
        <v>5262</v>
      </c>
    </row>
    <row r="7308" spans="1:13">
      <c r="A7308" s="13">
        <f t="shared" si="114"/>
        <v>1</v>
      </c>
      <c r="B7308">
        <v>3012300</v>
      </c>
      <c r="C7308">
        <v>1380</v>
      </c>
      <c r="D7308">
        <v>1501</v>
      </c>
      <c r="E7308"/>
      <c r="F7308" t="s">
        <v>253</v>
      </c>
      <c r="G7308">
        <v>1</v>
      </c>
      <c r="H7308">
        <v>0</v>
      </c>
      <c r="I7308">
        <v>0</v>
      </c>
      <c r="J7308">
        <v>0</v>
      </c>
      <c r="K7308">
        <v>0</v>
      </c>
      <c r="L7308">
        <v>0</v>
      </c>
      <c r="M7308" t="s">
        <v>5263</v>
      </c>
    </row>
    <row r="7309" spans="1:13">
      <c r="A7309" s="13">
        <f t="shared" si="114"/>
        <v>7</v>
      </c>
      <c r="B7309">
        <v>3012301</v>
      </c>
      <c r="C7309">
        <v>1380</v>
      </c>
      <c r="D7309">
        <v>1500</v>
      </c>
      <c r="E7309"/>
      <c r="F7309" t="s">
        <v>253</v>
      </c>
      <c r="G7309">
        <v>7</v>
      </c>
      <c r="H7309">
        <v>0</v>
      </c>
      <c r="I7309">
        <v>0</v>
      </c>
      <c r="J7309">
        <v>0</v>
      </c>
      <c r="K7309">
        <v>0</v>
      </c>
      <c r="L7309">
        <v>0</v>
      </c>
      <c r="M7309" t="s">
        <v>5264</v>
      </c>
    </row>
    <row r="7310" spans="1:13">
      <c r="A7310" s="13">
        <f t="shared" si="114"/>
        <v>6</v>
      </c>
      <c r="B7310">
        <v>3012302</v>
      </c>
      <c r="C7310">
        <v>1380</v>
      </c>
      <c r="D7310">
        <v>1501</v>
      </c>
      <c r="E7310"/>
      <c r="F7310" t="s">
        <v>253</v>
      </c>
      <c r="G7310">
        <v>6</v>
      </c>
      <c r="H7310">
        <v>0</v>
      </c>
      <c r="I7310">
        <v>0</v>
      </c>
      <c r="J7310">
        <v>0</v>
      </c>
      <c r="K7310">
        <v>0</v>
      </c>
      <c r="L7310">
        <v>0</v>
      </c>
      <c r="M7310" t="s">
        <v>5265</v>
      </c>
    </row>
    <row r="7311" spans="1:13">
      <c r="A7311" s="13">
        <f t="shared" si="114"/>
        <v>5</v>
      </c>
      <c r="B7311">
        <v>3012303</v>
      </c>
      <c r="C7311">
        <v>1380</v>
      </c>
      <c r="D7311">
        <v>1500</v>
      </c>
      <c r="E7311"/>
      <c r="F7311" t="s">
        <v>253</v>
      </c>
      <c r="G7311">
        <v>5</v>
      </c>
      <c r="H7311">
        <v>0</v>
      </c>
      <c r="I7311">
        <v>0</v>
      </c>
      <c r="J7311">
        <v>0</v>
      </c>
      <c r="K7311">
        <v>0</v>
      </c>
      <c r="L7311">
        <v>0</v>
      </c>
      <c r="M7311" t="s">
        <v>5266</v>
      </c>
    </row>
    <row r="7312" spans="1:13">
      <c r="A7312" s="13">
        <f t="shared" si="114"/>
        <v>1</v>
      </c>
      <c r="B7312">
        <v>3012304</v>
      </c>
      <c r="C7312">
        <v>1380</v>
      </c>
      <c r="D7312">
        <v>1500</v>
      </c>
      <c r="E7312"/>
      <c r="F7312" t="s">
        <v>253</v>
      </c>
      <c r="G7312">
        <v>1</v>
      </c>
      <c r="H7312">
        <v>0</v>
      </c>
      <c r="I7312">
        <v>0</v>
      </c>
      <c r="J7312">
        <v>0</v>
      </c>
      <c r="K7312">
        <v>0</v>
      </c>
      <c r="L7312">
        <v>0</v>
      </c>
      <c r="M7312" t="s">
        <v>5267</v>
      </c>
    </row>
    <row r="7313" spans="1:13">
      <c r="A7313" s="13">
        <f t="shared" si="114"/>
        <v>2</v>
      </c>
      <c r="B7313">
        <v>3012305</v>
      </c>
      <c r="C7313">
        <v>1380</v>
      </c>
      <c r="D7313">
        <v>1501</v>
      </c>
      <c r="E7313"/>
      <c r="F7313" t="s">
        <v>253</v>
      </c>
      <c r="G7313">
        <v>2</v>
      </c>
      <c r="H7313">
        <v>0</v>
      </c>
      <c r="I7313">
        <v>0</v>
      </c>
      <c r="J7313">
        <v>0</v>
      </c>
      <c r="K7313">
        <v>0</v>
      </c>
      <c r="L7313">
        <v>0</v>
      </c>
      <c r="M7313" t="s">
        <v>5268</v>
      </c>
    </row>
    <row r="7314" spans="1:13">
      <c r="A7314" s="13">
        <f t="shared" si="114"/>
        <v>2</v>
      </c>
      <c r="B7314">
        <v>3012306</v>
      </c>
      <c r="C7314">
        <v>1380</v>
      </c>
      <c r="D7314">
        <v>1500</v>
      </c>
      <c r="E7314"/>
      <c r="F7314" t="s">
        <v>253</v>
      </c>
      <c r="G7314">
        <v>2</v>
      </c>
      <c r="H7314">
        <v>0</v>
      </c>
      <c r="I7314">
        <v>0</v>
      </c>
      <c r="J7314">
        <v>0</v>
      </c>
      <c r="K7314">
        <v>0</v>
      </c>
      <c r="L7314">
        <v>0</v>
      </c>
      <c r="M7314" t="s">
        <v>5269</v>
      </c>
    </row>
    <row r="7315" spans="1:13">
      <c r="A7315" s="13">
        <f t="shared" si="114"/>
        <v>1</v>
      </c>
      <c r="B7315">
        <v>3012307</v>
      </c>
      <c r="C7315">
        <v>1380</v>
      </c>
      <c r="D7315">
        <v>1501</v>
      </c>
      <c r="E7315"/>
      <c r="F7315" t="s">
        <v>253</v>
      </c>
      <c r="G7315">
        <v>1</v>
      </c>
      <c r="H7315">
        <v>0</v>
      </c>
      <c r="I7315">
        <v>0</v>
      </c>
      <c r="J7315">
        <v>0</v>
      </c>
      <c r="K7315">
        <v>0</v>
      </c>
      <c r="L7315">
        <v>0</v>
      </c>
      <c r="M7315" t="s">
        <v>5270</v>
      </c>
    </row>
    <row r="7316" spans="1:13">
      <c r="A7316" s="13">
        <f t="shared" si="114"/>
        <v>1</v>
      </c>
      <c r="B7316">
        <v>3012308</v>
      </c>
      <c r="C7316">
        <v>1380</v>
      </c>
      <c r="D7316">
        <v>1501</v>
      </c>
      <c r="E7316"/>
      <c r="F7316" t="s">
        <v>253</v>
      </c>
      <c r="G7316">
        <v>1</v>
      </c>
      <c r="H7316">
        <v>0</v>
      </c>
      <c r="I7316">
        <v>0</v>
      </c>
      <c r="J7316">
        <v>0</v>
      </c>
      <c r="K7316">
        <v>0</v>
      </c>
      <c r="L7316">
        <v>0</v>
      </c>
      <c r="M7316" t="s">
        <v>5271</v>
      </c>
    </row>
    <row r="7317" spans="1:13">
      <c r="A7317" s="13">
        <f t="shared" si="114"/>
        <v>9</v>
      </c>
      <c r="B7317">
        <v>3012309</v>
      </c>
      <c r="C7317">
        <v>1400</v>
      </c>
      <c r="D7317">
        <v>1500</v>
      </c>
      <c r="E7317"/>
      <c r="F7317" t="s">
        <v>253</v>
      </c>
      <c r="G7317">
        <v>9</v>
      </c>
      <c r="H7317">
        <v>0</v>
      </c>
      <c r="I7317">
        <v>0</v>
      </c>
      <c r="J7317">
        <v>0</v>
      </c>
      <c r="K7317">
        <v>0</v>
      </c>
      <c r="L7317">
        <v>0</v>
      </c>
      <c r="M7317" t="s">
        <v>5272</v>
      </c>
    </row>
    <row r="7318" spans="1:13">
      <c r="A7318" s="13">
        <f t="shared" si="114"/>
        <v>10</v>
      </c>
      <c r="B7318">
        <v>3012310</v>
      </c>
      <c r="C7318">
        <v>1400</v>
      </c>
      <c r="D7318">
        <v>1500</v>
      </c>
      <c r="E7318"/>
      <c r="F7318" t="s">
        <v>253</v>
      </c>
      <c r="G7318">
        <v>10</v>
      </c>
      <c r="H7318">
        <v>0</v>
      </c>
      <c r="I7318">
        <v>0</v>
      </c>
      <c r="J7318">
        <v>0</v>
      </c>
      <c r="K7318">
        <v>0</v>
      </c>
      <c r="L7318">
        <v>0</v>
      </c>
      <c r="M7318" t="s">
        <v>8863</v>
      </c>
    </row>
    <row r="7319" spans="1:13">
      <c r="A7319" s="13">
        <f t="shared" si="114"/>
        <v>27</v>
      </c>
      <c r="B7319">
        <v>3012311</v>
      </c>
      <c r="C7319">
        <v>1400</v>
      </c>
      <c r="D7319">
        <v>1500</v>
      </c>
      <c r="E7319"/>
      <c r="F7319" t="s">
        <v>253</v>
      </c>
      <c r="G7319">
        <v>27</v>
      </c>
      <c r="H7319">
        <v>0</v>
      </c>
      <c r="I7319">
        <v>0</v>
      </c>
      <c r="J7319">
        <v>0</v>
      </c>
      <c r="K7319">
        <v>0</v>
      </c>
      <c r="L7319">
        <v>0</v>
      </c>
      <c r="M7319" t="s">
        <v>9273</v>
      </c>
    </row>
    <row r="7320" spans="1:13">
      <c r="A7320" s="13">
        <f t="shared" si="114"/>
        <v>25</v>
      </c>
      <c r="B7320">
        <v>3012312</v>
      </c>
      <c r="C7320">
        <v>1400</v>
      </c>
      <c r="D7320">
        <v>1500</v>
      </c>
      <c r="E7320"/>
      <c r="F7320" t="s">
        <v>253</v>
      </c>
      <c r="G7320">
        <v>25</v>
      </c>
      <c r="H7320">
        <v>0</v>
      </c>
      <c r="I7320">
        <v>0</v>
      </c>
      <c r="J7320">
        <v>0</v>
      </c>
      <c r="K7320">
        <v>0</v>
      </c>
      <c r="L7320">
        <v>0</v>
      </c>
      <c r="M7320" t="s">
        <v>8311</v>
      </c>
    </row>
    <row r="7321" spans="1:13">
      <c r="A7321" s="13">
        <f t="shared" si="114"/>
        <v>41</v>
      </c>
      <c r="B7321">
        <v>3012313</v>
      </c>
      <c r="C7321">
        <v>1400</v>
      </c>
      <c r="D7321">
        <v>1500</v>
      </c>
      <c r="E7321"/>
      <c r="F7321" t="s">
        <v>253</v>
      </c>
      <c r="G7321">
        <v>41</v>
      </c>
      <c r="H7321">
        <v>0</v>
      </c>
      <c r="I7321">
        <v>0</v>
      </c>
      <c r="J7321">
        <v>0</v>
      </c>
      <c r="K7321">
        <v>0</v>
      </c>
      <c r="L7321">
        <v>0</v>
      </c>
      <c r="M7321" t="s">
        <v>5273</v>
      </c>
    </row>
    <row r="7322" spans="1:13">
      <c r="A7322" s="13">
        <f t="shared" si="114"/>
        <v>6</v>
      </c>
      <c r="B7322">
        <v>3012314</v>
      </c>
      <c r="C7322">
        <v>1400</v>
      </c>
      <c r="D7322">
        <v>1500</v>
      </c>
      <c r="E7322"/>
      <c r="F7322" t="s">
        <v>253</v>
      </c>
      <c r="G7322">
        <v>6</v>
      </c>
      <c r="H7322">
        <v>0</v>
      </c>
      <c r="I7322">
        <v>0</v>
      </c>
      <c r="J7322">
        <v>0</v>
      </c>
      <c r="K7322">
        <v>0</v>
      </c>
      <c r="L7322">
        <v>0</v>
      </c>
      <c r="M7322" t="s">
        <v>5274</v>
      </c>
    </row>
    <row r="7323" spans="1:13">
      <c r="A7323" s="13">
        <f t="shared" si="114"/>
        <v>4</v>
      </c>
      <c r="B7323">
        <v>3012315</v>
      </c>
      <c r="C7323">
        <v>1400</v>
      </c>
      <c r="D7323">
        <v>1500</v>
      </c>
      <c r="E7323"/>
      <c r="F7323" t="s">
        <v>253</v>
      </c>
      <c r="G7323">
        <v>4</v>
      </c>
      <c r="H7323">
        <v>0</v>
      </c>
      <c r="I7323">
        <v>0</v>
      </c>
      <c r="J7323">
        <v>0</v>
      </c>
      <c r="K7323">
        <v>0</v>
      </c>
      <c r="L7323">
        <v>0</v>
      </c>
      <c r="M7323" t="s">
        <v>5275</v>
      </c>
    </row>
    <row r="7324" spans="1:13">
      <c r="A7324" s="13">
        <f t="shared" si="114"/>
        <v>7</v>
      </c>
      <c r="B7324">
        <v>3012316</v>
      </c>
      <c r="C7324">
        <v>1400</v>
      </c>
      <c r="D7324">
        <v>1500</v>
      </c>
      <c r="E7324"/>
      <c r="F7324" t="s">
        <v>253</v>
      </c>
      <c r="G7324">
        <v>7</v>
      </c>
      <c r="H7324">
        <v>0</v>
      </c>
      <c r="I7324">
        <v>0</v>
      </c>
      <c r="J7324">
        <v>0</v>
      </c>
      <c r="K7324">
        <v>0</v>
      </c>
      <c r="L7324">
        <v>0</v>
      </c>
      <c r="M7324" t="s">
        <v>7601</v>
      </c>
    </row>
    <row r="7325" spans="1:13">
      <c r="A7325" s="13">
        <f t="shared" si="114"/>
        <v>3</v>
      </c>
      <c r="B7325">
        <v>3012317</v>
      </c>
      <c r="C7325">
        <v>1400</v>
      </c>
      <c r="D7325">
        <v>1500</v>
      </c>
      <c r="E7325"/>
      <c r="F7325" t="s">
        <v>253</v>
      </c>
      <c r="G7325">
        <v>3</v>
      </c>
      <c r="H7325">
        <v>0</v>
      </c>
      <c r="I7325">
        <v>0</v>
      </c>
      <c r="J7325">
        <v>0</v>
      </c>
      <c r="K7325">
        <v>0</v>
      </c>
      <c r="L7325">
        <v>0</v>
      </c>
      <c r="M7325" t="s">
        <v>5276</v>
      </c>
    </row>
    <row r="7326" spans="1:13">
      <c r="A7326" s="13">
        <f t="shared" si="114"/>
        <v>1</v>
      </c>
      <c r="B7326">
        <v>3012318</v>
      </c>
      <c r="C7326">
        <v>1400</v>
      </c>
      <c r="D7326">
        <v>1500</v>
      </c>
      <c r="E7326"/>
      <c r="F7326" t="s">
        <v>253</v>
      </c>
      <c r="G7326">
        <v>1</v>
      </c>
      <c r="H7326">
        <v>0</v>
      </c>
      <c r="I7326">
        <v>0</v>
      </c>
      <c r="J7326">
        <v>0</v>
      </c>
      <c r="K7326">
        <v>0</v>
      </c>
      <c r="L7326">
        <v>0</v>
      </c>
      <c r="M7326" t="s">
        <v>5277</v>
      </c>
    </row>
    <row r="7327" spans="1:13">
      <c r="A7327" s="13">
        <f t="shared" si="114"/>
        <v>1</v>
      </c>
      <c r="B7327">
        <v>3012319</v>
      </c>
      <c r="C7327">
        <v>1400</v>
      </c>
      <c r="D7327">
        <v>1500</v>
      </c>
      <c r="E7327"/>
      <c r="F7327" t="s">
        <v>253</v>
      </c>
      <c r="G7327">
        <v>1</v>
      </c>
      <c r="H7327">
        <v>0</v>
      </c>
      <c r="I7327">
        <v>0</v>
      </c>
      <c r="J7327">
        <v>0</v>
      </c>
      <c r="K7327">
        <v>0</v>
      </c>
      <c r="L7327">
        <v>0</v>
      </c>
      <c r="M7327" t="s">
        <v>5278</v>
      </c>
    </row>
    <row r="7328" spans="1:13">
      <c r="A7328" s="13">
        <f t="shared" si="114"/>
        <v>1</v>
      </c>
      <c r="B7328">
        <v>3012320</v>
      </c>
      <c r="C7328">
        <v>1400</v>
      </c>
      <c r="D7328">
        <v>1500</v>
      </c>
      <c r="E7328"/>
      <c r="F7328" t="s">
        <v>253</v>
      </c>
      <c r="G7328">
        <v>1</v>
      </c>
      <c r="H7328">
        <v>0</v>
      </c>
      <c r="I7328">
        <v>0</v>
      </c>
      <c r="J7328">
        <v>0</v>
      </c>
      <c r="K7328">
        <v>0</v>
      </c>
      <c r="L7328">
        <v>0</v>
      </c>
      <c r="M7328" t="s">
        <v>5279</v>
      </c>
    </row>
    <row r="7329" spans="1:13">
      <c r="A7329" s="13">
        <f t="shared" si="114"/>
        <v>5</v>
      </c>
      <c r="B7329">
        <v>3012321</v>
      </c>
      <c r="C7329">
        <v>1400</v>
      </c>
      <c r="D7329">
        <v>1500</v>
      </c>
      <c r="E7329"/>
      <c r="F7329" t="s">
        <v>253</v>
      </c>
      <c r="G7329">
        <v>5</v>
      </c>
      <c r="H7329">
        <v>0</v>
      </c>
      <c r="I7329">
        <v>0</v>
      </c>
      <c r="J7329">
        <v>0</v>
      </c>
      <c r="K7329">
        <v>0</v>
      </c>
      <c r="L7329">
        <v>0</v>
      </c>
      <c r="M7329" t="s">
        <v>5280</v>
      </c>
    </row>
    <row r="7330" spans="1:13">
      <c r="A7330" s="13">
        <f t="shared" si="114"/>
        <v>20</v>
      </c>
      <c r="B7330">
        <v>3012322</v>
      </c>
      <c r="C7330">
        <v>1400</v>
      </c>
      <c r="D7330">
        <v>1500</v>
      </c>
      <c r="E7330"/>
      <c r="F7330" t="s">
        <v>253</v>
      </c>
      <c r="G7330">
        <v>20</v>
      </c>
      <c r="H7330">
        <v>0</v>
      </c>
      <c r="I7330">
        <v>0</v>
      </c>
      <c r="J7330">
        <v>0</v>
      </c>
      <c r="K7330">
        <v>0</v>
      </c>
      <c r="L7330">
        <v>0</v>
      </c>
      <c r="M7330" t="s">
        <v>5281</v>
      </c>
    </row>
    <row r="7331" spans="1:13">
      <c r="A7331" s="13">
        <f t="shared" si="114"/>
        <v>1</v>
      </c>
      <c r="B7331">
        <v>3012323</v>
      </c>
      <c r="C7331">
        <v>1400</v>
      </c>
      <c r="D7331">
        <v>1500</v>
      </c>
      <c r="E7331"/>
      <c r="F7331" t="s">
        <v>253</v>
      </c>
      <c r="G7331">
        <v>1</v>
      </c>
      <c r="H7331">
        <v>0</v>
      </c>
      <c r="I7331">
        <v>0</v>
      </c>
      <c r="J7331">
        <v>0</v>
      </c>
      <c r="K7331">
        <v>0</v>
      </c>
      <c r="L7331">
        <v>0</v>
      </c>
      <c r="M7331" t="s">
        <v>7588</v>
      </c>
    </row>
    <row r="7332" spans="1:13">
      <c r="A7332" s="13">
        <f t="shared" si="114"/>
        <v>1</v>
      </c>
      <c r="B7332">
        <v>3012324</v>
      </c>
      <c r="C7332">
        <v>1400</v>
      </c>
      <c r="D7332">
        <v>1500</v>
      </c>
      <c r="E7332"/>
      <c r="F7332" t="s">
        <v>253</v>
      </c>
      <c r="G7332">
        <v>1</v>
      </c>
      <c r="H7332">
        <v>0</v>
      </c>
      <c r="I7332">
        <v>0</v>
      </c>
      <c r="J7332">
        <v>0</v>
      </c>
      <c r="K7332">
        <v>0</v>
      </c>
      <c r="L7332">
        <v>0</v>
      </c>
      <c r="M7332" t="s">
        <v>5282</v>
      </c>
    </row>
    <row r="7333" spans="1:13">
      <c r="A7333" s="13">
        <f t="shared" si="114"/>
        <v>1</v>
      </c>
      <c r="B7333">
        <v>3012325</v>
      </c>
      <c r="C7333">
        <v>1400</v>
      </c>
      <c r="D7333">
        <v>1500</v>
      </c>
      <c r="E7333"/>
      <c r="F7333" t="s">
        <v>253</v>
      </c>
      <c r="G7333">
        <v>1</v>
      </c>
      <c r="H7333">
        <v>0</v>
      </c>
      <c r="I7333">
        <v>0</v>
      </c>
      <c r="J7333">
        <v>0</v>
      </c>
      <c r="K7333">
        <v>0</v>
      </c>
      <c r="L7333">
        <v>0</v>
      </c>
      <c r="M7333" t="s">
        <v>5283</v>
      </c>
    </row>
    <row r="7334" spans="1:13">
      <c r="A7334" s="13">
        <f t="shared" si="114"/>
        <v>2</v>
      </c>
      <c r="B7334">
        <v>3012326</v>
      </c>
      <c r="C7334">
        <v>1400</v>
      </c>
      <c r="D7334">
        <v>1500</v>
      </c>
      <c r="E7334"/>
      <c r="F7334" t="s">
        <v>253</v>
      </c>
      <c r="G7334">
        <v>2</v>
      </c>
      <c r="H7334">
        <v>0</v>
      </c>
      <c r="I7334">
        <v>0</v>
      </c>
      <c r="J7334">
        <v>0</v>
      </c>
      <c r="K7334">
        <v>0</v>
      </c>
      <c r="L7334">
        <v>0</v>
      </c>
      <c r="M7334" t="s">
        <v>5284</v>
      </c>
    </row>
    <row r="7335" spans="1:13">
      <c r="A7335" s="13">
        <f t="shared" si="114"/>
        <v>499</v>
      </c>
      <c r="B7335">
        <v>3012327</v>
      </c>
      <c r="C7335">
        <v>1400</v>
      </c>
      <c r="D7335">
        <v>1500</v>
      </c>
      <c r="E7335"/>
      <c r="F7335" t="s">
        <v>253</v>
      </c>
      <c r="G7335">
        <v>499</v>
      </c>
      <c r="H7335">
        <v>0</v>
      </c>
      <c r="I7335">
        <v>0</v>
      </c>
      <c r="J7335">
        <v>0</v>
      </c>
      <c r="K7335">
        <v>0</v>
      </c>
      <c r="L7335">
        <v>0</v>
      </c>
      <c r="M7335" t="s">
        <v>5285</v>
      </c>
    </row>
    <row r="7336" spans="1:13">
      <c r="A7336" s="13">
        <f t="shared" si="114"/>
        <v>1</v>
      </c>
      <c r="B7336">
        <v>3012328</v>
      </c>
      <c r="C7336">
        <v>1380</v>
      </c>
      <c r="D7336">
        <v>1501</v>
      </c>
      <c r="E7336"/>
      <c r="F7336" t="s">
        <v>253</v>
      </c>
      <c r="G7336">
        <v>1</v>
      </c>
      <c r="H7336">
        <v>0</v>
      </c>
      <c r="I7336">
        <v>0</v>
      </c>
      <c r="J7336">
        <v>0</v>
      </c>
      <c r="K7336">
        <v>0</v>
      </c>
      <c r="L7336">
        <v>0</v>
      </c>
      <c r="M7336" t="s">
        <v>5286</v>
      </c>
    </row>
    <row r="7337" spans="1:13">
      <c r="A7337" s="13">
        <f t="shared" si="114"/>
        <v>1</v>
      </c>
      <c r="B7337">
        <v>3012329</v>
      </c>
      <c r="C7337">
        <v>1380</v>
      </c>
      <c r="D7337">
        <v>1501</v>
      </c>
      <c r="E7337"/>
      <c r="F7337" t="s">
        <v>253</v>
      </c>
      <c r="G7337">
        <v>1</v>
      </c>
      <c r="H7337">
        <v>0</v>
      </c>
      <c r="I7337">
        <v>0</v>
      </c>
      <c r="J7337">
        <v>0</v>
      </c>
      <c r="K7337">
        <v>0</v>
      </c>
      <c r="L7337">
        <v>0</v>
      </c>
      <c r="M7337" t="s">
        <v>5287</v>
      </c>
    </row>
    <row r="7338" spans="1:13">
      <c r="A7338" s="13">
        <f t="shared" si="114"/>
        <v>9</v>
      </c>
      <c r="B7338">
        <v>3012330</v>
      </c>
      <c r="C7338">
        <v>1380</v>
      </c>
      <c r="D7338">
        <v>1500</v>
      </c>
      <c r="E7338"/>
      <c r="F7338" t="s">
        <v>253</v>
      </c>
      <c r="G7338">
        <v>9</v>
      </c>
      <c r="H7338">
        <v>0</v>
      </c>
      <c r="I7338">
        <v>0</v>
      </c>
      <c r="J7338">
        <v>0</v>
      </c>
      <c r="K7338">
        <v>0</v>
      </c>
      <c r="L7338">
        <v>0</v>
      </c>
      <c r="M7338" t="s">
        <v>5288</v>
      </c>
    </row>
    <row r="7339" spans="1:13">
      <c r="A7339" s="13">
        <f t="shared" si="114"/>
        <v>1</v>
      </c>
      <c r="B7339">
        <v>3012331</v>
      </c>
      <c r="C7339">
        <v>1380</v>
      </c>
      <c r="D7339">
        <v>1500</v>
      </c>
      <c r="E7339"/>
      <c r="F7339" t="s">
        <v>253</v>
      </c>
      <c r="G7339">
        <v>1</v>
      </c>
      <c r="H7339">
        <v>0</v>
      </c>
      <c r="I7339">
        <v>0</v>
      </c>
      <c r="J7339">
        <v>0</v>
      </c>
      <c r="K7339">
        <v>0</v>
      </c>
      <c r="L7339">
        <v>0</v>
      </c>
      <c r="M7339" t="s">
        <v>5289</v>
      </c>
    </row>
    <row r="7340" spans="1:13">
      <c r="A7340" s="13">
        <f t="shared" si="114"/>
        <v>23</v>
      </c>
      <c r="B7340">
        <v>3012332</v>
      </c>
      <c r="C7340">
        <v>1380</v>
      </c>
      <c r="D7340">
        <v>1500</v>
      </c>
      <c r="E7340"/>
      <c r="F7340" t="s">
        <v>253</v>
      </c>
      <c r="G7340">
        <v>23</v>
      </c>
      <c r="H7340">
        <v>0</v>
      </c>
      <c r="I7340">
        <v>0</v>
      </c>
      <c r="J7340">
        <v>0</v>
      </c>
      <c r="K7340">
        <v>0</v>
      </c>
      <c r="L7340">
        <v>0</v>
      </c>
      <c r="M7340" t="s">
        <v>5290</v>
      </c>
    </row>
    <row r="7341" spans="1:13">
      <c r="A7341" s="13">
        <f t="shared" si="114"/>
        <v>2</v>
      </c>
      <c r="B7341">
        <v>3012333</v>
      </c>
      <c r="C7341">
        <v>1380</v>
      </c>
      <c r="D7341">
        <v>1501</v>
      </c>
      <c r="E7341"/>
      <c r="F7341" t="s">
        <v>253</v>
      </c>
      <c r="G7341">
        <v>2</v>
      </c>
      <c r="H7341">
        <v>0</v>
      </c>
      <c r="I7341">
        <v>0</v>
      </c>
      <c r="J7341">
        <v>0</v>
      </c>
      <c r="K7341">
        <v>0</v>
      </c>
      <c r="L7341">
        <v>0</v>
      </c>
      <c r="M7341" t="s">
        <v>5291</v>
      </c>
    </row>
    <row r="7342" spans="1:13">
      <c r="A7342" s="13">
        <f t="shared" si="114"/>
        <v>1</v>
      </c>
      <c r="B7342">
        <v>3012334</v>
      </c>
      <c r="C7342">
        <v>1380</v>
      </c>
      <c r="D7342">
        <v>1501</v>
      </c>
      <c r="E7342"/>
      <c r="F7342" t="s">
        <v>253</v>
      </c>
      <c r="G7342">
        <v>1</v>
      </c>
      <c r="H7342">
        <v>0</v>
      </c>
      <c r="I7342">
        <v>0</v>
      </c>
      <c r="J7342">
        <v>0</v>
      </c>
      <c r="K7342">
        <v>0</v>
      </c>
      <c r="L7342">
        <v>0</v>
      </c>
      <c r="M7342" t="s">
        <v>5292</v>
      </c>
    </row>
    <row r="7343" spans="1:13">
      <c r="A7343" s="13">
        <f t="shared" si="114"/>
        <v>7</v>
      </c>
      <c r="B7343">
        <v>3012335</v>
      </c>
      <c r="C7343">
        <v>1400</v>
      </c>
      <c r="D7343">
        <v>1500</v>
      </c>
      <c r="E7343"/>
      <c r="F7343" t="s">
        <v>253</v>
      </c>
      <c r="G7343">
        <v>7</v>
      </c>
      <c r="H7343">
        <v>0</v>
      </c>
      <c r="I7343">
        <v>0</v>
      </c>
      <c r="J7343">
        <v>0</v>
      </c>
      <c r="K7343">
        <v>0</v>
      </c>
      <c r="L7343">
        <v>0</v>
      </c>
      <c r="M7343" t="s">
        <v>5293</v>
      </c>
    </row>
    <row r="7344" spans="1:13">
      <c r="A7344" s="13">
        <f t="shared" si="114"/>
        <v>1</v>
      </c>
      <c r="B7344">
        <v>3012338</v>
      </c>
      <c r="C7344">
        <v>1380</v>
      </c>
      <c r="D7344">
        <v>1501</v>
      </c>
      <c r="E7344"/>
      <c r="F7344" t="s">
        <v>253</v>
      </c>
      <c r="G7344">
        <v>1</v>
      </c>
      <c r="H7344">
        <v>0</v>
      </c>
      <c r="I7344">
        <v>0</v>
      </c>
      <c r="J7344">
        <v>0</v>
      </c>
      <c r="K7344">
        <v>0</v>
      </c>
      <c r="L7344">
        <v>0</v>
      </c>
      <c r="M7344" t="s">
        <v>5294</v>
      </c>
    </row>
    <row r="7345" spans="1:13">
      <c r="A7345" s="13">
        <f t="shared" si="114"/>
        <v>6</v>
      </c>
      <c r="B7345">
        <v>3012339</v>
      </c>
      <c r="C7345">
        <v>1380</v>
      </c>
      <c r="D7345">
        <v>1500</v>
      </c>
      <c r="E7345"/>
      <c r="F7345" t="s">
        <v>253</v>
      </c>
      <c r="G7345">
        <v>6</v>
      </c>
      <c r="H7345">
        <v>0</v>
      </c>
      <c r="I7345">
        <v>0</v>
      </c>
      <c r="J7345">
        <v>0</v>
      </c>
      <c r="K7345">
        <v>0</v>
      </c>
      <c r="L7345">
        <v>0</v>
      </c>
      <c r="M7345" t="s">
        <v>7589</v>
      </c>
    </row>
    <row r="7346" spans="1:13">
      <c r="A7346" s="13">
        <f t="shared" si="114"/>
        <v>1</v>
      </c>
      <c r="B7346">
        <v>3012340</v>
      </c>
      <c r="C7346">
        <v>1380</v>
      </c>
      <c r="D7346">
        <v>1501</v>
      </c>
      <c r="E7346"/>
      <c r="F7346" t="s">
        <v>253</v>
      </c>
      <c r="G7346">
        <v>1</v>
      </c>
      <c r="H7346">
        <v>0</v>
      </c>
      <c r="I7346">
        <v>0</v>
      </c>
      <c r="J7346">
        <v>0</v>
      </c>
      <c r="K7346">
        <v>0</v>
      </c>
      <c r="L7346">
        <v>0</v>
      </c>
      <c r="M7346" t="s">
        <v>5295</v>
      </c>
    </row>
    <row r="7347" spans="1:13">
      <c r="A7347" s="13">
        <f t="shared" si="114"/>
        <v>1</v>
      </c>
      <c r="B7347">
        <v>3012341</v>
      </c>
      <c r="C7347">
        <v>1380</v>
      </c>
      <c r="D7347">
        <v>1500</v>
      </c>
      <c r="E7347"/>
      <c r="F7347" t="s">
        <v>253</v>
      </c>
      <c r="G7347">
        <v>1</v>
      </c>
      <c r="H7347">
        <v>0</v>
      </c>
      <c r="I7347">
        <v>0</v>
      </c>
      <c r="J7347">
        <v>0</v>
      </c>
      <c r="K7347">
        <v>0</v>
      </c>
      <c r="L7347">
        <v>0</v>
      </c>
      <c r="M7347" t="s">
        <v>5296</v>
      </c>
    </row>
    <row r="7348" spans="1:13">
      <c r="A7348" s="13">
        <f t="shared" si="114"/>
        <v>1</v>
      </c>
      <c r="B7348">
        <v>3012342</v>
      </c>
      <c r="C7348">
        <v>1380</v>
      </c>
      <c r="D7348">
        <v>1500</v>
      </c>
      <c r="E7348"/>
      <c r="F7348" t="s">
        <v>253</v>
      </c>
      <c r="G7348">
        <v>1</v>
      </c>
      <c r="H7348">
        <v>0</v>
      </c>
      <c r="I7348">
        <v>0</v>
      </c>
      <c r="J7348">
        <v>0</v>
      </c>
      <c r="K7348">
        <v>0</v>
      </c>
      <c r="L7348">
        <v>0</v>
      </c>
      <c r="M7348" t="s">
        <v>9336</v>
      </c>
    </row>
    <row r="7349" spans="1:13">
      <c r="A7349" s="13">
        <f t="shared" si="114"/>
        <v>74</v>
      </c>
      <c r="B7349">
        <v>3012343</v>
      </c>
      <c r="C7349">
        <v>1380</v>
      </c>
      <c r="D7349">
        <v>1500</v>
      </c>
      <c r="E7349"/>
      <c r="F7349" t="s">
        <v>253</v>
      </c>
      <c r="G7349">
        <v>74</v>
      </c>
      <c r="H7349">
        <v>0</v>
      </c>
      <c r="I7349">
        <v>0</v>
      </c>
      <c r="J7349">
        <v>0</v>
      </c>
      <c r="K7349">
        <v>0</v>
      </c>
      <c r="L7349">
        <v>0</v>
      </c>
      <c r="M7349" t="s">
        <v>5297</v>
      </c>
    </row>
    <row r="7350" spans="1:13">
      <c r="A7350" s="13">
        <f t="shared" si="114"/>
        <v>106</v>
      </c>
      <c r="B7350">
        <v>3012344</v>
      </c>
      <c r="C7350">
        <v>1380</v>
      </c>
      <c r="D7350">
        <v>1500</v>
      </c>
      <c r="E7350"/>
      <c r="F7350" t="s">
        <v>253</v>
      </c>
      <c r="G7350">
        <v>106</v>
      </c>
      <c r="H7350">
        <v>0</v>
      </c>
      <c r="I7350">
        <v>0</v>
      </c>
      <c r="J7350">
        <v>0</v>
      </c>
      <c r="K7350">
        <v>0</v>
      </c>
      <c r="L7350">
        <v>0</v>
      </c>
      <c r="M7350" t="s">
        <v>5298</v>
      </c>
    </row>
    <row r="7351" spans="1:13">
      <c r="A7351" s="13">
        <f t="shared" si="114"/>
        <v>2</v>
      </c>
      <c r="B7351">
        <v>3012345</v>
      </c>
      <c r="C7351">
        <v>1380</v>
      </c>
      <c r="D7351">
        <v>1500</v>
      </c>
      <c r="E7351"/>
      <c r="F7351" t="s">
        <v>253</v>
      </c>
      <c r="G7351">
        <v>2</v>
      </c>
      <c r="H7351">
        <v>0</v>
      </c>
      <c r="I7351">
        <v>0</v>
      </c>
      <c r="J7351">
        <v>0</v>
      </c>
      <c r="K7351">
        <v>0</v>
      </c>
      <c r="L7351">
        <v>0</v>
      </c>
      <c r="M7351" t="s">
        <v>5299</v>
      </c>
    </row>
    <row r="7352" spans="1:13">
      <c r="A7352" s="13">
        <f t="shared" si="114"/>
        <v>2</v>
      </c>
      <c r="B7352">
        <v>3012346</v>
      </c>
      <c r="C7352">
        <v>1380</v>
      </c>
      <c r="D7352">
        <v>1500</v>
      </c>
      <c r="E7352"/>
      <c r="F7352" t="s">
        <v>253</v>
      </c>
      <c r="G7352">
        <v>2</v>
      </c>
      <c r="H7352">
        <v>0</v>
      </c>
      <c r="I7352">
        <v>0</v>
      </c>
      <c r="J7352">
        <v>0</v>
      </c>
      <c r="K7352">
        <v>0</v>
      </c>
      <c r="L7352">
        <v>0</v>
      </c>
      <c r="M7352" t="s">
        <v>5300</v>
      </c>
    </row>
    <row r="7353" spans="1:13">
      <c r="A7353" s="13">
        <f t="shared" si="114"/>
        <v>2</v>
      </c>
      <c r="B7353">
        <v>3012347</v>
      </c>
      <c r="C7353">
        <v>1380</v>
      </c>
      <c r="D7353">
        <v>1500</v>
      </c>
      <c r="E7353"/>
      <c r="F7353" t="s">
        <v>253</v>
      </c>
      <c r="G7353">
        <v>2</v>
      </c>
      <c r="H7353">
        <v>0</v>
      </c>
      <c r="I7353">
        <v>0</v>
      </c>
      <c r="J7353">
        <v>0</v>
      </c>
      <c r="K7353">
        <v>0</v>
      </c>
      <c r="L7353">
        <v>0</v>
      </c>
      <c r="M7353" t="s">
        <v>8189</v>
      </c>
    </row>
    <row r="7354" spans="1:13">
      <c r="A7354" s="13">
        <f t="shared" si="114"/>
        <v>1</v>
      </c>
      <c r="B7354">
        <v>3012348</v>
      </c>
      <c r="C7354">
        <v>1380</v>
      </c>
      <c r="D7354">
        <v>1500</v>
      </c>
      <c r="E7354"/>
      <c r="F7354" t="s">
        <v>253</v>
      </c>
      <c r="G7354">
        <v>1</v>
      </c>
      <c r="H7354">
        <v>0</v>
      </c>
      <c r="I7354">
        <v>0</v>
      </c>
      <c r="J7354">
        <v>0</v>
      </c>
      <c r="K7354">
        <v>0</v>
      </c>
      <c r="L7354">
        <v>0</v>
      </c>
      <c r="M7354" t="s">
        <v>5301</v>
      </c>
    </row>
    <row r="7355" spans="1:13">
      <c r="A7355" s="13">
        <f t="shared" si="114"/>
        <v>1</v>
      </c>
      <c r="B7355">
        <v>3012349</v>
      </c>
      <c r="C7355">
        <v>1380</v>
      </c>
      <c r="D7355">
        <v>1500</v>
      </c>
      <c r="E7355"/>
      <c r="F7355" t="s">
        <v>253</v>
      </c>
      <c r="G7355">
        <v>1</v>
      </c>
      <c r="H7355">
        <v>0</v>
      </c>
      <c r="I7355">
        <v>0</v>
      </c>
      <c r="J7355">
        <v>0</v>
      </c>
      <c r="K7355">
        <v>0</v>
      </c>
      <c r="L7355">
        <v>0</v>
      </c>
      <c r="M7355" t="s">
        <v>5302</v>
      </c>
    </row>
    <row r="7356" spans="1:13">
      <c r="A7356" s="13">
        <f t="shared" si="114"/>
        <v>1</v>
      </c>
      <c r="B7356">
        <v>3012350</v>
      </c>
      <c r="C7356">
        <v>1380</v>
      </c>
      <c r="D7356">
        <v>1501</v>
      </c>
      <c r="E7356"/>
      <c r="F7356" t="s">
        <v>253</v>
      </c>
      <c r="G7356">
        <v>1</v>
      </c>
      <c r="H7356">
        <v>0</v>
      </c>
      <c r="I7356">
        <v>0</v>
      </c>
      <c r="J7356">
        <v>0</v>
      </c>
      <c r="K7356">
        <v>0</v>
      </c>
      <c r="L7356">
        <v>0</v>
      </c>
      <c r="M7356" t="s">
        <v>5303</v>
      </c>
    </row>
    <row r="7357" spans="1:13">
      <c r="A7357" s="13">
        <f t="shared" si="114"/>
        <v>11</v>
      </c>
      <c r="B7357">
        <v>3012351</v>
      </c>
      <c r="C7357">
        <v>1380</v>
      </c>
      <c r="D7357">
        <v>1500</v>
      </c>
      <c r="E7357"/>
      <c r="F7357" t="s">
        <v>253</v>
      </c>
      <c r="G7357">
        <v>11</v>
      </c>
      <c r="H7357">
        <v>0</v>
      </c>
      <c r="I7357">
        <v>0</v>
      </c>
      <c r="J7357">
        <v>0</v>
      </c>
      <c r="K7357">
        <v>0</v>
      </c>
      <c r="L7357">
        <v>0</v>
      </c>
      <c r="M7357" t="s">
        <v>5304</v>
      </c>
    </row>
    <row r="7358" spans="1:13">
      <c r="A7358" s="13">
        <f t="shared" si="114"/>
        <v>6</v>
      </c>
      <c r="B7358">
        <v>3012352</v>
      </c>
      <c r="C7358">
        <v>1380</v>
      </c>
      <c r="D7358">
        <v>1501</v>
      </c>
      <c r="E7358"/>
      <c r="F7358" t="s">
        <v>253</v>
      </c>
      <c r="G7358">
        <v>6</v>
      </c>
      <c r="H7358">
        <v>0</v>
      </c>
      <c r="I7358">
        <v>0</v>
      </c>
      <c r="J7358">
        <v>0</v>
      </c>
      <c r="K7358">
        <v>0</v>
      </c>
      <c r="L7358">
        <v>0</v>
      </c>
      <c r="M7358" t="s">
        <v>5305</v>
      </c>
    </row>
    <row r="7359" spans="1:13">
      <c r="A7359" s="13">
        <f t="shared" si="114"/>
        <v>8</v>
      </c>
      <c r="B7359">
        <v>3012354</v>
      </c>
      <c r="C7359">
        <v>1380</v>
      </c>
      <c r="D7359">
        <v>1500</v>
      </c>
      <c r="E7359"/>
      <c r="F7359" t="s">
        <v>253</v>
      </c>
      <c r="G7359">
        <v>8</v>
      </c>
      <c r="H7359">
        <v>0</v>
      </c>
      <c r="I7359">
        <v>0</v>
      </c>
      <c r="J7359">
        <v>0</v>
      </c>
      <c r="K7359">
        <v>0</v>
      </c>
      <c r="L7359">
        <v>0</v>
      </c>
      <c r="M7359" t="s">
        <v>5306</v>
      </c>
    </row>
    <row r="7360" spans="1:13">
      <c r="A7360" s="13">
        <f t="shared" si="114"/>
        <v>2</v>
      </c>
      <c r="B7360">
        <v>3012355</v>
      </c>
      <c r="C7360">
        <v>1380</v>
      </c>
      <c r="D7360">
        <v>1501</v>
      </c>
      <c r="E7360"/>
      <c r="F7360" t="s">
        <v>253</v>
      </c>
      <c r="G7360">
        <v>2</v>
      </c>
      <c r="H7360">
        <v>0</v>
      </c>
      <c r="I7360">
        <v>0</v>
      </c>
      <c r="J7360">
        <v>0</v>
      </c>
      <c r="K7360">
        <v>0</v>
      </c>
      <c r="L7360">
        <v>0</v>
      </c>
      <c r="M7360" t="s">
        <v>5307</v>
      </c>
    </row>
    <row r="7361" spans="1:13">
      <c r="A7361" s="13">
        <f t="shared" si="114"/>
        <v>3</v>
      </c>
      <c r="B7361">
        <v>3012356</v>
      </c>
      <c r="C7361">
        <v>1380</v>
      </c>
      <c r="D7361">
        <v>1500</v>
      </c>
      <c r="E7361"/>
      <c r="F7361" t="s">
        <v>253</v>
      </c>
      <c r="G7361">
        <v>3</v>
      </c>
      <c r="H7361">
        <v>0</v>
      </c>
      <c r="I7361">
        <v>0</v>
      </c>
      <c r="J7361">
        <v>0</v>
      </c>
      <c r="K7361">
        <v>0</v>
      </c>
      <c r="L7361">
        <v>0</v>
      </c>
      <c r="M7361" t="s">
        <v>5308</v>
      </c>
    </row>
    <row r="7362" spans="1:13">
      <c r="A7362" s="13">
        <f t="shared" si="114"/>
        <v>2</v>
      </c>
      <c r="B7362">
        <v>3012357</v>
      </c>
      <c r="C7362">
        <v>1380</v>
      </c>
      <c r="D7362">
        <v>1500</v>
      </c>
      <c r="E7362"/>
      <c r="F7362" t="s">
        <v>253</v>
      </c>
      <c r="G7362">
        <v>2</v>
      </c>
      <c r="H7362">
        <v>0</v>
      </c>
      <c r="I7362">
        <v>0</v>
      </c>
      <c r="J7362">
        <v>0</v>
      </c>
      <c r="K7362">
        <v>0</v>
      </c>
      <c r="L7362">
        <v>0</v>
      </c>
      <c r="M7362" t="s">
        <v>8748</v>
      </c>
    </row>
    <row r="7363" spans="1:13">
      <c r="A7363" s="13">
        <f t="shared" ref="A7363:A7426" si="115">G7363+H7363+I7363</f>
        <v>1</v>
      </c>
      <c r="B7363">
        <v>3012358</v>
      </c>
      <c r="C7363">
        <v>1380</v>
      </c>
      <c r="D7363">
        <v>1500</v>
      </c>
      <c r="E7363"/>
      <c r="F7363" t="s">
        <v>253</v>
      </c>
      <c r="G7363">
        <v>1</v>
      </c>
      <c r="H7363">
        <v>0</v>
      </c>
      <c r="I7363">
        <v>0</v>
      </c>
      <c r="J7363">
        <v>0</v>
      </c>
      <c r="K7363">
        <v>0</v>
      </c>
      <c r="L7363">
        <v>0</v>
      </c>
      <c r="M7363" t="s">
        <v>5309</v>
      </c>
    </row>
    <row r="7364" spans="1:13">
      <c r="A7364" s="13">
        <f t="shared" si="115"/>
        <v>4</v>
      </c>
      <c r="B7364">
        <v>3012359</v>
      </c>
      <c r="C7364">
        <v>1380</v>
      </c>
      <c r="D7364">
        <v>1500</v>
      </c>
      <c r="E7364"/>
      <c r="F7364" t="s">
        <v>253</v>
      </c>
      <c r="G7364">
        <v>4</v>
      </c>
      <c r="H7364">
        <v>0</v>
      </c>
      <c r="I7364">
        <v>0</v>
      </c>
      <c r="J7364">
        <v>0</v>
      </c>
      <c r="K7364">
        <v>0</v>
      </c>
      <c r="L7364">
        <v>0</v>
      </c>
      <c r="M7364" t="s">
        <v>5310</v>
      </c>
    </row>
    <row r="7365" spans="1:13">
      <c r="A7365" s="13">
        <f t="shared" si="115"/>
        <v>1</v>
      </c>
      <c r="B7365">
        <v>3012360</v>
      </c>
      <c r="C7365">
        <v>1380</v>
      </c>
      <c r="D7365">
        <v>1500</v>
      </c>
      <c r="E7365"/>
      <c r="F7365" t="s">
        <v>253</v>
      </c>
      <c r="G7365">
        <v>1</v>
      </c>
      <c r="H7365">
        <v>0</v>
      </c>
      <c r="I7365">
        <v>0</v>
      </c>
      <c r="J7365">
        <v>0</v>
      </c>
      <c r="K7365">
        <v>0</v>
      </c>
      <c r="L7365">
        <v>0</v>
      </c>
      <c r="M7365" t="s">
        <v>5311</v>
      </c>
    </row>
    <row r="7366" spans="1:13">
      <c r="A7366" s="13">
        <f t="shared" si="115"/>
        <v>1</v>
      </c>
      <c r="B7366">
        <v>3012361</v>
      </c>
      <c r="C7366">
        <v>1380</v>
      </c>
      <c r="D7366">
        <v>1501</v>
      </c>
      <c r="E7366"/>
      <c r="F7366" t="s">
        <v>253</v>
      </c>
      <c r="G7366">
        <v>1</v>
      </c>
      <c r="H7366">
        <v>0</v>
      </c>
      <c r="I7366">
        <v>0</v>
      </c>
      <c r="J7366">
        <v>0</v>
      </c>
      <c r="K7366">
        <v>0</v>
      </c>
      <c r="L7366">
        <v>0</v>
      </c>
      <c r="M7366" t="s">
        <v>5312</v>
      </c>
    </row>
    <row r="7367" spans="1:13">
      <c r="A7367" s="13">
        <f t="shared" si="115"/>
        <v>4</v>
      </c>
      <c r="B7367">
        <v>3012362</v>
      </c>
      <c r="C7367">
        <v>1380</v>
      </c>
      <c r="D7367">
        <v>1501</v>
      </c>
      <c r="E7367"/>
      <c r="F7367" t="s">
        <v>253</v>
      </c>
      <c r="G7367">
        <v>4</v>
      </c>
      <c r="H7367">
        <v>0</v>
      </c>
      <c r="I7367">
        <v>0</v>
      </c>
      <c r="J7367">
        <v>0</v>
      </c>
      <c r="K7367">
        <v>0</v>
      </c>
      <c r="L7367">
        <v>0</v>
      </c>
      <c r="M7367" t="s">
        <v>5313</v>
      </c>
    </row>
    <row r="7368" spans="1:13">
      <c r="A7368" s="13">
        <f t="shared" si="115"/>
        <v>4</v>
      </c>
      <c r="B7368">
        <v>3012363</v>
      </c>
      <c r="C7368">
        <v>1380</v>
      </c>
      <c r="D7368">
        <v>1501</v>
      </c>
      <c r="E7368"/>
      <c r="F7368" t="s">
        <v>253</v>
      </c>
      <c r="G7368">
        <v>4</v>
      </c>
      <c r="H7368">
        <v>0</v>
      </c>
      <c r="I7368">
        <v>0</v>
      </c>
      <c r="J7368">
        <v>0</v>
      </c>
      <c r="K7368">
        <v>0</v>
      </c>
      <c r="L7368">
        <v>0</v>
      </c>
      <c r="M7368" t="s">
        <v>5314</v>
      </c>
    </row>
    <row r="7369" spans="1:13">
      <c r="A7369" s="13">
        <f t="shared" si="115"/>
        <v>4</v>
      </c>
      <c r="B7369">
        <v>3012364</v>
      </c>
      <c r="C7369">
        <v>1380</v>
      </c>
      <c r="D7369">
        <v>1501</v>
      </c>
      <c r="E7369"/>
      <c r="F7369" t="s">
        <v>253</v>
      </c>
      <c r="G7369">
        <v>4</v>
      </c>
      <c r="H7369">
        <v>0</v>
      </c>
      <c r="I7369">
        <v>0</v>
      </c>
      <c r="J7369">
        <v>0</v>
      </c>
      <c r="K7369">
        <v>0</v>
      </c>
      <c r="L7369">
        <v>0</v>
      </c>
      <c r="M7369" t="s">
        <v>5315</v>
      </c>
    </row>
    <row r="7370" spans="1:13">
      <c r="A7370" s="13">
        <f t="shared" si="115"/>
        <v>8</v>
      </c>
      <c r="B7370">
        <v>3012365</v>
      </c>
      <c r="C7370">
        <v>1380</v>
      </c>
      <c r="D7370">
        <v>1501</v>
      </c>
      <c r="E7370"/>
      <c r="F7370" t="s">
        <v>253</v>
      </c>
      <c r="G7370">
        <v>8</v>
      </c>
      <c r="H7370">
        <v>0</v>
      </c>
      <c r="I7370">
        <v>0</v>
      </c>
      <c r="J7370">
        <v>0</v>
      </c>
      <c r="K7370">
        <v>0</v>
      </c>
      <c r="L7370">
        <v>0</v>
      </c>
      <c r="M7370" t="s">
        <v>5316</v>
      </c>
    </row>
    <row r="7371" spans="1:13">
      <c r="A7371" s="13">
        <f t="shared" si="115"/>
        <v>2</v>
      </c>
      <c r="B7371">
        <v>3012366</v>
      </c>
      <c r="C7371">
        <v>1380</v>
      </c>
      <c r="D7371">
        <v>1501</v>
      </c>
      <c r="E7371"/>
      <c r="F7371" t="s">
        <v>253</v>
      </c>
      <c r="G7371">
        <v>2</v>
      </c>
      <c r="H7371">
        <v>0</v>
      </c>
      <c r="I7371">
        <v>0</v>
      </c>
      <c r="J7371">
        <v>0</v>
      </c>
      <c r="K7371">
        <v>0</v>
      </c>
      <c r="L7371">
        <v>0</v>
      </c>
      <c r="M7371" t="s">
        <v>5317</v>
      </c>
    </row>
    <row r="7372" spans="1:13">
      <c r="A7372" s="13">
        <f t="shared" si="115"/>
        <v>1</v>
      </c>
      <c r="B7372">
        <v>3012367</v>
      </c>
      <c r="C7372">
        <v>1380</v>
      </c>
      <c r="D7372">
        <v>1501</v>
      </c>
      <c r="E7372"/>
      <c r="F7372" t="s">
        <v>253</v>
      </c>
      <c r="G7372">
        <v>1</v>
      </c>
      <c r="H7372">
        <v>0</v>
      </c>
      <c r="I7372">
        <v>0</v>
      </c>
      <c r="J7372">
        <v>0</v>
      </c>
      <c r="K7372">
        <v>0</v>
      </c>
      <c r="L7372">
        <v>0</v>
      </c>
      <c r="M7372" t="s">
        <v>5318</v>
      </c>
    </row>
    <row r="7373" spans="1:13">
      <c r="A7373" s="13">
        <f t="shared" si="115"/>
        <v>2</v>
      </c>
      <c r="B7373">
        <v>3012368</v>
      </c>
      <c r="C7373">
        <v>1380</v>
      </c>
      <c r="D7373">
        <v>1501</v>
      </c>
      <c r="E7373"/>
      <c r="F7373" t="s">
        <v>253</v>
      </c>
      <c r="G7373">
        <v>2</v>
      </c>
      <c r="H7373">
        <v>0</v>
      </c>
      <c r="I7373">
        <v>0</v>
      </c>
      <c r="J7373">
        <v>0</v>
      </c>
      <c r="K7373">
        <v>0</v>
      </c>
      <c r="L7373">
        <v>0</v>
      </c>
      <c r="M7373" t="s">
        <v>5319</v>
      </c>
    </row>
    <row r="7374" spans="1:13">
      <c r="A7374" s="13">
        <f t="shared" si="115"/>
        <v>1</v>
      </c>
      <c r="B7374">
        <v>3012369</v>
      </c>
      <c r="C7374">
        <v>1380</v>
      </c>
      <c r="D7374">
        <v>1501</v>
      </c>
      <c r="E7374"/>
      <c r="F7374" t="s">
        <v>253</v>
      </c>
      <c r="G7374">
        <v>1</v>
      </c>
      <c r="H7374">
        <v>0</v>
      </c>
      <c r="I7374">
        <v>0</v>
      </c>
      <c r="J7374">
        <v>0</v>
      </c>
      <c r="K7374">
        <v>0</v>
      </c>
      <c r="L7374">
        <v>0</v>
      </c>
      <c r="M7374" t="s">
        <v>5320</v>
      </c>
    </row>
    <row r="7375" spans="1:13">
      <c r="A7375" s="13">
        <f t="shared" si="115"/>
        <v>1</v>
      </c>
      <c r="B7375">
        <v>3012370</v>
      </c>
      <c r="C7375">
        <v>1380</v>
      </c>
      <c r="D7375">
        <v>1501</v>
      </c>
      <c r="E7375"/>
      <c r="F7375" t="s">
        <v>253</v>
      </c>
      <c r="G7375">
        <v>1</v>
      </c>
      <c r="H7375">
        <v>0</v>
      </c>
      <c r="I7375">
        <v>0</v>
      </c>
      <c r="J7375">
        <v>0</v>
      </c>
      <c r="K7375">
        <v>0</v>
      </c>
      <c r="L7375">
        <v>0</v>
      </c>
      <c r="M7375" t="s">
        <v>5321</v>
      </c>
    </row>
    <row r="7376" spans="1:13">
      <c r="A7376" s="13">
        <f t="shared" si="115"/>
        <v>1</v>
      </c>
      <c r="B7376">
        <v>3012371</v>
      </c>
      <c r="C7376">
        <v>1380</v>
      </c>
      <c r="D7376">
        <v>1501</v>
      </c>
      <c r="E7376"/>
      <c r="F7376" t="s">
        <v>253</v>
      </c>
      <c r="G7376">
        <v>1</v>
      </c>
      <c r="H7376">
        <v>0</v>
      </c>
      <c r="I7376">
        <v>0</v>
      </c>
      <c r="J7376">
        <v>0</v>
      </c>
      <c r="K7376">
        <v>0</v>
      </c>
      <c r="L7376">
        <v>0</v>
      </c>
      <c r="M7376" t="s">
        <v>8299</v>
      </c>
    </row>
    <row r="7377" spans="1:13">
      <c r="A7377" s="13">
        <f t="shared" si="115"/>
        <v>1</v>
      </c>
      <c r="B7377">
        <v>3012372</v>
      </c>
      <c r="C7377">
        <v>1380</v>
      </c>
      <c r="D7377">
        <v>1501</v>
      </c>
      <c r="E7377"/>
      <c r="F7377" t="s">
        <v>253</v>
      </c>
      <c r="G7377">
        <v>1</v>
      </c>
      <c r="H7377">
        <v>0</v>
      </c>
      <c r="I7377">
        <v>0</v>
      </c>
      <c r="J7377">
        <v>0</v>
      </c>
      <c r="K7377">
        <v>0</v>
      </c>
      <c r="L7377">
        <v>0</v>
      </c>
      <c r="M7377" t="s">
        <v>5322</v>
      </c>
    </row>
    <row r="7378" spans="1:13">
      <c r="A7378" s="13">
        <f t="shared" si="115"/>
        <v>1</v>
      </c>
      <c r="B7378">
        <v>3012373</v>
      </c>
      <c r="C7378">
        <v>1380</v>
      </c>
      <c r="D7378">
        <v>1501</v>
      </c>
      <c r="E7378"/>
      <c r="F7378" t="s">
        <v>253</v>
      </c>
      <c r="G7378">
        <v>1</v>
      </c>
      <c r="H7378">
        <v>0</v>
      </c>
      <c r="I7378">
        <v>0</v>
      </c>
      <c r="J7378">
        <v>0</v>
      </c>
      <c r="K7378">
        <v>0</v>
      </c>
      <c r="L7378">
        <v>0</v>
      </c>
      <c r="M7378" t="s">
        <v>5323</v>
      </c>
    </row>
    <row r="7379" spans="1:13">
      <c r="A7379" s="13">
        <f t="shared" si="115"/>
        <v>1</v>
      </c>
      <c r="B7379">
        <v>3012374</v>
      </c>
      <c r="C7379">
        <v>1380</v>
      </c>
      <c r="D7379">
        <v>1501</v>
      </c>
      <c r="E7379"/>
      <c r="F7379" t="s">
        <v>253</v>
      </c>
      <c r="G7379">
        <v>1</v>
      </c>
      <c r="H7379">
        <v>0</v>
      </c>
      <c r="I7379">
        <v>0</v>
      </c>
      <c r="J7379">
        <v>0</v>
      </c>
      <c r="K7379">
        <v>0</v>
      </c>
      <c r="L7379">
        <v>0</v>
      </c>
      <c r="M7379" t="s">
        <v>5324</v>
      </c>
    </row>
    <row r="7380" spans="1:13">
      <c r="A7380" s="13">
        <f t="shared" si="115"/>
        <v>1</v>
      </c>
      <c r="B7380">
        <v>3012375</v>
      </c>
      <c r="C7380">
        <v>1380</v>
      </c>
      <c r="D7380">
        <v>1501</v>
      </c>
      <c r="E7380"/>
      <c r="F7380" t="s">
        <v>253</v>
      </c>
      <c r="G7380">
        <v>1</v>
      </c>
      <c r="H7380">
        <v>0</v>
      </c>
      <c r="I7380">
        <v>0</v>
      </c>
      <c r="J7380">
        <v>0</v>
      </c>
      <c r="K7380">
        <v>0</v>
      </c>
      <c r="L7380">
        <v>0</v>
      </c>
      <c r="M7380" t="s">
        <v>5325</v>
      </c>
    </row>
    <row r="7381" spans="1:13">
      <c r="A7381" s="13">
        <f t="shared" si="115"/>
        <v>1</v>
      </c>
      <c r="B7381">
        <v>3012376</v>
      </c>
      <c r="C7381">
        <v>1380</v>
      </c>
      <c r="D7381">
        <v>1501</v>
      </c>
      <c r="E7381"/>
      <c r="F7381" t="s">
        <v>253</v>
      </c>
      <c r="G7381">
        <v>1</v>
      </c>
      <c r="H7381">
        <v>0</v>
      </c>
      <c r="I7381">
        <v>0</v>
      </c>
      <c r="J7381">
        <v>0</v>
      </c>
      <c r="K7381">
        <v>0</v>
      </c>
      <c r="L7381">
        <v>0</v>
      </c>
      <c r="M7381" t="s">
        <v>5326</v>
      </c>
    </row>
    <row r="7382" spans="1:13">
      <c r="A7382" s="13">
        <f t="shared" si="115"/>
        <v>1</v>
      </c>
      <c r="B7382">
        <v>3012377</v>
      </c>
      <c r="C7382">
        <v>1380</v>
      </c>
      <c r="D7382">
        <v>1500</v>
      </c>
      <c r="E7382"/>
      <c r="F7382" t="s">
        <v>253</v>
      </c>
      <c r="G7382">
        <v>1</v>
      </c>
      <c r="H7382">
        <v>0</v>
      </c>
      <c r="I7382">
        <v>0</v>
      </c>
      <c r="J7382">
        <v>0</v>
      </c>
      <c r="K7382">
        <v>0</v>
      </c>
      <c r="L7382">
        <v>0</v>
      </c>
      <c r="M7382" t="s">
        <v>5327</v>
      </c>
    </row>
    <row r="7383" spans="1:13">
      <c r="A7383" s="13">
        <f t="shared" si="115"/>
        <v>2</v>
      </c>
      <c r="B7383">
        <v>3012378</v>
      </c>
      <c r="C7383">
        <v>1380</v>
      </c>
      <c r="D7383">
        <v>1501</v>
      </c>
      <c r="E7383"/>
      <c r="F7383" t="s">
        <v>253</v>
      </c>
      <c r="G7383">
        <v>2</v>
      </c>
      <c r="H7383">
        <v>0</v>
      </c>
      <c r="I7383">
        <v>0</v>
      </c>
      <c r="J7383">
        <v>0</v>
      </c>
      <c r="K7383">
        <v>0</v>
      </c>
      <c r="L7383">
        <v>0</v>
      </c>
      <c r="M7383" t="s">
        <v>5328</v>
      </c>
    </row>
    <row r="7384" spans="1:13">
      <c r="A7384" s="13">
        <f t="shared" si="115"/>
        <v>1</v>
      </c>
      <c r="B7384">
        <v>3012379</v>
      </c>
      <c r="C7384">
        <v>1380</v>
      </c>
      <c r="D7384">
        <v>1501</v>
      </c>
      <c r="E7384"/>
      <c r="F7384" t="s">
        <v>253</v>
      </c>
      <c r="G7384">
        <v>1</v>
      </c>
      <c r="H7384">
        <v>0</v>
      </c>
      <c r="I7384">
        <v>0</v>
      </c>
      <c r="J7384">
        <v>0</v>
      </c>
      <c r="K7384">
        <v>0</v>
      </c>
      <c r="L7384">
        <v>0</v>
      </c>
      <c r="M7384" t="s">
        <v>5329</v>
      </c>
    </row>
    <row r="7385" spans="1:13">
      <c r="A7385" s="13">
        <f t="shared" si="115"/>
        <v>2</v>
      </c>
      <c r="B7385">
        <v>3012381</v>
      </c>
      <c r="C7385">
        <v>1380</v>
      </c>
      <c r="D7385">
        <v>1501</v>
      </c>
      <c r="E7385"/>
      <c r="F7385" t="s">
        <v>253</v>
      </c>
      <c r="G7385">
        <v>2</v>
      </c>
      <c r="H7385">
        <v>0</v>
      </c>
      <c r="I7385">
        <v>0</v>
      </c>
      <c r="J7385">
        <v>0</v>
      </c>
      <c r="K7385">
        <v>0</v>
      </c>
      <c r="L7385">
        <v>0</v>
      </c>
      <c r="M7385" t="s">
        <v>5330</v>
      </c>
    </row>
    <row r="7386" spans="1:13">
      <c r="A7386" s="13">
        <f t="shared" si="115"/>
        <v>2</v>
      </c>
      <c r="B7386">
        <v>3012382</v>
      </c>
      <c r="C7386">
        <v>1380</v>
      </c>
      <c r="D7386">
        <v>1501</v>
      </c>
      <c r="E7386"/>
      <c r="F7386" t="s">
        <v>253</v>
      </c>
      <c r="G7386">
        <v>2</v>
      </c>
      <c r="H7386">
        <v>0</v>
      </c>
      <c r="I7386">
        <v>0</v>
      </c>
      <c r="J7386">
        <v>0</v>
      </c>
      <c r="K7386">
        <v>0</v>
      </c>
      <c r="L7386">
        <v>0</v>
      </c>
      <c r="M7386" t="s">
        <v>5331</v>
      </c>
    </row>
    <row r="7387" spans="1:13">
      <c r="A7387" s="13">
        <f t="shared" si="115"/>
        <v>8</v>
      </c>
      <c r="B7387">
        <v>3012383</v>
      </c>
      <c r="C7387">
        <v>1380</v>
      </c>
      <c r="D7387">
        <v>1501</v>
      </c>
      <c r="E7387"/>
      <c r="F7387" t="s">
        <v>253</v>
      </c>
      <c r="G7387">
        <v>8</v>
      </c>
      <c r="H7387">
        <v>0</v>
      </c>
      <c r="I7387">
        <v>0</v>
      </c>
      <c r="J7387">
        <v>0</v>
      </c>
      <c r="K7387">
        <v>0</v>
      </c>
      <c r="L7387">
        <v>0</v>
      </c>
      <c r="M7387" t="s">
        <v>5332</v>
      </c>
    </row>
    <row r="7388" spans="1:13">
      <c r="A7388" s="13">
        <f t="shared" si="115"/>
        <v>2</v>
      </c>
      <c r="B7388">
        <v>3012384</v>
      </c>
      <c r="C7388">
        <v>1380</v>
      </c>
      <c r="D7388">
        <v>1500</v>
      </c>
      <c r="E7388"/>
      <c r="F7388" t="s">
        <v>253</v>
      </c>
      <c r="G7388">
        <v>2</v>
      </c>
      <c r="H7388">
        <v>0</v>
      </c>
      <c r="I7388">
        <v>0</v>
      </c>
      <c r="J7388">
        <v>0</v>
      </c>
      <c r="K7388">
        <v>0</v>
      </c>
      <c r="L7388">
        <v>0</v>
      </c>
      <c r="M7388" t="s">
        <v>5333</v>
      </c>
    </row>
    <row r="7389" spans="1:13">
      <c r="A7389" s="13">
        <f t="shared" si="115"/>
        <v>2</v>
      </c>
      <c r="B7389">
        <v>3012385</v>
      </c>
      <c r="C7389">
        <v>1380</v>
      </c>
      <c r="D7389">
        <v>1501</v>
      </c>
      <c r="E7389"/>
      <c r="F7389" t="s">
        <v>253</v>
      </c>
      <c r="G7389">
        <v>2</v>
      </c>
      <c r="H7389">
        <v>0</v>
      </c>
      <c r="I7389">
        <v>0</v>
      </c>
      <c r="J7389">
        <v>0</v>
      </c>
      <c r="K7389">
        <v>0</v>
      </c>
      <c r="L7389">
        <v>0</v>
      </c>
      <c r="M7389" t="s">
        <v>5334</v>
      </c>
    </row>
    <row r="7390" spans="1:13">
      <c r="A7390" s="13">
        <f t="shared" si="115"/>
        <v>2</v>
      </c>
      <c r="B7390">
        <v>3012386</v>
      </c>
      <c r="C7390">
        <v>1380</v>
      </c>
      <c r="D7390">
        <v>1500</v>
      </c>
      <c r="E7390"/>
      <c r="F7390" t="s">
        <v>253</v>
      </c>
      <c r="G7390">
        <v>2</v>
      </c>
      <c r="H7390">
        <v>0</v>
      </c>
      <c r="I7390">
        <v>0</v>
      </c>
      <c r="J7390">
        <v>0</v>
      </c>
      <c r="K7390">
        <v>0</v>
      </c>
      <c r="L7390">
        <v>0</v>
      </c>
      <c r="M7390" t="s">
        <v>5335</v>
      </c>
    </row>
    <row r="7391" spans="1:13">
      <c r="A7391" s="13">
        <f t="shared" si="115"/>
        <v>1</v>
      </c>
      <c r="B7391">
        <v>3012387</v>
      </c>
      <c r="C7391">
        <v>1380</v>
      </c>
      <c r="D7391">
        <v>1500</v>
      </c>
      <c r="E7391"/>
      <c r="F7391" t="s">
        <v>253</v>
      </c>
      <c r="G7391">
        <v>1</v>
      </c>
      <c r="H7391">
        <v>0</v>
      </c>
      <c r="I7391">
        <v>0</v>
      </c>
      <c r="J7391">
        <v>0</v>
      </c>
      <c r="K7391">
        <v>0</v>
      </c>
      <c r="L7391">
        <v>0</v>
      </c>
      <c r="M7391" t="s">
        <v>5336</v>
      </c>
    </row>
    <row r="7392" spans="1:13">
      <c r="A7392" s="13">
        <f t="shared" si="115"/>
        <v>6</v>
      </c>
      <c r="B7392">
        <v>3012388</v>
      </c>
      <c r="C7392">
        <v>1380</v>
      </c>
      <c r="D7392">
        <v>1501</v>
      </c>
      <c r="E7392"/>
      <c r="F7392" t="s">
        <v>253</v>
      </c>
      <c r="G7392">
        <v>6</v>
      </c>
      <c r="H7392">
        <v>0</v>
      </c>
      <c r="I7392">
        <v>0</v>
      </c>
      <c r="J7392">
        <v>0</v>
      </c>
      <c r="K7392">
        <v>0</v>
      </c>
      <c r="L7392">
        <v>0</v>
      </c>
      <c r="M7392" t="s">
        <v>5337</v>
      </c>
    </row>
    <row r="7393" spans="1:13">
      <c r="A7393" s="13">
        <f t="shared" si="115"/>
        <v>2</v>
      </c>
      <c r="B7393">
        <v>3012389</v>
      </c>
      <c r="C7393">
        <v>1380</v>
      </c>
      <c r="D7393">
        <v>1501</v>
      </c>
      <c r="E7393"/>
      <c r="F7393" t="s">
        <v>253</v>
      </c>
      <c r="G7393">
        <v>2</v>
      </c>
      <c r="H7393">
        <v>0</v>
      </c>
      <c r="I7393">
        <v>0</v>
      </c>
      <c r="J7393">
        <v>0</v>
      </c>
      <c r="K7393">
        <v>0</v>
      </c>
      <c r="L7393">
        <v>0</v>
      </c>
      <c r="M7393" t="s">
        <v>5338</v>
      </c>
    </row>
    <row r="7394" spans="1:13">
      <c r="A7394" s="13">
        <f t="shared" si="115"/>
        <v>6</v>
      </c>
      <c r="B7394">
        <v>3012390</v>
      </c>
      <c r="C7394">
        <v>1380</v>
      </c>
      <c r="D7394">
        <v>1501</v>
      </c>
      <c r="E7394"/>
      <c r="F7394" t="s">
        <v>253</v>
      </c>
      <c r="G7394">
        <v>6</v>
      </c>
      <c r="H7394">
        <v>0</v>
      </c>
      <c r="I7394">
        <v>0</v>
      </c>
      <c r="J7394">
        <v>0</v>
      </c>
      <c r="K7394">
        <v>0</v>
      </c>
      <c r="L7394">
        <v>0</v>
      </c>
      <c r="M7394" t="s">
        <v>5339</v>
      </c>
    </row>
    <row r="7395" spans="1:13">
      <c r="A7395" s="13">
        <f t="shared" si="115"/>
        <v>1</v>
      </c>
      <c r="B7395">
        <v>3012391</v>
      </c>
      <c r="C7395">
        <v>1380</v>
      </c>
      <c r="D7395">
        <v>1501</v>
      </c>
      <c r="E7395"/>
      <c r="F7395" t="s">
        <v>253</v>
      </c>
      <c r="G7395">
        <v>1</v>
      </c>
      <c r="H7395">
        <v>0</v>
      </c>
      <c r="I7395">
        <v>0</v>
      </c>
      <c r="J7395">
        <v>0</v>
      </c>
      <c r="K7395">
        <v>0</v>
      </c>
      <c r="L7395">
        <v>0</v>
      </c>
      <c r="M7395" t="s">
        <v>5340</v>
      </c>
    </row>
    <row r="7396" spans="1:13">
      <c r="A7396" s="13">
        <f t="shared" si="115"/>
        <v>1</v>
      </c>
      <c r="B7396">
        <v>3012393</v>
      </c>
      <c r="C7396">
        <v>1380</v>
      </c>
      <c r="D7396">
        <v>1500</v>
      </c>
      <c r="E7396"/>
      <c r="F7396" t="s">
        <v>253</v>
      </c>
      <c r="G7396">
        <v>1</v>
      </c>
      <c r="H7396">
        <v>0</v>
      </c>
      <c r="I7396">
        <v>0</v>
      </c>
      <c r="J7396">
        <v>0</v>
      </c>
      <c r="K7396">
        <v>0</v>
      </c>
      <c r="L7396">
        <v>0</v>
      </c>
      <c r="M7396" t="s">
        <v>9047</v>
      </c>
    </row>
    <row r="7397" spans="1:13">
      <c r="A7397" s="13">
        <f t="shared" si="115"/>
        <v>2</v>
      </c>
      <c r="B7397">
        <v>3012395</v>
      </c>
      <c r="C7397">
        <v>1380</v>
      </c>
      <c r="D7397">
        <v>1500</v>
      </c>
      <c r="E7397"/>
      <c r="F7397" t="s">
        <v>253</v>
      </c>
      <c r="G7397">
        <v>2</v>
      </c>
      <c r="H7397">
        <v>0</v>
      </c>
      <c r="I7397">
        <v>0</v>
      </c>
      <c r="J7397">
        <v>0</v>
      </c>
      <c r="K7397">
        <v>0</v>
      </c>
      <c r="L7397">
        <v>0</v>
      </c>
      <c r="M7397" t="s">
        <v>5341</v>
      </c>
    </row>
    <row r="7398" spans="1:13">
      <c r="A7398" s="13">
        <f t="shared" si="115"/>
        <v>1</v>
      </c>
      <c r="B7398">
        <v>3012396</v>
      </c>
      <c r="C7398">
        <v>1380</v>
      </c>
      <c r="D7398">
        <v>1500</v>
      </c>
      <c r="E7398"/>
      <c r="F7398" t="s">
        <v>253</v>
      </c>
      <c r="G7398">
        <v>1</v>
      </c>
      <c r="H7398">
        <v>0</v>
      </c>
      <c r="I7398">
        <v>0</v>
      </c>
      <c r="J7398">
        <v>0</v>
      </c>
      <c r="K7398">
        <v>0</v>
      </c>
      <c r="L7398">
        <v>0</v>
      </c>
      <c r="M7398" t="s">
        <v>5342</v>
      </c>
    </row>
    <row r="7399" spans="1:13">
      <c r="A7399" s="13">
        <f t="shared" si="115"/>
        <v>3</v>
      </c>
      <c r="B7399">
        <v>3012397</v>
      </c>
      <c r="C7399">
        <v>1380</v>
      </c>
      <c r="D7399">
        <v>1501</v>
      </c>
      <c r="E7399"/>
      <c r="F7399" t="s">
        <v>253</v>
      </c>
      <c r="G7399">
        <v>3</v>
      </c>
      <c r="H7399">
        <v>0</v>
      </c>
      <c r="I7399">
        <v>0</v>
      </c>
      <c r="J7399">
        <v>0</v>
      </c>
      <c r="K7399">
        <v>0</v>
      </c>
      <c r="L7399">
        <v>0</v>
      </c>
      <c r="M7399" t="s">
        <v>5343</v>
      </c>
    </row>
    <row r="7400" spans="1:13">
      <c r="A7400" s="13">
        <f t="shared" si="115"/>
        <v>65</v>
      </c>
      <c r="B7400">
        <v>3012398</v>
      </c>
      <c r="C7400">
        <v>1380</v>
      </c>
      <c r="D7400">
        <v>1500</v>
      </c>
      <c r="E7400"/>
      <c r="F7400" t="s">
        <v>253</v>
      </c>
      <c r="G7400">
        <v>65</v>
      </c>
      <c r="H7400">
        <v>0</v>
      </c>
      <c r="I7400">
        <v>0</v>
      </c>
      <c r="J7400">
        <v>0</v>
      </c>
      <c r="K7400">
        <v>0</v>
      </c>
      <c r="L7400">
        <v>0</v>
      </c>
      <c r="M7400" t="s">
        <v>5344</v>
      </c>
    </row>
    <row r="7401" spans="1:13">
      <c r="A7401" s="13">
        <f t="shared" si="115"/>
        <v>40</v>
      </c>
      <c r="B7401">
        <v>3012399</v>
      </c>
      <c r="C7401">
        <v>1380</v>
      </c>
      <c r="D7401">
        <v>1500</v>
      </c>
      <c r="E7401"/>
      <c r="F7401" t="s">
        <v>253</v>
      </c>
      <c r="G7401">
        <v>40</v>
      </c>
      <c r="H7401">
        <v>0</v>
      </c>
      <c r="I7401">
        <v>0</v>
      </c>
      <c r="J7401">
        <v>0</v>
      </c>
      <c r="K7401">
        <v>0</v>
      </c>
      <c r="L7401">
        <v>0</v>
      </c>
      <c r="M7401" t="s">
        <v>5345</v>
      </c>
    </row>
    <row r="7402" spans="1:13">
      <c r="A7402" s="13">
        <f t="shared" si="115"/>
        <v>1</v>
      </c>
      <c r="B7402">
        <v>3012400</v>
      </c>
      <c r="C7402">
        <v>1380</v>
      </c>
      <c r="D7402">
        <v>1501</v>
      </c>
      <c r="E7402"/>
      <c r="F7402" t="s">
        <v>253</v>
      </c>
      <c r="G7402">
        <v>1</v>
      </c>
      <c r="H7402">
        <v>0</v>
      </c>
      <c r="I7402">
        <v>0</v>
      </c>
      <c r="J7402">
        <v>0</v>
      </c>
      <c r="K7402">
        <v>0</v>
      </c>
      <c r="L7402">
        <v>0</v>
      </c>
      <c r="M7402" t="s">
        <v>5346</v>
      </c>
    </row>
    <row r="7403" spans="1:13">
      <c r="A7403" s="13">
        <f t="shared" si="115"/>
        <v>1</v>
      </c>
      <c r="B7403">
        <v>3012402</v>
      </c>
      <c r="C7403">
        <v>1380</v>
      </c>
      <c r="D7403">
        <v>1501</v>
      </c>
      <c r="E7403"/>
      <c r="F7403" t="s">
        <v>253</v>
      </c>
      <c r="G7403">
        <v>1</v>
      </c>
      <c r="H7403">
        <v>0</v>
      </c>
      <c r="I7403">
        <v>0</v>
      </c>
      <c r="J7403">
        <v>0</v>
      </c>
      <c r="K7403">
        <v>0</v>
      </c>
      <c r="L7403">
        <v>0</v>
      </c>
      <c r="M7403" t="s">
        <v>5347</v>
      </c>
    </row>
    <row r="7404" spans="1:13">
      <c r="A7404" s="13">
        <f t="shared" si="115"/>
        <v>2</v>
      </c>
      <c r="B7404">
        <v>3012403</v>
      </c>
      <c r="C7404">
        <v>1380</v>
      </c>
      <c r="D7404">
        <v>1500</v>
      </c>
      <c r="E7404"/>
      <c r="F7404" t="s">
        <v>253</v>
      </c>
      <c r="G7404">
        <v>2</v>
      </c>
      <c r="H7404">
        <v>0</v>
      </c>
      <c r="I7404">
        <v>0</v>
      </c>
      <c r="J7404">
        <v>0</v>
      </c>
      <c r="K7404">
        <v>0</v>
      </c>
      <c r="L7404">
        <v>0</v>
      </c>
      <c r="M7404" t="s">
        <v>5348</v>
      </c>
    </row>
    <row r="7405" spans="1:13">
      <c r="A7405" s="13">
        <f t="shared" si="115"/>
        <v>1</v>
      </c>
      <c r="B7405">
        <v>3012404</v>
      </c>
      <c r="C7405">
        <v>1380</v>
      </c>
      <c r="D7405">
        <v>1500</v>
      </c>
      <c r="E7405"/>
      <c r="F7405" t="s">
        <v>253</v>
      </c>
      <c r="G7405">
        <v>1</v>
      </c>
      <c r="H7405">
        <v>0</v>
      </c>
      <c r="I7405">
        <v>0</v>
      </c>
      <c r="J7405">
        <v>0</v>
      </c>
      <c r="K7405">
        <v>0</v>
      </c>
      <c r="L7405">
        <v>0</v>
      </c>
      <c r="M7405" t="s">
        <v>8913</v>
      </c>
    </row>
    <row r="7406" spans="1:13">
      <c r="A7406" s="13">
        <f t="shared" si="115"/>
        <v>1</v>
      </c>
      <c r="B7406">
        <v>3012405</v>
      </c>
      <c r="C7406">
        <v>1380</v>
      </c>
      <c r="D7406">
        <v>1500</v>
      </c>
      <c r="E7406"/>
      <c r="F7406" t="s">
        <v>253</v>
      </c>
      <c r="G7406">
        <v>1</v>
      </c>
      <c r="H7406">
        <v>0</v>
      </c>
      <c r="I7406">
        <v>0</v>
      </c>
      <c r="J7406">
        <v>0</v>
      </c>
      <c r="K7406">
        <v>0</v>
      </c>
      <c r="L7406">
        <v>0</v>
      </c>
      <c r="M7406" t="s">
        <v>7847</v>
      </c>
    </row>
    <row r="7407" spans="1:13">
      <c r="A7407" s="13">
        <f t="shared" si="115"/>
        <v>56</v>
      </c>
      <c r="B7407">
        <v>3012406</v>
      </c>
      <c r="C7407">
        <v>1380</v>
      </c>
      <c r="D7407">
        <v>1500</v>
      </c>
      <c r="E7407"/>
      <c r="F7407" t="s">
        <v>253</v>
      </c>
      <c r="G7407">
        <v>56</v>
      </c>
      <c r="H7407">
        <v>0</v>
      </c>
      <c r="I7407">
        <v>0</v>
      </c>
      <c r="J7407">
        <v>0</v>
      </c>
      <c r="K7407">
        <v>0</v>
      </c>
      <c r="L7407">
        <v>0</v>
      </c>
      <c r="M7407" t="s">
        <v>5349</v>
      </c>
    </row>
    <row r="7408" spans="1:13">
      <c r="A7408" s="13">
        <f t="shared" si="115"/>
        <v>1</v>
      </c>
      <c r="B7408">
        <v>3012420</v>
      </c>
      <c r="C7408">
        <v>1380</v>
      </c>
      <c r="D7408">
        <v>1501</v>
      </c>
      <c r="E7408"/>
      <c r="F7408" t="s">
        <v>253</v>
      </c>
      <c r="G7408">
        <v>1</v>
      </c>
      <c r="H7408">
        <v>0</v>
      </c>
      <c r="I7408">
        <v>0</v>
      </c>
      <c r="J7408">
        <v>0</v>
      </c>
      <c r="K7408">
        <v>0</v>
      </c>
      <c r="L7408">
        <v>0</v>
      </c>
      <c r="M7408" t="s">
        <v>5350</v>
      </c>
    </row>
    <row r="7409" spans="1:13">
      <c r="A7409" s="13">
        <f t="shared" si="115"/>
        <v>3</v>
      </c>
      <c r="B7409">
        <v>3012421</v>
      </c>
      <c r="C7409">
        <v>1380</v>
      </c>
      <c r="D7409">
        <v>1500</v>
      </c>
      <c r="E7409"/>
      <c r="F7409" t="s">
        <v>253</v>
      </c>
      <c r="G7409">
        <v>3</v>
      </c>
      <c r="H7409">
        <v>0</v>
      </c>
      <c r="I7409">
        <v>0</v>
      </c>
      <c r="J7409">
        <v>0</v>
      </c>
      <c r="K7409">
        <v>0</v>
      </c>
      <c r="L7409">
        <v>0</v>
      </c>
      <c r="M7409" t="s">
        <v>9048</v>
      </c>
    </row>
    <row r="7410" spans="1:13">
      <c r="A7410" s="13">
        <f t="shared" si="115"/>
        <v>1</v>
      </c>
      <c r="B7410">
        <v>3012422</v>
      </c>
      <c r="C7410">
        <v>1380</v>
      </c>
      <c r="D7410">
        <v>1500</v>
      </c>
      <c r="E7410"/>
      <c r="F7410" t="s">
        <v>253</v>
      </c>
      <c r="G7410">
        <v>1</v>
      </c>
      <c r="H7410">
        <v>0</v>
      </c>
      <c r="I7410">
        <v>0</v>
      </c>
      <c r="J7410">
        <v>0</v>
      </c>
      <c r="K7410">
        <v>0</v>
      </c>
      <c r="L7410">
        <v>0</v>
      </c>
      <c r="M7410" t="s">
        <v>5351</v>
      </c>
    </row>
    <row r="7411" spans="1:13">
      <c r="A7411" s="13">
        <f t="shared" si="115"/>
        <v>5</v>
      </c>
      <c r="B7411">
        <v>3012423</v>
      </c>
      <c r="C7411">
        <v>1380</v>
      </c>
      <c r="D7411">
        <v>1500</v>
      </c>
      <c r="E7411"/>
      <c r="F7411" t="s">
        <v>253</v>
      </c>
      <c r="G7411">
        <v>5</v>
      </c>
      <c r="H7411">
        <v>0</v>
      </c>
      <c r="I7411">
        <v>0</v>
      </c>
      <c r="J7411">
        <v>0</v>
      </c>
      <c r="K7411">
        <v>0</v>
      </c>
      <c r="L7411">
        <v>0</v>
      </c>
      <c r="M7411" t="s">
        <v>5352</v>
      </c>
    </row>
    <row r="7412" spans="1:13">
      <c r="A7412" s="13">
        <f t="shared" si="115"/>
        <v>5</v>
      </c>
      <c r="B7412">
        <v>3012424</v>
      </c>
      <c r="C7412">
        <v>1380</v>
      </c>
      <c r="D7412">
        <v>1500</v>
      </c>
      <c r="E7412"/>
      <c r="F7412" t="s">
        <v>253</v>
      </c>
      <c r="G7412">
        <v>5</v>
      </c>
      <c r="H7412">
        <v>0</v>
      </c>
      <c r="I7412">
        <v>0</v>
      </c>
      <c r="J7412">
        <v>0</v>
      </c>
      <c r="K7412">
        <v>0</v>
      </c>
      <c r="L7412">
        <v>0</v>
      </c>
      <c r="M7412" t="s">
        <v>7776</v>
      </c>
    </row>
    <row r="7413" spans="1:13">
      <c r="A7413" s="13">
        <f t="shared" si="115"/>
        <v>3</v>
      </c>
      <c r="B7413">
        <v>3012425</v>
      </c>
      <c r="C7413">
        <v>1380</v>
      </c>
      <c r="D7413">
        <v>1500</v>
      </c>
      <c r="E7413"/>
      <c r="F7413" t="s">
        <v>253</v>
      </c>
      <c r="G7413">
        <v>3</v>
      </c>
      <c r="H7413">
        <v>0</v>
      </c>
      <c r="I7413">
        <v>0</v>
      </c>
      <c r="J7413">
        <v>0</v>
      </c>
      <c r="K7413">
        <v>0</v>
      </c>
      <c r="L7413">
        <v>0</v>
      </c>
      <c r="M7413" t="s">
        <v>5353</v>
      </c>
    </row>
    <row r="7414" spans="1:13">
      <c r="A7414" s="13">
        <f t="shared" si="115"/>
        <v>6</v>
      </c>
      <c r="B7414">
        <v>3012426</v>
      </c>
      <c r="C7414">
        <v>1380</v>
      </c>
      <c r="D7414">
        <v>1500</v>
      </c>
      <c r="E7414"/>
      <c r="F7414" t="s">
        <v>253</v>
      </c>
      <c r="G7414">
        <v>6</v>
      </c>
      <c r="H7414">
        <v>0</v>
      </c>
      <c r="I7414">
        <v>0</v>
      </c>
      <c r="J7414">
        <v>0</v>
      </c>
      <c r="K7414">
        <v>0</v>
      </c>
      <c r="L7414">
        <v>0</v>
      </c>
      <c r="M7414" t="s">
        <v>5354</v>
      </c>
    </row>
    <row r="7415" spans="1:13">
      <c r="A7415" s="13">
        <f t="shared" si="115"/>
        <v>4</v>
      </c>
      <c r="B7415">
        <v>3012427</v>
      </c>
      <c r="C7415">
        <v>1380</v>
      </c>
      <c r="D7415">
        <v>1501</v>
      </c>
      <c r="E7415"/>
      <c r="F7415" t="s">
        <v>253</v>
      </c>
      <c r="G7415">
        <v>4</v>
      </c>
      <c r="H7415">
        <v>0</v>
      </c>
      <c r="I7415">
        <v>0</v>
      </c>
      <c r="J7415">
        <v>0</v>
      </c>
      <c r="K7415">
        <v>0</v>
      </c>
      <c r="L7415">
        <v>0</v>
      </c>
      <c r="M7415" t="s">
        <v>5355</v>
      </c>
    </row>
    <row r="7416" spans="1:13">
      <c r="A7416" s="13">
        <f t="shared" si="115"/>
        <v>12</v>
      </c>
      <c r="B7416">
        <v>3012428</v>
      </c>
      <c r="C7416">
        <v>1380</v>
      </c>
      <c r="D7416">
        <v>1500</v>
      </c>
      <c r="E7416"/>
      <c r="F7416" t="s">
        <v>253</v>
      </c>
      <c r="G7416">
        <v>12</v>
      </c>
      <c r="H7416">
        <v>0</v>
      </c>
      <c r="I7416">
        <v>0</v>
      </c>
      <c r="J7416">
        <v>0</v>
      </c>
      <c r="K7416">
        <v>0</v>
      </c>
      <c r="L7416">
        <v>0</v>
      </c>
      <c r="M7416" t="s">
        <v>8190</v>
      </c>
    </row>
    <row r="7417" spans="1:13">
      <c r="A7417" s="13">
        <f t="shared" si="115"/>
        <v>13</v>
      </c>
      <c r="B7417">
        <v>3012429</v>
      </c>
      <c r="C7417">
        <v>1380</v>
      </c>
      <c r="D7417">
        <v>1500</v>
      </c>
      <c r="E7417"/>
      <c r="F7417" t="s">
        <v>253</v>
      </c>
      <c r="G7417">
        <v>13</v>
      </c>
      <c r="H7417">
        <v>0</v>
      </c>
      <c r="I7417">
        <v>0</v>
      </c>
      <c r="J7417">
        <v>0</v>
      </c>
      <c r="K7417">
        <v>0</v>
      </c>
      <c r="L7417">
        <v>0</v>
      </c>
      <c r="M7417" t="s">
        <v>7777</v>
      </c>
    </row>
    <row r="7418" spans="1:13">
      <c r="A7418" s="13">
        <f t="shared" si="115"/>
        <v>5</v>
      </c>
      <c r="B7418">
        <v>3012430</v>
      </c>
      <c r="C7418">
        <v>1380</v>
      </c>
      <c r="D7418">
        <v>1500</v>
      </c>
      <c r="E7418"/>
      <c r="F7418" t="s">
        <v>253</v>
      </c>
      <c r="G7418">
        <v>5</v>
      </c>
      <c r="H7418">
        <v>0</v>
      </c>
      <c r="I7418">
        <v>0</v>
      </c>
      <c r="J7418">
        <v>0</v>
      </c>
      <c r="K7418">
        <v>0</v>
      </c>
      <c r="L7418">
        <v>0</v>
      </c>
      <c r="M7418" t="s">
        <v>5356</v>
      </c>
    </row>
    <row r="7419" spans="1:13">
      <c r="A7419" s="13">
        <f t="shared" si="115"/>
        <v>4</v>
      </c>
      <c r="B7419">
        <v>3012431</v>
      </c>
      <c r="C7419">
        <v>1380</v>
      </c>
      <c r="D7419">
        <v>1501</v>
      </c>
      <c r="E7419"/>
      <c r="F7419" t="s">
        <v>253</v>
      </c>
      <c r="G7419">
        <v>4</v>
      </c>
      <c r="H7419">
        <v>0</v>
      </c>
      <c r="I7419">
        <v>0</v>
      </c>
      <c r="J7419">
        <v>0</v>
      </c>
      <c r="K7419">
        <v>0</v>
      </c>
      <c r="L7419">
        <v>0</v>
      </c>
      <c r="M7419" t="s">
        <v>5357</v>
      </c>
    </row>
    <row r="7420" spans="1:13">
      <c r="A7420" s="13">
        <f t="shared" si="115"/>
        <v>6</v>
      </c>
      <c r="B7420">
        <v>3012432</v>
      </c>
      <c r="C7420">
        <v>1380</v>
      </c>
      <c r="D7420">
        <v>1501</v>
      </c>
      <c r="E7420"/>
      <c r="F7420" t="s">
        <v>253</v>
      </c>
      <c r="G7420">
        <v>6</v>
      </c>
      <c r="H7420">
        <v>0</v>
      </c>
      <c r="I7420">
        <v>0</v>
      </c>
      <c r="J7420">
        <v>0</v>
      </c>
      <c r="K7420">
        <v>0</v>
      </c>
      <c r="L7420">
        <v>0</v>
      </c>
      <c r="M7420" t="s">
        <v>5358</v>
      </c>
    </row>
    <row r="7421" spans="1:13">
      <c r="A7421" s="13">
        <f t="shared" si="115"/>
        <v>9</v>
      </c>
      <c r="B7421">
        <v>3012433</v>
      </c>
      <c r="C7421">
        <v>1380</v>
      </c>
      <c r="D7421">
        <v>1500</v>
      </c>
      <c r="E7421"/>
      <c r="F7421" t="s">
        <v>253</v>
      </c>
      <c r="G7421">
        <v>9</v>
      </c>
      <c r="H7421">
        <v>0</v>
      </c>
      <c r="I7421">
        <v>0</v>
      </c>
      <c r="J7421">
        <v>0</v>
      </c>
      <c r="K7421">
        <v>0</v>
      </c>
      <c r="L7421">
        <v>0</v>
      </c>
      <c r="M7421" t="s">
        <v>5359</v>
      </c>
    </row>
    <row r="7422" spans="1:13">
      <c r="A7422" s="13">
        <f t="shared" si="115"/>
        <v>1</v>
      </c>
      <c r="B7422">
        <v>3012434</v>
      </c>
      <c r="C7422">
        <v>1380</v>
      </c>
      <c r="D7422">
        <v>1500</v>
      </c>
      <c r="E7422"/>
      <c r="F7422" t="s">
        <v>253</v>
      </c>
      <c r="G7422">
        <v>1</v>
      </c>
      <c r="H7422">
        <v>0</v>
      </c>
      <c r="I7422">
        <v>0</v>
      </c>
      <c r="J7422">
        <v>0</v>
      </c>
      <c r="K7422">
        <v>0</v>
      </c>
      <c r="L7422">
        <v>0</v>
      </c>
      <c r="M7422" t="s">
        <v>5360</v>
      </c>
    </row>
    <row r="7423" spans="1:13">
      <c r="A7423" s="13">
        <f t="shared" si="115"/>
        <v>4</v>
      </c>
      <c r="B7423">
        <v>3012435</v>
      </c>
      <c r="C7423">
        <v>1380</v>
      </c>
      <c r="D7423">
        <v>1501</v>
      </c>
      <c r="E7423"/>
      <c r="F7423" t="s">
        <v>253</v>
      </c>
      <c r="G7423">
        <v>4</v>
      </c>
      <c r="H7423">
        <v>0</v>
      </c>
      <c r="I7423">
        <v>0</v>
      </c>
      <c r="J7423">
        <v>0</v>
      </c>
      <c r="K7423">
        <v>0</v>
      </c>
      <c r="L7423">
        <v>0</v>
      </c>
      <c r="M7423" t="s">
        <v>5361</v>
      </c>
    </row>
    <row r="7424" spans="1:13">
      <c r="A7424" s="13">
        <f t="shared" si="115"/>
        <v>1</v>
      </c>
      <c r="B7424">
        <v>3012436</v>
      </c>
      <c r="C7424">
        <v>1380</v>
      </c>
      <c r="D7424">
        <v>1500</v>
      </c>
      <c r="E7424"/>
      <c r="F7424" t="s">
        <v>253</v>
      </c>
      <c r="G7424">
        <v>1</v>
      </c>
      <c r="H7424">
        <v>0</v>
      </c>
      <c r="I7424">
        <v>0</v>
      </c>
      <c r="J7424">
        <v>0</v>
      </c>
      <c r="K7424">
        <v>0</v>
      </c>
      <c r="L7424">
        <v>0</v>
      </c>
      <c r="M7424" t="s">
        <v>5362</v>
      </c>
    </row>
    <row r="7425" spans="1:13">
      <c r="A7425" s="13">
        <f t="shared" si="115"/>
        <v>1</v>
      </c>
      <c r="B7425">
        <v>3012439</v>
      </c>
      <c r="C7425">
        <v>1380</v>
      </c>
      <c r="D7425">
        <v>1500</v>
      </c>
      <c r="E7425"/>
      <c r="F7425" t="s">
        <v>253</v>
      </c>
      <c r="G7425">
        <v>1</v>
      </c>
      <c r="H7425">
        <v>0</v>
      </c>
      <c r="I7425">
        <v>0</v>
      </c>
      <c r="J7425">
        <v>0</v>
      </c>
      <c r="K7425">
        <v>0</v>
      </c>
      <c r="L7425">
        <v>0</v>
      </c>
      <c r="M7425" t="s">
        <v>7546</v>
      </c>
    </row>
    <row r="7426" spans="1:13">
      <c r="A7426" s="13">
        <f t="shared" si="115"/>
        <v>1</v>
      </c>
      <c r="B7426">
        <v>3012440</v>
      </c>
      <c r="C7426">
        <v>1380</v>
      </c>
      <c r="D7426">
        <v>1500</v>
      </c>
      <c r="E7426"/>
      <c r="F7426" t="s">
        <v>253</v>
      </c>
      <c r="G7426">
        <v>1</v>
      </c>
      <c r="H7426">
        <v>0</v>
      </c>
      <c r="I7426">
        <v>0</v>
      </c>
      <c r="J7426">
        <v>0</v>
      </c>
      <c r="K7426">
        <v>0</v>
      </c>
      <c r="L7426">
        <v>0</v>
      </c>
      <c r="M7426" t="s">
        <v>5363</v>
      </c>
    </row>
    <row r="7427" spans="1:13">
      <c r="A7427" s="13">
        <f t="shared" ref="A7427:A7490" si="116">G7427+H7427+I7427</f>
        <v>1</v>
      </c>
      <c r="B7427">
        <v>3012442</v>
      </c>
      <c r="C7427">
        <v>1380</v>
      </c>
      <c r="D7427">
        <v>1501</v>
      </c>
      <c r="E7427"/>
      <c r="F7427" t="s">
        <v>253</v>
      </c>
      <c r="G7427">
        <v>1</v>
      </c>
      <c r="H7427">
        <v>0</v>
      </c>
      <c r="I7427">
        <v>0</v>
      </c>
      <c r="J7427">
        <v>0</v>
      </c>
      <c r="K7427">
        <v>0</v>
      </c>
      <c r="L7427">
        <v>0</v>
      </c>
      <c r="M7427" t="s">
        <v>5364</v>
      </c>
    </row>
    <row r="7428" spans="1:13">
      <c r="A7428" s="13">
        <f t="shared" si="116"/>
        <v>1</v>
      </c>
      <c r="B7428">
        <v>3012443</v>
      </c>
      <c r="C7428">
        <v>1380</v>
      </c>
      <c r="D7428">
        <v>1501</v>
      </c>
      <c r="E7428"/>
      <c r="F7428" t="s">
        <v>253</v>
      </c>
      <c r="G7428">
        <v>1</v>
      </c>
      <c r="H7428">
        <v>0</v>
      </c>
      <c r="I7428">
        <v>0</v>
      </c>
      <c r="J7428">
        <v>0</v>
      </c>
      <c r="K7428">
        <v>0</v>
      </c>
      <c r="L7428">
        <v>0</v>
      </c>
      <c r="M7428" t="s">
        <v>5365</v>
      </c>
    </row>
    <row r="7429" spans="1:13">
      <c r="A7429" s="13">
        <f t="shared" si="116"/>
        <v>1</v>
      </c>
      <c r="B7429">
        <v>3012444</v>
      </c>
      <c r="C7429">
        <v>1380</v>
      </c>
      <c r="D7429">
        <v>1500</v>
      </c>
      <c r="E7429"/>
      <c r="F7429" t="s">
        <v>253</v>
      </c>
      <c r="G7429">
        <v>1</v>
      </c>
      <c r="H7429">
        <v>0</v>
      </c>
      <c r="I7429">
        <v>0</v>
      </c>
      <c r="J7429">
        <v>0</v>
      </c>
      <c r="K7429">
        <v>0</v>
      </c>
      <c r="L7429">
        <v>0</v>
      </c>
      <c r="M7429" t="s">
        <v>5366</v>
      </c>
    </row>
    <row r="7430" spans="1:13">
      <c r="A7430" s="13">
        <f t="shared" si="116"/>
        <v>1</v>
      </c>
      <c r="B7430">
        <v>3012445</v>
      </c>
      <c r="C7430">
        <v>1380</v>
      </c>
      <c r="D7430">
        <v>1501</v>
      </c>
      <c r="E7430"/>
      <c r="F7430" t="s">
        <v>253</v>
      </c>
      <c r="G7430">
        <v>1</v>
      </c>
      <c r="H7430">
        <v>0</v>
      </c>
      <c r="I7430">
        <v>0</v>
      </c>
      <c r="J7430">
        <v>0</v>
      </c>
      <c r="K7430">
        <v>0</v>
      </c>
      <c r="L7430">
        <v>0</v>
      </c>
      <c r="M7430" t="s">
        <v>5367</v>
      </c>
    </row>
    <row r="7431" spans="1:13">
      <c r="A7431" s="13">
        <f t="shared" si="116"/>
        <v>1</v>
      </c>
      <c r="B7431">
        <v>3012446</v>
      </c>
      <c r="C7431">
        <v>1380</v>
      </c>
      <c r="D7431">
        <v>1500</v>
      </c>
      <c r="E7431"/>
      <c r="F7431" t="s">
        <v>253</v>
      </c>
      <c r="G7431">
        <v>1</v>
      </c>
      <c r="H7431">
        <v>0</v>
      </c>
      <c r="I7431">
        <v>0</v>
      </c>
      <c r="J7431">
        <v>0</v>
      </c>
      <c r="K7431">
        <v>0</v>
      </c>
      <c r="L7431">
        <v>0</v>
      </c>
      <c r="M7431" t="s">
        <v>5368</v>
      </c>
    </row>
    <row r="7432" spans="1:13">
      <c r="A7432" s="13">
        <f t="shared" si="116"/>
        <v>3</v>
      </c>
      <c r="B7432">
        <v>3012447</v>
      </c>
      <c r="C7432">
        <v>1380</v>
      </c>
      <c r="D7432">
        <v>1500</v>
      </c>
      <c r="E7432"/>
      <c r="F7432" t="s">
        <v>253</v>
      </c>
      <c r="G7432">
        <v>3</v>
      </c>
      <c r="H7432">
        <v>0</v>
      </c>
      <c r="I7432">
        <v>0</v>
      </c>
      <c r="J7432">
        <v>0</v>
      </c>
      <c r="K7432">
        <v>0</v>
      </c>
      <c r="L7432">
        <v>0</v>
      </c>
      <c r="M7432" t="s">
        <v>5369</v>
      </c>
    </row>
    <row r="7433" spans="1:13">
      <c r="A7433" s="13">
        <f t="shared" si="116"/>
        <v>1</v>
      </c>
      <c r="B7433">
        <v>3012448</v>
      </c>
      <c r="C7433">
        <v>1380</v>
      </c>
      <c r="D7433">
        <v>1501</v>
      </c>
      <c r="E7433"/>
      <c r="F7433" t="s">
        <v>253</v>
      </c>
      <c r="G7433">
        <v>1</v>
      </c>
      <c r="H7433">
        <v>0</v>
      </c>
      <c r="I7433">
        <v>0</v>
      </c>
      <c r="J7433">
        <v>0</v>
      </c>
      <c r="K7433">
        <v>0</v>
      </c>
      <c r="L7433">
        <v>0</v>
      </c>
      <c r="M7433" t="s">
        <v>5370</v>
      </c>
    </row>
    <row r="7434" spans="1:13">
      <c r="A7434" s="13">
        <f t="shared" si="116"/>
        <v>2</v>
      </c>
      <c r="B7434">
        <v>3012449</v>
      </c>
      <c r="C7434">
        <v>1380</v>
      </c>
      <c r="D7434">
        <v>1500</v>
      </c>
      <c r="E7434"/>
      <c r="F7434" t="s">
        <v>253</v>
      </c>
      <c r="G7434">
        <v>2</v>
      </c>
      <c r="H7434">
        <v>0</v>
      </c>
      <c r="I7434">
        <v>0</v>
      </c>
      <c r="J7434">
        <v>0</v>
      </c>
      <c r="K7434">
        <v>0</v>
      </c>
      <c r="L7434">
        <v>0</v>
      </c>
      <c r="M7434" t="s">
        <v>5371</v>
      </c>
    </row>
    <row r="7435" spans="1:13">
      <c r="A7435" s="13">
        <f t="shared" si="116"/>
        <v>2</v>
      </c>
      <c r="B7435">
        <v>3012451</v>
      </c>
      <c r="C7435">
        <v>1380</v>
      </c>
      <c r="D7435">
        <v>1501</v>
      </c>
      <c r="E7435"/>
      <c r="F7435" t="s">
        <v>253</v>
      </c>
      <c r="G7435">
        <v>2</v>
      </c>
      <c r="H7435">
        <v>0</v>
      </c>
      <c r="I7435">
        <v>0</v>
      </c>
      <c r="J7435">
        <v>0</v>
      </c>
      <c r="K7435">
        <v>0</v>
      </c>
      <c r="L7435">
        <v>0</v>
      </c>
      <c r="M7435" t="s">
        <v>5372</v>
      </c>
    </row>
    <row r="7436" spans="1:13">
      <c r="A7436" s="13">
        <f t="shared" si="116"/>
        <v>2</v>
      </c>
      <c r="B7436">
        <v>3012452</v>
      </c>
      <c r="C7436">
        <v>1380</v>
      </c>
      <c r="D7436">
        <v>1500</v>
      </c>
      <c r="E7436"/>
      <c r="F7436" t="s">
        <v>253</v>
      </c>
      <c r="G7436">
        <v>2</v>
      </c>
      <c r="H7436">
        <v>0</v>
      </c>
      <c r="I7436">
        <v>0</v>
      </c>
      <c r="J7436">
        <v>0</v>
      </c>
      <c r="K7436">
        <v>0</v>
      </c>
      <c r="L7436">
        <v>0</v>
      </c>
      <c r="M7436" t="s">
        <v>5373</v>
      </c>
    </row>
    <row r="7437" spans="1:13">
      <c r="A7437" s="13">
        <f t="shared" si="116"/>
        <v>1</v>
      </c>
      <c r="B7437">
        <v>3012453</v>
      </c>
      <c r="C7437">
        <v>1380</v>
      </c>
      <c r="D7437">
        <v>1501</v>
      </c>
      <c r="E7437"/>
      <c r="F7437" t="s">
        <v>253</v>
      </c>
      <c r="G7437">
        <v>1</v>
      </c>
      <c r="H7437">
        <v>0</v>
      </c>
      <c r="I7437">
        <v>0</v>
      </c>
      <c r="J7437">
        <v>0</v>
      </c>
      <c r="K7437">
        <v>0</v>
      </c>
      <c r="L7437">
        <v>0</v>
      </c>
      <c r="M7437" t="s">
        <v>5374</v>
      </c>
    </row>
    <row r="7438" spans="1:13">
      <c r="A7438" s="13">
        <f t="shared" si="116"/>
        <v>1</v>
      </c>
      <c r="B7438">
        <v>3012455</v>
      </c>
      <c r="C7438">
        <v>1380</v>
      </c>
      <c r="D7438">
        <v>1500</v>
      </c>
      <c r="E7438"/>
      <c r="F7438" t="s">
        <v>253</v>
      </c>
      <c r="G7438">
        <v>1</v>
      </c>
      <c r="H7438">
        <v>0</v>
      </c>
      <c r="I7438">
        <v>0</v>
      </c>
      <c r="J7438">
        <v>0</v>
      </c>
      <c r="K7438">
        <v>0</v>
      </c>
      <c r="L7438">
        <v>0</v>
      </c>
      <c r="M7438" t="s">
        <v>5375</v>
      </c>
    </row>
    <row r="7439" spans="1:13">
      <c r="A7439" s="13">
        <f t="shared" si="116"/>
        <v>1</v>
      </c>
      <c r="B7439">
        <v>3012456</v>
      </c>
      <c r="C7439">
        <v>1380</v>
      </c>
      <c r="D7439">
        <v>1501</v>
      </c>
      <c r="E7439"/>
      <c r="F7439" t="s">
        <v>253</v>
      </c>
      <c r="G7439">
        <v>1</v>
      </c>
      <c r="H7439">
        <v>0</v>
      </c>
      <c r="I7439">
        <v>0</v>
      </c>
      <c r="J7439">
        <v>0</v>
      </c>
      <c r="K7439">
        <v>0</v>
      </c>
      <c r="L7439">
        <v>0</v>
      </c>
      <c r="M7439" t="s">
        <v>5376</v>
      </c>
    </row>
    <row r="7440" spans="1:13">
      <c r="A7440" s="13">
        <f t="shared" si="116"/>
        <v>1</v>
      </c>
      <c r="B7440">
        <v>3012458</v>
      </c>
      <c r="C7440">
        <v>1380</v>
      </c>
      <c r="D7440">
        <v>1501</v>
      </c>
      <c r="E7440"/>
      <c r="F7440" t="s">
        <v>253</v>
      </c>
      <c r="G7440">
        <v>1</v>
      </c>
      <c r="H7440">
        <v>0</v>
      </c>
      <c r="I7440">
        <v>0</v>
      </c>
      <c r="J7440">
        <v>0</v>
      </c>
      <c r="K7440">
        <v>0</v>
      </c>
      <c r="L7440">
        <v>0</v>
      </c>
      <c r="M7440" t="s">
        <v>5377</v>
      </c>
    </row>
    <row r="7441" spans="1:13">
      <c r="A7441" s="13">
        <f t="shared" si="116"/>
        <v>1</v>
      </c>
      <c r="B7441">
        <v>3012460</v>
      </c>
      <c r="C7441">
        <v>1380</v>
      </c>
      <c r="D7441">
        <v>1501</v>
      </c>
      <c r="E7441"/>
      <c r="F7441" t="s">
        <v>253</v>
      </c>
      <c r="G7441">
        <v>1</v>
      </c>
      <c r="H7441">
        <v>0</v>
      </c>
      <c r="I7441">
        <v>0</v>
      </c>
      <c r="J7441">
        <v>0</v>
      </c>
      <c r="K7441">
        <v>0</v>
      </c>
      <c r="L7441">
        <v>0</v>
      </c>
      <c r="M7441" t="s">
        <v>9307</v>
      </c>
    </row>
    <row r="7442" spans="1:13">
      <c r="A7442" s="13">
        <f t="shared" si="116"/>
        <v>1</v>
      </c>
      <c r="B7442">
        <v>3012461</v>
      </c>
      <c r="C7442">
        <v>1380</v>
      </c>
      <c r="D7442">
        <v>1501</v>
      </c>
      <c r="E7442"/>
      <c r="F7442" t="s">
        <v>253</v>
      </c>
      <c r="G7442">
        <v>1</v>
      </c>
      <c r="H7442">
        <v>0</v>
      </c>
      <c r="I7442">
        <v>0</v>
      </c>
      <c r="J7442">
        <v>0</v>
      </c>
      <c r="K7442">
        <v>0</v>
      </c>
      <c r="L7442">
        <v>0</v>
      </c>
      <c r="M7442" t="s">
        <v>5378</v>
      </c>
    </row>
    <row r="7443" spans="1:13">
      <c r="A7443" s="13">
        <f t="shared" si="116"/>
        <v>2</v>
      </c>
      <c r="B7443">
        <v>3012462</v>
      </c>
      <c r="C7443">
        <v>1380</v>
      </c>
      <c r="D7443">
        <v>1501</v>
      </c>
      <c r="E7443"/>
      <c r="F7443" t="s">
        <v>253</v>
      </c>
      <c r="G7443">
        <v>2</v>
      </c>
      <c r="H7443">
        <v>0</v>
      </c>
      <c r="I7443">
        <v>0</v>
      </c>
      <c r="J7443">
        <v>0</v>
      </c>
      <c r="K7443">
        <v>0</v>
      </c>
      <c r="L7443">
        <v>0</v>
      </c>
      <c r="M7443" t="s">
        <v>5379</v>
      </c>
    </row>
    <row r="7444" spans="1:13">
      <c r="A7444" s="13">
        <f t="shared" si="116"/>
        <v>1</v>
      </c>
      <c r="B7444">
        <v>3012463</v>
      </c>
      <c r="C7444">
        <v>1380</v>
      </c>
      <c r="D7444">
        <v>1501</v>
      </c>
      <c r="E7444"/>
      <c r="F7444" t="s">
        <v>253</v>
      </c>
      <c r="G7444">
        <v>1</v>
      </c>
      <c r="H7444">
        <v>0</v>
      </c>
      <c r="I7444">
        <v>0</v>
      </c>
      <c r="J7444">
        <v>0</v>
      </c>
      <c r="K7444">
        <v>0</v>
      </c>
      <c r="L7444">
        <v>0</v>
      </c>
      <c r="M7444" t="s">
        <v>9516</v>
      </c>
    </row>
    <row r="7445" spans="1:13">
      <c r="A7445" s="13">
        <f t="shared" si="116"/>
        <v>899</v>
      </c>
      <c r="B7445">
        <v>3012464</v>
      </c>
      <c r="C7445">
        <v>1380</v>
      </c>
      <c r="D7445">
        <v>1501</v>
      </c>
      <c r="E7445"/>
      <c r="F7445" t="s">
        <v>253</v>
      </c>
      <c r="G7445">
        <v>899</v>
      </c>
      <c r="H7445">
        <v>0</v>
      </c>
      <c r="I7445">
        <v>0</v>
      </c>
      <c r="J7445">
        <v>0</v>
      </c>
      <c r="K7445">
        <v>0</v>
      </c>
      <c r="L7445">
        <v>0</v>
      </c>
      <c r="M7445" t="s">
        <v>5380</v>
      </c>
    </row>
    <row r="7446" spans="1:13">
      <c r="A7446" s="13">
        <f t="shared" si="116"/>
        <v>2</v>
      </c>
      <c r="B7446">
        <v>3012469</v>
      </c>
      <c r="C7446">
        <v>1400</v>
      </c>
      <c r="D7446">
        <v>1500</v>
      </c>
      <c r="E7446"/>
      <c r="F7446" t="s">
        <v>253</v>
      </c>
      <c r="G7446">
        <v>2</v>
      </c>
      <c r="H7446">
        <v>0</v>
      </c>
      <c r="I7446">
        <v>0</v>
      </c>
      <c r="J7446">
        <v>0</v>
      </c>
      <c r="K7446">
        <v>0</v>
      </c>
      <c r="L7446">
        <v>0</v>
      </c>
      <c r="M7446" t="s">
        <v>5381</v>
      </c>
    </row>
    <row r="7447" spans="1:13">
      <c r="A7447" s="13">
        <f t="shared" si="116"/>
        <v>10</v>
      </c>
      <c r="B7447">
        <v>3012470</v>
      </c>
      <c r="C7447">
        <v>1400</v>
      </c>
      <c r="D7447">
        <v>1500</v>
      </c>
      <c r="E7447"/>
      <c r="F7447" t="s">
        <v>253</v>
      </c>
      <c r="G7447">
        <v>10</v>
      </c>
      <c r="H7447">
        <v>0</v>
      </c>
      <c r="I7447">
        <v>0</v>
      </c>
      <c r="J7447">
        <v>0</v>
      </c>
      <c r="K7447">
        <v>0</v>
      </c>
      <c r="L7447">
        <v>0</v>
      </c>
      <c r="M7447" t="s">
        <v>8487</v>
      </c>
    </row>
    <row r="7448" spans="1:13">
      <c r="A7448" s="13">
        <f t="shared" si="116"/>
        <v>2</v>
      </c>
      <c r="B7448">
        <v>3012471</v>
      </c>
      <c r="C7448">
        <v>1400</v>
      </c>
      <c r="D7448">
        <v>1500</v>
      </c>
      <c r="E7448"/>
      <c r="F7448" t="s">
        <v>253</v>
      </c>
      <c r="G7448">
        <v>2</v>
      </c>
      <c r="H7448">
        <v>0</v>
      </c>
      <c r="I7448">
        <v>0</v>
      </c>
      <c r="J7448">
        <v>0</v>
      </c>
      <c r="K7448">
        <v>0</v>
      </c>
      <c r="L7448">
        <v>0</v>
      </c>
      <c r="M7448" t="s">
        <v>5382</v>
      </c>
    </row>
    <row r="7449" spans="1:13">
      <c r="A7449" s="13">
        <f t="shared" si="116"/>
        <v>2</v>
      </c>
      <c r="B7449">
        <v>3012472</v>
      </c>
      <c r="C7449">
        <v>1400</v>
      </c>
      <c r="D7449">
        <v>1500</v>
      </c>
      <c r="E7449"/>
      <c r="F7449" t="s">
        <v>253</v>
      </c>
      <c r="G7449">
        <v>2</v>
      </c>
      <c r="H7449">
        <v>0</v>
      </c>
      <c r="I7449">
        <v>0</v>
      </c>
      <c r="J7449">
        <v>0</v>
      </c>
      <c r="K7449">
        <v>0</v>
      </c>
      <c r="L7449">
        <v>0</v>
      </c>
      <c r="M7449" t="s">
        <v>5383</v>
      </c>
    </row>
    <row r="7450" spans="1:13">
      <c r="A7450" s="13">
        <f t="shared" si="116"/>
        <v>2</v>
      </c>
      <c r="B7450">
        <v>3012473</v>
      </c>
      <c r="C7450">
        <v>1400</v>
      </c>
      <c r="D7450">
        <v>1500</v>
      </c>
      <c r="E7450"/>
      <c r="F7450" t="s">
        <v>253</v>
      </c>
      <c r="G7450">
        <v>2</v>
      </c>
      <c r="H7450">
        <v>0</v>
      </c>
      <c r="I7450">
        <v>0</v>
      </c>
      <c r="J7450">
        <v>0</v>
      </c>
      <c r="K7450">
        <v>0</v>
      </c>
      <c r="L7450">
        <v>0</v>
      </c>
      <c r="M7450" t="s">
        <v>5384</v>
      </c>
    </row>
    <row r="7451" spans="1:13">
      <c r="A7451" s="13">
        <f t="shared" si="116"/>
        <v>1</v>
      </c>
      <c r="B7451">
        <v>3012474</v>
      </c>
      <c r="C7451">
        <v>1400</v>
      </c>
      <c r="D7451">
        <v>1500</v>
      </c>
      <c r="E7451"/>
      <c r="F7451" t="s">
        <v>253</v>
      </c>
      <c r="G7451">
        <v>1</v>
      </c>
      <c r="H7451">
        <v>0</v>
      </c>
      <c r="I7451">
        <v>0</v>
      </c>
      <c r="J7451">
        <v>0</v>
      </c>
      <c r="K7451">
        <v>0</v>
      </c>
      <c r="L7451">
        <v>0</v>
      </c>
      <c r="M7451" t="s">
        <v>5385</v>
      </c>
    </row>
    <row r="7452" spans="1:13">
      <c r="A7452" s="13">
        <f t="shared" si="116"/>
        <v>1</v>
      </c>
      <c r="B7452">
        <v>3012475</v>
      </c>
      <c r="C7452">
        <v>1400</v>
      </c>
      <c r="D7452">
        <v>1500</v>
      </c>
      <c r="E7452"/>
      <c r="F7452" t="s">
        <v>253</v>
      </c>
      <c r="G7452">
        <v>1</v>
      </c>
      <c r="H7452">
        <v>0</v>
      </c>
      <c r="I7452">
        <v>0</v>
      </c>
      <c r="J7452">
        <v>0</v>
      </c>
      <c r="K7452">
        <v>0</v>
      </c>
      <c r="L7452">
        <v>0</v>
      </c>
      <c r="M7452" t="s">
        <v>5386</v>
      </c>
    </row>
    <row r="7453" spans="1:13">
      <c r="A7453" s="13">
        <f t="shared" si="116"/>
        <v>1</v>
      </c>
      <c r="B7453">
        <v>3012476</v>
      </c>
      <c r="C7453">
        <v>1400</v>
      </c>
      <c r="D7453">
        <v>1500</v>
      </c>
      <c r="E7453"/>
      <c r="F7453" t="s">
        <v>253</v>
      </c>
      <c r="G7453">
        <v>1</v>
      </c>
      <c r="H7453">
        <v>0</v>
      </c>
      <c r="I7453">
        <v>0</v>
      </c>
      <c r="J7453">
        <v>0</v>
      </c>
      <c r="K7453">
        <v>0</v>
      </c>
      <c r="L7453">
        <v>0</v>
      </c>
      <c r="M7453" t="s">
        <v>5387</v>
      </c>
    </row>
    <row r="7454" spans="1:13">
      <c r="A7454" s="13">
        <f t="shared" si="116"/>
        <v>3</v>
      </c>
      <c r="B7454">
        <v>3012477</v>
      </c>
      <c r="C7454">
        <v>1400</v>
      </c>
      <c r="D7454">
        <v>1500</v>
      </c>
      <c r="E7454"/>
      <c r="F7454" t="s">
        <v>253</v>
      </c>
      <c r="G7454">
        <v>3</v>
      </c>
      <c r="H7454">
        <v>0</v>
      </c>
      <c r="I7454">
        <v>0</v>
      </c>
      <c r="J7454">
        <v>0</v>
      </c>
      <c r="K7454">
        <v>0</v>
      </c>
      <c r="L7454">
        <v>0</v>
      </c>
      <c r="M7454" t="s">
        <v>5388</v>
      </c>
    </row>
    <row r="7455" spans="1:13">
      <c r="A7455" s="13">
        <f t="shared" si="116"/>
        <v>1</v>
      </c>
      <c r="B7455">
        <v>3012479</v>
      </c>
      <c r="C7455">
        <v>1400</v>
      </c>
      <c r="D7455">
        <v>1500</v>
      </c>
      <c r="E7455"/>
      <c r="F7455" t="s">
        <v>253</v>
      </c>
      <c r="G7455">
        <v>1</v>
      </c>
      <c r="H7455">
        <v>0</v>
      </c>
      <c r="I7455">
        <v>0</v>
      </c>
      <c r="J7455">
        <v>0</v>
      </c>
      <c r="K7455">
        <v>0</v>
      </c>
      <c r="L7455">
        <v>0</v>
      </c>
      <c r="M7455" t="s">
        <v>7755</v>
      </c>
    </row>
    <row r="7456" spans="1:13">
      <c r="A7456" s="13">
        <f t="shared" si="116"/>
        <v>1</v>
      </c>
      <c r="B7456">
        <v>3012480</v>
      </c>
      <c r="C7456">
        <v>1400</v>
      </c>
      <c r="D7456">
        <v>1500</v>
      </c>
      <c r="E7456"/>
      <c r="F7456" t="s">
        <v>253</v>
      </c>
      <c r="G7456">
        <v>1</v>
      </c>
      <c r="H7456">
        <v>0</v>
      </c>
      <c r="I7456">
        <v>0</v>
      </c>
      <c r="J7456">
        <v>0</v>
      </c>
      <c r="K7456">
        <v>0</v>
      </c>
      <c r="L7456">
        <v>0</v>
      </c>
      <c r="M7456" t="s">
        <v>7905</v>
      </c>
    </row>
    <row r="7457" spans="1:13">
      <c r="A7457" s="13">
        <f t="shared" si="116"/>
        <v>1</v>
      </c>
      <c r="B7457">
        <v>3012481</v>
      </c>
      <c r="C7457">
        <v>1400</v>
      </c>
      <c r="D7457">
        <v>1500</v>
      </c>
      <c r="E7457"/>
      <c r="F7457" t="s">
        <v>253</v>
      </c>
      <c r="G7457">
        <v>1</v>
      </c>
      <c r="H7457">
        <v>0</v>
      </c>
      <c r="I7457">
        <v>0</v>
      </c>
      <c r="J7457">
        <v>0</v>
      </c>
      <c r="K7457">
        <v>0</v>
      </c>
      <c r="L7457">
        <v>0</v>
      </c>
      <c r="M7457" t="s">
        <v>5389</v>
      </c>
    </row>
    <row r="7458" spans="1:13">
      <c r="A7458" s="13">
        <f t="shared" si="116"/>
        <v>1</v>
      </c>
      <c r="B7458">
        <v>3012482</v>
      </c>
      <c r="C7458">
        <v>1400</v>
      </c>
      <c r="D7458">
        <v>1500</v>
      </c>
      <c r="E7458"/>
      <c r="F7458" t="s">
        <v>253</v>
      </c>
      <c r="G7458">
        <v>1</v>
      </c>
      <c r="H7458">
        <v>0</v>
      </c>
      <c r="I7458">
        <v>0</v>
      </c>
      <c r="J7458">
        <v>0</v>
      </c>
      <c r="K7458">
        <v>0</v>
      </c>
      <c r="L7458">
        <v>0</v>
      </c>
      <c r="M7458" t="s">
        <v>5390</v>
      </c>
    </row>
    <row r="7459" spans="1:13">
      <c r="A7459" s="13">
        <f t="shared" si="116"/>
        <v>1</v>
      </c>
      <c r="B7459">
        <v>3012483</v>
      </c>
      <c r="C7459">
        <v>1400</v>
      </c>
      <c r="D7459">
        <v>1500</v>
      </c>
      <c r="E7459"/>
      <c r="F7459" t="s">
        <v>253</v>
      </c>
      <c r="G7459">
        <v>1</v>
      </c>
      <c r="H7459">
        <v>0</v>
      </c>
      <c r="I7459">
        <v>0</v>
      </c>
      <c r="J7459">
        <v>0</v>
      </c>
      <c r="K7459">
        <v>0</v>
      </c>
      <c r="L7459">
        <v>0</v>
      </c>
      <c r="M7459" t="s">
        <v>8058</v>
      </c>
    </row>
    <row r="7460" spans="1:13">
      <c r="A7460" s="13">
        <f t="shared" si="116"/>
        <v>1</v>
      </c>
      <c r="B7460">
        <v>3012484</v>
      </c>
      <c r="C7460">
        <v>1400</v>
      </c>
      <c r="D7460">
        <v>1500</v>
      </c>
      <c r="E7460"/>
      <c r="F7460" t="s">
        <v>253</v>
      </c>
      <c r="G7460">
        <v>1</v>
      </c>
      <c r="H7460">
        <v>0</v>
      </c>
      <c r="I7460">
        <v>0</v>
      </c>
      <c r="J7460">
        <v>0</v>
      </c>
      <c r="K7460">
        <v>0</v>
      </c>
      <c r="L7460">
        <v>0</v>
      </c>
      <c r="M7460" t="s">
        <v>5391</v>
      </c>
    </row>
    <row r="7461" spans="1:13">
      <c r="A7461" s="13">
        <f t="shared" si="116"/>
        <v>5000</v>
      </c>
      <c r="B7461">
        <v>3012485</v>
      </c>
      <c r="C7461">
        <v>1380</v>
      </c>
      <c r="D7461">
        <v>1501</v>
      </c>
      <c r="E7461"/>
      <c r="F7461" t="s">
        <v>253</v>
      </c>
      <c r="G7461" s="177">
        <v>5000</v>
      </c>
      <c r="H7461">
        <v>0</v>
      </c>
      <c r="I7461">
        <v>0</v>
      </c>
      <c r="J7461">
        <v>0</v>
      </c>
      <c r="K7461">
        <v>0</v>
      </c>
      <c r="L7461">
        <v>0</v>
      </c>
      <c r="M7461" t="s">
        <v>5392</v>
      </c>
    </row>
    <row r="7462" spans="1:13">
      <c r="A7462" s="13">
        <f t="shared" si="116"/>
        <v>166</v>
      </c>
      <c r="B7462">
        <v>3012486</v>
      </c>
      <c r="C7462">
        <v>1380</v>
      </c>
      <c r="D7462">
        <v>1500</v>
      </c>
      <c r="E7462"/>
      <c r="F7462" t="s">
        <v>253</v>
      </c>
      <c r="G7462">
        <v>166</v>
      </c>
      <c r="H7462">
        <v>0</v>
      </c>
      <c r="I7462">
        <v>0</v>
      </c>
      <c r="J7462">
        <v>0</v>
      </c>
      <c r="K7462">
        <v>0</v>
      </c>
      <c r="L7462">
        <v>0</v>
      </c>
      <c r="M7462" t="s">
        <v>5393</v>
      </c>
    </row>
    <row r="7463" spans="1:13">
      <c r="A7463" s="13">
        <f t="shared" si="116"/>
        <v>153</v>
      </c>
      <c r="B7463">
        <v>3012487</v>
      </c>
      <c r="C7463">
        <v>1380</v>
      </c>
      <c r="D7463">
        <v>1501</v>
      </c>
      <c r="E7463"/>
      <c r="F7463" t="s">
        <v>253</v>
      </c>
      <c r="G7463">
        <v>153</v>
      </c>
      <c r="H7463">
        <v>0</v>
      </c>
      <c r="I7463">
        <v>0</v>
      </c>
      <c r="J7463">
        <v>0</v>
      </c>
      <c r="K7463">
        <v>0</v>
      </c>
      <c r="L7463">
        <v>0</v>
      </c>
      <c r="M7463" t="s">
        <v>5394</v>
      </c>
    </row>
    <row r="7464" spans="1:13">
      <c r="A7464" s="13">
        <f t="shared" si="116"/>
        <v>4</v>
      </c>
      <c r="B7464">
        <v>3012488</v>
      </c>
      <c r="C7464">
        <v>1380</v>
      </c>
      <c r="D7464">
        <v>1501</v>
      </c>
      <c r="E7464"/>
      <c r="F7464" t="s">
        <v>253</v>
      </c>
      <c r="G7464">
        <v>4</v>
      </c>
      <c r="H7464">
        <v>0</v>
      </c>
      <c r="I7464">
        <v>0</v>
      </c>
      <c r="J7464">
        <v>0</v>
      </c>
      <c r="K7464">
        <v>0</v>
      </c>
      <c r="L7464">
        <v>0</v>
      </c>
      <c r="M7464" t="s">
        <v>5395</v>
      </c>
    </row>
    <row r="7465" spans="1:13">
      <c r="A7465" s="13">
        <f t="shared" si="116"/>
        <v>1</v>
      </c>
      <c r="B7465">
        <v>3012489</v>
      </c>
      <c r="C7465">
        <v>1380</v>
      </c>
      <c r="D7465">
        <v>1501</v>
      </c>
      <c r="E7465"/>
      <c r="F7465" t="s">
        <v>253</v>
      </c>
      <c r="G7465">
        <v>1</v>
      </c>
      <c r="H7465">
        <v>0</v>
      </c>
      <c r="I7465">
        <v>0</v>
      </c>
      <c r="J7465">
        <v>0</v>
      </c>
      <c r="K7465">
        <v>0</v>
      </c>
      <c r="L7465">
        <v>0</v>
      </c>
      <c r="M7465" t="s">
        <v>5396</v>
      </c>
    </row>
    <row r="7466" spans="1:13">
      <c r="A7466" s="13">
        <f t="shared" si="116"/>
        <v>1</v>
      </c>
      <c r="B7466">
        <v>3012490</v>
      </c>
      <c r="C7466">
        <v>1380</v>
      </c>
      <c r="D7466">
        <v>1501</v>
      </c>
      <c r="E7466"/>
      <c r="F7466" t="s">
        <v>253</v>
      </c>
      <c r="G7466">
        <v>1</v>
      </c>
      <c r="H7466">
        <v>0</v>
      </c>
      <c r="I7466">
        <v>0</v>
      </c>
      <c r="J7466">
        <v>0</v>
      </c>
      <c r="K7466">
        <v>0</v>
      </c>
      <c r="L7466">
        <v>0</v>
      </c>
      <c r="M7466" t="s">
        <v>5397</v>
      </c>
    </row>
    <row r="7467" spans="1:13">
      <c r="A7467" s="13">
        <f t="shared" si="116"/>
        <v>10</v>
      </c>
      <c r="B7467">
        <v>3012491</v>
      </c>
      <c r="C7467">
        <v>1380</v>
      </c>
      <c r="D7467">
        <v>1500</v>
      </c>
      <c r="E7467"/>
      <c r="F7467" t="s">
        <v>253</v>
      </c>
      <c r="G7467">
        <v>10</v>
      </c>
      <c r="H7467">
        <v>0</v>
      </c>
      <c r="I7467">
        <v>0</v>
      </c>
      <c r="J7467">
        <v>0</v>
      </c>
      <c r="K7467">
        <v>0</v>
      </c>
      <c r="L7467">
        <v>0</v>
      </c>
      <c r="M7467" t="s">
        <v>5398</v>
      </c>
    </row>
    <row r="7468" spans="1:13">
      <c r="A7468" s="13">
        <f t="shared" si="116"/>
        <v>1</v>
      </c>
      <c r="B7468">
        <v>3012492</v>
      </c>
      <c r="C7468">
        <v>1380</v>
      </c>
      <c r="D7468">
        <v>1501</v>
      </c>
      <c r="E7468"/>
      <c r="F7468" t="s">
        <v>253</v>
      </c>
      <c r="G7468">
        <v>1</v>
      </c>
      <c r="H7468">
        <v>0</v>
      </c>
      <c r="I7468">
        <v>0</v>
      </c>
      <c r="J7468">
        <v>0</v>
      </c>
      <c r="K7468">
        <v>0</v>
      </c>
      <c r="L7468">
        <v>0</v>
      </c>
      <c r="M7468" t="s">
        <v>5399</v>
      </c>
    </row>
    <row r="7469" spans="1:13">
      <c r="A7469" s="13">
        <f t="shared" si="116"/>
        <v>1</v>
      </c>
      <c r="B7469">
        <v>3012493</v>
      </c>
      <c r="C7469">
        <v>1380</v>
      </c>
      <c r="D7469">
        <v>1501</v>
      </c>
      <c r="E7469"/>
      <c r="F7469" t="s">
        <v>253</v>
      </c>
      <c r="G7469">
        <v>1</v>
      </c>
      <c r="H7469">
        <v>0</v>
      </c>
      <c r="I7469">
        <v>0</v>
      </c>
      <c r="J7469">
        <v>0</v>
      </c>
      <c r="K7469">
        <v>0</v>
      </c>
      <c r="L7469">
        <v>0</v>
      </c>
      <c r="M7469" t="s">
        <v>5400</v>
      </c>
    </row>
    <row r="7470" spans="1:13">
      <c r="A7470" s="13">
        <f t="shared" si="116"/>
        <v>2</v>
      </c>
      <c r="B7470">
        <v>3012494</v>
      </c>
      <c r="C7470">
        <v>1380</v>
      </c>
      <c r="D7470">
        <v>1501</v>
      </c>
      <c r="E7470"/>
      <c r="F7470" t="s">
        <v>253</v>
      </c>
      <c r="G7470">
        <v>2</v>
      </c>
      <c r="H7470">
        <v>0</v>
      </c>
      <c r="I7470">
        <v>0</v>
      </c>
      <c r="J7470">
        <v>0</v>
      </c>
      <c r="K7470">
        <v>0</v>
      </c>
      <c r="L7470">
        <v>0</v>
      </c>
      <c r="M7470" t="s">
        <v>5401</v>
      </c>
    </row>
    <row r="7471" spans="1:13">
      <c r="A7471" s="13">
        <f t="shared" si="116"/>
        <v>1</v>
      </c>
      <c r="B7471">
        <v>3012495</v>
      </c>
      <c r="C7471">
        <v>1380</v>
      </c>
      <c r="D7471">
        <v>1501</v>
      </c>
      <c r="E7471"/>
      <c r="F7471" t="s">
        <v>253</v>
      </c>
      <c r="G7471">
        <v>1</v>
      </c>
      <c r="H7471">
        <v>0</v>
      </c>
      <c r="I7471">
        <v>0</v>
      </c>
      <c r="J7471">
        <v>0</v>
      </c>
      <c r="K7471">
        <v>0</v>
      </c>
      <c r="L7471">
        <v>0</v>
      </c>
      <c r="M7471" t="s">
        <v>5402</v>
      </c>
    </row>
    <row r="7472" spans="1:13">
      <c r="A7472" s="13">
        <f t="shared" si="116"/>
        <v>2</v>
      </c>
      <c r="B7472">
        <v>3012496</v>
      </c>
      <c r="C7472">
        <v>1380</v>
      </c>
      <c r="D7472">
        <v>1501</v>
      </c>
      <c r="E7472"/>
      <c r="F7472" t="s">
        <v>253</v>
      </c>
      <c r="G7472">
        <v>2</v>
      </c>
      <c r="H7472">
        <v>0</v>
      </c>
      <c r="I7472">
        <v>0</v>
      </c>
      <c r="J7472">
        <v>0</v>
      </c>
      <c r="K7472">
        <v>0</v>
      </c>
      <c r="L7472">
        <v>0</v>
      </c>
      <c r="M7472" t="s">
        <v>5403</v>
      </c>
    </row>
    <row r="7473" spans="1:13">
      <c r="A7473" s="13">
        <f t="shared" si="116"/>
        <v>1</v>
      </c>
      <c r="B7473">
        <v>3012497</v>
      </c>
      <c r="C7473">
        <v>1380</v>
      </c>
      <c r="D7473">
        <v>1501</v>
      </c>
      <c r="E7473"/>
      <c r="F7473" t="s">
        <v>253</v>
      </c>
      <c r="G7473">
        <v>1</v>
      </c>
      <c r="H7473">
        <v>0</v>
      </c>
      <c r="I7473">
        <v>0</v>
      </c>
      <c r="J7473">
        <v>0</v>
      </c>
      <c r="K7473">
        <v>0</v>
      </c>
      <c r="L7473">
        <v>0</v>
      </c>
      <c r="M7473" t="s">
        <v>5404</v>
      </c>
    </row>
    <row r="7474" spans="1:13">
      <c r="A7474" s="13">
        <f t="shared" si="116"/>
        <v>1</v>
      </c>
      <c r="B7474">
        <v>3012498</v>
      </c>
      <c r="C7474">
        <v>1380</v>
      </c>
      <c r="D7474">
        <v>1501</v>
      </c>
      <c r="E7474"/>
      <c r="F7474" t="s">
        <v>253</v>
      </c>
      <c r="G7474">
        <v>1</v>
      </c>
      <c r="H7474">
        <v>0</v>
      </c>
      <c r="I7474">
        <v>0</v>
      </c>
      <c r="J7474">
        <v>0</v>
      </c>
      <c r="K7474">
        <v>0</v>
      </c>
      <c r="L7474">
        <v>0</v>
      </c>
      <c r="M7474" t="s">
        <v>5405</v>
      </c>
    </row>
    <row r="7475" spans="1:13">
      <c r="A7475" s="13">
        <f t="shared" si="116"/>
        <v>23</v>
      </c>
      <c r="B7475">
        <v>3012499</v>
      </c>
      <c r="C7475">
        <v>1380</v>
      </c>
      <c r="D7475">
        <v>1500</v>
      </c>
      <c r="E7475"/>
      <c r="F7475" t="s">
        <v>253</v>
      </c>
      <c r="G7475">
        <v>23</v>
      </c>
      <c r="H7475">
        <v>0</v>
      </c>
      <c r="I7475">
        <v>0</v>
      </c>
      <c r="J7475">
        <v>0</v>
      </c>
      <c r="K7475">
        <v>0</v>
      </c>
      <c r="L7475">
        <v>0</v>
      </c>
      <c r="M7475" t="s">
        <v>5406</v>
      </c>
    </row>
    <row r="7476" spans="1:13">
      <c r="A7476" s="13">
        <f t="shared" si="116"/>
        <v>1</v>
      </c>
      <c r="B7476">
        <v>3012500</v>
      </c>
      <c r="C7476">
        <v>1380</v>
      </c>
      <c r="D7476">
        <v>1500</v>
      </c>
      <c r="E7476"/>
      <c r="F7476" t="s">
        <v>253</v>
      </c>
      <c r="G7476">
        <v>1</v>
      </c>
      <c r="H7476">
        <v>0</v>
      </c>
      <c r="I7476">
        <v>0</v>
      </c>
      <c r="J7476">
        <v>0</v>
      </c>
      <c r="K7476">
        <v>0</v>
      </c>
      <c r="L7476">
        <v>0</v>
      </c>
      <c r="M7476" t="s">
        <v>5407</v>
      </c>
    </row>
    <row r="7477" spans="1:13">
      <c r="A7477" s="13">
        <f t="shared" si="116"/>
        <v>3</v>
      </c>
      <c r="B7477">
        <v>3012502</v>
      </c>
      <c r="C7477">
        <v>1380</v>
      </c>
      <c r="D7477">
        <v>1500</v>
      </c>
      <c r="E7477"/>
      <c r="F7477" t="s">
        <v>253</v>
      </c>
      <c r="G7477">
        <v>3</v>
      </c>
      <c r="H7477">
        <v>0</v>
      </c>
      <c r="I7477">
        <v>0</v>
      </c>
      <c r="J7477">
        <v>0</v>
      </c>
      <c r="K7477">
        <v>0</v>
      </c>
      <c r="L7477">
        <v>0</v>
      </c>
      <c r="M7477" t="s">
        <v>5408</v>
      </c>
    </row>
    <row r="7478" spans="1:13">
      <c r="A7478" s="13">
        <f t="shared" si="116"/>
        <v>12</v>
      </c>
      <c r="B7478">
        <v>3012506</v>
      </c>
      <c r="C7478">
        <v>1380</v>
      </c>
      <c r="D7478">
        <v>1500</v>
      </c>
      <c r="E7478"/>
      <c r="F7478" t="s">
        <v>253</v>
      </c>
      <c r="G7478">
        <v>12</v>
      </c>
      <c r="H7478">
        <v>0</v>
      </c>
      <c r="I7478">
        <v>0</v>
      </c>
      <c r="J7478">
        <v>0</v>
      </c>
      <c r="K7478">
        <v>0</v>
      </c>
      <c r="L7478">
        <v>0</v>
      </c>
      <c r="M7478" t="s">
        <v>5409</v>
      </c>
    </row>
    <row r="7479" spans="1:13">
      <c r="A7479" s="13">
        <f t="shared" si="116"/>
        <v>5</v>
      </c>
      <c r="B7479">
        <v>3012507</v>
      </c>
      <c r="C7479">
        <v>1380</v>
      </c>
      <c r="D7479">
        <v>1500</v>
      </c>
      <c r="E7479"/>
      <c r="F7479" t="s">
        <v>253</v>
      </c>
      <c r="G7479">
        <v>5</v>
      </c>
      <c r="H7479">
        <v>0</v>
      </c>
      <c r="I7479">
        <v>0</v>
      </c>
      <c r="J7479">
        <v>0</v>
      </c>
      <c r="K7479">
        <v>0</v>
      </c>
      <c r="L7479">
        <v>0</v>
      </c>
      <c r="M7479" t="s">
        <v>5410</v>
      </c>
    </row>
    <row r="7480" spans="1:13">
      <c r="A7480" s="13">
        <f t="shared" si="116"/>
        <v>1</v>
      </c>
      <c r="B7480">
        <v>3012508</v>
      </c>
      <c r="C7480">
        <v>1380</v>
      </c>
      <c r="D7480">
        <v>1500</v>
      </c>
      <c r="E7480"/>
      <c r="F7480" t="s">
        <v>253</v>
      </c>
      <c r="G7480">
        <v>1</v>
      </c>
      <c r="H7480">
        <v>0</v>
      </c>
      <c r="I7480">
        <v>0</v>
      </c>
      <c r="J7480">
        <v>0</v>
      </c>
      <c r="K7480">
        <v>0</v>
      </c>
      <c r="L7480">
        <v>0</v>
      </c>
      <c r="M7480" t="s">
        <v>5411</v>
      </c>
    </row>
    <row r="7481" spans="1:13">
      <c r="A7481" s="13">
        <f t="shared" si="116"/>
        <v>5</v>
      </c>
      <c r="B7481">
        <v>3012509</v>
      </c>
      <c r="C7481">
        <v>1380</v>
      </c>
      <c r="D7481">
        <v>1500</v>
      </c>
      <c r="E7481"/>
      <c r="F7481" t="s">
        <v>289</v>
      </c>
      <c r="G7481">
        <v>5</v>
      </c>
      <c r="H7481">
        <v>0</v>
      </c>
      <c r="I7481">
        <v>0</v>
      </c>
      <c r="J7481">
        <v>0</v>
      </c>
      <c r="K7481">
        <v>0</v>
      </c>
      <c r="L7481">
        <v>0</v>
      </c>
      <c r="M7481" t="s">
        <v>5412</v>
      </c>
    </row>
    <row r="7482" spans="1:13">
      <c r="A7482" s="13">
        <f t="shared" si="116"/>
        <v>5</v>
      </c>
      <c r="B7482">
        <v>3012510</v>
      </c>
      <c r="C7482">
        <v>1380</v>
      </c>
      <c r="D7482">
        <v>1500</v>
      </c>
      <c r="E7482"/>
      <c r="F7482" t="s">
        <v>289</v>
      </c>
      <c r="G7482">
        <v>5</v>
      </c>
      <c r="H7482">
        <v>0</v>
      </c>
      <c r="I7482">
        <v>0</v>
      </c>
      <c r="J7482">
        <v>0</v>
      </c>
      <c r="K7482">
        <v>0</v>
      </c>
      <c r="L7482">
        <v>0</v>
      </c>
      <c r="M7482" t="s">
        <v>5413</v>
      </c>
    </row>
    <row r="7483" spans="1:13">
      <c r="A7483" s="13">
        <f t="shared" si="116"/>
        <v>10</v>
      </c>
      <c r="B7483">
        <v>3012511</v>
      </c>
      <c r="C7483">
        <v>1380</v>
      </c>
      <c r="D7483">
        <v>1501</v>
      </c>
      <c r="E7483"/>
      <c r="F7483" t="s">
        <v>289</v>
      </c>
      <c r="G7483">
        <v>10</v>
      </c>
      <c r="H7483">
        <v>0</v>
      </c>
      <c r="I7483">
        <v>0</v>
      </c>
      <c r="J7483">
        <v>0</v>
      </c>
      <c r="K7483">
        <v>0</v>
      </c>
      <c r="L7483">
        <v>0</v>
      </c>
      <c r="M7483" t="s">
        <v>5414</v>
      </c>
    </row>
    <row r="7484" spans="1:13">
      <c r="A7484" s="13">
        <f t="shared" si="116"/>
        <v>1</v>
      </c>
      <c r="B7484">
        <v>3012514</v>
      </c>
      <c r="C7484">
        <v>1400</v>
      </c>
      <c r="D7484">
        <v>1500</v>
      </c>
      <c r="E7484"/>
      <c r="F7484" t="s">
        <v>253</v>
      </c>
      <c r="G7484">
        <v>1</v>
      </c>
      <c r="H7484">
        <v>0</v>
      </c>
      <c r="I7484">
        <v>0</v>
      </c>
      <c r="J7484">
        <v>0</v>
      </c>
      <c r="K7484">
        <v>0</v>
      </c>
      <c r="L7484">
        <v>0</v>
      </c>
      <c r="M7484" t="s">
        <v>7848</v>
      </c>
    </row>
    <row r="7485" spans="1:13">
      <c r="A7485" s="13">
        <f t="shared" si="116"/>
        <v>1</v>
      </c>
      <c r="B7485">
        <v>3012515</v>
      </c>
      <c r="C7485">
        <v>1400</v>
      </c>
      <c r="D7485">
        <v>1500</v>
      </c>
      <c r="E7485"/>
      <c r="F7485" t="s">
        <v>253</v>
      </c>
      <c r="G7485">
        <v>1</v>
      </c>
      <c r="H7485">
        <v>0</v>
      </c>
      <c r="I7485">
        <v>0</v>
      </c>
      <c r="J7485">
        <v>0</v>
      </c>
      <c r="K7485">
        <v>0</v>
      </c>
      <c r="L7485">
        <v>0</v>
      </c>
      <c r="M7485" t="s">
        <v>7849</v>
      </c>
    </row>
    <row r="7486" spans="1:13">
      <c r="A7486" s="13">
        <f t="shared" si="116"/>
        <v>5</v>
      </c>
      <c r="B7486">
        <v>3012516</v>
      </c>
      <c r="C7486">
        <v>1400</v>
      </c>
      <c r="D7486">
        <v>1500</v>
      </c>
      <c r="E7486"/>
      <c r="F7486" t="s">
        <v>253</v>
      </c>
      <c r="G7486">
        <v>5</v>
      </c>
      <c r="H7486">
        <v>0</v>
      </c>
      <c r="I7486">
        <v>0</v>
      </c>
      <c r="J7486">
        <v>0</v>
      </c>
      <c r="K7486">
        <v>0</v>
      </c>
      <c r="L7486">
        <v>0</v>
      </c>
      <c r="M7486" t="s">
        <v>5415</v>
      </c>
    </row>
    <row r="7487" spans="1:13">
      <c r="A7487" s="13">
        <f t="shared" si="116"/>
        <v>8</v>
      </c>
      <c r="B7487">
        <v>3012517</v>
      </c>
      <c r="C7487">
        <v>1400</v>
      </c>
      <c r="D7487">
        <v>1500</v>
      </c>
      <c r="E7487"/>
      <c r="F7487" t="s">
        <v>253</v>
      </c>
      <c r="G7487">
        <v>8</v>
      </c>
      <c r="H7487">
        <v>0</v>
      </c>
      <c r="I7487">
        <v>0</v>
      </c>
      <c r="J7487">
        <v>0</v>
      </c>
      <c r="K7487">
        <v>0</v>
      </c>
      <c r="L7487">
        <v>0</v>
      </c>
      <c r="M7487" t="s">
        <v>7571</v>
      </c>
    </row>
    <row r="7488" spans="1:13">
      <c r="A7488" s="13">
        <f t="shared" si="116"/>
        <v>1</v>
      </c>
      <c r="B7488">
        <v>3012518</v>
      </c>
      <c r="C7488">
        <v>1400</v>
      </c>
      <c r="D7488">
        <v>1500</v>
      </c>
      <c r="E7488"/>
      <c r="F7488" t="s">
        <v>253</v>
      </c>
      <c r="G7488">
        <v>1</v>
      </c>
      <c r="H7488">
        <v>0</v>
      </c>
      <c r="I7488">
        <v>0</v>
      </c>
      <c r="J7488">
        <v>0</v>
      </c>
      <c r="K7488">
        <v>0</v>
      </c>
      <c r="L7488">
        <v>0</v>
      </c>
      <c r="M7488" t="s">
        <v>7850</v>
      </c>
    </row>
    <row r="7489" spans="1:13">
      <c r="A7489" s="13">
        <f t="shared" si="116"/>
        <v>1</v>
      </c>
      <c r="B7489">
        <v>3012519</v>
      </c>
      <c r="C7489">
        <v>1400</v>
      </c>
      <c r="D7489">
        <v>1500</v>
      </c>
      <c r="E7489"/>
      <c r="F7489" t="s">
        <v>253</v>
      </c>
      <c r="G7489">
        <v>1</v>
      </c>
      <c r="H7489">
        <v>0</v>
      </c>
      <c r="I7489">
        <v>0</v>
      </c>
      <c r="J7489">
        <v>0</v>
      </c>
      <c r="K7489">
        <v>0</v>
      </c>
      <c r="L7489">
        <v>0</v>
      </c>
      <c r="M7489" t="s">
        <v>5416</v>
      </c>
    </row>
    <row r="7490" spans="1:13">
      <c r="A7490" s="13">
        <f t="shared" si="116"/>
        <v>1</v>
      </c>
      <c r="B7490">
        <v>3012520</v>
      </c>
      <c r="C7490">
        <v>1400</v>
      </c>
      <c r="D7490">
        <v>1500</v>
      </c>
      <c r="E7490"/>
      <c r="F7490" t="s">
        <v>253</v>
      </c>
      <c r="G7490">
        <v>1</v>
      </c>
      <c r="H7490">
        <v>0</v>
      </c>
      <c r="I7490">
        <v>0</v>
      </c>
      <c r="J7490">
        <v>0</v>
      </c>
      <c r="K7490">
        <v>0</v>
      </c>
      <c r="L7490">
        <v>0</v>
      </c>
      <c r="M7490" t="s">
        <v>5417</v>
      </c>
    </row>
    <row r="7491" spans="1:13">
      <c r="A7491" s="13">
        <f t="shared" ref="A7491:A7554" si="117">G7491+H7491+I7491</f>
        <v>1</v>
      </c>
      <c r="B7491">
        <v>3012521</v>
      </c>
      <c r="C7491">
        <v>1400</v>
      </c>
      <c r="D7491">
        <v>1500</v>
      </c>
      <c r="E7491"/>
      <c r="F7491" t="s">
        <v>253</v>
      </c>
      <c r="G7491">
        <v>1</v>
      </c>
      <c r="H7491">
        <v>0</v>
      </c>
      <c r="I7491">
        <v>0</v>
      </c>
      <c r="J7491">
        <v>0</v>
      </c>
      <c r="K7491">
        <v>0</v>
      </c>
      <c r="L7491">
        <v>0</v>
      </c>
      <c r="M7491" t="s">
        <v>5418</v>
      </c>
    </row>
    <row r="7492" spans="1:13">
      <c r="A7492" s="13">
        <f t="shared" si="117"/>
        <v>1</v>
      </c>
      <c r="B7492">
        <v>3012522</v>
      </c>
      <c r="C7492">
        <v>1400</v>
      </c>
      <c r="D7492">
        <v>1500</v>
      </c>
      <c r="E7492"/>
      <c r="F7492" t="s">
        <v>253</v>
      </c>
      <c r="G7492">
        <v>1</v>
      </c>
      <c r="H7492">
        <v>0</v>
      </c>
      <c r="I7492">
        <v>0</v>
      </c>
      <c r="J7492">
        <v>0</v>
      </c>
      <c r="K7492">
        <v>0</v>
      </c>
      <c r="L7492">
        <v>0</v>
      </c>
      <c r="M7492" t="s">
        <v>7756</v>
      </c>
    </row>
    <row r="7493" spans="1:13">
      <c r="A7493" s="13">
        <f t="shared" si="117"/>
        <v>1</v>
      </c>
      <c r="B7493">
        <v>3012523</v>
      </c>
      <c r="C7493">
        <v>1400</v>
      </c>
      <c r="D7493">
        <v>1500</v>
      </c>
      <c r="E7493"/>
      <c r="F7493" t="s">
        <v>253</v>
      </c>
      <c r="G7493">
        <v>1</v>
      </c>
      <c r="H7493">
        <v>0</v>
      </c>
      <c r="I7493">
        <v>0</v>
      </c>
      <c r="J7493">
        <v>0</v>
      </c>
      <c r="K7493">
        <v>0</v>
      </c>
      <c r="L7493">
        <v>0</v>
      </c>
      <c r="M7493" t="s">
        <v>7473</v>
      </c>
    </row>
    <row r="7494" spans="1:13">
      <c r="A7494" s="13">
        <f t="shared" si="117"/>
        <v>1</v>
      </c>
      <c r="B7494">
        <v>3012524</v>
      </c>
      <c r="C7494">
        <v>1400</v>
      </c>
      <c r="D7494">
        <v>1500</v>
      </c>
      <c r="E7494"/>
      <c r="F7494" t="s">
        <v>253</v>
      </c>
      <c r="G7494">
        <v>1</v>
      </c>
      <c r="H7494">
        <v>0</v>
      </c>
      <c r="I7494">
        <v>0</v>
      </c>
      <c r="J7494">
        <v>0</v>
      </c>
      <c r="K7494">
        <v>0</v>
      </c>
      <c r="L7494">
        <v>0</v>
      </c>
      <c r="M7494" t="s">
        <v>7935</v>
      </c>
    </row>
    <row r="7495" spans="1:13">
      <c r="A7495" s="13">
        <f t="shared" si="117"/>
        <v>1</v>
      </c>
      <c r="B7495">
        <v>3012525</v>
      </c>
      <c r="C7495">
        <v>1380</v>
      </c>
      <c r="D7495">
        <v>1500</v>
      </c>
      <c r="E7495"/>
      <c r="F7495" t="s">
        <v>253</v>
      </c>
      <c r="G7495">
        <v>1</v>
      </c>
      <c r="H7495">
        <v>0</v>
      </c>
      <c r="I7495">
        <v>0</v>
      </c>
      <c r="J7495">
        <v>0</v>
      </c>
      <c r="K7495">
        <v>0</v>
      </c>
      <c r="L7495">
        <v>0</v>
      </c>
      <c r="M7495" t="s">
        <v>5419</v>
      </c>
    </row>
    <row r="7496" spans="1:13">
      <c r="A7496" s="13">
        <f t="shared" si="117"/>
        <v>1</v>
      </c>
      <c r="B7496">
        <v>3012526</v>
      </c>
      <c r="C7496">
        <v>1380</v>
      </c>
      <c r="D7496">
        <v>1501</v>
      </c>
      <c r="E7496"/>
      <c r="F7496" t="s">
        <v>253</v>
      </c>
      <c r="G7496">
        <v>1</v>
      </c>
      <c r="H7496">
        <v>0</v>
      </c>
      <c r="I7496">
        <v>0</v>
      </c>
      <c r="J7496">
        <v>0</v>
      </c>
      <c r="K7496">
        <v>0</v>
      </c>
      <c r="L7496">
        <v>0</v>
      </c>
      <c r="M7496" t="s">
        <v>5420</v>
      </c>
    </row>
    <row r="7497" spans="1:13">
      <c r="A7497" s="13">
        <f t="shared" si="117"/>
        <v>2</v>
      </c>
      <c r="B7497">
        <v>3012527</v>
      </c>
      <c r="C7497">
        <v>1380</v>
      </c>
      <c r="D7497">
        <v>1501</v>
      </c>
      <c r="E7497"/>
      <c r="F7497" t="s">
        <v>253</v>
      </c>
      <c r="G7497">
        <v>2</v>
      </c>
      <c r="H7497">
        <v>0</v>
      </c>
      <c r="I7497">
        <v>0</v>
      </c>
      <c r="J7497">
        <v>0</v>
      </c>
      <c r="K7497">
        <v>0</v>
      </c>
      <c r="L7497">
        <v>0</v>
      </c>
      <c r="M7497" t="s">
        <v>5421</v>
      </c>
    </row>
    <row r="7498" spans="1:13">
      <c r="A7498" s="13">
        <f t="shared" si="117"/>
        <v>4</v>
      </c>
      <c r="B7498">
        <v>3012528</v>
      </c>
      <c r="C7498">
        <v>1380</v>
      </c>
      <c r="D7498">
        <v>1501</v>
      </c>
      <c r="E7498"/>
      <c r="F7498" t="s">
        <v>253</v>
      </c>
      <c r="G7498">
        <v>4</v>
      </c>
      <c r="H7498">
        <v>0</v>
      </c>
      <c r="I7498">
        <v>0</v>
      </c>
      <c r="J7498">
        <v>0</v>
      </c>
      <c r="K7498">
        <v>0</v>
      </c>
      <c r="L7498">
        <v>0</v>
      </c>
      <c r="M7498" t="s">
        <v>5422</v>
      </c>
    </row>
    <row r="7499" spans="1:13">
      <c r="A7499" s="13">
        <f t="shared" si="117"/>
        <v>1</v>
      </c>
      <c r="B7499">
        <v>3012529</v>
      </c>
      <c r="C7499">
        <v>1380</v>
      </c>
      <c r="D7499">
        <v>1501</v>
      </c>
      <c r="E7499"/>
      <c r="F7499" t="s">
        <v>253</v>
      </c>
      <c r="G7499">
        <v>1</v>
      </c>
      <c r="H7499">
        <v>0</v>
      </c>
      <c r="I7499">
        <v>0</v>
      </c>
      <c r="J7499">
        <v>0</v>
      </c>
      <c r="K7499">
        <v>0</v>
      </c>
      <c r="L7499">
        <v>0</v>
      </c>
      <c r="M7499" t="s">
        <v>5423</v>
      </c>
    </row>
    <row r="7500" spans="1:13">
      <c r="A7500" s="13">
        <f t="shared" si="117"/>
        <v>1</v>
      </c>
      <c r="B7500">
        <v>3012530</v>
      </c>
      <c r="C7500">
        <v>1380</v>
      </c>
      <c r="D7500">
        <v>1501</v>
      </c>
      <c r="E7500"/>
      <c r="F7500" t="s">
        <v>253</v>
      </c>
      <c r="G7500">
        <v>1</v>
      </c>
      <c r="H7500">
        <v>0</v>
      </c>
      <c r="I7500">
        <v>0</v>
      </c>
      <c r="J7500">
        <v>0</v>
      </c>
      <c r="K7500">
        <v>0</v>
      </c>
      <c r="L7500">
        <v>0</v>
      </c>
      <c r="M7500" t="s">
        <v>5424</v>
      </c>
    </row>
    <row r="7501" spans="1:13">
      <c r="A7501" s="13">
        <f t="shared" si="117"/>
        <v>1</v>
      </c>
      <c r="B7501">
        <v>3012533</v>
      </c>
      <c r="C7501">
        <v>1380</v>
      </c>
      <c r="D7501">
        <v>1500</v>
      </c>
      <c r="E7501"/>
      <c r="F7501" t="s">
        <v>253</v>
      </c>
      <c r="G7501">
        <v>1</v>
      </c>
      <c r="H7501">
        <v>0</v>
      </c>
      <c r="I7501">
        <v>0</v>
      </c>
      <c r="J7501">
        <v>0</v>
      </c>
      <c r="K7501">
        <v>0</v>
      </c>
      <c r="L7501">
        <v>0</v>
      </c>
      <c r="M7501" t="s">
        <v>5425</v>
      </c>
    </row>
    <row r="7502" spans="1:13">
      <c r="A7502" s="13">
        <f t="shared" si="117"/>
        <v>22</v>
      </c>
      <c r="B7502">
        <v>3012536</v>
      </c>
      <c r="C7502">
        <v>1400</v>
      </c>
      <c r="D7502">
        <v>1500</v>
      </c>
      <c r="E7502"/>
      <c r="F7502" t="s">
        <v>253</v>
      </c>
      <c r="G7502">
        <v>22</v>
      </c>
      <c r="H7502">
        <v>0</v>
      </c>
      <c r="I7502">
        <v>0</v>
      </c>
      <c r="J7502">
        <v>0</v>
      </c>
      <c r="K7502">
        <v>0</v>
      </c>
      <c r="L7502">
        <v>0</v>
      </c>
      <c r="M7502" t="s">
        <v>5426</v>
      </c>
    </row>
    <row r="7503" spans="1:13">
      <c r="A7503" s="13">
        <f t="shared" si="117"/>
        <v>1</v>
      </c>
      <c r="B7503">
        <v>3012537</v>
      </c>
      <c r="C7503">
        <v>1400</v>
      </c>
      <c r="D7503">
        <v>1500</v>
      </c>
      <c r="E7503"/>
      <c r="F7503" t="s">
        <v>253</v>
      </c>
      <c r="G7503">
        <v>1</v>
      </c>
      <c r="H7503">
        <v>0</v>
      </c>
      <c r="I7503">
        <v>0</v>
      </c>
      <c r="J7503">
        <v>0</v>
      </c>
      <c r="K7503">
        <v>0</v>
      </c>
      <c r="L7503">
        <v>0</v>
      </c>
      <c r="M7503" t="s">
        <v>8247</v>
      </c>
    </row>
    <row r="7504" spans="1:13">
      <c r="A7504" s="13">
        <f t="shared" si="117"/>
        <v>5</v>
      </c>
      <c r="B7504">
        <v>3012540</v>
      </c>
      <c r="C7504">
        <v>1380</v>
      </c>
      <c r="D7504">
        <v>1500</v>
      </c>
      <c r="E7504"/>
      <c r="F7504" t="s">
        <v>253</v>
      </c>
      <c r="G7504">
        <v>5</v>
      </c>
      <c r="H7504">
        <v>0</v>
      </c>
      <c r="I7504">
        <v>0</v>
      </c>
      <c r="J7504">
        <v>0</v>
      </c>
      <c r="K7504">
        <v>0</v>
      </c>
      <c r="L7504">
        <v>0</v>
      </c>
      <c r="M7504" t="s">
        <v>5427</v>
      </c>
    </row>
    <row r="7505" spans="1:13">
      <c r="A7505" s="13">
        <f t="shared" si="117"/>
        <v>1</v>
      </c>
      <c r="B7505">
        <v>3012541</v>
      </c>
      <c r="C7505">
        <v>1380</v>
      </c>
      <c r="D7505">
        <v>1501</v>
      </c>
      <c r="E7505"/>
      <c r="F7505" t="s">
        <v>253</v>
      </c>
      <c r="G7505">
        <v>1</v>
      </c>
      <c r="H7505">
        <v>0</v>
      </c>
      <c r="I7505">
        <v>0</v>
      </c>
      <c r="J7505">
        <v>0</v>
      </c>
      <c r="K7505">
        <v>0</v>
      </c>
      <c r="L7505">
        <v>0</v>
      </c>
      <c r="M7505" t="s">
        <v>5428</v>
      </c>
    </row>
    <row r="7506" spans="1:13">
      <c r="A7506" s="13">
        <f t="shared" si="117"/>
        <v>2</v>
      </c>
      <c r="B7506">
        <v>3012548</v>
      </c>
      <c r="C7506">
        <v>1380</v>
      </c>
      <c r="D7506">
        <v>1501</v>
      </c>
      <c r="E7506"/>
      <c r="F7506" t="s">
        <v>253</v>
      </c>
      <c r="G7506">
        <v>2</v>
      </c>
      <c r="H7506">
        <v>0</v>
      </c>
      <c r="I7506">
        <v>0</v>
      </c>
      <c r="J7506">
        <v>0</v>
      </c>
      <c r="K7506">
        <v>0</v>
      </c>
      <c r="L7506">
        <v>0</v>
      </c>
      <c r="M7506" t="s">
        <v>5429</v>
      </c>
    </row>
    <row r="7507" spans="1:13">
      <c r="A7507" s="13">
        <f t="shared" si="117"/>
        <v>1</v>
      </c>
      <c r="B7507">
        <v>3012551</v>
      </c>
      <c r="C7507">
        <v>1380</v>
      </c>
      <c r="D7507">
        <v>1501</v>
      </c>
      <c r="E7507"/>
      <c r="F7507" t="s">
        <v>253</v>
      </c>
      <c r="G7507">
        <v>1</v>
      </c>
      <c r="H7507">
        <v>0</v>
      </c>
      <c r="I7507">
        <v>0</v>
      </c>
      <c r="J7507">
        <v>0</v>
      </c>
      <c r="K7507">
        <v>0</v>
      </c>
      <c r="L7507">
        <v>0</v>
      </c>
      <c r="M7507" t="s">
        <v>5430</v>
      </c>
    </row>
    <row r="7508" spans="1:13">
      <c r="A7508" s="13">
        <f t="shared" si="117"/>
        <v>1</v>
      </c>
      <c r="B7508">
        <v>3012552</v>
      </c>
      <c r="C7508">
        <v>1380</v>
      </c>
      <c r="D7508">
        <v>1501</v>
      </c>
      <c r="E7508"/>
      <c r="F7508" t="s">
        <v>253</v>
      </c>
      <c r="G7508">
        <v>1</v>
      </c>
      <c r="H7508">
        <v>0</v>
      </c>
      <c r="I7508">
        <v>0</v>
      </c>
      <c r="J7508">
        <v>0</v>
      </c>
      <c r="K7508">
        <v>0</v>
      </c>
      <c r="L7508">
        <v>0</v>
      </c>
      <c r="M7508" t="s">
        <v>5431</v>
      </c>
    </row>
    <row r="7509" spans="1:13">
      <c r="A7509" s="13">
        <f t="shared" si="117"/>
        <v>2</v>
      </c>
      <c r="B7509">
        <v>3012553</v>
      </c>
      <c r="C7509">
        <v>1380</v>
      </c>
      <c r="D7509">
        <v>1501</v>
      </c>
      <c r="E7509"/>
      <c r="F7509" t="s">
        <v>253</v>
      </c>
      <c r="G7509">
        <v>2</v>
      </c>
      <c r="H7509">
        <v>0</v>
      </c>
      <c r="I7509">
        <v>0</v>
      </c>
      <c r="J7509">
        <v>0</v>
      </c>
      <c r="K7509">
        <v>0</v>
      </c>
      <c r="L7509">
        <v>0</v>
      </c>
      <c r="M7509" t="s">
        <v>5432</v>
      </c>
    </row>
    <row r="7510" spans="1:13">
      <c r="A7510" s="13">
        <f t="shared" si="117"/>
        <v>2</v>
      </c>
      <c r="B7510">
        <v>3012554</v>
      </c>
      <c r="C7510">
        <v>1380</v>
      </c>
      <c r="D7510">
        <v>1501</v>
      </c>
      <c r="E7510"/>
      <c r="F7510" t="s">
        <v>253</v>
      </c>
      <c r="G7510">
        <v>2</v>
      </c>
      <c r="H7510">
        <v>0</v>
      </c>
      <c r="I7510">
        <v>0</v>
      </c>
      <c r="J7510">
        <v>0</v>
      </c>
      <c r="K7510">
        <v>0</v>
      </c>
      <c r="L7510">
        <v>0</v>
      </c>
      <c r="M7510" t="s">
        <v>5433</v>
      </c>
    </row>
    <row r="7511" spans="1:13">
      <c r="A7511" s="13">
        <f t="shared" si="117"/>
        <v>1</v>
      </c>
      <c r="B7511">
        <v>3012556</v>
      </c>
      <c r="C7511">
        <v>1400</v>
      </c>
      <c r="D7511">
        <v>1500</v>
      </c>
      <c r="E7511"/>
      <c r="F7511" t="s">
        <v>253</v>
      </c>
      <c r="G7511">
        <v>1</v>
      </c>
      <c r="H7511">
        <v>0</v>
      </c>
      <c r="I7511">
        <v>0</v>
      </c>
      <c r="J7511">
        <v>0</v>
      </c>
      <c r="K7511">
        <v>0</v>
      </c>
      <c r="L7511">
        <v>0</v>
      </c>
      <c r="M7511" t="s">
        <v>7590</v>
      </c>
    </row>
    <row r="7512" spans="1:13">
      <c r="A7512" s="13">
        <f t="shared" si="117"/>
        <v>1</v>
      </c>
      <c r="B7512">
        <v>3012557</v>
      </c>
      <c r="C7512">
        <v>1400</v>
      </c>
      <c r="D7512">
        <v>1500</v>
      </c>
      <c r="E7512"/>
      <c r="F7512" t="s">
        <v>253</v>
      </c>
      <c r="G7512">
        <v>1</v>
      </c>
      <c r="H7512">
        <v>0</v>
      </c>
      <c r="I7512">
        <v>0</v>
      </c>
      <c r="J7512">
        <v>0</v>
      </c>
      <c r="K7512">
        <v>0</v>
      </c>
      <c r="L7512">
        <v>0</v>
      </c>
      <c r="M7512" t="s">
        <v>5434</v>
      </c>
    </row>
    <row r="7513" spans="1:13">
      <c r="A7513" s="13">
        <f t="shared" si="117"/>
        <v>1</v>
      </c>
      <c r="B7513">
        <v>3012560</v>
      </c>
      <c r="C7513">
        <v>1400</v>
      </c>
      <c r="D7513">
        <v>1500</v>
      </c>
      <c r="E7513"/>
      <c r="F7513" t="s">
        <v>253</v>
      </c>
      <c r="G7513">
        <v>1</v>
      </c>
      <c r="H7513">
        <v>0</v>
      </c>
      <c r="I7513">
        <v>0</v>
      </c>
      <c r="J7513">
        <v>0</v>
      </c>
      <c r="K7513">
        <v>0</v>
      </c>
      <c r="L7513">
        <v>0</v>
      </c>
      <c r="M7513" t="s">
        <v>8618</v>
      </c>
    </row>
    <row r="7514" spans="1:13">
      <c r="A7514" s="13">
        <f t="shared" si="117"/>
        <v>6</v>
      </c>
      <c r="B7514">
        <v>3012561</v>
      </c>
      <c r="C7514">
        <v>1400</v>
      </c>
      <c r="D7514">
        <v>1500</v>
      </c>
      <c r="E7514"/>
      <c r="F7514" t="s">
        <v>253</v>
      </c>
      <c r="G7514">
        <v>6</v>
      </c>
      <c r="H7514">
        <v>0</v>
      </c>
      <c r="I7514">
        <v>0</v>
      </c>
      <c r="J7514">
        <v>0</v>
      </c>
      <c r="K7514">
        <v>0</v>
      </c>
      <c r="L7514">
        <v>0</v>
      </c>
      <c r="M7514" t="s">
        <v>5435</v>
      </c>
    </row>
    <row r="7515" spans="1:13">
      <c r="A7515" s="13">
        <f t="shared" si="117"/>
        <v>3</v>
      </c>
      <c r="B7515">
        <v>3012562</v>
      </c>
      <c r="C7515">
        <v>1400</v>
      </c>
      <c r="D7515">
        <v>1500</v>
      </c>
      <c r="E7515"/>
      <c r="F7515" t="s">
        <v>253</v>
      </c>
      <c r="G7515">
        <v>3</v>
      </c>
      <c r="H7515">
        <v>0</v>
      </c>
      <c r="I7515">
        <v>0</v>
      </c>
      <c r="J7515">
        <v>0</v>
      </c>
      <c r="K7515">
        <v>0</v>
      </c>
      <c r="L7515">
        <v>0</v>
      </c>
      <c r="M7515" t="s">
        <v>5436</v>
      </c>
    </row>
    <row r="7516" spans="1:13">
      <c r="A7516" s="13">
        <f t="shared" si="117"/>
        <v>3</v>
      </c>
      <c r="B7516">
        <v>3012563</v>
      </c>
      <c r="C7516">
        <v>1400</v>
      </c>
      <c r="D7516">
        <v>1500</v>
      </c>
      <c r="E7516"/>
      <c r="F7516" t="s">
        <v>253</v>
      </c>
      <c r="G7516">
        <v>3</v>
      </c>
      <c r="H7516">
        <v>0</v>
      </c>
      <c r="I7516">
        <v>0</v>
      </c>
      <c r="J7516">
        <v>0</v>
      </c>
      <c r="K7516">
        <v>0</v>
      </c>
      <c r="L7516">
        <v>0</v>
      </c>
      <c r="M7516" t="s">
        <v>8248</v>
      </c>
    </row>
    <row r="7517" spans="1:13">
      <c r="A7517" s="13">
        <f t="shared" si="117"/>
        <v>1</v>
      </c>
      <c r="B7517">
        <v>3012564</v>
      </c>
      <c r="C7517">
        <v>1400</v>
      </c>
      <c r="D7517">
        <v>1500</v>
      </c>
      <c r="E7517"/>
      <c r="F7517" t="s">
        <v>253</v>
      </c>
      <c r="G7517">
        <v>1</v>
      </c>
      <c r="H7517">
        <v>0</v>
      </c>
      <c r="I7517">
        <v>0</v>
      </c>
      <c r="J7517">
        <v>0</v>
      </c>
      <c r="K7517">
        <v>0</v>
      </c>
      <c r="L7517">
        <v>0</v>
      </c>
      <c r="M7517" t="s">
        <v>5437</v>
      </c>
    </row>
    <row r="7518" spans="1:13">
      <c r="A7518" s="13">
        <f t="shared" si="117"/>
        <v>1</v>
      </c>
      <c r="B7518">
        <v>3012565</v>
      </c>
      <c r="C7518">
        <v>1400</v>
      </c>
      <c r="D7518">
        <v>1500</v>
      </c>
      <c r="E7518"/>
      <c r="F7518" t="s">
        <v>253</v>
      </c>
      <c r="G7518">
        <v>1</v>
      </c>
      <c r="H7518">
        <v>0</v>
      </c>
      <c r="I7518">
        <v>0</v>
      </c>
      <c r="J7518">
        <v>0</v>
      </c>
      <c r="K7518">
        <v>0</v>
      </c>
      <c r="L7518">
        <v>0</v>
      </c>
      <c r="M7518" t="s">
        <v>5438</v>
      </c>
    </row>
    <row r="7519" spans="1:13">
      <c r="A7519" s="13">
        <f t="shared" si="117"/>
        <v>2</v>
      </c>
      <c r="B7519">
        <v>3012570</v>
      </c>
      <c r="C7519">
        <v>1400</v>
      </c>
      <c r="D7519">
        <v>1500</v>
      </c>
      <c r="E7519"/>
      <c r="F7519" t="s">
        <v>253</v>
      </c>
      <c r="G7519">
        <v>2</v>
      </c>
      <c r="H7519">
        <v>0</v>
      </c>
      <c r="I7519">
        <v>0</v>
      </c>
      <c r="J7519">
        <v>0</v>
      </c>
      <c r="K7519">
        <v>0</v>
      </c>
      <c r="L7519">
        <v>0</v>
      </c>
      <c r="M7519" t="s">
        <v>5439</v>
      </c>
    </row>
    <row r="7520" spans="1:13">
      <c r="A7520" s="13">
        <f t="shared" si="117"/>
        <v>4</v>
      </c>
      <c r="B7520">
        <v>3012571</v>
      </c>
      <c r="C7520">
        <v>1400</v>
      </c>
      <c r="D7520">
        <v>1500</v>
      </c>
      <c r="E7520"/>
      <c r="F7520" t="s">
        <v>253</v>
      </c>
      <c r="G7520">
        <v>4</v>
      </c>
      <c r="H7520">
        <v>0</v>
      </c>
      <c r="I7520">
        <v>0</v>
      </c>
      <c r="J7520">
        <v>0</v>
      </c>
      <c r="K7520">
        <v>0</v>
      </c>
      <c r="L7520">
        <v>0</v>
      </c>
      <c r="M7520" t="s">
        <v>5440</v>
      </c>
    </row>
    <row r="7521" spans="1:13">
      <c r="A7521" s="13">
        <f t="shared" si="117"/>
        <v>57</v>
      </c>
      <c r="B7521">
        <v>3012670</v>
      </c>
      <c r="C7521">
        <v>1400</v>
      </c>
      <c r="D7521">
        <v>1500</v>
      </c>
      <c r="E7521"/>
      <c r="F7521" t="s">
        <v>253</v>
      </c>
      <c r="G7521">
        <v>57</v>
      </c>
      <c r="H7521">
        <v>0</v>
      </c>
      <c r="I7521">
        <v>0</v>
      </c>
      <c r="J7521">
        <v>0</v>
      </c>
      <c r="K7521">
        <v>0</v>
      </c>
      <c r="L7521">
        <v>0</v>
      </c>
      <c r="M7521" t="s">
        <v>5441</v>
      </c>
    </row>
    <row r="7522" spans="1:13">
      <c r="A7522" s="13">
        <f t="shared" si="117"/>
        <v>2</v>
      </c>
      <c r="B7522">
        <v>3012673</v>
      </c>
      <c r="C7522">
        <v>1380</v>
      </c>
      <c r="D7522">
        <v>1501</v>
      </c>
      <c r="E7522"/>
      <c r="F7522" t="s">
        <v>253</v>
      </c>
      <c r="G7522">
        <v>2</v>
      </c>
      <c r="H7522">
        <v>0</v>
      </c>
      <c r="I7522">
        <v>0</v>
      </c>
      <c r="J7522">
        <v>0</v>
      </c>
      <c r="K7522">
        <v>0</v>
      </c>
      <c r="L7522">
        <v>0</v>
      </c>
      <c r="M7522" t="s">
        <v>5442</v>
      </c>
    </row>
    <row r="7523" spans="1:13">
      <c r="A7523" s="13">
        <f t="shared" si="117"/>
        <v>4</v>
      </c>
      <c r="B7523">
        <v>3012674</v>
      </c>
      <c r="C7523">
        <v>1380</v>
      </c>
      <c r="D7523">
        <v>1501</v>
      </c>
      <c r="E7523"/>
      <c r="F7523" t="s">
        <v>253</v>
      </c>
      <c r="G7523">
        <v>4</v>
      </c>
      <c r="H7523">
        <v>0</v>
      </c>
      <c r="I7523">
        <v>0</v>
      </c>
      <c r="J7523">
        <v>0</v>
      </c>
      <c r="K7523">
        <v>0</v>
      </c>
      <c r="L7523">
        <v>0</v>
      </c>
      <c r="M7523" t="s">
        <v>5443</v>
      </c>
    </row>
    <row r="7524" spans="1:13">
      <c r="A7524" s="13">
        <f t="shared" si="117"/>
        <v>2</v>
      </c>
      <c r="B7524">
        <v>3012675</v>
      </c>
      <c r="C7524">
        <v>1380</v>
      </c>
      <c r="D7524">
        <v>1501</v>
      </c>
      <c r="E7524"/>
      <c r="F7524" t="s">
        <v>253</v>
      </c>
      <c r="G7524">
        <v>2</v>
      </c>
      <c r="H7524">
        <v>0</v>
      </c>
      <c r="I7524">
        <v>0</v>
      </c>
      <c r="J7524">
        <v>0</v>
      </c>
      <c r="K7524">
        <v>0</v>
      </c>
      <c r="L7524">
        <v>0</v>
      </c>
      <c r="M7524" t="s">
        <v>5444</v>
      </c>
    </row>
    <row r="7525" spans="1:13">
      <c r="A7525" s="13">
        <f t="shared" si="117"/>
        <v>2</v>
      </c>
      <c r="B7525">
        <v>3012676</v>
      </c>
      <c r="C7525">
        <v>1400</v>
      </c>
      <c r="D7525">
        <v>1500</v>
      </c>
      <c r="E7525"/>
      <c r="F7525" t="s">
        <v>253</v>
      </c>
      <c r="G7525">
        <v>2</v>
      </c>
      <c r="H7525">
        <v>0</v>
      </c>
      <c r="I7525">
        <v>0</v>
      </c>
      <c r="J7525">
        <v>0</v>
      </c>
      <c r="K7525">
        <v>0</v>
      </c>
      <c r="L7525">
        <v>0</v>
      </c>
      <c r="M7525" t="s">
        <v>8164</v>
      </c>
    </row>
    <row r="7526" spans="1:13">
      <c r="A7526" s="13">
        <f t="shared" si="117"/>
        <v>2</v>
      </c>
      <c r="B7526">
        <v>3012677</v>
      </c>
      <c r="C7526">
        <v>1400</v>
      </c>
      <c r="D7526">
        <v>1500</v>
      </c>
      <c r="E7526"/>
      <c r="F7526" t="s">
        <v>253</v>
      </c>
      <c r="G7526">
        <v>2</v>
      </c>
      <c r="H7526">
        <v>0</v>
      </c>
      <c r="I7526">
        <v>0</v>
      </c>
      <c r="J7526">
        <v>0</v>
      </c>
      <c r="K7526">
        <v>0</v>
      </c>
      <c r="L7526">
        <v>0</v>
      </c>
      <c r="M7526" t="s">
        <v>5445</v>
      </c>
    </row>
    <row r="7527" spans="1:13">
      <c r="A7527" s="13">
        <f t="shared" si="117"/>
        <v>4</v>
      </c>
      <c r="B7527">
        <v>3012679</v>
      </c>
      <c r="C7527">
        <v>1400</v>
      </c>
      <c r="D7527">
        <v>1500</v>
      </c>
      <c r="E7527"/>
      <c r="F7527" t="s">
        <v>253</v>
      </c>
      <c r="G7527">
        <v>4</v>
      </c>
      <c r="H7527">
        <v>0</v>
      </c>
      <c r="I7527">
        <v>0</v>
      </c>
      <c r="J7527">
        <v>0</v>
      </c>
      <c r="K7527">
        <v>0</v>
      </c>
      <c r="L7527">
        <v>0</v>
      </c>
      <c r="M7527" t="s">
        <v>5446</v>
      </c>
    </row>
    <row r="7528" spans="1:13">
      <c r="A7528" s="13">
        <f t="shared" si="117"/>
        <v>2</v>
      </c>
      <c r="B7528">
        <v>3012684</v>
      </c>
      <c r="C7528">
        <v>1400</v>
      </c>
      <c r="D7528">
        <v>1500</v>
      </c>
      <c r="E7528"/>
      <c r="F7528" t="s">
        <v>253</v>
      </c>
      <c r="G7528">
        <v>2</v>
      </c>
      <c r="H7528">
        <v>0</v>
      </c>
      <c r="I7528">
        <v>0</v>
      </c>
      <c r="J7528">
        <v>0</v>
      </c>
      <c r="K7528">
        <v>0</v>
      </c>
      <c r="L7528">
        <v>0</v>
      </c>
      <c r="M7528" t="s">
        <v>5447</v>
      </c>
    </row>
    <row r="7529" spans="1:13">
      <c r="A7529" s="13">
        <f t="shared" si="117"/>
        <v>43</v>
      </c>
      <c r="B7529">
        <v>3012689</v>
      </c>
      <c r="C7529">
        <v>1400</v>
      </c>
      <c r="D7529">
        <v>1500</v>
      </c>
      <c r="E7529"/>
      <c r="F7529" t="s">
        <v>253</v>
      </c>
      <c r="G7529">
        <v>43</v>
      </c>
      <c r="H7529">
        <v>0</v>
      </c>
      <c r="I7529">
        <v>0</v>
      </c>
      <c r="J7529">
        <v>0</v>
      </c>
      <c r="K7529">
        <v>0</v>
      </c>
      <c r="L7529">
        <v>0</v>
      </c>
      <c r="M7529" t="s">
        <v>5155</v>
      </c>
    </row>
    <row r="7530" spans="1:13">
      <c r="A7530" s="13">
        <f t="shared" si="117"/>
        <v>2</v>
      </c>
      <c r="B7530">
        <v>3012690</v>
      </c>
      <c r="C7530">
        <v>1400</v>
      </c>
      <c r="D7530">
        <v>1500</v>
      </c>
      <c r="E7530"/>
      <c r="F7530" t="s">
        <v>253</v>
      </c>
      <c r="G7530">
        <v>2</v>
      </c>
      <c r="H7530">
        <v>0</v>
      </c>
      <c r="I7530">
        <v>0</v>
      </c>
      <c r="J7530">
        <v>0</v>
      </c>
      <c r="K7530">
        <v>0</v>
      </c>
      <c r="L7530">
        <v>0</v>
      </c>
      <c r="M7530" t="s">
        <v>5448</v>
      </c>
    </row>
    <row r="7531" spans="1:13">
      <c r="A7531" s="13">
        <f t="shared" si="117"/>
        <v>7</v>
      </c>
      <c r="B7531">
        <v>3012691</v>
      </c>
      <c r="C7531">
        <v>1400</v>
      </c>
      <c r="D7531">
        <v>1500</v>
      </c>
      <c r="E7531"/>
      <c r="F7531" t="s">
        <v>253</v>
      </c>
      <c r="G7531">
        <v>7</v>
      </c>
      <c r="H7531">
        <v>0</v>
      </c>
      <c r="I7531">
        <v>0</v>
      </c>
      <c r="J7531">
        <v>0</v>
      </c>
      <c r="K7531">
        <v>0</v>
      </c>
      <c r="L7531">
        <v>0</v>
      </c>
      <c r="M7531" t="s">
        <v>5449</v>
      </c>
    </row>
    <row r="7532" spans="1:13">
      <c r="A7532" s="13">
        <f t="shared" si="117"/>
        <v>3</v>
      </c>
      <c r="B7532">
        <v>3012692</v>
      </c>
      <c r="C7532">
        <v>1400</v>
      </c>
      <c r="D7532">
        <v>1500</v>
      </c>
      <c r="E7532"/>
      <c r="F7532" t="s">
        <v>253</v>
      </c>
      <c r="G7532">
        <v>3</v>
      </c>
      <c r="H7532">
        <v>0</v>
      </c>
      <c r="I7532">
        <v>0</v>
      </c>
      <c r="J7532">
        <v>0</v>
      </c>
      <c r="K7532">
        <v>0</v>
      </c>
      <c r="L7532">
        <v>0</v>
      </c>
      <c r="M7532" t="s">
        <v>9004</v>
      </c>
    </row>
    <row r="7533" spans="1:13">
      <c r="A7533" s="13">
        <f t="shared" si="117"/>
        <v>2</v>
      </c>
      <c r="B7533">
        <v>3012693</v>
      </c>
      <c r="C7533">
        <v>1400</v>
      </c>
      <c r="D7533">
        <v>1500</v>
      </c>
      <c r="E7533"/>
      <c r="F7533" t="s">
        <v>253</v>
      </c>
      <c r="G7533">
        <v>2</v>
      </c>
      <c r="H7533">
        <v>0</v>
      </c>
      <c r="I7533">
        <v>0</v>
      </c>
      <c r="J7533">
        <v>0</v>
      </c>
      <c r="K7533">
        <v>0</v>
      </c>
      <c r="L7533">
        <v>0</v>
      </c>
      <c r="M7533" t="s">
        <v>7987</v>
      </c>
    </row>
    <row r="7534" spans="1:13">
      <c r="A7534" s="13">
        <f t="shared" si="117"/>
        <v>1</v>
      </c>
      <c r="B7534">
        <v>3012694</v>
      </c>
      <c r="C7534">
        <v>1400</v>
      </c>
      <c r="D7534">
        <v>1500</v>
      </c>
      <c r="E7534"/>
      <c r="F7534" t="s">
        <v>253</v>
      </c>
      <c r="G7534">
        <v>1</v>
      </c>
      <c r="H7534">
        <v>0</v>
      </c>
      <c r="I7534">
        <v>0</v>
      </c>
      <c r="J7534">
        <v>0</v>
      </c>
      <c r="K7534">
        <v>0</v>
      </c>
      <c r="L7534">
        <v>0</v>
      </c>
      <c r="M7534" t="s">
        <v>5450</v>
      </c>
    </row>
    <row r="7535" spans="1:13">
      <c r="A7535" s="13">
        <f t="shared" si="117"/>
        <v>3</v>
      </c>
      <c r="B7535">
        <v>3012695</v>
      </c>
      <c r="C7535">
        <v>1400</v>
      </c>
      <c r="D7535">
        <v>1500</v>
      </c>
      <c r="E7535"/>
      <c r="F7535" t="s">
        <v>253</v>
      </c>
      <c r="G7535">
        <v>3</v>
      </c>
      <c r="H7535">
        <v>0</v>
      </c>
      <c r="I7535">
        <v>0</v>
      </c>
      <c r="J7535">
        <v>0</v>
      </c>
      <c r="K7535">
        <v>0</v>
      </c>
      <c r="L7535">
        <v>0</v>
      </c>
      <c r="M7535" t="s">
        <v>5451</v>
      </c>
    </row>
    <row r="7536" spans="1:13">
      <c r="A7536" s="13">
        <f t="shared" si="117"/>
        <v>6</v>
      </c>
      <c r="B7536">
        <v>3012696</v>
      </c>
      <c r="C7536">
        <v>1400</v>
      </c>
      <c r="D7536">
        <v>1500</v>
      </c>
      <c r="E7536"/>
      <c r="F7536" t="s">
        <v>253</v>
      </c>
      <c r="G7536">
        <v>6</v>
      </c>
      <c r="H7536">
        <v>0</v>
      </c>
      <c r="I7536">
        <v>0</v>
      </c>
      <c r="J7536">
        <v>0</v>
      </c>
      <c r="K7536">
        <v>0</v>
      </c>
      <c r="L7536">
        <v>0</v>
      </c>
      <c r="M7536" t="s">
        <v>5452</v>
      </c>
    </row>
    <row r="7537" spans="1:13">
      <c r="A7537" s="13">
        <f t="shared" si="117"/>
        <v>2</v>
      </c>
      <c r="B7537">
        <v>3012697</v>
      </c>
      <c r="C7537">
        <v>1400</v>
      </c>
      <c r="D7537">
        <v>1500</v>
      </c>
      <c r="E7537"/>
      <c r="F7537" t="s">
        <v>253</v>
      </c>
      <c r="G7537">
        <v>2</v>
      </c>
      <c r="H7537">
        <v>0</v>
      </c>
      <c r="I7537">
        <v>0</v>
      </c>
      <c r="J7537">
        <v>0</v>
      </c>
      <c r="K7537">
        <v>0</v>
      </c>
      <c r="L7537">
        <v>0</v>
      </c>
      <c r="M7537" t="s">
        <v>5453</v>
      </c>
    </row>
    <row r="7538" spans="1:13">
      <c r="A7538" s="13">
        <f t="shared" si="117"/>
        <v>1</v>
      </c>
      <c r="B7538">
        <v>3012698</v>
      </c>
      <c r="C7538">
        <v>1400</v>
      </c>
      <c r="D7538">
        <v>1500</v>
      </c>
      <c r="E7538"/>
      <c r="F7538" t="s">
        <v>253</v>
      </c>
      <c r="G7538">
        <v>1</v>
      </c>
      <c r="H7538">
        <v>0</v>
      </c>
      <c r="I7538">
        <v>0</v>
      </c>
      <c r="J7538">
        <v>0</v>
      </c>
      <c r="K7538">
        <v>0</v>
      </c>
      <c r="L7538">
        <v>0</v>
      </c>
      <c r="M7538" t="s">
        <v>5454</v>
      </c>
    </row>
    <row r="7539" spans="1:13">
      <c r="A7539" s="13">
        <f t="shared" si="117"/>
        <v>1</v>
      </c>
      <c r="B7539">
        <v>3012699</v>
      </c>
      <c r="C7539">
        <v>1400</v>
      </c>
      <c r="D7539">
        <v>1500</v>
      </c>
      <c r="E7539"/>
      <c r="F7539" t="s">
        <v>253</v>
      </c>
      <c r="G7539">
        <v>1</v>
      </c>
      <c r="H7539">
        <v>0</v>
      </c>
      <c r="I7539">
        <v>0</v>
      </c>
      <c r="J7539">
        <v>0</v>
      </c>
      <c r="K7539">
        <v>0</v>
      </c>
      <c r="L7539">
        <v>0</v>
      </c>
      <c r="M7539" t="s">
        <v>5455</v>
      </c>
    </row>
    <row r="7540" spans="1:13">
      <c r="A7540" s="13">
        <f t="shared" si="117"/>
        <v>3</v>
      </c>
      <c r="B7540">
        <v>3012704</v>
      </c>
      <c r="C7540">
        <v>1400</v>
      </c>
      <c r="D7540">
        <v>1500</v>
      </c>
      <c r="E7540"/>
      <c r="F7540" t="s">
        <v>253</v>
      </c>
      <c r="G7540">
        <v>3</v>
      </c>
      <c r="H7540">
        <v>0</v>
      </c>
      <c r="I7540">
        <v>0</v>
      </c>
      <c r="J7540">
        <v>0</v>
      </c>
      <c r="K7540">
        <v>0</v>
      </c>
      <c r="L7540">
        <v>0</v>
      </c>
      <c r="M7540" t="s">
        <v>5456</v>
      </c>
    </row>
    <row r="7541" spans="1:13">
      <c r="A7541" s="13">
        <f t="shared" si="117"/>
        <v>3</v>
      </c>
      <c r="B7541">
        <v>3012705</v>
      </c>
      <c r="C7541">
        <v>1400</v>
      </c>
      <c r="D7541">
        <v>1500</v>
      </c>
      <c r="E7541"/>
      <c r="F7541" t="s">
        <v>253</v>
      </c>
      <c r="G7541">
        <v>3</v>
      </c>
      <c r="H7541">
        <v>0</v>
      </c>
      <c r="I7541">
        <v>0</v>
      </c>
      <c r="J7541">
        <v>0</v>
      </c>
      <c r="K7541">
        <v>0</v>
      </c>
      <c r="L7541">
        <v>0</v>
      </c>
      <c r="M7541" t="s">
        <v>5457</v>
      </c>
    </row>
    <row r="7542" spans="1:13">
      <c r="A7542" s="13">
        <f t="shared" si="117"/>
        <v>9</v>
      </c>
      <c r="B7542">
        <v>3012711</v>
      </c>
      <c r="C7542">
        <v>1400</v>
      </c>
      <c r="D7542">
        <v>1500</v>
      </c>
      <c r="E7542"/>
      <c r="F7542" t="s">
        <v>253</v>
      </c>
      <c r="G7542">
        <v>9</v>
      </c>
      <c r="H7542">
        <v>0</v>
      </c>
      <c r="I7542">
        <v>0</v>
      </c>
      <c r="J7542">
        <v>0</v>
      </c>
      <c r="K7542">
        <v>0</v>
      </c>
      <c r="L7542">
        <v>0</v>
      </c>
      <c r="M7542" t="s">
        <v>7746</v>
      </c>
    </row>
    <row r="7543" spans="1:13">
      <c r="A7543" s="13">
        <f t="shared" si="117"/>
        <v>2</v>
      </c>
      <c r="B7543">
        <v>3012715</v>
      </c>
      <c r="C7543">
        <v>1380</v>
      </c>
      <c r="D7543">
        <v>1501</v>
      </c>
      <c r="E7543"/>
      <c r="F7543" t="s">
        <v>253</v>
      </c>
      <c r="G7543">
        <v>2</v>
      </c>
      <c r="H7543">
        <v>0</v>
      </c>
      <c r="I7543">
        <v>0</v>
      </c>
      <c r="J7543">
        <v>0</v>
      </c>
      <c r="K7543">
        <v>0</v>
      </c>
      <c r="L7543">
        <v>0</v>
      </c>
      <c r="M7543" t="s">
        <v>5458</v>
      </c>
    </row>
    <row r="7544" spans="1:13">
      <c r="A7544" s="13">
        <f t="shared" si="117"/>
        <v>4</v>
      </c>
      <c r="B7544">
        <v>3012716</v>
      </c>
      <c r="C7544">
        <v>1400</v>
      </c>
      <c r="D7544">
        <v>1500</v>
      </c>
      <c r="E7544"/>
      <c r="F7544" t="s">
        <v>253</v>
      </c>
      <c r="G7544">
        <v>4</v>
      </c>
      <c r="H7544">
        <v>0</v>
      </c>
      <c r="I7544">
        <v>0</v>
      </c>
      <c r="J7544">
        <v>0</v>
      </c>
      <c r="K7544">
        <v>0</v>
      </c>
      <c r="L7544">
        <v>0</v>
      </c>
      <c r="M7544" t="s">
        <v>5459</v>
      </c>
    </row>
    <row r="7545" spans="1:13">
      <c r="A7545" s="13">
        <f t="shared" si="117"/>
        <v>1</v>
      </c>
      <c r="B7545">
        <v>3012717</v>
      </c>
      <c r="C7545">
        <v>1400</v>
      </c>
      <c r="D7545">
        <v>1500</v>
      </c>
      <c r="E7545"/>
      <c r="F7545" t="s">
        <v>253</v>
      </c>
      <c r="G7545">
        <v>1</v>
      </c>
      <c r="H7545">
        <v>0</v>
      </c>
      <c r="I7545">
        <v>0</v>
      </c>
      <c r="J7545">
        <v>0</v>
      </c>
      <c r="K7545">
        <v>0</v>
      </c>
      <c r="L7545">
        <v>0</v>
      </c>
      <c r="M7545" t="s">
        <v>7851</v>
      </c>
    </row>
    <row r="7546" spans="1:13">
      <c r="A7546" s="13">
        <f t="shared" si="117"/>
        <v>11</v>
      </c>
      <c r="B7546">
        <v>3012718</v>
      </c>
      <c r="C7546">
        <v>1380</v>
      </c>
      <c r="D7546">
        <v>1500</v>
      </c>
      <c r="E7546"/>
      <c r="F7546" t="s">
        <v>253</v>
      </c>
      <c r="G7546">
        <v>11</v>
      </c>
      <c r="H7546">
        <v>0</v>
      </c>
      <c r="I7546">
        <v>0</v>
      </c>
      <c r="J7546">
        <v>0</v>
      </c>
      <c r="K7546">
        <v>0</v>
      </c>
      <c r="L7546">
        <v>0</v>
      </c>
      <c r="M7546" t="s">
        <v>5460</v>
      </c>
    </row>
    <row r="7547" spans="1:13">
      <c r="A7547" s="13">
        <f t="shared" si="117"/>
        <v>2</v>
      </c>
      <c r="B7547">
        <v>3012718</v>
      </c>
      <c r="C7547">
        <v>1400</v>
      </c>
      <c r="D7547">
        <v>1500</v>
      </c>
      <c r="E7547"/>
      <c r="F7547" t="s">
        <v>253</v>
      </c>
      <c r="G7547">
        <v>2</v>
      </c>
      <c r="H7547">
        <v>0</v>
      </c>
      <c r="I7547">
        <v>0</v>
      </c>
      <c r="J7547">
        <v>0</v>
      </c>
      <c r="K7547">
        <v>0</v>
      </c>
      <c r="L7547">
        <v>0</v>
      </c>
      <c r="M7547" t="s">
        <v>5460</v>
      </c>
    </row>
    <row r="7548" spans="1:13">
      <c r="A7548" s="13">
        <f t="shared" si="117"/>
        <v>29</v>
      </c>
      <c r="B7548">
        <v>3012719</v>
      </c>
      <c r="C7548">
        <v>1380</v>
      </c>
      <c r="D7548">
        <v>1500</v>
      </c>
      <c r="E7548"/>
      <c r="F7548" t="s">
        <v>253</v>
      </c>
      <c r="G7548">
        <v>29</v>
      </c>
      <c r="H7548">
        <v>0</v>
      </c>
      <c r="I7548">
        <v>0</v>
      </c>
      <c r="J7548">
        <v>0</v>
      </c>
      <c r="K7548">
        <v>0</v>
      </c>
      <c r="L7548">
        <v>0</v>
      </c>
      <c r="M7548" t="s">
        <v>5461</v>
      </c>
    </row>
    <row r="7549" spans="1:13">
      <c r="A7549" s="13">
        <f t="shared" si="117"/>
        <v>1</v>
      </c>
      <c r="B7549">
        <v>3012719</v>
      </c>
      <c r="C7549">
        <v>1400</v>
      </c>
      <c r="D7549">
        <v>1500</v>
      </c>
      <c r="E7549"/>
      <c r="F7549" t="s">
        <v>253</v>
      </c>
      <c r="G7549">
        <v>1</v>
      </c>
      <c r="H7549">
        <v>0</v>
      </c>
      <c r="I7549">
        <v>0</v>
      </c>
      <c r="J7549">
        <v>0</v>
      </c>
      <c r="K7549">
        <v>0</v>
      </c>
      <c r="L7549">
        <v>0</v>
      </c>
      <c r="M7549" t="s">
        <v>5461</v>
      </c>
    </row>
    <row r="7550" spans="1:13">
      <c r="A7550" s="13">
        <f t="shared" si="117"/>
        <v>1</v>
      </c>
      <c r="B7550">
        <v>3012720</v>
      </c>
      <c r="C7550">
        <v>1400</v>
      </c>
      <c r="D7550">
        <v>1500</v>
      </c>
      <c r="E7550"/>
      <c r="F7550" t="s">
        <v>253</v>
      </c>
      <c r="G7550">
        <v>1</v>
      </c>
      <c r="H7550">
        <v>0</v>
      </c>
      <c r="I7550">
        <v>0</v>
      </c>
      <c r="J7550">
        <v>0</v>
      </c>
      <c r="K7550">
        <v>0</v>
      </c>
      <c r="L7550">
        <v>0</v>
      </c>
      <c r="M7550" t="s">
        <v>5462</v>
      </c>
    </row>
    <row r="7551" spans="1:13">
      <c r="A7551" s="13">
        <f t="shared" si="117"/>
        <v>117</v>
      </c>
      <c r="B7551">
        <v>3012721</v>
      </c>
      <c r="C7551">
        <v>1400</v>
      </c>
      <c r="D7551">
        <v>1500</v>
      </c>
      <c r="E7551"/>
      <c r="F7551" t="s">
        <v>253</v>
      </c>
      <c r="G7551">
        <v>117</v>
      </c>
      <c r="H7551">
        <v>0</v>
      </c>
      <c r="I7551">
        <v>0</v>
      </c>
      <c r="J7551">
        <v>0</v>
      </c>
      <c r="K7551">
        <v>0</v>
      </c>
      <c r="L7551">
        <v>0</v>
      </c>
      <c r="M7551" t="s">
        <v>5463</v>
      </c>
    </row>
    <row r="7552" spans="1:13">
      <c r="A7552" s="13">
        <f t="shared" si="117"/>
        <v>15</v>
      </c>
      <c r="B7552">
        <v>3012723</v>
      </c>
      <c r="C7552">
        <v>1400</v>
      </c>
      <c r="D7552">
        <v>1500</v>
      </c>
      <c r="E7552"/>
      <c r="F7552" t="s">
        <v>253</v>
      </c>
      <c r="G7552">
        <v>15</v>
      </c>
      <c r="H7552">
        <v>0</v>
      </c>
      <c r="I7552">
        <v>0</v>
      </c>
      <c r="J7552">
        <v>0</v>
      </c>
      <c r="K7552">
        <v>0</v>
      </c>
      <c r="L7552">
        <v>0</v>
      </c>
      <c r="M7552" t="s">
        <v>5464</v>
      </c>
    </row>
    <row r="7553" spans="1:13">
      <c r="A7553" s="13">
        <f t="shared" si="117"/>
        <v>93</v>
      </c>
      <c r="B7553">
        <v>3012724</v>
      </c>
      <c r="C7553">
        <v>1400</v>
      </c>
      <c r="D7553">
        <v>1500</v>
      </c>
      <c r="E7553"/>
      <c r="F7553" t="s">
        <v>253</v>
      </c>
      <c r="G7553">
        <v>93</v>
      </c>
      <c r="H7553">
        <v>0</v>
      </c>
      <c r="I7553">
        <v>0</v>
      </c>
      <c r="J7553">
        <v>0</v>
      </c>
      <c r="K7553">
        <v>0</v>
      </c>
      <c r="L7553">
        <v>0</v>
      </c>
      <c r="M7553" t="s">
        <v>5465</v>
      </c>
    </row>
    <row r="7554" spans="1:13">
      <c r="A7554" s="13">
        <f t="shared" si="117"/>
        <v>13</v>
      </c>
      <c r="B7554">
        <v>3012725</v>
      </c>
      <c r="C7554">
        <v>1400</v>
      </c>
      <c r="D7554">
        <v>1500</v>
      </c>
      <c r="E7554"/>
      <c r="F7554" t="s">
        <v>253</v>
      </c>
      <c r="G7554">
        <v>13</v>
      </c>
      <c r="H7554">
        <v>0</v>
      </c>
      <c r="I7554">
        <v>0</v>
      </c>
      <c r="J7554">
        <v>0</v>
      </c>
      <c r="K7554">
        <v>0</v>
      </c>
      <c r="L7554">
        <v>0</v>
      </c>
      <c r="M7554" t="s">
        <v>5466</v>
      </c>
    </row>
    <row r="7555" spans="1:13">
      <c r="A7555" s="13">
        <f t="shared" ref="A7555:A7618" si="118">G7555+H7555+I7555</f>
        <v>45</v>
      </c>
      <c r="B7555">
        <v>3012726</v>
      </c>
      <c r="C7555">
        <v>1400</v>
      </c>
      <c r="D7555">
        <v>1500</v>
      </c>
      <c r="E7555"/>
      <c r="F7555" t="s">
        <v>253</v>
      </c>
      <c r="G7555">
        <v>45</v>
      </c>
      <c r="H7555">
        <v>0</v>
      </c>
      <c r="I7555">
        <v>0</v>
      </c>
      <c r="J7555">
        <v>0</v>
      </c>
      <c r="K7555">
        <v>0</v>
      </c>
      <c r="L7555">
        <v>0</v>
      </c>
      <c r="M7555" t="s">
        <v>5467</v>
      </c>
    </row>
    <row r="7556" spans="1:13">
      <c r="A7556" s="13">
        <f t="shared" si="118"/>
        <v>23</v>
      </c>
      <c r="B7556">
        <v>3012727</v>
      </c>
      <c r="C7556">
        <v>1400</v>
      </c>
      <c r="D7556">
        <v>1500</v>
      </c>
      <c r="E7556"/>
      <c r="F7556" t="s">
        <v>253</v>
      </c>
      <c r="G7556">
        <v>23</v>
      </c>
      <c r="H7556">
        <v>0</v>
      </c>
      <c r="I7556">
        <v>0</v>
      </c>
      <c r="J7556">
        <v>0</v>
      </c>
      <c r="K7556">
        <v>0</v>
      </c>
      <c r="L7556">
        <v>0</v>
      </c>
      <c r="M7556" t="s">
        <v>5468</v>
      </c>
    </row>
    <row r="7557" spans="1:13">
      <c r="A7557" s="13">
        <f t="shared" si="118"/>
        <v>4</v>
      </c>
      <c r="B7557">
        <v>3012728</v>
      </c>
      <c r="C7557">
        <v>1400</v>
      </c>
      <c r="D7557">
        <v>1500</v>
      </c>
      <c r="E7557"/>
      <c r="F7557" t="s">
        <v>253</v>
      </c>
      <c r="G7557">
        <v>4</v>
      </c>
      <c r="H7557">
        <v>0</v>
      </c>
      <c r="I7557">
        <v>0</v>
      </c>
      <c r="J7557">
        <v>0</v>
      </c>
      <c r="K7557">
        <v>0</v>
      </c>
      <c r="L7557">
        <v>0</v>
      </c>
      <c r="M7557" t="s">
        <v>5469</v>
      </c>
    </row>
    <row r="7558" spans="1:13">
      <c r="A7558" s="13">
        <f t="shared" si="118"/>
        <v>1</v>
      </c>
      <c r="B7558">
        <v>3012729</v>
      </c>
      <c r="C7558">
        <v>1400</v>
      </c>
      <c r="D7558">
        <v>1500</v>
      </c>
      <c r="E7558"/>
      <c r="F7558" t="s">
        <v>253</v>
      </c>
      <c r="G7558">
        <v>1</v>
      </c>
      <c r="H7558">
        <v>0</v>
      </c>
      <c r="I7558">
        <v>0</v>
      </c>
      <c r="J7558">
        <v>0</v>
      </c>
      <c r="K7558">
        <v>0</v>
      </c>
      <c r="L7558">
        <v>0</v>
      </c>
      <c r="M7558" t="s">
        <v>5470</v>
      </c>
    </row>
    <row r="7559" spans="1:13">
      <c r="A7559" s="13">
        <f t="shared" si="118"/>
        <v>4</v>
      </c>
      <c r="B7559">
        <v>3012730</v>
      </c>
      <c r="C7559">
        <v>1400</v>
      </c>
      <c r="D7559">
        <v>1500</v>
      </c>
      <c r="E7559"/>
      <c r="F7559" t="s">
        <v>253</v>
      </c>
      <c r="G7559">
        <v>4</v>
      </c>
      <c r="H7559">
        <v>0</v>
      </c>
      <c r="I7559">
        <v>0</v>
      </c>
      <c r="J7559">
        <v>0</v>
      </c>
      <c r="K7559">
        <v>0</v>
      </c>
      <c r="L7559">
        <v>0</v>
      </c>
      <c r="M7559" t="s">
        <v>5471</v>
      </c>
    </row>
    <row r="7560" spans="1:13">
      <c r="A7560" s="13">
        <f t="shared" si="118"/>
        <v>21</v>
      </c>
      <c r="B7560">
        <v>3012731</v>
      </c>
      <c r="C7560">
        <v>1400</v>
      </c>
      <c r="D7560">
        <v>1500</v>
      </c>
      <c r="E7560"/>
      <c r="F7560" t="s">
        <v>253</v>
      </c>
      <c r="G7560">
        <v>21</v>
      </c>
      <c r="H7560">
        <v>0</v>
      </c>
      <c r="I7560">
        <v>0</v>
      </c>
      <c r="J7560">
        <v>0</v>
      </c>
      <c r="K7560">
        <v>0</v>
      </c>
      <c r="L7560">
        <v>0</v>
      </c>
      <c r="M7560" t="s">
        <v>5472</v>
      </c>
    </row>
    <row r="7561" spans="1:13">
      <c r="A7561" s="13">
        <f t="shared" si="118"/>
        <v>1</v>
      </c>
      <c r="B7561">
        <v>3012732</v>
      </c>
      <c r="C7561">
        <v>1400</v>
      </c>
      <c r="D7561">
        <v>1500</v>
      </c>
      <c r="E7561"/>
      <c r="F7561" t="s">
        <v>253</v>
      </c>
      <c r="G7561">
        <v>1</v>
      </c>
      <c r="H7561">
        <v>0</v>
      </c>
      <c r="I7561">
        <v>0</v>
      </c>
      <c r="J7561">
        <v>0</v>
      </c>
      <c r="K7561">
        <v>0</v>
      </c>
      <c r="L7561">
        <v>0</v>
      </c>
      <c r="M7561" t="s">
        <v>5473</v>
      </c>
    </row>
    <row r="7562" spans="1:13">
      <c r="A7562" s="13">
        <f t="shared" si="118"/>
        <v>1</v>
      </c>
      <c r="B7562">
        <v>3012739</v>
      </c>
      <c r="C7562">
        <v>1400</v>
      </c>
      <c r="D7562">
        <v>1500</v>
      </c>
      <c r="E7562"/>
      <c r="F7562" t="s">
        <v>253</v>
      </c>
      <c r="G7562">
        <v>1</v>
      </c>
      <c r="H7562">
        <v>0</v>
      </c>
      <c r="I7562">
        <v>0</v>
      </c>
      <c r="J7562">
        <v>0</v>
      </c>
      <c r="K7562">
        <v>0</v>
      </c>
      <c r="L7562">
        <v>0</v>
      </c>
      <c r="M7562" t="s">
        <v>7747</v>
      </c>
    </row>
    <row r="7563" spans="1:13">
      <c r="A7563" s="13">
        <f t="shared" si="118"/>
        <v>4</v>
      </c>
      <c r="B7563">
        <v>3012740</v>
      </c>
      <c r="C7563">
        <v>1400</v>
      </c>
      <c r="D7563">
        <v>1500</v>
      </c>
      <c r="E7563"/>
      <c r="F7563" t="s">
        <v>253</v>
      </c>
      <c r="G7563">
        <v>4</v>
      </c>
      <c r="H7563">
        <v>0</v>
      </c>
      <c r="I7563">
        <v>0</v>
      </c>
      <c r="J7563">
        <v>0</v>
      </c>
      <c r="K7563">
        <v>0</v>
      </c>
      <c r="L7563">
        <v>0</v>
      </c>
      <c r="M7563" t="s">
        <v>5474</v>
      </c>
    </row>
    <row r="7564" spans="1:13">
      <c r="A7564" s="13">
        <f t="shared" si="118"/>
        <v>1</v>
      </c>
      <c r="B7564">
        <v>3012741</v>
      </c>
      <c r="C7564">
        <v>1400</v>
      </c>
      <c r="D7564">
        <v>1500</v>
      </c>
      <c r="E7564"/>
      <c r="F7564" t="s">
        <v>253</v>
      </c>
      <c r="G7564">
        <v>1</v>
      </c>
      <c r="H7564">
        <v>0</v>
      </c>
      <c r="I7564">
        <v>0</v>
      </c>
      <c r="J7564">
        <v>0</v>
      </c>
      <c r="K7564">
        <v>0</v>
      </c>
      <c r="L7564">
        <v>0</v>
      </c>
      <c r="M7564" t="s">
        <v>8451</v>
      </c>
    </row>
    <row r="7565" spans="1:13">
      <c r="A7565" s="13">
        <f t="shared" si="118"/>
        <v>1</v>
      </c>
      <c r="B7565">
        <v>3012742</v>
      </c>
      <c r="C7565">
        <v>1400</v>
      </c>
      <c r="D7565">
        <v>1500</v>
      </c>
      <c r="E7565"/>
      <c r="F7565" t="s">
        <v>253</v>
      </c>
      <c r="G7565">
        <v>1</v>
      </c>
      <c r="H7565">
        <v>0</v>
      </c>
      <c r="I7565">
        <v>0</v>
      </c>
      <c r="J7565">
        <v>0</v>
      </c>
      <c r="K7565">
        <v>0</v>
      </c>
      <c r="L7565">
        <v>0</v>
      </c>
      <c r="M7565" t="s">
        <v>5475</v>
      </c>
    </row>
    <row r="7566" spans="1:13">
      <c r="A7566" s="13">
        <f t="shared" si="118"/>
        <v>1</v>
      </c>
      <c r="B7566">
        <v>3012743</v>
      </c>
      <c r="C7566">
        <v>1400</v>
      </c>
      <c r="D7566">
        <v>1500</v>
      </c>
      <c r="E7566"/>
      <c r="F7566" t="s">
        <v>253</v>
      </c>
      <c r="G7566">
        <v>1</v>
      </c>
      <c r="H7566">
        <v>0</v>
      </c>
      <c r="I7566">
        <v>0</v>
      </c>
      <c r="J7566">
        <v>0</v>
      </c>
      <c r="K7566">
        <v>0</v>
      </c>
      <c r="L7566">
        <v>0</v>
      </c>
      <c r="M7566" t="s">
        <v>5476</v>
      </c>
    </row>
    <row r="7567" spans="1:13">
      <c r="A7567" s="13">
        <f t="shared" si="118"/>
        <v>1</v>
      </c>
      <c r="B7567">
        <v>3012745</v>
      </c>
      <c r="C7567">
        <v>1380</v>
      </c>
      <c r="D7567">
        <v>1500</v>
      </c>
      <c r="E7567"/>
      <c r="F7567" t="s">
        <v>253</v>
      </c>
      <c r="G7567">
        <v>1</v>
      </c>
      <c r="H7567">
        <v>0</v>
      </c>
      <c r="I7567">
        <v>0</v>
      </c>
      <c r="J7567">
        <v>0</v>
      </c>
      <c r="K7567">
        <v>0</v>
      </c>
      <c r="L7567">
        <v>0</v>
      </c>
      <c r="M7567" t="s">
        <v>8674</v>
      </c>
    </row>
    <row r="7568" spans="1:13">
      <c r="A7568" s="13">
        <f t="shared" si="118"/>
        <v>5</v>
      </c>
      <c r="B7568">
        <v>3012746</v>
      </c>
      <c r="C7568">
        <v>1380</v>
      </c>
      <c r="D7568">
        <v>1500</v>
      </c>
      <c r="E7568"/>
      <c r="F7568" t="s">
        <v>253</v>
      </c>
      <c r="G7568">
        <v>5</v>
      </c>
      <c r="H7568">
        <v>0</v>
      </c>
      <c r="I7568">
        <v>0</v>
      </c>
      <c r="J7568">
        <v>0</v>
      </c>
      <c r="K7568">
        <v>0</v>
      </c>
      <c r="L7568">
        <v>0</v>
      </c>
      <c r="M7568" t="s">
        <v>5477</v>
      </c>
    </row>
    <row r="7569" spans="1:13">
      <c r="A7569" s="13">
        <f t="shared" si="118"/>
        <v>2</v>
      </c>
      <c r="B7569">
        <v>3012747</v>
      </c>
      <c r="C7569">
        <v>1380</v>
      </c>
      <c r="D7569">
        <v>1500</v>
      </c>
      <c r="E7569"/>
      <c r="F7569" t="s">
        <v>253</v>
      </c>
      <c r="G7569">
        <v>2</v>
      </c>
      <c r="H7569">
        <v>0</v>
      </c>
      <c r="I7569">
        <v>0</v>
      </c>
      <c r="J7569">
        <v>0</v>
      </c>
      <c r="K7569">
        <v>0</v>
      </c>
      <c r="L7569">
        <v>0</v>
      </c>
      <c r="M7569" t="s">
        <v>7951</v>
      </c>
    </row>
    <row r="7570" spans="1:13">
      <c r="A7570" s="13">
        <f t="shared" si="118"/>
        <v>1</v>
      </c>
      <c r="B7570">
        <v>3012748</v>
      </c>
      <c r="C7570">
        <v>1380</v>
      </c>
      <c r="D7570">
        <v>1500</v>
      </c>
      <c r="E7570"/>
      <c r="F7570" t="s">
        <v>253</v>
      </c>
      <c r="G7570">
        <v>1</v>
      </c>
      <c r="H7570">
        <v>0</v>
      </c>
      <c r="I7570">
        <v>0</v>
      </c>
      <c r="J7570">
        <v>0</v>
      </c>
      <c r="K7570">
        <v>0</v>
      </c>
      <c r="L7570">
        <v>0</v>
      </c>
      <c r="M7570" t="s">
        <v>5478</v>
      </c>
    </row>
    <row r="7571" spans="1:13">
      <c r="A7571" s="13">
        <f t="shared" si="118"/>
        <v>1</v>
      </c>
      <c r="B7571">
        <v>3012749</v>
      </c>
      <c r="C7571">
        <v>1380</v>
      </c>
      <c r="D7571">
        <v>1500</v>
      </c>
      <c r="E7571"/>
      <c r="F7571" t="s">
        <v>253</v>
      </c>
      <c r="G7571">
        <v>1</v>
      </c>
      <c r="H7571">
        <v>0</v>
      </c>
      <c r="I7571">
        <v>0</v>
      </c>
      <c r="J7571">
        <v>0</v>
      </c>
      <c r="K7571">
        <v>0</v>
      </c>
      <c r="L7571">
        <v>0</v>
      </c>
      <c r="M7571" t="s">
        <v>5479</v>
      </c>
    </row>
    <row r="7572" spans="1:13">
      <c r="A7572" s="13">
        <f t="shared" si="118"/>
        <v>14</v>
      </c>
      <c r="B7572">
        <v>3012750</v>
      </c>
      <c r="C7572">
        <v>1380</v>
      </c>
      <c r="D7572">
        <v>1500</v>
      </c>
      <c r="E7572"/>
      <c r="F7572" t="s">
        <v>253</v>
      </c>
      <c r="G7572">
        <v>14</v>
      </c>
      <c r="H7572">
        <v>0</v>
      </c>
      <c r="I7572">
        <v>0</v>
      </c>
      <c r="J7572">
        <v>0</v>
      </c>
      <c r="K7572">
        <v>0</v>
      </c>
      <c r="L7572">
        <v>0</v>
      </c>
      <c r="M7572" t="s">
        <v>5480</v>
      </c>
    </row>
    <row r="7573" spans="1:13">
      <c r="A7573" s="13">
        <f t="shared" si="118"/>
        <v>1</v>
      </c>
      <c r="B7573">
        <v>3012751</v>
      </c>
      <c r="C7573">
        <v>1380</v>
      </c>
      <c r="D7573">
        <v>1500</v>
      </c>
      <c r="E7573"/>
      <c r="F7573" t="s">
        <v>253</v>
      </c>
      <c r="G7573">
        <v>1</v>
      </c>
      <c r="H7573">
        <v>0</v>
      </c>
      <c r="I7573">
        <v>0</v>
      </c>
      <c r="J7573">
        <v>0</v>
      </c>
      <c r="K7573">
        <v>0</v>
      </c>
      <c r="L7573">
        <v>0</v>
      </c>
      <c r="M7573" t="s">
        <v>9165</v>
      </c>
    </row>
    <row r="7574" spans="1:13">
      <c r="A7574" s="13">
        <f t="shared" si="118"/>
        <v>1</v>
      </c>
      <c r="B7574">
        <v>3012752</v>
      </c>
      <c r="C7574">
        <v>1380</v>
      </c>
      <c r="D7574">
        <v>1500</v>
      </c>
      <c r="E7574"/>
      <c r="F7574" t="s">
        <v>253</v>
      </c>
      <c r="G7574">
        <v>1</v>
      </c>
      <c r="H7574">
        <v>0</v>
      </c>
      <c r="I7574">
        <v>0</v>
      </c>
      <c r="J7574">
        <v>0</v>
      </c>
      <c r="K7574">
        <v>0</v>
      </c>
      <c r="L7574">
        <v>0</v>
      </c>
      <c r="M7574" t="s">
        <v>5481</v>
      </c>
    </row>
    <row r="7575" spans="1:13">
      <c r="A7575" s="13">
        <f t="shared" si="118"/>
        <v>2</v>
      </c>
      <c r="B7575">
        <v>3012753</v>
      </c>
      <c r="C7575">
        <v>1380</v>
      </c>
      <c r="D7575">
        <v>1500</v>
      </c>
      <c r="E7575"/>
      <c r="F7575" t="s">
        <v>253</v>
      </c>
      <c r="G7575">
        <v>2</v>
      </c>
      <c r="H7575">
        <v>0</v>
      </c>
      <c r="I7575">
        <v>0</v>
      </c>
      <c r="J7575">
        <v>0</v>
      </c>
      <c r="K7575">
        <v>0</v>
      </c>
      <c r="L7575">
        <v>0</v>
      </c>
      <c r="M7575" t="s">
        <v>5482</v>
      </c>
    </row>
    <row r="7576" spans="1:13">
      <c r="A7576" s="13">
        <f t="shared" si="118"/>
        <v>1</v>
      </c>
      <c r="B7576">
        <v>3012754</v>
      </c>
      <c r="C7576">
        <v>1380</v>
      </c>
      <c r="D7576">
        <v>1500</v>
      </c>
      <c r="E7576"/>
      <c r="F7576" t="s">
        <v>253</v>
      </c>
      <c r="G7576">
        <v>1</v>
      </c>
      <c r="H7576">
        <v>0</v>
      </c>
      <c r="I7576">
        <v>0</v>
      </c>
      <c r="J7576">
        <v>0</v>
      </c>
      <c r="K7576">
        <v>0</v>
      </c>
      <c r="L7576">
        <v>0</v>
      </c>
      <c r="M7576" t="s">
        <v>5483</v>
      </c>
    </row>
    <row r="7577" spans="1:13">
      <c r="A7577" s="13">
        <f t="shared" si="118"/>
        <v>1</v>
      </c>
      <c r="B7577">
        <v>3012755</v>
      </c>
      <c r="C7577">
        <v>1380</v>
      </c>
      <c r="D7577">
        <v>1501</v>
      </c>
      <c r="E7577"/>
      <c r="F7577" t="s">
        <v>253</v>
      </c>
      <c r="G7577">
        <v>1</v>
      </c>
      <c r="H7577">
        <v>0</v>
      </c>
      <c r="I7577">
        <v>0</v>
      </c>
      <c r="J7577">
        <v>0</v>
      </c>
      <c r="K7577">
        <v>0</v>
      </c>
      <c r="L7577">
        <v>0</v>
      </c>
      <c r="M7577" t="s">
        <v>7547</v>
      </c>
    </row>
    <row r="7578" spans="1:13">
      <c r="A7578" s="13">
        <f t="shared" si="118"/>
        <v>1</v>
      </c>
      <c r="B7578">
        <v>3012756</v>
      </c>
      <c r="C7578">
        <v>1380</v>
      </c>
      <c r="D7578">
        <v>1500</v>
      </c>
      <c r="E7578"/>
      <c r="F7578" t="s">
        <v>253</v>
      </c>
      <c r="G7578">
        <v>1</v>
      </c>
      <c r="H7578">
        <v>0</v>
      </c>
      <c r="I7578">
        <v>0</v>
      </c>
      <c r="J7578">
        <v>0</v>
      </c>
      <c r="K7578">
        <v>0</v>
      </c>
      <c r="L7578">
        <v>0</v>
      </c>
      <c r="M7578" t="s">
        <v>7672</v>
      </c>
    </row>
    <row r="7579" spans="1:13">
      <c r="A7579" s="13">
        <f t="shared" si="118"/>
        <v>1</v>
      </c>
      <c r="B7579">
        <v>3012757</v>
      </c>
      <c r="C7579">
        <v>1380</v>
      </c>
      <c r="D7579">
        <v>1500</v>
      </c>
      <c r="E7579"/>
      <c r="F7579" t="s">
        <v>253</v>
      </c>
      <c r="G7579">
        <v>1</v>
      </c>
      <c r="H7579">
        <v>0</v>
      </c>
      <c r="I7579">
        <v>0</v>
      </c>
      <c r="J7579">
        <v>0</v>
      </c>
      <c r="K7579">
        <v>0</v>
      </c>
      <c r="L7579">
        <v>0</v>
      </c>
      <c r="M7579" t="s">
        <v>5484</v>
      </c>
    </row>
    <row r="7580" spans="1:13">
      <c r="A7580" s="13">
        <f t="shared" si="118"/>
        <v>4</v>
      </c>
      <c r="B7580">
        <v>3012758</v>
      </c>
      <c r="C7580">
        <v>1380</v>
      </c>
      <c r="D7580">
        <v>1501</v>
      </c>
      <c r="E7580"/>
      <c r="F7580" t="s">
        <v>253</v>
      </c>
      <c r="G7580">
        <v>4</v>
      </c>
      <c r="H7580">
        <v>0</v>
      </c>
      <c r="I7580">
        <v>0</v>
      </c>
      <c r="J7580">
        <v>0</v>
      </c>
      <c r="K7580">
        <v>0</v>
      </c>
      <c r="L7580">
        <v>0</v>
      </c>
      <c r="M7580" t="s">
        <v>5485</v>
      </c>
    </row>
    <row r="7581" spans="1:13">
      <c r="A7581" s="13">
        <f t="shared" si="118"/>
        <v>1</v>
      </c>
      <c r="B7581">
        <v>3012759</v>
      </c>
      <c r="C7581">
        <v>1380</v>
      </c>
      <c r="D7581">
        <v>1500</v>
      </c>
      <c r="E7581"/>
      <c r="F7581" t="s">
        <v>253</v>
      </c>
      <c r="G7581">
        <v>1</v>
      </c>
      <c r="H7581">
        <v>0</v>
      </c>
      <c r="I7581">
        <v>0</v>
      </c>
      <c r="J7581">
        <v>0</v>
      </c>
      <c r="K7581">
        <v>0</v>
      </c>
      <c r="L7581">
        <v>0</v>
      </c>
      <c r="M7581" t="s">
        <v>5486</v>
      </c>
    </row>
    <row r="7582" spans="1:13">
      <c r="A7582" s="13">
        <f t="shared" si="118"/>
        <v>3</v>
      </c>
      <c r="B7582">
        <v>3012760</v>
      </c>
      <c r="C7582">
        <v>1380</v>
      </c>
      <c r="D7582">
        <v>1500</v>
      </c>
      <c r="E7582"/>
      <c r="F7582" t="s">
        <v>253</v>
      </c>
      <c r="G7582">
        <v>3</v>
      </c>
      <c r="H7582">
        <v>0</v>
      </c>
      <c r="I7582">
        <v>0</v>
      </c>
      <c r="J7582">
        <v>0</v>
      </c>
      <c r="K7582">
        <v>0</v>
      </c>
      <c r="L7582">
        <v>0</v>
      </c>
      <c r="M7582" t="s">
        <v>5487</v>
      </c>
    </row>
    <row r="7583" spans="1:13">
      <c r="A7583" s="13">
        <f t="shared" si="118"/>
        <v>1</v>
      </c>
      <c r="B7583">
        <v>3012761</v>
      </c>
      <c r="C7583">
        <v>1380</v>
      </c>
      <c r="D7583">
        <v>1500</v>
      </c>
      <c r="E7583"/>
      <c r="F7583" t="s">
        <v>253</v>
      </c>
      <c r="G7583">
        <v>1</v>
      </c>
      <c r="H7583">
        <v>0</v>
      </c>
      <c r="I7583">
        <v>0</v>
      </c>
      <c r="J7583">
        <v>0</v>
      </c>
      <c r="K7583">
        <v>0</v>
      </c>
      <c r="L7583">
        <v>0</v>
      </c>
      <c r="M7583" t="s">
        <v>5488</v>
      </c>
    </row>
    <row r="7584" spans="1:13">
      <c r="A7584" s="13">
        <f t="shared" si="118"/>
        <v>92</v>
      </c>
      <c r="B7584">
        <v>3012763</v>
      </c>
      <c r="C7584">
        <v>1400</v>
      </c>
      <c r="D7584">
        <v>1500</v>
      </c>
      <c r="E7584"/>
      <c r="F7584" t="s">
        <v>253</v>
      </c>
      <c r="G7584">
        <v>92</v>
      </c>
      <c r="H7584">
        <v>0</v>
      </c>
      <c r="I7584">
        <v>0</v>
      </c>
      <c r="J7584">
        <v>0</v>
      </c>
      <c r="K7584">
        <v>0</v>
      </c>
      <c r="L7584">
        <v>0</v>
      </c>
      <c r="M7584" t="s">
        <v>5489</v>
      </c>
    </row>
    <row r="7585" spans="1:13">
      <c r="A7585" s="13">
        <f t="shared" si="118"/>
        <v>1</v>
      </c>
      <c r="B7585">
        <v>3012764</v>
      </c>
      <c r="C7585">
        <v>1400</v>
      </c>
      <c r="D7585">
        <v>1500</v>
      </c>
      <c r="E7585"/>
      <c r="F7585" t="s">
        <v>253</v>
      </c>
      <c r="G7585">
        <v>1</v>
      </c>
      <c r="H7585">
        <v>0</v>
      </c>
      <c r="I7585">
        <v>0</v>
      </c>
      <c r="J7585">
        <v>0</v>
      </c>
      <c r="K7585">
        <v>0</v>
      </c>
      <c r="L7585">
        <v>0</v>
      </c>
      <c r="M7585" t="s">
        <v>5490</v>
      </c>
    </row>
    <row r="7586" spans="1:13">
      <c r="A7586" s="13">
        <f t="shared" si="118"/>
        <v>2</v>
      </c>
      <c r="B7586">
        <v>3012765</v>
      </c>
      <c r="C7586">
        <v>1400</v>
      </c>
      <c r="D7586">
        <v>1500</v>
      </c>
      <c r="E7586"/>
      <c r="F7586" t="s">
        <v>253</v>
      </c>
      <c r="G7586">
        <v>2</v>
      </c>
      <c r="H7586">
        <v>0</v>
      </c>
      <c r="I7586">
        <v>0</v>
      </c>
      <c r="J7586">
        <v>0</v>
      </c>
      <c r="K7586">
        <v>0</v>
      </c>
      <c r="L7586">
        <v>0</v>
      </c>
      <c r="M7586" t="s">
        <v>5491</v>
      </c>
    </row>
    <row r="7587" spans="1:13">
      <c r="A7587" s="13">
        <f t="shared" si="118"/>
        <v>1</v>
      </c>
      <c r="B7587">
        <v>3012766</v>
      </c>
      <c r="C7587">
        <v>1380</v>
      </c>
      <c r="D7587">
        <v>1500</v>
      </c>
      <c r="E7587"/>
      <c r="F7587" t="s">
        <v>253</v>
      </c>
      <c r="G7587">
        <v>1</v>
      </c>
      <c r="H7587">
        <v>0</v>
      </c>
      <c r="I7587">
        <v>0</v>
      </c>
      <c r="J7587">
        <v>0</v>
      </c>
      <c r="K7587">
        <v>0</v>
      </c>
      <c r="L7587">
        <v>0</v>
      </c>
      <c r="M7587" t="s">
        <v>9242</v>
      </c>
    </row>
    <row r="7588" spans="1:13">
      <c r="A7588" s="13">
        <f t="shared" si="118"/>
        <v>1</v>
      </c>
      <c r="B7588">
        <v>3012848</v>
      </c>
      <c r="C7588">
        <v>1400</v>
      </c>
      <c r="D7588">
        <v>1500</v>
      </c>
      <c r="E7588"/>
      <c r="F7588" t="s">
        <v>253</v>
      </c>
      <c r="G7588">
        <v>1</v>
      </c>
      <c r="H7588">
        <v>0</v>
      </c>
      <c r="I7588">
        <v>0</v>
      </c>
      <c r="J7588">
        <v>0</v>
      </c>
      <c r="K7588">
        <v>0</v>
      </c>
      <c r="L7588">
        <v>0</v>
      </c>
      <c r="M7588" t="s">
        <v>5492</v>
      </c>
    </row>
    <row r="7589" spans="1:13">
      <c r="A7589" s="13">
        <f t="shared" si="118"/>
        <v>4</v>
      </c>
      <c r="B7589">
        <v>3012853</v>
      </c>
      <c r="C7589">
        <v>1380</v>
      </c>
      <c r="D7589">
        <v>1501</v>
      </c>
      <c r="E7589"/>
      <c r="F7589" t="s">
        <v>253</v>
      </c>
      <c r="G7589">
        <v>4</v>
      </c>
      <c r="H7589">
        <v>0</v>
      </c>
      <c r="I7589">
        <v>0</v>
      </c>
      <c r="J7589">
        <v>0</v>
      </c>
      <c r="K7589">
        <v>0</v>
      </c>
      <c r="L7589">
        <v>0</v>
      </c>
      <c r="M7589" t="s">
        <v>5493</v>
      </c>
    </row>
    <row r="7590" spans="1:13">
      <c r="A7590" s="13">
        <f t="shared" si="118"/>
        <v>1</v>
      </c>
      <c r="B7590">
        <v>3012854</v>
      </c>
      <c r="C7590">
        <v>1380</v>
      </c>
      <c r="D7590">
        <v>1500</v>
      </c>
      <c r="E7590"/>
      <c r="F7590" t="s">
        <v>253</v>
      </c>
      <c r="G7590">
        <v>1</v>
      </c>
      <c r="H7590">
        <v>0</v>
      </c>
      <c r="I7590">
        <v>0</v>
      </c>
      <c r="J7590">
        <v>0</v>
      </c>
      <c r="K7590">
        <v>0</v>
      </c>
      <c r="L7590">
        <v>0</v>
      </c>
      <c r="M7590" t="s">
        <v>5494</v>
      </c>
    </row>
    <row r="7591" spans="1:13">
      <c r="A7591" s="13">
        <f t="shared" si="118"/>
        <v>1</v>
      </c>
      <c r="B7591">
        <v>3012855</v>
      </c>
      <c r="C7591">
        <v>1380</v>
      </c>
      <c r="D7591">
        <v>1501</v>
      </c>
      <c r="E7591"/>
      <c r="F7591" t="s">
        <v>253</v>
      </c>
      <c r="G7591">
        <v>1</v>
      </c>
      <c r="H7591">
        <v>0</v>
      </c>
      <c r="I7591">
        <v>0</v>
      </c>
      <c r="J7591">
        <v>0</v>
      </c>
      <c r="K7591">
        <v>0</v>
      </c>
      <c r="L7591">
        <v>0</v>
      </c>
      <c r="M7591" t="s">
        <v>5495</v>
      </c>
    </row>
    <row r="7592" spans="1:13">
      <c r="A7592" s="13">
        <f t="shared" si="118"/>
        <v>1</v>
      </c>
      <c r="B7592">
        <v>3012856</v>
      </c>
      <c r="C7592">
        <v>1380</v>
      </c>
      <c r="D7592">
        <v>1501</v>
      </c>
      <c r="E7592"/>
      <c r="F7592" t="s">
        <v>253</v>
      </c>
      <c r="G7592">
        <v>1</v>
      </c>
      <c r="H7592">
        <v>0</v>
      </c>
      <c r="I7592">
        <v>0</v>
      </c>
      <c r="J7592">
        <v>0</v>
      </c>
      <c r="K7592">
        <v>0</v>
      </c>
      <c r="L7592">
        <v>0</v>
      </c>
      <c r="M7592" t="s">
        <v>5496</v>
      </c>
    </row>
    <row r="7593" spans="1:13">
      <c r="A7593" s="13">
        <f t="shared" si="118"/>
        <v>1</v>
      </c>
      <c r="B7593">
        <v>3012857</v>
      </c>
      <c r="C7593">
        <v>1380</v>
      </c>
      <c r="D7593">
        <v>1500</v>
      </c>
      <c r="E7593"/>
      <c r="F7593" t="s">
        <v>253</v>
      </c>
      <c r="G7593">
        <v>1</v>
      </c>
      <c r="H7593">
        <v>0</v>
      </c>
      <c r="I7593">
        <v>0</v>
      </c>
      <c r="J7593">
        <v>0</v>
      </c>
      <c r="K7593">
        <v>0</v>
      </c>
      <c r="L7593">
        <v>0</v>
      </c>
      <c r="M7593" t="s">
        <v>5497</v>
      </c>
    </row>
    <row r="7594" spans="1:13">
      <c r="A7594" s="13">
        <f t="shared" si="118"/>
        <v>1</v>
      </c>
      <c r="B7594">
        <v>3012858</v>
      </c>
      <c r="C7594">
        <v>1380</v>
      </c>
      <c r="D7594">
        <v>1500</v>
      </c>
      <c r="E7594"/>
      <c r="F7594" t="s">
        <v>253</v>
      </c>
      <c r="G7594">
        <v>1</v>
      </c>
      <c r="H7594">
        <v>0</v>
      </c>
      <c r="I7594">
        <v>0</v>
      </c>
      <c r="J7594">
        <v>0</v>
      </c>
      <c r="K7594">
        <v>0</v>
      </c>
      <c r="L7594">
        <v>0</v>
      </c>
      <c r="M7594" t="s">
        <v>7723</v>
      </c>
    </row>
    <row r="7595" spans="1:13">
      <c r="A7595" s="13">
        <f t="shared" si="118"/>
        <v>1</v>
      </c>
      <c r="B7595">
        <v>3012859</v>
      </c>
      <c r="C7595">
        <v>1380</v>
      </c>
      <c r="D7595">
        <v>1500</v>
      </c>
      <c r="E7595"/>
      <c r="F7595" t="s">
        <v>253</v>
      </c>
      <c r="G7595">
        <v>1</v>
      </c>
      <c r="H7595">
        <v>0</v>
      </c>
      <c r="I7595">
        <v>0</v>
      </c>
      <c r="J7595">
        <v>0</v>
      </c>
      <c r="K7595">
        <v>0</v>
      </c>
      <c r="L7595">
        <v>0</v>
      </c>
      <c r="M7595" t="s">
        <v>7498</v>
      </c>
    </row>
    <row r="7596" spans="1:13">
      <c r="A7596" s="13">
        <f t="shared" si="118"/>
        <v>1</v>
      </c>
      <c r="B7596">
        <v>3012860</v>
      </c>
      <c r="C7596">
        <v>1380</v>
      </c>
      <c r="D7596">
        <v>1500</v>
      </c>
      <c r="E7596"/>
      <c r="F7596" t="s">
        <v>253</v>
      </c>
      <c r="G7596">
        <v>1</v>
      </c>
      <c r="H7596">
        <v>0</v>
      </c>
      <c r="I7596">
        <v>0</v>
      </c>
      <c r="J7596">
        <v>0</v>
      </c>
      <c r="K7596">
        <v>0</v>
      </c>
      <c r="L7596">
        <v>0</v>
      </c>
      <c r="M7596" t="s">
        <v>5498</v>
      </c>
    </row>
    <row r="7597" spans="1:13">
      <c r="A7597" s="13">
        <f t="shared" si="118"/>
        <v>1</v>
      </c>
      <c r="B7597">
        <v>3012861</v>
      </c>
      <c r="C7597">
        <v>1380</v>
      </c>
      <c r="D7597">
        <v>1500</v>
      </c>
      <c r="E7597"/>
      <c r="F7597" t="s">
        <v>253</v>
      </c>
      <c r="G7597">
        <v>1</v>
      </c>
      <c r="H7597">
        <v>0</v>
      </c>
      <c r="I7597">
        <v>0</v>
      </c>
      <c r="J7597">
        <v>0</v>
      </c>
      <c r="K7597">
        <v>0</v>
      </c>
      <c r="L7597">
        <v>0</v>
      </c>
      <c r="M7597" t="s">
        <v>5499</v>
      </c>
    </row>
    <row r="7598" spans="1:13">
      <c r="A7598" s="13">
        <f t="shared" si="118"/>
        <v>1</v>
      </c>
      <c r="B7598">
        <v>3012862</v>
      </c>
      <c r="C7598">
        <v>1380</v>
      </c>
      <c r="D7598">
        <v>1500</v>
      </c>
      <c r="E7598"/>
      <c r="F7598" t="s">
        <v>253</v>
      </c>
      <c r="G7598">
        <v>1</v>
      </c>
      <c r="H7598">
        <v>0</v>
      </c>
      <c r="I7598">
        <v>0</v>
      </c>
      <c r="J7598">
        <v>0</v>
      </c>
      <c r="K7598">
        <v>0</v>
      </c>
      <c r="L7598">
        <v>0</v>
      </c>
      <c r="M7598" t="s">
        <v>5500</v>
      </c>
    </row>
    <row r="7599" spans="1:13">
      <c r="A7599" s="13">
        <f t="shared" si="118"/>
        <v>6</v>
      </c>
      <c r="B7599">
        <v>3012864</v>
      </c>
      <c r="C7599">
        <v>1380</v>
      </c>
      <c r="D7599">
        <v>1501</v>
      </c>
      <c r="E7599"/>
      <c r="F7599" t="s">
        <v>253</v>
      </c>
      <c r="G7599">
        <v>6</v>
      </c>
      <c r="H7599">
        <v>0</v>
      </c>
      <c r="I7599">
        <v>0</v>
      </c>
      <c r="J7599">
        <v>0</v>
      </c>
      <c r="K7599">
        <v>0</v>
      </c>
      <c r="L7599">
        <v>0</v>
      </c>
      <c r="M7599" t="s">
        <v>5501</v>
      </c>
    </row>
    <row r="7600" spans="1:13">
      <c r="A7600" s="13">
        <f t="shared" si="118"/>
        <v>28</v>
      </c>
      <c r="B7600">
        <v>3012865</v>
      </c>
      <c r="C7600">
        <v>1380</v>
      </c>
      <c r="D7600">
        <v>1500</v>
      </c>
      <c r="E7600"/>
      <c r="F7600" t="s">
        <v>253</v>
      </c>
      <c r="G7600">
        <v>28</v>
      </c>
      <c r="H7600">
        <v>0</v>
      </c>
      <c r="I7600">
        <v>0</v>
      </c>
      <c r="J7600">
        <v>0</v>
      </c>
      <c r="K7600">
        <v>0</v>
      </c>
      <c r="L7600">
        <v>0</v>
      </c>
      <c r="M7600" t="s">
        <v>5502</v>
      </c>
    </row>
    <row r="7601" spans="1:13">
      <c r="A7601" s="13">
        <f t="shared" si="118"/>
        <v>76</v>
      </c>
      <c r="B7601">
        <v>3012866</v>
      </c>
      <c r="C7601">
        <v>1380</v>
      </c>
      <c r="D7601">
        <v>1500</v>
      </c>
      <c r="E7601"/>
      <c r="F7601" t="s">
        <v>253</v>
      </c>
      <c r="G7601">
        <v>76</v>
      </c>
      <c r="H7601">
        <v>0</v>
      </c>
      <c r="I7601">
        <v>0</v>
      </c>
      <c r="J7601">
        <v>0</v>
      </c>
      <c r="K7601">
        <v>0</v>
      </c>
      <c r="L7601">
        <v>0</v>
      </c>
      <c r="M7601" t="s">
        <v>5503</v>
      </c>
    </row>
    <row r="7602" spans="1:13">
      <c r="A7602" s="13">
        <f t="shared" si="118"/>
        <v>359</v>
      </c>
      <c r="B7602">
        <v>3012867</v>
      </c>
      <c r="C7602">
        <v>1380</v>
      </c>
      <c r="D7602">
        <v>1500</v>
      </c>
      <c r="E7602"/>
      <c r="F7602" t="s">
        <v>253</v>
      </c>
      <c r="G7602">
        <v>359</v>
      </c>
      <c r="H7602">
        <v>0</v>
      </c>
      <c r="I7602">
        <v>0</v>
      </c>
      <c r="J7602">
        <v>0</v>
      </c>
      <c r="K7602">
        <v>0</v>
      </c>
      <c r="L7602">
        <v>0</v>
      </c>
      <c r="M7602" t="s">
        <v>7973</v>
      </c>
    </row>
    <row r="7603" spans="1:13">
      <c r="A7603" s="13">
        <f t="shared" si="118"/>
        <v>2</v>
      </c>
      <c r="B7603">
        <v>3012868</v>
      </c>
      <c r="C7603">
        <v>1380</v>
      </c>
      <c r="D7603">
        <v>1500</v>
      </c>
      <c r="E7603"/>
      <c r="F7603" t="s">
        <v>253</v>
      </c>
      <c r="G7603">
        <v>2</v>
      </c>
      <c r="H7603">
        <v>0</v>
      </c>
      <c r="I7603">
        <v>0</v>
      </c>
      <c r="J7603">
        <v>0</v>
      </c>
      <c r="K7603">
        <v>0</v>
      </c>
      <c r="L7603">
        <v>0</v>
      </c>
      <c r="M7603" t="s">
        <v>7815</v>
      </c>
    </row>
    <row r="7604" spans="1:13">
      <c r="A7604" s="13">
        <f t="shared" si="118"/>
        <v>7</v>
      </c>
      <c r="B7604">
        <v>3012869</v>
      </c>
      <c r="C7604">
        <v>1380</v>
      </c>
      <c r="D7604">
        <v>1500</v>
      </c>
      <c r="E7604"/>
      <c r="F7604" t="s">
        <v>253</v>
      </c>
      <c r="G7604">
        <v>7</v>
      </c>
      <c r="H7604">
        <v>0</v>
      </c>
      <c r="I7604">
        <v>0</v>
      </c>
      <c r="J7604">
        <v>0</v>
      </c>
      <c r="K7604">
        <v>0</v>
      </c>
      <c r="L7604">
        <v>0</v>
      </c>
      <c r="M7604" t="s">
        <v>5504</v>
      </c>
    </row>
    <row r="7605" spans="1:13">
      <c r="A7605" s="13">
        <f t="shared" si="118"/>
        <v>4195</v>
      </c>
      <c r="B7605">
        <v>3012870</v>
      </c>
      <c r="C7605">
        <v>1380</v>
      </c>
      <c r="D7605">
        <v>1500</v>
      </c>
      <c r="E7605"/>
      <c r="F7605" t="s">
        <v>253</v>
      </c>
      <c r="G7605" s="177">
        <v>4195</v>
      </c>
      <c r="H7605">
        <v>0</v>
      </c>
      <c r="I7605">
        <v>0</v>
      </c>
      <c r="J7605">
        <v>0</v>
      </c>
      <c r="K7605">
        <v>0</v>
      </c>
      <c r="L7605">
        <v>0</v>
      </c>
      <c r="M7605" t="s">
        <v>8749</v>
      </c>
    </row>
    <row r="7606" spans="1:13">
      <c r="A7606" s="13">
        <f t="shared" si="118"/>
        <v>1700</v>
      </c>
      <c r="B7606">
        <v>3012871</v>
      </c>
      <c r="C7606">
        <v>1380</v>
      </c>
      <c r="D7606">
        <v>1500</v>
      </c>
      <c r="E7606"/>
      <c r="F7606" t="s">
        <v>253</v>
      </c>
      <c r="G7606" s="177">
        <v>1700</v>
      </c>
      <c r="H7606">
        <v>0</v>
      </c>
      <c r="I7606">
        <v>0</v>
      </c>
      <c r="J7606">
        <v>0</v>
      </c>
      <c r="K7606">
        <v>0</v>
      </c>
      <c r="L7606">
        <v>0</v>
      </c>
      <c r="M7606" t="s">
        <v>9243</v>
      </c>
    </row>
    <row r="7607" spans="1:13">
      <c r="A7607" s="13">
        <f t="shared" si="118"/>
        <v>1449</v>
      </c>
      <c r="B7607">
        <v>3012874</v>
      </c>
      <c r="C7607">
        <v>1380</v>
      </c>
      <c r="D7607">
        <v>1500</v>
      </c>
      <c r="E7607"/>
      <c r="F7607" t="s">
        <v>253</v>
      </c>
      <c r="G7607" s="177">
        <v>1449</v>
      </c>
      <c r="H7607">
        <v>0</v>
      </c>
      <c r="I7607">
        <v>0</v>
      </c>
      <c r="J7607">
        <v>0</v>
      </c>
      <c r="K7607">
        <v>0</v>
      </c>
      <c r="L7607">
        <v>0</v>
      </c>
      <c r="M7607" t="s">
        <v>5505</v>
      </c>
    </row>
    <row r="7608" spans="1:13">
      <c r="A7608" s="13">
        <f t="shared" si="118"/>
        <v>100</v>
      </c>
      <c r="B7608">
        <v>3012875</v>
      </c>
      <c r="C7608">
        <v>1380</v>
      </c>
      <c r="D7608">
        <v>1500</v>
      </c>
      <c r="E7608"/>
      <c r="F7608" t="s">
        <v>253</v>
      </c>
      <c r="G7608">
        <v>100</v>
      </c>
      <c r="H7608">
        <v>0</v>
      </c>
      <c r="I7608">
        <v>0</v>
      </c>
      <c r="J7608">
        <v>0</v>
      </c>
      <c r="K7608">
        <v>0</v>
      </c>
      <c r="L7608">
        <v>0</v>
      </c>
      <c r="M7608" t="s">
        <v>5506</v>
      </c>
    </row>
    <row r="7609" spans="1:13">
      <c r="A7609" s="13">
        <f t="shared" si="118"/>
        <v>8</v>
      </c>
      <c r="B7609">
        <v>3012876</v>
      </c>
      <c r="C7609">
        <v>1380</v>
      </c>
      <c r="D7609">
        <v>1501</v>
      </c>
      <c r="E7609"/>
      <c r="F7609" t="s">
        <v>253</v>
      </c>
      <c r="G7609">
        <v>8</v>
      </c>
      <c r="H7609">
        <v>0</v>
      </c>
      <c r="I7609">
        <v>0</v>
      </c>
      <c r="J7609">
        <v>0</v>
      </c>
      <c r="K7609">
        <v>0</v>
      </c>
      <c r="L7609">
        <v>0</v>
      </c>
      <c r="M7609" t="s">
        <v>5507</v>
      </c>
    </row>
    <row r="7610" spans="1:13">
      <c r="A7610" s="13">
        <f t="shared" si="118"/>
        <v>20</v>
      </c>
      <c r="B7610">
        <v>3012877</v>
      </c>
      <c r="C7610">
        <v>1380</v>
      </c>
      <c r="D7610">
        <v>1500</v>
      </c>
      <c r="E7610"/>
      <c r="F7610" t="s">
        <v>253</v>
      </c>
      <c r="G7610">
        <v>20</v>
      </c>
      <c r="H7610">
        <v>0</v>
      </c>
      <c r="I7610">
        <v>0</v>
      </c>
      <c r="J7610">
        <v>0</v>
      </c>
      <c r="K7610">
        <v>0</v>
      </c>
      <c r="L7610">
        <v>0</v>
      </c>
      <c r="M7610" t="s">
        <v>5508</v>
      </c>
    </row>
    <row r="7611" spans="1:13">
      <c r="A7611" s="13">
        <f t="shared" si="118"/>
        <v>6</v>
      </c>
      <c r="B7611">
        <v>3012887</v>
      </c>
      <c r="C7611">
        <v>1400</v>
      </c>
      <c r="D7611">
        <v>1500</v>
      </c>
      <c r="E7611"/>
      <c r="F7611" t="s">
        <v>253</v>
      </c>
      <c r="G7611">
        <v>6</v>
      </c>
      <c r="H7611">
        <v>0</v>
      </c>
      <c r="I7611">
        <v>0</v>
      </c>
      <c r="J7611">
        <v>0</v>
      </c>
      <c r="K7611">
        <v>0</v>
      </c>
      <c r="L7611">
        <v>0</v>
      </c>
      <c r="M7611" t="s">
        <v>5509</v>
      </c>
    </row>
    <row r="7612" spans="1:13">
      <c r="A7612" s="13">
        <f t="shared" si="118"/>
        <v>2</v>
      </c>
      <c r="B7612">
        <v>3012888</v>
      </c>
      <c r="C7612">
        <v>1380</v>
      </c>
      <c r="D7612">
        <v>1500</v>
      </c>
      <c r="E7612"/>
      <c r="F7612" t="s">
        <v>253</v>
      </c>
      <c r="G7612">
        <v>2</v>
      </c>
      <c r="H7612">
        <v>0</v>
      </c>
      <c r="I7612">
        <v>0</v>
      </c>
      <c r="J7612">
        <v>0</v>
      </c>
      <c r="K7612">
        <v>0</v>
      </c>
      <c r="L7612">
        <v>0</v>
      </c>
      <c r="M7612" t="s">
        <v>8727</v>
      </c>
    </row>
    <row r="7613" spans="1:13">
      <c r="A7613" s="13">
        <f t="shared" si="118"/>
        <v>156</v>
      </c>
      <c r="B7613">
        <v>3012892</v>
      </c>
      <c r="C7613">
        <v>1400</v>
      </c>
      <c r="D7613">
        <v>1500</v>
      </c>
      <c r="E7613"/>
      <c r="F7613" t="s">
        <v>253</v>
      </c>
      <c r="G7613">
        <v>156</v>
      </c>
      <c r="H7613">
        <v>0</v>
      </c>
      <c r="I7613">
        <v>0</v>
      </c>
      <c r="J7613">
        <v>0</v>
      </c>
      <c r="K7613">
        <v>0</v>
      </c>
      <c r="L7613">
        <v>0</v>
      </c>
      <c r="M7613" t="s">
        <v>5510</v>
      </c>
    </row>
    <row r="7614" spans="1:13">
      <c r="A7614" s="13">
        <f t="shared" si="118"/>
        <v>60</v>
      </c>
      <c r="B7614">
        <v>3012893</v>
      </c>
      <c r="C7614">
        <v>1400</v>
      </c>
      <c r="D7614">
        <v>1500</v>
      </c>
      <c r="E7614"/>
      <c r="F7614" t="s">
        <v>253</v>
      </c>
      <c r="G7614">
        <v>60</v>
      </c>
      <c r="H7614">
        <v>0</v>
      </c>
      <c r="I7614">
        <v>0</v>
      </c>
      <c r="J7614">
        <v>0</v>
      </c>
      <c r="K7614">
        <v>0</v>
      </c>
      <c r="L7614">
        <v>0</v>
      </c>
      <c r="M7614" t="s">
        <v>5511</v>
      </c>
    </row>
    <row r="7615" spans="1:13">
      <c r="A7615" s="13">
        <f t="shared" si="118"/>
        <v>1</v>
      </c>
      <c r="B7615">
        <v>3012894</v>
      </c>
      <c r="C7615">
        <v>1400</v>
      </c>
      <c r="D7615">
        <v>1500</v>
      </c>
      <c r="E7615"/>
      <c r="F7615" t="s">
        <v>253</v>
      </c>
      <c r="G7615">
        <v>1</v>
      </c>
      <c r="H7615">
        <v>0</v>
      </c>
      <c r="I7615">
        <v>0</v>
      </c>
      <c r="J7615">
        <v>0</v>
      </c>
      <c r="K7615">
        <v>0</v>
      </c>
      <c r="L7615">
        <v>0</v>
      </c>
      <c r="M7615" t="s">
        <v>5512</v>
      </c>
    </row>
    <row r="7616" spans="1:13">
      <c r="A7616" s="13">
        <f t="shared" si="118"/>
        <v>1</v>
      </c>
      <c r="B7616">
        <v>3012895</v>
      </c>
      <c r="C7616">
        <v>1400</v>
      </c>
      <c r="D7616">
        <v>1500</v>
      </c>
      <c r="E7616"/>
      <c r="F7616" t="s">
        <v>253</v>
      </c>
      <c r="G7616">
        <v>1</v>
      </c>
      <c r="H7616">
        <v>0</v>
      </c>
      <c r="I7616">
        <v>0</v>
      </c>
      <c r="J7616">
        <v>0</v>
      </c>
      <c r="K7616">
        <v>0</v>
      </c>
      <c r="L7616">
        <v>0</v>
      </c>
      <c r="M7616" t="s">
        <v>5513</v>
      </c>
    </row>
    <row r="7617" spans="1:13">
      <c r="A7617" s="13">
        <f t="shared" si="118"/>
        <v>1</v>
      </c>
      <c r="B7617">
        <v>3012896</v>
      </c>
      <c r="C7617">
        <v>1400</v>
      </c>
      <c r="D7617">
        <v>1500</v>
      </c>
      <c r="E7617"/>
      <c r="F7617" t="s">
        <v>253</v>
      </c>
      <c r="G7617">
        <v>1</v>
      </c>
      <c r="H7617">
        <v>0</v>
      </c>
      <c r="I7617">
        <v>0</v>
      </c>
      <c r="J7617">
        <v>0</v>
      </c>
      <c r="K7617">
        <v>0</v>
      </c>
      <c r="L7617">
        <v>0</v>
      </c>
      <c r="M7617" t="s">
        <v>5514</v>
      </c>
    </row>
    <row r="7618" spans="1:13">
      <c r="A7618" s="13">
        <f t="shared" si="118"/>
        <v>1</v>
      </c>
      <c r="B7618">
        <v>3012897</v>
      </c>
      <c r="C7618">
        <v>1400</v>
      </c>
      <c r="D7618">
        <v>1500</v>
      </c>
      <c r="E7618"/>
      <c r="F7618" t="s">
        <v>253</v>
      </c>
      <c r="G7618">
        <v>1</v>
      </c>
      <c r="H7618">
        <v>0</v>
      </c>
      <c r="I7618">
        <v>0</v>
      </c>
      <c r="J7618">
        <v>0</v>
      </c>
      <c r="K7618">
        <v>0</v>
      </c>
      <c r="L7618">
        <v>0</v>
      </c>
      <c r="M7618" t="s">
        <v>7673</v>
      </c>
    </row>
    <row r="7619" spans="1:13">
      <c r="A7619" s="13">
        <f t="shared" ref="A7619:A7682" si="119">G7619+H7619+I7619</f>
        <v>17</v>
      </c>
      <c r="B7619">
        <v>3012898</v>
      </c>
      <c r="C7619">
        <v>1400</v>
      </c>
      <c r="D7619">
        <v>1500</v>
      </c>
      <c r="E7619"/>
      <c r="F7619" t="s">
        <v>253</v>
      </c>
      <c r="G7619">
        <v>17</v>
      </c>
      <c r="H7619">
        <v>0</v>
      </c>
      <c r="I7619">
        <v>0</v>
      </c>
      <c r="J7619">
        <v>0</v>
      </c>
      <c r="K7619">
        <v>0</v>
      </c>
      <c r="L7619">
        <v>0</v>
      </c>
      <c r="M7619" t="s">
        <v>5515</v>
      </c>
    </row>
    <row r="7620" spans="1:13">
      <c r="A7620" s="13">
        <f t="shared" si="119"/>
        <v>2</v>
      </c>
      <c r="B7620">
        <v>3012899</v>
      </c>
      <c r="C7620">
        <v>1380</v>
      </c>
      <c r="D7620">
        <v>1500</v>
      </c>
      <c r="E7620"/>
      <c r="F7620" t="s">
        <v>253</v>
      </c>
      <c r="G7620">
        <v>2</v>
      </c>
      <c r="H7620">
        <v>0</v>
      </c>
      <c r="I7620">
        <v>0</v>
      </c>
      <c r="J7620">
        <v>0</v>
      </c>
      <c r="K7620">
        <v>0</v>
      </c>
      <c r="L7620">
        <v>0</v>
      </c>
      <c r="M7620" t="s">
        <v>5516</v>
      </c>
    </row>
    <row r="7621" spans="1:13">
      <c r="A7621" s="13">
        <f t="shared" si="119"/>
        <v>5</v>
      </c>
      <c r="B7621">
        <v>3012900</v>
      </c>
      <c r="C7621">
        <v>1380</v>
      </c>
      <c r="D7621">
        <v>1500</v>
      </c>
      <c r="E7621"/>
      <c r="F7621" t="s">
        <v>253</v>
      </c>
      <c r="G7621">
        <v>5</v>
      </c>
      <c r="H7621">
        <v>0</v>
      </c>
      <c r="I7621">
        <v>0</v>
      </c>
      <c r="J7621">
        <v>0</v>
      </c>
      <c r="K7621">
        <v>0</v>
      </c>
      <c r="L7621">
        <v>0</v>
      </c>
      <c r="M7621" t="s">
        <v>5517</v>
      </c>
    </row>
    <row r="7622" spans="1:13">
      <c r="A7622" s="13">
        <f t="shared" si="119"/>
        <v>4</v>
      </c>
      <c r="B7622">
        <v>3012900</v>
      </c>
      <c r="C7622">
        <v>1400</v>
      </c>
      <c r="D7622">
        <v>1500</v>
      </c>
      <c r="E7622"/>
      <c r="F7622" t="s">
        <v>253</v>
      </c>
      <c r="G7622">
        <v>4</v>
      </c>
      <c r="H7622">
        <v>0</v>
      </c>
      <c r="I7622">
        <v>0</v>
      </c>
      <c r="J7622">
        <v>0</v>
      </c>
      <c r="K7622">
        <v>0</v>
      </c>
      <c r="L7622">
        <v>0</v>
      </c>
      <c r="M7622" t="s">
        <v>5517</v>
      </c>
    </row>
    <row r="7623" spans="1:13">
      <c r="A7623" s="13">
        <f t="shared" si="119"/>
        <v>4</v>
      </c>
      <c r="B7623">
        <v>3012901</v>
      </c>
      <c r="C7623">
        <v>1380</v>
      </c>
      <c r="D7623">
        <v>1500</v>
      </c>
      <c r="E7623"/>
      <c r="F7623" t="s">
        <v>253</v>
      </c>
      <c r="G7623">
        <v>4</v>
      </c>
      <c r="H7623">
        <v>0</v>
      </c>
      <c r="I7623">
        <v>0</v>
      </c>
      <c r="J7623">
        <v>0</v>
      </c>
      <c r="K7623">
        <v>0</v>
      </c>
      <c r="L7623">
        <v>0</v>
      </c>
      <c r="M7623" t="s">
        <v>5518</v>
      </c>
    </row>
    <row r="7624" spans="1:13">
      <c r="A7624" s="13">
        <f t="shared" si="119"/>
        <v>12</v>
      </c>
      <c r="B7624">
        <v>3012902</v>
      </c>
      <c r="C7624">
        <v>1380</v>
      </c>
      <c r="D7624">
        <v>1500</v>
      </c>
      <c r="E7624"/>
      <c r="F7624" t="s">
        <v>253</v>
      </c>
      <c r="G7624">
        <v>12</v>
      </c>
      <c r="H7624">
        <v>0</v>
      </c>
      <c r="I7624">
        <v>0</v>
      </c>
      <c r="J7624">
        <v>0</v>
      </c>
      <c r="K7624">
        <v>0</v>
      </c>
      <c r="L7624">
        <v>0</v>
      </c>
      <c r="M7624" t="s">
        <v>5519</v>
      </c>
    </row>
    <row r="7625" spans="1:13">
      <c r="A7625" s="13">
        <f t="shared" si="119"/>
        <v>2</v>
      </c>
      <c r="B7625">
        <v>3012903</v>
      </c>
      <c r="C7625">
        <v>1380</v>
      </c>
      <c r="D7625">
        <v>1500</v>
      </c>
      <c r="E7625"/>
      <c r="F7625" t="s">
        <v>253</v>
      </c>
      <c r="G7625">
        <v>2</v>
      </c>
      <c r="H7625">
        <v>0</v>
      </c>
      <c r="I7625">
        <v>0</v>
      </c>
      <c r="J7625">
        <v>0</v>
      </c>
      <c r="K7625">
        <v>0</v>
      </c>
      <c r="L7625">
        <v>0</v>
      </c>
      <c r="M7625" t="s">
        <v>5520</v>
      </c>
    </row>
    <row r="7626" spans="1:13">
      <c r="A7626" s="13">
        <f t="shared" si="119"/>
        <v>1</v>
      </c>
      <c r="B7626">
        <v>3012904</v>
      </c>
      <c r="C7626">
        <v>1380</v>
      </c>
      <c r="D7626">
        <v>1501</v>
      </c>
      <c r="E7626"/>
      <c r="F7626" t="s">
        <v>253</v>
      </c>
      <c r="G7626">
        <v>1</v>
      </c>
      <c r="H7626">
        <v>0</v>
      </c>
      <c r="I7626">
        <v>0</v>
      </c>
      <c r="J7626">
        <v>0</v>
      </c>
      <c r="K7626">
        <v>0</v>
      </c>
      <c r="L7626">
        <v>0</v>
      </c>
      <c r="M7626" t="s">
        <v>5521</v>
      </c>
    </row>
    <row r="7627" spans="1:13">
      <c r="A7627" s="13">
        <f t="shared" si="119"/>
        <v>1</v>
      </c>
      <c r="B7627">
        <v>3012905</v>
      </c>
      <c r="C7627">
        <v>1380</v>
      </c>
      <c r="D7627">
        <v>1500</v>
      </c>
      <c r="E7627"/>
      <c r="F7627" t="s">
        <v>253</v>
      </c>
      <c r="G7627">
        <v>1</v>
      </c>
      <c r="H7627">
        <v>0</v>
      </c>
      <c r="I7627">
        <v>0</v>
      </c>
      <c r="J7627">
        <v>0</v>
      </c>
      <c r="K7627">
        <v>0</v>
      </c>
      <c r="L7627">
        <v>0</v>
      </c>
      <c r="M7627" t="s">
        <v>5522</v>
      </c>
    </row>
    <row r="7628" spans="1:13">
      <c r="A7628" s="13">
        <f t="shared" si="119"/>
        <v>4</v>
      </c>
      <c r="B7628">
        <v>3012906</v>
      </c>
      <c r="C7628">
        <v>1380</v>
      </c>
      <c r="D7628">
        <v>1501</v>
      </c>
      <c r="E7628"/>
      <c r="F7628" t="s">
        <v>253</v>
      </c>
      <c r="G7628">
        <v>4</v>
      </c>
      <c r="H7628">
        <v>0</v>
      </c>
      <c r="I7628">
        <v>0</v>
      </c>
      <c r="J7628">
        <v>0</v>
      </c>
      <c r="K7628">
        <v>0</v>
      </c>
      <c r="L7628">
        <v>0</v>
      </c>
      <c r="M7628" t="s">
        <v>5523</v>
      </c>
    </row>
    <row r="7629" spans="1:13">
      <c r="A7629" s="13">
        <f t="shared" si="119"/>
        <v>4</v>
      </c>
      <c r="B7629">
        <v>3012907</v>
      </c>
      <c r="C7629">
        <v>1380</v>
      </c>
      <c r="D7629">
        <v>1501</v>
      </c>
      <c r="E7629"/>
      <c r="F7629" t="s">
        <v>253</v>
      </c>
      <c r="G7629">
        <v>4</v>
      </c>
      <c r="H7629">
        <v>0</v>
      </c>
      <c r="I7629">
        <v>0</v>
      </c>
      <c r="J7629">
        <v>0</v>
      </c>
      <c r="K7629">
        <v>0</v>
      </c>
      <c r="L7629">
        <v>0</v>
      </c>
      <c r="M7629" t="s">
        <v>5524</v>
      </c>
    </row>
    <row r="7630" spans="1:13">
      <c r="A7630" s="13">
        <f t="shared" si="119"/>
        <v>8</v>
      </c>
      <c r="B7630">
        <v>3012908</v>
      </c>
      <c r="C7630">
        <v>1380</v>
      </c>
      <c r="D7630">
        <v>1501</v>
      </c>
      <c r="E7630"/>
      <c r="F7630" t="s">
        <v>253</v>
      </c>
      <c r="G7630">
        <v>8</v>
      </c>
      <c r="H7630">
        <v>0</v>
      </c>
      <c r="I7630">
        <v>0</v>
      </c>
      <c r="J7630">
        <v>0</v>
      </c>
      <c r="K7630">
        <v>0</v>
      </c>
      <c r="L7630">
        <v>0</v>
      </c>
      <c r="M7630" t="s">
        <v>5525</v>
      </c>
    </row>
    <row r="7631" spans="1:13">
      <c r="A7631" s="13">
        <f t="shared" si="119"/>
        <v>3</v>
      </c>
      <c r="B7631">
        <v>3012909</v>
      </c>
      <c r="C7631">
        <v>1380</v>
      </c>
      <c r="D7631">
        <v>1501</v>
      </c>
      <c r="E7631"/>
      <c r="F7631" t="s">
        <v>253</v>
      </c>
      <c r="G7631">
        <v>3</v>
      </c>
      <c r="H7631">
        <v>0</v>
      </c>
      <c r="I7631">
        <v>0</v>
      </c>
      <c r="J7631">
        <v>0</v>
      </c>
      <c r="K7631">
        <v>0</v>
      </c>
      <c r="L7631">
        <v>0</v>
      </c>
      <c r="M7631" t="s">
        <v>5526</v>
      </c>
    </row>
    <row r="7632" spans="1:13">
      <c r="A7632" s="13">
        <f t="shared" si="119"/>
        <v>1</v>
      </c>
      <c r="B7632">
        <v>3012910</v>
      </c>
      <c r="C7632">
        <v>1380</v>
      </c>
      <c r="D7632">
        <v>1501</v>
      </c>
      <c r="E7632"/>
      <c r="F7632" t="s">
        <v>253</v>
      </c>
      <c r="G7632">
        <v>1</v>
      </c>
      <c r="H7632">
        <v>0</v>
      </c>
      <c r="I7632">
        <v>0</v>
      </c>
      <c r="J7632">
        <v>0</v>
      </c>
      <c r="K7632">
        <v>0</v>
      </c>
      <c r="L7632">
        <v>0</v>
      </c>
      <c r="M7632" t="s">
        <v>5527</v>
      </c>
    </row>
    <row r="7633" spans="1:13">
      <c r="A7633" s="13">
        <f t="shared" si="119"/>
        <v>1</v>
      </c>
      <c r="B7633">
        <v>3012911</v>
      </c>
      <c r="C7633">
        <v>1380</v>
      </c>
      <c r="D7633">
        <v>1501</v>
      </c>
      <c r="E7633"/>
      <c r="F7633" t="s">
        <v>253</v>
      </c>
      <c r="G7633">
        <v>1</v>
      </c>
      <c r="H7633">
        <v>0</v>
      </c>
      <c r="I7633">
        <v>0</v>
      </c>
      <c r="J7633">
        <v>0</v>
      </c>
      <c r="K7633">
        <v>0</v>
      </c>
      <c r="L7633">
        <v>0</v>
      </c>
      <c r="M7633" t="s">
        <v>5528</v>
      </c>
    </row>
    <row r="7634" spans="1:13">
      <c r="A7634" s="13">
        <f t="shared" si="119"/>
        <v>1</v>
      </c>
      <c r="B7634">
        <v>3012912</v>
      </c>
      <c r="C7634">
        <v>1380</v>
      </c>
      <c r="D7634">
        <v>1501</v>
      </c>
      <c r="E7634"/>
      <c r="F7634" t="s">
        <v>253</v>
      </c>
      <c r="G7634">
        <v>1</v>
      </c>
      <c r="H7634">
        <v>0</v>
      </c>
      <c r="I7634">
        <v>0</v>
      </c>
      <c r="J7634">
        <v>0</v>
      </c>
      <c r="K7634">
        <v>0</v>
      </c>
      <c r="L7634">
        <v>0</v>
      </c>
      <c r="M7634" t="s">
        <v>5529</v>
      </c>
    </row>
    <row r="7635" spans="1:13">
      <c r="A7635" s="13">
        <f t="shared" si="119"/>
        <v>2</v>
      </c>
      <c r="B7635">
        <v>3012913</v>
      </c>
      <c r="C7635">
        <v>1380</v>
      </c>
      <c r="D7635">
        <v>1500</v>
      </c>
      <c r="E7635"/>
      <c r="F7635" t="s">
        <v>253</v>
      </c>
      <c r="G7635">
        <v>2</v>
      </c>
      <c r="H7635">
        <v>0</v>
      </c>
      <c r="I7635">
        <v>0</v>
      </c>
      <c r="J7635">
        <v>0</v>
      </c>
      <c r="K7635">
        <v>0</v>
      </c>
      <c r="L7635">
        <v>0</v>
      </c>
      <c r="M7635" t="s">
        <v>5530</v>
      </c>
    </row>
    <row r="7636" spans="1:13">
      <c r="A7636" s="13">
        <f t="shared" si="119"/>
        <v>10</v>
      </c>
      <c r="B7636">
        <v>3012914</v>
      </c>
      <c r="C7636">
        <v>1380</v>
      </c>
      <c r="D7636">
        <v>1500</v>
      </c>
      <c r="E7636"/>
      <c r="F7636" t="s">
        <v>253</v>
      </c>
      <c r="G7636">
        <v>10</v>
      </c>
      <c r="H7636">
        <v>0</v>
      </c>
      <c r="I7636">
        <v>0</v>
      </c>
      <c r="J7636">
        <v>0</v>
      </c>
      <c r="K7636">
        <v>0</v>
      </c>
      <c r="L7636">
        <v>0</v>
      </c>
      <c r="M7636" t="s">
        <v>5531</v>
      </c>
    </row>
    <row r="7637" spans="1:13">
      <c r="A7637" s="13">
        <f t="shared" si="119"/>
        <v>2</v>
      </c>
      <c r="B7637">
        <v>3012915</v>
      </c>
      <c r="C7637">
        <v>1380</v>
      </c>
      <c r="D7637">
        <v>1500</v>
      </c>
      <c r="E7637"/>
      <c r="F7637" t="s">
        <v>253</v>
      </c>
      <c r="G7637">
        <v>2</v>
      </c>
      <c r="H7637">
        <v>0</v>
      </c>
      <c r="I7637">
        <v>0</v>
      </c>
      <c r="J7637">
        <v>0</v>
      </c>
      <c r="K7637">
        <v>0</v>
      </c>
      <c r="L7637">
        <v>0</v>
      </c>
      <c r="M7637" t="s">
        <v>5532</v>
      </c>
    </row>
    <row r="7638" spans="1:13">
      <c r="A7638" s="13">
        <f t="shared" si="119"/>
        <v>2</v>
      </c>
      <c r="B7638">
        <v>3012916</v>
      </c>
      <c r="C7638">
        <v>1380</v>
      </c>
      <c r="D7638">
        <v>1501</v>
      </c>
      <c r="E7638"/>
      <c r="F7638" t="s">
        <v>253</v>
      </c>
      <c r="G7638">
        <v>2</v>
      </c>
      <c r="H7638">
        <v>0</v>
      </c>
      <c r="I7638">
        <v>0</v>
      </c>
      <c r="J7638">
        <v>0</v>
      </c>
      <c r="K7638">
        <v>0</v>
      </c>
      <c r="L7638">
        <v>0</v>
      </c>
      <c r="M7638" t="s">
        <v>5533</v>
      </c>
    </row>
    <row r="7639" spans="1:13">
      <c r="A7639" s="13">
        <f t="shared" si="119"/>
        <v>4</v>
      </c>
      <c r="B7639">
        <v>3012917</v>
      </c>
      <c r="C7639">
        <v>1380</v>
      </c>
      <c r="D7639">
        <v>1501</v>
      </c>
      <c r="E7639"/>
      <c r="F7639" t="s">
        <v>253</v>
      </c>
      <c r="G7639">
        <v>4</v>
      </c>
      <c r="H7639">
        <v>0</v>
      </c>
      <c r="I7639">
        <v>0</v>
      </c>
      <c r="J7639">
        <v>0</v>
      </c>
      <c r="K7639">
        <v>0</v>
      </c>
      <c r="L7639">
        <v>0</v>
      </c>
      <c r="M7639" t="s">
        <v>5534</v>
      </c>
    </row>
    <row r="7640" spans="1:13">
      <c r="A7640" s="13">
        <f t="shared" si="119"/>
        <v>4</v>
      </c>
      <c r="B7640">
        <v>3012918</v>
      </c>
      <c r="C7640">
        <v>1380</v>
      </c>
      <c r="D7640">
        <v>1501</v>
      </c>
      <c r="E7640"/>
      <c r="F7640" t="s">
        <v>253</v>
      </c>
      <c r="G7640">
        <v>4</v>
      </c>
      <c r="H7640">
        <v>0</v>
      </c>
      <c r="I7640">
        <v>0</v>
      </c>
      <c r="J7640">
        <v>0</v>
      </c>
      <c r="K7640">
        <v>0</v>
      </c>
      <c r="L7640">
        <v>0</v>
      </c>
      <c r="M7640" t="s">
        <v>5535</v>
      </c>
    </row>
    <row r="7641" spans="1:13">
      <c r="A7641" s="13">
        <f t="shared" si="119"/>
        <v>2</v>
      </c>
      <c r="B7641">
        <v>3012919</v>
      </c>
      <c r="C7641">
        <v>1380</v>
      </c>
      <c r="D7641">
        <v>1501</v>
      </c>
      <c r="E7641"/>
      <c r="F7641" t="s">
        <v>253</v>
      </c>
      <c r="G7641">
        <v>2</v>
      </c>
      <c r="H7641">
        <v>0</v>
      </c>
      <c r="I7641">
        <v>0</v>
      </c>
      <c r="J7641">
        <v>0</v>
      </c>
      <c r="K7641">
        <v>0</v>
      </c>
      <c r="L7641">
        <v>0</v>
      </c>
      <c r="M7641" t="s">
        <v>5536</v>
      </c>
    </row>
    <row r="7642" spans="1:13">
      <c r="A7642" s="13">
        <f t="shared" si="119"/>
        <v>2</v>
      </c>
      <c r="B7642">
        <v>3012920</v>
      </c>
      <c r="C7642">
        <v>1400</v>
      </c>
      <c r="D7642">
        <v>1500</v>
      </c>
      <c r="E7642"/>
      <c r="F7642" t="s">
        <v>253</v>
      </c>
      <c r="G7642">
        <v>2</v>
      </c>
      <c r="H7642">
        <v>0</v>
      </c>
      <c r="I7642">
        <v>0</v>
      </c>
      <c r="J7642">
        <v>0</v>
      </c>
      <c r="K7642">
        <v>0</v>
      </c>
      <c r="L7642">
        <v>0</v>
      </c>
      <c r="M7642" t="s">
        <v>8191</v>
      </c>
    </row>
    <row r="7643" spans="1:13">
      <c r="A7643" s="13">
        <f t="shared" si="119"/>
        <v>2</v>
      </c>
      <c r="B7643">
        <v>3012921</v>
      </c>
      <c r="C7643">
        <v>1380</v>
      </c>
      <c r="D7643">
        <v>1500</v>
      </c>
      <c r="E7643"/>
      <c r="F7643" t="s">
        <v>253</v>
      </c>
      <c r="G7643">
        <v>2</v>
      </c>
      <c r="H7643">
        <v>0</v>
      </c>
      <c r="I7643">
        <v>0</v>
      </c>
      <c r="J7643">
        <v>0</v>
      </c>
      <c r="K7643">
        <v>0</v>
      </c>
      <c r="L7643">
        <v>0</v>
      </c>
      <c r="M7643" t="s">
        <v>5537</v>
      </c>
    </row>
    <row r="7644" spans="1:13">
      <c r="A7644" s="13">
        <f t="shared" si="119"/>
        <v>1</v>
      </c>
      <c r="B7644">
        <v>3012922</v>
      </c>
      <c r="C7644">
        <v>1380</v>
      </c>
      <c r="D7644">
        <v>1501</v>
      </c>
      <c r="E7644"/>
      <c r="F7644" t="s">
        <v>253</v>
      </c>
      <c r="G7644">
        <v>1</v>
      </c>
      <c r="H7644">
        <v>0</v>
      </c>
      <c r="I7644">
        <v>0</v>
      </c>
      <c r="J7644">
        <v>0</v>
      </c>
      <c r="K7644">
        <v>0</v>
      </c>
      <c r="L7644">
        <v>0</v>
      </c>
      <c r="M7644" t="s">
        <v>5538</v>
      </c>
    </row>
    <row r="7645" spans="1:13">
      <c r="A7645" s="13">
        <f t="shared" si="119"/>
        <v>1</v>
      </c>
      <c r="B7645">
        <v>3012923</v>
      </c>
      <c r="C7645">
        <v>1380</v>
      </c>
      <c r="D7645">
        <v>1500</v>
      </c>
      <c r="E7645"/>
      <c r="F7645" t="s">
        <v>253</v>
      </c>
      <c r="G7645">
        <v>1</v>
      </c>
      <c r="H7645">
        <v>0</v>
      </c>
      <c r="I7645">
        <v>0</v>
      </c>
      <c r="J7645">
        <v>0</v>
      </c>
      <c r="K7645">
        <v>0</v>
      </c>
      <c r="L7645">
        <v>0</v>
      </c>
      <c r="M7645" t="s">
        <v>5539</v>
      </c>
    </row>
    <row r="7646" spans="1:13">
      <c r="A7646" s="13">
        <f t="shared" si="119"/>
        <v>4</v>
      </c>
      <c r="B7646">
        <v>3012924</v>
      </c>
      <c r="C7646">
        <v>1380</v>
      </c>
      <c r="D7646">
        <v>1501</v>
      </c>
      <c r="E7646"/>
      <c r="F7646" t="s">
        <v>253</v>
      </c>
      <c r="G7646">
        <v>4</v>
      </c>
      <c r="H7646">
        <v>0</v>
      </c>
      <c r="I7646">
        <v>0</v>
      </c>
      <c r="J7646">
        <v>0</v>
      </c>
      <c r="K7646">
        <v>0</v>
      </c>
      <c r="L7646">
        <v>0</v>
      </c>
      <c r="M7646" t="s">
        <v>5540</v>
      </c>
    </row>
    <row r="7647" spans="1:13">
      <c r="A7647" s="13">
        <f t="shared" si="119"/>
        <v>1</v>
      </c>
      <c r="B7647">
        <v>3012925</v>
      </c>
      <c r="C7647">
        <v>1380</v>
      </c>
      <c r="D7647">
        <v>1501</v>
      </c>
      <c r="E7647"/>
      <c r="F7647" t="s">
        <v>253</v>
      </c>
      <c r="G7647">
        <v>1</v>
      </c>
      <c r="H7647">
        <v>0</v>
      </c>
      <c r="I7647">
        <v>0</v>
      </c>
      <c r="J7647">
        <v>0</v>
      </c>
      <c r="K7647">
        <v>0</v>
      </c>
      <c r="L7647">
        <v>0</v>
      </c>
      <c r="M7647" t="s">
        <v>5541</v>
      </c>
    </row>
    <row r="7648" spans="1:13">
      <c r="A7648" s="13">
        <f t="shared" si="119"/>
        <v>1</v>
      </c>
      <c r="B7648">
        <v>3012926</v>
      </c>
      <c r="C7648">
        <v>1380</v>
      </c>
      <c r="D7648">
        <v>1501</v>
      </c>
      <c r="E7648"/>
      <c r="F7648" t="s">
        <v>253</v>
      </c>
      <c r="G7648">
        <v>1</v>
      </c>
      <c r="H7648">
        <v>0</v>
      </c>
      <c r="I7648">
        <v>0</v>
      </c>
      <c r="J7648">
        <v>0</v>
      </c>
      <c r="K7648">
        <v>0</v>
      </c>
      <c r="L7648">
        <v>0</v>
      </c>
      <c r="M7648" t="s">
        <v>5542</v>
      </c>
    </row>
    <row r="7649" spans="1:13">
      <c r="A7649" s="13">
        <f t="shared" si="119"/>
        <v>1</v>
      </c>
      <c r="B7649">
        <v>3012928</v>
      </c>
      <c r="C7649">
        <v>1380</v>
      </c>
      <c r="D7649">
        <v>1501</v>
      </c>
      <c r="E7649"/>
      <c r="F7649" t="s">
        <v>253</v>
      </c>
      <c r="G7649">
        <v>1</v>
      </c>
      <c r="H7649">
        <v>0</v>
      </c>
      <c r="I7649">
        <v>0</v>
      </c>
      <c r="J7649">
        <v>0</v>
      </c>
      <c r="K7649">
        <v>0</v>
      </c>
      <c r="L7649">
        <v>0</v>
      </c>
      <c r="M7649" t="s">
        <v>5543</v>
      </c>
    </row>
    <row r="7650" spans="1:13">
      <c r="A7650" s="13">
        <f t="shared" si="119"/>
        <v>1</v>
      </c>
      <c r="B7650">
        <v>3012929</v>
      </c>
      <c r="C7650">
        <v>1380</v>
      </c>
      <c r="D7650">
        <v>1501</v>
      </c>
      <c r="E7650"/>
      <c r="F7650" t="s">
        <v>253</v>
      </c>
      <c r="G7650">
        <v>1</v>
      </c>
      <c r="H7650">
        <v>0</v>
      </c>
      <c r="I7650">
        <v>0</v>
      </c>
      <c r="J7650">
        <v>0</v>
      </c>
      <c r="K7650">
        <v>0</v>
      </c>
      <c r="L7650">
        <v>0</v>
      </c>
      <c r="M7650" t="s">
        <v>5544</v>
      </c>
    </row>
    <row r="7651" spans="1:13">
      <c r="A7651" s="13">
        <f t="shared" si="119"/>
        <v>1</v>
      </c>
      <c r="B7651">
        <v>3012930</v>
      </c>
      <c r="C7651">
        <v>1380</v>
      </c>
      <c r="D7651">
        <v>1501</v>
      </c>
      <c r="E7651"/>
      <c r="F7651" t="s">
        <v>253</v>
      </c>
      <c r="G7651">
        <v>1</v>
      </c>
      <c r="H7651">
        <v>0</v>
      </c>
      <c r="I7651">
        <v>0</v>
      </c>
      <c r="J7651">
        <v>0</v>
      </c>
      <c r="K7651">
        <v>0</v>
      </c>
      <c r="L7651">
        <v>0</v>
      </c>
      <c r="M7651" t="s">
        <v>5545</v>
      </c>
    </row>
    <row r="7652" spans="1:13">
      <c r="A7652" s="13">
        <f t="shared" si="119"/>
        <v>2</v>
      </c>
      <c r="B7652">
        <v>3012931</v>
      </c>
      <c r="C7652">
        <v>1380</v>
      </c>
      <c r="D7652">
        <v>1501</v>
      </c>
      <c r="E7652"/>
      <c r="F7652" t="s">
        <v>253</v>
      </c>
      <c r="G7652">
        <v>2</v>
      </c>
      <c r="H7652">
        <v>0</v>
      </c>
      <c r="I7652">
        <v>0</v>
      </c>
      <c r="J7652">
        <v>0</v>
      </c>
      <c r="K7652">
        <v>0</v>
      </c>
      <c r="L7652">
        <v>0</v>
      </c>
      <c r="M7652" t="s">
        <v>5546</v>
      </c>
    </row>
    <row r="7653" spans="1:13">
      <c r="A7653" s="13">
        <f t="shared" si="119"/>
        <v>1</v>
      </c>
      <c r="B7653">
        <v>3012932</v>
      </c>
      <c r="C7653">
        <v>1380</v>
      </c>
      <c r="D7653">
        <v>1500</v>
      </c>
      <c r="E7653"/>
      <c r="F7653" t="s">
        <v>253</v>
      </c>
      <c r="G7653">
        <v>1</v>
      </c>
      <c r="H7653">
        <v>0</v>
      </c>
      <c r="I7653">
        <v>0</v>
      </c>
      <c r="J7653">
        <v>0</v>
      </c>
      <c r="K7653">
        <v>0</v>
      </c>
      <c r="L7653">
        <v>0</v>
      </c>
      <c r="M7653" t="s">
        <v>5547</v>
      </c>
    </row>
    <row r="7654" spans="1:13">
      <c r="A7654" s="13">
        <f t="shared" si="119"/>
        <v>2</v>
      </c>
      <c r="B7654">
        <v>3012933</v>
      </c>
      <c r="C7654">
        <v>1380</v>
      </c>
      <c r="D7654">
        <v>1500</v>
      </c>
      <c r="E7654"/>
      <c r="F7654" t="s">
        <v>253</v>
      </c>
      <c r="G7654">
        <v>2</v>
      </c>
      <c r="H7654">
        <v>0</v>
      </c>
      <c r="I7654">
        <v>0</v>
      </c>
      <c r="J7654">
        <v>0</v>
      </c>
      <c r="K7654">
        <v>0</v>
      </c>
      <c r="L7654">
        <v>0</v>
      </c>
      <c r="M7654" t="s">
        <v>5548</v>
      </c>
    </row>
    <row r="7655" spans="1:13">
      <c r="A7655" s="13">
        <f t="shared" si="119"/>
        <v>5</v>
      </c>
      <c r="B7655">
        <v>3012934</v>
      </c>
      <c r="C7655">
        <v>1380</v>
      </c>
      <c r="D7655">
        <v>1500</v>
      </c>
      <c r="E7655"/>
      <c r="F7655" t="s">
        <v>253</v>
      </c>
      <c r="G7655">
        <v>5</v>
      </c>
      <c r="H7655">
        <v>0</v>
      </c>
      <c r="I7655">
        <v>0</v>
      </c>
      <c r="J7655">
        <v>0</v>
      </c>
      <c r="K7655">
        <v>0</v>
      </c>
      <c r="L7655">
        <v>0</v>
      </c>
      <c r="M7655" t="s">
        <v>5549</v>
      </c>
    </row>
    <row r="7656" spans="1:13">
      <c r="A7656" s="13">
        <f t="shared" si="119"/>
        <v>194</v>
      </c>
      <c r="B7656">
        <v>3012935</v>
      </c>
      <c r="C7656">
        <v>1380</v>
      </c>
      <c r="D7656">
        <v>1500</v>
      </c>
      <c r="E7656"/>
      <c r="F7656" t="s">
        <v>289</v>
      </c>
      <c r="G7656">
        <v>194</v>
      </c>
      <c r="H7656">
        <v>0</v>
      </c>
      <c r="I7656">
        <v>0</v>
      </c>
      <c r="J7656">
        <v>0</v>
      </c>
      <c r="K7656">
        <v>0</v>
      </c>
      <c r="L7656">
        <v>0</v>
      </c>
      <c r="M7656" t="s">
        <v>5550</v>
      </c>
    </row>
    <row r="7657" spans="1:13">
      <c r="A7657" s="13">
        <f t="shared" si="119"/>
        <v>114</v>
      </c>
      <c r="B7657">
        <v>3012936</v>
      </c>
      <c r="C7657">
        <v>1380</v>
      </c>
      <c r="D7657">
        <v>1500</v>
      </c>
      <c r="E7657"/>
      <c r="F7657" t="s">
        <v>253</v>
      </c>
      <c r="G7657">
        <v>114</v>
      </c>
      <c r="H7657">
        <v>0</v>
      </c>
      <c r="I7657">
        <v>0</v>
      </c>
      <c r="J7657">
        <v>0</v>
      </c>
      <c r="K7657">
        <v>0</v>
      </c>
      <c r="L7657">
        <v>0</v>
      </c>
      <c r="M7657" t="s">
        <v>5551</v>
      </c>
    </row>
    <row r="7658" spans="1:13">
      <c r="A7658" s="13">
        <f t="shared" si="119"/>
        <v>48</v>
      </c>
      <c r="B7658">
        <v>3012937</v>
      </c>
      <c r="C7658">
        <v>1400</v>
      </c>
      <c r="D7658">
        <v>1500</v>
      </c>
      <c r="E7658"/>
      <c r="F7658" t="s">
        <v>253</v>
      </c>
      <c r="G7658">
        <v>48</v>
      </c>
      <c r="H7658">
        <v>0</v>
      </c>
      <c r="I7658">
        <v>0</v>
      </c>
      <c r="J7658">
        <v>0</v>
      </c>
      <c r="K7658">
        <v>0</v>
      </c>
      <c r="L7658">
        <v>0</v>
      </c>
      <c r="M7658" t="s">
        <v>5552</v>
      </c>
    </row>
    <row r="7659" spans="1:13">
      <c r="A7659" s="13">
        <f t="shared" si="119"/>
        <v>144</v>
      </c>
      <c r="B7659">
        <v>3012938</v>
      </c>
      <c r="C7659">
        <v>1400</v>
      </c>
      <c r="D7659">
        <v>1500</v>
      </c>
      <c r="E7659"/>
      <c r="F7659" t="s">
        <v>253</v>
      </c>
      <c r="G7659">
        <v>144</v>
      </c>
      <c r="H7659">
        <v>0</v>
      </c>
      <c r="I7659">
        <v>0</v>
      </c>
      <c r="J7659">
        <v>0</v>
      </c>
      <c r="K7659">
        <v>0</v>
      </c>
      <c r="L7659">
        <v>0</v>
      </c>
      <c r="M7659" t="s">
        <v>5553</v>
      </c>
    </row>
    <row r="7660" spans="1:13">
      <c r="A7660" s="13">
        <f t="shared" si="119"/>
        <v>55</v>
      </c>
      <c r="B7660">
        <v>3012939</v>
      </c>
      <c r="C7660">
        <v>1400</v>
      </c>
      <c r="D7660">
        <v>1500</v>
      </c>
      <c r="E7660"/>
      <c r="F7660" t="s">
        <v>253</v>
      </c>
      <c r="G7660">
        <v>55</v>
      </c>
      <c r="H7660">
        <v>0</v>
      </c>
      <c r="I7660">
        <v>0</v>
      </c>
      <c r="J7660">
        <v>0</v>
      </c>
      <c r="K7660">
        <v>0</v>
      </c>
      <c r="L7660">
        <v>0</v>
      </c>
      <c r="M7660" t="s">
        <v>5554</v>
      </c>
    </row>
    <row r="7661" spans="1:13">
      <c r="A7661" s="13">
        <f t="shared" si="119"/>
        <v>80</v>
      </c>
      <c r="B7661">
        <v>3012940</v>
      </c>
      <c r="C7661">
        <v>1400</v>
      </c>
      <c r="D7661">
        <v>1500</v>
      </c>
      <c r="E7661"/>
      <c r="F7661" t="s">
        <v>253</v>
      </c>
      <c r="G7661">
        <v>80</v>
      </c>
      <c r="H7661">
        <v>0</v>
      </c>
      <c r="I7661">
        <v>0</v>
      </c>
      <c r="J7661">
        <v>0</v>
      </c>
      <c r="K7661">
        <v>0</v>
      </c>
      <c r="L7661">
        <v>0</v>
      </c>
      <c r="M7661" t="s">
        <v>5555</v>
      </c>
    </row>
    <row r="7662" spans="1:13">
      <c r="A7662" s="13">
        <f t="shared" si="119"/>
        <v>133</v>
      </c>
      <c r="B7662">
        <v>3012941</v>
      </c>
      <c r="C7662">
        <v>1400</v>
      </c>
      <c r="D7662">
        <v>1500</v>
      </c>
      <c r="E7662"/>
      <c r="F7662" t="s">
        <v>253</v>
      </c>
      <c r="G7662">
        <v>133</v>
      </c>
      <c r="H7662">
        <v>0</v>
      </c>
      <c r="I7662">
        <v>0</v>
      </c>
      <c r="J7662">
        <v>0</v>
      </c>
      <c r="K7662">
        <v>0</v>
      </c>
      <c r="L7662">
        <v>0</v>
      </c>
      <c r="M7662" t="s">
        <v>5556</v>
      </c>
    </row>
    <row r="7663" spans="1:13">
      <c r="A7663" s="13">
        <f t="shared" si="119"/>
        <v>39</v>
      </c>
      <c r="B7663">
        <v>3012942</v>
      </c>
      <c r="C7663">
        <v>1400</v>
      </c>
      <c r="D7663">
        <v>1500</v>
      </c>
      <c r="E7663"/>
      <c r="F7663" t="s">
        <v>253</v>
      </c>
      <c r="G7663">
        <v>39</v>
      </c>
      <c r="H7663">
        <v>0</v>
      </c>
      <c r="I7663">
        <v>0</v>
      </c>
      <c r="J7663">
        <v>0</v>
      </c>
      <c r="K7663">
        <v>0</v>
      </c>
      <c r="L7663">
        <v>0</v>
      </c>
      <c r="M7663" t="s">
        <v>5557</v>
      </c>
    </row>
    <row r="7664" spans="1:13">
      <c r="A7664" s="13">
        <f t="shared" si="119"/>
        <v>91</v>
      </c>
      <c r="B7664">
        <v>3012943</v>
      </c>
      <c r="C7664">
        <v>1400</v>
      </c>
      <c r="D7664">
        <v>1500</v>
      </c>
      <c r="E7664"/>
      <c r="F7664" t="s">
        <v>253</v>
      </c>
      <c r="G7664">
        <v>91</v>
      </c>
      <c r="H7664">
        <v>0</v>
      </c>
      <c r="I7664">
        <v>0</v>
      </c>
      <c r="J7664">
        <v>0</v>
      </c>
      <c r="K7664">
        <v>0</v>
      </c>
      <c r="L7664">
        <v>0</v>
      </c>
      <c r="M7664" t="s">
        <v>5558</v>
      </c>
    </row>
    <row r="7665" spans="1:13">
      <c r="A7665" s="13">
        <f t="shared" si="119"/>
        <v>20</v>
      </c>
      <c r="B7665">
        <v>3012944</v>
      </c>
      <c r="C7665">
        <v>1400</v>
      </c>
      <c r="D7665">
        <v>1500</v>
      </c>
      <c r="E7665"/>
      <c r="F7665" t="s">
        <v>253</v>
      </c>
      <c r="G7665">
        <v>20</v>
      </c>
      <c r="H7665">
        <v>0</v>
      </c>
      <c r="I7665">
        <v>0</v>
      </c>
      <c r="J7665">
        <v>0</v>
      </c>
      <c r="K7665">
        <v>0</v>
      </c>
      <c r="L7665">
        <v>0</v>
      </c>
      <c r="M7665" t="s">
        <v>5559</v>
      </c>
    </row>
    <row r="7666" spans="1:13">
      <c r="A7666" s="13">
        <f t="shared" si="119"/>
        <v>1</v>
      </c>
      <c r="B7666">
        <v>3012945</v>
      </c>
      <c r="C7666">
        <v>1400</v>
      </c>
      <c r="D7666">
        <v>1500</v>
      </c>
      <c r="E7666"/>
      <c r="F7666" t="s">
        <v>253</v>
      </c>
      <c r="G7666">
        <v>1</v>
      </c>
      <c r="H7666">
        <v>0</v>
      </c>
      <c r="I7666">
        <v>0</v>
      </c>
      <c r="J7666">
        <v>0</v>
      </c>
      <c r="K7666">
        <v>0</v>
      </c>
      <c r="L7666">
        <v>0</v>
      </c>
      <c r="M7666" t="s">
        <v>5560</v>
      </c>
    </row>
    <row r="7667" spans="1:13">
      <c r="A7667" s="13">
        <f t="shared" si="119"/>
        <v>3</v>
      </c>
      <c r="B7667">
        <v>3012946</v>
      </c>
      <c r="C7667">
        <v>1400</v>
      </c>
      <c r="D7667">
        <v>1500</v>
      </c>
      <c r="E7667"/>
      <c r="F7667" t="s">
        <v>253</v>
      </c>
      <c r="G7667">
        <v>3</v>
      </c>
      <c r="H7667">
        <v>0</v>
      </c>
      <c r="I7667">
        <v>0</v>
      </c>
      <c r="J7667">
        <v>0</v>
      </c>
      <c r="K7667">
        <v>0</v>
      </c>
      <c r="L7667">
        <v>0</v>
      </c>
      <c r="M7667" t="s">
        <v>8597</v>
      </c>
    </row>
    <row r="7668" spans="1:13">
      <c r="A7668" s="13">
        <f t="shared" si="119"/>
        <v>1</v>
      </c>
      <c r="B7668">
        <v>3012947</v>
      </c>
      <c r="C7668">
        <v>1400</v>
      </c>
      <c r="D7668">
        <v>1500</v>
      </c>
      <c r="E7668"/>
      <c r="F7668" t="s">
        <v>253</v>
      </c>
      <c r="G7668">
        <v>1</v>
      </c>
      <c r="H7668">
        <v>0</v>
      </c>
      <c r="I7668">
        <v>0</v>
      </c>
      <c r="J7668">
        <v>0</v>
      </c>
      <c r="K7668">
        <v>0</v>
      </c>
      <c r="L7668">
        <v>0</v>
      </c>
      <c r="M7668" t="s">
        <v>9071</v>
      </c>
    </row>
    <row r="7669" spans="1:13">
      <c r="A7669" s="13">
        <f t="shared" si="119"/>
        <v>48</v>
      </c>
      <c r="B7669">
        <v>3012948</v>
      </c>
      <c r="C7669">
        <v>1400</v>
      </c>
      <c r="D7669">
        <v>1500</v>
      </c>
      <c r="E7669"/>
      <c r="F7669" t="s">
        <v>253</v>
      </c>
      <c r="G7669">
        <v>48</v>
      </c>
      <c r="H7669">
        <v>0</v>
      </c>
      <c r="I7669">
        <v>0</v>
      </c>
      <c r="J7669">
        <v>0</v>
      </c>
      <c r="K7669">
        <v>0</v>
      </c>
      <c r="L7669">
        <v>0</v>
      </c>
      <c r="M7669" t="s">
        <v>5561</v>
      </c>
    </row>
    <row r="7670" spans="1:13">
      <c r="A7670" s="13">
        <f t="shared" si="119"/>
        <v>49</v>
      </c>
      <c r="B7670">
        <v>3012949</v>
      </c>
      <c r="C7670">
        <v>1400</v>
      </c>
      <c r="D7670">
        <v>1500</v>
      </c>
      <c r="E7670"/>
      <c r="F7670" t="s">
        <v>253</v>
      </c>
      <c r="G7670">
        <v>49</v>
      </c>
      <c r="H7670">
        <v>0</v>
      </c>
      <c r="I7670">
        <v>0</v>
      </c>
      <c r="J7670">
        <v>0</v>
      </c>
      <c r="K7670">
        <v>0</v>
      </c>
      <c r="L7670">
        <v>0</v>
      </c>
      <c r="M7670" t="s">
        <v>5562</v>
      </c>
    </row>
    <row r="7671" spans="1:13">
      <c r="A7671" s="13">
        <f t="shared" si="119"/>
        <v>160</v>
      </c>
      <c r="B7671">
        <v>3012950</v>
      </c>
      <c r="C7671">
        <v>1400</v>
      </c>
      <c r="D7671">
        <v>1500</v>
      </c>
      <c r="E7671"/>
      <c r="F7671" t="s">
        <v>122</v>
      </c>
      <c r="G7671">
        <v>160</v>
      </c>
      <c r="H7671">
        <v>0</v>
      </c>
      <c r="I7671">
        <v>0</v>
      </c>
      <c r="J7671">
        <v>0</v>
      </c>
      <c r="K7671">
        <v>0</v>
      </c>
      <c r="L7671">
        <v>0</v>
      </c>
      <c r="M7671" t="s">
        <v>5563</v>
      </c>
    </row>
    <row r="7672" spans="1:13">
      <c r="A7672" s="13">
        <f t="shared" si="119"/>
        <v>3</v>
      </c>
      <c r="B7672">
        <v>3012952</v>
      </c>
      <c r="C7672">
        <v>1400</v>
      </c>
      <c r="D7672">
        <v>1500</v>
      </c>
      <c r="E7672"/>
      <c r="F7672" t="s">
        <v>253</v>
      </c>
      <c r="G7672">
        <v>3</v>
      </c>
      <c r="H7672">
        <v>0</v>
      </c>
      <c r="I7672">
        <v>0</v>
      </c>
      <c r="J7672">
        <v>0</v>
      </c>
      <c r="K7672">
        <v>0</v>
      </c>
      <c r="L7672">
        <v>0</v>
      </c>
      <c r="M7672" t="s">
        <v>5564</v>
      </c>
    </row>
    <row r="7673" spans="1:13">
      <c r="A7673" s="13">
        <f t="shared" si="119"/>
        <v>2</v>
      </c>
      <c r="B7673">
        <v>3012953</v>
      </c>
      <c r="C7673">
        <v>1400</v>
      </c>
      <c r="D7673">
        <v>1500</v>
      </c>
      <c r="E7673"/>
      <c r="F7673" t="s">
        <v>253</v>
      </c>
      <c r="G7673">
        <v>2</v>
      </c>
      <c r="H7673">
        <v>0</v>
      </c>
      <c r="I7673">
        <v>0</v>
      </c>
      <c r="J7673">
        <v>0</v>
      </c>
      <c r="K7673">
        <v>0</v>
      </c>
      <c r="L7673">
        <v>0</v>
      </c>
      <c r="M7673" t="s">
        <v>5565</v>
      </c>
    </row>
    <row r="7674" spans="1:13">
      <c r="A7674" s="13">
        <f t="shared" si="119"/>
        <v>1</v>
      </c>
      <c r="B7674">
        <v>3012954</v>
      </c>
      <c r="C7674">
        <v>1400</v>
      </c>
      <c r="D7674">
        <v>1500</v>
      </c>
      <c r="E7674"/>
      <c r="F7674" t="s">
        <v>253</v>
      </c>
      <c r="G7674">
        <v>1</v>
      </c>
      <c r="H7674">
        <v>0</v>
      </c>
      <c r="I7674">
        <v>0</v>
      </c>
      <c r="J7674">
        <v>0</v>
      </c>
      <c r="K7674">
        <v>0</v>
      </c>
      <c r="L7674">
        <v>0</v>
      </c>
      <c r="M7674" t="s">
        <v>5566</v>
      </c>
    </row>
    <row r="7675" spans="1:13">
      <c r="A7675" s="13">
        <f t="shared" si="119"/>
        <v>1</v>
      </c>
      <c r="B7675">
        <v>3012955</v>
      </c>
      <c r="C7675">
        <v>1400</v>
      </c>
      <c r="D7675">
        <v>1500</v>
      </c>
      <c r="E7675"/>
      <c r="F7675" t="s">
        <v>253</v>
      </c>
      <c r="G7675">
        <v>1</v>
      </c>
      <c r="H7675">
        <v>0</v>
      </c>
      <c r="I7675">
        <v>0</v>
      </c>
      <c r="J7675">
        <v>0</v>
      </c>
      <c r="K7675">
        <v>0</v>
      </c>
      <c r="L7675">
        <v>0</v>
      </c>
      <c r="M7675" t="s">
        <v>5567</v>
      </c>
    </row>
    <row r="7676" spans="1:13">
      <c r="A7676" s="13">
        <f t="shared" si="119"/>
        <v>2</v>
      </c>
      <c r="B7676">
        <v>3012956</v>
      </c>
      <c r="C7676">
        <v>1400</v>
      </c>
      <c r="D7676">
        <v>1500</v>
      </c>
      <c r="E7676"/>
      <c r="F7676" t="s">
        <v>253</v>
      </c>
      <c r="G7676">
        <v>2</v>
      </c>
      <c r="H7676">
        <v>0</v>
      </c>
      <c r="I7676">
        <v>0</v>
      </c>
      <c r="J7676">
        <v>0</v>
      </c>
      <c r="K7676">
        <v>0</v>
      </c>
      <c r="L7676">
        <v>0</v>
      </c>
      <c r="M7676" t="s">
        <v>5568</v>
      </c>
    </row>
    <row r="7677" spans="1:13">
      <c r="A7677" s="13">
        <f t="shared" si="119"/>
        <v>3</v>
      </c>
      <c r="B7677">
        <v>3012957</v>
      </c>
      <c r="C7677">
        <v>1400</v>
      </c>
      <c r="D7677">
        <v>1500</v>
      </c>
      <c r="E7677"/>
      <c r="F7677" t="s">
        <v>253</v>
      </c>
      <c r="G7677">
        <v>3</v>
      </c>
      <c r="H7677">
        <v>0</v>
      </c>
      <c r="I7677">
        <v>0</v>
      </c>
      <c r="J7677">
        <v>0</v>
      </c>
      <c r="K7677">
        <v>0</v>
      </c>
      <c r="L7677">
        <v>0</v>
      </c>
      <c r="M7677" t="s">
        <v>5569</v>
      </c>
    </row>
    <row r="7678" spans="1:13">
      <c r="A7678" s="13">
        <f t="shared" si="119"/>
        <v>2</v>
      </c>
      <c r="B7678">
        <v>3012960</v>
      </c>
      <c r="C7678">
        <v>1400</v>
      </c>
      <c r="D7678">
        <v>1500</v>
      </c>
      <c r="E7678"/>
      <c r="F7678" t="s">
        <v>253</v>
      </c>
      <c r="G7678">
        <v>2</v>
      </c>
      <c r="H7678">
        <v>0</v>
      </c>
      <c r="I7678">
        <v>0</v>
      </c>
      <c r="J7678">
        <v>0</v>
      </c>
      <c r="K7678">
        <v>0</v>
      </c>
      <c r="L7678">
        <v>0</v>
      </c>
      <c r="M7678" t="s">
        <v>9072</v>
      </c>
    </row>
    <row r="7679" spans="1:13">
      <c r="A7679" s="13">
        <f t="shared" si="119"/>
        <v>2</v>
      </c>
      <c r="B7679">
        <v>3012962</v>
      </c>
      <c r="C7679">
        <v>1400</v>
      </c>
      <c r="D7679">
        <v>1500</v>
      </c>
      <c r="E7679"/>
      <c r="F7679" t="s">
        <v>253</v>
      </c>
      <c r="G7679">
        <v>2</v>
      </c>
      <c r="H7679">
        <v>0</v>
      </c>
      <c r="I7679">
        <v>0</v>
      </c>
      <c r="J7679">
        <v>0</v>
      </c>
      <c r="K7679">
        <v>0</v>
      </c>
      <c r="L7679">
        <v>0</v>
      </c>
      <c r="M7679" t="s">
        <v>9073</v>
      </c>
    </row>
    <row r="7680" spans="1:13">
      <c r="A7680" s="13">
        <f t="shared" si="119"/>
        <v>8</v>
      </c>
      <c r="B7680">
        <v>3012963</v>
      </c>
      <c r="C7680">
        <v>1380</v>
      </c>
      <c r="D7680">
        <v>1501</v>
      </c>
      <c r="E7680"/>
      <c r="F7680" t="s">
        <v>253</v>
      </c>
      <c r="G7680">
        <v>8</v>
      </c>
      <c r="H7680">
        <v>0</v>
      </c>
      <c r="I7680">
        <v>0</v>
      </c>
      <c r="J7680">
        <v>0</v>
      </c>
      <c r="K7680">
        <v>0</v>
      </c>
      <c r="L7680">
        <v>0</v>
      </c>
      <c r="M7680" t="s">
        <v>5570</v>
      </c>
    </row>
    <row r="7681" spans="1:13">
      <c r="A7681" s="13">
        <f t="shared" si="119"/>
        <v>6</v>
      </c>
      <c r="B7681">
        <v>3012964</v>
      </c>
      <c r="C7681">
        <v>1380</v>
      </c>
      <c r="D7681">
        <v>1501</v>
      </c>
      <c r="E7681"/>
      <c r="F7681" t="s">
        <v>253</v>
      </c>
      <c r="G7681">
        <v>6</v>
      </c>
      <c r="H7681">
        <v>0</v>
      </c>
      <c r="I7681">
        <v>0</v>
      </c>
      <c r="J7681">
        <v>0</v>
      </c>
      <c r="K7681">
        <v>0</v>
      </c>
      <c r="L7681">
        <v>0</v>
      </c>
      <c r="M7681" t="s">
        <v>5571</v>
      </c>
    </row>
    <row r="7682" spans="1:13">
      <c r="A7682" s="13">
        <f t="shared" si="119"/>
        <v>4</v>
      </c>
      <c r="B7682">
        <v>3012965</v>
      </c>
      <c r="C7682">
        <v>1380</v>
      </c>
      <c r="D7682">
        <v>1500</v>
      </c>
      <c r="E7682"/>
      <c r="F7682" t="s">
        <v>253</v>
      </c>
      <c r="G7682">
        <v>4</v>
      </c>
      <c r="H7682">
        <v>0</v>
      </c>
      <c r="I7682">
        <v>0</v>
      </c>
      <c r="J7682">
        <v>0</v>
      </c>
      <c r="K7682">
        <v>0</v>
      </c>
      <c r="L7682">
        <v>0</v>
      </c>
      <c r="M7682" t="s">
        <v>5572</v>
      </c>
    </row>
    <row r="7683" spans="1:13">
      <c r="A7683" s="13">
        <f t="shared" ref="A7683:A7746" si="120">G7683+H7683+I7683</f>
        <v>1</v>
      </c>
      <c r="B7683">
        <v>3012966</v>
      </c>
      <c r="C7683">
        <v>1380</v>
      </c>
      <c r="D7683">
        <v>1500</v>
      </c>
      <c r="E7683"/>
      <c r="F7683" t="s">
        <v>253</v>
      </c>
      <c r="G7683">
        <v>1</v>
      </c>
      <c r="H7683">
        <v>0</v>
      </c>
      <c r="I7683">
        <v>0</v>
      </c>
      <c r="J7683">
        <v>0</v>
      </c>
      <c r="K7683">
        <v>0</v>
      </c>
      <c r="L7683">
        <v>0</v>
      </c>
      <c r="M7683" t="s">
        <v>5573</v>
      </c>
    </row>
    <row r="7684" spans="1:13">
      <c r="A7684" s="13">
        <f t="shared" si="120"/>
        <v>1</v>
      </c>
      <c r="B7684">
        <v>3012967</v>
      </c>
      <c r="C7684">
        <v>1380</v>
      </c>
      <c r="D7684">
        <v>1500</v>
      </c>
      <c r="E7684"/>
      <c r="F7684" t="s">
        <v>253</v>
      </c>
      <c r="G7684">
        <v>1</v>
      </c>
      <c r="H7684">
        <v>0</v>
      </c>
      <c r="I7684">
        <v>0</v>
      </c>
      <c r="J7684">
        <v>0</v>
      </c>
      <c r="K7684">
        <v>0</v>
      </c>
      <c r="L7684">
        <v>0</v>
      </c>
      <c r="M7684" t="s">
        <v>5574</v>
      </c>
    </row>
    <row r="7685" spans="1:13">
      <c r="A7685" s="13">
        <f t="shared" si="120"/>
        <v>2</v>
      </c>
      <c r="B7685">
        <v>3012968</v>
      </c>
      <c r="C7685">
        <v>1380</v>
      </c>
      <c r="D7685">
        <v>1500</v>
      </c>
      <c r="E7685"/>
      <c r="F7685" t="s">
        <v>253</v>
      </c>
      <c r="G7685">
        <v>2</v>
      </c>
      <c r="H7685">
        <v>0</v>
      </c>
      <c r="I7685">
        <v>0</v>
      </c>
      <c r="J7685">
        <v>0</v>
      </c>
      <c r="K7685">
        <v>0</v>
      </c>
      <c r="L7685">
        <v>0</v>
      </c>
      <c r="M7685" t="s">
        <v>5575</v>
      </c>
    </row>
    <row r="7686" spans="1:13">
      <c r="A7686" s="13">
        <f t="shared" si="120"/>
        <v>8</v>
      </c>
      <c r="B7686">
        <v>3012969</v>
      </c>
      <c r="C7686">
        <v>1380</v>
      </c>
      <c r="D7686">
        <v>1500</v>
      </c>
      <c r="E7686"/>
      <c r="F7686" t="s">
        <v>253</v>
      </c>
      <c r="G7686">
        <v>8</v>
      </c>
      <c r="H7686">
        <v>0</v>
      </c>
      <c r="I7686">
        <v>0</v>
      </c>
      <c r="J7686">
        <v>0</v>
      </c>
      <c r="K7686">
        <v>0</v>
      </c>
      <c r="L7686">
        <v>0</v>
      </c>
      <c r="M7686" t="s">
        <v>5576</v>
      </c>
    </row>
    <row r="7687" spans="1:13">
      <c r="A7687" s="13">
        <f t="shared" si="120"/>
        <v>3</v>
      </c>
      <c r="B7687">
        <v>3012970</v>
      </c>
      <c r="C7687">
        <v>1380</v>
      </c>
      <c r="D7687">
        <v>1500</v>
      </c>
      <c r="E7687"/>
      <c r="F7687" t="s">
        <v>253</v>
      </c>
      <c r="G7687">
        <v>3</v>
      </c>
      <c r="H7687">
        <v>0</v>
      </c>
      <c r="I7687">
        <v>0</v>
      </c>
      <c r="J7687">
        <v>0</v>
      </c>
      <c r="K7687">
        <v>0</v>
      </c>
      <c r="L7687">
        <v>0</v>
      </c>
      <c r="M7687" t="s">
        <v>5577</v>
      </c>
    </row>
    <row r="7688" spans="1:13">
      <c r="A7688" s="13">
        <f t="shared" si="120"/>
        <v>1</v>
      </c>
      <c r="B7688">
        <v>3012971</v>
      </c>
      <c r="C7688">
        <v>1380</v>
      </c>
      <c r="D7688">
        <v>1500</v>
      </c>
      <c r="E7688"/>
      <c r="F7688" t="s">
        <v>253</v>
      </c>
      <c r="G7688">
        <v>1</v>
      </c>
      <c r="H7688">
        <v>0</v>
      </c>
      <c r="I7688">
        <v>0</v>
      </c>
      <c r="J7688">
        <v>0</v>
      </c>
      <c r="K7688">
        <v>0</v>
      </c>
      <c r="L7688">
        <v>0</v>
      </c>
      <c r="M7688" t="s">
        <v>5578</v>
      </c>
    </row>
    <row r="7689" spans="1:13">
      <c r="A7689" s="13">
        <f t="shared" si="120"/>
        <v>2</v>
      </c>
      <c r="B7689">
        <v>3012972</v>
      </c>
      <c r="C7689">
        <v>1380</v>
      </c>
      <c r="D7689">
        <v>1500</v>
      </c>
      <c r="E7689"/>
      <c r="F7689" t="s">
        <v>253</v>
      </c>
      <c r="G7689">
        <v>2</v>
      </c>
      <c r="H7689">
        <v>0</v>
      </c>
      <c r="I7689">
        <v>0</v>
      </c>
      <c r="J7689">
        <v>0</v>
      </c>
      <c r="K7689">
        <v>0</v>
      </c>
      <c r="L7689">
        <v>0</v>
      </c>
      <c r="M7689" t="s">
        <v>5579</v>
      </c>
    </row>
    <row r="7690" spans="1:13">
      <c r="A7690" s="13">
        <f t="shared" si="120"/>
        <v>2</v>
      </c>
      <c r="B7690">
        <v>3012973</v>
      </c>
      <c r="C7690">
        <v>1380</v>
      </c>
      <c r="D7690">
        <v>1501</v>
      </c>
      <c r="E7690"/>
      <c r="F7690" t="s">
        <v>253</v>
      </c>
      <c r="G7690">
        <v>2</v>
      </c>
      <c r="H7690">
        <v>0</v>
      </c>
      <c r="I7690">
        <v>0</v>
      </c>
      <c r="J7690">
        <v>0</v>
      </c>
      <c r="K7690">
        <v>0</v>
      </c>
      <c r="L7690">
        <v>0</v>
      </c>
      <c r="M7690" t="s">
        <v>5580</v>
      </c>
    </row>
    <row r="7691" spans="1:13">
      <c r="A7691" s="13">
        <f t="shared" si="120"/>
        <v>2</v>
      </c>
      <c r="B7691">
        <v>3012975</v>
      </c>
      <c r="C7691">
        <v>1380</v>
      </c>
      <c r="D7691">
        <v>1500</v>
      </c>
      <c r="E7691"/>
      <c r="F7691" t="s">
        <v>253</v>
      </c>
      <c r="G7691">
        <v>2</v>
      </c>
      <c r="H7691">
        <v>0</v>
      </c>
      <c r="I7691">
        <v>0</v>
      </c>
      <c r="J7691">
        <v>0</v>
      </c>
      <c r="K7691">
        <v>0</v>
      </c>
      <c r="L7691">
        <v>0</v>
      </c>
      <c r="M7691" t="s">
        <v>5581</v>
      </c>
    </row>
    <row r="7692" spans="1:13">
      <c r="A7692" s="13">
        <f t="shared" si="120"/>
        <v>23</v>
      </c>
      <c r="B7692">
        <v>3012976</v>
      </c>
      <c r="C7692">
        <v>1380</v>
      </c>
      <c r="D7692">
        <v>1500</v>
      </c>
      <c r="E7692"/>
      <c r="F7692" t="s">
        <v>253</v>
      </c>
      <c r="G7692">
        <v>23</v>
      </c>
      <c r="H7692">
        <v>0</v>
      </c>
      <c r="I7692">
        <v>0</v>
      </c>
      <c r="J7692">
        <v>0</v>
      </c>
      <c r="K7692">
        <v>0</v>
      </c>
      <c r="L7692">
        <v>0</v>
      </c>
      <c r="M7692" t="s">
        <v>5582</v>
      </c>
    </row>
    <row r="7693" spans="1:13">
      <c r="A7693" s="13">
        <f t="shared" si="120"/>
        <v>45</v>
      </c>
      <c r="B7693">
        <v>3012977</v>
      </c>
      <c r="C7693">
        <v>1380</v>
      </c>
      <c r="D7693">
        <v>1500</v>
      </c>
      <c r="E7693"/>
      <c r="F7693" t="s">
        <v>253</v>
      </c>
      <c r="G7693">
        <v>45</v>
      </c>
      <c r="H7693">
        <v>0</v>
      </c>
      <c r="I7693">
        <v>0</v>
      </c>
      <c r="J7693">
        <v>0</v>
      </c>
      <c r="K7693">
        <v>0</v>
      </c>
      <c r="L7693">
        <v>0</v>
      </c>
      <c r="M7693" t="s">
        <v>8217</v>
      </c>
    </row>
    <row r="7694" spans="1:13">
      <c r="A7694" s="13">
        <f t="shared" si="120"/>
        <v>10</v>
      </c>
      <c r="B7694">
        <v>3012978</v>
      </c>
      <c r="C7694">
        <v>1380</v>
      </c>
      <c r="D7694">
        <v>1500</v>
      </c>
      <c r="E7694"/>
      <c r="F7694" t="s">
        <v>253</v>
      </c>
      <c r="G7694">
        <v>10</v>
      </c>
      <c r="H7694">
        <v>0</v>
      </c>
      <c r="I7694">
        <v>0</v>
      </c>
      <c r="J7694">
        <v>0</v>
      </c>
      <c r="K7694">
        <v>0</v>
      </c>
      <c r="L7694">
        <v>0</v>
      </c>
      <c r="M7694" t="s">
        <v>5583</v>
      </c>
    </row>
    <row r="7695" spans="1:13">
      <c r="A7695" s="13">
        <f t="shared" si="120"/>
        <v>8</v>
      </c>
      <c r="B7695">
        <v>3012979</v>
      </c>
      <c r="C7695">
        <v>1380</v>
      </c>
      <c r="D7695">
        <v>1500</v>
      </c>
      <c r="E7695"/>
      <c r="F7695" t="s">
        <v>253</v>
      </c>
      <c r="G7695">
        <v>8</v>
      </c>
      <c r="H7695">
        <v>0</v>
      </c>
      <c r="I7695">
        <v>0</v>
      </c>
      <c r="J7695">
        <v>0</v>
      </c>
      <c r="K7695">
        <v>5</v>
      </c>
      <c r="L7695">
        <v>0</v>
      </c>
      <c r="M7695" t="s">
        <v>5584</v>
      </c>
    </row>
    <row r="7696" spans="1:13">
      <c r="A7696" s="13">
        <f t="shared" si="120"/>
        <v>23</v>
      </c>
      <c r="B7696">
        <v>3012980</v>
      </c>
      <c r="C7696">
        <v>1380</v>
      </c>
      <c r="D7696">
        <v>1500</v>
      </c>
      <c r="E7696"/>
      <c r="F7696" t="s">
        <v>253</v>
      </c>
      <c r="G7696">
        <v>23</v>
      </c>
      <c r="H7696">
        <v>0</v>
      </c>
      <c r="I7696">
        <v>0</v>
      </c>
      <c r="J7696">
        <v>0</v>
      </c>
      <c r="K7696">
        <v>0</v>
      </c>
      <c r="L7696">
        <v>0</v>
      </c>
      <c r="M7696" t="s">
        <v>8273</v>
      </c>
    </row>
    <row r="7697" spans="1:13">
      <c r="A7697" s="13">
        <f t="shared" si="120"/>
        <v>4</v>
      </c>
      <c r="B7697">
        <v>3012981</v>
      </c>
      <c r="C7697">
        <v>1380</v>
      </c>
      <c r="D7697">
        <v>1500</v>
      </c>
      <c r="E7697"/>
      <c r="F7697" t="s">
        <v>253</v>
      </c>
      <c r="G7697">
        <v>4</v>
      </c>
      <c r="H7697">
        <v>0</v>
      </c>
      <c r="I7697">
        <v>0</v>
      </c>
      <c r="J7697">
        <v>0</v>
      </c>
      <c r="K7697">
        <v>0</v>
      </c>
      <c r="L7697">
        <v>0</v>
      </c>
      <c r="M7697" t="s">
        <v>5585</v>
      </c>
    </row>
    <row r="7698" spans="1:13">
      <c r="A7698" s="13">
        <f t="shared" si="120"/>
        <v>12</v>
      </c>
      <c r="B7698">
        <v>3012982</v>
      </c>
      <c r="C7698">
        <v>1380</v>
      </c>
      <c r="D7698">
        <v>1500</v>
      </c>
      <c r="E7698"/>
      <c r="F7698" t="s">
        <v>253</v>
      </c>
      <c r="G7698">
        <v>12</v>
      </c>
      <c r="H7698">
        <v>0</v>
      </c>
      <c r="I7698">
        <v>0</v>
      </c>
      <c r="J7698">
        <v>0</v>
      </c>
      <c r="K7698">
        <v>0</v>
      </c>
      <c r="L7698">
        <v>0</v>
      </c>
      <c r="M7698" t="s">
        <v>5586</v>
      </c>
    </row>
    <row r="7699" spans="1:13">
      <c r="A7699" s="13">
        <f t="shared" si="120"/>
        <v>8</v>
      </c>
      <c r="B7699">
        <v>3012983</v>
      </c>
      <c r="C7699">
        <v>1380</v>
      </c>
      <c r="D7699">
        <v>1500</v>
      </c>
      <c r="E7699"/>
      <c r="F7699" t="s">
        <v>253</v>
      </c>
      <c r="G7699">
        <v>8</v>
      </c>
      <c r="H7699">
        <v>0</v>
      </c>
      <c r="I7699">
        <v>0</v>
      </c>
      <c r="J7699">
        <v>0</v>
      </c>
      <c r="K7699">
        <v>0</v>
      </c>
      <c r="L7699">
        <v>0</v>
      </c>
      <c r="M7699" t="s">
        <v>8274</v>
      </c>
    </row>
    <row r="7700" spans="1:13">
      <c r="A7700" s="13">
        <f t="shared" si="120"/>
        <v>18</v>
      </c>
      <c r="B7700">
        <v>3012984</v>
      </c>
      <c r="C7700">
        <v>1380</v>
      </c>
      <c r="D7700">
        <v>1501</v>
      </c>
      <c r="E7700"/>
      <c r="F7700" t="s">
        <v>253</v>
      </c>
      <c r="G7700">
        <v>18</v>
      </c>
      <c r="H7700">
        <v>0</v>
      </c>
      <c r="I7700">
        <v>0</v>
      </c>
      <c r="J7700">
        <v>0</v>
      </c>
      <c r="K7700">
        <v>0</v>
      </c>
      <c r="L7700">
        <v>0</v>
      </c>
      <c r="M7700" t="s">
        <v>5587</v>
      </c>
    </row>
    <row r="7701" spans="1:13">
      <c r="A7701" s="13">
        <f t="shared" si="120"/>
        <v>10</v>
      </c>
      <c r="B7701">
        <v>3012985</v>
      </c>
      <c r="C7701">
        <v>1380</v>
      </c>
      <c r="D7701">
        <v>1500</v>
      </c>
      <c r="E7701"/>
      <c r="F7701" t="s">
        <v>253</v>
      </c>
      <c r="G7701">
        <v>10</v>
      </c>
      <c r="H7701">
        <v>0</v>
      </c>
      <c r="I7701">
        <v>0</v>
      </c>
      <c r="J7701">
        <v>0</v>
      </c>
      <c r="K7701">
        <v>0</v>
      </c>
      <c r="L7701">
        <v>0</v>
      </c>
      <c r="M7701" t="s">
        <v>8275</v>
      </c>
    </row>
    <row r="7702" spans="1:13">
      <c r="A7702" s="13">
        <f t="shared" si="120"/>
        <v>4</v>
      </c>
      <c r="B7702">
        <v>3012986</v>
      </c>
      <c r="C7702">
        <v>1380</v>
      </c>
      <c r="D7702">
        <v>1501</v>
      </c>
      <c r="E7702"/>
      <c r="F7702" t="s">
        <v>253</v>
      </c>
      <c r="G7702">
        <v>4</v>
      </c>
      <c r="H7702">
        <v>0</v>
      </c>
      <c r="I7702">
        <v>0</v>
      </c>
      <c r="J7702">
        <v>0</v>
      </c>
      <c r="K7702">
        <v>0</v>
      </c>
      <c r="L7702">
        <v>0</v>
      </c>
      <c r="M7702" t="s">
        <v>5588</v>
      </c>
    </row>
    <row r="7703" spans="1:13">
      <c r="A7703" s="13">
        <f t="shared" si="120"/>
        <v>2</v>
      </c>
      <c r="B7703">
        <v>3012987</v>
      </c>
      <c r="C7703">
        <v>1380</v>
      </c>
      <c r="D7703">
        <v>1500</v>
      </c>
      <c r="E7703"/>
      <c r="F7703" t="s">
        <v>253</v>
      </c>
      <c r="G7703">
        <v>2</v>
      </c>
      <c r="H7703">
        <v>0</v>
      </c>
      <c r="I7703">
        <v>0</v>
      </c>
      <c r="J7703">
        <v>0</v>
      </c>
      <c r="K7703">
        <v>0</v>
      </c>
      <c r="L7703">
        <v>0</v>
      </c>
      <c r="M7703" t="s">
        <v>5589</v>
      </c>
    </row>
    <row r="7704" spans="1:13">
      <c r="A7704" s="13">
        <f t="shared" si="120"/>
        <v>2</v>
      </c>
      <c r="B7704">
        <v>3012988</v>
      </c>
      <c r="C7704">
        <v>1380</v>
      </c>
      <c r="D7704">
        <v>1500</v>
      </c>
      <c r="E7704"/>
      <c r="F7704" t="s">
        <v>253</v>
      </c>
      <c r="G7704">
        <v>2</v>
      </c>
      <c r="H7704">
        <v>0</v>
      </c>
      <c r="I7704">
        <v>0</v>
      </c>
      <c r="J7704">
        <v>0</v>
      </c>
      <c r="K7704">
        <v>0</v>
      </c>
      <c r="L7704">
        <v>0</v>
      </c>
      <c r="M7704" t="s">
        <v>5590</v>
      </c>
    </row>
    <row r="7705" spans="1:13">
      <c r="A7705" s="13">
        <f t="shared" si="120"/>
        <v>1</v>
      </c>
      <c r="B7705">
        <v>3012989</v>
      </c>
      <c r="C7705">
        <v>1380</v>
      </c>
      <c r="D7705">
        <v>1500</v>
      </c>
      <c r="E7705"/>
      <c r="F7705" t="s">
        <v>253</v>
      </c>
      <c r="G7705">
        <v>1</v>
      </c>
      <c r="H7705">
        <v>0</v>
      </c>
      <c r="I7705">
        <v>0</v>
      </c>
      <c r="J7705">
        <v>0</v>
      </c>
      <c r="K7705">
        <v>0</v>
      </c>
      <c r="L7705">
        <v>0</v>
      </c>
      <c r="M7705" t="s">
        <v>5591</v>
      </c>
    </row>
    <row r="7706" spans="1:13">
      <c r="A7706" s="13">
        <f t="shared" si="120"/>
        <v>3</v>
      </c>
      <c r="B7706">
        <v>3012990</v>
      </c>
      <c r="C7706">
        <v>1380</v>
      </c>
      <c r="D7706">
        <v>1500</v>
      </c>
      <c r="E7706"/>
      <c r="F7706" t="s">
        <v>253</v>
      </c>
      <c r="G7706">
        <v>3</v>
      </c>
      <c r="H7706">
        <v>0</v>
      </c>
      <c r="I7706">
        <v>0</v>
      </c>
      <c r="J7706">
        <v>0</v>
      </c>
      <c r="K7706">
        <v>0</v>
      </c>
      <c r="L7706">
        <v>0</v>
      </c>
      <c r="M7706" t="s">
        <v>5592</v>
      </c>
    </row>
    <row r="7707" spans="1:13">
      <c r="A7707" s="13">
        <f t="shared" si="120"/>
        <v>1</v>
      </c>
      <c r="B7707">
        <v>3012991</v>
      </c>
      <c r="C7707">
        <v>1380</v>
      </c>
      <c r="D7707">
        <v>1500</v>
      </c>
      <c r="E7707"/>
      <c r="F7707" t="s">
        <v>253</v>
      </c>
      <c r="G7707">
        <v>1</v>
      </c>
      <c r="H7707">
        <v>0</v>
      </c>
      <c r="I7707">
        <v>0</v>
      </c>
      <c r="J7707">
        <v>0</v>
      </c>
      <c r="K7707">
        <v>0</v>
      </c>
      <c r="L7707">
        <v>0</v>
      </c>
      <c r="M7707" t="s">
        <v>5593</v>
      </c>
    </row>
    <row r="7708" spans="1:13">
      <c r="A7708" s="13">
        <f t="shared" si="120"/>
        <v>1</v>
      </c>
      <c r="B7708">
        <v>3012993</v>
      </c>
      <c r="C7708">
        <v>1380</v>
      </c>
      <c r="D7708">
        <v>1500</v>
      </c>
      <c r="E7708"/>
      <c r="F7708" t="s">
        <v>253</v>
      </c>
      <c r="G7708">
        <v>1</v>
      </c>
      <c r="H7708">
        <v>0</v>
      </c>
      <c r="I7708">
        <v>0</v>
      </c>
      <c r="J7708">
        <v>0</v>
      </c>
      <c r="K7708">
        <v>0</v>
      </c>
      <c r="L7708">
        <v>0</v>
      </c>
      <c r="M7708" t="s">
        <v>5594</v>
      </c>
    </row>
    <row r="7709" spans="1:13">
      <c r="A7709" s="13">
        <f t="shared" si="120"/>
        <v>5</v>
      </c>
      <c r="B7709">
        <v>3012994</v>
      </c>
      <c r="C7709">
        <v>1380</v>
      </c>
      <c r="D7709">
        <v>1501</v>
      </c>
      <c r="E7709"/>
      <c r="F7709" t="s">
        <v>253</v>
      </c>
      <c r="G7709">
        <v>5</v>
      </c>
      <c r="H7709">
        <v>0</v>
      </c>
      <c r="I7709">
        <v>0</v>
      </c>
      <c r="J7709">
        <v>0</v>
      </c>
      <c r="K7709">
        <v>0</v>
      </c>
      <c r="L7709">
        <v>0</v>
      </c>
      <c r="M7709" t="s">
        <v>5595</v>
      </c>
    </row>
    <row r="7710" spans="1:13">
      <c r="A7710" s="13">
        <f t="shared" si="120"/>
        <v>5</v>
      </c>
      <c r="B7710">
        <v>3012995</v>
      </c>
      <c r="C7710">
        <v>1380</v>
      </c>
      <c r="D7710">
        <v>1501</v>
      </c>
      <c r="E7710"/>
      <c r="F7710" t="s">
        <v>253</v>
      </c>
      <c r="G7710">
        <v>5</v>
      </c>
      <c r="H7710">
        <v>0</v>
      </c>
      <c r="I7710">
        <v>0</v>
      </c>
      <c r="J7710">
        <v>0</v>
      </c>
      <c r="K7710">
        <v>0</v>
      </c>
      <c r="L7710">
        <v>0</v>
      </c>
      <c r="M7710" t="s">
        <v>5596</v>
      </c>
    </row>
    <row r="7711" spans="1:13">
      <c r="A7711" s="13">
        <f t="shared" si="120"/>
        <v>22</v>
      </c>
      <c r="B7711">
        <v>3012996</v>
      </c>
      <c r="C7711">
        <v>1380</v>
      </c>
      <c r="D7711">
        <v>1500</v>
      </c>
      <c r="E7711"/>
      <c r="F7711" t="s">
        <v>253</v>
      </c>
      <c r="G7711">
        <v>22</v>
      </c>
      <c r="H7711">
        <v>0</v>
      </c>
      <c r="I7711">
        <v>0</v>
      </c>
      <c r="J7711">
        <v>0</v>
      </c>
      <c r="K7711">
        <v>0</v>
      </c>
      <c r="L7711">
        <v>0</v>
      </c>
      <c r="M7711" t="s">
        <v>8437</v>
      </c>
    </row>
    <row r="7712" spans="1:13">
      <c r="A7712" s="13">
        <f t="shared" si="120"/>
        <v>2</v>
      </c>
      <c r="B7712">
        <v>3012997</v>
      </c>
      <c r="C7712">
        <v>1380</v>
      </c>
      <c r="D7712">
        <v>1501</v>
      </c>
      <c r="E7712"/>
      <c r="F7712" t="s">
        <v>253</v>
      </c>
      <c r="G7712">
        <v>2</v>
      </c>
      <c r="H7712">
        <v>0</v>
      </c>
      <c r="I7712">
        <v>0</v>
      </c>
      <c r="J7712">
        <v>0</v>
      </c>
      <c r="K7712">
        <v>0</v>
      </c>
      <c r="L7712">
        <v>0</v>
      </c>
      <c r="M7712" t="s">
        <v>5597</v>
      </c>
    </row>
    <row r="7713" spans="1:13">
      <c r="A7713" s="13">
        <f t="shared" si="120"/>
        <v>2</v>
      </c>
      <c r="B7713">
        <v>3012998</v>
      </c>
      <c r="C7713">
        <v>1380</v>
      </c>
      <c r="D7713">
        <v>1500</v>
      </c>
      <c r="E7713"/>
      <c r="F7713" t="s">
        <v>253</v>
      </c>
      <c r="G7713">
        <v>2</v>
      </c>
      <c r="H7713">
        <v>0</v>
      </c>
      <c r="I7713">
        <v>0</v>
      </c>
      <c r="J7713">
        <v>0</v>
      </c>
      <c r="K7713">
        <v>0</v>
      </c>
      <c r="L7713">
        <v>0</v>
      </c>
      <c r="M7713" t="s">
        <v>9103</v>
      </c>
    </row>
    <row r="7714" spans="1:13">
      <c r="A7714" s="13">
        <f t="shared" si="120"/>
        <v>6</v>
      </c>
      <c r="B7714">
        <v>3012999</v>
      </c>
      <c r="C7714">
        <v>1380</v>
      </c>
      <c r="D7714">
        <v>1500</v>
      </c>
      <c r="E7714"/>
      <c r="F7714" t="s">
        <v>253</v>
      </c>
      <c r="G7714">
        <v>6</v>
      </c>
      <c r="H7714">
        <v>0</v>
      </c>
      <c r="I7714">
        <v>0</v>
      </c>
      <c r="J7714">
        <v>0</v>
      </c>
      <c r="K7714">
        <v>0</v>
      </c>
      <c r="L7714">
        <v>0</v>
      </c>
      <c r="M7714" t="s">
        <v>5598</v>
      </c>
    </row>
    <row r="7715" spans="1:13">
      <c r="A7715" s="13">
        <f t="shared" si="120"/>
        <v>1</v>
      </c>
      <c r="B7715">
        <v>3013000</v>
      </c>
      <c r="C7715">
        <v>1380</v>
      </c>
      <c r="D7715">
        <v>1500</v>
      </c>
      <c r="E7715"/>
      <c r="F7715" t="s">
        <v>253</v>
      </c>
      <c r="G7715">
        <v>1</v>
      </c>
      <c r="H7715">
        <v>0</v>
      </c>
      <c r="I7715">
        <v>0</v>
      </c>
      <c r="J7715">
        <v>0</v>
      </c>
      <c r="K7715">
        <v>0</v>
      </c>
      <c r="L7715">
        <v>0</v>
      </c>
      <c r="M7715" t="s">
        <v>5599</v>
      </c>
    </row>
    <row r="7716" spans="1:13">
      <c r="A7716" s="13">
        <f t="shared" si="120"/>
        <v>1</v>
      </c>
      <c r="B7716">
        <v>3013001</v>
      </c>
      <c r="C7716">
        <v>1380</v>
      </c>
      <c r="D7716">
        <v>1500</v>
      </c>
      <c r="E7716"/>
      <c r="F7716" t="s">
        <v>253</v>
      </c>
      <c r="G7716">
        <v>1</v>
      </c>
      <c r="H7716">
        <v>0</v>
      </c>
      <c r="I7716">
        <v>0</v>
      </c>
      <c r="J7716">
        <v>0</v>
      </c>
      <c r="K7716">
        <v>0</v>
      </c>
      <c r="L7716">
        <v>0</v>
      </c>
      <c r="M7716" t="s">
        <v>5600</v>
      </c>
    </row>
    <row r="7717" spans="1:13">
      <c r="A7717" s="13">
        <f t="shared" si="120"/>
        <v>1</v>
      </c>
      <c r="B7717">
        <v>3013002</v>
      </c>
      <c r="C7717">
        <v>1380</v>
      </c>
      <c r="D7717">
        <v>1501</v>
      </c>
      <c r="E7717"/>
      <c r="F7717" t="s">
        <v>253</v>
      </c>
      <c r="G7717">
        <v>1</v>
      </c>
      <c r="H7717">
        <v>0</v>
      </c>
      <c r="I7717">
        <v>0</v>
      </c>
      <c r="J7717">
        <v>0</v>
      </c>
      <c r="K7717">
        <v>0</v>
      </c>
      <c r="L7717">
        <v>0</v>
      </c>
      <c r="M7717" t="s">
        <v>5601</v>
      </c>
    </row>
    <row r="7718" spans="1:13">
      <c r="A7718" s="13">
        <f t="shared" si="120"/>
        <v>1</v>
      </c>
      <c r="B7718">
        <v>3013003</v>
      </c>
      <c r="C7718">
        <v>1380</v>
      </c>
      <c r="D7718">
        <v>1500</v>
      </c>
      <c r="E7718"/>
      <c r="F7718" t="s">
        <v>253</v>
      </c>
      <c r="G7718">
        <v>1</v>
      </c>
      <c r="H7718">
        <v>0</v>
      </c>
      <c r="I7718">
        <v>0</v>
      </c>
      <c r="J7718">
        <v>0</v>
      </c>
      <c r="K7718">
        <v>0</v>
      </c>
      <c r="L7718">
        <v>0</v>
      </c>
      <c r="M7718" t="s">
        <v>5602</v>
      </c>
    </row>
    <row r="7719" spans="1:13">
      <c r="A7719" s="13">
        <f t="shared" si="120"/>
        <v>4</v>
      </c>
      <c r="B7719">
        <v>3013004</v>
      </c>
      <c r="C7719">
        <v>1400</v>
      </c>
      <c r="D7719">
        <v>1500</v>
      </c>
      <c r="E7719"/>
      <c r="F7719" t="s">
        <v>253</v>
      </c>
      <c r="G7719">
        <v>4</v>
      </c>
      <c r="H7719">
        <v>0</v>
      </c>
      <c r="I7719">
        <v>0</v>
      </c>
      <c r="J7719">
        <v>0</v>
      </c>
      <c r="K7719">
        <v>0</v>
      </c>
      <c r="L7719">
        <v>0</v>
      </c>
      <c r="M7719" t="s">
        <v>5603</v>
      </c>
    </row>
    <row r="7720" spans="1:13">
      <c r="A7720" s="13">
        <f t="shared" si="120"/>
        <v>1</v>
      </c>
      <c r="B7720">
        <v>3013005</v>
      </c>
      <c r="C7720">
        <v>1380</v>
      </c>
      <c r="D7720">
        <v>1500</v>
      </c>
      <c r="E7720"/>
      <c r="F7720" t="s">
        <v>253</v>
      </c>
      <c r="G7720">
        <v>1</v>
      </c>
      <c r="H7720">
        <v>0</v>
      </c>
      <c r="I7720">
        <v>0</v>
      </c>
      <c r="J7720">
        <v>0</v>
      </c>
      <c r="K7720">
        <v>0</v>
      </c>
      <c r="L7720">
        <v>0</v>
      </c>
      <c r="M7720" t="s">
        <v>8542</v>
      </c>
    </row>
    <row r="7721" spans="1:13">
      <c r="A7721" s="13">
        <f t="shared" si="120"/>
        <v>24</v>
      </c>
      <c r="B7721">
        <v>3013006</v>
      </c>
      <c r="C7721">
        <v>1380</v>
      </c>
      <c r="D7721">
        <v>1501</v>
      </c>
      <c r="E7721"/>
      <c r="F7721" t="s">
        <v>253</v>
      </c>
      <c r="G7721">
        <v>24</v>
      </c>
      <c r="H7721">
        <v>0</v>
      </c>
      <c r="I7721">
        <v>0</v>
      </c>
      <c r="J7721">
        <v>0</v>
      </c>
      <c r="K7721">
        <v>0</v>
      </c>
      <c r="L7721">
        <v>0</v>
      </c>
      <c r="M7721" t="s">
        <v>5604</v>
      </c>
    </row>
    <row r="7722" spans="1:13">
      <c r="A7722" s="13">
        <f t="shared" si="120"/>
        <v>8</v>
      </c>
      <c r="B7722">
        <v>3013007</v>
      </c>
      <c r="C7722">
        <v>1380</v>
      </c>
      <c r="D7722">
        <v>1501</v>
      </c>
      <c r="E7722"/>
      <c r="F7722" t="s">
        <v>253</v>
      </c>
      <c r="G7722">
        <v>8</v>
      </c>
      <c r="H7722">
        <v>0</v>
      </c>
      <c r="I7722">
        <v>0</v>
      </c>
      <c r="J7722">
        <v>0</v>
      </c>
      <c r="K7722">
        <v>0</v>
      </c>
      <c r="L7722">
        <v>0</v>
      </c>
      <c r="M7722" t="s">
        <v>5605</v>
      </c>
    </row>
    <row r="7723" spans="1:13">
      <c r="A7723" s="13">
        <f t="shared" si="120"/>
        <v>30</v>
      </c>
      <c r="B7723">
        <v>3013008</v>
      </c>
      <c r="C7723">
        <v>1380</v>
      </c>
      <c r="D7723">
        <v>1501</v>
      </c>
      <c r="E7723"/>
      <c r="F7723" t="s">
        <v>253</v>
      </c>
      <c r="G7723">
        <v>30</v>
      </c>
      <c r="H7723">
        <v>0</v>
      </c>
      <c r="I7723">
        <v>0</v>
      </c>
      <c r="J7723">
        <v>0</v>
      </c>
      <c r="K7723">
        <v>0</v>
      </c>
      <c r="L7723">
        <v>0</v>
      </c>
      <c r="M7723" t="s">
        <v>5606</v>
      </c>
    </row>
    <row r="7724" spans="1:13">
      <c r="A7724" s="13">
        <f t="shared" si="120"/>
        <v>2</v>
      </c>
      <c r="B7724">
        <v>3013009</v>
      </c>
      <c r="C7724">
        <v>1380</v>
      </c>
      <c r="D7724">
        <v>1500</v>
      </c>
      <c r="E7724"/>
      <c r="F7724" t="s">
        <v>253</v>
      </c>
      <c r="G7724">
        <v>2</v>
      </c>
      <c r="H7724">
        <v>0</v>
      </c>
      <c r="I7724">
        <v>0</v>
      </c>
      <c r="J7724">
        <v>0</v>
      </c>
      <c r="K7724">
        <v>0</v>
      </c>
      <c r="L7724">
        <v>0</v>
      </c>
      <c r="M7724" t="s">
        <v>5607</v>
      </c>
    </row>
    <row r="7725" spans="1:13">
      <c r="A7725" s="13">
        <f t="shared" si="120"/>
        <v>2</v>
      </c>
      <c r="B7725">
        <v>3013010</v>
      </c>
      <c r="C7725">
        <v>1380</v>
      </c>
      <c r="D7725">
        <v>1500</v>
      </c>
      <c r="E7725"/>
      <c r="F7725" t="s">
        <v>253</v>
      </c>
      <c r="G7725">
        <v>2</v>
      </c>
      <c r="H7725">
        <v>0</v>
      </c>
      <c r="I7725">
        <v>0</v>
      </c>
      <c r="J7725">
        <v>0</v>
      </c>
      <c r="K7725">
        <v>0</v>
      </c>
      <c r="L7725">
        <v>0</v>
      </c>
      <c r="M7725" t="s">
        <v>5608</v>
      </c>
    </row>
    <row r="7726" spans="1:13">
      <c r="A7726" s="13">
        <f t="shared" si="120"/>
        <v>27</v>
      </c>
      <c r="B7726">
        <v>3013011</v>
      </c>
      <c r="C7726">
        <v>1380</v>
      </c>
      <c r="D7726">
        <v>1501</v>
      </c>
      <c r="E7726"/>
      <c r="F7726" t="s">
        <v>253</v>
      </c>
      <c r="G7726">
        <v>27</v>
      </c>
      <c r="H7726">
        <v>0</v>
      </c>
      <c r="I7726">
        <v>0</v>
      </c>
      <c r="J7726">
        <v>0</v>
      </c>
      <c r="K7726">
        <v>0</v>
      </c>
      <c r="L7726">
        <v>0</v>
      </c>
      <c r="M7726" t="s">
        <v>5609</v>
      </c>
    </row>
    <row r="7727" spans="1:13">
      <c r="A7727" s="13">
        <f t="shared" si="120"/>
        <v>4</v>
      </c>
      <c r="B7727">
        <v>3013012</v>
      </c>
      <c r="C7727">
        <v>1380</v>
      </c>
      <c r="D7727">
        <v>1500</v>
      </c>
      <c r="E7727"/>
      <c r="F7727" t="s">
        <v>253</v>
      </c>
      <c r="G7727">
        <v>4</v>
      </c>
      <c r="H7727">
        <v>0</v>
      </c>
      <c r="I7727">
        <v>0</v>
      </c>
      <c r="J7727">
        <v>0</v>
      </c>
      <c r="K7727">
        <v>0</v>
      </c>
      <c r="L7727">
        <v>0</v>
      </c>
      <c r="M7727" t="s">
        <v>5610</v>
      </c>
    </row>
    <row r="7728" spans="1:13">
      <c r="A7728" s="13">
        <f t="shared" si="120"/>
        <v>6</v>
      </c>
      <c r="B7728">
        <v>3013013</v>
      </c>
      <c r="C7728">
        <v>1380</v>
      </c>
      <c r="D7728">
        <v>1500</v>
      </c>
      <c r="E7728"/>
      <c r="F7728" t="s">
        <v>253</v>
      </c>
      <c r="G7728">
        <v>6</v>
      </c>
      <c r="H7728">
        <v>0</v>
      </c>
      <c r="I7728">
        <v>0</v>
      </c>
      <c r="J7728">
        <v>0</v>
      </c>
      <c r="K7728">
        <v>0</v>
      </c>
      <c r="L7728">
        <v>0</v>
      </c>
      <c r="M7728" t="s">
        <v>5611</v>
      </c>
    </row>
    <row r="7729" spans="1:13">
      <c r="A7729" s="13">
        <f t="shared" si="120"/>
        <v>6</v>
      </c>
      <c r="B7729">
        <v>3013014</v>
      </c>
      <c r="C7729">
        <v>1380</v>
      </c>
      <c r="D7729">
        <v>1500</v>
      </c>
      <c r="E7729"/>
      <c r="F7729" t="s">
        <v>253</v>
      </c>
      <c r="G7729">
        <v>6</v>
      </c>
      <c r="H7729">
        <v>0</v>
      </c>
      <c r="I7729">
        <v>0</v>
      </c>
      <c r="J7729">
        <v>0</v>
      </c>
      <c r="K7729">
        <v>0</v>
      </c>
      <c r="L7729">
        <v>0</v>
      </c>
      <c r="M7729" t="s">
        <v>7674</v>
      </c>
    </row>
    <row r="7730" spans="1:13">
      <c r="A7730" s="13">
        <f t="shared" si="120"/>
        <v>30</v>
      </c>
      <c r="B7730">
        <v>3013015</v>
      </c>
      <c r="C7730">
        <v>1380</v>
      </c>
      <c r="D7730">
        <v>1501</v>
      </c>
      <c r="E7730"/>
      <c r="F7730" t="s">
        <v>253</v>
      </c>
      <c r="G7730">
        <v>30</v>
      </c>
      <c r="H7730">
        <v>0</v>
      </c>
      <c r="I7730">
        <v>0</v>
      </c>
      <c r="J7730">
        <v>0</v>
      </c>
      <c r="K7730">
        <v>0</v>
      </c>
      <c r="L7730">
        <v>0</v>
      </c>
      <c r="M7730" t="s">
        <v>5612</v>
      </c>
    </row>
    <row r="7731" spans="1:13">
      <c r="A7731" s="13">
        <f t="shared" si="120"/>
        <v>5</v>
      </c>
      <c r="B7731">
        <v>3013016</v>
      </c>
      <c r="C7731">
        <v>1380</v>
      </c>
      <c r="D7731">
        <v>1501</v>
      </c>
      <c r="E7731"/>
      <c r="F7731" t="s">
        <v>253</v>
      </c>
      <c r="G7731">
        <v>5</v>
      </c>
      <c r="H7731">
        <v>0</v>
      </c>
      <c r="I7731">
        <v>0</v>
      </c>
      <c r="J7731">
        <v>0</v>
      </c>
      <c r="K7731">
        <v>0</v>
      </c>
      <c r="L7731">
        <v>0</v>
      </c>
      <c r="M7731" t="s">
        <v>5613</v>
      </c>
    </row>
    <row r="7732" spans="1:13">
      <c r="A7732" s="13">
        <f t="shared" si="120"/>
        <v>1</v>
      </c>
      <c r="B7732">
        <v>3013017</v>
      </c>
      <c r="C7732">
        <v>1380</v>
      </c>
      <c r="D7732">
        <v>1500</v>
      </c>
      <c r="E7732"/>
      <c r="F7732" t="s">
        <v>253</v>
      </c>
      <c r="G7732">
        <v>1</v>
      </c>
      <c r="H7732">
        <v>0</v>
      </c>
      <c r="I7732">
        <v>0</v>
      </c>
      <c r="J7732">
        <v>0</v>
      </c>
      <c r="K7732">
        <v>0</v>
      </c>
      <c r="L7732">
        <v>0</v>
      </c>
      <c r="M7732" t="s">
        <v>5614</v>
      </c>
    </row>
    <row r="7733" spans="1:13">
      <c r="A7733" s="13">
        <f t="shared" si="120"/>
        <v>2</v>
      </c>
      <c r="B7733">
        <v>3013018</v>
      </c>
      <c r="C7733">
        <v>1380</v>
      </c>
      <c r="D7733">
        <v>1501</v>
      </c>
      <c r="E7733"/>
      <c r="F7733" t="s">
        <v>253</v>
      </c>
      <c r="G7733">
        <v>2</v>
      </c>
      <c r="H7733">
        <v>0</v>
      </c>
      <c r="I7733">
        <v>0</v>
      </c>
      <c r="J7733">
        <v>0</v>
      </c>
      <c r="K7733">
        <v>0</v>
      </c>
      <c r="L7733">
        <v>0</v>
      </c>
      <c r="M7733" t="s">
        <v>5615</v>
      </c>
    </row>
    <row r="7734" spans="1:13">
      <c r="A7734" s="13">
        <f t="shared" si="120"/>
        <v>2</v>
      </c>
      <c r="B7734">
        <v>3013019</v>
      </c>
      <c r="C7734">
        <v>1380</v>
      </c>
      <c r="D7734">
        <v>1501</v>
      </c>
      <c r="E7734"/>
      <c r="F7734" t="s">
        <v>253</v>
      </c>
      <c r="G7734">
        <v>2</v>
      </c>
      <c r="H7734">
        <v>0</v>
      </c>
      <c r="I7734">
        <v>0</v>
      </c>
      <c r="J7734">
        <v>0</v>
      </c>
      <c r="K7734">
        <v>0</v>
      </c>
      <c r="L7734">
        <v>0</v>
      </c>
      <c r="M7734" t="s">
        <v>5616</v>
      </c>
    </row>
    <row r="7735" spans="1:13">
      <c r="A7735" s="13">
        <f t="shared" si="120"/>
        <v>2</v>
      </c>
      <c r="B7735">
        <v>3013020</v>
      </c>
      <c r="C7735">
        <v>1380</v>
      </c>
      <c r="D7735">
        <v>1500</v>
      </c>
      <c r="E7735"/>
      <c r="F7735" t="s">
        <v>253</v>
      </c>
      <c r="G7735">
        <v>2</v>
      </c>
      <c r="H7735">
        <v>0</v>
      </c>
      <c r="I7735">
        <v>0</v>
      </c>
      <c r="J7735">
        <v>0</v>
      </c>
      <c r="K7735">
        <v>0</v>
      </c>
      <c r="L7735">
        <v>0</v>
      </c>
      <c r="M7735" t="s">
        <v>5617</v>
      </c>
    </row>
    <row r="7736" spans="1:13">
      <c r="A7736" s="13">
        <f t="shared" si="120"/>
        <v>3</v>
      </c>
      <c r="B7736">
        <v>3013021</v>
      </c>
      <c r="C7736">
        <v>1380</v>
      </c>
      <c r="D7736">
        <v>1501</v>
      </c>
      <c r="E7736"/>
      <c r="F7736" t="s">
        <v>253</v>
      </c>
      <c r="G7736">
        <v>3</v>
      </c>
      <c r="H7736">
        <v>0</v>
      </c>
      <c r="I7736">
        <v>0</v>
      </c>
      <c r="J7736">
        <v>0</v>
      </c>
      <c r="K7736">
        <v>0</v>
      </c>
      <c r="L7736">
        <v>0</v>
      </c>
      <c r="M7736" t="s">
        <v>5618</v>
      </c>
    </row>
    <row r="7737" spans="1:13">
      <c r="A7737" s="13">
        <f t="shared" si="120"/>
        <v>4</v>
      </c>
      <c r="B7737">
        <v>3013022</v>
      </c>
      <c r="C7737">
        <v>1380</v>
      </c>
      <c r="D7737">
        <v>1500</v>
      </c>
      <c r="E7737"/>
      <c r="F7737" t="s">
        <v>253</v>
      </c>
      <c r="G7737">
        <v>4</v>
      </c>
      <c r="H7737">
        <v>0</v>
      </c>
      <c r="I7737">
        <v>0</v>
      </c>
      <c r="J7737">
        <v>0</v>
      </c>
      <c r="K7737">
        <v>0</v>
      </c>
      <c r="L7737">
        <v>0</v>
      </c>
      <c r="M7737" t="s">
        <v>5619</v>
      </c>
    </row>
    <row r="7738" spans="1:13">
      <c r="A7738" s="13">
        <f t="shared" si="120"/>
        <v>2</v>
      </c>
      <c r="B7738">
        <v>3013023</v>
      </c>
      <c r="C7738">
        <v>1380</v>
      </c>
      <c r="D7738">
        <v>1500</v>
      </c>
      <c r="E7738"/>
      <c r="F7738" t="s">
        <v>253</v>
      </c>
      <c r="G7738">
        <v>2</v>
      </c>
      <c r="H7738">
        <v>0</v>
      </c>
      <c r="I7738">
        <v>0</v>
      </c>
      <c r="J7738">
        <v>0</v>
      </c>
      <c r="K7738">
        <v>0</v>
      </c>
      <c r="L7738">
        <v>0</v>
      </c>
      <c r="M7738" t="s">
        <v>5620</v>
      </c>
    </row>
    <row r="7739" spans="1:13">
      <c r="A7739" s="13">
        <f t="shared" si="120"/>
        <v>1</v>
      </c>
      <c r="B7739">
        <v>3013024</v>
      </c>
      <c r="C7739">
        <v>1380</v>
      </c>
      <c r="D7739">
        <v>1500</v>
      </c>
      <c r="E7739"/>
      <c r="F7739" t="s">
        <v>253</v>
      </c>
      <c r="G7739">
        <v>1</v>
      </c>
      <c r="H7739">
        <v>0</v>
      </c>
      <c r="I7739">
        <v>0</v>
      </c>
      <c r="J7739">
        <v>0</v>
      </c>
      <c r="K7739">
        <v>0</v>
      </c>
      <c r="L7739">
        <v>0</v>
      </c>
      <c r="M7739" t="s">
        <v>5621</v>
      </c>
    </row>
    <row r="7740" spans="1:13">
      <c r="A7740" s="13">
        <f t="shared" si="120"/>
        <v>2</v>
      </c>
      <c r="B7740">
        <v>3013025</v>
      </c>
      <c r="C7740">
        <v>1380</v>
      </c>
      <c r="D7740">
        <v>1501</v>
      </c>
      <c r="E7740"/>
      <c r="F7740" t="s">
        <v>253</v>
      </c>
      <c r="G7740">
        <v>2</v>
      </c>
      <c r="H7740">
        <v>0</v>
      </c>
      <c r="I7740">
        <v>0</v>
      </c>
      <c r="J7740">
        <v>0</v>
      </c>
      <c r="K7740">
        <v>0</v>
      </c>
      <c r="L7740">
        <v>0</v>
      </c>
      <c r="M7740" t="s">
        <v>5622</v>
      </c>
    </row>
    <row r="7741" spans="1:13">
      <c r="A7741" s="13">
        <f t="shared" si="120"/>
        <v>2</v>
      </c>
      <c r="B7741">
        <v>3013026</v>
      </c>
      <c r="C7741">
        <v>1380</v>
      </c>
      <c r="D7741">
        <v>1501</v>
      </c>
      <c r="E7741"/>
      <c r="F7741" t="s">
        <v>253</v>
      </c>
      <c r="G7741">
        <v>2</v>
      </c>
      <c r="H7741">
        <v>0</v>
      </c>
      <c r="I7741">
        <v>0</v>
      </c>
      <c r="J7741">
        <v>0</v>
      </c>
      <c r="K7741">
        <v>0</v>
      </c>
      <c r="L7741">
        <v>0</v>
      </c>
      <c r="M7741" t="s">
        <v>5623</v>
      </c>
    </row>
    <row r="7742" spans="1:13">
      <c r="A7742" s="13">
        <f t="shared" si="120"/>
        <v>2</v>
      </c>
      <c r="B7742">
        <v>3013027</v>
      </c>
      <c r="C7742">
        <v>1380</v>
      </c>
      <c r="D7742">
        <v>1501</v>
      </c>
      <c r="E7742"/>
      <c r="F7742" t="s">
        <v>253</v>
      </c>
      <c r="G7742">
        <v>2</v>
      </c>
      <c r="H7742">
        <v>0</v>
      </c>
      <c r="I7742">
        <v>0</v>
      </c>
      <c r="J7742">
        <v>0</v>
      </c>
      <c r="K7742">
        <v>0</v>
      </c>
      <c r="L7742">
        <v>0</v>
      </c>
      <c r="M7742" t="s">
        <v>5624</v>
      </c>
    </row>
    <row r="7743" spans="1:13">
      <c r="A7743" s="13">
        <f t="shared" si="120"/>
        <v>2</v>
      </c>
      <c r="B7743">
        <v>3013028</v>
      </c>
      <c r="C7743">
        <v>1380</v>
      </c>
      <c r="D7743">
        <v>1501</v>
      </c>
      <c r="E7743"/>
      <c r="F7743" t="s">
        <v>253</v>
      </c>
      <c r="G7743">
        <v>2</v>
      </c>
      <c r="H7743">
        <v>0</v>
      </c>
      <c r="I7743">
        <v>0</v>
      </c>
      <c r="J7743">
        <v>0</v>
      </c>
      <c r="K7743">
        <v>0</v>
      </c>
      <c r="L7743">
        <v>0</v>
      </c>
      <c r="M7743" t="s">
        <v>5625</v>
      </c>
    </row>
    <row r="7744" spans="1:13">
      <c r="A7744" s="13">
        <f t="shared" si="120"/>
        <v>2</v>
      </c>
      <c r="B7744">
        <v>3013029</v>
      </c>
      <c r="C7744">
        <v>1380</v>
      </c>
      <c r="D7744">
        <v>1501</v>
      </c>
      <c r="E7744"/>
      <c r="F7744" t="s">
        <v>253</v>
      </c>
      <c r="G7744">
        <v>2</v>
      </c>
      <c r="H7744">
        <v>0</v>
      </c>
      <c r="I7744">
        <v>0</v>
      </c>
      <c r="J7744">
        <v>0</v>
      </c>
      <c r="K7744">
        <v>0</v>
      </c>
      <c r="L7744">
        <v>0</v>
      </c>
      <c r="M7744" t="s">
        <v>5626</v>
      </c>
    </row>
    <row r="7745" spans="1:13">
      <c r="A7745" s="13">
        <f t="shared" si="120"/>
        <v>1</v>
      </c>
      <c r="B7745">
        <v>3013030</v>
      </c>
      <c r="C7745">
        <v>1380</v>
      </c>
      <c r="D7745">
        <v>1501</v>
      </c>
      <c r="E7745"/>
      <c r="F7745" t="s">
        <v>253</v>
      </c>
      <c r="G7745">
        <v>1</v>
      </c>
      <c r="H7745">
        <v>0</v>
      </c>
      <c r="I7745">
        <v>0</v>
      </c>
      <c r="J7745">
        <v>0</v>
      </c>
      <c r="K7745">
        <v>0</v>
      </c>
      <c r="L7745">
        <v>0</v>
      </c>
      <c r="M7745" t="s">
        <v>5627</v>
      </c>
    </row>
    <row r="7746" spans="1:13">
      <c r="A7746" s="13">
        <f t="shared" si="120"/>
        <v>1</v>
      </c>
      <c r="B7746">
        <v>3013031</v>
      </c>
      <c r="C7746">
        <v>1380</v>
      </c>
      <c r="D7746">
        <v>1500</v>
      </c>
      <c r="E7746"/>
      <c r="F7746" t="s">
        <v>253</v>
      </c>
      <c r="G7746">
        <v>1</v>
      </c>
      <c r="H7746">
        <v>0</v>
      </c>
      <c r="I7746">
        <v>0</v>
      </c>
      <c r="J7746">
        <v>0</v>
      </c>
      <c r="K7746">
        <v>0</v>
      </c>
      <c r="L7746">
        <v>0</v>
      </c>
      <c r="M7746" t="s">
        <v>5628</v>
      </c>
    </row>
    <row r="7747" spans="1:13">
      <c r="A7747" s="13">
        <f t="shared" ref="A7747:A7810" si="121">G7747+H7747+I7747</f>
        <v>2</v>
      </c>
      <c r="B7747">
        <v>3013032</v>
      </c>
      <c r="C7747">
        <v>1380</v>
      </c>
      <c r="D7747">
        <v>1500</v>
      </c>
      <c r="E7747"/>
      <c r="F7747" t="s">
        <v>253</v>
      </c>
      <c r="G7747">
        <v>2</v>
      </c>
      <c r="H7747">
        <v>0</v>
      </c>
      <c r="I7747">
        <v>0</v>
      </c>
      <c r="J7747">
        <v>0</v>
      </c>
      <c r="K7747">
        <v>0</v>
      </c>
      <c r="L7747">
        <v>0</v>
      </c>
      <c r="M7747" t="s">
        <v>5629</v>
      </c>
    </row>
    <row r="7748" spans="1:13">
      <c r="A7748" s="13">
        <f t="shared" si="121"/>
        <v>1</v>
      </c>
      <c r="B7748">
        <v>3013033</v>
      </c>
      <c r="C7748">
        <v>1380</v>
      </c>
      <c r="D7748">
        <v>1500</v>
      </c>
      <c r="E7748"/>
      <c r="F7748" t="s">
        <v>253</v>
      </c>
      <c r="G7748">
        <v>1</v>
      </c>
      <c r="H7748">
        <v>0</v>
      </c>
      <c r="I7748">
        <v>0</v>
      </c>
      <c r="J7748">
        <v>0</v>
      </c>
      <c r="K7748">
        <v>0</v>
      </c>
      <c r="L7748">
        <v>0</v>
      </c>
      <c r="M7748" t="s">
        <v>5630</v>
      </c>
    </row>
    <row r="7749" spans="1:13">
      <c r="A7749" s="13">
        <f t="shared" si="121"/>
        <v>2</v>
      </c>
      <c r="B7749">
        <v>3013034</v>
      </c>
      <c r="C7749">
        <v>1380</v>
      </c>
      <c r="D7749">
        <v>1501</v>
      </c>
      <c r="E7749"/>
      <c r="F7749" t="s">
        <v>253</v>
      </c>
      <c r="G7749">
        <v>2</v>
      </c>
      <c r="H7749">
        <v>0</v>
      </c>
      <c r="I7749">
        <v>0</v>
      </c>
      <c r="J7749">
        <v>0</v>
      </c>
      <c r="K7749">
        <v>0</v>
      </c>
      <c r="L7749">
        <v>0</v>
      </c>
      <c r="M7749" t="s">
        <v>5631</v>
      </c>
    </row>
    <row r="7750" spans="1:13">
      <c r="A7750" s="13">
        <f t="shared" si="121"/>
        <v>2</v>
      </c>
      <c r="B7750">
        <v>3013035</v>
      </c>
      <c r="C7750">
        <v>1380</v>
      </c>
      <c r="D7750">
        <v>1501</v>
      </c>
      <c r="E7750"/>
      <c r="F7750" t="s">
        <v>253</v>
      </c>
      <c r="G7750">
        <v>2</v>
      </c>
      <c r="H7750">
        <v>0</v>
      </c>
      <c r="I7750">
        <v>0</v>
      </c>
      <c r="J7750">
        <v>0</v>
      </c>
      <c r="K7750">
        <v>0</v>
      </c>
      <c r="L7750">
        <v>0</v>
      </c>
      <c r="M7750" t="s">
        <v>5632</v>
      </c>
    </row>
    <row r="7751" spans="1:13">
      <c r="A7751" s="13">
        <f t="shared" si="121"/>
        <v>2</v>
      </c>
      <c r="B7751">
        <v>3013036</v>
      </c>
      <c r="C7751">
        <v>1380</v>
      </c>
      <c r="D7751">
        <v>1501</v>
      </c>
      <c r="E7751"/>
      <c r="F7751" t="s">
        <v>253</v>
      </c>
      <c r="G7751">
        <v>2</v>
      </c>
      <c r="H7751">
        <v>0</v>
      </c>
      <c r="I7751">
        <v>0</v>
      </c>
      <c r="J7751">
        <v>0</v>
      </c>
      <c r="K7751">
        <v>0</v>
      </c>
      <c r="L7751">
        <v>0</v>
      </c>
      <c r="M7751" t="s">
        <v>5633</v>
      </c>
    </row>
    <row r="7752" spans="1:13">
      <c r="A7752" s="13">
        <f t="shared" si="121"/>
        <v>2</v>
      </c>
      <c r="B7752">
        <v>3013037</v>
      </c>
      <c r="C7752">
        <v>1380</v>
      </c>
      <c r="D7752">
        <v>1501</v>
      </c>
      <c r="E7752"/>
      <c r="F7752" t="s">
        <v>253</v>
      </c>
      <c r="G7752">
        <v>2</v>
      </c>
      <c r="H7752">
        <v>0</v>
      </c>
      <c r="I7752">
        <v>0</v>
      </c>
      <c r="J7752">
        <v>0</v>
      </c>
      <c r="K7752">
        <v>0</v>
      </c>
      <c r="L7752">
        <v>0</v>
      </c>
      <c r="M7752" t="s">
        <v>5634</v>
      </c>
    </row>
    <row r="7753" spans="1:13">
      <c r="A7753" s="13">
        <f t="shared" si="121"/>
        <v>1</v>
      </c>
      <c r="B7753">
        <v>3013038</v>
      </c>
      <c r="C7753">
        <v>1380</v>
      </c>
      <c r="D7753">
        <v>1501</v>
      </c>
      <c r="E7753"/>
      <c r="F7753" t="s">
        <v>253</v>
      </c>
      <c r="G7753">
        <v>1</v>
      </c>
      <c r="H7753">
        <v>0</v>
      </c>
      <c r="I7753">
        <v>0</v>
      </c>
      <c r="J7753">
        <v>0</v>
      </c>
      <c r="K7753">
        <v>0</v>
      </c>
      <c r="L7753">
        <v>0</v>
      </c>
      <c r="M7753" t="s">
        <v>5635</v>
      </c>
    </row>
    <row r="7754" spans="1:13">
      <c r="A7754" s="13">
        <f t="shared" si="121"/>
        <v>2</v>
      </c>
      <c r="B7754">
        <v>3013039</v>
      </c>
      <c r="C7754">
        <v>1380</v>
      </c>
      <c r="D7754">
        <v>1501</v>
      </c>
      <c r="E7754"/>
      <c r="F7754" t="s">
        <v>253</v>
      </c>
      <c r="G7754">
        <v>2</v>
      </c>
      <c r="H7754">
        <v>0</v>
      </c>
      <c r="I7754">
        <v>0</v>
      </c>
      <c r="J7754">
        <v>0</v>
      </c>
      <c r="K7754">
        <v>0</v>
      </c>
      <c r="L7754">
        <v>0</v>
      </c>
      <c r="M7754" t="s">
        <v>5636</v>
      </c>
    </row>
    <row r="7755" spans="1:13">
      <c r="A7755" s="13">
        <f t="shared" si="121"/>
        <v>2</v>
      </c>
      <c r="B7755">
        <v>3013040</v>
      </c>
      <c r="C7755">
        <v>1380</v>
      </c>
      <c r="D7755">
        <v>1500</v>
      </c>
      <c r="E7755"/>
      <c r="F7755" t="s">
        <v>253</v>
      </c>
      <c r="G7755">
        <v>2</v>
      </c>
      <c r="H7755">
        <v>0</v>
      </c>
      <c r="I7755">
        <v>0</v>
      </c>
      <c r="J7755">
        <v>0</v>
      </c>
      <c r="K7755">
        <v>0</v>
      </c>
      <c r="L7755">
        <v>0</v>
      </c>
      <c r="M7755" t="s">
        <v>5637</v>
      </c>
    </row>
    <row r="7756" spans="1:13">
      <c r="A7756" s="13">
        <f t="shared" si="121"/>
        <v>1</v>
      </c>
      <c r="B7756">
        <v>3013041</v>
      </c>
      <c r="C7756">
        <v>1380</v>
      </c>
      <c r="D7756">
        <v>1500</v>
      </c>
      <c r="E7756"/>
      <c r="F7756" t="s">
        <v>253</v>
      </c>
      <c r="G7756">
        <v>1</v>
      </c>
      <c r="H7756">
        <v>0</v>
      </c>
      <c r="I7756">
        <v>0</v>
      </c>
      <c r="J7756">
        <v>0</v>
      </c>
      <c r="K7756">
        <v>0</v>
      </c>
      <c r="L7756">
        <v>0</v>
      </c>
      <c r="M7756" t="s">
        <v>5638</v>
      </c>
    </row>
    <row r="7757" spans="1:13">
      <c r="A7757" s="13">
        <f t="shared" si="121"/>
        <v>8</v>
      </c>
      <c r="B7757">
        <v>3013042</v>
      </c>
      <c r="C7757">
        <v>1380</v>
      </c>
      <c r="D7757">
        <v>1500</v>
      </c>
      <c r="E7757"/>
      <c r="F7757" t="s">
        <v>253</v>
      </c>
      <c r="G7757">
        <v>8</v>
      </c>
      <c r="H7757">
        <v>0</v>
      </c>
      <c r="I7757">
        <v>0</v>
      </c>
      <c r="J7757">
        <v>0</v>
      </c>
      <c r="K7757">
        <v>0</v>
      </c>
      <c r="L7757">
        <v>0</v>
      </c>
      <c r="M7757" t="s">
        <v>5639</v>
      </c>
    </row>
    <row r="7758" spans="1:13">
      <c r="A7758" s="13">
        <f t="shared" si="121"/>
        <v>8</v>
      </c>
      <c r="B7758">
        <v>3013043</v>
      </c>
      <c r="C7758">
        <v>1380</v>
      </c>
      <c r="D7758">
        <v>1500</v>
      </c>
      <c r="E7758"/>
      <c r="F7758" t="s">
        <v>253</v>
      </c>
      <c r="G7758">
        <v>8</v>
      </c>
      <c r="H7758">
        <v>0</v>
      </c>
      <c r="I7758">
        <v>0</v>
      </c>
      <c r="J7758">
        <v>0</v>
      </c>
      <c r="K7758">
        <v>0</v>
      </c>
      <c r="L7758">
        <v>0</v>
      </c>
      <c r="M7758" t="s">
        <v>5640</v>
      </c>
    </row>
    <row r="7759" spans="1:13">
      <c r="A7759" s="13">
        <f t="shared" si="121"/>
        <v>1</v>
      </c>
      <c r="B7759">
        <v>3013044</v>
      </c>
      <c r="C7759">
        <v>1380</v>
      </c>
      <c r="D7759">
        <v>1500</v>
      </c>
      <c r="E7759"/>
      <c r="F7759" t="s">
        <v>253</v>
      </c>
      <c r="G7759">
        <v>1</v>
      </c>
      <c r="H7759">
        <v>0</v>
      </c>
      <c r="I7759">
        <v>0</v>
      </c>
      <c r="J7759">
        <v>0</v>
      </c>
      <c r="K7759">
        <v>0</v>
      </c>
      <c r="L7759">
        <v>0</v>
      </c>
      <c r="M7759" t="s">
        <v>7536</v>
      </c>
    </row>
    <row r="7760" spans="1:13">
      <c r="A7760" s="13">
        <f t="shared" si="121"/>
        <v>1</v>
      </c>
      <c r="B7760">
        <v>3013045</v>
      </c>
      <c r="C7760">
        <v>1380</v>
      </c>
      <c r="D7760">
        <v>1500</v>
      </c>
      <c r="E7760"/>
      <c r="F7760" t="s">
        <v>253</v>
      </c>
      <c r="G7760">
        <v>1</v>
      </c>
      <c r="H7760">
        <v>0</v>
      </c>
      <c r="I7760">
        <v>0</v>
      </c>
      <c r="J7760">
        <v>0</v>
      </c>
      <c r="K7760">
        <v>0</v>
      </c>
      <c r="L7760">
        <v>0</v>
      </c>
      <c r="M7760" t="s">
        <v>5641</v>
      </c>
    </row>
    <row r="7761" spans="1:13">
      <c r="A7761" s="13">
        <f t="shared" si="121"/>
        <v>1</v>
      </c>
      <c r="B7761">
        <v>3013046</v>
      </c>
      <c r="C7761">
        <v>1380</v>
      </c>
      <c r="D7761">
        <v>1500</v>
      </c>
      <c r="E7761"/>
      <c r="F7761" t="s">
        <v>253</v>
      </c>
      <c r="G7761">
        <v>1</v>
      </c>
      <c r="H7761">
        <v>0</v>
      </c>
      <c r="I7761">
        <v>0</v>
      </c>
      <c r="J7761">
        <v>0</v>
      </c>
      <c r="K7761">
        <v>0</v>
      </c>
      <c r="L7761">
        <v>0</v>
      </c>
      <c r="M7761" t="s">
        <v>9049</v>
      </c>
    </row>
    <row r="7762" spans="1:13">
      <c r="A7762" s="13">
        <f t="shared" si="121"/>
        <v>1</v>
      </c>
      <c r="B7762">
        <v>3013047</v>
      </c>
      <c r="C7762">
        <v>1400</v>
      </c>
      <c r="D7762">
        <v>1500</v>
      </c>
      <c r="E7762"/>
      <c r="F7762" t="s">
        <v>253</v>
      </c>
      <c r="G7762">
        <v>1</v>
      </c>
      <c r="H7762">
        <v>0</v>
      </c>
      <c r="I7762">
        <v>0</v>
      </c>
      <c r="J7762">
        <v>0</v>
      </c>
      <c r="K7762">
        <v>0</v>
      </c>
      <c r="L7762">
        <v>0</v>
      </c>
      <c r="M7762" t="s">
        <v>5642</v>
      </c>
    </row>
    <row r="7763" spans="1:13">
      <c r="A7763" s="13">
        <f t="shared" si="121"/>
        <v>4</v>
      </c>
      <c r="B7763">
        <v>3013048</v>
      </c>
      <c r="C7763">
        <v>1400</v>
      </c>
      <c r="D7763">
        <v>1500</v>
      </c>
      <c r="E7763"/>
      <c r="F7763" t="s">
        <v>253</v>
      </c>
      <c r="G7763">
        <v>4</v>
      </c>
      <c r="H7763">
        <v>0</v>
      </c>
      <c r="I7763">
        <v>0</v>
      </c>
      <c r="J7763">
        <v>0</v>
      </c>
      <c r="K7763">
        <v>0</v>
      </c>
      <c r="L7763">
        <v>0</v>
      </c>
      <c r="M7763" t="s">
        <v>5643</v>
      </c>
    </row>
    <row r="7764" spans="1:13">
      <c r="A7764" s="13">
        <f t="shared" si="121"/>
        <v>1</v>
      </c>
      <c r="B7764">
        <v>3013049</v>
      </c>
      <c r="C7764">
        <v>1400</v>
      </c>
      <c r="D7764">
        <v>1500</v>
      </c>
      <c r="E7764"/>
      <c r="F7764" t="s">
        <v>253</v>
      </c>
      <c r="G7764">
        <v>1</v>
      </c>
      <c r="H7764">
        <v>0</v>
      </c>
      <c r="I7764">
        <v>0</v>
      </c>
      <c r="J7764">
        <v>0</v>
      </c>
      <c r="K7764">
        <v>0</v>
      </c>
      <c r="L7764">
        <v>0</v>
      </c>
      <c r="M7764" t="s">
        <v>5644</v>
      </c>
    </row>
    <row r="7765" spans="1:13">
      <c r="A7765" s="13">
        <f t="shared" si="121"/>
        <v>1</v>
      </c>
      <c r="B7765">
        <v>3013050</v>
      </c>
      <c r="C7765">
        <v>1400</v>
      </c>
      <c r="D7765">
        <v>1500</v>
      </c>
      <c r="E7765"/>
      <c r="F7765" t="s">
        <v>253</v>
      </c>
      <c r="G7765">
        <v>1</v>
      </c>
      <c r="H7765">
        <v>0</v>
      </c>
      <c r="I7765">
        <v>0</v>
      </c>
      <c r="J7765">
        <v>0</v>
      </c>
      <c r="K7765">
        <v>0</v>
      </c>
      <c r="L7765">
        <v>0</v>
      </c>
      <c r="M7765" t="s">
        <v>5645</v>
      </c>
    </row>
    <row r="7766" spans="1:13">
      <c r="A7766" s="13">
        <f t="shared" si="121"/>
        <v>3</v>
      </c>
      <c r="B7766">
        <v>3013051</v>
      </c>
      <c r="C7766">
        <v>1400</v>
      </c>
      <c r="D7766">
        <v>1500</v>
      </c>
      <c r="E7766"/>
      <c r="F7766" t="s">
        <v>253</v>
      </c>
      <c r="G7766">
        <v>3</v>
      </c>
      <c r="H7766">
        <v>0</v>
      </c>
      <c r="I7766">
        <v>0</v>
      </c>
      <c r="J7766">
        <v>0</v>
      </c>
      <c r="K7766">
        <v>0</v>
      </c>
      <c r="L7766">
        <v>0</v>
      </c>
      <c r="M7766" t="s">
        <v>5646</v>
      </c>
    </row>
    <row r="7767" spans="1:13">
      <c r="A7767" s="13">
        <f t="shared" si="121"/>
        <v>2</v>
      </c>
      <c r="B7767">
        <v>3013052</v>
      </c>
      <c r="C7767">
        <v>1400</v>
      </c>
      <c r="D7767">
        <v>1500</v>
      </c>
      <c r="E7767"/>
      <c r="F7767" t="s">
        <v>253</v>
      </c>
      <c r="G7767">
        <v>2</v>
      </c>
      <c r="H7767">
        <v>0</v>
      </c>
      <c r="I7767">
        <v>0</v>
      </c>
      <c r="J7767">
        <v>0</v>
      </c>
      <c r="K7767">
        <v>0</v>
      </c>
      <c r="L7767">
        <v>0</v>
      </c>
      <c r="M7767" t="s">
        <v>5647</v>
      </c>
    </row>
    <row r="7768" spans="1:13">
      <c r="A7768" s="13">
        <f t="shared" si="121"/>
        <v>2</v>
      </c>
      <c r="B7768">
        <v>3013053</v>
      </c>
      <c r="C7768">
        <v>1400</v>
      </c>
      <c r="D7768">
        <v>1500</v>
      </c>
      <c r="E7768"/>
      <c r="F7768" t="s">
        <v>253</v>
      </c>
      <c r="G7768">
        <v>2</v>
      </c>
      <c r="H7768">
        <v>0</v>
      </c>
      <c r="I7768">
        <v>0</v>
      </c>
      <c r="J7768">
        <v>0</v>
      </c>
      <c r="K7768">
        <v>0</v>
      </c>
      <c r="L7768">
        <v>0</v>
      </c>
      <c r="M7768" t="s">
        <v>5648</v>
      </c>
    </row>
    <row r="7769" spans="1:13">
      <c r="A7769" s="13">
        <f t="shared" si="121"/>
        <v>1</v>
      </c>
      <c r="B7769">
        <v>3013054</v>
      </c>
      <c r="C7769">
        <v>1400</v>
      </c>
      <c r="D7769">
        <v>1500</v>
      </c>
      <c r="E7769"/>
      <c r="F7769" t="s">
        <v>253</v>
      </c>
      <c r="G7769">
        <v>1</v>
      </c>
      <c r="H7769">
        <v>0</v>
      </c>
      <c r="I7769">
        <v>0</v>
      </c>
      <c r="J7769">
        <v>0</v>
      </c>
      <c r="K7769">
        <v>0</v>
      </c>
      <c r="L7769">
        <v>0</v>
      </c>
      <c r="M7769" t="s">
        <v>5649</v>
      </c>
    </row>
    <row r="7770" spans="1:13">
      <c r="A7770" s="13">
        <f t="shared" si="121"/>
        <v>1</v>
      </c>
      <c r="B7770">
        <v>3013055</v>
      </c>
      <c r="C7770">
        <v>1400</v>
      </c>
      <c r="D7770">
        <v>1500</v>
      </c>
      <c r="E7770"/>
      <c r="F7770" t="s">
        <v>253</v>
      </c>
      <c r="G7770">
        <v>1</v>
      </c>
      <c r="H7770">
        <v>0</v>
      </c>
      <c r="I7770">
        <v>0</v>
      </c>
      <c r="J7770">
        <v>0</v>
      </c>
      <c r="K7770">
        <v>0</v>
      </c>
      <c r="L7770">
        <v>0</v>
      </c>
      <c r="M7770" t="s">
        <v>5650</v>
      </c>
    </row>
    <row r="7771" spans="1:13">
      <c r="A7771" s="13">
        <f t="shared" si="121"/>
        <v>1</v>
      </c>
      <c r="B7771">
        <v>3013056</v>
      </c>
      <c r="C7771">
        <v>1400</v>
      </c>
      <c r="D7771">
        <v>1500</v>
      </c>
      <c r="E7771"/>
      <c r="F7771" t="s">
        <v>253</v>
      </c>
      <c r="G7771">
        <v>1</v>
      </c>
      <c r="H7771">
        <v>0</v>
      </c>
      <c r="I7771">
        <v>0</v>
      </c>
      <c r="J7771">
        <v>0</v>
      </c>
      <c r="K7771">
        <v>0</v>
      </c>
      <c r="L7771">
        <v>0</v>
      </c>
      <c r="M7771" t="s">
        <v>5651</v>
      </c>
    </row>
    <row r="7772" spans="1:13">
      <c r="A7772" s="13">
        <f t="shared" si="121"/>
        <v>2</v>
      </c>
      <c r="B7772">
        <v>3013058</v>
      </c>
      <c r="C7772">
        <v>1400</v>
      </c>
      <c r="D7772">
        <v>1500</v>
      </c>
      <c r="E7772"/>
      <c r="F7772" t="s">
        <v>253</v>
      </c>
      <c r="G7772">
        <v>2</v>
      </c>
      <c r="H7772">
        <v>0</v>
      </c>
      <c r="I7772">
        <v>0</v>
      </c>
      <c r="J7772">
        <v>0</v>
      </c>
      <c r="K7772">
        <v>0</v>
      </c>
      <c r="L7772">
        <v>0</v>
      </c>
      <c r="M7772" t="s">
        <v>5652</v>
      </c>
    </row>
    <row r="7773" spans="1:13">
      <c r="A7773" s="13">
        <f t="shared" si="121"/>
        <v>167</v>
      </c>
      <c r="B7773">
        <v>3013059</v>
      </c>
      <c r="C7773">
        <v>1400</v>
      </c>
      <c r="D7773">
        <v>1500</v>
      </c>
      <c r="E7773"/>
      <c r="F7773" t="s">
        <v>253</v>
      </c>
      <c r="G7773">
        <v>167</v>
      </c>
      <c r="H7773">
        <v>0</v>
      </c>
      <c r="I7773">
        <v>0</v>
      </c>
      <c r="J7773">
        <v>0</v>
      </c>
      <c r="K7773">
        <v>0</v>
      </c>
      <c r="L7773">
        <v>0</v>
      </c>
      <c r="M7773" t="s">
        <v>5653</v>
      </c>
    </row>
    <row r="7774" spans="1:13">
      <c r="A7774" s="13">
        <f t="shared" si="121"/>
        <v>115</v>
      </c>
      <c r="B7774">
        <v>3013060</v>
      </c>
      <c r="C7774">
        <v>1400</v>
      </c>
      <c r="D7774">
        <v>1500</v>
      </c>
      <c r="E7774"/>
      <c r="F7774" t="s">
        <v>253</v>
      </c>
      <c r="G7774">
        <v>115</v>
      </c>
      <c r="H7774">
        <v>0</v>
      </c>
      <c r="I7774">
        <v>0</v>
      </c>
      <c r="J7774">
        <v>0</v>
      </c>
      <c r="K7774">
        <v>0</v>
      </c>
      <c r="L7774">
        <v>0</v>
      </c>
      <c r="M7774" t="s">
        <v>5654</v>
      </c>
    </row>
    <row r="7775" spans="1:13">
      <c r="A7775" s="13">
        <f t="shared" si="121"/>
        <v>1</v>
      </c>
      <c r="B7775">
        <v>3013061</v>
      </c>
      <c r="C7775">
        <v>1400</v>
      </c>
      <c r="D7775">
        <v>1500</v>
      </c>
      <c r="E7775"/>
      <c r="F7775" t="s">
        <v>253</v>
      </c>
      <c r="G7775">
        <v>1</v>
      </c>
      <c r="H7775">
        <v>0</v>
      </c>
      <c r="I7775">
        <v>0</v>
      </c>
      <c r="J7775">
        <v>0</v>
      </c>
      <c r="K7775">
        <v>0</v>
      </c>
      <c r="L7775">
        <v>0</v>
      </c>
      <c r="M7775" t="s">
        <v>5655</v>
      </c>
    </row>
    <row r="7776" spans="1:13">
      <c r="A7776" s="13">
        <f t="shared" si="121"/>
        <v>1</v>
      </c>
      <c r="B7776">
        <v>3013062</v>
      </c>
      <c r="C7776">
        <v>1400</v>
      </c>
      <c r="D7776">
        <v>1500</v>
      </c>
      <c r="E7776"/>
      <c r="F7776" t="s">
        <v>253</v>
      </c>
      <c r="G7776">
        <v>1</v>
      </c>
      <c r="H7776">
        <v>0</v>
      </c>
      <c r="I7776">
        <v>0</v>
      </c>
      <c r="J7776">
        <v>0</v>
      </c>
      <c r="K7776">
        <v>0</v>
      </c>
      <c r="L7776">
        <v>0</v>
      </c>
      <c r="M7776" t="s">
        <v>7757</v>
      </c>
    </row>
    <row r="7777" spans="1:13">
      <c r="A7777" s="13">
        <f t="shared" si="121"/>
        <v>1</v>
      </c>
      <c r="B7777">
        <v>3013063</v>
      </c>
      <c r="C7777">
        <v>1400</v>
      </c>
      <c r="D7777">
        <v>1500</v>
      </c>
      <c r="E7777"/>
      <c r="F7777" t="s">
        <v>253</v>
      </c>
      <c r="G7777">
        <v>1</v>
      </c>
      <c r="H7777">
        <v>0</v>
      </c>
      <c r="I7777">
        <v>0</v>
      </c>
      <c r="J7777">
        <v>0</v>
      </c>
      <c r="K7777">
        <v>0</v>
      </c>
      <c r="L7777">
        <v>0</v>
      </c>
      <c r="M7777" t="s">
        <v>5656</v>
      </c>
    </row>
    <row r="7778" spans="1:13">
      <c r="A7778" s="13">
        <f t="shared" si="121"/>
        <v>1</v>
      </c>
      <c r="B7778">
        <v>3013064</v>
      </c>
      <c r="C7778">
        <v>1400</v>
      </c>
      <c r="D7778">
        <v>1500</v>
      </c>
      <c r="E7778"/>
      <c r="F7778" t="s">
        <v>253</v>
      </c>
      <c r="G7778">
        <v>1</v>
      </c>
      <c r="H7778">
        <v>0</v>
      </c>
      <c r="I7778">
        <v>0</v>
      </c>
      <c r="J7778">
        <v>0</v>
      </c>
      <c r="K7778">
        <v>0</v>
      </c>
      <c r="L7778">
        <v>0</v>
      </c>
      <c r="M7778" t="s">
        <v>5657</v>
      </c>
    </row>
    <row r="7779" spans="1:13">
      <c r="A7779" s="13">
        <f t="shared" si="121"/>
        <v>1</v>
      </c>
      <c r="B7779">
        <v>3013065</v>
      </c>
      <c r="C7779">
        <v>1400</v>
      </c>
      <c r="D7779">
        <v>1500</v>
      </c>
      <c r="E7779"/>
      <c r="F7779" t="s">
        <v>253</v>
      </c>
      <c r="G7779">
        <v>1</v>
      </c>
      <c r="H7779">
        <v>0</v>
      </c>
      <c r="I7779">
        <v>0</v>
      </c>
      <c r="J7779">
        <v>0</v>
      </c>
      <c r="K7779">
        <v>0</v>
      </c>
      <c r="L7779">
        <v>0</v>
      </c>
      <c r="M7779" t="s">
        <v>5658</v>
      </c>
    </row>
    <row r="7780" spans="1:13">
      <c r="A7780" s="13">
        <f t="shared" si="121"/>
        <v>1</v>
      </c>
      <c r="B7780">
        <v>3013066</v>
      </c>
      <c r="C7780">
        <v>1400</v>
      </c>
      <c r="D7780">
        <v>1500</v>
      </c>
      <c r="E7780"/>
      <c r="F7780" t="s">
        <v>253</v>
      </c>
      <c r="G7780">
        <v>1</v>
      </c>
      <c r="H7780">
        <v>0</v>
      </c>
      <c r="I7780">
        <v>0</v>
      </c>
      <c r="J7780">
        <v>0</v>
      </c>
      <c r="K7780">
        <v>0</v>
      </c>
      <c r="L7780">
        <v>0</v>
      </c>
      <c r="M7780" t="s">
        <v>5659</v>
      </c>
    </row>
    <row r="7781" spans="1:13">
      <c r="A7781" s="13">
        <f t="shared" si="121"/>
        <v>1</v>
      </c>
      <c r="B7781">
        <v>3013067</v>
      </c>
      <c r="C7781">
        <v>1400</v>
      </c>
      <c r="D7781">
        <v>1500</v>
      </c>
      <c r="E7781"/>
      <c r="F7781" t="s">
        <v>253</v>
      </c>
      <c r="G7781">
        <v>1</v>
      </c>
      <c r="H7781">
        <v>0</v>
      </c>
      <c r="I7781">
        <v>0</v>
      </c>
      <c r="J7781">
        <v>0</v>
      </c>
      <c r="K7781">
        <v>0</v>
      </c>
      <c r="L7781">
        <v>0</v>
      </c>
      <c r="M7781" t="s">
        <v>5660</v>
      </c>
    </row>
    <row r="7782" spans="1:13">
      <c r="A7782" s="13">
        <f t="shared" si="121"/>
        <v>2</v>
      </c>
      <c r="B7782">
        <v>3013068</v>
      </c>
      <c r="C7782">
        <v>1380</v>
      </c>
      <c r="D7782">
        <v>1500</v>
      </c>
      <c r="E7782"/>
      <c r="F7782" t="s">
        <v>253</v>
      </c>
      <c r="G7782">
        <v>2</v>
      </c>
      <c r="H7782">
        <v>0</v>
      </c>
      <c r="I7782">
        <v>0</v>
      </c>
      <c r="J7782">
        <v>0</v>
      </c>
      <c r="K7782">
        <v>0</v>
      </c>
      <c r="L7782">
        <v>0</v>
      </c>
      <c r="M7782" t="s">
        <v>5661</v>
      </c>
    </row>
    <row r="7783" spans="1:13">
      <c r="A7783" s="13">
        <f t="shared" si="121"/>
        <v>28</v>
      </c>
      <c r="B7783">
        <v>3013069</v>
      </c>
      <c r="C7783">
        <v>1380</v>
      </c>
      <c r="D7783">
        <v>1500</v>
      </c>
      <c r="E7783"/>
      <c r="F7783" t="s">
        <v>253</v>
      </c>
      <c r="G7783">
        <v>28</v>
      </c>
      <c r="H7783">
        <v>0</v>
      </c>
      <c r="I7783">
        <v>0</v>
      </c>
      <c r="J7783">
        <v>0</v>
      </c>
      <c r="K7783">
        <v>0</v>
      </c>
      <c r="L7783">
        <v>0</v>
      </c>
      <c r="M7783" t="s">
        <v>5662</v>
      </c>
    </row>
    <row r="7784" spans="1:13">
      <c r="A7784" s="13">
        <f t="shared" si="121"/>
        <v>1</v>
      </c>
      <c r="B7784">
        <v>3013070</v>
      </c>
      <c r="C7784">
        <v>1380</v>
      </c>
      <c r="D7784">
        <v>1500</v>
      </c>
      <c r="E7784"/>
      <c r="F7784" t="s">
        <v>253</v>
      </c>
      <c r="G7784">
        <v>1</v>
      </c>
      <c r="H7784">
        <v>0</v>
      </c>
      <c r="I7784">
        <v>0</v>
      </c>
      <c r="J7784">
        <v>0</v>
      </c>
      <c r="K7784">
        <v>0</v>
      </c>
      <c r="L7784">
        <v>0</v>
      </c>
      <c r="M7784" t="s">
        <v>9207</v>
      </c>
    </row>
    <row r="7785" spans="1:13">
      <c r="A7785" s="13">
        <f t="shared" si="121"/>
        <v>1</v>
      </c>
      <c r="B7785">
        <v>3013071</v>
      </c>
      <c r="C7785">
        <v>1380</v>
      </c>
      <c r="D7785">
        <v>1500</v>
      </c>
      <c r="E7785"/>
      <c r="F7785" t="s">
        <v>253</v>
      </c>
      <c r="G7785">
        <v>1</v>
      </c>
      <c r="H7785">
        <v>0</v>
      </c>
      <c r="I7785">
        <v>0</v>
      </c>
      <c r="J7785">
        <v>0</v>
      </c>
      <c r="K7785">
        <v>0</v>
      </c>
      <c r="L7785">
        <v>0</v>
      </c>
      <c r="M7785" t="s">
        <v>5663</v>
      </c>
    </row>
    <row r="7786" spans="1:13">
      <c r="A7786" s="13">
        <f t="shared" si="121"/>
        <v>3</v>
      </c>
      <c r="B7786">
        <v>3013072</v>
      </c>
      <c r="C7786">
        <v>1380</v>
      </c>
      <c r="D7786">
        <v>1500</v>
      </c>
      <c r="E7786"/>
      <c r="F7786" t="s">
        <v>253</v>
      </c>
      <c r="G7786">
        <v>3</v>
      </c>
      <c r="H7786">
        <v>0</v>
      </c>
      <c r="I7786">
        <v>0</v>
      </c>
      <c r="J7786">
        <v>0</v>
      </c>
      <c r="K7786">
        <v>0</v>
      </c>
      <c r="L7786">
        <v>0</v>
      </c>
      <c r="M7786" t="s">
        <v>9166</v>
      </c>
    </row>
    <row r="7787" spans="1:13">
      <c r="A7787" s="13">
        <f t="shared" si="121"/>
        <v>4</v>
      </c>
      <c r="B7787">
        <v>3013073</v>
      </c>
      <c r="C7787">
        <v>1380</v>
      </c>
      <c r="D7787">
        <v>1501</v>
      </c>
      <c r="E7787"/>
      <c r="F7787" t="s">
        <v>253</v>
      </c>
      <c r="G7787">
        <v>4</v>
      </c>
      <c r="H7787">
        <v>0</v>
      </c>
      <c r="I7787">
        <v>0</v>
      </c>
      <c r="J7787">
        <v>0</v>
      </c>
      <c r="K7787">
        <v>0</v>
      </c>
      <c r="L7787">
        <v>0</v>
      </c>
      <c r="M7787" t="s">
        <v>5664</v>
      </c>
    </row>
    <row r="7788" spans="1:13">
      <c r="A7788" s="13">
        <f t="shared" si="121"/>
        <v>1</v>
      </c>
      <c r="B7788">
        <v>3013074</v>
      </c>
      <c r="C7788">
        <v>1380</v>
      </c>
      <c r="D7788">
        <v>1500</v>
      </c>
      <c r="E7788"/>
      <c r="F7788" t="s">
        <v>253</v>
      </c>
      <c r="G7788">
        <v>1</v>
      </c>
      <c r="H7788">
        <v>0</v>
      </c>
      <c r="I7788">
        <v>0</v>
      </c>
      <c r="J7788">
        <v>0</v>
      </c>
      <c r="K7788">
        <v>0</v>
      </c>
      <c r="L7788">
        <v>0</v>
      </c>
      <c r="M7788" t="s">
        <v>8276</v>
      </c>
    </row>
    <row r="7789" spans="1:13">
      <c r="A7789" s="13">
        <f t="shared" si="121"/>
        <v>2</v>
      </c>
      <c r="B7789">
        <v>3013075</v>
      </c>
      <c r="C7789">
        <v>1380</v>
      </c>
      <c r="D7789">
        <v>1500</v>
      </c>
      <c r="E7789"/>
      <c r="F7789" t="s">
        <v>253</v>
      </c>
      <c r="G7789">
        <v>2</v>
      </c>
      <c r="H7789">
        <v>0</v>
      </c>
      <c r="I7789">
        <v>0</v>
      </c>
      <c r="J7789">
        <v>0</v>
      </c>
      <c r="K7789">
        <v>0</v>
      </c>
      <c r="L7789">
        <v>0</v>
      </c>
      <c r="M7789" t="s">
        <v>5665</v>
      </c>
    </row>
    <row r="7790" spans="1:13">
      <c r="A7790" s="13">
        <f t="shared" si="121"/>
        <v>4</v>
      </c>
      <c r="B7790">
        <v>3013076</v>
      </c>
      <c r="C7790">
        <v>1380</v>
      </c>
      <c r="D7790">
        <v>1501</v>
      </c>
      <c r="E7790"/>
      <c r="F7790" t="s">
        <v>253</v>
      </c>
      <c r="G7790">
        <v>4</v>
      </c>
      <c r="H7790">
        <v>0</v>
      </c>
      <c r="I7790">
        <v>0</v>
      </c>
      <c r="J7790">
        <v>0</v>
      </c>
      <c r="K7790">
        <v>0</v>
      </c>
      <c r="L7790">
        <v>0</v>
      </c>
      <c r="M7790" t="s">
        <v>5666</v>
      </c>
    </row>
    <row r="7791" spans="1:13">
      <c r="A7791" s="13">
        <f t="shared" si="121"/>
        <v>4</v>
      </c>
      <c r="B7791">
        <v>3013077</v>
      </c>
      <c r="C7791">
        <v>1380</v>
      </c>
      <c r="D7791">
        <v>1501</v>
      </c>
      <c r="E7791"/>
      <c r="F7791" t="s">
        <v>253</v>
      </c>
      <c r="G7791">
        <v>4</v>
      </c>
      <c r="H7791">
        <v>0</v>
      </c>
      <c r="I7791">
        <v>0</v>
      </c>
      <c r="J7791">
        <v>0</v>
      </c>
      <c r="K7791">
        <v>0</v>
      </c>
      <c r="L7791">
        <v>0</v>
      </c>
      <c r="M7791" t="s">
        <v>5667</v>
      </c>
    </row>
    <row r="7792" spans="1:13">
      <c r="A7792" s="13">
        <f t="shared" si="121"/>
        <v>4</v>
      </c>
      <c r="B7792">
        <v>3013078</v>
      </c>
      <c r="C7792">
        <v>1380</v>
      </c>
      <c r="D7792">
        <v>1501</v>
      </c>
      <c r="E7792"/>
      <c r="F7792" t="s">
        <v>253</v>
      </c>
      <c r="G7792">
        <v>4</v>
      </c>
      <c r="H7792">
        <v>0</v>
      </c>
      <c r="I7792">
        <v>0</v>
      </c>
      <c r="J7792">
        <v>0</v>
      </c>
      <c r="K7792">
        <v>0</v>
      </c>
      <c r="L7792">
        <v>0</v>
      </c>
      <c r="M7792" t="s">
        <v>5668</v>
      </c>
    </row>
    <row r="7793" spans="1:13">
      <c r="A7793" s="13">
        <f t="shared" si="121"/>
        <v>2</v>
      </c>
      <c r="B7793">
        <v>3013079</v>
      </c>
      <c r="C7793">
        <v>1380</v>
      </c>
      <c r="D7793">
        <v>1501</v>
      </c>
      <c r="E7793"/>
      <c r="F7793" t="s">
        <v>253</v>
      </c>
      <c r="G7793">
        <v>2</v>
      </c>
      <c r="H7793">
        <v>0</v>
      </c>
      <c r="I7793">
        <v>0</v>
      </c>
      <c r="J7793">
        <v>0</v>
      </c>
      <c r="K7793">
        <v>0</v>
      </c>
      <c r="L7793">
        <v>0</v>
      </c>
      <c r="M7793" t="s">
        <v>5669</v>
      </c>
    </row>
    <row r="7794" spans="1:13">
      <c r="A7794" s="13">
        <f t="shared" si="121"/>
        <v>4</v>
      </c>
      <c r="B7794">
        <v>3013080</v>
      </c>
      <c r="C7794">
        <v>1380</v>
      </c>
      <c r="D7794">
        <v>1501</v>
      </c>
      <c r="E7794"/>
      <c r="F7794" t="s">
        <v>253</v>
      </c>
      <c r="G7794">
        <v>4</v>
      </c>
      <c r="H7794">
        <v>0</v>
      </c>
      <c r="I7794">
        <v>0</v>
      </c>
      <c r="J7794">
        <v>0</v>
      </c>
      <c r="K7794">
        <v>0</v>
      </c>
      <c r="L7794">
        <v>0</v>
      </c>
      <c r="M7794" t="s">
        <v>5670</v>
      </c>
    </row>
    <row r="7795" spans="1:13">
      <c r="A7795" s="13">
        <f t="shared" si="121"/>
        <v>4</v>
      </c>
      <c r="B7795">
        <v>3013081</v>
      </c>
      <c r="C7795">
        <v>1380</v>
      </c>
      <c r="D7795">
        <v>1501</v>
      </c>
      <c r="E7795"/>
      <c r="F7795" t="s">
        <v>253</v>
      </c>
      <c r="G7795">
        <v>4</v>
      </c>
      <c r="H7795">
        <v>0</v>
      </c>
      <c r="I7795">
        <v>0</v>
      </c>
      <c r="J7795">
        <v>0</v>
      </c>
      <c r="K7795">
        <v>0</v>
      </c>
      <c r="L7795">
        <v>0</v>
      </c>
      <c r="M7795" t="s">
        <v>5671</v>
      </c>
    </row>
    <row r="7796" spans="1:13">
      <c r="A7796" s="13">
        <f t="shared" si="121"/>
        <v>4</v>
      </c>
      <c r="B7796">
        <v>3013082</v>
      </c>
      <c r="C7796">
        <v>1380</v>
      </c>
      <c r="D7796">
        <v>1501</v>
      </c>
      <c r="E7796"/>
      <c r="F7796" t="s">
        <v>253</v>
      </c>
      <c r="G7796">
        <v>4</v>
      </c>
      <c r="H7796">
        <v>0</v>
      </c>
      <c r="I7796">
        <v>0</v>
      </c>
      <c r="J7796">
        <v>0</v>
      </c>
      <c r="K7796">
        <v>0</v>
      </c>
      <c r="L7796">
        <v>0</v>
      </c>
      <c r="M7796" t="s">
        <v>5672</v>
      </c>
    </row>
    <row r="7797" spans="1:13">
      <c r="A7797" s="13">
        <f t="shared" si="121"/>
        <v>2</v>
      </c>
      <c r="B7797">
        <v>3013083</v>
      </c>
      <c r="C7797">
        <v>1380</v>
      </c>
      <c r="D7797">
        <v>1500</v>
      </c>
      <c r="E7797"/>
      <c r="F7797" t="s">
        <v>253</v>
      </c>
      <c r="G7797">
        <v>2</v>
      </c>
      <c r="H7797">
        <v>0</v>
      </c>
      <c r="I7797">
        <v>0</v>
      </c>
      <c r="J7797">
        <v>0</v>
      </c>
      <c r="K7797">
        <v>0</v>
      </c>
      <c r="L7797">
        <v>0</v>
      </c>
      <c r="M7797" t="s">
        <v>5673</v>
      </c>
    </row>
    <row r="7798" spans="1:13">
      <c r="A7798" s="13">
        <f t="shared" si="121"/>
        <v>2</v>
      </c>
      <c r="B7798">
        <v>3013084</v>
      </c>
      <c r="C7798">
        <v>1380</v>
      </c>
      <c r="D7798">
        <v>1501</v>
      </c>
      <c r="E7798"/>
      <c r="F7798" t="s">
        <v>253</v>
      </c>
      <c r="G7798">
        <v>2</v>
      </c>
      <c r="H7798">
        <v>0</v>
      </c>
      <c r="I7798">
        <v>0</v>
      </c>
      <c r="J7798">
        <v>0</v>
      </c>
      <c r="K7798">
        <v>0</v>
      </c>
      <c r="L7798">
        <v>0</v>
      </c>
      <c r="M7798" t="s">
        <v>5674</v>
      </c>
    </row>
    <row r="7799" spans="1:13">
      <c r="A7799" s="13">
        <f t="shared" si="121"/>
        <v>2</v>
      </c>
      <c r="B7799">
        <v>3013085</v>
      </c>
      <c r="C7799">
        <v>1380</v>
      </c>
      <c r="D7799">
        <v>1501</v>
      </c>
      <c r="E7799"/>
      <c r="F7799" t="s">
        <v>253</v>
      </c>
      <c r="G7799">
        <v>2</v>
      </c>
      <c r="H7799">
        <v>0</v>
      </c>
      <c r="I7799">
        <v>0</v>
      </c>
      <c r="J7799">
        <v>0</v>
      </c>
      <c r="K7799">
        <v>0</v>
      </c>
      <c r="L7799">
        <v>0</v>
      </c>
      <c r="M7799" t="s">
        <v>5675</v>
      </c>
    </row>
    <row r="7800" spans="1:13">
      <c r="A7800" s="13">
        <f t="shared" si="121"/>
        <v>4</v>
      </c>
      <c r="B7800">
        <v>3013087</v>
      </c>
      <c r="C7800">
        <v>1380</v>
      </c>
      <c r="D7800">
        <v>1500</v>
      </c>
      <c r="E7800"/>
      <c r="F7800" t="s">
        <v>253</v>
      </c>
      <c r="G7800">
        <v>4</v>
      </c>
      <c r="H7800">
        <v>0</v>
      </c>
      <c r="I7800">
        <v>0</v>
      </c>
      <c r="J7800">
        <v>0</v>
      </c>
      <c r="K7800">
        <v>0</v>
      </c>
      <c r="L7800">
        <v>0</v>
      </c>
      <c r="M7800" t="s">
        <v>7602</v>
      </c>
    </row>
    <row r="7801" spans="1:13">
      <c r="A7801" s="13">
        <f t="shared" si="121"/>
        <v>8</v>
      </c>
      <c r="B7801">
        <v>3013088</v>
      </c>
      <c r="C7801">
        <v>1380</v>
      </c>
      <c r="D7801">
        <v>1501</v>
      </c>
      <c r="E7801"/>
      <c r="F7801" t="s">
        <v>253</v>
      </c>
      <c r="G7801">
        <v>8</v>
      </c>
      <c r="H7801">
        <v>0</v>
      </c>
      <c r="I7801">
        <v>0</v>
      </c>
      <c r="J7801">
        <v>0</v>
      </c>
      <c r="K7801">
        <v>0</v>
      </c>
      <c r="L7801">
        <v>0</v>
      </c>
      <c r="M7801" t="s">
        <v>5676</v>
      </c>
    </row>
    <row r="7802" spans="1:13">
      <c r="A7802" s="13">
        <f t="shared" si="121"/>
        <v>7</v>
      </c>
      <c r="B7802">
        <v>3013089</v>
      </c>
      <c r="C7802">
        <v>1380</v>
      </c>
      <c r="D7802">
        <v>1500</v>
      </c>
      <c r="E7802"/>
      <c r="F7802" t="s">
        <v>253</v>
      </c>
      <c r="G7802">
        <v>7</v>
      </c>
      <c r="H7802">
        <v>0</v>
      </c>
      <c r="I7802">
        <v>0</v>
      </c>
      <c r="J7802">
        <v>0</v>
      </c>
      <c r="K7802">
        <v>0</v>
      </c>
      <c r="L7802">
        <v>0</v>
      </c>
      <c r="M7802" t="s">
        <v>5677</v>
      </c>
    </row>
    <row r="7803" spans="1:13">
      <c r="A7803" s="13">
        <f t="shared" si="121"/>
        <v>16</v>
      </c>
      <c r="B7803">
        <v>3013090</v>
      </c>
      <c r="C7803">
        <v>1380</v>
      </c>
      <c r="D7803">
        <v>1501</v>
      </c>
      <c r="E7803"/>
      <c r="F7803" t="s">
        <v>253</v>
      </c>
      <c r="G7803">
        <v>16</v>
      </c>
      <c r="H7803">
        <v>0</v>
      </c>
      <c r="I7803">
        <v>0</v>
      </c>
      <c r="J7803">
        <v>0</v>
      </c>
      <c r="K7803">
        <v>0</v>
      </c>
      <c r="L7803">
        <v>0</v>
      </c>
      <c r="M7803" t="s">
        <v>5678</v>
      </c>
    </row>
    <row r="7804" spans="1:13">
      <c r="A7804" s="13">
        <f t="shared" si="121"/>
        <v>8</v>
      </c>
      <c r="B7804">
        <v>3013091</v>
      </c>
      <c r="C7804">
        <v>1380</v>
      </c>
      <c r="D7804">
        <v>1500</v>
      </c>
      <c r="E7804"/>
      <c r="F7804" t="s">
        <v>253</v>
      </c>
      <c r="G7804">
        <v>8</v>
      </c>
      <c r="H7804">
        <v>0</v>
      </c>
      <c r="I7804">
        <v>0</v>
      </c>
      <c r="J7804">
        <v>0</v>
      </c>
      <c r="K7804">
        <v>0</v>
      </c>
      <c r="L7804">
        <v>0</v>
      </c>
      <c r="M7804" t="s">
        <v>5679</v>
      </c>
    </row>
    <row r="7805" spans="1:13">
      <c r="A7805" s="13">
        <f t="shared" si="121"/>
        <v>4</v>
      </c>
      <c r="B7805">
        <v>3013092</v>
      </c>
      <c r="C7805">
        <v>1380</v>
      </c>
      <c r="D7805">
        <v>1501</v>
      </c>
      <c r="E7805"/>
      <c r="F7805" t="s">
        <v>253</v>
      </c>
      <c r="G7805">
        <v>4</v>
      </c>
      <c r="H7805">
        <v>0</v>
      </c>
      <c r="I7805">
        <v>0</v>
      </c>
      <c r="J7805">
        <v>0</v>
      </c>
      <c r="K7805">
        <v>0</v>
      </c>
      <c r="L7805">
        <v>0</v>
      </c>
      <c r="M7805" t="s">
        <v>5680</v>
      </c>
    </row>
    <row r="7806" spans="1:13">
      <c r="A7806" s="13">
        <f t="shared" si="121"/>
        <v>4</v>
      </c>
      <c r="B7806">
        <v>3013093</v>
      </c>
      <c r="C7806">
        <v>1380</v>
      </c>
      <c r="D7806">
        <v>1501</v>
      </c>
      <c r="E7806"/>
      <c r="F7806" t="s">
        <v>253</v>
      </c>
      <c r="G7806">
        <v>4</v>
      </c>
      <c r="H7806">
        <v>0</v>
      </c>
      <c r="I7806">
        <v>0</v>
      </c>
      <c r="J7806">
        <v>0</v>
      </c>
      <c r="K7806">
        <v>0</v>
      </c>
      <c r="L7806">
        <v>0</v>
      </c>
      <c r="M7806" t="s">
        <v>5681</v>
      </c>
    </row>
    <row r="7807" spans="1:13">
      <c r="A7807" s="13">
        <f t="shared" si="121"/>
        <v>3</v>
      </c>
      <c r="B7807">
        <v>3013094</v>
      </c>
      <c r="C7807">
        <v>1380</v>
      </c>
      <c r="D7807">
        <v>1501</v>
      </c>
      <c r="E7807"/>
      <c r="F7807" t="s">
        <v>253</v>
      </c>
      <c r="G7807">
        <v>3</v>
      </c>
      <c r="H7807">
        <v>0</v>
      </c>
      <c r="I7807">
        <v>0</v>
      </c>
      <c r="J7807">
        <v>0</v>
      </c>
      <c r="K7807">
        <v>0</v>
      </c>
      <c r="L7807">
        <v>0</v>
      </c>
      <c r="M7807" t="s">
        <v>5682</v>
      </c>
    </row>
    <row r="7808" spans="1:13">
      <c r="A7808" s="13">
        <f t="shared" si="121"/>
        <v>4</v>
      </c>
      <c r="B7808">
        <v>3013095</v>
      </c>
      <c r="C7808">
        <v>1380</v>
      </c>
      <c r="D7808">
        <v>1501</v>
      </c>
      <c r="E7808"/>
      <c r="F7808" t="s">
        <v>253</v>
      </c>
      <c r="G7808">
        <v>4</v>
      </c>
      <c r="H7808">
        <v>0</v>
      </c>
      <c r="I7808">
        <v>0</v>
      </c>
      <c r="J7808">
        <v>0</v>
      </c>
      <c r="K7808">
        <v>0</v>
      </c>
      <c r="L7808">
        <v>0</v>
      </c>
      <c r="M7808" t="s">
        <v>5683</v>
      </c>
    </row>
    <row r="7809" spans="1:13">
      <c r="A7809" s="13">
        <f t="shared" si="121"/>
        <v>8</v>
      </c>
      <c r="B7809">
        <v>3013096</v>
      </c>
      <c r="C7809">
        <v>1380</v>
      </c>
      <c r="D7809">
        <v>1501</v>
      </c>
      <c r="E7809"/>
      <c r="F7809" t="s">
        <v>253</v>
      </c>
      <c r="G7809">
        <v>8</v>
      </c>
      <c r="H7809">
        <v>0</v>
      </c>
      <c r="I7809">
        <v>0</v>
      </c>
      <c r="J7809">
        <v>0</v>
      </c>
      <c r="K7809">
        <v>0</v>
      </c>
      <c r="L7809">
        <v>0</v>
      </c>
      <c r="M7809" t="s">
        <v>5684</v>
      </c>
    </row>
    <row r="7810" spans="1:13">
      <c r="A7810" s="13">
        <f t="shared" si="121"/>
        <v>4</v>
      </c>
      <c r="B7810">
        <v>3013097</v>
      </c>
      <c r="C7810">
        <v>1380</v>
      </c>
      <c r="D7810">
        <v>1501</v>
      </c>
      <c r="E7810"/>
      <c r="F7810" t="s">
        <v>253</v>
      </c>
      <c r="G7810">
        <v>4</v>
      </c>
      <c r="H7810">
        <v>0</v>
      </c>
      <c r="I7810">
        <v>0</v>
      </c>
      <c r="J7810">
        <v>0</v>
      </c>
      <c r="K7810">
        <v>0</v>
      </c>
      <c r="L7810">
        <v>0</v>
      </c>
      <c r="M7810" t="s">
        <v>5685</v>
      </c>
    </row>
    <row r="7811" spans="1:13">
      <c r="A7811" s="13">
        <f t="shared" ref="A7811:A7874" si="122">G7811+H7811+I7811</f>
        <v>2</v>
      </c>
      <c r="B7811">
        <v>3013098</v>
      </c>
      <c r="C7811">
        <v>1380</v>
      </c>
      <c r="D7811">
        <v>1501</v>
      </c>
      <c r="E7811"/>
      <c r="F7811" t="s">
        <v>253</v>
      </c>
      <c r="G7811">
        <v>2</v>
      </c>
      <c r="H7811">
        <v>0</v>
      </c>
      <c r="I7811">
        <v>0</v>
      </c>
      <c r="J7811">
        <v>0</v>
      </c>
      <c r="K7811">
        <v>0</v>
      </c>
      <c r="L7811">
        <v>0</v>
      </c>
      <c r="M7811" t="s">
        <v>5686</v>
      </c>
    </row>
    <row r="7812" spans="1:13">
      <c r="A7812" s="13">
        <f t="shared" si="122"/>
        <v>2</v>
      </c>
      <c r="B7812">
        <v>3013099</v>
      </c>
      <c r="C7812">
        <v>1380</v>
      </c>
      <c r="D7812">
        <v>1501</v>
      </c>
      <c r="E7812"/>
      <c r="F7812" t="s">
        <v>253</v>
      </c>
      <c r="G7812">
        <v>2</v>
      </c>
      <c r="H7812">
        <v>0</v>
      </c>
      <c r="I7812">
        <v>0</v>
      </c>
      <c r="J7812">
        <v>0</v>
      </c>
      <c r="K7812">
        <v>0</v>
      </c>
      <c r="L7812">
        <v>0</v>
      </c>
      <c r="M7812" t="s">
        <v>5687</v>
      </c>
    </row>
    <row r="7813" spans="1:13">
      <c r="A7813" s="13">
        <f t="shared" si="122"/>
        <v>2</v>
      </c>
      <c r="B7813">
        <v>3013100</v>
      </c>
      <c r="C7813">
        <v>1380</v>
      </c>
      <c r="D7813">
        <v>1501</v>
      </c>
      <c r="E7813"/>
      <c r="F7813" t="s">
        <v>253</v>
      </c>
      <c r="G7813">
        <v>2</v>
      </c>
      <c r="H7813">
        <v>0</v>
      </c>
      <c r="I7813">
        <v>0</v>
      </c>
      <c r="J7813">
        <v>0</v>
      </c>
      <c r="K7813">
        <v>0</v>
      </c>
      <c r="L7813">
        <v>0</v>
      </c>
      <c r="M7813" t="s">
        <v>5688</v>
      </c>
    </row>
    <row r="7814" spans="1:13">
      <c r="A7814" s="13">
        <f t="shared" si="122"/>
        <v>4</v>
      </c>
      <c r="B7814">
        <v>3013101</v>
      </c>
      <c r="C7814">
        <v>1380</v>
      </c>
      <c r="D7814">
        <v>1501</v>
      </c>
      <c r="E7814"/>
      <c r="F7814" t="s">
        <v>253</v>
      </c>
      <c r="G7814">
        <v>4</v>
      </c>
      <c r="H7814">
        <v>0</v>
      </c>
      <c r="I7814">
        <v>0</v>
      </c>
      <c r="J7814">
        <v>0</v>
      </c>
      <c r="K7814">
        <v>0</v>
      </c>
      <c r="L7814">
        <v>0</v>
      </c>
      <c r="M7814" t="s">
        <v>5689</v>
      </c>
    </row>
    <row r="7815" spans="1:13">
      <c r="A7815" s="13">
        <f t="shared" si="122"/>
        <v>3</v>
      </c>
      <c r="B7815">
        <v>3013102</v>
      </c>
      <c r="C7815">
        <v>1380</v>
      </c>
      <c r="D7815">
        <v>1500</v>
      </c>
      <c r="E7815"/>
      <c r="F7815" t="s">
        <v>253</v>
      </c>
      <c r="G7815">
        <v>3</v>
      </c>
      <c r="H7815">
        <v>0</v>
      </c>
      <c r="I7815">
        <v>0</v>
      </c>
      <c r="J7815">
        <v>0</v>
      </c>
      <c r="K7815">
        <v>0</v>
      </c>
      <c r="L7815">
        <v>0</v>
      </c>
      <c r="M7815" t="s">
        <v>7697</v>
      </c>
    </row>
    <row r="7816" spans="1:13">
      <c r="A7816" s="13">
        <f t="shared" si="122"/>
        <v>2</v>
      </c>
      <c r="B7816">
        <v>3013103</v>
      </c>
      <c r="C7816">
        <v>1380</v>
      </c>
      <c r="D7816">
        <v>1500</v>
      </c>
      <c r="E7816"/>
      <c r="F7816" t="s">
        <v>253</v>
      </c>
      <c r="G7816">
        <v>2</v>
      </c>
      <c r="H7816">
        <v>0</v>
      </c>
      <c r="I7816">
        <v>0</v>
      </c>
      <c r="J7816">
        <v>0</v>
      </c>
      <c r="K7816">
        <v>0</v>
      </c>
      <c r="L7816">
        <v>0</v>
      </c>
      <c r="M7816" t="s">
        <v>5690</v>
      </c>
    </row>
    <row r="7817" spans="1:13">
      <c r="A7817" s="13">
        <f t="shared" si="122"/>
        <v>28</v>
      </c>
      <c r="B7817">
        <v>3013104</v>
      </c>
      <c r="C7817">
        <v>1380</v>
      </c>
      <c r="D7817">
        <v>1501</v>
      </c>
      <c r="E7817"/>
      <c r="F7817" t="s">
        <v>253</v>
      </c>
      <c r="G7817">
        <v>28</v>
      </c>
      <c r="H7817">
        <v>0</v>
      </c>
      <c r="I7817">
        <v>0</v>
      </c>
      <c r="J7817">
        <v>0</v>
      </c>
      <c r="K7817">
        <v>0</v>
      </c>
      <c r="L7817">
        <v>0</v>
      </c>
      <c r="M7817" t="s">
        <v>5691</v>
      </c>
    </row>
    <row r="7818" spans="1:13">
      <c r="A7818" s="13">
        <f t="shared" si="122"/>
        <v>10</v>
      </c>
      <c r="B7818">
        <v>3013105</v>
      </c>
      <c r="C7818">
        <v>1380</v>
      </c>
      <c r="D7818">
        <v>1500</v>
      </c>
      <c r="E7818"/>
      <c r="F7818" t="s">
        <v>253</v>
      </c>
      <c r="G7818">
        <v>10</v>
      </c>
      <c r="H7818">
        <v>0</v>
      </c>
      <c r="I7818">
        <v>0</v>
      </c>
      <c r="J7818">
        <v>0</v>
      </c>
      <c r="K7818">
        <v>0</v>
      </c>
      <c r="L7818">
        <v>0</v>
      </c>
      <c r="M7818" t="s">
        <v>5692</v>
      </c>
    </row>
    <row r="7819" spans="1:13">
      <c r="A7819" s="13">
        <f t="shared" si="122"/>
        <v>16</v>
      </c>
      <c r="B7819">
        <v>3013106</v>
      </c>
      <c r="C7819">
        <v>1380</v>
      </c>
      <c r="D7819">
        <v>1500</v>
      </c>
      <c r="E7819"/>
      <c r="F7819" t="s">
        <v>253</v>
      </c>
      <c r="G7819">
        <v>16</v>
      </c>
      <c r="H7819">
        <v>0</v>
      </c>
      <c r="I7819">
        <v>0</v>
      </c>
      <c r="J7819">
        <v>0</v>
      </c>
      <c r="K7819">
        <v>0</v>
      </c>
      <c r="L7819">
        <v>0</v>
      </c>
      <c r="M7819" t="s">
        <v>5693</v>
      </c>
    </row>
    <row r="7820" spans="1:13">
      <c r="A7820" s="13">
        <f t="shared" si="122"/>
        <v>18</v>
      </c>
      <c r="B7820">
        <v>3013107</v>
      </c>
      <c r="C7820">
        <v>1380</v>
      </c>
      <c r="D7820">
        <v>1500</v>
      </c>
      <c r="E7820"/>
      <c r="F7820" t="s">
        <v>253</v>
      </c>
      <c r="G7820">
        <v>18</v>
      </c>
      <c r="H7820">
        <v>0</v>
      </c>
      <c r="I7820">
        <v>0</v>
      </c>
      <c r="J7820">
        <v>0</v>
      </c>
      <c r="K7820">
        <v>0</v>
      </c>
      <c r="L7820">
        <v>0</v>
      </c>
      <c r="M7820" t="s">
        <v>5694</v>
      </c>
    </row>
    <row r="7821" spans="1:13">
      <c r="A7821" s="13">
        <f t="shared" si="122"/>
        <v>7</v>
      </c>
      <c r="B7821">
        <v>3013108</v>
      </c>
      <c r="C7821">
        <v>1380</v>
      </c>
      <c r="D7821">
        <v>1500</v>
      </c>
      <c r="E7821"/>
      <c r="F7821" t="s">
        <v>253</v>
      </c>
      <c r="G7821">
        <v>7</v>
      </c>
      <c r="H7821">
        <v>0</v>
      </c>
      <c r="I7821">
        <v>0</v>
      </c>
      <c r="J7821">
        <v>0</v>
      </c>
      <c r="K7821">
        <v>0</v>
      </c>
      <c r="L7821">
        <v>0</v>
      </c>
      <c r="M7821" t="s">
        <v>5695</v>
      </c>
    </row>
    <row r="7822" spans="1:13">
      <c r="A7822" s="13">
        <f t="shared" si="122"/>
        <v>14</v>
      </c>
      <c r="B7822">
        <v>3013109</v>
      </c>
      <c r="C7822">
        <v>1380</v>
      </c>
      <c r="D7822">
        <v>1500</v>
      </c>
      <c r="E7822"/>
      <c r="F7822" t="s">
        <v>253</v>
      </c>
      <c r="G7822">
        <v>14</v>
      </c>
      <c r="H7822">
        <v>0</v>
      </c>
      <c r="I7822">
        <v>0</v>
      </c>
      <c r="J7822">
        <v>0</v>
      </c>
      <c r="K7822">
        <v>0</v>
      </c>
      <c r="L7822">
        <v>0</v>
      </c>
      <c r="M7822" t="s">
        <v>5696</v>
      </c>
    </row>
    <row r="7823" spans="1:13">
      <c r="A7823" s="13">
        <f t="shared" si="122"/>
        <v>1</v>
      </c>
      <c r="B7823">
        <v>3013110</v>
      </c>
      <c r="C7823">
        <v>1380</v>
      </c>
      <c r="D7823">
        <v>1500</v>
      </c>
      <c r="E7823"/>
      <c r="F7823" t="s">
        <v>253</v>
      </c>
      <c r="G7823">
        <v>1</v>
      </c>
      <c r="H7823">
        <v>0</v>
      </c>
      <c r="I7823">
        <v>0</v>
      </c>
      <c r="J7823">
        <v>0</v>
      </c>
      <c r="K7823">
        <v>0</v>
      </c>
      <c r="L7823">
        <v>0</v>
      </c>
      <c r="M7823" t="s">
        <v>5697</v>
      </c>
    </row>
    <row r="7824" spans="1:13">
      <c r="A7824" s="13">
        <f t="shared" si="122"/>
        <v>2</v>
      </c>
      <c r="B7824">
        <v>3013111</v>
      </c>
      <c r="C7824">
        <v>1380</v>
      </c>
      <c r="D7824">
        <v>1500</v>
      </c>
      <c r="E7824"/>
      <c r="F7824" t="s">
        <v>253</v>
      </c>
      <c r="G7824">
        <v>2</v>
      </c>
      <c r="H7824">
        <v>0</v>
      </c>
      <c r="I7824">
        <v>0</v>
      </c>
      <c r="J7824">
        <v>0</v>
      </c>
      <c r="K7824">
        <v>0</v>
      </c>
      <c r="L7824">
        <v>0</v>
      </c>
      <c r="M7824" t="s">
        <v>5698</v>
      </c>
    </row>
    <row r="7825" spans="1:13">
      <c r="A7825" s="13">
        <f t="shared" si="122"/>
        <v>2</v>
      </c>
      <c r="B7825">
        <v>3013112</v>
      </c>
      <c r="C7825">
        <v>1380</v>
      </c>
      <c r="D7825">
        <v>1500</v>
      </c>
      <c r="E7825"/>
      <c r="F7825" t="s">
        <v>253</v>
      </c>
      <c r="G7825">
        <v>2</v>
      </c>
      <c r="H7825">
        <v>0</v>
      </c>
      <c r="I7825">
        <v>0</v>
      </c>
      <c r="J7825">
        <v>0</v>
      </c>
      <c r="K7825">
        <v>0</v>
      </c>
      <c r="L7825">
        <v>0</v>
      </c>
      <c r="M7825" t="s">
        <v>9208</v>
      </c>
    </row>
    <row r="7826" spans="1:13">
      <c r="A7826" s="13">
        <f t="shared" si="122"/>
        <v>5</v>
      </c>
      <c r="B7826">
        <v>3013113</v>
      </c>
      <c r="C7826">
        <v>1380</v>
      </c>
      <c r="D7826">
        <v>1500</v>
      </c>
      <c r="E7826"/>
      <c r="F7826" t="s">
        <v>253</v>
      </c>
      <c r="G7826">
        <v>5</v>
      </c>
      <c r="H7826">
        <v>0</v>
      </c>
      <c r="I7826">
        <v>0</v>
      </c>
      <c r="J7826">
        <v>0</v>
      </c>
      <c r="K7826">
        <v>0</v>
      </c>
      <c r="L7826">
        <v>0</v>
      </c>
      <c r="M7826" t="s">
        <v>5699</v>
      </c>
    </row>
    <row r="7827" spans="1:13">
      <c r="A7827" s="13">
        <f t="shared" si="122"/>
        <v>2</v>
      </c>
      <c r="B7827">
        <v>3013114</v>
      </c>
      <c r="C7827">
        <v>1380</v>
      </c>
      <c r="D7827">
        <v>1501</v>
      </c>
      <c r="E7827"/>
      <c r="F7827" t="s">
        <v>253</v>
      </c>
      <c r="G7827">
        <v>2</v>
      </c>
      <c r="H7827">
        <v>0</v>
      </c>
      <c r="I7827">
        <v>0</v>
      </c>
      <c r="J7827">
        <v>0</v>
      </c>
      <c r="K7827">
        <v>0</v>
      </c>
      <c r="L7827">
        <v>0</v>
      </c>
      <c r="M7827" t="s">
        <v>5700</v>
      </c>
    </row>
    <row r="7828" spans="1:13">
      <c r="A7828" s="13">
        <f t="shared" si="122"/>
        <v>2</v>
      </c>
      <c r="B7828">
        <v>3013115</v>
      </c>
      <c r="C7828">
        <v>1380</v>
      </c>
      <c r="D7828">
        <v>1500</v>
      </c>
      <c r="E7828"/>
      <c r="F7828" t="s">
        <v>253</v>
      </c>
      <c r="G7828">
        <v>2</v>
      </c>
      <c r="H7828">
        <v>0</v>
      </c>
      <c r="I7828">
        <v>0</v>
      </c>
      <c r="J7828">
        <v>0</v>
      </c>
      <c r="K7828">
        <v>0</v>
      </c>
      <c r="L7828">
        <v>0</v>
      </c>
      <c r="M7828" t="s">
        <v>8277</v>
      </c>
    </row>
    <row r="7829" spans="1:13">
      <c r="A7829" s="13">
        <f t="shared" si="122"/>
        <v>2</v>
      </c>
      <c r="B7829">
        <v>3013116</v>
      </c>
      <c r="C7829">
        <v>1380</v>
      </c>
      <c r="D7829">
        <v>1500</v>
      </c>
      <c r="E7829"/>
      <c r="F7829" t="s">
        <v>253</v>
      </c>
      <c r="G7829">
        <v>2</v>
      </c>
      <c r="H7829">
        <v>0</v>
      </c>
      <c r="I7829">
        <v>0</v>
      </c>
      <c r="J7829">
        <v>0</v>
      </c>
      <c r="K7829">
        <v>0</v>
      </c>
      <c r="L7829">
        <v>0</v>
      </c>
      <c r="M7829" t="s">
        <v>5701</v>
      </c>
    </row>
    <row r="7830" spans="1:13">
      <c r="A7830" s="13">
        <f t="shared" si="122"/>
        <v>4</v>
      </c>
      <c r="B7830">
        <v>3013117</v>
      </c>
      <c r="C7830">
        <v>1380</v>
      </c>
      <c r="D7830">
        <v>1501</v>
      </c>
      <c r="E7830"/>
      <c r="F7830" t="s">
        <v>253</v>
      </c>
      <c r="G7830">
        <v>4</v>
      </c>
      <c r="H7830">
        <v>0</v>
      </c>
      <c r="I7830">
        <v>0</v>
      </c>
      <c r="J7830">
        <v>0</v>
      </c>
      <c r="K7830">
        <v>0</v>
      </c>
      <c r="L7830">
        <v>0</v>
      </c>
      <c r="M7830" t="s">
        <v>5702</v>
      </c>
    </row>
    <row r="7831" spans="1:13">
      <c r="A7831" s="13">
        <f t="shared" si="122"/>
        <v>2</v>
      </c>
      <c r="B7831">
        <v>3013118</v>
      </c>
      <c r="C7831">
        <v>1380</v>
      </c>
      <c r="D7831">
        <v>1501</v>
      </c>
      <c r="E7831"/>
      <c r="F7831" t="s">
        <v>253</v>
      </c>
      <c r="G7831">
        <v>2</v>
      </c>
      <c r="H7831">
        <v>0</v>
      </c>
      <c r="I7831">
        <v>0</v>
      </c>
      <c r="J7831">
        <v>0</v>
      </c>
      <c r="K7831">
        <v>0</v>
      </c>
      <c r="L7831">
        <v>0</v>
      </c>
      <c r="M7831" t="s">
        <v>5703</v>
      </c>
    </row>
    <row r="7832" spans="1:13">
      <c r="A7832" s="13">
        <f t="shared" si="122"/>
        <v>21</v>
      </c>
      <c r="B7832">
        <v>3013119</v>
      </c>
      <c r="C7832">
        <v>1380</v>
      </c>
      <c r="D7832">
        <v>1500</v>
      </c>
      <c r="E7832"/>
      <c r="F7832" t="s">
        <v>253</v>
      </c>
      <c r="G7832">
        <v>21</v>
      </c>
      <c r="H7832">
        <v>0</v>
      </c>
      <c r="I7832">
        <v>0</v>
      </c>
      <c r="J7832">
        <v>0</v>
      </c>
      <c r="K7832">
        <v>0</v>
      </c>
      <c r="L7832">
        <v>0</v>
      </c>
      <c r="M7832" t="s">
        <v>5704</v>
      </c>
    </row>
    <row r="7833" spans="1:13">
      <c r="A7833" s="13">
        <f t="shared" si="122"/>
        <v>22</v>
      </c>
      <c r="B7833">
        <v>3013120</v>
      </c>
      <c r="C7833">
        <v>1380</v>
      </c>
      <c r="D7833">
        <v>1500</v>
      </c>
      <c r="E7833"/>
      <c r="F7833" t="s">
        <v>253</v>
      </c>
      <c r="G7833">
        <v>22</v>
      </c>
      <c r="H7833">
        <v>0</v>
      </c>
      <c r="I7833">
        <v>0</v>
      </c>
      <c r="J7833">
        <v>0</v>
      </c>
      <c r="K7833">
        <v>0</v>
      </c>
      <c r="L7833">
        <v>0</v>
      </c>
      <c r="M7833" t="s">
        <v>5705</v>
      </c>
    </row>
    <row r="7834" spans="1:13">
      <c r="A7834" s="13">
        <f t="shared" si="122"/>
        <v>4</v>
      </c>
      <c r="B7834">
        <v>3013121</v>
      </c>
      <c r="C7834">
        <v>1400</v>
      </c>
      <c r="D7834">
        <v>1500</v>
      </c>
      <c r="E7834"/>
      <c r="F7834" t="s">
        <v>253</v>
      </c>
      <c r="G7834">
        <v>4</v>
      </c>
      <c r="H7834">
        <v>0</v>
      </c>
      <c r="I7834">
        <v>0</v>
      </c>
      <c r="J7834">
        <v>0</v>
      </c>
      <c r="K7834">
        <v>0</v>
      </c>
      <c r="L7834">
        <v>0</v>
      </c>
      <c r="M7834" t="s">
        <v>5706</v>
      </c>
    </row>
    <row r="7835" spans="1:13">
      <c r="A7835" s="13">
        <f t="shared" si="122"/>
        <v>1</v>
      </c>
      <c r="B7835">
        <v>3013122</v>
      </c>
      <c r="C7835">
        <v>1400</v>
      </c>
      <c r="D7835">
        <v>1500</v>
      </c>
      <c r="E7835"/>
      <c r="F7835" t="s">
        <v>253</v>
      </c>
      <c r="G7835">
        <v>1</v>
      </c>
      <c r="H7835">
        <v>0</v>
      </c>
      <c r="I7835">
        <v>0</v>
      </c>
      <c r="J7835">
        <v>0</v>
      </c>
      <c r="K7835">
        <v>0</v>
      </c>
      <c r="L7835">
        <v>0</v>
      </c>
      <c r="M7835" t="s">
        <v>5707</v>
      </c>
    </row>
    <row r="7836" spans="1:13">
      <c r="A7836" s="13">
        <f t="shared" si="122"/>
        <v>1</v>
      </c>
      <c r="B7836">
        <v>3013123</v>
      </c>
      <c r="C7836">
        <v>1400</v>
      </c>
      <c r="D7836">
        <v>1500</v>
      </c>
      <c r="E7836"/>
      <c r="F7836" t="s">
        <v>253</v>
      </c>
      <c r="G7836">
        <v>1</v>
      </c>
      <c r="H7836">
        <v>0</v>
      </c>
      <c r="I7836">
        <v>0</v>
      </c>
      <c r="J7836">
        <v>0</v>
      </c>
      <c r="K7836">
        <v>0</v>
      </c>
      <c r="L7836">
        <v>0</v>
      </c>
      <c r="M7836" t="s">
        <v>5708</v>
      </c>
    </row>
    <row r="7837" spans="1:13">
      <c r="A7837" s="13">
        <f t="shared" si="122"/>
        <v>2</v>
      </c>
      <c r="B7837">
        <v>3013124</v>
      </c>
      <c r="C7837">
        <v>1400</v>
      </c>
      <c r="D7837">
        <v>1500</v>
      </c>
      <c r="E7837"/>
      <c r="F7837" t="s">
        <v>253</v>
      </c>
      <c r="G7837">
        <v>2</v>
      </c>
      <c r="H7837">
        <v>0</v>
      </c>
      <c r="I7837">
        <v>0</v>
      </c>
      <c r="J7837">
        <v>0</v>
      </c>
      <c r="K7837">
        <v>0</v>
      </c>
      <c r="L7837">
        <v>0</v>
      </c>
      <c r="M7837" t="s">
        <v>5709</v>
      </c>
    </row>
    <row r="7838" spans="1:13">
      <c r="A7838" s="13">
        <f t="shared" si="122"/>
        <v>1</v>
      </c>
      <c r="B7838">
        <v>3013125</v>
      </c>
      <c r="C7838">
        <v>1400</v>
      </c>
      <c r="D7838">
        <v>1500</v>
      </c>
      <c r="E7838"/>
      <c r="F7838" t="s">
        <v>253</v>
      </c>
      <c r="G7838">
        <v>1</v>
      </c>
      <c r="H7838">
        <v>0</v>
      </c>
      <c r="I7838">
        <v>0</v>
      </c>
      <c r="J7838">
        <v>0</v>
      </c>
      <c r="K7838">
        <v>0</v>
      </c>
      <c r="L7838">
        <v>0</v>
      </c>
      <c r="M7838" t="s">
        <v>8124</v>
      </c>
    </row>
    <row r="7839" spans="1:13">
      <c r="A7839" s="13">
        <f t="shared" si="122"/>
        <v>2</v>
      </c>
      <c r="B7839">
        <v>3013126</v>
      </c>
      <c r="C7839">
        <v>1400</v>
      </c>
      <c r="D7839">
        <v>1500</v>
      </c>
      <c r="E7839"/>
      <c r="F7839" t="s">
        <v>253</v>
      </c>
      <c r="G7839">
        <v>2</v>
      </c>
      <c r="H7839">
        <v>0</v>
      </c>
      <c r="I7839">
        <v>0</v>
      </c>
      <c r="J7839">
        <v>0</v>
      </c>
      <c r="K7839">
        <v>0</v>
      </c>
      <c r="L7839">
        <v>0</v>
      </c>
      <c r="M7839" t="s">
        <v>5710</v>
      </c>
    </row>
    <row r="7840" spans="1:13">
      <c r="A7840" s="13">
        <f t="shared" si="122"/>
        <v>1</v>
      </c>
      <c r="B7840">
        <v>3013127</v>
      </c>
      <c r="C7840">
        <v>1400</v>
      </c>
      <c r="D7840">
        <v>1500</v>
      </c>
      <c r="E7840"/>
      <c r="F7840" t="s">
        <v>253</v>
      </c>
      <c r="G7840">
        <v>1</v>
      </c>
      <c r="H7840">
        <v>0</v>
      </c>
      <c r="I7840">
        <v>0</v>
      </c>
      <c r="J7840">
        <v>0</v>
      </c>
      <c r="K7840">
        <v>0</v>
      </c>
      <c r="L7840">
        <v>0</v>
      </c>
      <c r="M7840" t="s">
        <v>5711</v>
      </c>
    </row>
    <row r="7841" spans="1:13">
      <c r="A7841" s="13">
        <f t="shared" si="122"/>
        <v>3</v>
      </c>
      <c r="B7841">
        <v>3013128</v>
      </c>
      <c r="C7841">
        <v>1400</v>
      </c>
      <c r="D7841">
        <v>1500</v>
      </c>
      <c r="E7841"/>
      <c r="F7841" t="s">
        <v>253</v>
      </c>
      <c r="G7841">
        <v>3</v>
      </c>
      <c r="H7841">
        <v>0</v>
      </c>
      <c r="I7841">
        <v>0</v>
      </c>
      <c r="J7841">
        <v>0</v>
      </c>
      <c r="K7841">
        <v>0</v>
      </c>
      <c r="L7841">
        <v>0</v>
      </c>
      <c r="M7841" t="s">
        <v>5712</v>
      </c>
    </row>
    <row r="7842" spans="1:13">
      <c r="A7842" s="13">
        <f t="shared" si="122"/>
        <v>1</v>
      </c>
      <c r="B7842">
        <v>3013129</v>
      </c>
      <c r="C7842">
        <v>1400</v>
      </c>
      <c r="D7842">
        <v>1500</v>
      </c>
      <c r="E7842"/>
      <c r="F7842" t="s">
        <v>253</v>
      </c>
      <c r="G7842">
        <v>1</v>
      </c>
      <c r="H7842">
        <v>0</v>
      </c>
      <c r="I7842">
        <v>0</v>
      </c>
      <c r="J7842">
        <v>0</v>
      </c>
      <c r="K7842">
        <v>0</v>
      </c>
      <c r="L7842">
        <v>0</v>
      </c>
      <c r="M7842" t="s">
        <v>5713</v>
      </c>
    </row>
    <row r="7843" spans="1:13">
      <c r="A7843" s="13">
        <f t="shared" si="122"/>
        <v>1</v>
      </c>
      <c r="B7843">
        <v>3013130</v>
      </c>
      <c r="C7843">
        <v>1400</v>
      </c>
      <c r="D7843">
        <v>1500</v>
      </c>
      <c r="E7843"/>
      <c r="F7843" t="s">
        <v>253</v>
      </c>
      <c r="G7843">
        <v>1</v>
      </c>
      <c r="H7843">
        <v>0</v>
      </c>
      <c r="I7843">
        <v>0</v>
      </c>
      <c r="J7843">
        <v>0</v>
      </c>
      <c r="K7843">
        <v>0</v>
      </c>
      <c r="L7843">
        <v>0</v>
      </c>
      <c r="M7843" t="s">
        <v>5714</v>
      </c>
    </row>
    <row r="7844" spans="1:13">
      <c r="A7844" s="13">
        <f t="shared" si="122"/>
        <v>1</v>
      </c>
      <c r="B7844">
        <v>3013131</v>
      </c>
      <c r="C7844">
        <v>1400</v>
      </c>
      <c r="D7844">
        <v>1500</v>
      </c>
      <c r="E7844"/>
      <c r="F7844" t="s">
        <v>253</v>
      </c>
      <c r="G7844">
        <v>1</v>
      </c>
      <c r="H7844">
        <v>0</v>
      </c>
      <c r="I7844">
        <v>0</v>
      </c>
      <c r="J7844">
        <v>0</v>
      </c>
      <c r="K7844">
        <v>0</v>
      </c>
      <c r="L7844">
        <v>0</v>
      </c>
      <c r="M7844" t="s">
        <v>5715</v>
      </c>
    </row>
    <row r="7845" spans="1:13">
      <c r="A7845" s="13">
        <f t="shared" si="122"/>
        <v>3</v>
      </c>
      <c r="B7845">
        <v>3013132</v>
      </c>
      <c r="C7845">
        <v>1400</v>
      </c>
      <c r="D7845">
        <v>1500</v>
      </c>
      <c r="E7845"/>
      <c r="F7845" t="s">
        <v>253</v>
      </c>
      <c r="G7845">
        <v>3</v>
      </c>
      <c r="H7845">
        <v>0</v>
      </c>
      <c r="I7845">
        <v>0</v>
      </c>
      <c r="J7845">
        <v>0</v>
      </c>
      <c r="K7845">
        <v>0</v>
      </c>
      <c r="L7845">
        <v>0</v>
      </c>
      <c r="M7845" t="s">
        <v>5716</v>
      </c>
    </row>
    <row r="7846" spans="1:13">
      <c r="A7846" s="13">
        <f t="shared" si="122"/>
        <v>2</v>
      </c>
      <c r="B7846">
        <v>3013133</v>
      </c>
      <c r="C7846">
        <v>1400</v>
      </c>
      <c r="D7846">
        <v>1500</v>
      </c>
      <c r="E7846"/>
      <c r="F7846" t="s">
        <v>253</v>
      </c>
      <c r="G7846">
        <v>2</v>
      </c>
      <c r="H7846">
        <v>0</v>
      </c>
      <c r="I7846">
        <v>0</v>
      </c>
      <c r="J7846">
        <v>0</v>
      </c>
      <c r="K7846">
        <v>0</v>
      </c>
      <c r="L7846">
        <v>0</v>
      </c>
      <c r="M7846" t="s">
        <v>5717</v>
      </c>
    </row>
    <row r="7847" spans="1:13">
      <c r="A7847" s="13">
        <f t="shared" si="122"/>
        <v>1</v>
      </c>
      <c r="B7847">
        <v>3013134</v>
      </c>
      <c r="C7847">
        <v>1400</v>
      </c>
      <c r="D7847">
        <v>1500</v>
      </c>
      <c r="E7847"/>
      <c r="F7847" t="s">
        <v>253</v>
      </c>
      <c r="G7847">
        <v>1</v>
      </c>
      <c r="H7847">
        <v>0</v>
      </c>
      <c r="I7847">
        <v>0</v>
      </c>
      <c r="J7847">
        <v>0</v>
      </c>
      <c r="K7847">
        <v>0</v>
      </c>
      <c r="L7847">
        <v>0</v>
      </c>
      <c r="M7847" t="s">
        <v>5718</v>
      </c>
    </row>
    <row r="7848" spans="1:13">
      <c r="A7848" s="13">
        <f t="shared" si="122"/>
        <v>3</v>
      </c>
      <c r="B7848">
        <v>3013167</v>
      </c>
      <c r="C7848">
        <v>1400</v>
      </c>
      <c r="D7848">
        <v>1500</v>
      </c>
      <c r="E7848"/>
      <c r="F7848" t="s">
        <v>253</v>
      </c>
      <c r="G7848">
        <v>3</v>
      </c>
      <c r="H7848">
        <v>0</v>
      </c>
      <c r="I7848">
        <v>0</v>
      </c>
      <c r="J7848">
        <v>0</v>
      </c>
      <c r="K7848">
        <v>0</v>
      </c>
      <c r="L7848">
        <v>0</v>
      </c>
      <c r="M7848" t="s">
        <v>5719</v>
      </c>
    </row>
    <row r="7849" spans="1:13">
      <c r="A7849" s="13">
        <f t="shared" si="122"/>
        <v>6</v>
      </c>
      <c r="B7849">
        <v>3013168</v>
      </c>
      <c r="C7849">
        <v>1380</v>
      </c>
      <c r="D7849">
        <v>1501</v>
      </c>
      <c r="E7849"/>
      <c r="F7849" t="s">
        <v>253</v>
      </c>
      <c r="G7849">
        <v>6</v>
      </c>
      <c r="H7849">
        <v>0</v>
      </c>
      <c r="I7849">
        <v>0</v>
      </c>
      <c r="J7849">
        <v>0</v>
      </c>
      <c r="K7849">
        <v>0</v>
      </c>
      <c r="L7849">
        <v>0</v>
      </c>
      <c r="M7849" t="s">
        <v>5720</v>
      </c>
    </row>
    <row r="7850" spans="1:13">
      <c r="A7850" s="13">
        <f t="shared" si="122"/>
        <v>1</v>
      </c>
      <c r="B7850">
        <v>3013169</v>
      </c>
      <c r="C7850">
        <v>1380</v>
      </c>
      <c r="D7850">
        <v>1500</v>
      </c>
      <c r="E7850"/>
      <c r="F7850" t="s">
        <v>253</v>
      </c>
      <c r="G7850">
        <v>1</v>
      </c>
      <c r="H7850">
        <v>0</v>
      </c>
      <c r="I7850">
        <v>0</v>
      </c>
      <c r="J7850">
        <v>0</v>
      </c>
      <c r="K7850">
        <v>0</v>
      </c>
      <c r="L7850">
        <v>0</v>
      </c>
      <c r="M7850" t="s">
        <v>5721</v>
      </c>
    </row>
    <row r="7851" spans="1:13">
      <c r="A7851" s="13">
        <f t="shared" si="122"/>
        <v>1</v>
      </c>
      <c r="B7851">
        <v>3013170</v>
      </c>
      <c r="C7851">
        <v>1380</v>
      </c>
      <c r="D7851">
        <v>1500</v>
      </c>
      <c r="E7851"/>
      <c r="F7851" t="s">
        <v>253</v>
      </c>
      <c r="G7851">
        <v>1</v>
      </c>
      <c r="H7851">
        <v>0</v>
      </c>
      <c r="I7851">
        <v>0</v>
      </c>
      <c r="J7851">
        <v>0</v>
      </c>
      <c r="K7851">
        <v>0</v>
      </c>
      <c r="L7851">
        <v>0</v>
      </c>
      <c r="M7851" t="s">
        <v>5722</v>
      </c>
    </row>
    <row r="7852" spans="1:13">
      <c r="A7852" s="13">
        <f t="shared" si="122"/>
        <v>49</v>
      </c>
      <c r="B7852">
        <v>3013171</v>
      </c>
      <c r="C7852">
        <v>1380</v>
      </c>
      <c r="D7852">
        <v>1500</v>
      </c>
      <c r="E7852"/>
      <c r="F7852" t="s">
        <v>253</v>
      </c>
      <c r="G7852">
        <v>49</v>
      </c>
      <c r="H7852">
        <v>0</v>
      </c>
      <c r="I7852">
        <v>0</v>
      </c>
      <c r="J7852">
        <v>0</v>
      </c>
      <c r="K7852">
        <v>0</v>
      </c>
      <c r="L7852">
        <v>0</v>
      </c>
      <c r="M7852" t="s">
        <v>5723</v>
      </c>
    </row>
    <row r="7853" spans="1:13">
      <c r="A7853" s="13">
        <f t="shared" si="122"/>
        <v>1</v>
      </c>
      <c r="B7853">
        <v>3013172</v>
      </c>
      <c r="C7853">
        <v>1380</v>
      </c>
      <c r="D7853">
        <v>1500</v>
      </c>
      <c r="E7853"/>
      <c r="F7853" t="s">
        <v>253</v>
      </c>
      <c r="G7853">
        <v>1</v>
      </c>
      <c r="H7853">
        <v>0</v>
      </c>
      <c r="I7853">
        <v>0</v>
      </c>
      <c r="J7853">
        <v>0</v>
      </c>
      <c r="K7853">
        <v>0</v>
      </c>
      <c r="L7853">
        <v>0</v>
      </c>
      <c r="M7853" t="s">
        <v>5724</v>
      </c>
    </row>
    <row r="7854" spans="1:13">
      <c r="A7854" s="13">
        <f t="shared" si="122"/>
        <v>100</v>
      </c>
      <c r="B7854">
        <v>3013173</v>
      </c>
      <c r="C7854">
        <v>1380</v>
      </c>
      <c r="D7854">
        <v>1501</v>
      </c>
      <c r="E7854"/>
      <c r="F7854" t="s">
        <v>253</v>
      </c>
      <c r="G7854">
        <v>100</v>
      </c>
      <c r="H7854">
        <v>0</v>
      </c>
      <c r="I7854">
        <v>0</v>
      </c>
      <c r="J7854">
        <v>0</v>
      </c>
      <c r="K7854">
        <v>0</v>
      </c>
      <c r="L7854">
        <v>0</v>
      </c>
      <c r="M7854" t="s">
        <v>5725</v>
      </c>
    </row>
    <row r="7855" spans="1:13">
      <c r="A7855" s="13">
        <f t="shared" si="122"/>
        <v>2</v>
      </c>
      <c r="B7855">
        <v>3013174</v>
      </c>
      <c r="C7855">
        <v>1380</v>
      </c>
      <c r="D7855">
        <v>1500</v>
      </c>
      <c r="E7855"/>
      <c r="F7855" t="s">
        <v>253</v>
      </c>
      <c r="G7855">
        <v>2</v>
      </c>
      <c r="H7855">
        <v>0</v>
      </c>
      <c r="I7855">
        <v>0</v>
      </c>
      <c r="J7855">
        <v>0</v>
      </c>
      <c r="K7855">
        <v>0</v>
      </c>
      <c r="L7855">
        <v>0</v>
      </c>
      <c r="M7855" t="s">
        <v>5726</v>
      </c>
    </row>
    <row r="7856" spans="1:13">
      <c r="A7856" s="13">
        <f t="shared" si="122"/>
        <v>3</v>
      </c>
      <c r="B7856">
        <v>3013175</v>
      </c>
      <c r="C7856">
        <v>1380</v>
      </c>
      <c r="D7856">
        <v>1500</v>
      </c>
      <c r="E7856"/>
      <c r="F7856" t="s">
        <v>253</v>
      </c>
      <c r="G7856">
        <v>3</v>
      </c>
      <c r="H7856">
        <v>0</v>
      </c>
      <c r="I7856">
        <v>0</v>
      </c>
      <c r="J7856">
        <v>0</v>
      </c>
      <c r="K7856">
        <v>0</v>
      </c>
      <c r="L7856">
        <v>0</v>
      </c>
      <c r="M7856" t="s">
        <v>5727</v>
      </c>
    </row>
    <row r="7857" spans="1:13">
      <c r="A7857" s="13">
        <f t="shared" si="122"/>
        <v>2</v>
      </c>
      <c r="B7857">
        <v>3013176</v>
      </c>
      <c r="C7857">
        <v>1380</v>
      </c>
      <c r="D7857">
        <v>1500</v>
      </c>
      <c r="E7857"/>
      <c r="F7857" t="s">
        <v>253</v>
      </c>
      <c r="G7857">
        <v>2</v>
      </c>
      <c r="H7857">
        <v>0</v>
      </c>
      <c r="I7857">
        <v>0</v>
      </c>
      <c r="J7857">
        <v>0</v>
      </c>
      <c r="K7857">
        <v>0</v>
      </c>
      <c r="L7857">
        <v>0</v>
      </c>
      <c r="M7857" t="s">
        <v>5728</v>
      </c>
    </row>
    <row r="7858" spans="1:13">
      <c r="A7858" s="13">
        <f t="shared" si="122"/>
        <v>3</v>
      </c>
      <c r="B7858">
        <v>3013177</v>
      </c>
      <c r="C7858">
        <v>1380</v>
      </c>
      <c r="D7858">
        <v>1500</v>
      </c>
      <c r="E7858"/>
      <c r="F7858" t="s">
        <v>253</v>
      </c>
      <c r="G7858">
        <v>3</v>
      </c>
      <c r="H7858">
        <v>0</v>
      </c>
      <c r="I7858">
        <v>0</v>
      </c>
      <c r="J7858">
        <v>0</v>
      </c>
      <c r="K7858">
        <v>0</v>
      </c>
      <c r="L7858">
        <v>0</v>
      </c>
      <c r="M7858" t="s">
        <v>5729</v>
      </c>
    </row>
    <row r="7859" spans="1:13">
      <c r="A7859" s="13">
        <f t="shared" si="122"/>
        <v>12</v>
      </c>
      <c r="B7859">
        <v>3013178</v>
      </c>
      <c r="C7859">
        <v>1380</v>
      </c>
      <c r="D7859">
        <v>1501</v>
      </c>
      <c r="E7859"/>
      <c r="F7859" t="s">
        <v>253</v>
      </c>
      <c r="G7859">
        <v>12</v>
      </c>
      <c r="H7859">
        <v>0</v>
      </c>
      <c r="I7859">
        <v>0</v>
      </c>
      <c r="J7859">
        <v>0</v>
      </c>
      <c r="K7859">
        <v>0</v>
      </c>
      <c r="L7859">
        <v>0</v>
      </c>
      <c r="M7859" t="s">
        <v>5730</v>
      </c>
    </row>
    <row r="7860" spans="1:13">
      <c r="A7860" s="13">
        <f t="shared" si="122"/>
        <v>2</v>
      </c>
      <c r="B7860">
        <v>3013179</v>
      </c>
      <c r="C7860">
        <v>1380</v>
      </c>
      <c r="D7860">
        <v>1500</v>
      </c>
      <c r="E7860"/>
      <c r="F7860" t="s">
        <v>253</v>
      </c>
      <c r="G7860">
        <v>2</v>
      </c>
      <c r="H7860">
        <v>0</v>
      </c>
      <c r="I7860">
        <v>0</v>
      </c>
      <c r="J7860">
        <v>0</v>
      </c>
      <c r="K7860">
        <v>0</v>
      </c>
      <c r="L7860">
        <v>0</v>
      </c>
      <c r="M7860" t="s">
        <v>5731</v>
      </c>
    </row>
    <row r="7861" spans="1:13">
      <c r="A7861" s="13">
        <f t="shared" si="122"/>
        <v>4</v>
      </c>
      <c r="B7861">
        <v>3013180</v>
      </c>
      <c r="C7861">
        <v>1380</v>
      </c>
      <c r="D7861">
        <v>1501</v>
      </c>
      <c r="E7861"/>
      <c r="F7861" t="s">
        <v>253</v>
      </c>
      <c r="G7861">
        <v>4</v>
      </c>
      <c r="H7861">
        <v>0</v>
      </c>
      <c r="I7861">
        <v>0</v>
      </c>
      <c r="J7861">
        <v>0</v>
      </c>
      <c r="K7861">
        <v>0</v>
      </c>
      <c r="L7861">
        <v>0</v>
      </c>
      <c r="M7861" t="s">
        <v>5732</v>
      </c>
    </row>
    <row r="7862" spans="1:13">
      <c r="A7862" s="13">
        <f t="shared" si="122"/>
        <v>2</v>
      </c>
      <c r="B7862">
        <v>3013181</v>
      </c>
      <c r="C7862">
        <v>1380</v>
      </c>
      <c r="D7862">
        <v>1501</v>
      </c>
      <c r="E7862"/>
      <c r="F7862" t="s">
        <v>253</v>
      </c>
      <c r="G7862">
        <v>2</v>
      </c>
      <c r="H7862">
        <v>0</v>
      </c>
      <c r="I7862">
        <v>0</v>
      </c>
      <c r="J7862">
        <v>0</v>
      </c>
      <c r="K7862">
        <v>0</v>
      </c>
      <c r="L7862">
        <v>0</v>
      </c>
      <c r="M7862" t="s">
        <v>5733</v>
      </c>
    </row>
    <row r="7863" spans="1:13">
      <c r="A7863" s="13">
        <f t="shared" si="122"/>
        <v>3</v>
      </c>
      <c r="B7863">
        <v>3013182</v>
      </c>
      <c r="C7863">
        <v>1380</v>
      </c>
      <c r="D7863">
        <v>1500</v>
      </c>
      <c r="E7863"/>
      <c r="F7863" t="s">
        <v>253</v>
      </c>
      <c r="G7863">
        <v>3</v>
      </c>
      <c r="H7863">
        <v>0</v>
      </c>
      <c r="I7863">
        <v>0</v>
      </c>
      <c r="J7863">
        <v>0</v>
      </c>
      <c r="K7863">
        <v>0</v>
      </c>
      <c r="L7863">
        <v>0</v>
      </c>
      <c r="M7863" t="s">
        <v>5734</v>
      </c>
    </row>
    <row r="7864" spans="1:13">
      <c r="A7864" s="13">
        <f t="shared" si="122"/>
        <v>4</v>
      </c>
      <c r="B7864">
        <v>3013183</v>
      </c>
      <c r="C7864">
        <v>1380</v>
      </c>
      <c r="D7864">
        <v>1501</v>
      </c>
      <c r="E7864"/>
      <c r="F7864" t="s">
        <v>253</v>
      </c>
      <c r="G7864">
        <v>4</v>
      </c>
      <c r="H7864">
        <v>0</v>
      </c>
      <c r="I7864">
        <v>0</v>
      </c>
      <c r="J7864">
        <v>0</v>
      </c>
      <c r="K7864">
        <v>0</v>
      </c>
      <c r="L7864">
        <v>0</v>
      </c>
      <c r="M7864" t="s">
        <v>5735</v>
      </c>
    </row>
    <row r="7865" spans="1:13">
      <c r="A7865" s="13">
        <f t="shared" si="122"/>
        <v>2</v>
      </c>
      <c r="B7865">
        <v>3013184</v>
      </c>
      <c r="C7865">
        <v>1380</v>
      </c>
      <c r="D7865">
        <v>1500</v>
      </c>
      <c r="E7865"/>
      <c r="F7865" t="s">
        <v>253</v>
      </c>
      <c r="G7865">
        <v>2</v>
      </c>
      <c r="H7865">
        <v>0</v>
      </c>
      <c r="I7865">
        <v>0</v>
      </c>
      <c r="J7865">
        <v>0</v>
      </c>
      <c r="K7865">
        <v>0</v>
      </c>
      <c r="L7865">
        <v>0</v>
      </c>
      <c r="M7865" t="s">
        <v>5736</v>
      </c>
    </row>
    <row r="7866" spans="1:13">
      <c r="A7866" s="13">
        <f t="shared" si="122"/>
        <v>3</v>
      </c>
      <c r="B7866">
        <v>3013185</v>
      </c>
      <c r="C7866">
        <v>1380</v>
      </c>
      <c r="D7866">
        <v>1500</v>
      </c>
      <c r="E7866"/>
      <c r="F7866" t="s">
        <v>253</v>
      </c>
      <c r="G7866">
        <v>3</v>
      </c>
      <c r="H7866">
        <v>0</v>
      </c>
      <c r="I7866">
        <v>0</v>
      </c>
      <c r="J7866">
        <v>0</v>
      </c>
      <c r="K7866">
        <v>0</v>
      </c>
      <c r="L7866">
        <v>0</v>
      </c>
      <c r="M7866" t="s">
        <v>5737</v>
      </c>
    </row>
    <row r="7867" spans="1:13">
      <c r="A7867" s="13">
        <f t="shared" si="122"/>
        <v>2</v>
      </c>
      <c r="B7867">
        <v>3013186</v>
      </c>
      <c r="C7867">
        <v>1380</v>
      </c>
      <c r="D7867">
        <v>1501</v>
      </c>
      <c r="E7867"/>
      <c r="F7867" t="s">
        <v>253</v>
      </c>
      <c r="G7867">
        <v>2</v>
      </c>
      <c r="H7867">
        <v>0</v>
      </c>
      <c r="I7867">
        <v>0</v>
      </c>
      <c r="J7867">
        <v>0</v>
      </c>
      <c r="K7867">
        <v>0</v>
      </c>
      <c r="L7867">
        <v>0</v>
      </c>
      <c r="M7867" t="s">
        <v>5738</v>
      </c>
    </row>
    <row r="7868" spans="1:13">
      <c r="A7868" s="13">
        <f t="shared" si="122"/>
        <v>1</v>
      </c>
      <c r="B7868">
        <v>3013187</v>
      </c>
      <c r="C7868">
        <v>1380</v>
      </c>
      <c r="D7868">
        <v>1500</v>
      </c>
      <c r="E7868"/>
      <c r="F7868" t="s">
        <v>253</v>
      </c>
      <c r="G7868">
        <v>1</v>
      </c>
      <c r="H7868">
        <v>0</v>
      </c>
      <c r="I7868">
        <v>0</v>
      </c>
      <c r="J7868">
        <v>0</v>
      </c>
      <c r="K7868">
        <v>0</v>
      </c>
      <c r="L7868">
        <v>0</v>
      </c>
      <c r="M7868" t="s">
        <v>5739</v>
      </c>
    </row>
    <row r="7869" spans="1:13">
      <c r="A7869" s="13">
        <f t="shared" si="122"/>
        <v>4</v>
      </c>
      <c r="B7869">
        <v>3013188</v>
      </c>
      <c r="C7869">
        <v>1380</v>
      </c>
      <c r="D7869">
        <v>1501</v>
      </c>
      <c r="E7869"/>
      <c r="F7869" t="s">
        <v>253</v>
      </c>
      <c r="G7869">
        <v>4</v>
      </c>
      <c r="H7869">
        <v>0</v>
      </c>
      <c r="I7869">
        <v>0</v>
      </c>
      <c r="J7869">
        <v>0</v>
      </c>
      <c r="K7869">
        <v>0</v>
      </c>
      <c r="L7869">
        <v>0</v>
      </c>
      <c r="M7869" t="s">
        <v>5740</v>
      </c>
    </row>
    <row r="7870" spans="1:13">
      <c r="A7870" s="13">
        <f t="shared" si="122"/>
        <v>1</v>
      </c>
      <c r="B7870">
        <v>3013189</v>
      </c>
      <c r="C7870">
        <v>1380</v>
      </c>
      <c r="D7870">
        <v>1501</v>
      </c>
      <c r="E7870"/>
      <c r="F7870" t="s">
        <v>253</v>
      </c>
      <c r="G7870">
        <v>1</v>
      </c>
      <c r="H7870">
        <v>0</v>
      </c>
      <c r="I7870">
        <v>0</v>
      </c>
      <c r="J7870">
        <v>0</v>
      </c>
      <c r="K7870">
        <v>0</v>
      </c>
      <c r="L7870">
        <v>0</v>
      </c>
      <c r="M7870" t="s">
        <v>5741</v>
      </c>
    </row>
    <row r="7871" spans="1:13">
      <c r="A7871" s="13">
        <f t="shared" si="122"/>
        <v>1</v>
      </c>
      <c r="B7871">
        <v>3013190</v>
      </c>
      <c r="C7871">
        <v>1380</v>
      </c>
      <c r="D7871">
        <v>1500</v>
      </c>
      <c r="E7871"/>
      <c r="F7871" t="s">
        <v>253</v>
      </c>
      <c r="G7871">
        <v>1</v>
      </c>
      <c r="H7871">
        <v>0</v>
      </c>
      <c r="I7871">
        <v>0</v>
      </c>
      <c r="J7871">
        <v>0</v>
      </c>
      <c r="K7871">
        <v>0</v>
      </c>
      <c r="L7871">
        <v>0</v>
      </c>
      <c r="M7871" t="s">
        <v>5742</v>
      </c>
    </row>
    <row r="7872" spans="1:13">
      <c r="A7872" s="13">
        <f t="shared" si="122"/>
        <v>2</v>
      </c>
      <c r="B7872">
        <v>3013191</v>
      </c>
      <c r="C7872">
        <v>1380</v>
      </c>
      <c r="D7872">
        <v>1501</v>
      </c>
      <c r="E7872"/>
      <c r="F7872" t="s">
        <v>253</v>
      </c>
      <c r="G7872">
        <v>2</v>
      </c>
      <c r="H7872">
        <v>0</v>
      </c>
      <c r="I7872">
        <v>0</v>
      </c>
      <c r="J7872">
        <v>0</v>
      </c>
      <c r="K7872">
        <v>0</v>
      </c>
      <c r="L7872">
        <v>0</v>
      </c>
      <c r="M7872" t="s">
        <v>5743</v>
      </c>
    </row>
    <row r="7873" spans="1:13">
      <c r="A7873" s="13">
        <f t="shared" si="122"/>
        <v>2</v>
      </c>
      <c r="B7873">
        <v>3013192</v>
      </c>
      <c r="C7873">
        <v>1380</v>
      </c>
      <c r="D7873">
        <v>1501</v>
      </c>
      <c r="E7873"/>
      <c r="F7873" t="s">
        <v>253</v>
      </c>
      <c r="G7873">
        <v>2</v>
      </c>
      <c r="H7873">
        <v>0</v>
      </c>
      <c r="I7873">
        <v>0</v>
      </c>
      <c r="J7873">
        <v>0</v>
      </c>
      <c r="K7873">
        <v>0</v>
      </c>
      <c r="L7873">
        <v>0</v>
      </c>
      <c r="M7873" t="s">
        <v>5744</v>
      </c>
    </row>
    <row r="7874" spans="1:13">
      <c r="A7874" s="13">
        <f t="shared" si="122"/>
        <v>1</v>
      </c>
      <c r="B7874">
        <v>3013193</v>
      </c>
      <c r="C7874">
        <v>1380</v>
      </c>
      <c r="D7874">
        <v>1500</v>
      </c>
      <c r="E7874"/>
      <c r="F7874" t="s">
        <v>253</v>
      </c>
      <c r="G7874">
        <v>1</v>
      </c>
      <c r="H7874">
        <v>0</v>
      </c>
      <c r="I7874">
        <v>0</v>
      </c>
      <c r="J7874">
        <v>0</v>
      </c>
      <c r="K7874">
        <v>0</v>
      </c>
      <c r="L7874">
        <v>0</v>
      </c>
      <c r="M7874" t="s">
        <v>5745</v>
      </c>
    </row>
    <row r="7875" spans="1:13">
      <c r="A7875" s="13">
        <f t="shared" ref="A7875:A7938" si="123">G7875+H7875+I7875</f>
        <v>1</v>
      </c>
      <c r="B7875">
        <v>3013194</v>
      </c>
      <c r="C7875">
        <v>1380</v>
      </c>
      <c r="D7875">
        <v>1500</v>
      </c>
      <c r="E7875"/>
      <c r="F7875" t="s">
        <v>253</v>
      </c>
      <c r="G7875">
        <v>1</v>
      </c>
      <c r="H7875">
        <v>0</v>
      </c>
      <c r="I7875">
        <v>0</v>
      </c>
      <c r="J7875">
        <v>0</v>
      </c>
      <c r="K7875">
        <v>0</v>
      </c>
      <c r="L7875">
        <v>0</v>
      </c>
      <c r="M7875" t="s">
        <v>8579</v>
      </c>
    </row>
    <row r="7876" spans="1:13">
      <c r="A7876" s="13">
        <f t="shared" si="123"/>
        <v>3</v>
      </c>
      <c r="B7876">
        <v>3013195</v>
      </c>
      <c r="C7876">
        <v>1380</v>
      </c>
      <c r="D7876">
        <v>1501</v>
      </c>
      <c r="E7876"/>
      <c r="F7876" t="s">
        <v>253</v>
      </c>
      <c r="G7876">
        <v>3</v>
      </c>
      <c r="H7876">
        <v>0</v>
      </c>
      <c r="I7876">
        <v>0</v>
      </c>
      <c r="J7876">
        <v>0</v>
      </c>
      <c r="K7876">
        <v>0</v>
      </c>
      <c r="L7876">
        <v>0</v>
      </c>
      <c r="M7876" t="s">
        <v>5746</v>
      </c>
    </row>
    <row r="7877" spans="1:13">
      <c r="A7877" s="13">
        <f t="shared" si="123"/>
        <v>2</v>
      </c>
      <c r="B7877">
        <v>3013196</v>
      </c>
      <c r="C7877">
        <v>1380</v>
      </c>
      <c r="D7877">
        <v>1501</v>
      </c>
      <c r="E7877"/>
      <c r="F7877" t="s">
        <v>253</v>
      </c>
      <c r="G7877">
        <v>2</v>
      </c>
      <c r="H7877">
        <v>0</v>
      </c>
      <c r="I7877">
        <v>0</v>
      </c>
      <c r="J7877">
        <v>0</v>
      </c>
      <c r="K7877">
        <v>0</v>
      </c>
      <c r="L7877">
        <v>0</v>
      </c>
      <c r="M7877" t="s">
        <v>5747</v>
      </c>
    </row>
    <row r="7878" spans="1:13">
      <c r="A7878" s="13">
        <f t="shared" si="123"/>
        <v>2</v>
      </c>
      <c r="B7878">
        <v>3013197</v>
      </c>
      <c r="C7878">
        <v>1380</v>
      </c>
      <c r="D7878">
        <v>1500</v>
      </c>
      <c r="E7878"/>
      <c r="F7878" t="s">
        <v>253</v>
      </c>
      <c r="G7878">
        <v>2</v>
      </c>
      <c r="H7878">
        <v>0</v>
      </c>
      <c r="I7878">
        <v>0</v>
      </c>
      <c r="J7878">
        <v>0</v>
      </c>
      <c r="K7878">
        <v>0</v>
      </c>
      <c r="L7878">
        <v>0</v>
      </c>
      <c r="M7878" t="s">
        <v>5748</v>
      </c>
    </row>
    <row r="7879" spans="1:13">
      <c r="A7879" s="13">
        <f t="shared" si="123"/>
        <v>2</v>
      </c>
      <c r="B7879">
        <v>3013198</v>
      </c>
      <c r="C7879">
        <v>1380</v>
      </c>
      <c r="D7879">
        <v>1500</v>
      </c>
      <c r="E7879"/>
      <c r="F7879" t="s">
        <v>253</v>
      </c>
      <c r="G7879">
        <v>2</v>
      </c>
      <c r="H7879">
        <v>0</v>
      </c>
      <c r="I7879">
        <v>0</v>
      </c>
      <c r="J7879">
        <v>0</v>
      </c>
      <c r="K7879">
        <v>0</v>
      </c>
      <c r="L7879">
        <v>0</v>
      </c>
      <c r="M7879" t="s">
        <v>5749</v>
      </c>
    </row>
    <row r="7880" spans="1:13">
      <c r="A7880" s="13">
        <f t="shared" si="123"/>
        <v>1</v>
      </c>
      <c r="B7880">
        <v>3013199</v>
      </c>
      <c r="C7880">
        <v>1380</v>
      </c>
      <c r="D7880">
        <v>1500</v>
      </c>
      <c r="E7880"/>
      <c r="F7880" t="s">
        <v>253</v>
      </c>
      <c r="G7880">
        <v>1</v>
      </c>
      <c r="H7880">
        <v>0</v>
      </c>
      <c r="I7880">
        <v>0</v>
      </c>
      <c r="J7880">
        <v>0</v>
      </c>
      <c r="K7880">
        <v>0</v>
      </c>
      <c r="L7880">
        <v>0</v>
      </c>
      <c r="M7880" t="s">
        <v>5750</v>
      </c>
    </row>
    <row r="7881" spans="1:13">
      <c r="A7881" s="13">
        <f t="shared" si="123"/>
        <v>3</v>
      </c>
      <c r="B7881">
        <v>3013200</v>
      </c>
      <c r="C7881">
        <v>1380</v>
      </c>
      <c r="D7881">
        <v>1500</v>
      </c>
      <c r="E7881"/>
      <c r="F7881" t="s">
        <v>253</v>
      </c>
      <c r="G7881">
        <v>3</v>
      </c>
      <c r="H7881">
        <v>0</v>
      </c>
      <c r="I7881">
        <v>0</v>
      </c>
      <c r="J7881">
        <v>0</v>
      </c>
      <c r="K7881">
        <v>0</v>
      </c>
      <c r="L7881">
        <v>0</v>
      </c>
      <c r="M7881" t="s">
        <v>8278</v>
      </c>
    </row>
    <row r="7882" spans="1:13">
      <c r="A7882" s="13">
        <f t="shared" si="123"/>
        <v>1</v>
      </c>
      <c r="B7882">
        <v>3013202</v>
      </c>
      <c r="C7882">
        <v>1380</v>
      </c>
      <c r="D7882">
        <v>1500</v>
      </c>
      <c r="E7882"/>
      <c r="F7882" t="s">
        <v>253</v>
      </c>
      <c r="G7882">
        <v>1</v>
      </c>
      <c r="H7882">
        <v>0</v>
      </c>
      <c r="I7882">
        <v>0</v>
      </c>
      <c r="J7882">
        <v>0</v>
      </c>
      <c r="K7882">
        <v>0</v>
      </c>
      <c r="L7882">
        <v>0</v>
      </c>
      <c r="M7882" t="s">
        <v>5751</v>
      </c>
    </row>
    <row r="7883" spans="1:13">
      <c r="A7883" s="13">
        <f t="shared" si="123"/>
        <v>2</v>
      </c>
      <c r="B7883">
        <v>3013203</v>
      </c>
      <c r="C7883">
        <v>1380</v>
      </c>
      <c r="D7883">
        <v>1501</v>
      </c>
      <c r="E7883"/>
      <c r="F7883" t="s">
        <v>253</v>
      </c>
      <c r="G7883">
        <v>2</v>
      </c>
      <c r="H7883">
        <v>0</v>
      </c>
      <c r="I7883">
        <v>0</v>
      </c>
      <c r="J7883">
        <v>0</v>
      </c>
      <c r="K7883">
        <v>0</v>
      </c>
      <c r="L7883">
        <v>0</v>
      </c>
      <c r="M7883" t="s">
        <v>5752</v>
      </c>
    </row>
    <row r="7884" spans="1:13">
      <c r="A7884" s="13">
        <f t="shared" si="123"/>
        <v>2</v>
      </c>
      <c r="B7884">
        <v>3013204</v>
      </c>
      <c r="C7884">
        <v>1380</v>
      </c>
      <c r="D7884">
        <v>1500</v>
      </c>
      <c r="E7884"/>
      <c r="F7884" t="s">
        <v>253</v>
      </c>
      <c r="G7884">
        <v>2</v>
      </c>
      <c r="H7884">
        <v>0</v>
      </c>
      <c r="I7884">
        <v>0</v>
      </c>
      <c r="J7884">
        <v>0</v>
      </c>
      <c r="K7884">
        <v>0</v>
      </c>
      <c r="L7884">
        <v>0</v>
      </c>
      <c r="M7884" t="s">
        <v>5753</v>
      </c>
    </row>
    <row r="7885" spans="1:13">
      <c r="A7885" s="13">
        <f t="shared" si="123"/>
        <v>11</v>
      </c>
      <c r="B7885">
        <v>3013205</v>
      </c>
      <c r="C7885">
        <v>1380</v>
      </c>
      <c r="D7885">
        <v>1501</v>
      </c>
      <c r="E7885"/>
      <c r="F7885" t="s">
        <v>253</v>
      </c>
      <c r="G7885">
        <v>11</v>
      </c>
      <c r="H7885">
        <v>0</v>
      </c>
      <c r="I7885">
        <v>0</v>
      </c>
      <c r="J7885">
        <v>0</v>
      </c>
      <c r="K7885">
        <v>0</v>
      </c>
      <c r="L7885">
        <v>0</v>
      </c>
      <c r="M7885" t="s">
        <v>5754</v>
      </c>
    </row>
    <row r="7886" spans="1:13">
      <c r="A7886" s="13">
        <f t="shared" si="123"/>
        <v>4</v>
      </c>
      <c r="B7886">
        <v>3013206</v>
      </c>
      <c r="C7886">
        <v>1380</v>
      </c>
      <c r="D7886">
        <v>1501</v>
      </c>
      <c r="E7886"/>
      <c r="F7886" t="s">
        <v>253</v>
      </c>
      <c r="G7886">
        <v>4</v>
      </c>
      <c r="H7886">
        <v>0</v>
      </c>
      <c r="I7886">
        <v>0</v>
      </c>
      <c r="J7886">
        <v>0</v>
      </c>
      <c r="K7886">
        <v>0</v>
      </c>
      <c r="L7886">
        <v>0</v>
      </c>
      <c r="M7886" t="s">
        <v>5755</v>
      </c>
    </row>
    <row r="7887" spans="1:13">
      <c r="A7887" s="13">
        <f t="shared" si="123"/>
        <v>2</v>
      </c>
      <c r="B7887">
        <v>3013207</v>
      </c>
      <c r="C7887">
        <v>1380</v>
      </c>
      <c r="D7887">
        <v>1500</v>
      </c>
      <c r="E7887"/>
      <c r="F7887" t="s">
        <v>253</v>
      </c>
      <c r="G7887">
        <v>2</v>
      </c>
      <c r="H7887">
        <v>0</v>
      </c>
      <c r="I7887">
        <v>0</v>
      </c>
      <c r="J7887">
        <v>0</v>
      </c>
      <c r="K7887">
        <v>0</v>
      </c>
      <c r="L7887">
        <v>0</v>
      </c>
      <c r="M7887" t="s">
        <v>5756</v>
      </c>
    </row>
    <row r="7888" spans="1:13">
      <c r="A7888" s="13">
        <f t="shared" si="123"/>
        <v>1</v>
      </c>
      <c r="B7888">
        <v>3013208</v>
      </c>
      <c r="C7888">
        <v>1380</v>
      </c>
      <c r="D7888">
        <v>1500</v>
      </c>
      <c r="E7888"/>
      <c r="F7888" t="s">
        <v>253</v>
      </c>
      <c r="G7888">
        <v>1</v>
      </c>
      <c r="H7888">
        <v>0</v>
      </c>
      <c r="I7888">
        <v>0</v>
      </c>
      <c r="J7888">
        <v>0</v>
      </c>
      <c r="K7888">
        <v>0</v>
      </c>
      <c r="L7888">
        <v>0</v>
      </c>
      <c r="M7888" t="s">
        <v>5757</v>
      </c>
    </row>
    <row r="7889" spans="1:13">
      <c r="A7889" s="13">
        <f t="shared" si="123"/>
        <v>1</v>
      </c>
      <c r="B7889">
        <v>3013209</v>
      </c>
      <c r="C7889">
        <v>1380</v>
      </c>
      <c r="D7889">
        <v>1500</v>
      </c>
      <c r="E7889"/>
      <c r="F7889" t="s">
        <v>253</v>
      </c>
      <c r="G7889">
        <v>1</v>
      </c>
      <c r="H7889">
        <v>0</v>
      </c>
      <c r="I7889">
        <v>0</v>
      </c>
      <c r="J7889">
        <v>0</v>
      </c>
      <c r="K7889">
        <v>0</v>
      </c>
      <c r="L7889">
        <v>0</v>
      </c>
      <c r="M7889" t="s">
        <v>5758</v>
      </c>
    </row>
    <row r="7890" spans="1:13">
      <c r="A7890" s="13">
        <f t="shared" si="123"/>
        <v>3</v>
      </c>
      <c r="B7890">
        <v>3013210</v>
      </c>
      <c r="C7890">
        <v>1380</v>
      </c>
      <c r="D7890">
        <v>1501</v>
      </c>
      <c r="E7890"/>
      <c r="F7890" t="s">
        <v>253</v>
      </c>
      <c r="G7890">
        <v>3</v>
      </c>
      <c r="H7890">
        <v>0</v>
      </c>
      <c r="I7890">
        <v>0</v>
      </c>
      <c r="J7890">
        <v>0</v>
      </c>
      <c r="K7890">
        <v>0</v>
      </c>
      <c r="L7890">
        <v>0</v>
      </c>
      <c r="M7890" t="s">
        <v>5759</v>
      </c>
    </row>
    <row r="7891" spans="1:13">
      <c r="A7891" s="13">
        <f t="shared" si="123"/>
        <v>15</v>
      </c>
      <c r="B7891">
        <v>3013211</v>
      </c>
      <c r="C7891">
        <v>1380</v>
      </c>
      <c r="D7891">
        <v>1500</v>
      </c>
      <c r="E7891"/>
      <c r="F7891" t="s">
        <v>253</v>
      </c>
      <c r="G7891">
        <v>15</v>
      </c>
      <c r="H7891">
        <v>0</v>
      </c>
      <c r="I7891">
        <v>0</v>
      </c>
      <c r="J7891">
        <v>0</v>
      </c>
      <c r="K7891">
        <v>0</v>
      </c>
      <c r="L7891">
        <v>0</v>
      </c>
      <c r="M7891" t="s">
        <v>5760</v>
      </c>
    </row>
    <row r="7892" spans="1:13">
      <c r="A7892" s="13">
        <f t="shared" si="123"/>
        <v>2</v>
      </c>
      <c r="B7892">
        <v>3013212</v>
      </c>
      <c r="C7892">
        <v>1380</v>
      </c>
      <c r="D7892">
        <v>1500</v>
      </c>
      <c r="E7892"/>
      <c r="F7892" t="s">
        <v>253</v>
      </c>
      <c r="G7892">
        <v>2</v>
      </c>
      <c r="H7892">
        <v>0</v>
      </c>
      <c r="I7892">
        <v>0</v>
      </c>
      <c r="J7892">
        <v>0</v>
      </c>
      <c r="K7892">
        <v>0</v>
      </c>
      <c r="L7892">
        <v>0</v>
      </c>
      <c r="M7892" t="s">
        <v>5761</v>
      </c>
    </row>
    <row r="7893" spans="1:13">
      <c r="A7893" s="13">
        <f t="shared" si="123"/>
        <v>2</v>
      </c>
      <c r="B7893">
        <v>3013213</v>
      </c>
      <c r="C7893">
        <v>1380</v>
      </c>
      <c r="D7893">
        <v>1501</v>
      </c>
      <c r="E7893"/>
      <c r="F7893" t="s">
        <v>253</v>
      </c>
      <c r="G7893">
        <v>2</v>
      </c>
      <c r="H7893">
        <v>0</v>
      </c>
      <c r="I7893">
        <v>0</v>
      </c>
      <c r="J7893">
        <v>0</v>
      </c>
      <c r="K7893">
        <v>0</v>
      </c>
      <c r="L7893">
        <v>0</v>
      </c>
      <c r="M7893" t="s">
        <v>5762</v>
      </c>
    </row>
    <row r="7894" spans="1:13">
      <c r="A7894" s="13">
        <f t="shared" si="123"/>
        <v>2</v>
      </c>
      <c r="B7894">
        <v>3013214</v>
      </c>
      <c r="C7894">
        <v>1380</v>
      </c>
      <c r="D7894">
        <v>1501</v>
      </c>
      <c r="E7894"/>
      <c r="F7894" t="s">
        <v>253</v>
      </c>
      <c r="G7894">
        <v>2</v>
      </c>
      <c r="H7894">
        <v>0</v>
      </c>
      <c r="I7894">
        <v>0</v>
      </c>
      <c r="J7894">
        <v>0</v>
      </c>
      <c r="K7894">
        <v>0</v>
      </c>
      <c r="L7894">
        <v>0</v>
      </c>
      <c r="M7894" t="s">
        <v>5763</v>
      </c>
    </row>
    <row r="7895" spans="1:13">
      <c r="A7895" s="13">
        <f t="shared" si="123"/>
        <v>2</v>
      </c>
      <c r="B7895">
        <v>3013215</v>
      </c>
      <c r="C7895">
        <v>1380</v>
      </c>
      <c r="D7895">
        <v>1501</v>
      </c>
      <c r="E7895"/>
      <c r="F7895" t="s">
        <v>253</v>
      </c>
      <c r="G7895">
        <v>2</v>
      </c>
      <c r="H7895">
        <v>0</v>
      </c>
      <c r="I7895">
        <v>0</v>
      </c>
      <c r="J7895">
        <v>0</v>
      </c>
      <c r="K7895">
        <v>0</v>
      </c>
      <c r="L7895">
        <v>0</v>
      </c>
      <c r="M7895" t="s">
        <v>5764</v>
      </c>
    </row>
    <row r="7896" spans="1:13">
      <c r="A7896" s="13">
        <f t="shared" si="123"/>
        <v>1</v>
      </c>
      <c r="B7896">
        <v>3013216</v>
      </c>
      <c r="C7896">
        <v>1380</v>
      </c>
      <c r="D7896">
        <v>1500</v>
      </c>
      <c r="E7896"/>
      <c r="F7896" t="s">
        <v>253</v>
      </c>
      <c r="G7896">
        <v>1</v>
      </c>
      <c r="H7896">
        <v>0</v>
      </c>
      <c r="I7896">
        <v>0</v>
      </c>
      <c r="J7896">
        <v>0</v>
      </c>
      <c r="K7896">
        <v>0</v>
      </c>
      <c r="L7896">
        <v>0</v>
      </c>
      <c r="M7896" t="s">
        <v>5765</v>
      </c>
    </row>
    <row r="7897" spans="1:13">
      <c r="A7897" s="13">
        <f t="shared" si="123"/>
        <v>2</v>
      </c>
      <c r="B7897">
        <v>3013217</v>
      </c>
      <c r="C7897">
        <v>1380</v>
      </c>
      <c r="D7897">
        <v>1501</v>
      </c>
      <c r="E7897"/>
      <c r="F7897" t="s">
        <v>253</v>
      </c>
      <c r="G7897">
        <v>2</v>
      </c>
      <c r="H7897">
        <v>0</v>
      </c>
      <c r="I7897">
        <v>0</v>
      </c>
      <c r="J7897">
        <v>0</v>
      </c>
      <c r="K7897">
        <v>0</v>
      </c>
      <c r="L7897">
        <v>0</v>
      </c>
      <c r="M7897" t="s">
        <v>5766</v>
      </c>
    </row>
    <row r="7898" spans="1:13">
      <c r="A7898" s="13">
        <f t="shared" si="123"/>
        <v>2</v>
      </c>
      <c r="B7898">
        <v>3013218</v>
      </c>
      <c r="C7898">
        <v>1380</v>
      </c>
      <c r="D7898">
        <v>1500</v>
      </c>
      <c r="E7898"/>
      <c r="F7898" t="s">
        <v>253</v>
      </c>
      <c r="G7898">
        <v>2</v>
      </c>
      <c r="H7898">
        <v>0</v>
      </c>
      <c r="I7898">
        <v>0</v>
      </c>
      <c r="J7898">
        <v>0</v>
      </c>
      <c r="K7898">
        <v>0</v>
      </c>
      <c r="L7898">
        <v>0</v>
      </c>
      <c r="M7898" t="s">
        <v>5767</v>
      </c>
    </row>
    <row r="7899" spans="1:13">
      <c r="A7899" s="13">
        <f t="shared" si="123"/>
        <v>2</v>
      </c>
      <c r="B7899">
        <v>3013219</v>
      </c>
      <c r="C7899">
        <v>1380</v>
      </c>
      <c r="D7899">
        <v>1501</v>
      </c>
      <c r="E7899"/>
      <c r="F7899" t="s">
        <v>253</v>
      </c>
      <c r="G7899">
        <v>2</v>
      </c>
      <c r="H7899">
        <v>0</v>
      </c>
      <c r="I7899">
        <v>0</v>
      </c>
      <c r="J7899">
        <v>0</v>
      </c>
      <c r="K7899">
        <v>0</v>
      </c>
      <c r="L7899">
        <v>0</v>
      </c>
      <c r="M7899" t="s">
        <v>5768</v>
      </c>
    </row>
    <row r="7900" spans="1:13">
      <c r="A7900" s="13">
        <f t="shared" si="123"/>
        <v>1</v>
      </c>
      <c r="B7900">
        <v>3013220</v>
      </c>
      <c r="C7900">
        <v>1380</v>
      </c>
      <c r="D7900">
        <v>1500</v>
      </c>
      <c r="E7900"/>
      <c r="F7900" t="s">
        <v>253</v>
      </c>
      <c r="G7900">
        <v>1</v>
      </c>
      <c r="H7900">
        <v>0</v>
      </c>
      <c r="I7900">
        <v>0</v>
      </c>
      <c r="J7900">
        <v>0</v>
      </c>
      <c r="K7900">
        <v>0</v>
      </c>
      <c r="L7900">
        <v>0</v>
      </c>
      <c r="M7900" t="s">
        <v>5769</v>
      </c>
    </row>
    <row r="7901" spans="1:13">
      <c r="A7901" s="13">
        <f t="shared" si="123"/>
        <v>2</v>
      </c>
      <c r="B7901">
        <v>3013221</v>
      </c>
      <c r="C7901">
        <v>1380</v>
      </c>
      <c r="D7901">
        <v>1500</v>
      </c>
      <c r="E7901"/>
      <c r="F7901" t="s">
        <v>253</v>
      </c>
      <c r="G7901">
        <v>2</v>
      </c>
      <c r="H7901">
        <v>0</v>
      </c>
      <c r="I7901">
        <v>0</v>
      </c>
      <c r="J7901">
        <v>0</v>
      </c>
      <c r="K7901">
        <v>0</v>
      </c>
      <c r="L7901">
        <v>0</v>
      </c>
      <c r="M7901" t="s">
        <v>8279</v>
      </c>
    </row>
    <row r="7902" spans="1:13">
      <c r="A7902" s="13">
        <f t="shared" si="123"/>
        <v>2</v>
      </c>
      <c r="B7902">
        <v>3013222</v>
      </c>
      <c r="C7902">
        <v>1380</v>
      </c>
      <c r="D7902">
        <v>1500</v>
      </c>
      <c r="E7902"/>
      <c r="F7902" t="s">
        <v>253</v>
      </c>
      <c r="G7902">
        <v>2</v>
      </c>
      <c r="H7902">
        <v>0</v>
      </c>
      <c r="I7902">
        <v>0</v>
      </c>
      <c r="J7902">
        <v>0</v>
      </c>
      <c r="K7902">
        <v>0</v>
      </c>
      <c r="L7902">
        <v>0</v>
      </c>
      <c r="M7902" t="s">
        <v>5770</v>
      </c>
    </row>
    <row r="7903" spans="1:13">
      <c r="A7903" s="13">
        <f t="shared" si="123"/>
        <v>5</v>
      </c>
      <c r="B7903">
        <v>3013223</v>
      </c>
      <c r="C7903">
        <v>1380</v>
      </c>
      <c r="D7903">
        <v>1500</v>
      </c>
      <c r="E7903"/>
      <c r="F7903" t="s">
        <v>253</v>
      </c>
      <c r="G7903">
        <v>5</v>
      </c>
      <c r="H7903">
        <v>0</v>
      </c>
      <c r="I7903">
        <v>0</v>
      </c>
      <c r="J7903">
        <v>0</v>
      </c>
      <c r="K7903">
        <v>0</v>
      </c>
      <c r="L7903">
        <v>0</v>
      </c>
      <c r="M7903" t="s">
        <v>5771</v>
      </c>
    </row>
    <row r="7904" spans="1:13">
      <c r="A7904" s="13">
        <f t="shared" si="123"/>
        <v>6</v>
      </c>
      <c r="B7904">
        <v>3013224</v>
      </c>
      <c r="C7904">
        <v>1380</v>
      </c>
      <c r="D7904">
        <v>1501</v>
      </c>
      <c r="E7904"/>
      <c r="F7904" t="s">
        <v>253</v>
      </c>
      <c r="G7904">
        <v>6</v>
      </c>
      <c r="H7904">
        <v>0</v>
      </c>
      <c r="I7904">
        <v>0</v>
      </c>
      <c r="J7904">
        <v>0</v>
      </c>
      <c r="K7904">
        <v>0</v>
      </c>
      <c r="L7904">
        <v>0</v>
      </c>
      <c r="M7904" t="s">
        <v>5772</v>
      </c>
    </row>
    <row r="7905" spans="1:13">
      <c r="A7905" s="13">
        <f t="shared" si="123"/>
        <v>1</v>
      </c>
      <c r="B7905">
        <v>3013225</v>
      </c>
      <c r="C7905">
        <v>1380</v>
      </c>
      <c r="D7905">
        <v>1501</v>
      </c>
      <c r="E7905"/>
      <c r="F7905" t="s">
        <v>253</v>
      </c>
      <c r="G7905">
        <v>1</v>
      </c>
      <c r="H7905">
        <v>0</v>
      </c>
      <c r="I7905">
        <v>0</v>
      </c>
      <c r="J7905">
        <v>0</v>
      </c>
      <c r="K7905">
        <v>0</v>
      </c>
      <c r="L7905">
        <v>0</v>
      </c>
      <c r="M7905" t="s">
        <v>5773</v>
      </c>
    </row>
    <row r="7906" spans="1:13">
      <c r="A7906" s="13">
        <f t="shared" si="123"/>
        <v>1</v>
      </c>
      <c r="B7906">
        <v>3013226</v>
      </c>
      <c r="C7906">
        <v>1380</v>
      </c>
      <c r="D7906">
        <v>1501</v>
      </c>
      <c r="E7906"/>
      <c r="F7906" t="s">
        <v>253</v>
      </c>
      <c r="G7906">
        <v>1</v>
      </c>
      <c r="H7906">
        <v>0</v>
      </c>
      <c r="I7906">
        <v>0</v>
      </c>
      <c r="J7906">
        <v>0</v>
      </c>
      <c r="K7906">
        <v>0</v>
      </c>
      <c r="L7906">
        <v>0</v>
      </c>
      <c r="M7906" t="s">
        <v>5774</v>
      </c>
    </row>
    <row r="7907" spans="1:13">
      <c r="A7907" s="13">
        <f t="shared" si="123"/>
        <v>1</v>
      </c>
      <c r="B7907">
        <v>3013227</v>
      </c>
      <c r="C7907">
        <v>1380</v>
      </c>
      <c r="D7907">
        <v>1501</v>
      </c>
      <c r="E7907"/>
      <c r="F7907" t="s">
        <v>253</v>
      </c>
      <c r="G7907">
        <v>1</v>
      </c>
      <c r="H7907">
        <v>0</v>
      </c>
      <c r="I7907">
        <v>0</v>
      </c>
      <c r="J7907">
        <v>0</v>
      </c>
      <c r="K7907">
        <v>0</v>
      </c>
      <c r="L7907">
        <v>0</v>
      </c>
      <c r="M7907" t="s">
        <v>5775</v>
      </c>
    </row>
    <row r="7908" spans="1:13">
      <c r="A7908" s="13">
        <f t="shared" si="123"/>
        <v>1</v>
      </c>
      <c r="B7908">
        <v>3013228</v>
      </c>
      <c r="C7908">
        <v>1380</v>
      </c>
      <c r="D7908">
        <v>1501</v>
      </c>
      <c r="E7908"/>
      <c r="F7908" t="s">
        <v>253</v>
      </c>
      <c r="G7908">
        <v>1</v>
      </c>
      <c r="H7908">
        <v>0</v>
      </c>
      <c r="I7908">
        <v>0</v>
      </c>
      <c r="J7908">
        <v>0</v>
      </c>
      <c r="K7908">
        <v>0</v>
      </c>
      <c r="L7908">
        <v>0</v>
      </c>
      <c r="M7908" t="s">
        <v>5776</v>
      </c>
    </row>
    <row r="7909" spans="1:13">
      <c r="A7909" s="13">
        <f t="shared" si="123"/>
        <v>2</v>
      </c>
      <c r="B7909">
        <v>3013229</v>
      </c>
      <c r="C7909">
        <v>1380</v>
      </c>
      <c r="D7909">
        <v>1500</v>
      </c>
      <c r="E7909"/>
      <c r="F7909" t="s">
        <v>253</v>
      </c>
      <c r="G7909">
        <v>2</v>
      </c>
      <c r="H7909">
        <v>0</v>
      </c>
      <c r="I7909">
        <v>0</v>
      </c>
      <c r="J7909">
        <v>0</v>
      </c>
      <c r="K7909">
        <v>0</v>
      </c>
      <c r="L7909">
        <v>0</v>
      </c>
      <c r="M7909" t="s">
        <v>8110</v>
      </c>
    </row>
    <row r="7910" spans="1:13">
      <c r="A7910" s="13">
        <f t="shared" si="123"/>
        <v>2</v>
      </c>
      <c r="B7910">
        <v>3013230</v>
      </c>
      <c r="C7910">
        <v>1380</v>
      </c>
      <c r="D7910">
        <v>1500</v>
      </c>
      <c r="E7910"/>
      <c r="F7910" t="s">
        <v>253</v>
      </c>
      <c r="G7910">
        <v>2</v>
      </c>
      <c r="H7910">
        <v>0</v>
      </c>
      <c r="I7910">
        <v>0</v>
      </c>
      <c r="J7910">
        <v>0</v>
      </c>
      <c r="K7910">
        <v>0</v>
      </c>
      <c r="L7910">
        <v>0</v>
      </c>
      <c r="M7910" t="s">
        <v>5777</v>
      </c>
    </row>
    <row r="7911" spans="1:13">
      <c r="A7911" s="13">
        <f t="shared" si="123"/>
        <v>2</v>
      </c>
      <c r="B7911">
        <v>3013231</v>
      </c>
      <c r="C7911">
        <v>1380</v>
      </c>
      <c r="D7911">
        <v>1500</v>
      </c>
      <c r="E7911"/>
      <c r="F7911" t="s">
        <v>253</v>
      </c>
      <c r="G7911">
        <v>2</v>
      </c>
      <c r="H7911">
        <v>0</v>
      </c>
      <c r="I7911">
        <v>0</v>
      </c>
      <c r="J7911">
        <v>0</v>
      </c>
      <c r="K7911">
        <v>0</v>
      </c>
      <c r="L7911">
        <v>0</v>
      </c>
      <c r="M7911" t="s">
        <v>5778</v>
      </c>
    </row>
    <row r="7912" spans="1:13">
      <c r="A7912" s="13">
        <f t="shared" si="123"/>
        <v>1</v>
      </c>
      <c r="B7912">
        <v>3013232</v>
      </c>
      <c r="C7912">
        <v>1380</v>
      </c>
      <c r="D7912">
        <v>1501</v>
      </c>
      <c r="E7912"/>
      <c r="F7912" t="s">
        <v>253</v>
      </c>
      <c r="G7912">
        <v>1</v>
      </c>
      <c r="H7912">
        <v>0</v>
      </c>
      <c r="I7912">
        <v>0</v>
      </c>
      <c r="J7912">
        <v>0</v>
      </c>
      <c r="K7912">
        <v>0</v>
      </c>
      <c r="L7912">
        <v>0</v>
      </c>
      <c r="M7912" t="s">
        <v>5779</v>
      </c>
    </row>
    <row r="7913" spans="1:13">
      <c r="A7913" s="13">
        <f t="shared" si="123"/>
        <v>2</v>
      </c>
      <c r="B7913">
        <v>3013233</v>
      </c>
      <c r="C7913">
        <v>1380</v>
      </c>
      <c r="D7913">
        <v>1500</v>
      </c>
      <c r="E7913"/>
      <c r="F7913" t="s">
        <v>253</v>
      </c>
      <c r="G7913">
        <v>2</v>
      </c>
      <c r="H7913">
        <v>0</v>
      </c>
      <c r="I7913">
        <v>0</v>
      </c>
      <c r="J7913">
        <v>0</v>
      </c>
      <c r="K7913">
        <v>0</v>
      </c>
      <c r="L7913">
        <v>0</v>
      </c>
      <c r="M7913" t="s">
        <v>9337</v>
      </c>
    </row>
    <row r="7914" spans="1:13">
      <c r="A7914" s="13">
        <f t="shared" si="123"/>
        <v>6</v>
      </c>
      <c r="B7914">
        <v>3013234</v>
      </c>
      <c r="C7914">
        <v>1380</v>
      </c>
      <c r="D7914">
        <v>1500</v>
      </c>
      <c r="E7914"/>
      <c r="F7914" t="s">
        <v>253</v>
      </c>
      <c r="G7914">
        <v>6</v>
      </c>
      <c r="H7914">
        <v>0</v>
      </c>
      <c r="I7914">
        <v>0</v>
      </c>
      <c r="J7914">
        <v>0</v>
      </c>
      <c r="K7914">
        <v>0</v>
      </c>
      <c r="L7914">
        <v>0</v>
      </c>
      <c r="M7914" t="s">
        <v>5780</v>
      </c>
    </row>
    <row r="7915" spans="1:13">
      <c r="A7915" s="13">
        <f t="shared" si="123"/>
        <v>2</v>
      </c>
      <c r="B7915">
        <v>3013235</v>
      </c>
      <c r="C7915">
        <v>1380</v>
      </c>
      <c r="D7915">
        <v>1500</v>
      </c>
      <c r="E7915"/>
      <c r="F7915" t="s">
        <v>253</v>
      </c>
      <c r="G7915">
        <v>2</v>
      </c>
      <c r="H7915">
        <v>0</v>
      </c>
      <c r="I7915">
        <v>0</v>
      </c>
      <c r="J7915">
        <v>0</v>
      </c>
      <c r="K7915">
        <v>0</v>
      </c>
      <c r="L7915">
        <v>0</v>
      </c>
      <c r="M7915" t="s">
        <v>5781</v>
      </c>
    </row>
    <row r="7916" spans="1:13">
      <c r="A7916" s="13">
        <f t="shared" si="123"/>
        <v>2</v>
      </c>
      <c r="B7916">
        <v>3013236</v>
      </c>
      <c r="C7916">
        <v>1380</v>
      </c>
      <c r="D7916">
        <v>1500</v>
      </c>
      <c r="E7916"/>
      <c r="F7916" t="s">
        <v>253</v>
      </c>
      <c r="G7916">
        <v>2</v>
      </c>
      <c r="H7916">
        <v>0</v>
      </c>
      <c r="I7916">
        <v>0</v>
      </c>
      <c r="J7916">
        <v>0</v>
      </c>
      <c r="K7916">
        <v>0</v>
      </c>
      <c r="L7916">
        <v>0</v>
      </c>
      <c r="M7916" t="s">
        <v>8312</v>
      </c>
    </row>
    <row r="7917" spans="1:13">
      <c r="A7917" s="13">
        <f t="shared" si="123"/>
        <v>1</v>
      </c>
      <c r="B7917">
        <v>3013237</v>
      </c>
      <c r="C7917">
        <v>1380</v>
      </c>
      <c r="D7917">
        <v>1500</v>
      </c>
      <c r="E7917"/>
      <c r="F7917" t="s">
        <v>253</v>
      </c>
      <c r="G7917">
        <v>1</v>
      </c>
      <c r="H7917">
        <v>0</v>
      </c>
      <c r="I7917">
        <v>0</v>
      </c>
      <c r="J7917">
        <v>0</v>
      </c>
      <c r="K7917">
        <v>0</v>
      </c>
      <c r="L7917">
        <v>0</v>
      </c>
      <c r="M7917" t="s">
        <v>5782</v>
      </c>
    </row>
    <row r="7918" spans="1:13">
      <c r="A7918" s="13">
        <f t="shared" si="123"/>
        <v>2</v>
      </c>
      <c r="B7918">
        <v>3013238</v>
      </c>
      <c r="C7918">
        <v>1380</v>
      </c>
      <c r="D7918">
        <v>1500</v>
      </c>
      <c r="E7918"/>
      <c r="F7918" t="s">
        <v>253</v>
      </c>
      <c r="G7918">
        <v>2</v>
      </c>
      <c r="H7918">
        <v>0</v>
      </c>
      <c r="I7918">
        <v>0</v>
      </c>
      <c r="J7918">
        <v>0</v>
      </c>
      <c r="K7918">
        <v>0</v>
      </c>
      <c r="L7918">
        <v>0</v>
      </c>
      <c r="M7918" t="s">
        <v>5783</v>
      </c>
    </row>
    <row r="7919" spans="1:13">
      <c r="A7919" s="13">
        <f t="shared" si="123"/>
        <v>1</v>
      </c>
      <c r="B7919">
        <v>3013239</v>
      </c>
      <c r="C7919">
        <v>1380</v>
      </c>
      <c r="D7919">
        <v>1500</v>
      </c>
      <c r="E7919"/>
      <c r="F7919" t="s">
        <v>253</v>
      </c>
      <c r="G7919">
        <v>1</v>
      </c>
      <c r="H7919">
        <v>0</v>
      </c>
      <c r="I7919">
        <v>0</v>
      </c>
      <c r="J7919">
        <v>0</v>
      </c>
      <c r="K7919">
        <v>0</v>
      </c>
      <c r="L7919">
        <v>0</v>
      </c>
      <c r="M7919" t="s">
        <v>5784</v>
      </c>
    </row>
    <row r="7920" spans="1:13">
      <c r="A7920" s="13">
        <f t="shared" si="123"/>
        <v>2</v>
      </c>
      <c r="B7920">
        <v>3013240</v>
      </c>
      <c r="C7920">
        <v>1380</v>
      </c>
      <c r="D7920">
        <v>1500</v>
      </c>
      <c r="E7920"/>
      <c r="F7920" t="s">
        <v>253</v>
      </c>
      <c r="G7920">
        <v>2</v>
      </c>
      <c r="H7920">
        <v>0</v>
      </c>
      <c r="I7920">
        <v>0</v>
      </c>
      <c r="J7920">
        <v>0</v>
      </c>
      <c r="K7920">
        <v>0</v>
      </c>
      <c r="L7920">
        <v>0</v>
      </c>
      <c r="M7920" t="s">
        <v>5785</v>
      </c>
    </row>
    <row r="7921" spans="1:13">
      <c r="A7921" s="13">
        <f t="shared" si="123"/>
        <v>75</v>
      </c>
      <c r="B7921">
        <v>3013241</v>
      </c>
      <c r="C7921">
        <v>1400</v>
      </c>
      <c r="D7921">
        <v>1500</v>
      </c>
      <c r="E7921"/>
      <c r="F7921" t="s">
        <v>253</v>
      </c>
      <c r="G7921">
        <v>75</v>
      </c>
      <c r="H7921">
        <v>0</v>
      </c>
      <c r="I7921">
        <v>0</v>
      </c>
      <c r="J7921">
        <v>0</v>
      </c>
      <c r="K7921">
        <v>0</v>
      </c>
      <c r="L7921">
        <v>0</v>
      </c>
      <c r="M7921" t="s">
        <v>5786</v>
      </c>
    </row>
    <row r="7922" spans="1:13">
      <c r="A7922" s="13">
        <f t="shared" si="123"/>
        <v>1</v>
      </c>
      <c r="B7922">
        <v>3013242</v>
      </c>
      <c r="C7922">
        <v>1400</v>
      </c>
      <c r="D7922">
        <v>1500</v>
      </c>
      <c r="E7922"/>
      <c r="F7922" t="s">
        <v>253</v>
      </c>
      <c r="G7922">
        <v>1</v>
      </c>
      <c r="H7922">
        <v>0</v>
      </c>
      <c r="I7922">
        <v>0</v>
      </c>
      <c r="J7922">
        <v>0</v>
      </c>
      <c r="K7922">
        <v>0</v>
      </c>
      <c r="L7922">
        <v>0</v>
      </c>
      <c r="M7922" t="s">
        <v>5787</v>
      </c>
    </row>
    <row r="7923" spans="1:13">
      <c r="A7923" s="13">
        <f t="shared" si="123"/>
        <v>1</v>
      </c>
      <c r="B7923">
        <v>3013243</v>
      </c>
      <c r="C7923">
        <v>1400</v>
      </c>
      <c r="D7923">
        <v>1500</v>
      </c>
      <c r="E7923"/>
      <c r="F7923" t="s">
        <v>253</v>
      </c>
      <c r="G7923">
        <v>1</v>
      </c>
      <c r="H7923">
        <v>0</v>
      </c>
      <c r="I7923">
        <v>0</v>
      </c>
      <c r="J7923">
        <v>0</v>
      </c>
      <c r="K7923">
        <v>0</v>
      </c>
      <c r="L7923">
        <v>0</v>
      </c>
      <c r="M7923" t="s">
        <v>7684</v>
      </c>
    </row>
    <row r="7924" spans="1:13">
      <c r="A7924" s="13">
        <f t="shared" si="123"/>
        <v>1</v>
      </c>
      <c r="B7924">
        <v>3013244</v>
      </c>
      <c r="C7924">
        <v>1400</v>
      </c>
      <c r="D7924">
        <v>1500</v>
      </c>
      <c r="E7924"/>
      <c r="F7924" t="s">
        <v>253</v>
      </c>
      <c r="G7924">
        <v>1</v>
      </c>
      <c r="H7924">
        <v>0</v>
      </c>
      <c r="I7924">
        <v>0</v>
      </c>
      <c r="J7924">
        <v>0</v>
      </c>
      <c r="K7924">
        <v>0</v>
      </c>
      <c r="L7924">
        <v>0</v>
      </c>
      <c r="M7924" t="s">
        <v>7685</v>
      </c>
    </row>
    <row r="7925" spans="1:13">
      <c r="A7925" s="13">
        <f t="shared" si="123"/>
        <v>21</v>
      </c>
      <c r="B7925">
        <v>3013245</v>
      </c>
      <c r="C7925">
        <v>1400</v>
      </c>
      <c r="D7925">
        <v>1500</v>
      </c>
      <c r="E7925"/>
      <c r="F7925" t="s">
        <v>253</v>
      </c>
      <c r="G7925">
        <v>21</v>
      </c>
      <c r="H7925">
        <v>0</v>
      </c>
      <c r="I7925">
        <v>0</v>
      </c>
      <c r="J7925">
        <v>0</v>
      </c>
      <c r="K7925">
        <v>0</v>
      </c>
      <c r="L7925">
        <v>0</v>
      </c>
      <c r="M7925" t="s">
        <v>5788</v>
      </c>
    </row>
    <row r="7926" spans="1:13">
      <c r="A7926" s="13">
        <f t="shared" si="123"/>
        <v>1</v>
      </c>
      <c r="B7926">
        <v>3013246</v>
      </c>
      <c r="C7926">
        <v>1400</v>
      </c>
      <c r="D7926">
        <v>1500</v>
      </c>
      <c r="E7926"/>
      <c r="F7926" t="s">
        <v>253</v>
      </c>
      <c r="G7926">
        <v>1</v>
      </c>
      <c r="H7926">
        <v>0</v>
      </c>
      <c r="I7926">
        <v>0</v>
      </c>
      <c r="J7926">
        <v>0</v>
      </c>
      <c r="K7926">
        <v>0</v>
      </c>
      <c r="L7926">
        <v>0</v>
      </c>
      <c r="M7926" t="s">
        <v>5789</v>
      </c>
    </row>
    <row r="7927" spans="1:13">
      <c r="A7927" s="13">
        <f t="shared" si="123"/>
        <v>1</v>
      </c>
      <c r="B7927">
        <v>3013247</v>
      </c>
      <c r="C7927">
        <v>1400</v>
      </c>
      <c r="D7927">
        <v>1500</v>
      </c>
      <c r="E7927"/>
      <c r="F7927" t="s">
        <v>253</v>
      </c>
      <c r="G7927">
        <v>1</v>
      </c>
      <c r="H7927">
        <v>0</v>
      </c>
      <c r="I7927">
        <v>0</v>
      </c>
      <c r="J7927">
        <v>0</v>
      </c>
      <c r="K7927">
        <v>0</v>
      </c>
      <c r="L7927">
        <v>0</v>
      </c>
      <c r="M7927" t="s">
        <v>5790</v>
      </c>
    </row>
    <row r="7928" spans="1:13">
      <c r="A7928" s="13">
        <f t="shared" si="123"/>
        <v>2</v>
      </c>
      <c r="B7928">
        <v>3013248</v>
      </c>
      <c r="C7928">
        <v>1400</v>
      </c>
      <c r="D7928">
        <v>1500</v>
      </c>
      <c r="E7928"/>
      <c r="F7928" t="s">
        <v>253</v>
      </c>
      <c r="G7928">
        <v>2</v>
      </c>
      <c r="H7928">
        <v>0</v>
      </c>
      <c r="I7928">
        <v>0</v>
      </c>
      <c r="J7928">
        <v>0</v>
      </c>
      <c r="K7928">
        <v>0</v>
      </c>
      <c r="L7928">
        <v>0</v>
      </c>
      <c r="M7928" t="s">
        <v>5791</v>
      </c>
    </row>
    <row r="7929" spans="1:13">
      <c r="A7929" s="13">
        <f t="shared" si="123"/>
        <v>3</v>
      </c>
      <c r="B7929">
        <v>3013249</v>
      </c>
      <c r="C7929">
        <v>1400</v>
      </c>
      <c r="D7929">
        <v>1500</v>
      </c>
      <c r="E7929"/>
      <c r="F7929" t="s">
        <v>253</v>
      </c>
      <c r="G7929">
        <v>3</v>
      </c>
      <c r="H7929">
        <v>0</v>
      </c>
      <c r="I7929">
        <v>0</v>
      </c>
      <c r="J7929">
        <v>0</v>
      </c>
      <c r="K7929">
        <v>0</v>
      </c>
      <c r="L7929">
        <v>0</v>
      </c>
      <c r="M7929" t="s">
        <v>5792</v>
      </c>
    </row>
    <row r="7930" spans="1:13">
      <c r="A7930" s="13">
        <f t="shared" si="123"/>
        <v>24</v>
      </c>
      <c r="B7930">
        <v>3013250</v>
      </c>
      <c r="C7930">
        <v>1400</v>
      </c>
      <c r="D7930">
        <v>1500</v>
      </c>
      <c r="E7930"/>
      <c r="F7930" t="s">
        <v>253</v>
      </c>
      <c r="G7930">
        <v>24</v>
      </c>
      <c r="H7930">
        <v>0</v>
      </c>
      <c r="I7930">
        <v>0</v>
      </c>
      <c r="J7930">
        <v>0</v>
      </c>
      <c r="K7930">
        <v>0</v>
      </c>
      <c r="L7930">
        <v>0</v>
      </c>
      <c r="M7930" t="s">
        <v>5793</v>
      </c>
    </row>
    <row r="7931" spans="1:13">
      <c r="A7931" s="13">
        <f t="shared" si="123"/>
        <v>1</v>
      </c>
      <c r="B7931">
        <v>3013251</v>
      </c>
      <c r="C7931">
        <v>1400</v>
      </c>
      <c r="D7931">
        <v>1500</v>
      </c>
      <c r="E7931"/>
      <c r="F7931" t="s">
        <v>253</v>
      </c>
      <c r="G7931">
        <v>1</v>
      </c>
      <c r="H7931">
        <v>0</v>
      </c>
      <c r="I7931">
        <v>0</v>
      </c>
      <c r="J7931">
        <v>0</v>
      </c>
      <c r="K7931">
        <v>0</v>
      </c>
      <c r="L7931">
        <v>0</v>
      </c>
      <c r="M7931" t="s">
        <v>5794</v>
      </c>
    </row>
    <row r="7932" spans="1:13">
      <c r="A7932" s="13">
        <f t="shared" si="123"/>
        <v>1</v>
      </c>
      <c r="B7932">
        <v>3013252</v>
      </c>
      <c r="C7932">
        <v>1400</v>
      </c>
      <c r="D7932">
        <v>1500</v>
      </c>
      <c r="E7932"/>
      <c r="F7932" t="s">
        <v>253</v>
      </c>
      <c r="G7932">
        <v>1</v>
      </c>
      <c r="H7932">
        <v>0</v>
      </c>
      <c r="I7932">
        <v>0</v>
      </c>
      <c r="J7932">
        <v>0</v>
      </c>
      <c r="K7932">
        <v>0</v>
      </c>
      <c r="L7932">
        <v>0</v>
      </c>
      <c r="M7932" t="s">
        <v>5795</v>
      </c>
    </row>
    <row r="7933" spans="1:13">
      <c r="A7933" s="13">
        <f t="shared" si="123"/>
        <v>2</v>
      </c>
      <c r="B7933">
        <v>3013253</v>
      </c>
      <c r="C7933">
        <v>1400</v>
      </c>
      <c r="D7933">
        <v>1500</v>
      </c>
      <c r="E7933"/>
      <c r="F7933" t="s">
        <v>253</v>
      </c>
      <c r="G7933">
        <v>2</v>
      </c>
      <c r="H7933">
        <v>0</v>
      </c>
      <c r="I7933">
        <v>0</v>
      </c>
      <c r="J7933">
        <v>0</v>
      </c>
      <c r="K7933">
        <v>0</v>
      </c>
      <c r="L7933">
        <v>0</v>
      </c>
      <c r="M7933" t="s">
        <v>5796</v>
      </c>
    </row>
    <row r="7934" spans="1:13">
      <c r="A7934" s="13">
        <f t="shared" si="123"/>
        <v>720</v>
      </c>
      <c r="B7934">
        <v>3013255</v>
      </c>
      <c r="C7934">
        <v>1380</v>
      </c>
      <c r="D7934">
        <v>1500</v>
      </c>
      <c r="E7934"/>
      <c r="F7934" t="s">
        <v>253</v>
      </c>
      <c r="G7934">
        <v>720</v>
      </c>
      <c r="H7934">
        <v>0</v>
      </c>
      <c r="I7934">
        <v>0</v>
      </c>
      <c r="J7934">
        <v>0</v>
      </c>
      <c r="K7934">
        <v>0</v>
      </c>
      <c r="L7934">
        <v>0</v>
      </c>
      <c r="M7934" t="s">
        <v>7974</v>
      </c>
    </row>
    <row r="7935" spans="1:13">
      <c r="A7935" s="13">
        <f t="shared" si="123"/>
        <v>8</v>
      </c>
      <c r="B7935">
        <v>3013256</v>
      </c>
      <c r="C7935">
        <v>1380</v>
      </c>
      <c r="D7935">
        <v>1501</v>
      </c>
      <c r="E7935"/>
      <c r="F7935" t="s">
        <v>253</v>
      </c>
      <c r="G7935">
        <v>8</v>
      </c>
      <c r="H7935">
        <v>0</v>
      </c>
      <c r="I7935">
        <v>0</v>
      </c>
      <c r="J7935">
        <v>0</v>
      </c>
      <c r="K7935">
        <v>0</v>
      </c>
      <c r="L7935">
        <v>0</v>
      </c>
      <c r="M7935" t="s">
        <v>5797</v>
      </c>
    </row>
    <row r="7936" spans="1:13">
      <c r="A7936" s="13">
        <f t="shared" si="123"/>
        <v>4</v>
      </c>
      <c r="B7936">
        <v>3013257</v>
      </c>
      <c r="C7936">
        <v>1380</v>
      </c>
      <c r="D7936">
        <v>1501</v>
      </c>
      <c r="E7936"/>
      <c r="F7936" t="s">
        <v>253</v>
      </c>
      <c r="G7936">
        <v>4</v>
      </c>
      <c r="H7936">
        <v>0</v>
      </c>
      <c r="I7936">
        <v>0</v>
      </c>
      <c r="J7936">
        <v>0</v>
      </c>
      <c r="K7936">
        <v>0</v>
      </c>
      <c r="L7936">
        <v>0</v>
      </c>
      <c r="M7936" t="s">
        <v>5798</v>
      </c>
    </row>
    <row r="7937" spans="1:13">
      <c r="A7937" s="13">
        <f t="shared" si="123"/>
        <v>10</v>
      </c>
      <c r="B7937">
        <v>3013258</v>
      </c>
      <c r="C7937">
        <v>1380</v>
      </c>
      <c r="D7937">
        <v>1501</v>
      </c>
      <c r="E7937"/>
      <c r="F7937" t="s">
        <v>253</v>
      </c>
      <c r="G7937">
        <v>10</v>
      </c>
      <c r="H7937">
        <v>0</v>
      </c>
      <c r="I7937">
        <v>0</v>
      </c>
      <c r="J7937">
        <v>0</v>
      </c>
      <c r="K7937">
        <v>0</v>
      </c>
      <c r="L7937">
        <v>0</v>
      </c>
      <c r="M7937" t="s">
        <v>5799</v>
      </c>
    </row>
    <row r="7938" spans="1:13">
      <c r="A7938" s="13">
        <f t="shared" si="123"/>
        <v>1</v>
      </c>
      <c r="B7938">
        <v>3013259</v>
      </c>
      <c r="C7938">
        <v>1380</v>
      </c>
      <c r="D7938">
        <v>1500</v>
      </c>
      <c r="E7938"/>
      <c r="F7938" t="s">
        <v>253</v>
      </c>
      <c r="G7938">
        <v>1</v>
      </c>
      <c r="H7938">
        <v>0</v>
      </c>
      <c r="I7938">
        <v>0</v>
      </c>
      <c r="J7938">
        <v>0</v>
      </c>
      <c r="K7938">
        <v>0</v>
      </c>
      <c r="L7938">
        <v>0</v>
      </c>
      <c r="M7938" t="s">
        <v>8438</v>
      </c>
    </row>
    <row r="7939" spans="1:13">
      <c r="A7939" s="13">
        <f t="shared" ref="A7939:A8002" si="124">G7939+H7939+I7939</f>
        <v>4</v>
      </c>
      <c r="B7939">
        <v>3013260</v>
      </c>
      <c r="C7939">
        <v>1380</v>
      </c>
      <c r="D7939">
        <v>1500</v>
      </c>
      <c r="E7939"/>
      <c r="F7939" t="s">
        <v>253</v>
      </c>
      <c r="G7939">
        <v>4</v>
      </c>
      <c r="H7939">
        <v>0</v>
      </c>
      <c r="I7939">
        <v>0</v>
      </c>
      <c r="J7939">
        <v>0</v>
      </c>
      <c r="K7939">
        <v>0</v>
      </c>
      <c r="L7939">
        <v>0</v>
      </c>
      <c r="M7939" t="s">
        <v>5800</v>
      </c>
    </row>
    <row r="7940" spans="1:13">
      <c r="A7940" s="13">
        <f t="shared" si="124"/>
        <v>2</v>
      </c>
      <c r="B7940">
        <v>3013261</v>
      </c>
      <c r="C7940">
        <v>1380</v>
      </c>
      <c r="D7940">
        <v>1500</v>
      </c>
      <c r="E7940"/>
      <c r="F7940" t="s">
        <v>253</v>
      </c>
      <c r="G7940">
        <v>2</v>
      </c>
      <c r="H7940">
        <v>0</v>
      </c>
      <c r="I7940">
        <v>0</v>
      </c>
      <c r="J7940">
        <v>0</v>
      </c>
      <c r="K7940">
        <v>0</v>
      </c>
      <c r="L7940">
        <v>0</v>
      </c>
      <c r="M7940" t="s">
        <v>5801</v>
      </c>
    </row>
    <row r="7941" spans="1:13">
      <c r="A7941" s="13">
        <f t="shared" si="124"/>
        <v>1</v>
      </c>
      <c r="B7941">
        <v>3013262</v>
      </c>
      <c r="C7941">
        <v>1380</v>
      </c>
      <c r="D7941">
        <v>1500</v>
      </c>
      <c r="E7941"/>
      <c r="F7941" t="s">
        <v>253</v>
      </c>
      <c r="G7941">
        <v>1</v>
      </c>
      <c r="H7941">
        <v>0</v>
      </c>
      <c r="I7941">
        <v>0</v>
      </c>
      <c r="J7941">
        <v>0</v>
      </c>
      <c r="K7941">
        <v>0</v>
      </c>
      <c r="L7941">
        <v>0</v>
      </c>
      <c r="M7941" t="s">
        <v>5802</v>
      </c>
    </row>
    <row r="7942" spans="1:13">
      <c r="A7942" s="13">
        <f t="shared" si="124"/>
        <v>1</v>
      </c>
      <c r="B7942">
        <v>3013263</v>
      </c>
      <c r="C7942">
        <v>1380</v>
      </c>
      <c r="D7942">
        <v>1501</v>
      </c>
      <c r="E7942"/>
      <c r="F7942" t="s">
        <v>253</v>
      </c>
      <c r="G7942">
        <v>1</v>
      </c>
      <c r="H7942">
        <v>0</v>
      </c>
      <c r="I7942">
        <v>0</v>
      </c>
      <c r="J7942">
        <v>0</v>
      </c>
      <c r="K7942">
        <v>0</v>
      </c>
      <c r="L7942">
        <v>0</v>
      </c>
      <c r="M7942" t="s">
        <v>5803</v>
      </c>
    </row>
    <row r="7943" spans="1:13">
      <c r="A7943" s="13">
        <f t="shared" si="124"/>
        <v>1</v>
      </c>
      <c r="B7943">
        <v>3013264</v>
      </c>
      <c r="C7943">
        <v>1380</v>
      </c>
      <c r="D7943">
        <v>1500</v>
      </c>
      <c r="E7943"/>
      <c r="F7943" t="s">
        <v>253</v>
      </c>
      <c r="G7943">
        <v>1</v>
      </c>
      <c r="H7943">
        <v>0</v>
      </c>
      <c r="I7943">
        <v>0</v>
      </c>
      <c r="J7943">
        <v>0</v>
      </c>
      <c r="K7943">
        <v>0</v>
      </c>
      <c r="L7943">
        <v>0</v>
      </c>
      <c r="M7943" t="s">
        <v>7952</v>
      </c>
    </row>
    <row r="7944" spans="1:13">
      <c r="A7944" s="13">
        <f t="shared" si="124"/>
        <v>2</v>
      </c>
      <c r="B7944">
        <v>3013265</v>
      </c>
      <c r="C7944">
        <v>1380</v>
      </c>
      <c r="D7944">
        <v>1500</v>
      </c>
      <c r="E7944"/>
      <c r="F7944" t="s">
        <v>253</v>
      </c>
      <c r="G7944">
        <v>2</v>
      </c>
      <c r="H7944">
        <v>0</v>
      </c>
      <c r="I7944">
        <v>0</v>
      </c>
      <c r="J7944">
        <v>0</v>
      </c>
      <c r="K7944">
        <v>0</v>
      </c>
      <c r="L7944">
        <v>0</v>
      </c>
      <c r="M7944" t="s">
        <v>5804</v>
      </c>
    </row>
    <row r="7945" spans="1:13">
      <c r="A7945" s="13">
        <f t="shared" si="124"/>
        <v>3</v>
      </c>
      <c r="B7945">
        <v>3013266</v>
      </c>
      <c r="C7945">
        <v>1380</v>
      </c>
      <c r="D7945">
        <v>1501</v>
      </c>
      <c r="E7945"/>
      <c r="F7945" t="s">
        <v>253</v>
      </c>
      <c r="G7945">
        <v>3</v>
      </c>
      <c r="H7945">
        <v>0</v>
      </c>
      <c r="I7945">
        <v>0</v>
      </c>
      <c r="J7945">
        <v>0</v>
      </c>
      <c r="K7945">
        <v>0</v>
      </c>
      <c r="L7945">
        <v>0</v>
      </c>
      <c r="M7945" t="s">
        <v>5805</v>
      </c>
    </row>
    <row r="7946" spans="1:13">
      <c r="A7946" s="13">
        <f t="shared" si="124"/>
        <v>1</v>
      </c>
      <c r="B7946">
        <v>3013267</v>
      </c>
      <c r="C7946">
        <v>1380</v>
      </c>
      <c r="D7946">
        <v>1500</v>
      </c>
      <c r="E7946"/>
      <c r="F7946" t="s">
        <v>253</v>
      </c>
      <c r="G7946">
        <v>1</v>
      </c>
      <c r="H7946">
        <v>0</v>
      </c>
      <c r="I7946">
        <v>0</v>
      </c>
      <c r="J7946">
        <v>0</v>
      </c>
      <c r="K7946">
        <v>0</v>
      </c>
      <c r="L7946">
        <v>0</v>
      </c>
      <c r="M7946" t="s">
        <v>5806</v>
      </c>
    </row>
    <row r="7947" spans="1:13">
      <c r="A7947" s="13">
        <f t="shared" si="124"/>
        <v>1</v>
      </c>
      <c r="B7947">
        <v>3013268</v>
      </c>
      <c r="C7947">
        <v>1380</v>
      </c>
      <c r="D7947">
        <v>1501</v>
      </c>
      <c r="E7947"/>
      <c r="F7947" t="s">
        <v>253</v>
      </c>
      <c r="G7947">
        <v>1</v>
      </c>
      <c r="H7947">
        <v>0</v>
      </c>
      <c r="I7947">
        <v>0</v>
      </c>
      <c r="J7947">
        <v>0</v>
      </c>
      <c r="K7947">
        <v>0</v>
      </c>
      <c r="L7947">
        <v>0</v>
      </c>
      <c r="M7947" t="s">
        <v>5807</v>
      </c>
    </row>
    <row r="7948" spans="1:13">
      <c r="A7948" s="13">
        <f t="shared" si="124"/>
        <v>1</v>
      </c>
      <c r="B7948">
        <v>3013269</v>
      </c>
      <c r="C7948">
        <v>1380</v>
      </c>
      <c r="D7948">
        <v>1500</v>
      </c>
      <c r="E7948"/>
      <c r="F7948" t="s">
        <v>253</v>
      </c>
      <c r="G7948">
        <v>1</v>
      </c>
      <c r="H7948">
        <v>0</v>
      </c>
      <c r="I7948">
        <v>0</v>
      </c>
      <c r="J7948">
        <v>0</v>
      </c>
      <c r="K7948">
        <v>0</v>
      </c>
      <c r="L7948">
        <v>0</v>
      </c>
      <c r="M7948" t="s">
        <v>5808</v>
      </c>
    </row>
    <row r="7949" spans="1:13">
      <c r="A7949" s="13">
        <f t="shared" si="124"/>
        <v>2</v>
      </c>
      <c r="B7949">
        <v>3013270</v>
      </c>
      <c r="C7949">
        <v>1380</v>
      </c>
      <c r="D7949">
        <v>1501</v>
      </c>
      <c r="E7949"/>
      <c r="F7949" t="s">
        <v>253</v>
      </c>
      <c r="G7949">
        <v>2</v>
      </c>
      <c r="H7949">
        <v>0</v>
      </c>
      <c r="I7949">
        <v>0</v>
      </c>
      <c r="J7949">
        <v>0</v>
      </c>
      <c r="K7949">
        <v>0</v>
      </c>
      <c r="L7949">
        <v>0</v>
      </c>
      <c r="M7949" t="s">
        <v>5809</v>
      </c>
    </row>
    <row r="7950" spans="1:13">
      <c r="A7950" s="13">
        <f t="shared" si="124"/>
        <v>1</v>
      </c>
      <c r="B7950">
        <v>3013271</v>
      </c>
      <c r="C7950">
        <v>1380</v>
      </c>
      <c r="D7950">
        <v>1500</v>
      </c>
      <c r="E7950"/>
      <c r="F7950" t="s">
        <v>253</v>
      </c>
      <c r="G7950">
        <v>1</v>
      </c>
      <c r="H7950">
        <v>0</v>
      </c>
      <c r="I7950">
        <v>0</v>
      </c>
      <c r="J7950">
        <v>0</v>
      </c>
      <c r="K7950">
        <v>0</v>
      </c>
      <c r="L7950">
        <v>0</v>
      </c>
      <c r="M7950" t="s">
        <v>5810</v>
      </c>
    </row>
    <row r="7951" spans="1:13">
      <c r="A7951" s="13">
        <f t="shared" si="124"/>
        <v>4</v>
      </c>
      <c r="B7951">
        <v>3013272</v>
      </c>
      <c r="C7951">
        <v>1380</v>
      </c>
      <c r="D7951">
        <v>1500</v>
      </c>
      <c r="E7951"/>
      <c r="F7951" t="s">
        <v>253</v>
      </c>
      <c r="G7951">
        <v>4</v>
      </c>
      <c r="H7951">
        <v>0</v>
      </c>
      <c r="I7951">
        <v>0</v>
      </c>
      <c r="J7951">
        <v>0</v>
      </c>
      <c r="K7951">
        <v>0</v>
      </c>
      <c r="L7951">
        <v>0</v>
      </c>
      <c r="M7951" t="s">
        <v>5811</v>
      </c>
    </row>
    <row r="7952" spans="1:13">
      <c r="A7952" s="13">
        <f t="shared" si="124"/>
        <v>2</v>
      </c>
      <c r="B7952">
        <v>3013273</v>
      </c>
      <c r="C7952">
        <v>1380</v>
      </c>
      <c r="D7952">
        <v>1500</v>
      </c>
      <c r="E7952"/>
      <c r="F7952" t="s">
        <v>253</v>
      </c>
      <c r="G7952">
        <v>2</v>
      </c>
      <c r="H7952">
        <v>0</v>
      </c>
      <c r="I7952">
        <v>0</v>
      </c>
      <c r="J7952">
        <v>0</v>
      </c>
      <c r="K7952">
        <v>0</v>
      </c>
      <c r="L7952">
        <v>0</v>
      </c>
      <c r="M7952" t="s">
        <v>5812</v>
      </c>
    </row>
    <row r="7953" spans="1:13">
      <c r="A7953" s="13">
        <f t="shared" si="124"/>
        <v>2</v>
      </c>
      <c r="B7953">
        <v>3013274</v>
      </c>
      <c r="C7953">
        <v>1380</v>
      </c>
      <c r="D7953">
        <v>1500</v>
      </c>
      <c r="E7953"/>
      <c r="F7953" t="s">
        <v>253</v>
      </c>
      <c r="G7953">
        <v>2</v>
      </c>
      <c r="H7953">
        <v>0</v>
      </c>
      <c r="I7953">
        <v>0</v>
      </c>
      <c r="J7953">
        <v>0</v>
      </c>
      <c r="K7953">
        <v>0</v>
      </c>
      <c r="L7953">
        <v>0</v>
      </c>
      <c r="M7953" t="s">
        <v>5813</v>
      </c>
    </row>
    <row r="7954" spans="1:13">
      <c r="A7954" s="13">
        <f t="shared" si="124"/>
        <v>1</v>
      </c>
      <c r="B7954">
        <v>3013275</v>
      </c>
      <c r="C7954">
        <v>1380</v>
      </c>
      <c r="D7954">
        <v>1500</v>
      </c>
      <c r="E7954"/>
      <c r="F7954" t="s">
        <v>253</v>
      </c>
      <c r="G7954">
        <v>1</v>
      </c>
      <c r="H7954">
        <v>0</v>
      </c>
      <c r="I7954">
        <v>0</v>
      </c>
      <c r="J7954">
        <v>0</v>
      </c>
      <c r="K7954">
        <v>0</v>
      </c>
      <c r="L7954">
        <v>0</v>
      </c>
      <c r="M7954" t="s">
        <v>9338</v>
      </c>
    </row>
    <row r="7955" spans="1:13">
      <c r="A7955" s="13">
        <f t="shared" si="124"/>
        <v>2</v>
      </c>
      <c r="B7955">
        <v>3013276</v>
      </c>
      <c r="C7955">
        <v>1380</v>
      </c>
      <c r="D7955">
        <v>1501</v>
      </c>
      <c r="E7955"/>
      <c r="F7955" t="s">
        <v>253</v>
      </c>
      <c r="G7955">
        <v>2</v>
      </c>
      <c r="H7955">
        <v>0</v>
      </c>
      <c r="I7955">
        <v>0</v>
      </c>
      <c r="J7955">
        <v>0</v>
      </c>
      <c r="K7955">
        <v>0</v>
      </c>
      <c r="L7955">
        <v>0</v>
      </c>
      <c r="M7955" t="s">
        <v>5814</v>
      </c>
    </row>
    <row r="7956" spans="1:13">
      <c r="A7956" s="13">
        <f t="shared" si="124"/>
        <v>2</v>
      </c>
      <c r="B7956">
        <v>3013277</v>
      </c>
      <c r="C7956">
        <v>1380</v>
      </c>
      <c r="D7956">
        <v>1501</v>
      </c>
      <c r="E7956"/>
      <c r="F7956" t="s">
        <v>253</v>
      </c>
      <c r="G7956">
        <v>2</v>
      </c>
      <c r="H7956">
        <v>0</v>
      </c>
      <c r="I7956">
        <v>0</v>
      </c>
      <c r="J7956">
        <v>0</v>
      </c>
      <c r="K7956">
        <v>0</v>
      </c>
      <c r="L7956">
        <v>0</v>
      </c>
      <c r="M7956" t="s">
        <v>5815</v>
      </c>
    </row>
    <row r="7957" spans="1:13">
      <c r="A7957" s="13">
        <f t="shared" si="124"/>
        <v>1</v>
      </c>
      <c r="B7957">
        <v>3013278</v>
      </c>
      <c r="C7957">
        <v>1380</v>
      </c>
      <c r="D7957">
        <v>1500</v>
      </c>
      <c r="E7957"/>
      <c r="F7957" t="s">
        <v>253</v>
      </c>
      <c r="G7957">
        <v>1</v>
      </c>
      <c r="H7957">
        <v>0</v>
      </c>
      <c r="I7957">
        <v>0</v>
      </c>
      <c r="J7957">
        <v>0</v>
      </c>
      <c r="K7957">
        <v>0</v>
      </c>
      <c r="L7957">
        <v>0</v>
      </c>
      <c r="M7957" t="s">
        <v>5816</v>
      </c>
    </row>
    <row r="7958" spans="1:13">
      <c r="A7958" s="13">
        <f t="shared" si="124"/>
        <v>5</v>
      </c>
      <c r="B7958">
        <v>3013285</v>
      </c>
      <c r="C7958">
        <v>1380</v>
      </c>
      <c r="D7958">
        <v>1501</v>
      </c>
      <c r="E7958"/>
      <c r="F7958" t="s">
        <v>253</v>
      </c>
      <c r="G7958">
        <v>5</v>
      </c>
      <c r="H7958">
        <v>0</v>
      </c>
      <c r="I7958">
        <v>0</v>
      </c>
      <c r="J7958">
        <v>0</v>
      </c>
      <c r="K7958">
        <v>0</v>
      </c>
      <c r="L7958">
        <v>0</v>
      </c>
      <c r="M7958" t="s">
        <v>5817</v>
      </c>
    </row>
    <row r="7959" spans="1:13">
      <c r="A7959" s="13">
        <f t="shared" si="124"/>
        <v>1</v>
      </c>
      <c r="B7959">
        <v>3013286</v>
      </c>
      <c r="C7959">
        <v>1380</v>
      </c>
      <c r="D7959">
        <v>1500</v>
      </c>
      <c r="E7959"/>
      <c r="F7959" t="s">
        <v>253</v>
      </c>
      <c r="G7959">
        <v>1</v>
      </c>
      <c r="H7959">
        <v>0</v>
      </c>
      <c r="I7959">
        <v>0</v>
      </c>
      <c r="J7959">
        <v>0</v>
      </c>
      <c r="K7959">
        <v>0</v>
      </c>
      <c r="L7959">
        <v>0</v>
      </c>
      <c r="M7959" t="s">
        <v>5818</v>
      </c>
    </row>
    <row r="7960" spans="1:13">
      <c r="A7960" s="13">
        <f t="shared" si="124"/>
        <v>2</v>
      </c>
      <c r="B7960">
        <v>3013287</v>
      </c>
      <c r="C7960">
        <v>1380</v>
      </c>
      <c r="D7960">
        <v>1500</v>
      </c>
      <c r="E7960"/>
      <c r="F7960" t="s">
        <v>253</v>
      </c>
      <c r="G7960">
        <v>2</v>
      </c>
      <c r="H7960">
        <v>0</v>
      </c>
      <c r="I7960">
        <v>0</v>
      </c>
      <c r="J7960">
        <v>0</v>
      </c>
      <c r="K7960">
        <v>0</v>
      </c>
      <c r="L7960">
        <v>0</v>
      </c>
      <c r="M7960" t="s">
        <v>5819</v>
      </c>
    </row>
    <row r="7961" spans="1:13">
      <c r="A7961" s="13">
        <f t="shared" si="124"/>
        <v>2</v>
      </c>
      <c r="B7961">
        <v>3013288</v>
      </c>
      <c r="C7961">
        <v>1380</v>
      </c>
      <c r="D7961">
        <v>1501</v>
      </c>
      <c r="E7961"/>
      <c r="F7961" t="s">
        <v>253</v>
      </c>
      <c r="G7961">
        <v>2</v>
      </c>
      <c r="H7961">
        <v>0</v>
      </c>
      <c r="I7961">
        <v>0</v>
      </c>
      <c r="J7961">
        <v>0</v>
      </c>
      <c r="K7961">
        <v>0</v>
      </c>
      <c r="L7961">
        <v>0</v>
      </c>
      <c r="M7961" t="s">
        <v>5820</v>
      </c>
    </row>
    <row r="7962" spans="1:13">
      <c r="A7962" s="13">
        <f t="shared" si="124"/>
        <v>1</v>
      </c>
      <c r="B7962">
        <v>3013289</v>
      </c>
      <c r="C7962">
        <v>1380</v>
      </c>
      <c r="D7962">
        <v>1500</v>
      </c>
      <c r="E7962"/>
      <c r="F7962" t="s">
        <v>253</v>
      </c>
      <c r="G7962">
        <v>1</v>
      </c>
      <c r="H7962">
        <v>0</v>
      </c>
      <c r="I7962">
        <v>0</v>
      </c>
      <c r="J7962">
        <v>0</v>
      </c>
      <c r="K7962">
        <v>0</v>
      </c>
      <c r="L7962">
        <v>0</v>
      </c>
      <c r="M7962" t="s">
        <v>5821</v>
      </c>
    </row>
    <row r="7963" spans="1:13">
      <c r="A7963" s="13">
        <f t="shared" si="124"/>
        <v>3</v>
      </c>
      <c r="B7963">
        <v>3013290</v>
      </c>
      <c r="C7963">
        <v>1380</v>
      </c>
      <c r="D7963">
        <v>1501</v>
      </c>
      <c r="E7963"/>
      <c r="F7963" t="s">
        <v>253</v>
      </c>
      <c r="G7963">
        <v>3</v>
      </c>
      <c r="H7963">
        <v>0</v>
      </c>
      <c r="I7963">
        <v>0</v>
      </c>
      <c r="J7963">
        <v>0</v>
      </c>
      <c r="K7963">
        <v>0</v>
      </c>
      <c r="L7963">
        <v>0</v>
      </c>
      <c r="M7963" t="s">
        <v>5822</v>
      </c>
    </row>
    <row r="7964" spans="1:13">
      <c r="A7964" s="13">
        <f t="shared" si="124"/>
        <v>10</v>
      </c>
      <c r="B7964">
        <v>3013291</v>
      </c>
      <c r="C7964">
        <v>1380</v>
      </c>
      <c r="D7964">
        <v>1500</v>
      </c>
      <c r="E7964"/>
      <c r="F7964" t="s">
        <v>253</v>
      </c>
      <c r="G7964">
        <v>10</v>
      </c>
      <c r="H7964">
        <v>0</v>
      </c>
      <c r="I7964">
        <v>0</v>
      </c>
      <c r="J7964">
        <v>0</v>
      </c>
      <c r="K7964">
        <v>0</v>
      </c>
      <c r="L7964">
        <v>0</v>
      </c>
      <c r="M7964" t="s">
        <v>5823</v>
      </c>
    </row>
    <row r="7965" spans="1:13">
      <c r="A7965" s="13">
        <f t="shared" si="124"/>
        <v>28</v>
      </c>
      <c r="B7965">
        <v>3013292</v>
      </c>
      <c r="C7965">
        <v>1380</v>
      </c>
      <c r="D7965">
        <v>1500</v>
      </c>
      <c r="E7965"/>
      <c r="F7965" t="s">
        <v>253</v>
      </c>
      <c r="G7965">
        <v>28</v>
      </c>
      <c r="H7965">
        <v>0</v>
      </c>
      <c r="I7965">
        <v>0</v>
      </c>
      <c r="J7965">
        <v>0</v>
      </c>
      <c r="K7965">
        <v>0</v>
      </c>
      <c r="L7965">
        <v>0</v>
      </c>
      <c r="M7965" t="s">
        <v>5824</v>
      </c>
    </row>
    <row r="7966" spans="1:13">
      <c r="A7966" s="13">
        <f t="shared" si="124"/>
        <v>2</v>
      </c>
      <c r="B7966">
        <v>3013294</v>
      </c>
      <c r="C7966">
        <v>1380</v>
      </c>
      <c r="D7966">
        <v>1501</v>
      </c>
      <c r="E7966"/>
      <c r="F7966" t="s">
        <v>253</v>
      </c>
      <c r="G7966">
        <v>2</v>
      </c>
      <c r="H7966">
        <v>0</v>
      </c>
      <c r="I7966">
        <v>0</v>
      </c>
      <c r="J7966">
        <v>0</v>
      </c>
      <c r="K7966">
        <v>0</v>
      </c>
      <c r="L7966">
        <v>0</v>
      </c>
      <c r="M7966" t="s">
        <v>5825</v>
      </c>
    </row>
    <row r="7967" spans="1:13">
      <c r="A7967" s="13">
        <f t="shared" si="124"/>
        <v>1</v>
      </c>
      <c r="B7967">
        <v>3013295</v>
      </c>
      <c r="C7967">
        <v>1400</v>
      </c>
      <c r="D7967">
        <v>1500</v>
      </c>
      <c r="E7967"/>
      <c r="F7967" t="s">
        <v>253</v>
      </c>
      <c r="G7967">
        <v>1</v>
      </c>
      <c r="H7967">
        <v>0</v>
      </c>
      <c r="I7967">
        <v>0</v>
      </c>
      <c r="J7967">
        <v>0</v>
      </c>
      <c r="K7967">
        <v>0</v>
      </c>
      <c r="L7967">
        <v>0</v>
      </c>
      <c r="M7967" t="s">
        <v>5826</v>
      </c>
    </row>
    <row r="7968" spans="1:13">
      <c r="A7968" s="13">
        <f t="shared" si="124"/>
        <v>2</v>
      </c>
      <c r="B7968">
        <v>3013296</v>
      </c>
      <c r="C7968">
        <v>1400</v>
      </c>
      <c r="D7968">
        <v>1500</v>
      </c>
      <c r="E7968"/>
      <c r="F7968" t="s">
        <v>253</v>
      </c>
      <c r="G7968">
        <v>2</v>
      </c>
      <c r="H7968">
        <v>0</v>
      </c>
      <c r="I7968">
        <v>0</v>
      </c>
      <c r="J7968">
        <v>0</v>
      </c>
      <c r="K7968">
        <v>0</v>
      </c>
      <c r="L7968">
        <v>0</v>
      </c>
      <c r="M7968" t="s">
        <v>5827</v>
      </c>
    </row>
    <row r="7969" spans="1:13">
      <c r="A7969" s="13">
        <f t="shared" si="124"/>
        <v>1</v>
      </c>
      <c r="B7969">
        <v>3013297</v>
      </c>
      <c r="C7969">
        <v>1400</v>
      </c>
      <c r="D7969">
        <v>1500</v>
      </c>
      <c r="E7969"/>
      <c r="F7969" t="s">
        <v>253</v>
      </c>
      <c r="G7969">
        <v>1</v>
      </c>
      <c r="H7969">
        <v>0</v>
      </c>
      <c r="I7969">
        <v>0</v>
      </c>
      <c r="J7969">
        <v>0</v>
      </c>
      <c r="K7969">
        <v>0</v>
      </c>
      <c r="L7969">
        <v>0</v>
      </c>
      <c r="M7969" t="s">
        <v>5828</v>
      </c>
    </row>
    <row r="7970" spans="1:13">
      <c r="A7970" s="13">
        <f t="shared" si="124"/>
        <v>2</v>
      </c>
      <c r="B7970">
        <v>3013298</v>
      </c>
      <c r="C7970">
        <v>1400</v>
      </c>
      <c r="D7970">
        <v>1500</v>
      </c>
      <c r="E7970"/>
      <c r="F7970" t="s">
        <v>253</v>
      </c>
      <c r="G7970">
        <v>2</v>
      </c>
      <c r="H7970">
        <v>0</v>
      </c>
      <c r="I7970">
        <v>0</v>
      </c>
      <c r="J7970">
        <v>0</v>
      </c>
      <c r="K7970">
        <v>0</v>
      </c>
      <c r="L7970">
        <v>0</v>
      </c>
      <c r="M7970" t="s">
        <v>5829</v>
      </c>
    </row>
    <row r="7971" spans="1:13">
      <c r="A7971" s="13">
        <f t="shared" si="124"/>
        <v>2</v>
      </c>
      <c r="B7971">
        <v>3013300</v>
      </c>
      <c r="C7971">
        <v>1380</v>
      </c>
      <c r="D7971">
        <v>1501</v>
      </c>
      <c r="E7971"/>
      <c r="F7971" t="s">
        <v>253</v>
      </c>
      <c r="G7971">
        <v>2</v>
      </c>
      <c r="H7971">
        <v>0</v>
      </c>
      <c r="I7971">
        <v>0</v>
      </c>
      <c r="J7971">
        <v>0</v>
      </c>
      <c r="K7971">
        <v>0</v>
      </c>
      <c r="L7971">
        <v>0</v>
      </c>
      <c r="M7971" t="s">
        <v>5830</v>
      </c>
    </row>
    <row r="7972" spans="1:13">
      <c r="A7972" s="13">
        <f t="shared" si="124"/>
        <v>2</v>
      </c>
      <c r="B7972">
        <v>3013301</v>
      </c>
      <c r="C7972">
        <v>1380</v>
      </c>
      <c r="D7972">
        <v>1501</v>
      </c>
      <c r="E7972"/>
      <c r="F7972" t="s">
        <v>253</v>
      </c>
      <c r="G7972">
        <v>2</v>
      </c>
      <c r="H7972">
        <v>0</v>
      </c>
      <c r="I7972">
        <v>0</v>
      </c>
      <c r="J7972">
        <v>0</v>
      </c>
      <c r="K7972">
        <v>0</v>
      </c>
      <c r="L7972">
        <v>0</v>
      </c>
      <c r="M7972" t="s">
        <v>5831</v>
      </c>
    </row>
    <row r="7973" spans="1:13">
      <c r="A7973" s="13">
        <f t="shared" si="124"/>
        <v>2</v>
      </c>
      <c r="B7973">
        <v>3013302</v>
      </c>
      <c r="C7973">
        <v>1380</v>
      </c>
      <c r="D7973">
        <v>1501</v>
      </c>
      <c r="E7973"/>
      <c r="F7973" t="s">
        <v>253</v>
      </c>
      <c r="G7973">
        <v>2</v>
      </c>
      <c r="H7973">
        <v>0</v>
      </c>
      <c r="I7973">
        <v>0</v>
      </c>
      <c r="J7973">
        <v>0</v>
      </c>
      <c r="K7973">
        <v>0</v>
      </c>
      <c r="L7973">
        <v>0</v>
      </c>
      <c r="M7973" t="s">
        <v>5832</v>
      </c>
    </row>
    <row r="7974" spans="1:13">
      <c r="A7974" s="13">
        <f t="shared" si="124"/>
        <v>2</v>
      </c>
      <c r="B7974">
        <v>3013303</v>
      </c>
      <c r="C7974">
        <v>1380</v>
      </c>
      <c r="D7974">
        <v>1501</v>
      </c>
      <c r="E7974"/>
      <c r="F7974" t="s">
        <v>253</v>
      </c>
      <c r="G7974">
        <v>2</v>
      </c>
      <c r="H7974">
        <v>0</v>
      </c>
      <c r="I7974">
        <v>0</v>
      </c>
      <c r="J7974">
        <v>0</v>
      </c>
      <c r="K7974">
        <v>0</v>
      </c>
      <c r="L7974">
        <v>0</v>
      </c>
      <c r="M7974" t="s">
        <v>5833</v>
      </c>
    </row>
    <row r="7975" spans="1:13">
      <c r="A7975" s="13">
        <f t="shared" si="124"/>
        <v>2</v>
      </c>
      <c r="B7975">
        <v>3013304</v>
      </c>
      <c r="C7975">
        <v>1380</v>
      </c>
      <c r="D7975">
        <v>1501</v>
      </c>
      <c r="E7975"/>
      <c r="F7975" t="s">
        <v>253</v>
      </c>
      <c r="G7975">
        <v>2</v>
      </c>
      <c r="H7975">
        <v>0</v>
      </c>
      <c r="I7975">
        <v>0</v>
      </c>
      <c r="J7975">
        <v>0</v>
      </c>
      <c r="K7975">
        <v>0</v>
      </c>
      <c r="L7975">
        <v>0</v>
      </c>
      <c r="M7975" t="s">
        <v>5834</v>
      </c>
    </row>
    <row r="7976" spans="1:13">
      <c r="A7976" s="13">
        <f t="shared" si="124"/>
        <v>2</v>
      </c>
      <c r="B7976">
        <v>3013305</v>
      </c>
      <c r="C7976">
        <v>1380</v>
      </c>
      <c r="D7976">
        <v>1501</v>
      </c>
      <c r="E7976"/>
      <c r="F7976" t="s">
        <v>253</v>
      </c>
      <c r="G7976">
        <v>2</v>
      </c>
      <c r="H7976">
        <v>0</v>
      </c>
      <c r="I7976">
        <v>0</v>
      </c>
      <c r="J7976">
        <v>0</v>
      </c>
      <c r="K7976">
        <v>0</v>
      </c>
      <c r="L7976">
        <v>0</v>
      </c>
      <c r="M7976" t="s">
        <v>5835</v>
      </c>
    </row>
    <row r="7977" spans="1:13">
      <c r="A7977" s="13">
        <f t="shared" si="124"/>
        <v>2</v>
      </c>
      <c r="B7977">
        <v>3013306</v>
      </c>
      <c r="C7977">
        <v>1380</v>
      </c>
      <c r="D7977">
        <v>1501</v>
      </c>
      <c r="E7977"/>
      <c r="F7977" t="s">
        <v>253</v>
      </c>
      <c r="G7977">
        <v>2</v>
      </c>
      <c r="H7977">
        <v>0</v>
      </c>
      <c r="I7977">
        <v>0</v>
      </c>
      <c r="J7977">
        <v>0</v>
      </c>
      <c r="K7977">
        <v>0</v>
      </c>
      <c r="L7977">
        <v>0</v>
      </c>
      <c r="M7977" t="s">
        <v>5836</v>
      </c>
    </row>
    <row r="7978" spans="1:13">
      <c r="A7978" s="13">
        <f t="shared" si="124"/>
        <v>4</v>
      </c>
      <c r="B7978">
        <v>3013307</v>
      </c>
      <c r="C7978">
        <v>1380</v>
      </c>
      <c r="D7978">
        <v>1501</v>
      </c>
      <c r="E7978"/>
      <c r="F7978" t="s">
        <v>253</v>
      </c>
      <c r="G7978">
        <v>4</v>
      </c>
      <c r="H7978">
        <v>0</v>
      </c>
      <c r="I7978">
        <v>0</v>
      </c>
      <c r="J7978">
        <v>0</v>
      </c>
      <c r="K7978">
        <v>0</v>
      </c>
      <c r="L7978">
        <v>0</v>
      </c>
      <c r="M7978" t="s">
        <v>5837</v>
      </c>
    </row>
    <row r="7979" spans="1:13">
      <c r="A7979" s="13">
        <f t="shared" si="124"/>
        <v>3</v>
      </c>
      <c r="B7979">
        <v>3013308</v>
      </c>
      <c r="C7979">
        <v>1380</v>
      </c>
      <c r="D7979">
        <v>1500</v>
      </c>
      <c r="E7979"/>
      <c r="F7979" t="s">
        <v>253</v>
      </c>
      <c r="G7979">
        <v>3</v>
      </c>
      <c r="H7979">
        <v>0</v>
      </c>
      <c r="I7979">
        <v>0</v>
      </c>
      <c r="J7979">
        <v>0</v>
      </c>
      <c r="K7979">
        <v>0</v>
      </c>
      <c r="L7979">
        <v>0</v>
      </c>
      <c r="M7979" t="s">
        <v>5838</v>
      </c>
    </row>
    <row r="7980" spans="1:13">
      <c r="A7980" s="13">
        <f t="shared" si="124"/>
        <v>3</v>
      </c>
      <c r="B7980">
        <v>3013309</v>
      </c>
      <c r="C7980">
        <v>1380</v>
      </c>
      <c r="D7980">
        <v>1500</v>
      </c>
      <c r="E7980"/>
      <c r="F7980" t="s">
        <v>253</v>
      </c>
      <c r="G7980">
        <v>3</v>
      </c>
      <c r="H7980">
        <v>0</v>
      </c>
      <c r="I7980">
        <v>0</v>
      </c>
      <c r="J7980">
        <v>0</v>
      </c>
      <c r="K7980">
        <v>0</v>
      </c>
      <c r="L7980">
        <v>0</v>
      </c>
      <c r="M7980" t="s">
        <v>5839</v>
      </c>
    </row>
    <row r="7981" spans="1:13">
      <c r="A7981" s="13">
        <f t="shared" si="124"/>
        <v>4</v>
      </c>
      <c r="B7981">
        <v>3013310</v>
      </c>
      <c r="C7981">
        <v>1380</v>
      </c>
      <c r="D7981">
        <v>1501</v>
      </c>
      <c r="E7981"/>
      <c r="F7981" t="s">
        <v>253</v>
      </c>
      <c r="G7981">
        <v>4</v>
      </c>
      <c r="H7981">
        <v>0</v>
      </c>
      <c r="I7981">
        <v>0</v>
      </c>
      <c r="J7981">
        <v>0</v>
      </c>
      <c r="K7981">
        <v>0</v>
      </c>
      <c r="L7981">
        <v>0</v>
      </c>
      <c r="M7981" t="s">
        <v>5840</v>
      </c>
    </row>
    <row r="7982" spans="1:13">
      <c r="A7982" s="13">
        <f t="shared" si="124"/>
        <v>4</v>
      </c>
      <c r="B7982">
        <v>3013311</v>
      </c>
      <c r="C7982">
        <v>1380</v>
      </c>
      <c r="D7982">
        <v>1501</v>
      </c>
      <c r="E7982"/>
      <c r="F7982" t="s">
        <v>253</v>
      </c>
      <c r="G7982">
        <v>4</v>
      </c>
      <c r="H7982">
        <v>0</v>
      </c>
      <c r="I7982">
        <v>0</v>
      </c>
      <c r="J7982">
        <v>0</v>
      </c>
      <c r="K7982">
        <v>0</v>
      </c>
      <c r="L7982">
        <v>0</v>
      </c>
      <c r="M7982" t="s">
        <v>5841</v>
      </c>
    </row>
    <row r="7983" spans="1:13">
      <c r="A7983" s="13">
        <f t="shared" si="124"/>
        <v>3</v>
      </c>
      <c r="B7983">
        <v>3013312</v>
      </c>
      <c r="C7983">
        <v>1380</v>
      </c>
      <c r="D7983">
        <v>1500</v>
      </c>
      <c r="E7983"/>
      <c r="F7983" t="s">
        <v>253</v>
      </c>
      <c r="G7983">
        <v>3</v>
      </c>
      <c r="H7983">
        <v>0</v>
      </c>
      <c r="I7983">
        <v>0</v>
      </c>
      <c r="J7983">
        <v>0</v>
      </c>
      <c r="K7983">
        <v>0</v>
      </c>
      <c r="L7983">
        <v>0</v>
      </c>
      <c r="M7983" t="s">
        <v>5842</v>
      </c>
    </row>
    <row r="7984" spans="1:13">
      <c r="A7984" s="13">
        <f t="shared" si="124"/>
        <v>6</v>
      </c>
      <c r="B7984">
        <v>3013313</v>
      </c>
      <c r="C7984">
        <v>1380</v>
      </c>
      <c r="D7984">
        <v>1500</v>
      </c>
      <c r="E7984"/>
      <c r="F7984" t="s">
        <v>253</v>
      </c>
      <c r="G7984">
        <v>6</v>
      </c>
      <c r="H7984">
        <v>0</v>
      </c>
      <c r="I7984">
        <v>0</v>
      </c>
      <c r="J7984">
        <v>0</v>
      </c>
      <c r="K7984">
        <v>0</v>
      </c>
      <c r="L7984">
        <v>0</v>
      </c>
      <c r="M7984" t="s">
        <v>5843</v>
      </c>
    </row>
    <row r="7985" spans="1:13">
      <c r="A7985" s="13">
        <f t="shared" si="124"/>
        <v>4</v>
      </c>
      <c r="B7985">
        <v>3013314</v>
      </c>
      <c r="C7985">
        <v>1380</v>
      </c>
      <c r="D7985">
        <v>1500</v>
      </c>
      <c r="E7985"/>
      <c r="F7985" t="s">
        <v>253</v>
      </c>
      <c r="G7985">
        <v>4</v>
      </c>
      <c r="H7985">
        <v>0</v>
      </c>
      <c r="I7985">
        <v>0</v>
      </c>
      <c r="J7985">
        <v>0</v>
      </c>
      <c r="K7985">
        <v>0</v>
      </c>
      <c r="L7985">
        <v>0</v>
      </c>
      <c r="M7985" t="s">
        <v>5844</v>
      </c>
    </row>
    <row r="7986" spans="1:13">
      <c r="A7986" s="13">
        <f t="shared" si="124"/>
        <v>4</v>
      </c>
      <c r="B7986">
        <v>3013315</v>
      </c>
      <c r="C7986">
        <v>1380</v>
      </c>
      <c r="D7986">
        <v>1500</v>
      </c>
      <c r="E7986"/>
      <c r="F7986" t="s">
        <v>253</v>
      </c>
      <c r="G7986">
        <v>4</v>
      </c>
      <c r="H7986">
        <v>0</v>
      </c>
      <c r="I7986">
        <v>0</v>
      </c>
      <c r="J7986">
        <v>0</v>
      </c>
      <c r="K7986">
        <v>0</v>
      </c>
      <c r="L7986">
        <v>0</v>
      </c>
      <c r="M7986" t="s">
        <v>5845</v>
      </c>
    </row>
    <row r="7987" spans="1:13">
      <c r="A7987" s="13">
        <f t="shared" si="124"/>
        <v>3</v>
      </c>
      <c r="B7987">
        <v>3013316</v>
      </c>
      <c r="C7987">
        <v>1380</v>
      </c>
      <c r="D7987">
        <v>1500</v>
      </c>
      <c r="E7987"/>
      <c r="F7987" t="s">
        <v>253</v>
      </c>
      <c r="G7987">
        <v>3</v>
      </c>
      <c r="H7987">
        <v>0</v>
      </c>
      <c r="I7987">
        <v>0</v>
      </c>
      <c r="J7987">
        <v>0</v>
      </c>
      <c r="K7987">
        <v>0</v>
      </c>
      <c r="L7987">
        <v>0</v>
      </c>
      <c r="M7987" t="s">
        <v>5846</v>
      </c>
    </row>
    <row r="7988" spans="1:13">
      <c r="A7988" s="13">
        <f t="shared" si="124"/>
        <v>2</v>
      </c>
      <c r="B7988">
        <v>3013317</v>
      </c>
      <c r="C7988">
        <v>1380</v>
      </c>
      <c r="D7988">
        <v>1501</v>
      </c>
      <c r="E7988"/>
      <c r="F7988" t="s">
        <v>253</v>
      </c>
      <c r="G7988">
        <v>2</v>
      </c>
      <c r="H7988">
        <v>0</v>
      </c>
      <c r="I7988">
        <v>0</v>
      </c>
      <c r="J7988">
        <v>0</v>
      </c>
      <c r="K7988">
        <v>0</v>
      </c>
      <c r="L7988">
        <v>0</v>
      </c>
      <c r="M7988" t="s">
        <v>5847</v>
      </c>
    </row>
    <row r="7989" spans="1:13">
      <c r="A7989" s="13">
        <f t="shared" si="124"/>
        <v>4</v>
      </c>
      <c r="B7989">
        <v>3013318</v>
      </c>
      <c r="C7989">
        <v>1380</v>
      </c>
      <c r="D7989">
        <v>1501</v>
      </c>
      <c r="E7989"/>
      <c r="F7989" t="s">
        <v>253</v>
      </c>
      <c r="G7989">
        <v>4</v>
      </c>
      <c r="H7989">
        <v>0</v>
      </c>
      <c r="I7989">
        <v>0</v>
      </c>
      <c r="J7989">
        <v>0</v>
      </c>
      <c r="K7989">
        <v>0</v>
      </c>
      <c r="L7989">
        <v>0</v>
      </c>
      <c r="M7989" t="s">
        <v>5848</v>
      </c>
    </row>
    <row r="7990" spans="1:13">
      <c r="A7990" s="13">
        <f t="shared" si="124"/>
        <v>2</v>
      </c>
      <c r="B7990">
        <v>3013319</v>
      </c>
      <c r="C7990">
        <v>1380</v>
      </c>
      <c r="D7990">
        <v>1501</v>
      </c>
      <c r="E7990"/>
      <c r="F7990" t="s">
        <v>253</v>
      </c>
      <c r="G7990">
        <v>2</v>
      </c>
      <c r="H7990">
        <v>0</v>
      </c>
      <c r="I7990">
        <v>0</v>
      </c>
      <c r="J7990">
        <v>0</v>
      </c>
      <c r="K7990">
        <v>0</v>
      </c>
      <c r="L7990">
        <v>0</v>
      </c>
      <c r="M7990" t="s">
        <v>5849</v>
      </c>
    </row>
    <row r="7991" spans="1:13">
      <c r="A7991" s="13">
        <f t="shared" si="124"/>
        <v>5</v>
      </c>
      <c r="B7991">
        <v>3013320</v>
      </c>
      <c r="C7991">
        <v>1380</v>
      </c>
      <c r="D7991">
        <v>1501</v>
      </c>
      <c r="E7991"/>
      <c r="F7991" t="s">
        <v>253</v>
      </c>
      <c r="G7991">
        <v>5</v>
      </c>
      <c r="H7991">
        <v>0</v>
      </c>
      <c r="I7991">
        <v>0</v>
      </c>
      <c r="J7991">
        <v>0</v>
      </c>
      <c r="K7991">
        <v>0</v>
      </c>
      <c r="L7991">
        <v>0</v>
      </c>
      <c r="M7991" t="s">
        <v>5850</v>
      </c>
    </row>
    <row r="7992" spans="1:13">
      <c r="A7992" s="13">
        <f t="shared" si="124"/>
        <v>4</v>
      </c>
      <c r="B7992">
        <v>3013321</v>
      </c>
      <c r="C7992">
        <v>1380</v>
      </c>
      <c r="D7992">
        <v>1501</v>
      </c>
      <c r="E7992"/>
      <c r="F7992" t="s">
        <v>253</v>
      </c>
      <c r="G7992">
        <v>4</v>
      </c>
      <c r="H7992">
        <v>0</v>
      </c>
      <c r="I7992">
        <v>0</v>
      </c>
      <c r="J7992">
        <v>0</v>
      </c>
      <c r="K7992">
        <v>0</v>
      </c>
      <c r="L7992">
        <v>0</v>
      </c>
      <c r="M7992" t="s">
        <v>5851</v>
      </c>
    </row>
    <row r="7993" spans="1:13">
      <c r="A7993" s="13">
        <f t="shared" si="124"/>
        <v>2</v>
      </c>
      <c r="B7993">
        <v>3013322</v>
      </c>
      <c r="C7993">
        <v>1380</v>
      </c>
      <c r="D7993">
        <v>1501</v>
      </c>
      <c r="E7993"/>
      <c r="F7993" t="s">
        <v>253</v>
      </c>
      <c r="G7993">
        <v>2</v>
      </c>
      <c r="H7993">
        <v>0</v>
      </c>
      <c r="I7993">
        <v>0</v>
      </c>
      <c r="J7993">
        <v>0</v>
      </c>
      <c r="K7993">
        <v>0</v>
      </c>
      <c r="L7993">
        <v>0</v>
      </c>
      <c r="M7993" t="s">
        <v>5852</v>
      </c>
    </row>
    <row r="7994" spans="1:13">
      <c r="A7994" s="13">
        <f t="shared" si="124"/>
        <v>2</v>
      </c>
      <c r="B7994">
        <v>3013323</v>
      </c>
      <c r="C7994">
        <v>1380</v>
      </c>
      <c r="D7994">
        <v>1501</v>
      </c>
      <c r="E7994"/>
      <c r="F7994" t="s">
        <v>253</v>
      </c>
      <c r="G7994">
        <v>2</v>
      </c>
      <c r="H7994">
        <v>0</v>
      </c>
      <c r="I7994">
        <v>0</v>
      </c>
      <c r="J7994">
        <v>0</v>
      </c>
      <c r="K7994">
        <v>0</v>
      </c>
      <c r="L7994">
        <v>0</v>
      </c>
      <c r="M7994" t="s">
        <v>5853</v>
      </c>
    </row>
    <row r="7995" spans="1:13">
      <c r="A7995" s="13">
        <f t="shared" si="124"/>
        <v>34</v>
      </c>
      <c r="B7995">
        <v>3013324</v>
      </c>
      <c r="C7995">
        <v>1380</v>
      </c>
      <c r="D7995">
        <v>1500</v>
      </c>
      <c r="E7995"/>
      <c r="F7995" t="s">
        <v>253</v>
      </c>
      <c r="G7995">
        <v>34</v>
      </c>
      <c r="H7995">
        <v>0</v>
      </c>
      <c r="I7995">
        <v>0</v>
      </c>
      <c r="J7995">
        <v>0</v>
      </c>
      <c r="K7995">
        <v>0</v>
      </c>
      <c r="L7995">
        <v>0</v>
      </c>
      <c r="M7995" t="s">
        <v>5854</v>
      </c>
    </row>
    <row r="7996" spans="1:13">
      <c r="A7996" s="13">
        <f t="shared" si="124"/>
        <v>2</v>
      </c>
      <c r="B7996">
        <v>3013325</v>
      </c>
      <c r="C7996">
        <v>1380</v>
      </c>
      <c r="D7996">
        <v>1501</v>
      </c>
      <c r="E7996"/>
      <c r="F7996" t="s">
        <v>253</v>
      </c>
      <c r="G7996">
        <v>2</v>
      </c>
      <c r="H7996">
        <v>0</v>
      </c>
      <c r="I7996">
        <v>0</v>
      </c>
      <c r="J7996">
        <v>0</v>
      </c>
      <c r="K7996">
        <v>0</v>
      </c>
      <c r="L7996">
        <v>0</v>
      </c>
      <c r="M7996" t="s">
        <v>5855</v>
      </c>
    </row>
    <row r="7997" spans="1:13">
      <c r="A7997" s="13">
        <f t="shared" si="124"/>
        <v>4</v>
      </c>
      <c r="B7997">
        <v>3013326</v>
      </c>
      <c r="C7997">
        <v>1380</v>
      </c>
      <c r="D7997">
        <v>1501</v>
      </c>
      <c r="E7997"/>
      <c r="F7997" t="s">
        <v>253</v>
      </c>
      <c r="G7997">
        <v>4</v>
      </c>
      <c r="H7997">
        <v>0</v>
      </c>
      <c r="I7997">
        <v>0</v>
      </c>
      <c r="J7997">
        <v>0</v>
      </c>
      <c r="K7997">
        <v>0</v>
      </c>
      <c r="L7997">
        <v>0</v>
      </c>
      <c r="M7997" t="s">
        <v>5856</v>
      </c>
    </row>
    <row r="7998" spans="1:13">
      <c r="A7998" s="13">
        <f t="shared" si="124"/>
        <v>4</v>
      </c>
      <c r="B7998">
        <v>3013327</v>
      </c>
      <c r="C7998">
        <v>1380</v>
      </c>
      <c r="D7998">
        <v>1501</v>
      </c>
      <c r="E7998"/>
      <c r="F7998" t="s">
        <v>253</v>
      </c>
      <c r="G7998">
        <v>4</v>
      </c>
      <c r="H7998">
        <v>0</v>
      </c>
      <c r="I7998">
        <v>0</v>
      </c>
      <c r="J7998">
        <v>0</v>
      </c>
      <c r="K7998">
        <v>0</v>
      </c>
      <c r="L7998">
        <v>0</v>
      </c>
      <c r="M7998" t="s">
        <v>5857</v>
      </c>
    </row>
    <row r="7999" spans="1:13">
      <c r="A7999" s="13">
        <f t="shared" si="124"/>
        <v>4</v>
      </c>
      <c r="B7999">
        <v>3013328</v>
      </c>
      <c r="C7999">
        <v>1380</v>
      </c>
      <c r="D7999">
        <v>1500</v>
      </c>
      <c r="E7999"/>
      <c r="F7999" t="s">
        <v>253</v>
      </c>
      <c r="G7999">
        <v>4</v>
      </c>
      <c r="H7999">
        <v>0</v>
      </c>
      <c r="I7999">
        <v>0</v>
      </c>
      <c r="J7999">
        <v>0</v>
      </c>
      <c r="K7999">
        <v>0</v>
      </c>
      <c r="L7999">
        <v>0</v>
      </c>
      <c r="M7999" t="s">
        <v>5858</v>
      </c>
    </row>
    <row r="8000" spans="1:13">
      <c r="A8000" s="13">
        <f t="shared" si="124"/>
        <v>3</v>
      </c>
      <c r="B8000">
        <v>3013329</v>
      </c>
      <c r="C8000">
        <v>1380</v>
      </c>
      <c r="D8000">
        <v>1500</v>
      </c>
      <c r="E8000"/>
      <c r="F8000" t="s">
        <v>253</v>
      </c>
      <c r="G8000">
        <v>3</v>
      </c>
      <c r="H8000">
        <v>0</v>
      </c>
      <c r="I8000">
        <v>0</v>
      </c>
      <c r="J8000">
        <v>0</v>
      </c>
      <c r="K8000">
        <v>0</v>
      </c>
      <c r="L8000">
        <v>0</v>
      </c>
      <c r="M8000" t="s">
        <v>5859</v>
      </c>
    </row>
    <row r="8001" spans="1:13">
      <c r="A8001" s="13">
        <f t="shared" si="124"/>
        <v>4</v>
      </c>
      <c r="B8001">
        <v>3013330</v>
      </c>
      <c r="C8001">
        <v>1380</v>
      </c>
      <c r="D8001">
        <v>1501</v>
      </c>
      <c r="E8001"/>
      <c r="F8001" t="s">
        <v>253</v>
      </c>
      <c r="G8001">
        <v>4</v>
      </c>
      <c r="H8001">
        <v>0</v>
      </c>
      <c r="I8001">
        <v>0</v>
      </c>
      <c r="J8001">
        <v>0</v>
      </c>
      <c r="K8001">
        <v>0</v>
      </c>
      <c r="L8001">
        <v>0</v>
      </c>
      <c r="M8001" t="s">
        <v>5860</v>
      </c>
    </row>
    <row r="8002" spans="1:13">
      <c r="A8002" s="13">
        <f t="shared" si="124"/>
        <v>1</v>
      </c>
      <c r="B8002">
        <v>3013331</v>
      </c>
      <c r="C8002">
        <v>1380</v>
      </c>
      <c r="D8002">
        <v>1500</v>
      </c>
      <c r="E8002"/>
      <c r="F8002" t="s">
        <v>253</v>
      </c>
      <c r="G8002">
        <v>1</v>
      </c>
      <c r="H8002">
        <v>0</v>
      </c>
      <c r="I8002">
        <v>0</v>
      </c>
      <c r="J8002">
        <v>0</v>
      </c>
      <c r="K8002">
        <v>0</v>
      </c>
      <c r="L8002">
        <v>0</v>
      </c>
      <c r="M8002" t="s">
        <v>5861</v>
      </c>
    </row>
    <row r="8003" spans="1:13">
      <c r="A8003" s="13">
        <f t="shared" ref="A8003:A8066" si="125">G8003+H8003+I8003</f>
        <v>2</v>
      </c>
      <c r="B8003">
        <v>3013332</v>
      </c>
      <c r="C8003">
        <v>1380</v>
      </c>
      <c r="D8003">
        <v>1500</v>
      </c>
      <c r="E8003"/>
      <c r="F8003" t="s">
        <v>253</v>
      </c>
      <c r="G8003">
        <v>2</v>
      </c>
      <c r="H8003">
        <v>0</v>
      </c>
      <c r="I8003">
        <v>0</v>
      </c>
      <c r="J8003">
        <v>0</v>
      </c>
      <c r="K8003">
        <v>0</v>
      </c>
      <c r="L8003">
        <v>0</v>
      </c>
      <c r="M8003" t="s">
        <v>5862</v>
      </c>
    </row>
    <row r="8004" spans="1:13">
      <c r="A8004" s="13">
        <f t="shared" si="125"/>
        <v>1</v>
      </c>
      <c r="B8004">
        <v>3013333</v>
      </c>
      <c r="C8004">
        <v>1380</v>
      </c>
      <c r="D8004">
        <v>1500</v>
      </c>
      <c r="E8004"/>
      <c r="F8004" t="s">
        <v>253</v>
      </c>
      <c r="G8004">
        <v>1</v>
      </c>
      <c r="H8004">
        <v>0</v>
      </c>
      <c r="I8004">
        <v>0</v>
      </c>
      <c r="J8004">
        <v>0</v>
      </c>
      <c r="K8004">
        <v>0</v>
      </c>
      <c r="L8004">
        <v>0</v>
      </c>
      <c r="M8004" t="s">
        <v>5863</v>
      </c>
    </row>
    <row r="8005" spans="1:13">
      <c r="A8005" s="13">
        <f t="shared" si="125"/>
        <v>5</v>
      </c>
      <c r="B8005">
        <v>3013334</v>
      </c>
      <c r="C8005">
        <v>1380</v>
      </c>
      <c r="D8005">
        <v>1501</v>
      </c>
      <c r="E8005"/>
      <c r="F8005" t="s">
        <v>253</v>
      </c>
      <c r="G8005">
        <v>5</v>
      </c>
      <c r="H8005">
        <v>0</v>
      </c>
      <c r="I8005">
        <v>0</v>
      </c>
      <c r="J8005">
        <v>0</v>
      </c>
      <c r="K8005">
        <v>0</v>
      </c>
      <c r="L8005">
        <v>0</v>
      </c>
      <c r="M8005" t="s">
        <v>5864</v>
      </c>
    </row>
    <row r="8006" spans="1:13">
      <c r="A8006" s="13">
        <f t="shared" si="125"/>
        <v>2</v>
      </c>
      <c r="B8006">
        <v>3013335</v>
      </c>
      <c r="C8006">
        <v>1380</v>
      </c>
      <c r="D8006">
        <v>1500</v>
      </c>
      <c r="E8006"/>
      <c r="F8006" t="s">
        <v>253</v>
      </c>
      <c r="G8006">
        <v>2</v>
      </c>
      <c r="H8006">
        <v>0</v>
      </c>
      <c r="I8006">
        <v>0</v>
      </c>
      <c r="J8006">
        <v>0</v>
      </c>
      <c r="K8006">
        <v>0</v>
      </c>
      <c r="L8006">
        <v>0</v>
      </c>
      <c r="M8006" t="s">
        <v>5865</v>
      </c>
    </row>
    <row r="8007" spans="1:13">
      <c r="A8007" s="13">
        <f t="shared" si="125"/>
        <v>2</v>
      </c>
      <c r="B8007">
        <v>3013336</v>
      </c>
      <c r="C8007">
        <v>1380</v>
      </c>
      <c r="D8007">
        <v>1501</v>
      </c>
      <c r="E8007"/>
      <c r="F8007" t="s">
        <v>253</v>
      </c>
      <c r="G8007">
        <v>2</v>
      </c>
      <c r="H8007">
        <v>0</v>
      </c>
      <c r="I8007">
        <v>0</v>
      </c>
      <c r="J8007">
        <v>0</v>
      </c>
      <c r="K8007">
        <v>0</v>
      </c>
      <c r="L8007">
        <v>0</v>
      </c>
      <c r="M8007" t="s">
        <v>5866</v>
      </c>
    </row>
    <row r="8008" spans="1:13">
      <c r="A8008" s="13">
        <f t="shared" si="125"/>
        <v>2</v>
      </c>
      <c r="B8008">
        <v>3013337</v>
      </c>
      <c r="C8008">
        <v>1380</v>
      </c>
      <c r="D8008">
        <v>1501</v>
      </c>
      <c r="E8008"/>
      <c r="F8008" t="s">
        <v>253</v>
      </c>
      <c r="G8008">
        <v>2</v>
      </c>
      <c r="H8008">
        <v>0</v>
      </c>
      <c r="I8008">
        <v>0</v>
      </c>
      <c r="J8008">
        <v>0</v>
      </c>
      <c r="K8008">
        <v>0</v>
      </c>
      <c r="L8008">
        <v>0</v>
      </c>
      <c r="M8008" t="s">
        <v>5867</v>
      </c>
    </row>
    <row r="8009" spans="1:13">
      <c r="A8009" s="13">
        <f t="shared" si="125"/>
        <v>1</v>
      </c>
      <c r="B8009">
        <v>3013338</v>
      </c>
      <c r="C8009">
        <v>1380</v>
      </c>
      <c r="D8009">
        <v>1500</v>
      </c>
      <c r="E8009"/>
      <c r="F8009" t="s">
        <v>253</v>
      </c>
      <c r="G8009">
        <v>1</v>
      </c>
      <c r="H8009">
        <v>0</v>
      </c>
      <c r="I8009">
        <v>0</v>
      </c>
      <c r="J8009">
        <v>0</v>
      </c>
      <c r="K8009">
        <v>0</v>
      </c>
      <c r="L8009">
        <v>0</v>
      </c>
      <c r="M8009" t="s">
        <v>5868</v>
      </c>
    </row>
    <row r="8010" spans="1:13">
      <c r="A8010" s="13">
        <f t="shared" si="125"/>
        <v>4</v>
      </c>
      <c r="B8010">
        <v>3013339</v>
      </c>
      <c r="C8010">
        <v>1380</v>
      </c>
      <c r="D8010">
        <v>1501</v>
      </c>
      <c r="E8010"/>
      <c r="F8010" t="s">
        <v>253</v>
      </c>
      <c r="G8010">
        <v>4</v>
      </c>
      <c r="H8010">
        <v>0</v>
      </c>
      <c r="I8010">
        <v>0</v>
      </c>
      <c r="J8010">
        <v>0</v>
      </c>
      <c r="K8010">
        <v>0</v>
      </c>
      <c r="L8010">
        <v>0</v>
      </c>
      <c r="M8010" t="s">
        <v>5869</v>
      </c>
    </row>
    <row r="8011" spans="1:13">
      <c r="A8011" s="13">
        <f t="shared" si="125"/>
        <v>2</v>
      </c>
      <c r="B8011">
        <v>3013340</v>
      </c>
      <c r="C8011">
        <v>1380</v>
      </c>
      <c r="D8011">
        <v>1501</v>
      </c>
      <c r="E8011"/>
      <c r="F8011" t="s">
        <v>253</v>
      </c>
      <c r="G8011">
        <v>2</v>
      </c>
      <c r="H8011">
        <v>0</v>
      </c>
      <c r="I8011">
        <v>0</v>
      </c>
      <c r="J8011">
        <v>0</v>
      </c>
      <c r="K8011">
        <v>0</v>
      </c>
      <c r="L8011">
        <v>0</v>
      </c>
      <c r="M8011" t="s">
        <v>5870</v>
      </c>
    </row>
    <row r="8012" spans="1:13">
      <c r="A8012" s="13">
        <f t="shared" si="125"/>
        <v>3</v>
      </c>
      <c r="B8012">
        <v>3013341</v>
      </c>
      <c r="C8012">
        <v>1380</v>
      </c>
      <c r="D8012">
        <v>1500</v>
      </c>
      <c r="E8012"/>
      <c r="F8012" t="s">
        <v>253</v>
      </c>
      <c r="G8012">
        <v>3</v>
      </c>
      <c r="H8012">
        <v>0</v>
      </c>
      <c r="I8012">
        <v>0</v>
      </c>
      <c r="J8012">
        <v>0</v>
      </c>
      <c r="K8012">
        <v>0</v>
      </c>
      <c r="L8012">
        <v>0</v>
      </c>
      <c r="M8012" t="s">
        <v>5871</v>
      </c>
    </row>
    <row r="8013" spans="1:13">
      <c r="A8013" s="13">
        <f t="shared" si="125"/>
        <v>1</v>
      </c>
      <c r="B8013">
        <v>3013342</v>
      </c>
      <c r="C8013">
        <v>1380</v>
      </c>
      <c r="D8013">
        <v>1500</v>
      </c>
      <c r="E8013"/>
      <c r="F8013" t="s">
        <v>253</v>
      </c>
      <c r="G8013">
        <v>1</v>
      </c>
      <c r="H8013">
        <v>0</v>
      </c>
      <c r="I8013">
        <v>0</v>
      </c>
      <c r="J8013">
        <v>0</v>
      </c>
      <c r="K8013">
        <v>0</v>
      </c>
      <c r="L8013">
        <v>0</v>
      </c>
      <c r="M8013" t="s">
        <v>5872</v>
      </c>
    </row>
    <row r="8014" spans="1:13">
      <c r="A8014" s="13">
        <f t="shared" si="125"/>
        <v>2</v>
      </c>
      <c r="B8014">
        <v>3013343</v>
      </c>
      <c r="C8014">
        <v>1380</v>
      </c>
      <c r="D8014">
        <v>1501</v>
      </c>
      <c r="E8014"/>
      <c r="F8014" t="s">
        <v>253</v>
      </c>
      <c r="G8014">
        <v>2</v>
      </c>
      <c r="H8014">
        <v>0</v>
      </c>
      <c r="I8014">
        <v>0</v>
      </c>
      <c r="J8014">
        <v>0</v>
      </c>
      <c r="K8014">
        <v>0</v>
      </c>
      <c r="L8014">
        <v>0</v>
      </c>
      <c r="M8014" t="s">
        <v>5873</v>
      </c>
    </row>
    <row r="8015" spans="1:13">
      <c r="A8015" s="13">
        <f t="shared" si="125"/>
        <v>2</v>
      </c>
      <c r="B8015">
        <v>3013344</v>
      </c>
      <c r="C8015">
        <v>1380</v>
      </c>
      <c r="D8015">
        <v>1501</v>
      </c>
      <c r="E8015"/>
      <c r="F8015" t="s">
        <v>253</v>
      </c>
      <c r="G8015">
        <v>2</v>
      </c>
      <c r="H8015">
        <v>0</v>
      </c>
      <c r="I8015">
        <v>0</v>
      </c>
      <c r="J8015">
        <v>0</v>
      </c>
      <c r="K8015">
        <v>0</v>
      </c>
      <c r="L8015">
        <v>0</v>
      </c>
      <c r="M8015" t="s">
        <v>5874</v>
      </c>
    </row>
    <row r="8016" spans="1:13">
      <c r="A8016" s="13">
        <f t="shared" si="125"/>
        <v>2</v>
      </c>
      <c r="B8016">
        <v>3013345</v>
      </c>
      <c r="C8016">
        <v>1380</v>
      </c>
      <c r="D8016">
        <v>1501</v>
      </c>
      <c r="E8016"/>
      <c r="F8016" t="s">
        <v>253</v>
      </c>
      <c r="G8016">
        <v>2</v>
      </c>
      <c r="H8016">
        <v>0</v>
      </c>
      <c r="I8016">
        <v>0</v>
      </c>
      <c r="J8016">
        <v>0</v>
      </c>
      <c r="K8016">
        <v>0</v>
      </c>
      <c r="L8016">
        <v>0</v>
      </c>
      <c r="M8016" t="s">
        <v>5875</v>
      </c>
    </row>
    <row r="8017" spans="1:13">
      <c r="A8017" s="13">
        <f t="shared" si="125"/>
        <v>4</v>
      </c>
      <c r="B8017">
        <v>3013346</v>
      </c>
      <c r="C8017">
        <v>1380</v>
      </c>
      <c r="D8017">
        <v>1501</v>
      </c>
      <c r="E8017"/>
      <c r="F8017" t="s">
        <v>253</v>
      </c>
      <c r="G8017">
        <v>4</v>
      </c>
      <c r="H8017">
        <v>0</v>
      </c>
      <c r="I8017">
        <v>0</v>
      </c>
      <c r="J8017">
        <v>0</v>
      </c>
      <c r="K8017">
        <v>0</v>
      </c>
      <c r="L8017">
        <v>0</v>
      </c>
      <c r="M8017" t="s">
        <v>5876</v>
      </c>
    </row>
    <row r="8018" spans="1:13">
      <c r="A8018" s="13">
        <f t="shared" si="125"/>
        <v>4</v>
      </c>
      <c r="B8018">
        <v>3013347</v>
      </c>
      <c r="C8018">
        <v>1380</v>
      </c>
      <c r="D8018">
        <v>1501</v>
      </c>
      <c r="E8018"/>
      <c r="F8018" t="s">
        <v>253</v>
      </c>
      <c r="G8018">
        <v>4</v>
      </c>
      <c r="H8018">
        <v>0</v>
      </c>
      <c r="I8018">
        <v>0</v>
      </c>
      <c r="J8018">
        <v>0</v>
      </c>
      <c r="K8018">
        <v>0</v>
      </c>
      <c r="L8018">
        <v>0</v>
      </c>
      <c r="M8018" t="s">
        <v>5877</v>
      </c>
    </row>
    <row r="8019" spans="1:13">
      <c r="A8019" s="13">
        <f t="shared" si="125"/>
        <v>4</v>
      </c>
      <c r="B8019">
        <v>3013348</v>
      </c>
      <c r="C8019">
        <v>1380</v>
      </c>
      <c r="D8019">
        <v>1501</v>
      </c>
      <c r="E8019"/>
      <c r="F8019" t="s">
        <v>253</v>
      </c>
      <c r="G8019">
        <v>4</v>
      </c>
      <c r="H8019">
        <v>0</v>
      </c>
      <c r="I8019">
        <v>0</v>
      </c>
      <c r="J8019">
        <v>0</v>
      </c>
      <c r="K8019">
        <v>0</v>
      </c>
      <c r="L8019">
        <v>0</v>
      </c>
      <c r="M8019" t="s">
        <v>5878</v>
      </c>
    </row>
    <row r="8020" spans="1:13">
      <c r="A8020" s="13">
        <f t="shared" si="125"/>
        <v>4</v>
      </c>
      <c r="B8020">
        <v>3013349</v>
      </c>
      <c r="C8020">
        <v>1380</v>
      </c>
      <c r="D8020">
        <v>1501</v>
      </c>
      <c r="E8020"/>
      <c r="F8020" t="s">
        <v>253</v>
      </c>
      <c r="G8020">
        <v>4</v>
      </c>
      <c r="H8020">
        <v>0</v>
      </c>
      <c r="I8020">
        <v>0</v>
      </c>
      <c r="J8020">
        <v>0</v>
      </c>
      <c r="K8020">
        <v>0</v>
      </c>
      <c r="L8020">
        <v>0</v>
      </c>
      <c r="M8020" t="s">
        <v>5879</v>
      </c>
    </row>
    <row r="8021" spans="1:13">
      <c r="A8021" s="13">
        <f t="shared" si="125"/>
        <v>2</v>
      </c>
      <c r="B8021">
        <v>3013350</v>
      </c>
      <c r="C8021">
        <v>1380</v>
      </c>
      <c r="D8021">
        <v>1501</v>
      </c>
      <c r="E8021"/>
      <c r="F8021" t="s">
        <v>253</v>
      </c>
      <c r="G8021">
        <v>2</v>
      </c>
      <c r="H8021">
        <v>0</v>
      </c>
      <c r="I8021">
        <v>0</v>
      </c>
      <c r="J8021">
        <v>0</v>
      </c>
      <c r="K8021">
        <v>0</v>
      </c>
      <c r="L8021">
        <v>0</v>
      </c>
      <c r="M8021" t="s">
        <v>5880</v>
      </c>
    </row>
    <row r="8022" spans="1:13">
      <c r="A8022" s="13">
        <f t="shared" si="125"/>
        <v>5</v>
      </c>
      <c r="B8022">
        <v>3013351</v>
      </c>
      <c r="C8022">
        <v>1380</v>
      </c>
      <c r="D8022">
        <v>1500</v>
      </c>
      <c r="E8022"/>
      <c r="F8022" t="s">
        <v>253</v>
      </c>
      <c r="G8022">
        <v>5</v>
      </c>
      <c r="H8022">
        <v>0</v>
      </c>
      <c r="I8022">
        <v>0</v>
      </c>
      <c r="J8022">
        <v>0</v>
      </c>
      <c r="K8022">
        <v>0</v>
      </c>
      <c r="L8022">
        <v>0</v>
      </c>
      <c r="M8022" t="s">
        <v>7778</v>
      </c>
    </row>
    <row r="8023" spans="1:13">
      <c r="A8023" s="13">
        <f t="shared" si="125"/>
        <v>2</v>
      </c>
      <c r="B8023">
        <v>3013352</v>
      </c>
      <c r="C8023">
        <v>1380</v>
      </c>
      <c r="D8023">
        <v>1500</v>
      </c>
      <c r="E8023"/>
      <c r="F8023" t="s">
        <v>253</v>
      </c>
      <c r="G8023">
        <v>2</v>
      </c>
      <c r="H8023">
        <v>0</v>
      </c>
      <c r="I8023">
        <v>0</v>
      </c>
      <c r="J8023">
        <v>0</v>
      </c>
      <c r="K8023">
        <v>0</v>
      </c>
      <c r="L8023">
        <v>0</v>
      </c>
      <c r="M8023" t="s">
        <v>5881</v>
      </c>
    </row>
    <row r="8024" spans="1:13">
      <c r="A8024" s="13">
        <f t="shared" si="125"/>
        <v>1</v>
      </c>
      <c r="B8024">
        <v>3013353</v>
      </c>
      <c r="C8024">
        <v>1380</v>
      </c>
      <c r="D8024">
        <v>1500</v>
      </c>
      <c r="E8024"/>
      <c r="F8024" t="s">
        <v>253</v>
      </c>
      <c r="G8024">
        <v>1</v>
      </c>
      <c r="H8024">
        <v>0</v>
      </c>
      <c r="I8024">
        <v>0</v>
      </c>
      <c r="J8024">
        <v>0</v>
      </c>
      <c r="K8024">
        <v>0</v>
      </c>
      <c r="L8024">
        <v>0</v>
      </c>
      <c r="M8024" t="s">
        <v>5882</v>
      </c>
    </row>
    <row r="8025" spans="1:13">
      <c r="A8025" s="13">
        <f t="shared" si="125"/>
        <v>2</v>
      </c>
      <c r="B8025">
        <v>3013354</v>
      </c>
      <c r="C8025">
        <v>1380</v>
      </c>
      <c r="D8025">
        <v>1501</v>
      </c>
      <c r="E8025"/>
      <c r="F8025" t="s">
        <v>253</v>
      </c>
      <c r="G8025">
        <v>2</v>
      </c>
      <c r="H8025">
        <v>0</v>
      </c>
      <c r="I8025">
        <v>0</v>
      </c>
      <c r="J8025">
        <v>0</v>
      </c>
      <c r="K8025">
        <v>0</v>
      </c>
      <c r="L8025">
        <v>0</v>
      </c>
      <c r="M8025" t="s">
        <v>5883</v>
      </c>
    </row>
    <row r="8026" spans="1:13">
      <c r="A8026" s="13">
        <f t="shared" si="125"/>
        <v>1</v>
      </c>
      <c r="B8026">
        <v>3013355</v>
      </c>
      <c r="C8026">
        <v>1380</v>
      </c>
      <c r="D8026">
        <v>1500</v>
      </c>
      <c r="E8026"/>
      <c r="F8026" t="s">
        <v>253</v>
      </c>
      <c r="G8026">
        <v>1</v>
      </c>
      <c r="H8026">
        <v>0</v>
      </c>
      <c r="I8026">
        <v>0</v>
      </c>
      <c r="J8026">
        <v>0</v>
      </c>
      <c r="K8026">
        <v>0</v>
      </c>
      <c r="L8026">
        <v>0</v>
      </c>
      <c r="M8026" t="s">
        <v>5884</v>
      </c>
    </row>
    <row r="8027" spans="1:13">
      <c r="A8027" s="13">
        <f t="shared" si="125"/>
        <v>3</v>
      </c>
      <c r="B8027">
        <v>3013356</v>
      </c>
      <c r="C8027">
        <v>1380</v>
      </c>
      <c r="D8027">
        <v>1500</v>
      </c>
      <c r="E8027"/>
      <c r="F8027" t="s">
        <v>253</v>
      </c>
      <c r="G8027">
        <v>3</v>
      </c>
      <c r="H8027">
        <v>0</v>
      </c>
      <c r="I8027">
        <v>0</v>
      </c>
      <c r="J8027">
        <v>0</v>
      </c>
      <c r="K8027">
        <v>0</v>
      </c>
      <c r="L8027">
        <v>0</v>
      </c>
      <c r="M8027" t="s">
        <v>5885</v>
      </c>
    </row>
    <row r="8028" spans="1:13">
      <c r="A8028" s="13">
        <f t="shared" si="125"/>
        <v>1</v>
      </c>
      <c r="B8028">
        <v>3013357</v>
      </c>
      <c r="C8028">
        <v>1380</v>
      </c>
      <c r="D8028">
        <v>1500</v>
      </c>
      <c r="E8028"/>
      <c r="F8028" t="s">
        <v>253</v>
      </c>
      <c r="G8028">
        <v>1</v>
      </c>
      <c r="H8028">
        <v>0</v>
      </c>
      <c r="I8028">
        <v>0</v>
      </c>
      <c r="J8028">
        <v>0</v>
      </c>
      <c r="K8028">
        <v>0</v>
      </c>
      <c r="L8028">
        <v>0</v>
      </c>
      <c r="M8028" t="s">
        <v>5886</v>
      </c>
    </row>
    <row r="8029" spans="1:13">
      <c r="A8029" s="13">
        <f t="shared" si="125"/>
        <v>4</v>
      </c>
      <c r="B8029">
        <v>3013358</v>
      </c>
      <c r="C8029">
        <v>1380</v>
      </c>
      <c r="D8029">
        <v>1501</v>
      </c>
      <c r="E8029"/>
      <c r="F8029" t="s">
        <v>253</v>
      </c>
      <c r="G8029">
        <v>4</v>
      </c>
      <c r="H8029">
        <v>0</v>
      </c>
      <c r="I8029">
        <v>0</v>
      </c>
      <c r="J8029">
        <v>0</v>
      </c>
      <c r="K8029">
        <v>0</v>
      </c>
      <c r="L8029">
        <v>0</v>
      </c>
      <c r="M8029" t="s">
        <v>5887</v>
      </c>
    </row>
    <row r="8030" spans="1:13">
      <c r="A8030" s="13">
        <f t="shared" si="125"/>
        <v>4</v>
      </c>
      <c r="B8030">
        <v>3013359</v>
      </c>
      <c r="C8030">
        <v>1380</v>
      </c>
      <c r="D8030">
        <v>1501</v>
      </c>
      <c r="E8030"/>
      <c r="F8030" t="s">
        <v>253</v>
      </c>
      <c r="G8030">
        <v>4</v>
      </c>
      <c r="H8030">
        <v>0</v>
      </c>
      <c r="I8030">
        <v>0</v>
      </c>
      <c r="J8030">
        <v>0</v>
      </c>
      <c r="K8030">
        <v>0</v>
      </c>
      <c r="L8030">
        <v>0</v>
      </c>
      <c r="M8030" t="s">
        <v>5888</v>
      </c>
    </row>
    <row r="8031" spans="1:13">
      <c r="A8031" s="13">
        <f t="shared" si="125"/>
        <v>2</v>
      </c>
      <c r="B8031">
        <v>3013360</v>
      </c>
      <c r="C8031">
        <v>1380</v>
      </c>
      <c r="D8031">
        <v>1500</v>
      </c>
      <c r="E8031"/>
      <c r="F8031" t="s">
        <v>253</v>
      </c>
      <c r="G8031">
        <v>2</v>
      </c>
      <c r="H8031">
        <v>0</v>
      </c>
      <c r="I8031">
        <v>0</v>
      </c>
      <c r="J8031">
        <v>0</v>
      </c>
      <c r="K8031">
        <v>0</v>
      </c>
      <c r="L8031">
        <v>0</v>
      </c>
      <c r="M8031" t="s">
        <v>5889</v>
      </c>
    </row>
    <row r="8032" spans="1:13">
      <c r="A8032" s="13">
        <f t="shared" si="125"/>
        <v>3</v>
      </c>
      <c r="B8032">
        <v>3013361</v>
      </c>
      <c r="C8032">
        <v>1380</v>
      </c>
      <c r="D8032">
        <v>1500</v>
      </c>
      <c r="E8032"/>
      <c r="F8032" t="s">
        <v>253</v>
      </c>
      <c r="G8032">
        <v>3</v>
      </c>
      <c r="H8032">
        <v>0</v>
      </c>
      <c r="I8032">
        <v>0</v>
      </c>
      <c r="J8032">
        <v>0</v>
      </c>
      <c r="K8032">
        <v>0</v>
      </c>
      <c r="L8032">
        <v>0</v>
      </c>
      <c r="M8032" t="s">
        <v>5890</v>
      </c>
    </row>
    <row r="8033" spans="1:13">
      <c r="A8033" s="13">
        <f t="shared" si="125"/>
        <v>3</v>
      </c>
      <c r="B8033">
        <v>3013362</v>
      </c>
      <c r="C8033">
        <v>1380</v>
      </c>
      <c r="D8033">
        <v>1500</v>
      </c>
      <c r="E8033"/>
      <c r="F8033" t="s">
        <v>253</v>
      </c>
      <c r="G8033">
        <v>3</v>
      </c>
      <c r="H8033">
        <v>0</v>
      </c>
      <c r="I8033">
        <v>0</v>
      </c>
      <c r="J8033">
        <v>0</v>
      </c>
      <c r="K8033">
        <v>0</v>
      </c>
      <c r="L8033">
        <v>0</v>
      </c>
      <c r="M8033" t="s">
        <v>5891</v>
      </c>
    </row>
    <row r="8034" spans="1:13">
      <c r="A8034" s="13">
        <f t="shared" si="125"/>
        <v>2</v>
      </c>
      <c r="B8034">
        <v>3013363</v>
      </c>
      <c r="C8034">
        <v>1380</v>
      </c>
      <c r="D8034">
        <v>1500</v>
      </c>
      <c r="E8034"/>
      <c r="F8034" t="s">
        <v>253</v>
      </c>
      <c r="G8034">
        <v>2</v>
      </c>
      <c r="H8034">
        <v>0</v>
      </c>
      <c r="I8034">
        <v>0</v>
      </c>
      <c r="J8034">
        <v>0</v>
      </c>
      <c r="K8034">
        <v>0</v>
      </c>
      <c r="L8034">
        <v>0</v>
      </c>
      <c r="M8034" t="s">
        <v>5892</v>
      </c>
    </row>
    <row r="8035" spans="1:13">
      <c r="A8035" s="13">
        <f t="shared" si="125"/>
        <v>2</v>
      </c>
      <c r="B8035">
        <v>3013364</v>
      </c>
      <c r="C8035">
        <v>1400</v>
      </c>
      <c r="D8035">
        <v>1500</v>
      </c>
      <c r="E8035"/>
      <c r="F8035" t="s">
        <v>253</v>
      </c>
      <c r="G8035">
        <v>2</v>
      </c>
      <c r="H8035">
        <v>0</v>
      </c>
      <c r="I8035">
        <v>0</v>
      </c>
      <c r="J8035">
        <v>0</v>
      </c>
      <c r="K8035">
        <v>0</v>
      </c>
      <c r="L8035">
        <v>0</v>
      </c>
      <c r="M8035" t="s">
        <v>5893</v>
      </c>
    </row>
    <row r="8036" spans="1:13">
      <c r="A8036" s="13">
        <f t="shared" si="125"/>
        <v>5</v>
      </c>
      <c r="B8036">
        <v>3013366</v>
      </c>
      <c r="C8036">
        <v>1400</v>
      </c>
      <c r="D8036">
        <v>1500</v>
      </c>
      <c r="E8036"/>
      <c r="F8036" t="s">
        <v>253</v>
      </c>
      <c r="G8036">
        <v>5</v>
      </c>
      <c r="H8036">
        <v>0</v>
      </c>
      <c r="I8036">
        <v>0</v>
      </c>
      <c r="J8036">
        <v>0</v>
      </c>
      <c r="K8036">
        <v>0</v>
      </c>
      <c r="L8036">
        <v>0</v>
      </c>
      <c r="M8036" t="s">
        <v>9050</v>
      </c>
    </row>
    <row r="8037" spans="1:13">
      <c r="A8037" s="13">
        <f t="shared" si="125"/>
        <v>1</v>
      </c>
      <c r="B8037">
        <v>3013367</v>
      </c>
      <c r="C8037">
        <v>1380</v>
      </c>
      <c r="D8037">
        <v>1500</v>
      </c>
      <c r="E8037"/>
      <c r="F8037" t="s">
        <v>253</v>
      </c>
      <c r="G8037">
        <v>1</v>
      </c>
      <c r="H8037">
        <v>0</v>
      </c>
      <c r="I8037">
        <v>0</v>
      </c>
      <c r="J8037">
        <v>0</v>
      </c>
      <c r="K8037">
        <v>0</v>
      </c>
      <c r="L8037">
        <v>0</v>
      </c>
      <c r="M8037" t="s">
        <v>5894</v>
      </c>
    </row>
    <row r="8038" spans="1:13">
      <c r="A8038" s="13">
        <f t="shared" si="125"/>
        <v>2</v>
      </c>
      <c r="B8038">
        <v>3013368</v>
      </c>
      <c r="C8038">
        <v>1380</v>
      </c>
      <c r="D8038">
        <v>1501</v>
      </c>
      <c r="E8038"/>
      <c r="F8038" t="s">
        <v>253</v>
      </c>
      <c r="G8038">
        <v>2</v>
      </c>
      <c r="H8038">
        <v>0</v>
      </c>
      <c r="I8038">
        <v>0</v>
      </c>
      <c r="J8038">
        <v>0</v>
      </c>
      <c r="K8038">
        <v>0</v>
      </c>
      <c r="L8038">
        <v>0</v>
      </c>
      <c r="M8038" t="s">
        <v>5895</v>
      </c>
    </row>
    <row r="8039" spans="1:13">
      <c r="A8039" s="13">
        <f t="shared" si="125"/>
        <v>4</v>
      </c>
      <c r="B8039">
        <v>3013369</v>
      </c>
      <c r="C8039">
        <v>1380</v>
      </c>
      <c r="D8039">
        <v>1501</v>
      </c>
      <c r="E8039"/>
      <c r="F8039" t="s">
        <v>253</v>
      </c>
      <c r="G8039">
        <v>4</v>
      </c>
      <c r="H8039">
        <v>0</v>
      </c>
      <c r="I8039">
        <v>0</v>
      </c>
      <c r="J8039">
        <v>0</v>
      </c>
      <c r="K8039">
        <v>0</v>
      </c>
      <c r="L8039">
        <v>0</v>
      </c>
      <c r="M8039" t="s">
        <v>5896</v>
      </c>
    </row>
    <row r="8040" spans="1:13">
      <c r="A8040" s="13">
        <f t="shared" si="125"/>
        <v>1</v>
      </c>
      <c r="B8040">
        <v>3013370</v>
      </c>
      <c r="C8040">
        <v>1380</v>
      </c>
      <c r="D8040">
        <v>1500</v>
      </c>
      <c r="E8040"/>
      <c r="F8040" t="s">
        <v>253</v>
      </c>
      <c r="G8040">
        <v>1</v>
      </c>
      <c r="H8040">
        <v>0</v>
      </c>
      <c r="I8040">
        <v>0</v>
      </c>
      <c r="J8040">
        <v>0</v>
      </c>
      <c r="K8040">
        <v>0</v>
      </c>
      <c r="L8040">
        <v>0</v>
      </c>
      <c r="M8040" t="s">
        <v>5897</v>
      </c>
    </row>
    <row r="8041" spans="1:13">
      <c r="A8041" s="13">
        <f t="shared" si="125"/>
        <v>4</v>
      </c>
      <c r="B8041">
        <v>3013371</v>
      </c>
      <c r="C8041">
        <v>1380</v>
      </c>
      <c r="D8041">
        <v>1501</v>
      </c>
      <c r="E8041"/>
      <c r="F8041" t="s">
        <v>253</v>
      </c>
      <c r="G8041">
        <v>4</v>
      </c>
      <c r="H8041">
        <v>0</v>
      </c>
      <c r="I8041">
        <v>0</v>
      </c>
      <c r="J8041">
        <v>0</v>
      </c>
      <c r="K8041">
        <v>0</v>
      </c>
      <c r="L8041">
        <v>0</v>
      </c>
      <c r="M8041" t="s">
        <v>5898</v>
      </c>
    </row>
    <row r="8042" spans="1:13">
      <c r="A8042" s="13">
        <f t="shared" si="125"/>
        <v>2</v>
      </c>
      <c r="B8042">
        <v>3013372</v>
      </c>
      <c r="C8042">
        <v>1380</v>
      </c>
      <c r="D8042">
        <v>1501</v>
      </c>
      <c r="E8042"/>
      <c r="F8042" t="s">
        <v>253</v>
      </c>
      <c r="G8042">
        <v>2</v>
      </c>
      <c r="H8042">
        <v>0</v>
      </c>
      <c r="I8042">
        <v>0</v>
      </c>
      <c r="J8042">
        <v>0</v>
      </c>
      <c r="K8042">
        <v>0</v>
      </c>
      <c r="L8042">
        <v>0</v>
      </c>
      <c r="M8042" t="s">
        <v>5899</v>
      </c>
    </row>
    <row r="8043" spans="1:13">
      <c r="A8043" s="13">
        <f t="shared" si="125"/>
        <v>2</v>
      </c>
      <c r="B8043">
        <v>3013373</v>
      </c>
      <c r="C8043">
        <v>1380</v>
      </c>
      <c r="D8043">
        <v>1501</v>
      </c>
      <c r="E8043"/>
      <c r="F8043" t="s">
        <v>253</v>
      </c>
      <c r="G8043">
        <v>2</v>
      </c>
      <c r="H8043">
        <v>0</v>
      </c>
      <c r="I8043">
        <v>0</v>
      </c>
      <c r="J8043">
        <v>0</v>
      </c>
      <c r="K8043">
        <v>0</v>
      </c>
      <c r="L8043">
        <v>0</v>
      </c>
      <c r="M8043" t="s">
        <v>5900</v>
      </c>
    </row>
    <row r="8044" spans="1:13">
      <c r="A8044" s="13">
        <f t="shared" si="125"/>
        <v>2</v>
      </c>
      <c r="B8044">
        <v>3013374</v>
      </c>
      <c r="C8044">
        <v>1380</v>
      </c>
      <c r="D8044">
        <v>1501</v>
      </c>
      <c r="E8044"/>
      <c r="F8044" t="s">
        <v>253</v>
      </c>
      <c r="G8044">
        <v>2</v>
      </c>
      <c r="H8044">
        <v>0</v>
      </c>
      <c r="I8044">
        <v>0</v>
      </c>
      <c r="J8044">
        <v>0</v>
      </c>
      <c r="K8044">
        <v>0</v>
      </c>
      <c r="L8044">
        <v>0</v>
      </c>
      <c r="M8044" t="s">
        <v>5901</v>
      </c>
    </row>
    <row r="8045" spans="1:13">
      <c r="A8045" s="13">
        <f t="shared" si="125"/>
        <v>1</v>
      </c>
      <c r="B8045">
        <v>3013375</v>
      </c>
      <c r="C8045">
        <v>1380</v>
      </c>
      <c r="D8045">
        <v>1500</v>
      </c>
      <c r="E8045"/>
      <c r="F8045" t="s">
        <v>253</v>
      </c>
      <c r="G8045">
        <v>1</v>
      </c>
      <c r="H8045">
        <v>0</v>
      </c>
      <c r="I8045">
        <v>0</v>
      </c>
      <c r="J8045">
        <v>0</v>
      </c>
      <c r="K8045">
        <v>0</v>
      </c>
      <c r="L8045">
        <v>0</v>
      </c>
      <c r="M8045" t="s">
        <v>5902</v>
      </c>
    </row>
    <row r="8046" spans="1:13">
      <c r="A8046" s="13">
        <f t="shared" si="125"/>
        <v>4</v>
      </c>
      <c r="B8046">
        <v>3013376</v>
      </c>
      <c r="C8046">
        <v>1380</v>
      </c>
      <c r="D8046">
        <v>1501</v>
      </c>
      <c r="E8046"/>
      <c r="F8046" t="s">
        <v>253</v>
      </c>
      <c r="G8046">
        <v>4</v>
      </c>
      <c r="H8046">
        <v>0</v>
      </c>
      <c r="I8046">
        <v>0</v>
      </c>
      <c r="J8046">
        <v>0</v>
      </c>
      <c r="K8046">
        <v>0</v>
      </c>
      <c r="L8046">
        <v>0</v>
      </c>
      <c r="M8046" t="s">
        <v>5903</v>
      </c>
    </row>
    <row r="8047" spans="1:13">
      <c r="A8047" s="13">
        <f t="shared" si="125"/>
        <v>4</v>
      </c>
      <c r="B8047">
        <v>3013377</v>
      </c>
      <c r="C8047">
        <v>1380</v>
      </c>
      <c r="D8047">
        <v>1501</v>
      </c>
      <c r="E8047"/>
      <c r="F8047" t="s">
        <v>253</v>
      </c>
      <c r="G8047">
        <v>4</v>
      </c>
      <c r="H8047">
        <v>0</v>
      </c>
      <c r="I8047">
        <v>0</v>
      </c>
      <c r="J8047">
        <v>0</v>
      </c>
      <c r="K8047">
        <v>0</v>
      </c>
      <c r="L8047">
        <v>0</v>
      </c>
      <c r="M8047" t="s">
        <v>5904</v>
      </c>
    </row>
    <row r="8048" spans="1:13">
      <c r="A8048" s="13">
        <f t="shared" si="125"/>
        <v>4</v>
      </c>
      <c r="B8048">
        <v>3013378</v>
      </c>
      <c r="C8048">
        <v>1380</v>
      </c>
      <c r="D8048">
        <v>1500</v>
      </c>
      <c r="E8048"/>
      <c r="F8048" t="s">
        <v>253</v>
      </c>
      <c r="G8048">
        <v>4</v>
      </c>
      <c r="H8048">
        <v>0</v>
      </c>
      <c r="I8048">
        <v>0</v>
      </c>
      <c r="J8048">
        <v>0</v>
      </c>
      <c r="K8048">
        <v>0</v>
      </c>
      <c r="L8048">
        <v>0</v>
      </c>
      <c r="M8048" t="s">
        <v>5905</v>
      </c>
    </row>
    <row r="8049" spans="1:13">
      <c r="A8049" s="13">
        <f t="shared" si="125"/>
        <v>2</v>
      </c>
      <c r="B8049">
        <v>3013379</v>
      </c>
      <c r="C8049">
        <v>1380</v>
      </c>
      <c r="D8049">
        <v>1500</v>
      </c>
      <c r="E8049"/>
      <c r="F8049" t="s">
        <v>253</v>
      </c>
      <c r="G8049">
        <v>2</v>
      </c>
      <c r="H8049">
        <v>0</v>
      </c>
      <c r="I8049">
        <v>0</v>
      </c>
      <c r="J8049">
        <v>0</v>
      </c>
      <c r="K8049">
        <v>0</v>
      </c>
      <c r="L8049">
        <v>0</v>
      </c>
      <c r="M8049" t="s">
        <v>5906</v>
      </c>
    </row>
    <row r="8050" spans="1:13">
      <c r="A8050" s="13">
        <f t="shared" si="125"/>
        <v>2</v>
      </c>
      <c r="B8050">
        <v>3013380</v>
      </c>
      <c r="C8050">
        <v>1380</v>
      </c>
      <c r="D8050">
        <v>1500</v>
      </c>
      <c r="E8050"/>
      <c r="F8050" t="s">
        <v>253</v>
      </c>
      <c r="G8050">
        <v>2</v>
      </c>
      <c r="H8050">
        <v>0</v>
      </c>
      <c r="I8050">
        <v>0</v>
      </c>
      <c r="J8050">
        <v>0</v>
      </c>
      <c r="K8050">
        <v>0</v>
      </c>
      <c r="L8050">
        <v>0</v>
      </c>
      <c r="M8050" t="s">
        <v>5907</v>
      </c>
    </row>
    <row r="8051" spans="1:13">
      <c r="A8051" s="13">
        <f t="shared" si="125"/>
        <v>2</v>
      </c>
      <c r="B8051">
        <v>3013381</v>
      </c>
      <c r="C8051">
        <v>1380</v>
      </c>
      <c r="D8051">
        <v>1500</v>
      </c>
      <c r="E8051"/>
      <c r="F8051" t="s">
        <v>253</v>
      </c>
      <c r="G8051">
        <v>2</v>
      </c>
      <c r="H8051">
        <v>0</v>
      </c>
      <c r="I8051">
        <v>0</v>
      </c>
      <c r="J8051">
        <v>0</v>
      </c>
      <c r="K8051">
        <v>0</v>
      </c>
      <c r="L8051">
        <v>0</v>
      </c>
      <c r="M8051" t="s">
        <v>5908</v>
      </c>
    </row>
    <row r="8052" spans="1:13">
      <c r="A8052" s="13">
        <f t="shared" si="125"/>
        <v>2</v>
      </c>
      <c r="B8052">
        <v>3013382</v>
      </c>
      <c r="C8052">
        <v>1380</v>
      </c>
      <c r="D8052">
        <v>1501</v>
      </c>
      <c r="E8052"/>
      <c r="F8052" t="s">
        <v>253</v>
      </c>
      <c r="G8052">
        <v>2</v>
      </c>
      <c r="H8052">
        <v>0</v>
      </c>
      <c r="I8052">
        <v>0</v>
      </c>
      <c r="J8052">
        <v>0</v>
      </c>
      <c r="K8052">
        <v>0</v>
      </c>
      <c r="L8052">
        <v>0</v>
      </c>
      <c r="M8052" t="s">
        <v>5909</v>
      </c>
    </row>
    <row r="8053" spans="1:13">
      <c r="A8053" s="13">
        <f t="shared" si="125"/>
        <v>8</v>
      </c>
      <c r="B8053">
        <v>3013383</v>
      </c>
      <c r="C8053">
        <v>1380</v>
      </c>
      <c r="D8053">
        <v>1501</v>
      </c>
      <c r="E8053"/>
      <c r="F8053" t="s">
        <v>253</v>
      </c>
      <c r="G8053">
        <v>8</v>
      </c>
      <c r="H8053">
        <v>0</v>
      </c>
      <c r="I8053">
        <v>0</v>
      </c>
      <c r="J8053">
        <v>0</v>
      </c>
      <c r="K8053">
        <v>0</v>
      </c>
      <c r="L8053">
        <v>0</v>
      </c>
      <c r="M8053" t="s">
        <v>5910</v>
      </c>
    </row>
    <row r="8054" spans="1:13">
      <c r="A8054" s="13">
        <f t="shared" si="125"/>
        <v>4</v>
      </c>
      <c r="B8054">
        <v>3013384</v>
      </c>
      <c r="C8054">
        <v>1380</v>
      </c>
      <c r="D8054">
        <v>1501</v>
      </c>
      <c r="E8054"/>
      <c r="F8054" t="s">
        <v>253</v>
      </c>
      <c r="G8054">
        <v>4</v>
      </c>
      <c r="H8054">
        <v>0</v>
      </c>
      <c r="I8054">
        <v>0</v>
      </c>
      <c r="J8054">
        <v>0</v>
      </c>
      <c r="K8054">
        <v>0</v>
      </c>
      <c r="L8054">
        <v>0</v>
      </c>
      <c r="M8054" t="s">
        <v>5911</v>
      </c>
    </row>
    <row r="8055" spans="1:13">
      <c r="A8055" s="13">
        <f t="shared" si="125"/>
        <v>4</v>
      </c>
      <c r="B8055">
        <v>3013385</v>
      </c>
      <c r="C8055">
        <v>1380</v>
      </c>
      <c r="D8055">
        <v>1501</v>
      </c>
      <c r="E8055"/>
      <c r="F8055" t="s">
        <v>253</v>
      </c>
      <c r="G8055">
        <v>4</v>
      </c>
      <c r="H8055">
        <v>0</v>
      </c>
      <c r="I8055">
        <v>0</v>
      </c>
      <c r="J8055">
        <v>0</v>
      </c>
      <c r="K8055">
        <v>0</v>
      </c>
      <c r="L8055">
        <v>0</v>
      </c>
      <c r="M8055" t="s">
        <v>5912</v>
      </c>
    </row>
    <row r="8056" spans="1:13">
      <c r="A8056" s="13">
        <f t="shared" si="125"/>
        <v>2</v>
      </c>
      <c r="B8056">
        <v>3013386</v>
      </c>
      <c r="C8056">
        <v>1380</v>
      </c>
      <c r="D8056">
        <v>1501</v>
      </c>
      <c r="E8056"/>
      <c r="F8056" t="s">
        <v>253</v>
      </c>
      <c r="G8056">
        <v>2</v>
      </c>
      <c r="H8056">
        <v>0</v>
      </c>
      <c r="I8056">
        <v>0</v>
      </c>
      <c r="J8056">
        <v>0</v>
      </c>
      <c r="K8056">
        <v>0</v>
      </c>
      <c r="L8056">
        <v>0</v>
      </c>
      <c r="M8056" t="s">
        <v>5913</v>
      </c>
    </row>
    <row r="8057" spans="1:13">
      <c r="A8057" s="13">
        <f t="shared" si="125"/>
        <v>1</v>
      </c>
      <c r="B8057">
        <v>3013387</v>
      </c>
      <c r="C8057">
        <v>1380</v>
      </c>
      <c r="D8057">
        <v>1501</v>
      </c>
      <c r="E8057"/>
      <c r="F8057" t="s">
        <v>253</v>
      </c>
      <c r="G8057">
        <v>1</v>
      </c>
      <c r="H8057">
        <v>0</v>
      </c>
      <c r="I8057">
        <v>0</v>
      </c>
      <c r="J8057">
        <v>0</v>
      </c>
      <c r="K8057">
        <v>0</v>
      </c>
      <c r="L8057">
        <v>0</v>
      </c>
      <c r="M8057" t="s">
        <v>5914</v>
      </c>
    </row>
    <row r="8058" spans="1:13">
      <c r="A8058" s="13">
        <f t="shared" si="125"/>
        <v>2</v>
      </c>
      <c r="B8058">
        <v>3013389</v>
      </c>
      <c r="C8058">
        <v>1380</v>
      </c>
      <c r="D8058">
        <v>1501</v>
      </c>
      <c r="E8058"/>
      <c r="F8058" t="s">
        <v>253</v>
      </c>
      <c r="G8058">
        <v>2</v>
      </c>
      <c r="H8058">
        <v>0</v>
      </c>
      <c r="I8058">
        <v>0</v>
      </c>
      <c r="J8058">
        <v>0</v>
      </c>
      <c r="K8058">
        <v>0</v>
      </c>
      <c r="L8058">
        <v>0</v>
      </c>
      <c r="M8058" t="s">
        <v>5915</v>
      </c>
    </row>
    <row r="8059" spans="1:13">
      <c r="A8059" s="13">
        <f t="shared" si="125"/>
        <v>4</v>
      </c>
      <c r="B8059">
        <v>3013390</v>
      </c>
      <c r="C8059">
        <v>1380</v>
      </c>
      <c r="D8059">
        <v>1501</v>
      </c>
      <c r="E8059"/>
      <c r="F8059" t="s">
        <v>253</v>
      </c>
      <c r="G8059">
        <v>4</v>
      </c>
      <c r="H8059">
        <v>0</v>
      </c>
      <c r="I8059">
        <v>0</v>
      </c>
      <c r="J8059">
        <v>0</v>
      </c>
      <c r="K8059">
        <v>0</v>
      </c>
      <c r="L8059">
        <v>0</v>
      </c>
      <c r="M8059" t="s">
        <v>5916</v>
      </c>
    </row>
    <row r="8060" spans="1:13">
      <c r="A8060" s="13">
        <f t="shared" si="125"/>
        <v>1</v>
      </c>
      <c r="B8060">
        <v>3013391</v>
      </c>
      <c r="C8060">
        <v>1380</v>
      </c>
      <c r="D8060">
        <v>1500</v>
      </c>
      <c r="E8060"/>
      <c r="F8060" t="s">
        <v>253</v>
      </c>
      <c r="G8060">
        <v>1</v>
      </c>
      <c r="H8060">
        <v>0</v>
      </c>
      <c r="I8060">
        <v>0</v>
      </c>
      <c r="J8060">
        <v>0</v>
      </c>
      <c r="K8060">
        <v>0</v>
      </c>
      <c r="L8060">
        <v>0</v>
      </c>
      <c r="M8060" t="s">
        <v>5917</v>
      </c>
    </row>
    <row r="8061" spans="1:13">
      <c r="A8061" s="13">
        <f t="shared" si="125"/>
        <v>1</v>
      </c>
      <c r="B8061">
        <v>3013392</v>
      </c>
      <c r="C8061">
        <v>1380</v>
      </c>
      <c r="D8061">
        <v>1500</v>
      </c>
      <c r="E8061"/>
      <c r="F8061" t="s">
        <v>253</v>
      </c>
      <c r="G8061">
        <v>1</v>
      </c>
      <c r="H8061">
        <v>0</v>
      </c>
      <c r="I8061">
        <v>0</v>
      </c>
      <c r="J8061">
        <v>0</v>
      </c>
      <c r="K8061">
        <v>0</v>
      </c>
      <c r="L8061">
        <v>0</v>
      </c>
      <c r="M8061" t="s">
        <v>5918</v>
      </c>
    </row>
    <row r="8062" spans="1:13">
      <c r="A8062" s="13">
        <f t="shared" si="125"/>
        <v>4</v>
      </c>
      <c r="B8062">
        <v>3013393</v>
      </c>
      <c r="C8062">
        <v>1380</v>
      </c>
      <c r="D8062">
        <v>1501</v>
      </c>
      <c r="E8062"/>
      <c r="F8062" t="s">
        <v>253</v>
      </c>
      <c r="G8062">
        <v>4</v>
      </c>
      <c r="H8062">
        <v>0</v>
      </c>
      <c r="I8062">
        <v>0</v>
      </c>
      <c r="J8062">
        <v>0</v>
      </c>
      <c r="K8062">
        <v>0</v>
      </c>
      <c r="L8062">
        <v>0</v>
      </c>
      <c r="M8062" t="s">
        <v>5919</v>
      </c>
    </row>
    <row r="8063" spans="1:13">
      <c r="A8063" s="13">
        <f t="shared" si="125"/>
        <v>2</v>
      </c>
      <c r="B8063">
        <v>3013394</v>
      </c>
      <c r="C8063">
        <v>1380</v>
      </c>
      <c r="D8063">
        <v>1500</v>
      </c>
      <c r="E8063"/>
      <c r="F8063" t="s">
        <v>253</v>
      </c>
      <c r="G8063">
        <v>2</v>
      </c>
      <c r="H8063">
        <v>0</v>
      </c>
      <c r="I8063">
        <v>0</v>
      </c>
      <c r="J8063">
        <v>0</v>
      </c>
      <c r="K8063">
        <v>0</v>
      </c>
      <c r="L8063">
        <v>0</v>
      </c>
      <c r="M8063" t="s">
        <v>5920</v>
      </c>
    </row>
    <row r="8064" spans="1:13">
      <c r="A8064" s="13">
        <f t="shared" si="125"/>
        <v>4</v>
      </c>
      <c r="B8064">
        <v>3013395</v>
      </c>
      <c r="C8064">
        <v>1380</v>
      </c>
      <c r="D8064">
        <v>1501</v>
      </c>
      <c r="E8064"/>
      <c r="F8064" t="s">
        <v>253</v>
      </c>
      <c r="G8064">
        <v>4</v>
      </c>
      <c r="H8064">
        <v>0</v>
      </c>
      <c r="I8064">
        <v>0</v>
      </c>
      <c r="J8064">
        <v>0</v>
      </c>
      <c r="K8064">
        <v>0</v>
      </c>
      <c r="L8064">
        <v>0</v>
      </c>
      <c r="M8064" t="s">
        <v>5921</v>
      </c>
    </row>
    <row r="8065" spans="1:13">
      <c r="A8065" s="13">
        <f t="shared" si="125"/>
        <v>1</v>
      </c>
      <c r="B8065">
        <v>3013396</v>
      </c>
      <c r="C8065">
        <v>1380</v>
      </c>
      <c r="D8065">
        <v>1500</v>
      </c>
      <c r="E8065"/>
      <c r="F8065" t="s">
        <v>253</v>
      </c>
      <c r="G8065">
        <v>1</v>
      </c>
      <c r="H8065">
        <v>0</v>
      </c>
      <c r="I8065">
        <v>0</v>
      </c>
      <c r="J8065">
        <v>0</v>
      </c>
      <c r="K8065">
        <v>0</v>
      </c>
      <c r="L8065">
        <v>0</v>
      </c>
      <c r="M8065" t="s">
        <v>8580</v>
      </c>
    </row>
    <row r="8066" spans="1:13">
      <c r="A8066" s="13">
        <f t="shared" si="125"/>
        <v>1</v>
      </c>
      <c r="B8066">
        <v>3013397</v>
      </c>
      <c r="C8066">
        <v>1380</v>
      </c>
      <c r="D8066">
        <v>1500</v>
      </c>
      <c r="E8066"/>
      <c r="F8066" t="s">
        <v>253</v>
      </c>
      <c r="G8066">
        <v>1</v>
      </c>
      <c r="H8066">
        <v>0</v>
      </c>
      <c r="I8066">
        <v>0</v>
      </c>
      <c r="J8066">
        <v>0</v>
      </c>
      <c r="K8066">
        <v>0</v>
      </c>
      <c r="L8066">
        <v>0</v>
      </c>
      <c r="M8066" t="s">
        <v>5922</v>
      </c>
    </row>
    <row r="8067" spans="1:13">
      <c r="A8067" s="13">
        <f t="shared" ref="A8067:A8130" si="126">G8067+H8067+I8067</f>
        <v>1</v>
      </c>
      <c r="B8067">
        <v>3013398</v>
      </c>
      <c r="C8067">
        <v>1380</v>
      </c>
      <c r="D8067">
        <v>1501</v>
      </c>
      <c r="E8067"/>
      <c r="F8067" t="s">
        <v>253</v>
      </c>
      <c r="G8067">
        <v>1</v>
      </c>
      <c r="H8067">
        <v>0</v>
      </c>
      <c r="I8067">
        <v>0</v>
      </c>
      <c r="J8067">
        <v>0</v>
      </c>
      <c r="K8067">
        <v>0</v>
      </c>
      <c r="L8067">
        <v>0</v>
      </c>
      <c r="M8067" t="s">
        <v>5923</v>
      </c>
    </row>
    <row r="8068" spans="1:13">
      <c r="A8068" s="13">
        <f t="shared" si="126"/>
        <v>2</v>
      </c>
      <c r="B8068">
        <v>3013399</v>
      </c>
      <c r="C8068">
        <v>1380</v>
      </c>
      <c r="D8068">
        <v>1501</v>
      </c>
      <c r="E8068"/>
      <c r="F8068" t="s">
        <v>253</v>
      </c>
      <c r="G8068">
        <v>2</v>
      </c>
      <c r="H8068">
        <v>0</v>
      </c>
      <c r="I8068">
        <v>0</v>
      </c>
      <c r="J8068">
        <v>0</v>
      </c>
      <c r="K8068">
        <v>0</v>
      </c>
      <c r="L8068">
        <v>0</v>
      </c>
      <c r="M8068" t="s">
        <v>5924</v>
      </c>
    </row>
    <row r="8069" spans="1:13">
      <c r="A8069" s="13">
        <f t="shared" si="126"/>
        <v>2</v>
      </c>
      <c r="B8069">
        <v>3013400</v>
      </c>
      <c r="C8069">
        <v>1380</v>
      </c>
      <c r="D8069">
        <v>1501</v>
      </c>
      <c r="E8069"/>
      <c r="F8069" t="s">
        <v>253</v>
      </c>
      <c r="G8069">
        <v>2</v>
      </c>
      <c r="H8069">
        <v>0</v>
      </c>
      <c r="I8069">
        <v>0</v>
      </c>
      <c r="J8069">
        <v>0</v>
      </c>
      <c r="K8069">
        <v>0</v>
      </c>
      <c r="L8069">
        <v>0</v>
      </c>
      <c r="M8069" t="s">
        <v>5925</v>
      </c>
    </row>
    <row r="8070" spans="1:13">
      <c r="A8070" s="13">
        <f t="shared" si="126"/>
        <v>2</v>
      </c>
      <c r="B8070">
        <v>3013401</v>
      </c>
      <c r="C8070">
        <v>1380</v>
      </c>
      <c r="D8070">
        <v>1501</v>
      </c>
      <c r="E8070"/>
      <c r="F8070" t="s">
        <v>253</v>
      </c>
      <c r="G8070">
        <v>2</v>
      </c>
      <c r="H8070">
        <v>0</v>
      </c>
      <c r="I8070">
        <v>0</v>
      </c>
      <c r="J8070">
        <v>0</v>
      </c>
      <c r="K8070">
        <v>0</v>
      </c>
      <c r="L8070">
        <v>0</v>
      </c>
      <c r="M8070" t="s">
        <v>5926</v>
      </c>
    </row>
    <row r="8071" spans="1:13">
      <c r="A8071" s="13">
        <f t="shared" si="126"/>
        <v>1</v>
      </c>
      <c r="B8071">
        <v>3013402</v>
      </c>
      <c r="C8071">
        <v>1380</v>
      </c>
      <c r="D8071">
        <v>1500</v>
      </c>
      <c r="E8071"/>
      <c r="F8071" t="s">
        <v>253</v>
      </c>
      <c r="G8071">
        <v>1</v>
      </c>
      <c r="H8071">
        <v>0</v>
      </c>
      <c r="I8071">
        <v>0</v>
      </c>
      <c r="J8071">
        <v>0</v>
      </c>
      <c r="K8071">
        <v>0</v>
      </c>
      <c r="L8071">
        <v>0</v>
      </c>
      <c r="M8071" t="s">
        <v>5927</v>
      </c>
    </row>
    <row r="8072" spans="1:13">
      <c r="A8072" s="13">
        <f t="shared" si="126"/>
        <v>1</v>
      </c>
      <c r="B8072">
        <v>3013403</v>
      </c>
      <c r="C8072">
        <v>1380</v>
      </c>
      <c r="D8072">
        <v>1500</v>
      </c>
      <c r="E8072"/>
      <c r="F8072" t="s">
        <v>253</v>
      </c>
      <c r="G8072">
        <v>1</v>
      </c>
      <c r="H8072">
        <v>0</v>
      </c>
      <c r="I8072">
        <v>0</v>
      </c>
      <c r="J8072">
        <v>0</v>
      </c>
      <c r="K8072">
        <v>0</v>
      </c>
      <c r="L8072">
        <v>0</v>
      </c>
      <c r="M8072" t="s">
        <v>8060</v>
      </c>
    </row>
    <row r="8073" spans="1:13">
      <c r="A8073" s="13">
        <f t="shared" si="126"/>
        <v>3</v>
      </c>
      <c r="B8073">
        <v>3013404</v>
      </c>
      <c r="C8073">
        <v>1380</v>
      </c>
      <c r="D8073">
        <v>1500</v>
      </c>
      <c r="E8073"/>
      <c r="F8073" t="s">
        <v>253</v>
      </c>
      <c r="G8073">
        <v>3</v>
      </c>
      <c r="H8073">
        <v>0</v>
      </c>
      <c r="I8073">
        <v>0</v>
      </c>
      <c r="J8073">
        <v>0</v>
      </c>
      <c r="K8073">
        <v>0</v>
      </c>
      <c r="L8073">
        <v>0</v>
      </c>
      <c r="M8073" t="s">
        <v>5928</v>
      </c>
    </row>
    <row r="8074" spans="1:13">
      <c r="A8074" s="13">
        <f t="shared" si="126"/>
        <v>3</v>
      </c>
      <c r="B8074">
        <v>3013405</v>
      </c>
      <c r="C8074">
        <v>1380</v>
      </c>
      <c r="D8074">
        <v>1501</v>
      </c>
      <c r="E8074"/>
      <c r="F8074" t="s">
        <v>253</v>
      </c>
      <c r="G8074">
        <v>3</v>
      </c>
      <c r="H8074">
        <v>0</v>
      </c>
      <c r="I8074">
        <v>0</v>
      </c>
      <c r="J8074">
        <v>0</v>
      </c>
      <c r="K8074">
        <v>0</v>
      </c>
      <c r="L8074">
        <v>0</v>
      </c>
      <c r="M8074" t="s">
        <v>5929</v>
      </c>
    </row>
    <row r="8075" spans="1:13">
      <c r="A8075" s="13">
        <f t="shared" si="126"/>
        <v>3</v>
      </c>
      <c r="B8075">
        <v>3013406</v>
      </c>
      <c r="C8075">
        <v>1380</v>
      </c>
      <c r="D8075">
        <v>1500</v>
      </c>
      <c r="E8075"/>
      <c r="F8075" t="s">
        <v>253</v>
      </c>
      <c r="G8075">
        <v>3</v>
      </c>
      <c r="H8075">
        <v>0</v>
      </c>
      <c r="I8075">
        <v>0</v>
      </c>
      <c r="J8075">
        <v>0</v>
      </c>
      <c r="K8075">
        <v>0</v>
      </c>
      <c r="L8075">
        <v>0</v>
      </c>
      <c r="M8075" t="s">
        <v>5930</v>
      </c>
    </row>
    <row r="8076" spans="1:13">
      <c r="A8076" s="13">
        <f t="shared" si="126"/>
        <v>2</v>
      </c>
      <c r="B8076">
        <v>3013407</v>
      </c>
      <c r="C8076">
        <v>1380</v>
      </c>
      <c r="D8076">
        <v>1501</v>
      </c>
      <c r="E8076"/>
      <c r="F8076" t="s">
        <v>253</v>
      </c>
      <c r="G8076">
        <v>2</v>
      </c>
      <c r="H8076">
        <v>0</v>
      </c>
      <c r="I8076">
        <v>0</v>
      </c>
      <c r="J8076">
        <v>0</v>
      </c>
      <c r="K8076">
        <v>0</v>
      </c>
      <c r="L8076">
        <v>0</v>
      </c>
      <c r="M8076" t="s">
        <v>5931</v>
      </c>
    </row>
    <row r="8077" spans="1:13">
      <c r="A8077" s="13">
        <f t="shared" si="126"/>
        <v>2</v>
      </c>
      <c r="B8077">
        <v>3013408</v>
      </c>
      <c r="C8077">
        <v>1380</v>
      </c>
      <c r="D8077">
        <v>1501</v>
      </c>
      <c r="E8077"/>
      <c r="F8077" t="s">
        <v>253</v>
      </c>
      <c r="G8077">
        <v>2</v>
      </c>
      <c r="H8077">
        <v>0</v>
      </c>
      <c r="I8077">
        <v>0</v>
      </c>
      <c r="J8077">
        <v>0</v>
      </c>
      <c r="K8077">
        <v>0</v>
      </c>
      <c r="L8077">
        <v>0</v>
      </c>
      <c r="M8077" t="s">
        <v>5932</v>
      </c>
    </row>
    <row r="8078" spans="1:13">
      <c r="A8078" s="13">
        <f t="shared" si="126"/>
        <v>2</v>
      </c>
      <c r="B8078">
        <v>3013409</v>
      </c>
      <c r="C8078">
        <v>1380</v>
      </c>
      <c r="D8078">
        <v>1501</v>
      </c>
      <c r="E8078"/>
      <c r="F8078" t="s">
        <v>253</v>
      </c>
      <c r="G8078">
        <v>2</v>
      </c>
      <c r="H8078">
        <v>0</v>
      </c>
      <c r="I8078">
        <v>0</v>
      </c>
      <c r="J8078">
        <v>0</v>
      </c>
      <c r="K8078">
        <v>0</v>
      </c>
      <c r="L8078">
        <v>0</v>
      </c>
      <c r="M8078" t="s">
        <v>5933</v>
      </c>
    </row>
    <row r="8079" spans="1:13">
      <c r="A8079" s="13">
        <f t="shared" si="126"/>
        <v>2</v>
      </c>
      <c r="B8079">
        <v>3013410</v>
      </c>
      <c r="C8079">
        <v>1380</v>
      </c>
      <c r="D8079">
        <v>1501</v>
      </c>
      <c r="E8079"/>
      <c r="F8079" t="s">
        <v>253</v>
      </c>
      <c r="G8079">
        <v>2</v>
      </c>
      <c r="H8079">
        <v>0</v>
      </c>
      <c r="I8079">
        <v>0</v>
      </c>
      <c r="J8079">
        <v>0</v>
      </c>
      <c r="K8079">
        <v>0</v>
      </c>
      <c r="L8079">
        <v>0</v>
      </c>
      <c r="M8079" t="s">
        <v>5934</v>
      </c>
    </row>
    <row r="8080" spans="1:13">
      <c r="A8080" s="13">
        <f t="shared" si="126"/>
        <v>2</v>
      </c>
      <c r="B8080">
        <v>3013411</v>
      </c>
      <c r="C8080">
        <v>1380</v>
      </c>
      <c r="D8080">
        <v>1501</v>
      </c>
      <c r="E8080"/>
      <c r="F8080" t="s">
        <v>253</v>
      </c>
      <c r="G8080">
        <v>2</v>
      </c>
      <c r="H8080">
        <v>0</v>
      </c>
      <c r="I8080">
        <v>0</v>
      </c>
      <c r="J8080">
        <v>0</v>
      </c>
      <c r="K8080">
        <v>0</v>
      </c>
      <c r="L8080">
        <v>0</v>
      </c>
      <c r="M8080" t="s">
        <v>5935</v>
      </c>
    </row>
    <row r="8081" spans="1:13">
      <c r="A8081" s="13">
        <f t="shared" si="126"/>
        <v>2</v>
      </c>
      <c r="B8081">
        <v>3013412</v>
      </c>
      <c r="C8081">
        <v>1380</v>
      </c>
      <c r="D8081">
        <v>1501</v>
      </c>
      <c r="E8081"/>
      <c r="F8081" t="s">
        <v>253</v>
      </c>
      <c r="G8081">
        <v>2</v>
      </c>
      <c r="H8081">
        <v>0</v>
      </c>
      <c r="I8081">
        <v>0</v>
      </c>
      <c r="J8081">
        <v>0</v>
      </c>
      <c r="K8081">
        <v>0</v>
      </c>
      <c r="L8081">
        <v>0</v>
      </c>
      <c r="M8081" t="s">
        <v>5936</v>
      </c>
    </row>
    <row r="8082" spans="1:13">
      <c r="A8082" s="13">
        <f t="shared" si="126"/>
        <v>2</v>
      </c>
      <c r="B8082">
        <v>3013413</v>
      </c>
      <c r="C8082">
        <v>1380</v>
      </c>
      <c r="D8082">
        <v>1501</v>
      </c>
      <c r="E8082"/>
      <c r="F8082" t="s">
        <v>253</v>
      </c>
      <c r="G8082">
        <v>2</v>
      </c>
      <c r="H8082">
        <v>0</v>
      </c>
      <c r="I8082">
        <v>0</v>
      </c>
      <c r="J8082">
        <v>0</v>
      </c>
      <c r="K8082">
        <v>0</v>
      </c>
      <c r="L8082">
        <v>0</v>
      </c>
      <c r="M8082" t="s">
        <v>5937</v>
      </c>
    </row>
    <row r="8083" spans="1:13">
      <c r="A8083" s="13">
        <f t="shared" si="126"/>
        <v>2</v>
      </c>
      <c r="B8083">
        <v>3013414</v>
      </c>
      <c r="C8083">
        <v>1380</v>
      </c>
      <c r="D8083">
        <v>1501</v>
      </c>
      <c r="E8083"/>
      <c r="F8083" t="s">
        <v>253</v>
      </c>
      <c r="G8083">
        <v>2</v>
      </c>
      <c r="H8083">
        <v>0</v>
      </c>
      <c r="I8083">
        <v>0</v>
      </c>
      <c r="J8083">
        <v>0</v>
      </c>
      <c r="K8083">
        <v>0</v>
      </c>
      <c r="L8083">
        <v>0</v>
      </c>
      <c r="M8083" t="s">
        <v>5938</v>
      </c>
    </row>
    <row r="8084" spans="1:13">
      <c r="A8084" s="13">
        <f t="shared" si="126"/>
        <v>3</v>
      </c>
      <c r="B8084">
        <v>3013415</v>
      </c>
      <c r="C8084">
        <v>1380</v>
      </c>
      <c r="D8084">
        <v>1501</v>
      </c>
      <c r="E8084"/>
      <c r="F8084" t="s">
        <v>253</v>
      </c>
      <c r="G8084">
        <v>3</v>
      </c>
      <c r="H8084">
        <v>0</v>
      </c>
      <c r="I8084">
        <v>0</v>
      </c>
      <c r="J8084">
        <v>0</v>
      </c>
      <c r="K8084">
        <v>0</v>
      </c>
      <c r="L8084">
        <v>0</v>
      </c>
      <c r="M8084" t="s">
        <v>5939</v>
      </c>
    </row>
    <row r="8085" spans="1:13">
      <c r="A8085" s="13">
        <f t="shared" si="126"/>
        <v>2</v>
      </c>
      <c r="B8085">
        <v>3013416</v>
      </c>
      <c r="C8085">
        <v>1380</v>
      </c>
      <c r="D8085">
        <v>1501</v>
      </c>
      <c r="E8085"/>
      <c r="F8085" t="s">
        <v>253</v>
      </c>
      <c r="G8085">
        <v>2</v>
      </c>
      <c r="H8085">
        <v>0</v>
      </c>
      <c r="I8085">
        <v>0</v>
      </c>
      <c r="J8085">
        <v>0</v>
      </c>
      <c r="K8085">
        <v>0</v>
      </c>
      <c r="L8085">
        <v>0</v>
      </c>
      <c r="M8085" t="s">
        <v>5940</v>
      </c>
    </row>
    <row r="8086" spans="1:13">
      <c r="A8086" s="13">
        <f t="shared" si="126"/>
        <v>1</v>
      </c>
      <c r="B8086">
        <v>3013417</v>
      </c>
      <c r="C8086">
        <v>1380</v>
      </c>
      <c r="D8086">
        <v>1500</v>
      </c>
      <c r="E8086"/>
      <c r="F8086" t="s">
        <v>253</v>
      </c>
      <c r="G8086">
        <v>1</v>
      </c>
      <c r="H8086">
        <v>0</v>
      </c>
      <c r="I8086">
        <v>0</v>
      </c>
      <c r="J8086">
        <v>0</v>
      </c>
      <c r="K8086">
        <v>0</v>
      </c>
      <c r="L8086">
        <v>0</v>
      </c>
      <c r="M8086" t="s">
        <v>9137</v>
      </c>
    </row>
    <row r="8087" spans="1:13">
      <c r="A8087" s="13">
        <f t="shared" si="126"/>
        <v>1</v>
      </c>
      <c r="B8087">
        <v>3013418</v>
      </c>
      <c r="C8087">
        <v>1380</v>
      </c>
      <c r="D8087">
        <v>1501</v>
      </c>
      <c r="E8087"/>
      <c r="F8087" t="s">
        <v>253</v>
      </c>
      <c r="G8087">
        <v>1</v>
      </c>
      <c r="H8087">
        <v>0</v>
      </c>
      <c r="I8087">
        <v>0</v>
      </c>
      <c r="J8087">
        <v>0</v>
      </c>
      <c r="K8087">
        <v>0</v>
      </c>
      <c r="L8087">
        <v>0</v>
      </c>
      <c r="M8087" t="s">
        <v>5941</v>
      </c>
    </row>
    <row r="8088" spans="1:13">
      <c r="A8088" s="13">
        <f t="shared" si="126"/>
        <v>2</v>
      </c>
      <c r="B8088">
        <v>3013419</v>
      </c>
      <c r="C8088">
        <v>1380</v>
      </c>
      <c r="D8088">
        <v>1500</v>
      </c>
      <c r="E8088"/>
      <c r="F8088" t="s">
        <v>253</v>
      </c>
      <c r="G8088">
        <v>2</v>
      </c>
      <c r="H8088">
        <v>0</v>
      </c>
      <c r="I8088">
        <v>0</v>
      </c>
      <c r="J8088">
        <v>0</v>
      </c>
      <c r="K8088">
        <v>0</v>
      </c>
      <c r="L8088">
        <v>0</v>
      </c>
      <c r="M8088" t="s">
        <v>5942</v>
      </c>
    </row>
    <row r="8089" spans="1:13">
      <c r="A8089" s="13">
        <f t="shared" si="126"/>
        <v>2</v>
      </c>
      <c r="B8089">
        <v>3013420</v>
      </c>
      <c r="C8089">
        <v>1380</v>
      </c>
      <c r="D8089">
        <v>1501</v>
      </c>
      <c r="E8089"/>
      <c r="F8089" t="s">
        <v>253</v>
      </c>
      <c r="G8089">
        <v>2</v>
      </c>
      <c r="H8089">
        <v>0</v>
      </c>
      <c r="I8089">
        <v>0</v>
      </c>
      <c r="J8089">
        <v>0</v>
      </c>
      <c r="K8089">
        <v>0</v>
      </c>
      <c r="L8089">
        <v>0</v>
      </c>
      <c r="M8089" t="s">
        <v>5943</v>
      </c>
    </row>
    <row r="8090" spans="1:13">
      <c r="A8090" s="13">
        <f t="shared" si="126"/>
        <v>2</v>
      </c>
      <c r="B8090">
        <v>3013421</v>
      </c>
      <c r="C8090">
        <v>1380</v>
      </c>
      <c r="D8090">
        <v>1500</v>
      </c>
      <c r="E8090"/>
      <c r="F8090" t="s">
        <v>253</v>
      </c>
      <c r="G8090">
        <v>2</v>
      </c>
      <c r="H8090">
        <v>0</v>
      </c>
      <c r="I8090">
        <v>0</v>
      </c>
      <c r="J8090">
        <v>0</v>
      </c>
      <c r="K8090">
        <v>0</v>
      </c>
      <c r="L8090">
        <v>0</v>
      </c>
      <c r="M8090" t="s">
        <v>5944</v>
      </c>
    </row>
    <row r="8091" spans="1:13">
      <c r="A8091" s="13">
        <f t="shared" si="126"/>
        <v>1</v>
      </c>
      <c r="B8091">
        <v>3013422</v>
      </c>
      <c r="C8091">
        <v>1380</v>
      </c>
      <c r="D8091">
        <v>1500</v>
      </c>
      <c r="E8091"/>
      <c r="F8091" t="s">
        <v>253</v>
      </c>
      <c r="G8091">
        <v>1</v>
      </c>
      <c r="H8091">
        <v>0</v>
      </c>
      <c r="I8091">
        <v>0</v>
      </c>
      <c r="J8091">
        <v>0</v>
      </c>
      <c r="K8091">
        <v>0</v>
      </c>
      <c r="L8091">
        <v>0</v>
      </c>
      <c r="M8091" t="s">
        <v>7779</v>
      </c>
    </row>
    <row r="8092" spans="1:13">
      <c r="A8092" s="13">
        <f t="shared" si="126"/>
        <v>1</v>
      </c>
      <c r="B8092">
        <v>3013423</v>
      </c>
      <c r="C8092">
        <v>1380</v>
      </c>
      <c r="D8092">
        <v>1500</v>
      </c>
      <c r="E8092"/>
      <c r="F8092" t="s">
        <v>253</v>
      </c>
      <c r="G8092">
        <v>1</v>
      </c>
      <c r="H8092">
        <v>0</v>
      </c>
      <c r="I8092">
        <v>0</v>
      </c>
      <c r="J8092">
        <v>0</v>
      </c>
      <c r="K8092">
        <v>0</v>
      </c>
      <c r="L8092">
        <v>0</v>
      </c>
      <c r="M8092" t="s">
        <v>5945</v>
      </c>
    </row>
    <row r="8093" spans="1:13">
      <c r="A8093" s="13">
        <f t="shared" si="126"/>
        <v>5</v>
      </c>
      <c r="B8093">
        <v>3013424</v>
      </c>
      <c r="C8093">
        <v>1380</v>
      </c>
      <c r="D8093">
        <v>1500</v>
      </c>
      <c r="E8093"/>
      <c r="F8093" t="s">
        <v>253</v>
      </c>
      <c r="G8093">
        <v>5</v>
      </c>
      <c r="H8093">
        <v>0</v>
      </c>
      <c r="I8093">
        <v>0</v>
      </c>
      <c r="J8093">
        <v>0</v>
      </c>
      <c r="K8093">
        <v>0</v>
      </c>
      <c r="L8093">
        <v>0</v>
      </c>
      <c r="M8093" t="s">
        <v>5946</v>
      </c>
    </row>
    <row r="8094" spans="1:13">
      <c r="A8094" s="13">
        <f t="shared" si="126"/>
        <v>12</v>
      </c>
      <c r="B8094">
        <v>3013425</v>
      </c>
      <c r="C8094">
        <v>1380</v>
      </c>
      <c r="D8094">
        <v>1501</v>
      </c>
      <c r="E8094"/>
      <c r="F8094" t="s">
        <v>253</v>
      </c>
      <c r="G8094">
        <v>12</v>
      </c>
      <c r="H8094">
        <v>0</v>
      </c>
      <c r="I8094">
        <v>0</v>
      </c>
      <c r="J8094">
        <v>0</v>
      </c>
      <c r="K8094">
        <v>0</v>
      </c>
      <c r="L8094">
        <v>0</v>
      </c>
      <c r="M8094" t="s">
        <v>5947</v>
      </c>
    </row>
    <row r="8095" spans="1:13">
      <c r="A8095" s="13">
        <f t="shared" si="126"/>
        <v>1</v>
      </c>
      <c r="B8095">
        <v>3013427</v>
      </c>
      <c r="C8095">
        <v>1400</v>
      </c>
      <c r="D8095">
        <v>1500</v>
      </c>
      <c r="E8095"/>
      <c r="F8095" t="s">
        <v>253</v>
      </c>
      <c r="G8095">
        <v>1</v>
      </c>
      <c r="H8095">
        <v>0</v>
      </c>
      <c r="I8095">
        <v>0</v>
      </c>
      <c r="J8095">
        <v>0</v>
      </c>
      <c r="K8095">
        <v>0</v>
      </c>
      <c r="L8095">
        <v>0</v>
      </c>
      <c r="M8095" t="s">
        <v>8796</v>
      </c>
    </row>
    <row r="8096" spans="1:13">
      <c r="A8096" s="13">
        <f t="shared" si="126"/>
        <v>8</v>
      </c>
      <c r="B8096">
        <v>3013438</v>
      </c>
      <c r="C8096">
        <v>1400</v>
      </c>
      <c r="D8096">
        <v>1500</v>
      </c>
      <c r="E8096"/>
      <c r="F8096" t="s">
        <v>253</v>
      </c>
      <c r="G8096">
        <v>8</v>
      </c>
      <c r="H8096">
        <v>0</v>
      </c>
      <c r="I8096">
        <v>0</v>
      </c>
      <c r="J8096">
        <v>0</v>
      </c>
      <c r="K8096">
        <v>0</v>
      </c>
      <c r="L8096">
        <v>0</v>
      </c>
      <c r="M8096" t="s">
        <v>5948</v>
      </c>
    </row>
    <row r="8097" spans="1:13">
      <c r="A8097" s="13">
        <f t="shared" si="126"/>
        <v>1</v>
      </c>
      <c r="B8097">
        <v>3013439</v>
      </c>
      <c r="C8097">
        <v>1400</v>
      </c>
      <c r="D8097">
        <v>1500</v>
      </c>
      <c r="E8097"/>
      <c r="F8097" t="s">
        <v>253</v>
      </c>
      <c r="G8097">
        <v>1</v>
      </c>
      <c r="H8097">
        <v>0</v>
      </c>
      <c r="I8097">
        <v>0</v>
      </c>
      <c r="J8097">
        <v>0</v>
      </c>
      <c r="K8097">
        <v>0</v>
      </c>
      <c r="L8097">
        <v>0</v>
      </c>
      <c r="M8097" t="s">
        <v>8165</v>
      </c>
    </row>
    <row r="8098" spans="1:13">
      <c r="A8098" s="13">
        <f t="shared" si="126"/>
        <v>1</v>
      </c>
      <c r="B8098">
        <v>3013441</v>
      </c>
      <c r="C8098">
        <v>1400</v>
      </c>
      <c r="D8098">
        <v>1500</v>
      </c>
      <c r="E8098"/>
      <c r="F8098" t="s">
        <v>253</v>
      </c>
      <c r="G8098">
        <v>1</v>
      </c>
      <c r="H8098">
        <v>0</v>
      </c>
      <c r="I8098">
        <v>0</v>
      </c>
      <c r="J8098">
        <v>0</v>
      </c>
      <c r="K8098">
        <v>0</v>
      </c>
      <c r="L8098">
        <v>0</v>
      </c>
      <c r="M8098" t="s">
        <v>5949</v>
      </c>
    </row>
    <row r="8099" spans="1:13">
      <c r="A8099" s="13">
        <f t="shared" si="126"/>
        <v>1</v>
      </c>
      <c r="B8099">
        <v>3013442</v>
      </c>
      <c r="C8099">
        <v>1400</v>
      </c>
      <c r="D8099">
        <v>1500</v>
      </c>
      <c r="E8099"/>
      <c r="F8099" t="s">
        <v>253</v>
      </c>
      <c r="G8099">
        <v>1</v>
      </c>
      <c r="H8099">
        <v>0</v>
      </c>
      <c r="I8099">
        <v>0</v>
      </c>
      <c r="J8099">
        <v>0</v>
      </c>
      <c r="K8099">
        <v>0</v>
      </c>
      <c r="L8099">
        <v>0</v>
      </c>
      <c r="M8099" t="s">
        <v>5950</v>
      </c>
    </row>
    <row r="8100" spans="1:13">
      <c r="A8100" s="13">
        <f t="shared" si="126"/>
        <v>1</v>
      </c>
      <c r="B8100">
        <v>3013443</v>
      </c>
      <c r="C8100">
        <v>1400</v>
      </c>
      <c r="D8100">
        <v>1500</v>
      </c>
      <c r="E8100"/>
      <c r="F8100" t="s">
        <v>253</v>
      </c>
      <c r="G8100">
        <v>1</v>
      </c>
      <c r="H8100">
        <v>0</v>
      </c>
      <c r="I8100">
        <v>0</v>
      </c>
      <c r="J8100">
        <v>0</v>
      </c>
      <c r="K8100">
        <v>0</v>
      </c>
      <c r="L8100">
        <v>0</v>
      </c>
      <c r="M8100" t="s">
        <v>8557</v>
      </c>
    </row>
    <row r="8101" spans="1:13">
      <c r="A8101" s="13">
        <f t="shared" si="126"/>
        <v>6</v>
      </c>
      <c r="B8101">
        <v>3013444</v>
      </c>
      <c r="C8101">
        <v>1400</v>
      </c>
      <c r="D8101">
        <v>1500</v>
      </c>
      <c r="E8101"/>
      <c r="F8101" t="s">
        <v>253</v>
      </c>
      <c r="G8101">
        <v>6</v>
      </c>
      <c r="H8101">
        <v>0</v>
      </c>
      <c r="I8101">
        <v>0</v>
      </c>
      <c r="J8101">
        <v>0</v>
      </c>
      <c r="K8101">
        <v>0</v>
      </c>
      <c r="L8101">
        <v>0</v>
      </c>
      <c r="M8101" t="s">
        <v>5951</v>
      </c>
    </row>
    <row r="8102" spans="1:13">
      <c r="A8102" s="13">
        <f t="shared" si="126"/>
        <v>2</v>
      </c>
      <c r="B8102">
        <v>3013445</v>
      </c>
      <c r="C8102">
        <v>1400</v>
      </c>
      <c r="D8102">
        <v>1500</v>
      </c>
      <c r="E8102"/>
      <c r="F8102" t="s">
        <v>253</v>
      </c>
      <c r="G8102">
        <v>2</v>
      </c>
      <c r="H8102">
        <v>0</v>
      </c>
      <c r="I8102">
        <v>0</v>
      </c>
      <c r="J8102">
        <v>0</v>
      </c>
      <c r="K8102">
        <v>0</v>
      </c>
      <c r="L8102">
        <v>0</v>
      </c>
      <c r="M8102" t="s">
        <v>8452</v>
      </c>
    </row>
    <row r="8103" spans="1:13">
      <c r="A8103" s="13">
        <f t="shared" si="126"/>
        <v>1</v>
      </c>
      <c r="B8103">
        <v>3013446</v>
      </c>
      <c r="C8103">
        <v>1400</v>
      </c>
      <c r="D8103">
        <v>1500</v>
      </c>
      <c r="E8103"/>
      <c r="F8103" t="s">
        <v>253</v>
      </c>
      <c r="G8103">
        <v>1</v>
      </c>
      <c r="H8103">
        <v>0</v>
      </c>
      <c r="I8103">
        <v>0</v>
      </c>
      <c r="J8103">
        <v>0</v>
      </c>
      <c r="K8103">
        <v>0</v>
      </c>
      <c r="L8103">
        <v>0</v>
      </c>
      <c r="M8103" t="s">
        <v>5952</v>
      </c>
    </row>
    <row r="8104" spans="1:13">
      <c r="A8104" s="13">
        <f t="shared" si="126"/>
        <v>1</v>
      </c>
      <c r="B8104">
        <v>3013447</v>
      </c>
      <c r="C8104">
        <v>1400</v>
      </c>
      <c r="D8104">
        <v>1500</v>
      </c>
      <c r="E8104"/>
      <c r="F8104" t="s">
        <v>253</v>
      </c>
      <c r="G8104">
        <v>1</v>
      </c>
      <c r="H8104">
        <v>0</v>
      </c>
      <c r="I8104">
        <v>0</v>
      </c>
      <c r="J8104">
        <v>0</v>
      </c>
      <c r="K8104">
        <v>0</v>
      </c>
      <c r="L8104">
        <v>0</v>
      </c>
      <c r="M8104" t="s">
        <v>5953</v>
      </c>
    </row>
    <row r="8105" spans="1:13">
      <c r="A8105" s="13">
        <f t="shared" si="126"/>
        <v>1</v>
      </c>
      <c r="B8105">
        <v>3013448</v>
      </c>
      <c r="C8105">
        <v>1400</v>
      </c>
      <c r="D8105">
        <v>1500</v>
      </c>
      <c r="E8105"/>
      <c r="F8105" t="s">
        <v>253</v>
      </c>
      <c r="G8105">
        <v>1</v>
      </c>
      <c r="H8105">
        <v>0</v>
      </c>
      <c r="I8105">
        <v>0</v>
      </c>
      <c r="J8105">
        <v>0</v>
      </c>
      <c r="K8105">
        <v>0</v>
      </c>
      <c r="L8105">
        <v>0</v>
      </c>
      <c r="M8105" t="s">
        <v>5954</v>
      </c>
    </row>
    <row r="8106" spans="1:13">
      <c r="A8106" s="13">
        <f t="shared" si="126"/>
        <v>1</v>
      </c>
      <c r="B8106">
        <v>3013449</v>
      </c>
      <c r="C8106">
        <v>1400</v>
      </c>
      <c r="D8106">
        <v>1500</v>
      </c>
      <c r="E8106"/>
      <c r="F8106" t="s">
        <v>253</v>
      </c>
      <c r="G8106">
        <v>1</v>
      </c>
      <c r="H8106">
        <v>0</v>
      </c>
      <c r="I8106">
        <v>0</v>
      </c>
      <c r="J8106">
        <v>0</v>
      </c>
      <c r="K8106">
        <v>0</v>
      </c>
      <c r="L8106">
        <v>0</v>
      </c>
      <c r="M8106" t="s">
        <v>5955</v>
      </c>
    </row>
    <row r="8107" spans="1:13">
      <c r="A8107" s="13">
        <f t="shared" si="126"/>
        <v>6</v>
      </c>
      <c r="B8107">
        <v>3013450</v>
      </c>
      <c r="C8107">
        <v>1400</v>
      </c>
      <c r="D8107">
        <v>1500</v>
      </c>
      <c r="E8107"/>
      <c r="F8107" t="s">
        <v>253</v>
      </c>
      <c r="G8107">
        <v>6</v>
      </c>
      <c r="H8107">
        <v>0</v>
      </c>
      <c r="I8107">
        <v>0</v>
      </c>
      <c r="J8107">
        <v>0</v>
      </c>
      <c r="K8107">
        <v>0</v>
      </c>
      <c r="L8107">
        <v>0</v>
      </c>
      <c r="M8107" t="s">
        <v>5956</v>
      </c>
    </row>
    <row r="8108" spans="1:13">
      <c r="A8108" s="13">
        <f t="shared" si="126"/>
        <v>2</v>
      </c>
      <c r="B8108">
        <v>3013452</v>
      </c>
      <c r="C8108">
        <v>1400</v>
      </c>
      <c r="D8108">
        <v>1500</v>
      </c>
      <c r="E8108"/>
      <c r="F8108" t="s">
        <v>253</v>
      </c>
      <c r="G8108">
        <v>2</v>
      </c>
      <c r="H8108">
        <v>0</v>
      </c>
      <c r="I8108">
        <v>0</v>
      </c>
      <c r="J8108">
        <v>0</v>
      </c>
      <c r="K8108">
        <v>0</v>
      </c>
      <c r="L8108">
        <v>0</v>
      </c>
      <c r="M8108" t="s">
        <v>5957</v>
      </c>
    </row>
    <row r="8109" spans="1:13">
      <c r="A8109" s="13">
        <f t="shared" si="126"/>
        <v>1</v>
      </c>
      <c r="B8109">
        <v>3013453</v>
      </c>
      <c r="C8109">
        <v>1400</v>
      </c>
      <c r="D8109">
        <v>1500</v>
      </c>
      <c r="E8109"/>
      <c r="F8109" t="s">
        <v>253</v>
      </c>
      <c r="G8109">
        <v>1</v>
      </c>
      <c r="H8109">
        <v>0</v>
      </c>
      <c r="I8109">
        <v>0</v>
      </c>
      <c r="J8109">
        <v>0</v>
      </c>
      <c r="K8109">
        <v>0</v>
      </c>
      <c r="L8109">
        <v>0</v>
      </c>
      <c r="M8109" t="s">
        <v>5958</v>
      </c>
    </row>
    <row r="8110" spans="1:13">
      <c r="A8110" s="13">
        <f t="shared" si="126"/>
        <v>2</v>
      </c>
      <c r="B8110">
        <v>3013454</v>
      </c>
      <c r="C8110">
        <v>1380</v>
      </c>
      <c r="D8110">
        <v>1500</v>
      </c>
      <c r="E8110"/>
      <c r="F8110" t="s">
        <v>253</v>
      </c>
      <c r="G8110">
        <v>2</v>
      </c>
      <c r="H8110">
        <v>0</v>
      </c>
      <c r="I8110">
        <v>0</v>
      </c>
      <c r="J8110">
        <v>0</v>
      </c>
      <c r="K8110">
        <v>0</v>
      </c>
      <c r="L8110">
        <v>0</v>
      </c>
      <c r="M8110" t="s">
        <v>5959</v>
      </c>
    </row>
    <row r="8111" spans="1:13">
      <c r="A8111" s="13">
        <f t="shared" si="126"/>
        <v>4</v>
      </c>
      <c r="B8111">
        <v>3013455</v>
      </c>
      <c r="C8111">
        <v>1380</v>
      </c>
      <c r="D8111">
        <v>1501</v>
      </c>
      <c r="E8111"/>
      <c r="F8111" t="s">
        <v>253</v>
      </c>
      <c r="G8111">
        <v>4</v>
      </c>
      <c r="H8111">
        <v>0</v>
      </c>
      <c r="I8111">
        <v>0</v>
      </c>
      <c r="J8111">
        <v>0</v>
      </c>
      <c r="K8111">
        <v>0</v>
      </c>
      <c r="L8111">
        <v>0</v>
      </c>
      <c r="M8111" t="s">
        <v>5960</v>
      </c>
    </row>
    <row r="8112" spans="1:13">
      <c r="A8112" s="13">
        <f t="shared" si="126"/>
        <v>4</v>
      </c>
      <c r="B8112">
        <v>3013456</v>
      </c>
      <c r="C8112">
        <v>1380</v>
      </c>
      <c r="D8112">
        <v>1501</v>
      </c>
      <c r="E8112"/>
      <c r="F8112" t="s">
        <v>253</v>
      </c>
      <c r="G8112">
        <v>4</v>
      </c>
      <c r="H8112">
        <v>0</v>
      </c>
      <c r="I8112">
        <v>0</v>
      </c>
      <c r="J8112">
        <v>0</v>
      </c>
      <c r="K8112">
        <v>0</v>
      </c>
      <c r="L8112">
        <v>0</v>
      </c>
      <c r="M8112" t="s">
        <v>5961</v>
      </c>
    </row>
    <row r="8113" spans="1:13">
      <c r="A8113" s="13">
        <f t="shared" si="126"/>
        <v>4</v>
      </c>
      <c r="B8113">
        <v>3013457</v>
      </c>
      <c r="C8113">
        <v>1380</v>
      </c>
      <c r="D8113">
        <v>1501</v>
      </c>
      <c r="E8113"/>
      <c r="F8113" t="s">
        <v>253</v>
      </c>
      <c r="G8113">
        <v>4</v>
      </c>
      <c r="H8113">
        <v>0</v>
      </c>
      <c r="I8113">
        <v>0</v>
      </c>
      <c r="J8113">
        <v>0</v>
      </c>
      <c r="K8113">
        <v>0</v>
      </c>
      <c r="L8113">
        <v>0</v>
      </c>
      <c r="M8113" t="s">
        <v>5962</v>
      </c>
    </row>
    <row r="8114" spans="1:13">
      <c r="A8114" s="13">
        <f t="shared" si="126"/>
        <v>2</v>
      </c>
      <c r="B8114">
        <v>3013458</v>
      </c>
      <c r="C8114">
        <v>1380</v>
      </c>
      <c r="D8114">
        <v>1500</v>
      </c>
      <c r="E8114"/>
      <c r="F8114" t="s">
        <v>253</v>
      </c>
      <c r="G8114">
        <v>2</v>
      </c>
      <c r="H8114">
        <v>0</v>
      </c>
      <c r="I8114">
        <v>0</v>
      </c>
      <c r="J8114">
        <v>0</v>
      </c>
      <c r="K8114">
        <v>0</v>
      </c>
      <c r="L8114">
        <v>0</v>
      </c>
      <c r="M8114" t="s">
        <v>7796</v>
      </c>
    </row>
    <row r="8115" spans="1:13">
      <c r="A8115" s="13">
        <f t="shared" si="126"/>
        <v>42</v>
      </c>
      <c r="B8115">
        <v>3013459</v>
      </c>
      <c r="C8115">
        <v>1380</v>
      </c>
      <c r="D8115">
        <v>1500</v>
      </c>
      <c r="E8115"/>
      <c r="F8115" t="s">
        <v>253</v>
      </c>
      <c r="G8115">
        <v>42</v>
      </c>
      <c r="H8115">
        <v>0</v>
      </c>
      <c r="I8115">
        <v>0</v>
      </c>
      <c r="J8115">
        <v>0</v>
      </c>
      <c r="K8115">
        <v>0</v>
      </c>
      <c r="L8115">
        <v>0</v>
      </c>
      <c r="M8115" t="s">
        <v>5963</v>
      </c>
    </row>
    <row r="8116" spans="1:13">
      <c r="A8116" s="13">
        <f t="shared" si="126"/>
        <v>65</v>
      </c>
      <c r="B8116">
        <v>3013460</v>
      </c>
      <c r="C8116">
        <v>1380</v>
      </c>
      <c r="D8116">
        <v>1500</v>
      </c>
      <c r="E8116"/>
      <c r="F8116" t="s">
        <v>253</v>
      </c>
      <c r="G8116">
        <v>65</v>
      </c>
      <c r="H8116">
        <v>0</v>
      </c>
      <c r="I8116">
        <v>0</v>
      </c>
      <c r="J8116">
        <v>0</v>
      </c>
      <c r="K8116">
        <v>0</v>
      </c>
      <c r="L8116">
        <v>0</v>
      </c>
      <c r="M8116" t="s">
        <v>5964</v>
      </c>
    </row>
    <row r="8117" spans="1:13">
      <c r="A8117" s="13">
        <f t="shared" si="126"/>
        <v>4</v>
      </c>
      <c r="B8117">
        <v>3013462</v>
      </c>
      <c r="C8117">
        <v>1380</v>
      </c>
      <c r="D8117">
        <v>1501</v>
      </c>
      <c r="E8117"/>
      <c r="F8117" t="s">
        <v>253</v>
      </c>
      <c r="G8117">
        <v>4</v>
      </c>
      <c r="H8117">
        <v>0</v>
      </c>
      <c r="I8117">
        <v>0</v>
      </c>
      <c r="J8117">
        <v>0</v>
      </c>
      <c r="K8117">
        <v>0</v>
      </c>
      <c r="L8117">
        <v>0</v>
      </c>
      <c r="M8117" t="s">
        <v>5965</v>
      </c>
    </row>
    <row r="8118" spans="1:13">
      <c r="A8118" s="13">
        <f t="shared" si="126"/>
        <v>4</v>
      </c>
      <c r="B8118">
        <v>3013463</v>
      </c>
      <c r="C8118">
        <v>1380</v>
      </c>
      <c r="D8118">
        <v>1501</v>
      </c>
      <c r="E8118"/>
      <c r="F8118" t="s">
        <v>253</v>
      </c>
      <c r="G8118">
        <v>4</v>
      </c>
      <c r="H8118">
        <v>0</v>
      </c>
      <c r="I8118">
        <v>0</v>
      </c>
      <c r="J8118">
        <v>0</v>
      </c>
      <c r="K8118">
        <v>0</v>
      </c>
      <c r="L8118">
        <v>0</v>
      </c>
      <c r="M8118" t="s">
        <v>5966</v>
      </c>
    </row>
    <row r="8119" spans="1:13">
      <c r="A8119" s="13">
        <f t="shared" si="126"/>
        <v>4</v>
      </c>
      <c r="B8119">
        <v>3013464</v>
      </c>
      <c r="C8119">
        <v>1380</v>
      </c>
      <c r="D8119">
        <v>1501</v>
      </c>
      <c r="E8119"/>
      <c r="F8119" t="s">
        <v>253</v>
      </c>
      <c r="G8119">
        <v>4</v>
      </c>
      <c r="H8119">
        <v>0</v>
      </c>
      <c r="I8119">
        <v>0</v>
      </c>
      <c r="J8119">
        <v>0</v>
      </c>
      <c r="K8119">
        <v>0</v>
      </c>
      <c r="L8119">
        <v>0</v>
      </c>
      <c r="M8119" t="s">
        <v>5967</v>
      </c>
    </row>
    <row r="8120" spans="1:13">
      <c r="A8120" s="13">
        <f t="shared" si="126"/>
        <v>4</v>
      </c>
      <c r="B8120">
        <v>3013465</v>
      </c>
      <c r="C8120">
        <v>1380</v>
      </c>
      <c r="D8120">
        <v>1501</v>
      </c>
      <c r="E8120"/>
      <c r="F8120" t="s">
        <v>253</v>
      </c>
      <c r="G8120">
        <v>4</v>
      </c>
      <c r="H8120">
        <v>0</v>
      </c>
      <c r="I8120">
        <v>0</v>
      </c>
      <c r="J8120">
        <v>0</v>
      </c>
      <c r="K8120">
        <v>0</v>
      </c>
      <c r="L8120">
        <v>0</v>
      </c>
      <c r="M8120" t="s">
        <v>5968</v>
      </c>
    </row>
    <row r="8121" spans="1:13">
      <c r="A8121" s="13">
        <f t="shared" si="126"/>
        <v>4</v>
      </c>
      <c r="B8121">
        <v>3013466</v>
      </c>
      <c r="C8121">
        <v>1380</v>
      </c>
      <c r="D8121">
        <v>1501</v>
      </c>
      <c r="E8121"/>
      <c r="F8121" t="s">
        <v>253</v>
      </c>
      <c r="G8121">
        <v>4</v>
      </c>
      <c r="H8121">
        <v>0</v>
      </c>
      <c r="I8121">
        <v>0</v>
      </c>
      <c r="J8121">
        <v>0</v>
      </c>
      <c r="K8121">
        <v>0</v>
      </c>
      <c r="L8121">
        <v>0</v>
      </c>
      <c r="M8121" t="s">
        <v>5969</v>
      </c>
    </row>
    <row r="8122" spans="1:13">
      <c r="A8122" s="13">
        <f t="shared" si="126"/>
        <v>4</v>
      </c>
      <c r="B8122">
        <v>3013468</v>
      </c>
      <c r="C8122">
        <v>1380</v>
      </c>
      <c r="D8122">
        <v>1501</v>
      </c>
      <c r="E8122"/>
      <c r="F8122" t="s">
        <v>253</v>
      </c>
      <c r="G8122">
        <v>4</v>
      </c>
      <c r="H8122">
        <v>0</v>
      </c>
      <c r="I8122">
        <v>0</v>
      </c>
      <c r="J8122">
        <v>0</v>
      </c>
      <c r="K8122">
        <v>0</v>
      </c>
      <c r="L8122">
        <v>0</v>
      </c>
      <c r="M8122" t="s">
        <v>5970</v>
      </c>
    </row>
    <row r="8123" spans="1:13">
      <c r="A8123" s="13">
        <f t="shared" si="126"/>
        <v>4</v>
      </c>
      <c r="B8123">
        <v>3013469</v>
      </c>
      <c r="C8123">
        <v>1380</v>
      </c>
      <c r="D8123">
        <v>1501</v>
      </c>
      <c r="E8123"/>
      <c r="F8123" t="s">
        <v>253</v>
      </c>
      <c r="G8123">
        <v>4</v>
      </c>
      <c r="H8123">
        <v>0</v>
      </c>
      <c r="I8123">
        <v>0</v>
      </c>
      <c r="J8123">
        <v>0</v>
      </c>
      <c r="K8123">
        <v>0</v>
      </c>
      <c r="L8123">
        <v>0</v>
      </c>
      <c r="M8123" t="s">
        <v>5971</v>
      </c>
    </row>
    <row r="8124" spans="1:13">
      <c r="A8124" s="13">
        <f t="shared" si="126"/>
        <v>4</v>
      </c>
      <c r="B8124">
        <v>3013470</v>
      </c>
      <c r="C8124">
        <v>1380</v>
      </c>
      <c r="D8124">
        <v>1501</v>
      </c>
      <c r="E8124"/>
      <c r="F8124" t="s">
        <v>253</v>
      </c>
      <c r="G8124">
        <v>4</v>
      </c>
      <c r="H8124">
        <v>0</v>
      </c>
      <c r="I8124">
        <v>0</v>
      </c>
      <c r="J8124">
        <v>0</v>
      </c>
      <c r="K8124">
        <v>0</v>
      </c>
      <c r="L8124">
        <v>0</v>
      </c>
      <c r="M8124" t="s">
        <v>5972</v>
      </c>
    </row>
    <row r="8125" spans="1:13">
      <c r="A8125" s="13">
        <f t="shared" si="126"/>
        <v>39</v>
      </c>
      <c r="B8125">
        <v>3013471</v>
      </c>
      <c r="C8125">
        <v>1380</v>
      </c>
      <c r="D8125">
        <v>1500</v>
      </c>
      <c r="E8125"/>
      <c r="F8125" t="s">
        <v>253</v>
      </c>
      <c r="G8125">
        <v>39</v>
      </c>
      <c r="H8125">
        <v>0</v>
      </c>
      <c r="I8125">
        <v>0</v>
      </c>
      <c r="J8125">
        <v>0</v>
      </c>
      <c r="K8125">
        <v>0</v>
      </c>
      <c r="L8125">
        <v>0</v>
      </c>
      <c r="M8125" t="s">
        <v>5973</v>
      </c>
    </row>
    <row r="8126" spans="1:13">
      <c r="A8126" s="13">
        <f t="shared" si="126"/>
        <v>5</v>
      </c>
      <c r="B8126">
        <v>3013472</v>
      </c>
      <c r="C8126">
        <v>1380</v>
      </c>
      <c r="D8126">
        <v>1500</v>
      </c>
      <c r="E8126"/>
      <c r="F8126" t="s">
        <v>253</v>
      </c>
      <c r="G8126">
        <v>5</v>
      </c>
      <c r="H8126">
        <v>0</v>
      </c>
      <c r="I8126">
        <v>0</v>
      </c>
      <c r="J8126">
        <v>0</v>
      </c>
      <c r="K8126">
        <v>0</v>
      </c>
      <c r="L8126">
        <v>0</v>
      </c>
      <c r="M8126" t="s">
        <v>5974</v>
      </c>
    </row>
    <row r="8127" spans="1:13">
      <c r="A8127" s="13">
        <f t="shared" si="126"/>
        <v>2</v>
      </c>
      <c r="B8127">
        <v>3013473</v>
      </c>
      <c r="C8127">
        <v>1380</v>
      </c>
      <c r="D8127">
        <v>1500</v>
      </c>
      <c r="E8127"/>
      <c r="F8127" t="s">
        <v>253</v>
      </c>
      <c r="G8127">
        <v>2</v>
      </c>
      <c r="H8127">
        <v>0</v>
      </c>
      <c r="I8127">
        <v>0</v>
      </c>
      <c r="J8127">
        <v>0</v>
      </c>
      <c r="K8127">
        <v>0</v>
      </c>
      <c r="L8127">
        <v>0</v>
      </c>
      <c r="M8127" t="s">
        <v>5975</v>
      </c>
    </row>
    <row r="8128" spans="1:13">
      <c r="A8128" s="13">
        <f t="shared" si="126"/>
        <v>2</v>
      </c>
      <c r="B8128">
        <v>3013474</v>
      </c>
      <c r="C8128">
        <v>1380</v>
      </c>
      <c r="D8128">
        <v>1501</v>
      </c>
      <c r="E8128"/>
      <c r="F8128" t="s">
        <v>253</v>
      </c>
      <c r="G8128">
        <v>2</v>
      </c>
      <c r="H8128">
        <v>0</v>
      </c>
      <c r="I8128">
        <v>0</v>
      </c>
      <c r="J8128">
        <v>0</v>
      </c>
      <c r="K8128">
        <v>0</v>
      </c>
      <c r="L8128">
        <v>0</v>
      </c>
      <c r="M8128" t="s">
        <v>5976</v>
      </c>
    </row>
    <row r="8129" spans="1:13">
      <c r="A8129" s="13">
        <f t="shared" si="126"/>
        <v>2</v>
      </c>
      <c r="B8129">
        <v>3013475</v>
      </c>
      <c r="C8129">
        <v>1380</v>
      </c>
      <c r="D8129">
        <v>1500</v>
      </c>
      <c r="E8129"/>
      <c r="F8129" t="s">
        <v>253</v>
      </c>
      <c r="G8129">
        <v>2</v>
      </c>
      <c r="H8129">
        <v>0</v>
      </c>
      <c r="I8129">
        <v>0</v>
      </c>
      <c r="J8129">
        <v>0</v>
      </c>
      <c r="K8129">
        <v>0</v>
      </c>
      <c r="L8129">
        <v>0</v>
      </c>
      <c r="M8129" t="s">
        <v>5977</v>
      </c>
    </row>
    <row r="8130" spans="1:13">
      <c r="A8130" s="13">
        <f t="shared" si="126"/>
        <v>4</v>
      </c>
      <c r="B8130">
        <v>3013477</v>
      </c>
      <c r="C8130">
        <v>1380</v>
      </c>
      <c r="D8130">
        <v>1501</v>
      </c>
      <c r="E8130"/>
      <c r="F8130" t="s">
        <v>253</v>
      </c>
      <c r="G8130">
        <v>4</v>
      </c>
      <c r="H8130">
        <v>0</v>
      </c>
      <c r="I8130">
        <v>0</v>
      </c>
      <c r="J8130">
        <v>0</v>
      </c>
      <c r="K8130">
        <v>0</v>
      </c>
      <c r="L8130">
        <v>0</v>
      </c>
      <c r="M8130" t="s">
        <v>5978</v>
      </c>
    </row>
    <row r="8131" spans="1:13">
      <c r="A8131" s="13">
        <f t="shared" ref="A8131:A8194" si="127">G8131+H8131+I8131</f>
        <v>2</v>
      </c>
      <c r="B8131">
        <v>3013478</v>
      </c>
      <c r="C8131">
        <v>1380</v>
      </c>
      <c r="D8131">
        <v>1501</v>
      </c>
      <c r="E8131"/>
      <c r="F8131" t="s">
        <v>253</v>
      </c>
      <c r="G8131">
        <v>2</v>
      </c>
      <c r="H8131">
        <v>0</v>
      </c>
      <c r="I8131">
        <v>0</v>
      </c>
      <c r="J8131">
        <v>0</v>
      </c>
      <c r="K8131">
        <v>0</v>
      </c>
      <c r="L8131">
        <v>0</v>
      </c>
      <c r="M8131" t="s">
        <v>5979</v>
      </c>
    </row>
    <row r="8132" spans="1:13">
      <c r="A8132" s="13">
        <f t="shared" si="127"/>
        <v>6</v>
      </c>
      <c r="B8132">
        <v>3013479</v>
      </c>
      <c r="C8132">
        <v>1380</v>
      </c>
      <c r="D8132">
        <v>1500</v>
      </c>
      <c r="E8132"/>
      <c r="F8132" t="s">
        <v>253</v>
      </c>
      <c r="G8132">
        <v>6</v>
      </c>
      <c r="H8132">
        <v>0</v>
      </c>
      <c r="I8132">
        <v>0</v>
      </c>
      <c r="J8132">
        <v>0</v>
      </c>
      <c r="K8132">
        <v>0</v>
      </c>
      <c r="L8132">
        <v>0</v>
      </c>
      <c r="M8132" t="s">
        <v>5980</v>
      </c>
    </row>
    <row r="8133" spans="1:13">
      <c r="A8133" s="13">
        <f t="shared" si="127"/>
        <v>2</v>
      </c>
      <c r="B8133">
        <v>3013480</v>
      </c>
      <c r="C8133">
        <v>1380</v>
      </c>
      <c r="D8133">
        <v>1501</v>
      </c>
      <c r="E8133"/>
      <c r="F8133" t="s">
        <v>253</v>
      </c>
      <c r="G8133">
        <v>2</v>
      </c>
      <c r="H8133">
        <v>0</v>
      </c>
      <c r="I8133">
        <v>0</v>
      </c>
      <c r="J8133">
        <v>0</v>
      </c>
      <c r="K8133">
        <v>0</v>
      </c>
      <c r="L8133">
        <v>0</v>
      </c>
      <c r="M8133" t="s">
        <v>5981</v>
      </c>
    </row>
    <row r="8134" spans="1:13">
      <c r="A8134" s="13">
        <f t="shared" si="127"/>
        <v>1</v>
      </c>
      <c r="B8134">
        <v>3013481</v>
      </c>
      <c r="C8134">
        <v>1380</v>
      </c>
      <c r="D8134">
        <v>1500</v>
      </c>
      <c r="E8134"/>
      <c r="F8134" t="s">
        <v>253</v>
      </c>
      <c r="G8134">
        <v>1</v>
      </c>
      <c r="H8134">
        <v>0</v>
      </c>
      <c r="I8134">
        <v>0</v>
      </c>
      <c r="J8134">
        <v>0</v>
      </c>
      <c r="K8134">
        <v>0</v>
      </c>
      <c r="L8134">
        <v>0</v>
      </c>
      <c r="M8134" t="s">
        <v>5982</v>
      </c>
    </row>
    <row r="8135" spans="1:13">
      <c r="A8135" s="13">
        <f t="shared" si="127"/>
        <v>2</v>
      </c>
      <c r="B8135">
        <v>3013482</v>
      </c>
      <c r="C8135">
        <v>1380</v>
      </c>
      <c r="D8135">
        <v>1501</v>
      </c>
      <c r="E8135"/>
      <c r="F8135" t="s">
        <v>253</v>
      </c>
      <c r="G8135">
        <v>2</v>
      </c>
      <c r="H8135">
        <v>0</v>
      </c>
      <c r="I8135">
        <v>0</v>
      </c>
      <c r="J8135">
        <v>0</v>
      </c>
      <c r="K8135">
        <v>0</v>
      </c>
      <c r="L8135">
        <v>0</v>
      </c>
      <c r="M8135" t="s">
        <v>5983</v>
      </c>
    </row>
    <row r="8136" spans="1:13">
      <c r="A8136" s="13">
        <f t="shared" si="127"/>
        <v>2</v>
      </c>
      <c r="B8136">
        <v>3013483</v>
      </c>
      <c r="C8136">
        <v>1380</v>
      </c>
      <c r="D8136">
        <v>1501</v>
      </c>
      <c r="E8136"/>
      <c r="F8136" t="s">
        <v>253</v>
      </c>
      <c r="G8136">
        <v>2</v>
      </c>
      <c r="H8136">
        <v>0</v>
      </c>
      <c r="I8136">
        <v>0</v>
      </c>
      <c r="J8136">
        <v>0</v>
      </c>
      <c r="K8136">
        <v>0</v>
      </c>
      <c r="L8136">
        <v>0</v>
      </c>
      <c r="M8136" t="s">
        <v>5984</v>
      </c>
    </row>
    <row r="8137" spans="1:13">
      <c r="A8137" s="13">
        <f t="shared" si="127"/>
        <v>4</v>
      </c>
      <c r="B8137">
        <v>3013484</v>
      </c>
      <c r="C8137">
        <v>1380</v>
      </c>
      <c r="D8137">
        <v>1501</v>
      </c>
      <c r="E8137"/>
      <c r="F8137" t="s">
        <v>253</v>
      </c>
      <c r="G8137">
        <v>4</v>
      </c>
      <c r="H8137">
        <v>0</v>
      </c>
      <c r="I8137">
        <v>0</v>
      </c>
      <c r="J8137">
        <v>0</v>
      </c>
      <c r="K8137">
        <v>0</v>
      </c>
      <c r="L8137">
        <v>0</v>
      </c>
      <c r="M8137" t="s">
        <v>5985</v>
      </c>
    </row>
    <row r="8138" spans="1:13">
      <c r="A8138" s="13">
        <f t="shared" si="127"/>
        <v>2</v>
      </c>
      <c r="B8138">
        <v>3013485</v>
      </c>
      <c r="C8138">
        <v>1380</v>
      </c>
      <c r="D8138">
        <v>1500</v>
      </c>
      <c r="E8138"/>
      <c r="F8138" t="s">
        <v>253</v>
      </c>
      <c r="G8138">
        <v>2</v>
      </c>
      <c r="H8138">
        <v>0</v>
      </c>
      <c r="I8138">
        <v>0</v>
      </c>
      <c r="J8138">
        <v>0</v>
      </c>
      <c r="K8138">
        <v>0</v>
      </c>
      <c r="L8138">
        <v>0</v>
      </c>
      <c r="M8138" t="s">
        <v>5986</v>
      </c>
    </row>
    <row r="8139" spans="1:13">
      <c r="A8139" s="13">
        <f t="shared" si="127"/>
        <v>2</v>
      </c>
      <c r="B8139">
        <v>3013486</v>
      </c>
      <c r="C8139">
        <v>1380</v>
      </c>
      <c r="D8139">
        <v>1500</v>
      </c>
      <c r="E8139"/>
      <c r="F8139" t="s">
        <v>253</v>
      </c>
      <c r="G8139">
        <v>2</v>
      </c>
      <c r="H8139">
        <v>0</v>
      </c>
      <c r="I8139">
        <v>0</v>
      </c>
      <c r="J8139">
        <v>0</v>
      </c>
      <c r="K8139">
        <v>0</v>
      </c>
      <c r="L8139">
        <v>0</v>
      </c>
      <c r="M8139" t="s">
        <v>5987</v>
      </c>
    </row>
    <row r="8140" spans="1:13">
      <c r="A8140" s="13">
        <f t="shared" si="127"/>
        <v>2</v>
      </c>
      <c r="B8140">
        <v>3013487</v>
      </c>
      <c r="C8140">
        <v>1380</v>
      </c>
      <c r="D8140">
        <v>1501</v>
      </c>
      <c r="E8140"/>
      <c r="F8140" t="s">
        <v>253</v>
      </c>
      <c r="G8140">
        <v>2</v>
      </c>
      <c r="H8140">
        <v>0</v>
      </c>
      <c r="I8140">
        <v>0</v>
      </c>
      <c r="J8140">
        <v>0</v>
      </c>
      <c r="K8140">
        <v>0</v>
      </c>
      <c r="L8140">
        <v>0</v>
      </c>
      <c r="M8140" t="s">
        <v>5988</v>
      </c>
    </row>
    <row r="8141" spans="1:13">
      <c r="A8141" s="13">
        <f t="shared" si="127"/>
        <v>4</v>
      </c>
      <c r="B8141">
        <v>3013488</v>
      </c>
      <c r="C8141">
        <v>1380</v>
      </c>
      <c r="D8141">
        <v>1501</v>
      </c>
      <c r="E8141"/>
      <c r="F8141" t="s">
        <v>253</v>
      </c>
      <c r="G8141">
        <v>4</v>
      </c>
      <c r="H8141">
        <v>0</v>
      </c>
      <c r="I8141">
        <v>0</v>
      </c>
      <c r="J8141">
        <v>0</v>
      </c>
      <c r="K8141">
        <v>0</v>
      </c>
      <c r="L8141">
        <v>0</v>
      </c>
      <c r="M8141" t="s">
        <v>5989</v>
      </c>
    </row>
    <row r="8142" spans="1:13">
      <c r="A8142" s="13">
        <f t="shared" si="127"/>
        <v>4</v>
      </c>
      <c r="B8142">
        <v>3013489</v>
      </c>
      <c r="C8142">
        <v>1380</v>
      </c>
      <c r="D8142">
        <v>1501</v>
      </c>
      <c r="E8142"/>
      <c r="F8142" t="s">
        <v>253</v>
      </c>
      <c r="G8142">
        <v>4</v>
      </c>
      <c r="H8142">
        <v>0</v>
      </c>
      <c r="I8142">
        <v>0</v>
      </c>
      <c r="J8142">
        <v>0</v>
      </c>
      <c r="K8142">
        <v>0</v>
      </c>
      <c r="L8142">
        <v>0</v>
      </c>
      <c r="M8142" t="s">
        <v>5990</v>
      </c>
    </row>
    <row r="8143" spans="1:13">
      <c r="A8143" s="13">
        <f t="shared" si="127"/>
        <v>2</v>
      </c>
      <c r="B8143">
        <v>3013490</v>
      </c>
      <c r="C8143">
        <v>1380</v>
      </c>
      <c r="D8143">
        <v>1501</v>
      </c>
      <c r="E8143"/>
      <c r="F8143" t="s">
        <v>253</v>
      </c>
      <c r="G8143">
        <v>2</v>
      </c>
      <c r="H8143">
        <v>0</v>
      </c>
      <c r="I8143">
        <v>0</v>
      </c>
      <c r="J8143">
        <v>0</v>
      </c>
      <c r="K8143">
        <v>0</v>
      </c>
      <c r="L8143">
        <v>0</v>
      </c>
      <c r="M8143" t="s">
        <v>5991</v>
      </c>
    </row>
    <row r="8144" spans="1:13">
      <c r="A8144" s="13">
        <f t="shared" si="127"/>
        <v>4</v>
      </c>
      <c r="B8144">
        <v>3013491</v>
      </c>
      <c r="C8144">
        <v>1380</v>
      </c>
      <c r="D8144">
        <v>1501</v>
      </c>
      <c r="E8144"/>
      <c r="F8144" t="s">
        <v>253</v>
      </c>
      <c r="G8144">
        <v>4</v>
      </c>
      <c r="H8144">
        <v>0</v>
      </c>
      <c r="I8144">
        <v>0</v>
      </c>
      <c r="J8144">
        <v>0</v>
      </c>
      <c r="K8144">
        <v>0</v>
      </c>
      <c r="L8144">
        <v>0</v>
      </c>
      <c r="M8144" t="s">
        <v>5992</v>
      </c>
    </row>
    <row r="8145" spans="1:13">
      <c r="A8145" s="13">
        <f t="shared" si="127"/>
        <v>4</v>
      </c>
      <c r="B8145">
        <v>3013492</v>
      </c>
      <c r="C8145">
        <v>1380</v>
      </c>
      <c r="D8145">
        <v>1501</v>
      </c>
      <c r="E8145"/>
      <c r="F8145" t="s">
        <v>253</v>
      </c>
      <c r="G8145">
        <v>4</v>
      </c>
      <c r="H8145">
        <v>0</v>
      </c>
      <c r="I8145">
        <v>0</v>
      </c>
      <c r="J8145">
        <v>0</v>
      </c>
      <c r="K8145">
        <v>0</v>
      </c>
      <c r="L8145">
        <v>0</v>
      </c>
      <c r="M8145" t="s">
        <v>5993</v>
      </c>
    </row>
    <row r="8146" spans="1:13">
      <c r="A8146" s="13">
        <f t="shared" si="127"/>
        <v>4</v>
      </c>
      <c r="B8146">
        <v>3013493</v>
      </c>
      <c r="C8146">
        <v>1380</v>
      </c>
      <c r="D8146">
        <v>1501</v>
      </c>
      <c r="E8146"/>
      <c r="F8146" t="s">
        <v>253</v>
      </c>
      <c r="G8146">
        <v>4</v>
      </c>
      <c r="H8146">
        <v>0</v>
      </c>
      <c r="I8146">
        <v>0</v>
      </c>
      <c r="J8146">
        <v>0</v>
      </c>
      <c r="K8146">
        <v>0</v>
      </c>
      <c r="L8146">
        <v>0</v>
      </c>
      <c r="M8146" t="s">
        <v>5994</v>
      </c>
    </row>
    <row r="8147" spans="1:13">
      <c r="A8147" s="13">
        <f t="shared" si="127"/>
        <v>4</v>
      </c>
      <c r="B8147">
        <v>3013494</v>
      </c>
      <c r="C8147">
        <v>1380</v>
      </c>
      <c r="D8147">
        <v>1501</v>
      </c>
      <c r="E8147"/>
      <c r="F8147" t="s">
        <v>253</v>
      </c>
      <c r="G8147">
        <v>4</v>
      </c>
      <c r="H8147">
        <v>0</v>
      </c>
      <c r="I8147">
        <v>0</v>
      </c>
      <c r="J8147">
        <v>0</v>
      </c>
      <c r="K8147">
        <v>0</v>
      </c>
      <c r="L8147">
        <v>0</v>
      </c>
      <c r="M8147" t="s">
        <v>5995</v>
      </c>
    </row>
    <row r="8148" spans="1:13">
      <c r="A8148" s="13">
        <f t="shared" si="127"/>
        <v>4</v>
      </c>
      <c r="B8148">
        <v>3013495</v>
      </c>
      <c r="C8148">
        <v>1380</v>
      </c>
      <c r="D8148">
        <v>1501</v>
      </c>
      <c r="E8148"/>
      <c r="F8148" t="s">
        <v>253</v>
      </c>
      <c r="G8148">
        <v>4</v>
      </c>
      <c r="H8148">
        <v>0</v>
      </c>
      <c r="I8148">
        <v>0</v>
      </c>
      <c r="J8148">
        <v>0</v>
      </c>
      <c r="K8148">
        <v>0</v>
      </c>
      <c r="L8148">
        <v>0</v>
      </c>
      <c r="M8148" t="s">
        <v>5996</v>
      </c>
    </row>
    <row r="8149" spans="1:13">
      <c r="A8149" s="13">
        <f t="shared" si="127"/>
        <v>2</v>
      </c>
      <c r="B8149">
        <v>3013496</v>
      </c>
      <c r="C8149">
        <v>1380</v>
      </c>
      <c r="D8149">
        <v>1501</v>
      </c>
      <c r="E8149"/>
      <c r="F8149" t="s">
        <v>253</v>
      </c>
      <c r="G8149">
        <v>2</v>
      </c>
      <c r="H8149">
        <v>0</v>
      </c>
      <c r="I8149">
        <v>0</v>
      </c>
      <c r="J8149">
        <v>0</v>
      </c>
      <c r="K8149">
        <v>0</v>
      </c>
      <c r="L8149">
        <v>0</v>
      </c>
      <c r="M8149" t="s">
        <v>5997</v>
      </c>
    </row>
    <row r="8150" spans="1:13">
      <c r="A8150" s="13">
        <f t="shared" si="127"/>
        <v>4</v>
      </c>
      <c r="B8150">
        <v>3013497</v>
      </c>
      <c r="C8150">
        <v>1380</v>
      </c>
      <c r="D8150">
        <v>1501</v>
      </c>
      <c r="E8150"/>
      <c r="F8150" t="s">
        <v>253</v>
      </c>
      <c r="G8150">
        <v>4</v>
      </c>
      <c r="H8150">
        <v>0</v>
      </c>
      <c r="I8150">
        <v>0</v>
      </c>
      <c r="J8150">
        <v>0</v>
      </c>
      <c r="K8150">
        <v>0</v>
      </c>
      <c r="L8150">
        <v>0</v>
      </c>
      <c r="M8150" t="s">
        <v>5998</v>
      </c>
    </row>
    <row r="8151" spans="1:13">
      <c r="A8151" s="13">
        <f t="shared" si="127"/>
        <v>3</v>
      </c>
      <c r="B8151">
        <v>3013498</v>
      </c>
      <c r="C8151">
        <v>1380</v>
      </c>
      <c r="D8151">
        <v>1500</v>
      </c>
      <c r="E8151"/>
      <c r="F8151" t="s">
        <v>253</v>
      </c>
      <c r="G8151">
        <v>3</v>
      </c>
      <c r="H8151">
        <v>0</v>
      </c>
      <c r="I8151">
        <v>0</v>
      </c>
      <c r="J8151">
        <v>0</v>
      </c>
      <c r="K8151">
        <v>0</v>
      </c>
      <c r="L8151">
        <v>0</v>
      </c>
      <c r="M8151" t="s">
        <v>5999</v>
      </c>
    </row>
    <row r="8152" spans="1:13">
      <c r="A8152" s="13">
        <f t="shared" si="127"/>
        <v>2</v>
      </c>
      <c r="B8152">
        <v>3013499</v>
      </c>
      <c r="C8152">
        <v>1380</v>
      </c>
      <c r="D8152">
        <v>1500</v>
      </c>
      <c r="E8152"/>
      <c r="F8152" t="s">
        <v>253</v>
      </c>
      <c r="G8152">
        <v>2</v>
      </c>
      <c r="H8152">
        <v>0</v>
      </c>
      <c r="I8152">
        <v>0</v>
      </c>
      <c r="J8152">
        <v>0</v>
      </c>
      <c r="K8152">
        <v>0</v>
      </c>
      <c r="L8152">
        <v>0</v>
      </c>
      <c r="M8152" t="s">
        <v>6000</v>
      </c>
    </row>
    <row r="8153" spans="1:13">
      <c r="A8153" s="13">
        <f t="shared" si="127"/>
        <v>4</v>
      </c>
      <c r="B8153">
        <v>3013501</v>
      </c>
      <c r="C8153">
        <v>1380</v>
      </c>
      <c r="D8153">
        <v>1501</v>
      </c>
      <c r="E8153"/>
      <c r="F8153" t="s">
        <v>253</v>
      </c>
      <c r="G8153">
        <v>4</v>
      </c>
      <c r="H8153">
        <v>0</v>
      </c>
      <c r="I8153">
        <v>0</v>
      </c>
      <c r="J8153">
        <v>0</v>
      </c>
      <c r="K8153">
        <v>0</v>
      </c>
      <c r="L8153">
        <v>0</v>
      </c>
      <c r="M8153" t="s">
        <v>6001</v>
      </c>
    </row>
    <row r="8154" spans="1:13">
      <c r="A8154" s="13">
        <f t="shared" si="127"/>
        <v>3</v>
      </c>
      <c r="B8154">
        <v>3013502</v>
      </c>
      <c r="C8154">
        <v>1380</v>
      </c>
      <c r="D8154">
        <v>1500</v>
      </c>
      <c r="E8154"/>
      <c r="F8154" t="s">
        <v>253</v>
      </c>
      <c r="G8154">
        <v>3</v>
      </c>
      <c r="H8154">
        <v>0</v>
      </c>
      <c r="I8154">
        <v>0</v>
      </c>
      <c r="J8154">
        <v>0</v>
      </c>
      <c r="K8154">
        <v>0</v>
      </c>
      <c r="L8154">
        <v>0</v>
      </c>
      <c r="M8154" t="s">
        <v>6002</v>
      </c>
    </row>
    <row r="8155" spans="1:13">
      <c r="A8155" s="13">
        <f t="shared" si="127"/>
        <v>2</v>
      </c>
      <c r="B8155">
        <v>3013503</v>
      </c>
      <c r="C8155">
        <v>1380</v>
      </c>
      <c r="D8155">
        <v>1500</v>
      </c>
      <c r="E8155"/>
      <c r="F8155" t="s">
        <v>253</v>
      </c>
      <c r="G8155">
        <v>2</v>
      </c>
      <c r="H8155">
        <v>0</v>
      </c>
      <c r="I8155">
        <v>0</v>
      </c>
      <c r="J8155">
        <v>0</v>
      </c>
      <c r="K8155">
        <v>0</v>
      </c>
      <c r="L8155">
        <v>0</v>
      </c>
      <c r="M8155" t="s">
        <v>6003</v>
      </c>
    </row>
    <row r="8156" spans="1:13">
      <c r="A8156" s="13">
        <f t="shared" si="127"/>
        <v>4</v>
      </c>
      <c r="B8156">
        <v>3013504</v>
      </c>
      <c r="C8156">
        <v>1380</v>
      </c>
      <c r="D8156">
        <v>1501</v>
      </c>
      <c r="E8156"/>
      <c r="F8156" t="s">
        <v>253</v>
      </c>
      <c r="G8156">
        <v>4</v>
      </c>
      <c r="H8156">
        <v>0</v>
      </c>
      <c r="I8156">
        <v>0</v>
      </c>
      <c r="J8156">
        <v>0</v>
      </c>
      <c r="K8156">
        <v>0</v>
      </c>
      <c r="L8156">
        <v>0</v>
      </c>
      <c r="M8156" t="s">
        <v>6004</v>
      </c>
    </row>
    <row r="8157" spans="1:13">
      <c r="A8157" s="13">
        <f t="shared" si="127"/>
        <v>2</v>
      </c>
      <c r="B8157">
        <v>3013505</v>
      </c>
      <c r="C8157">
        <v>1380</v>
      </c>
      <c r="D8157">
        <v>1501</v>
      </c>
      <c r="E8157"/>
      <c r="F8157" t="s">
        <v>253</v>
      </c>
      <c r="G8157">
        <v>2</v>
      </c>
      <c r="H8157">
        <v>0</v>
      </c>
      <c r="I8157">
        <v>0</v>
      </c>
      <c r="J8157">
        <v>0</v>
      </c>
      <c r="K8157">
        <v>0</v>
      </c>
      <c r="L8157">
        <v>0</v>
      </c>
      <c r="M8157" t="s">
        <v>6005</v>
      </c>
    </row>
    <row r="8158" spans="1:13">
      <c r="A8158" s="13">
        <f t="shared" si="127"/>
        <v>1</v>
      </c>
      <c r="B8158">
        <v>3013506</v>
      </c>
      <c r="C8158">
        <v>1380</v>
      </c>
      <c r="D8158">
        <v>1500</v>
      </c>
      <c r="E8158"/>
      <c r="F8158" t="s">
        <v>253</v>
      </c>
      <c r="G8158">
        <v>1</v>
      </c>
      <c r="H8158">
        <v>0</v>
      </c>
      <c r="I8158">
        <v>0</v>
      </c>
      <c r="J8158">
        <v>0</v>
      </c>
      <c r="K8158">
        <v>0</v>
      </c>
      <c r="L8158">
        <v>0</v>
      </c>
      <c r="M8158" t="s">
        <v>8750</v>
      </c>
    </row>
    <row r="8159" spans="1:13">
      <c r="A8159" s="13">
        <f t="shared" si="127"/>
        <v>2</v>
      </c>
      <c r="B8159">
        <v>3013507</v>
      </c>
      <c r="C8159">
        <v>1380</v>
      </c>
      <c r="D8159">
        <v>1501</v>
      </c>
      <c r="E8159"/>
      <c r="F8159" t="s">
        <v>253</v>
      </c>
      <c r="G8159">
        <v>2</v>
      </c>
      <c r="H8159">
        <v>0</v>
      </c>
      <c r="I8159">
        <v>0</v>
      </c>
      <c r="J8159">
        <v>0</v>
      </c>
      <c r="K8159">
        <v>0</v>
      </c>
      <c r="L8159">
        <v>0</v>
      </c>
      <c r="M8159" t="s">
        <v>6006</v>
      </c>
    </row>
    <row r="8160" spans="1:13">
      <c r="A8160" s="13">
        <f t="shared" si="127"/>
        <v>4</v>
      </c>
      <c r="B8160">
        <v>3013508</v>
      </c>
      <c r="C8160">
        <v>1380</v>
      </c>
      <c r="D8160">
        <v>1501</v>
      </c>
      <c r="E8160"/>
      <c r="F8160" t="s">
        <v>253</v>
      </c>
      <c r="G8160">
        <v>4</v>
      </c>
      <c r="H8160">
        <v>0</v>
      </c>
      <c r="I8160">
        <v>0</v>
      </c>
      <c r="J8160">
        <v>0</v>
      </c>
      <c r="K8160">
        <v>0</v>
      </c>
      <c r="L8160">
        <v>0</v>
      </c>
      <c r="M8160" t="s">
        <v>6007</v>
      </c>
    </row>
    <row r="8161" spans="1:13">
      <c r="A8161" s="13">
        <f t="shared" si="127"/>
        <v>2</v>
      </c>
      <c r="B8161">
        <v>3013509</v>
      </c>
      <c r="C8161">
        <v>1380</v>
      </c>
      <c r="D8161">
        <v>1501</v>
      </c>
      <c r="E8161"/>
      <c r="F8161" t="s">
        <v>253</v>
      </c>
      <c r="G8161">
        <v>2</v>
      </c>
      <c r="H8161">
        <v>0</v>
      </c>
      <c r="I8161">
        <v>0</v>
      </c>
      <c r="J8161">
        <v>0</v>
      </c>
      <c r="K8161">
        <v>0</v>
      </c>
      <c r="L8161">
        <v>0</v>
      </c>
      <c r="M8161" t="s">
        <v>6008</v>
      </c>
    </row>
    <row r="8162" spans="1:13">
      <c r="A8162" s="13">
        <f t="shared" si="127"/>
        <v>8</v>
      </c>
      <c r="B8162">
        <v>3013510</v>
      </c>
      <c r="C8162">
        <v>1380</v>
      </c>
      <c r="D8162">
        <v>1501</v>
      </c>
      <c r="E8162"/>
      <c r="F8162" t="s">
        <v>253</v>
      </c>
      <c r="G8162">
        <v>8</v>
      </c>
      <c r="H8162">
        <v>0</v>
      </c>
      <c r="I8162">
        <v>0</v>
      </c>
      <c r="J8162">
        <v>0</v>
      </c>
      <c r="K8162">
        <v>0</v>
      </c>
      <c r="L8162">
        <v>0</v>
      </c>
      <c r="M8162" t="s">
        <v>6009</v>
      </c>
    </row>
    <row r="8163" spans="1:13">
      <c r="A8163" s="13">
        <f t="shared" si="127"/>
        <v>26</v>
      </c>
      <c r="B8163">
        <v>3013511</v>
      </c>
      <c r="C8163">
        <v>1380</v>
      </c>
      <c r="D8163">
        <v>1500</v>
      </c>
      <c r="E8163"/>
      <c r="F8163" t="s">
        <v>253</v>
      </c>
      <c r="G8163">
        <v>26</v>
      </c>
      <c r="H8163">
        <v>0</v>
      </c>
      <c r="I8163">
        <v>0</v>
      </c>
      <c r="J8163">
        <v>0</v>
      </c>
      <c r="K8163">
        <v>0</v>
      </c>
      <c r="L8163">
        <v>0</v>
      </c>
      <c r="M8163" t="s">
        <v>6010</v>
      </c>
    </row>
    <row r="8164" spans="1:13">
      <c r="A8164" s="13">
        <f t="shared" si="127"/>
        <v>3</v>
      </c>
      <c r="B8164">
        <v>3013512</v>
      </c>
      <c r="C8164">
        <v>1380</v>
      </c>
      <c r="D8164">
        <v>1501</v>
      </c>
      <c r="E8164"/>
      <c r="F8164" t="s">
        <v>253</v>
      </c>
      <c r="G8164">
        <v>3</v>
      </c>
      <c r="H8164">
        <v>0</v>
      </c>
      <c r="I8164">
        <v>0</v>
      </c>
      <c r="J8164">
        <v>0</v>
      </c>
      <c r="K8164">
        <v>0</v>
      </c>
      <c r="L8164">
        <v>0</v>
      </c>
      <c r="M8164" t="s">
        <v>6011</v>
      </c>
    </row>
    <row r="8165" spans="1:13">
      <c r="A8165" s="13">
        <f t="shared" si="127"/>
        <v>8</v>
      </c>
      <c r="B8165">
        <v>3013513</v>
      </c>
      <c r="C8165">
        <v>1380</v>
      </c>
      <c r="D8165">
        <v>1501</v>
      </c>
      <c r="E8165"/>
      <c r="F8165" t="s">
        <v>253</v>
      </c>
      <c r="G8165">
        <v>8</v>
      </c>
      <c r="H8165">
        <v>0</v>
      </c>
      <c r="I8165">
        <v>0</v>
      </c>
      <c r="J8165">
        <v>0</v>
      </c>
      <c r="K8165">
        <v>0</v>
      </c>
      <c r="L8165">
        <v>0</v>
      </c>
      <c r="M8165" t="s">
        <v>6012</v>
      </c>
    </row>
    <row r="8166" spans="1:13">
      <c r="A8166" s="13">
        <f t="shared" si="127"/>
        <v>3</v>
      </c>
      <c r="B8166">
        <v>3013514</v>
      </c>
      <c r="C8166">
        <v>1380</v>
      </c>
      <c r="D8166">
        <v>1500</v>
      </c>
      <c r="E8166"/>
      <c r="F8166" t="s">
        <v>253</v>
      </c>
      <c r="G8166">
        <v>3</v>
      </c>
      <c r="H8166">
        <v>0</v>
      </c>
      <c r="I8166">
        <v>0</v>
      </c>
      <c r="J8166">
        <v>0</v>
      </c>
      <c r="K8166">
        <v>0</v>
      </c>
      <c r="L8166">
        <v>0</v>
      </c>
      <c r="M8166" t="s">
        <v>6013</v>
      </c>
    </row>
    <row r="8167" spans="1:13">
      <c r="A8167" s="13">
        <f t="shared" si="127"/>
        <v>3</v>
      </c>
      <c r="B8167">
        <v>3013515</v>
      </c>
      <c r="C8167">
        <v>1380</v>
      </c>
      <c r="D8167">
        <v>1500</v>
      </c>
      <c r="E8167"/>
      <c r="F8167" t="s">
        <v>253</v>
      </c>
      <c r="G8167">
        <v>3</v>
      </c>
      <c r="H8167">
        <v>0</v>
      </c>
      <c r="I8167">
        <v>0</v>
      </c>
      <c r="J8167">
        <v>0</v>
      </c>
      <c r="K8167">
        <v>0</v>
      </c>
      <c r="L8167">
        <v>0</v>
      </c>
      <c r="M8167" t="s">
        <v>6014</v>
      </c>
    </row>
    <row r="8168" spans="1:13">
      <c r="A8168" s="13">
        <f t="shared" si="127"/>
        <v>1</v>
      </c>
      <c r="B8168">
        <v>3013516</v>
      </c>
      <c r="C8168">
        <v>1380</v>
      </c>
      <c r="D8168">
        <v>1500</v>
      </c>
      <c r="E8168"/>
      <c r="F8168" t="s">
        <v>253</v>
      </c>
      <c r="G8168">
        <v>1</v>
      </c>
      <c r="H8168">
        <v>0</v>
      </c>
      <c r="I8168">
        <v>0</v>
      </c>
      <c r="J8168">
        <v>0</v>
      </c>
      <c r="K8168">
        <v>0</v>
      </c>
      <c r="L8168">
        <v>0</v>
      </c>
      <c r="M8168" t="s">
        <v>6015</v>
      </c>
    </row>
    <row r="8169" spans="1:13">
      <c r="A8169" s="13">
        <f t="shared" si="127"/>
        <v>6</v>
      </c>
      <c r="B8169">
        <v>3013517</v>
      </c>
      <c r="C8169">
        <v>1380</v>
      </c>
      <c r="D8169">
        <v>1500</v>
      </c>
      <c r="E8169"/>
      <c r="F8169" t="s">
        <v>253</v>
      </c>
      <c r="G8169">
        <v>6</v>
      </c>
      <c r="H8169">
        <v>0</v>
      </c>
      <c r="I8169">
        <v>0</v>
      </c>
      <c r="J8169">
        <v>0</v>
      </c>
      <c r="K8169">
        <v>0</v>
      </c>
      <c r="L8169">
        <v>0</v>
      </c>
      <c r="M8169" t="s">
        <v>6016</v>
      </c>
    </row>
    <row r="8170" spans="1:13">
      <c r="A8170" s="13">
        <f t="shared" si="127"/>
        <v>2</v>
      </c>
      <c r="B8170">
        <v>3013518</v>
      </c>
      <c r="C8170">
        <v>1380</v>
      </c>
      <c r="D8170">
        <v>1500</v>
      </c>
      <c r="E8170"/>
      <c r="F8170" t="s">
        <v>253</v>
      </c>
      <c r="G8170">
        <v>2</v>
      </c>
      <c r="H8170">
        <v>0</v>
      </c>
      <c r="I8170">
        <v>0</v>
      </c>
      <c r="J8170">
        <v>0</v>
      </c>
      <c r="K8170">
        <v>0</v>
      </c>
      <c r="L8170">
        <v>0</v>
      </c>
      <c r="M8170" t="s">
        <v>6017</v>
      </c>
    </row>
    <row r="8171" spans="1:13">
      <c r="A8171" s="13">
        <f t="shared" si="127"/>
        <v>2</v>
      </c>
      <c r="B8171">
        <v>3013519</v>
      </c>
      <c r="C8171">
        <v>1380</v>
      </c>
      <c r="D8171">
        <v>1500</v>
      </c>
      <c r="E8171"/>
      <c r="F8171" t="s">
        <v>253</v>
      </c>
      <c r="G8171">
        <v>2</v>
      </c>
      <c r="H8171">
        <v>0</v>
      </c>
      <c r="I8171">
        <v>0</v>
      </c>
      <c r="J8171">
        <v>0</v>
      </c>
      <c r="K8171">
        <v>0</v>
      </c>
      <c r="L8171">
        <v>0</v>
      </c>
      <c r="M8171" t="s">
        <v>7758</v>
      </c>
    </row>
    <row r="8172" spans="1:13">
      <c r="A8172" s="13">
        <f t="shared" si="127"/>
        <v>2</v>
      </c>
      <c r="B8172">
        <v>3013520</v>
      </c>
      <c r="C8172">
        <v>1380</v>
      </c>
      <c r="D8172">
        <v>1501</v>
      </c>
      <c r="E8172"/>
      <c r="F8172" t="s">
        <v>253</v>
      </c>
      <c r="G8172">
        <v>2</v>
      </c>
      <c r="H8172">
        <v>0</v>
      </c>
      <c r="I8172">
        <v>0</v>
      </c>
      <c r="J8172">
        <v>0</v>
      </c>
      <c r="K8172">
        <v>0</v>
      </c>
      <c r="L8172">
        <v>0</v>
      </c>
      <c r="M8172" t="s">
        <v>6018</v>
      </c>
    </row>
    <row r="8173" spans="1:13">
      <c r="A8173" s="13">
        <f t="shared" si="127"/>
        <v>3</v>
      </c>
      <c r="B8173">
        <v>3013521</v>
      </c>
      <c r="C8173">
        <v>1380</v>
      </c>
      <c r="D8173">
        <v>1500</v>
      </c>
      <c r="E8173"/>
      <c r="F8173" t="s">
        <v>253</v>
      </c>
      <c r="G8173">
        <v>3</v>
      </c>
      <c r="H8173">
        <v>0</v>
      </c>
      <c r="I8173">
        <v>0</v>
      </c>
      <c r="J8173">
        <v>0</v>
      </c>
      <c r="K8173">
        <v>0</v>
      </c>
      <c r="L8173">
        <v>0</v>
      </c>
      <c r="M8173" t="s">
        <v>6019</v>
      </c>
    </row>
    <row r="8174" spans="1:13">
      <c r="A8174" s="13">
        <f t="shared" si="127"/>
        <v>1</v>
      </c>
      <c r="B8174">
        <v>3013522</v>
      </c>
      <c r="C8174">
        <v>1380</v>
      </c>
      <c r="D8174">
        <v>1500</v>
      </c>
      <c r="E8174"/>
      <c r="F8174" t="s">
        <v>253</v>
      </c>
      <c r="G8174">
        <v>1</v>
      </c>
      <c r="H8174">
        <v>0</v>
      </c>
      <c r="I8174">
        <v>0</v>
      </c>
      <c r="J8174">
        <v>0</v>
      </c>
      <c r="K8174">
        <v>0</v>
      </c>
      <c r="L8174">
        <v>0</v>
      </c>
      <c r="M8174" t="s">
        <v>8077</v>
      </c>
    </row>
    <row r="8175" spans="1:13">
      <c r="A8175" s="13">
        <f t="shared" si="127"/>
        <v>1</v>
      </c>
      <c r="B8175">
        <v>3013523</v>
      </c>
      <c r="C8175">
        <v>1380</v>
      </c>
      <c r="D8175">
        <v>1500</v>
      </c>
      <c r="E8175"/>
      <c r="F8175" t="s">
        <v>253</v>
      </c>
      <c r="G8175">
        <v>1</v>
      </c>
      <c r="H8175">
        <v>0</v>
      </c>
      <c r="I8175">
        <v>0</v>
      </c>
      <c r="J8175">
        <v>0</v>
      </c>
      <c r="K8175">
        <v>0</v>
      </c>
      <c r="L8175">
        <v>0</v>
      </c>
      <c r="M8175" t="s">
        <v>8940</v>
      </c>
    </row>
    <row r="8176" spans="1:13">
      <c r="A8176" s="13">
        <f t="shared" si="127"/>
        <v>1</v>
      </c>
      <c r="B8176">
        <v>3013524</v>
      </c>
      <c r="C8176">
        <v>1380</v>
      </c>
      <c r="D8176">
        <v>1500</v>
      </c>
      <c r="E8176"/>
      <c r="F8176" t="s">
        <v>253</v>
      </c>
      <c r="G8176">
        <v>1</v>
      </c>
      <c r="H8176">
        <v>0</v>
      </c>
      <c r="I8176">
        <v>0</v>
      </c>
      <c r="J8176">
        <v>0</v>
      </c>
      <c r="K8176">
        <v>0</v>
      </c>
      <c r="L8176">
        <v>0</v>
      </c>
      <c r="M8176" t="s">
        <v>9104</v>
      </c>
    </row>
    <row r="8177" spans="1:13">
      <c r="A8177" s="13">
        <f t="shared" si="127"/>
        <v>1</v>
      </c>
      <c r="B8177">
        <v>3013525</v>
      </c>
      <c r="C8177">
        <v>1380</v>
      </c>
      <c r="D8177">
        <v>1500</v>
      </c>
      <c r="E8177"/>
      <c r="F8177" t="s">
        <v>253</v>
      </c>
      <c r="G8177">
        <v>1</v>
      </c>
      <c r="H8177">
        <v>0</v>
      </c>
      <c r="I8177">
        <v>0</v>
      </c>
      <c r="J8177">
        <v>0</v>
      </c>
      <c r="K8177">
        <v>0</v>
      </c>
      <c r="L8177">
        <v>0</v>
      </c>
      <c r="M8177" t="s">
        <v>6020</v>
      </c>
    </row>
    <row r="8178" spans="1:13">
      <c r="A8178" s="13">
        <f t="shared" si="127"/>
        <v>2</v>
      </c>
      <c r="B8178">
        <v>3013526</v>
      </c>
      <c r="C8178">
        <v>1380</v>
      </c>
      <c r="D8178">
        <v>1501</v>
      </c>
      <c r="E8178"/>
      <c r="F8178" t="s">
        <v>253</v>
      </c>
      <c r="G8178">
        <v>2</v>
      </c>
      <c r="H8178">
        <v>0</v>
      </c>
      <c r="I8178">
        <v>0</v>
      </c>
      <c r="J8178">
        <v>0</v>
      </c>
      <c r="K8178">
        <v>0</v>
      </c>
      <c r="L8178">
        <v>0</v>
      </c>
      <c r="M8178" t="s">
        <v>6021</v>
      </c>
    </row>
    <row r="8179" spans="1:13">
      <c r="A8179" s="13">
        <f t="shared" si="127"/>
        <v>2</v>
      </c>
      <c r="B8179">
        <v>3013527</v>
      </c>
      <c r="C8179">
        <v>1380</v>
      </c>
      <c r="D8179">
        <v>1501</v>
      </c>
      <c r="E8179"/>
      <c r="F8179" t="s">
        <v>253</v>
      </c>
      <c r="G8179">
        <v>2</v>
      </c>
      <c r="H8179">
        <v>0</v>
      </c>
      <c r="I8179">
        <v>0</v>
      </c>
      <c r="J8179">
        <v>0</v>
      </c>
      <c r="K8179">
        <v>0</v>
      </c>
      <c r="L8179">
        <v>0</v>
      </c>
      <c r="M8179" t="s">
        <v>6022</v>
      </c>
    </row>
    <row r="8180" spans="1:13">
      <c r="A8180" s="13">
        <f t="shared" si="127"/>
        <v>4</v>
      </c>
      <c r="B8180">
        <v>3013528</v>
      </c>
      <c r="C8180">
        <v>1380</v>
      </c>
      <c r="D8180">
        <v>1501</v>
      </c>
      <c r="E8180"/>
      <c r="F8180" t="s">
        <v>253</v>
      </c>
      <c r="G8180">
        <v>4</v>
      </c>
      <c r="H8180">
        <v>0</v>
      </c>
      <c r="I8180">
        <v>0</v>
      </c>
      <c r="J8180">
        <v>0</v>
      </c>
      <c r="K8180">
        <v>0</v>
      </c>
      <c r="L8180">
        <v>0</v>
      </c>
      <c r="M8180" t="s">
        <v>6023</v>
      </c>
    </row>
    <row r="8181" spans="1:13">
      <c r="A8181" s="13">
        <f t="shared" si="127"/>
        <v>4</v>
      </c>
      <c r="B8181">
        <v>3013529</v>
      </c>
      <c r="C8181">
        <v>1380</v>
      </c>
      <c r="D8181">
        <v>1501</v>
      </c>
      <c r="E8181"/>
      <c r="F8181" t="s">
        <v>253</v>
      </c>
      <c r="G8181">
        <v>4</v>
      </c>
      <c r="H8181">
        <v>0</v>
      </c>
      <c r="I8181">
        <v>0</v>
      </c>
      <c r="J8181">
        <v>0</v>
      </c>
      <c r="K8181">
        <v>0</v>
      </c>
      <c r="L8181">
        <v>0</v>
      </c>
      <c r="M8181" t="s">
        <v>6024</v>
      </c>
    </row>
    <row r="8182" spans="1:13">
      <c r="A8182" s="13">
        <f t="shared" si="127"/>
        <v>1</v>
      </c>
      <c r="B8182">
        <v>3013530</v>
      </c>
      <c r="C8182">
        <v>1380</v>
      </c>
      <c r="D8182">
        <v>1500</v>
      </c>
      <c r="E8182"/>
      <c r="F8182" t="s">
        <v>253</v>
      </c>
      <c r="G8182">
        <v>1</v>
      </c>
      <c r="H8182">
        <v>0</v>
      </c>
      <c r="I8182">
        <v>0</v>
      </c>
      <c r="J8182">
        <v>0</v>
      </c>
      <c r="K8182">
        <v>0</v>
      </c>
      <c r="L8182">
        <v>0</v>
      </c>
      <c r="M8182" t="s">
        <v>7785</v>
      </c>
    </row>
    <row r="8183" spans="1:13">
      <c r="A8183" s="13">
        <f t="shared" si="127"/>
        <v>7</v>
      </c>
      <c r="B8183">
        <v>3013531</v>
      </c>
      <c r="C8183">
        <v>1380</v>
      </c>
      <c r="D8183">
        <v>1500</v>
      </c>
      <c r="E8183"/>
      <c r="F8183" t="s">
        <v>253</v>
      </c>
      <c r="G8183">
        <v>7</v>
      </c>
      <c r="H8183">
        <v>0</v>
      </c>
      <c r="I8183">
        <v>0</v>
      </c>
      <c r="J8183">
        <v>0</v>
      </c>
      <c r="K8183">
        <v>0</v>
      </c>
      <c r="L8183">
        <v>0</v>
      </c>
      <c r="M8183" t="s">
        <v>6025</v>
      </c>
    </row>
    <row r="8184" spans="1:13">
      <c r="A8184" s="13">
        <f t="shared" si="127"/>
        <v>4</v>
      </c>
      <c r="B8184">
        <v>3013532</v>
      </c>
      <c r="C8184">
        <v>1380</v>
      </c>
      <c r="D8184">
        <v>1501</v>
      </c>
      <c r="E8184"/>
      <c r="F8184" t="s">
        <v>253</v>
      </c>
      <c r="G8184">
        <v>4</v>
      </c>
      <c r="H8184">
        <v>0</v>
      </c>
      <c r="I8184">
        <v>0</v>
      </c>
      <c r="J8184">
        <v>0</v>
      </c>
      <c r="K8184">
        <v>0</v>
      </c>
      <c r="L8184">
        <v>0</v>
      </c>
      <c r="M8184" t="s">
        <v>6026</v>
      </c>
    </row>
    <row r="8185" spans="1:13">
      <c r="A8185" s="13">
        <f t="shared" si="127"/>
        <v>7</v>
      </c>
      <c r="B8185">
        <v>3013533</v>
      </c>
      <c r="C8185">
        <v>1380</v>
      </c>
      <c r="D8185">
        <v>1500</v>
      </c>
      <c r="E8185"/>
      <c r="F8185" t="s">
        <v>289</v>
      </c>
      <c r="G8185">
        <v>7</v>
      </c>
      <c r="H8185">
        <v>0</v>
      </c>
      <c r="I8185">
        <v>0</v>
      </c>
      <c r="J8185">
        <v>0</v>
      </c>
      <c r="K8185">
        <v>0</v>
      </c>
      <c r="L8185">
        <v>0</v>
      </c>
      <c r="M8185" t="s">
        <v>6027</v>
      </c>
    </row>
    <row r="8186" spans="1:13">
      <c r="A8186" s="13">
        <f t="shared" si="127"/>
        <v>75</v>
      </c>
      <c r="B8186">
        <v>3013533</v>
      </c>
      <c r="C8186">
        <v>1380</v>
      </c>
      <c r="D8186">
        <v>1501</v>
      </c>
      <c r="E8186"/>
      <c r="F8186" t="s">
        <v>289</v>
      </c>
      <c r="G8186">
        <v>75</v>
      </c>
      <c r="H8186">
        <v>0</v>
      </c>
      <c r="I8186">
        <v>0</v>
      </c>
      <c r="J8186">
        <v>0</v>
      </c>
      <c r="K8186">
        <v>0</v>
      </c>
      <c r="L8186">
        <v>0</v>
      </c>
      <c r="M8186" t="s">
        <v>6027</v>
      </c>
    </row>
    <row r="8187" spans="1:13">
      <c r="A8187" s="13">
        <f t="shared" si="127"/>
        <v>1</v>
      </c>
      <c r="B8187">
        <v>3013534</v>
      </c>
      <c r="C8187">
        <v>1380</v>
      </c>
      <c r="D8187">
        <v>1500</v>
      </c>
      <c r="E8187"/>
      <c r="F8187" t="s">
        <v>253</v>
      </c>
      <c r="G8187">
        <v>1</v>
      </c>
      <c r="H8187">
        <v>0</v>
      </c>
      <c r="I8187">
        <v>0</v>
      </c>
      <c r="J8187">
        <v>0</v>
      </c>
      <c r="K8187">
        <v>0</v>
      </c>
      <c r="L8187">
        <v>0</v>
      </c>
      <c r="M8187" t="s">
        <v>6028</v>
      </c>
    </row>
    <row r="8188" spans="1:13">
      <c r="A8188" s="13">
        <f t="shared" si="127"/>
        <v>2</v>
      </c>
      <c r="B8188">
        <v>3013535</v>
      </c>
      <c r="C8188">
        <v>1380</v>
      </c>
      <c r="D8188">
        <v>1501</v>
      </c>
      <c r="E8188"/>
      <c r="F8188" t="s">
        <v>253</v>
      </c>
      <c r="G8188">
        <v>2</v>
      </c>
      <c r="H8188">
        <v>0</v>
      </c>
      <c r="I8188">
        <v>0</v>
      </c>
      <c r="J8188">
        <v>0</v>
      </c>
      <c r="K8188">
        <v>0</v>
      </c>
      <c r="L8188">
        <v>0</v>
      </c>
      <c r="M8188" t="s">
        <v>6029</v>
      </c>
    </row>
    <row r="8189" spans="1:13">
      <c r="A8189" s="13">
        <f t="shared" si="127"/>
        <v>2</v>
      </c>
      <c r="B8189">
        <v>3013536</v>
      </c>
      <c r="C8189">
        <v>1380</v>
      </c>
      <c r="D8189">
        <v>1500</v>
      </c>
      <c r="E8189"/>
      <c r="F8189" t="s">
        <v>253</v>
      </c>
      <c r="G8189">
        <v>2</v>
      </c>
      <c r="H8189">
        <v>0</v>
      </c>
      <c r="I8189">
        <v>0</v>
      </c>
      <c r="J8189">
        <v>0</v>
      </c>
      <c r="K8189">
        <v>0</v>
      </c>
      <c r="L8189">
        <v>0</v>
      </c>
      <c r="M8189" t="s">
        <v>6030</v>
      </c>
    </row>
    <row r="8190" spans="1:13">
      <c r="A8190" s="13">
        <f t="shared" si="127"/>
        <v>4</v>
      </c>
      <c r="B8190">
        <v>3013537</v>
      </c>
      <c r="C8190">
        <v>1380</v>
      </c>
      <c r="D8190">
        <v>1501</v>
      </c>
      <c r="E8190"/>
      <c r="F8190" t="s">
        <v>253</v>
      </c>
      <c r="G8190">
        <v>4</v>
      </c>
      <c r="H8190">
        <v>0</v>
      </c>
      <c r="I8190">
        <v>0</v>
      </c>
      <c r="J8190">
        <v>0</v>
      </c>
      <c r="K8190">
        <v>0</v>
      </c>
      <c r="L8190">
        <v>0</v>
      </c>
      <c r="M8190" t="s">
        <v>6031</v>
      </c>
    </row>
    <row r="8191" spans="1:13">
      <c r="A8191" s="13">
        <f t="shared" si="127"/>
        <v>3</v>
      </c>
      <c r="B8191">
        <v>3013538</v>
      </c>
      <c r="C8191">
        <v>1380</v>
      </c>
      <c r="D8191">
        <v>1500</v>
      </c>
      <c r="E8191"/>
      <c r="F8191" t="s">
        <v>253</v>
      </c>
      <c r="G8191">
        <v>3</v>
      </c>
      <c r="H8191">
        <v>0</v>
      </c>
      <c r="I8191">
        <v>0</v>
      </c>
      <c r="J8191">
        <v>0</v>
      </c>
      <c r="K8191">
        <v>0</v>
      </c>
      <c r="L8191">
        <v>0</v>
      </c>
      <c r="M8191" t="s">
        <v>6032</v>
      </c>
    </row>
    <row r="8192" spans="1:13">
      <c r="A8192" s="13">
        <f t="shared" si="127"/>
        <v>1</v>
      </c>
      <c r="B8192">
        <v>3013539</v>
      </c>
      <c r="C8192">
        <v>1380</v>
      </c>
      <c r="D8192">
        <v>1500</v>
      </c>
      <c r="E8192"/>
      <c r="F8192" t="s">
        <v>253</v>
      </c>
      <c r="G8192">
        <v>1</v>
      </c>
      <c r="H8192">
        <v>0</v>
      </c>
      <c r="I8192">
        <v>0</v>
      </c>
      <c r="J8192">
        <v>0</v>
      </c>
      <c r="K8192">
        <v>0</v>
      </c>
      <c r="L8192">
        <v>0</v>
      </c>
      <c r="M8192" t="s">
        <v>7724</v>
      </c>
    </row>
    <row r="8193" spans="1:13">
      <c r="A8193" s="13">
        <f t="shared" si="127"/>
        <v>1</v>
      </c>
      <c r="B8193">
        <v>3013540</v>
      </c>
      <c r="C8193">
        <v>1380</v>
      </c>
      <c r="D8193">
        <v>1500</v>
      </c>
      <c r="E8193"/>
      <c r="F8193" t="s">
        <v>253</v>
      </c>
      <c r="G8193">
        <v>1</v>
      </c>
      <c r="H8193">
        <v>0</v>
      </c>
      <c r="I8193">
        <v>0</v>
      </c>
      <c r="J8193">
        <v>0</v>
      </c>
      <c r="K8193">
        <v>0</v>
      </c>
      <c r="L8193">
        <v>0</v>
      </c>
      <c r="M8193" t="s">
        <v>6033</v>
      </c>
    </row>
    <row r="8194" spans="1:13">
      <c r="A8194" s="13">
        <f t="shared" si="127"/>
        <v>1</v>
      </c>
      <c r="B8194">
        <v>3013541</v>
      </c>
      <c r="C8194">
        <v>1380</v>
      </c>
      <c r="D8194">
        <v>1500</v>
      </c>
      <c r="E8194"/>
      <c r="F8194" t="s">
        <v>253</v>
      </c>
      <c r="G8194">
        <v>1</v>
      </c>
      <c r="H8194">
        <v>0</v>
      </c>
      <c r="I8194">
        <v>0</v>
      </c>
      <c r="J8194">
        <v>0</v>
      </c>
      <c r="K8194">
        <v>0</v>
      </c>
      <c r="L8194">
        <v>0</v>
      </c>
      <c r="M8194" t="s">
        <v>7698</v>
      </c>
    </row>
    <row r="8195" spans="1:13">
      <c r="A8195" s="13">
        <f t="shared" ref="A8195:A8258" si="128">G8195+H8195+I8195</f>
        <v>2</v>
      </c>
      <c r="B8195">
        <v>3013542</v>
      </c>
      <c r="C8195">
        <v>1380</v>
      </c>
      <c r="D8195">
        <v>1501</v>
      </c>
      <c r="E8195"/>
      <c r="F8195" t="s">
        <v>253</v>
      </c>
      <c r="G8195">
        <v>2</v>
      </c>
      <c r="H8195">
        <v>0</v>
      </c>
      <c r="I8195">
        <v>0</v>
      </c>
      <c r="J8195">
        <v>0</v>
      </c>
      <c r="K8195">
        <v>0</v>
      </c>
      <c r="L8195">
        <v>0</v>
      </c>
      <c r="M8195" t="s">
        <v>6034</v>
      </c>
    </row>
    <row r="8196" spans="1:13">
      <c r="A8196" s="13">
        <f t="shared" si="128"/>
        <v>1</v>
      </c>
      <c r="B8196">
        <v>3013543</v>
      </c>
      <c r="C8196">
        <v>1380</v>
      </c>
      <c r="D8196">
        <v>1500</v>
      </c>
      <c r="E8196"/>
      <c r="F8196" t="s">
        <v>253</v>
      </c>
      <c r="G8196">
        <v>1</v>
      </c>
      <c r="H8196">
        <v>0</v>
      </c>
      <c r="I8196">
        <v>0</v>
      </c>
      <c r="J8196">
        <v>0</v>
      </c>
      <c r="K8196">
        <v>0</v>
      </c>
      <c r="L8196">
        <v>0</v>
      </c>
      <c r="M8196" t="s">
        <v>6035</v>
      </c>
    </row>
    <row r="8197" spans="1:13">
      <c r="A8197" s="13">
        <f t="shared" si="128"/>
        <v>2</v>
      </c>
      <c r="B8197">
        <v>3013544</v>
      </c>
      <c r="C8197">
        <v>1380</v>
      </c>
      <c r="D8197">
        <v>1501</v>
      </c>
      <c r="E8197"/>
      <c r="F8197" t="s">
        <v>253</v>
      </c>
      <c r="G8197">
        <v>2</v>
      </c>
      <c r="H8197">
        <v>0</v>
      </c>
      <c r="I8197">
        <v>0</v>
      </c>
      <c r="J8197">
        <v>0</v>
      </c>
      <c r="K8197">
        <v>0</v>
      </c>
      <c r="L8197">
        <v>0</v>
      </c>
      <c r="M8197" t="s">
        <v>6036</v>
      </c>
    </row>
    <row r="8198" spans="1:13">
      <c r="A8198" s="13">
        <f t="shared" si="128"/>
        <v>1</v>
      </c>
      <c r="B8198">
        <v>3013545</v>
      </c>
      <c r="C8198">
        <v>1380</v>
      </c>
      <c r="D8198">
        <v>1500</v>
      </c>
      <c r="E8198"/>
      <c r="F8198" t="s">
        <v>253</v>
      </c>
      <c r="G8198">
        <v>1</v>
      </c>
      <c r="H8198">
        <v>0</v>
      </c>
      <c r="I8198">
        <v>0</v>
      </c>
      <c r="J8198">
        <v>0</v>
      </c>
      <c r="K8198">
        <v>0</v>
      </c>
      <c r="L8198">
        <v>0</v>
      </c>
      <c r="M8198" t="s">
        <v>6037</v>
      </c>
    </row>
    <row r="8199" spans="1:13">
      <c r="A8199" s="13">
        <f t="shared" si="128"/>
        <v>2</v>
      </c>
      <c r="B8199">
        <v>3013546</v>
      </c>
      <c r="C8199">
        <v>1380</v>
      </c>
      <c r="D8199">
        <v>1501</v>
      </c>
      <c r="E8199"/>
      <c r="F8199" t="s">
        <v>253</v>
      </c>
      <c r="G8199">
        <v>2</v>
      </c>
      <c r="H8199">
        <v>0</v>
      </c>
      <c r="I8199">
        <v>0</v>
      </c>
      <c r="J8199">
        <v>0</v>
      </c>
      <c r="K8199">
        <v>0</v>
      </c>
      <c r="L8199">
        <v>0</v>
      </c>
      <c r="M8199" t="s">
        <v>6038</v>
      </c>
    </row>
    <row r="8200" spans="1:13">
      <c r="A8200" s="13">
        <f t="shared" si="128"/>
        <v>2</v>
      </c>
      <c r="B8200">
        <v>3013547</v>
      </c>
      <c r="C8200">
        <v>1380</v>
      </c>
      <c r="D8200">
        <v>1501</v>
      </c>
      <c r="E8200"/>
      <c r="F8200" t="s">
        <v>253</v>
      </c>
      <c r="G8200">
        <v>2</v>
      </c>
      <c r="H8200">
        <v>0</v>
      </c>
      <c r="I8200">
        <v>0</v>
      </c>
      <c r="J8200">
        <v>0</v>
      </c>
      <c r="K8200">
        <v>0</v>
      </c>
      <c r="L8200">
        <v>0</v>
      </c>
      <c r="M8200" t="s">
        <v>6039</v>
      </c>
    </row>
    <row r="8201" spans="1:13">
      <c r="A8201" s="13">
        <f t="shared" si="128"/>
        <v>1</v>
      </c>
      <c r="B8201">
        <v>3013548</v>
      </c>
      <c r="C8201">
        <v>1380</v>
      </c>
      <c r="D8201">
        <v>1500</v>
      </c>
      <c r="E8201"/>
      <c r="F8201" t="s">
        <v>253</v>
      </c>
      <c r="G8201">
        <v>1</v>
      </c>
      <c r="H8201">
        <v>0</v>
      </c>
      <c r="I8201">
        <v>0</v>
      </c>
      <c r="J8201">
        <v>0</v>
      </c>
      <c r="K8201">
        <v>0</v>
      </c>
      <c r="L8201">
        <v>0</v>
      </c>
      <c r="M8201" t="s">
        <v>8984</v>
      </c>
    </row>
    <row r="8202" spans="1:13">
      <c r="A8202" s="13">
        <f t="shared" si="128"/>
        <v>2</v>
      </c>
      <c r="B8202">
        <v>3013549</v>
      </c>
      <c r="C8202">
        <v>1380</v>
      </c>
      <c r="D8202">
        <v>1501</v>
      </c>
      <c r="E8202"/>
      <c r="F8202" t="s">
        <v>253</v>
      </c>
      <c r="G8202">
        <v>2</v>
      </c>
      <c r="H8202">
        <v>0</v>
      </c>
      <c r="I8202">
        <v>0</v>
      </c>
      <c r="J8202">
        <v>0</v>
      </c>
      <c r="K8202">
        <v>0</v>
      </c>
      <c r="L8202">
        <v>0</v>
      </c>
      <c r="M8202" t="s">
        <v>6040</v>
      </c>
    </row>
    <row r="8203" spans="1:13">
      <c r="A8203" s="13">
        <f t="shared" si="128"/>
        <v>2</v>
      </c>
      <c r="B8203">
        <v>3013550</v>
      </c>
      <c r="C8203">
        <v>1380</v>
      </c>
      <c r="D8203">
        <v>1500</v>
      </c>
      <c r="E8203"/>
      <c r="F8203" t="s">
        <v>253</v>
      </c>
      <c r="G8203">
        <v>2</v>
      </c>
      <c r="H8203">
        <v>0</v>
      </c>
      <c r="I8203">
        <v>0</v>
      </c>
      <c r="J8203">
        <v>0</v>
      </c>
      <c r="K8203">
        <v>0</v>
      </c>
      <c r="L8203">
        <v>0</v>
      </c>
      <c r="M8203" t="s">
        <v>6041</v>
      </c>
    </row>
    <row r="8204" spans="1:13">
      <c r="A8204" s="13">
        <f t="shared" si="128"/>
        <v>2</v>
      </c>
      <c r="B8204">
        <v>3013551</v>
      </c>
      <c r="C8204">
        <v>1380</v>
      </c>
      <c r="D8204">
        <v>1501</v>
      </c>
      <c r="E8204"/>
      <c r="F8204" t="s">
        <v>253</v>
      </c>
      <c r="G8204">
        <v>2</v>
      </c>
      <c r="H8204">
        <v>0</v>
      </c>
      <c r="I8204">
        <v>0</v>
      </c>
      <c r="J8204">
        <v>0</v>
      </c>
      <c r="K8204">
        <v>0</v>
      </c>
      <c r="L8204">
        <v>0</v>
      </c>
      <c r="M8204" t="s">
        <v>6042</v>
      </c>
    </row>
    <row r="8205" spans="1:13">
      <c r="A8205" s="13">
        <f t="shared" si="128"/>
        <v>1</v>
      </c>
      <c r="B8205">
        <v>3013552</v>
      </c>
      <c r="C8205">
        <v>1380</v>
      </c>
      <c r="D8205">
        <v>1500</v>
      </c>
      <c r="E8205"/>
      <c r="F8205" t="s">
        <v>253</v>
      </c>
      <c r="G8205">
        <v>1</v>
      </c>
      <c r="H8205">
        <v>0</v>
      </c>
      <c r="I8205">
        <v>0</v>
      </c>
      <c r="J8205">
        <v>0</v>
      </c>
      <c r="K8205">
        <v>0</v>
      </c>
      <c r="L8205">
        <v>0</v>
      </c>
      <c r="M8205" t="s">
        <v>6043</v>
      </c>
    </row>
    <row r="8206" spans="1:13">
      <c r="A8206" s="13">
        <f t="shared" si="128"/>
        <v>2</v>
      </c>
      <c r="B8206">
        <v>3013553</v>
      </c>
      <c r="C8206">
        <v>1380</v>
      </c>
      <c r="D8206">
        <v>1501</v>
      </c>
      <c r="E8206"/>
      <c r="F8206" t="s">
        <v>253</v>
      </c>
      <c r="G8206">
        <v>2</v>
      </c>
      <c r="H8206">
        <v>0</v>
      </c>
      <c r="I8206">
        <v>0</v>
      </c>
      <c r="J8206">
        <v>0</v>
      </c>
      <c r="K8206">
        <v>0</v>
      </c>
      <c r="L8206">
        <v>0</v>
      </c>
      <c r="M8206" t="s">
        <v>6044</v>
      </c>
    </row>
    <row r="8207" spans="1:13">
      <c r="A8207" s="13">
        <f t="shared" si="128"/>
        <v>2</v>
      </c>
      <c r="B8207">
        <v>3013554</v>
      </c>
      <c r="C8207">
        <v>1380</v>
      </c>
      <c r="D8207">
        <v>1501</v>
      </c>
      <c r="E8207"/>
      <c r="F8207" t="s">
        <v>253</v>
      </c>
      <c r="G8207">
        <v>2</v>
      </c>
      <c r="H8207">
        <v>0</v>
      </c>
      <c r="I8207">
        <v>0</v>
      </c>
      <c r="J8207">
        <v>0</v>
      </c>
      <c r="K8207">
        <v>0</v>
      </c>
      <c r="L8207">
        <v>0</v>
      </c>
      <c r="M8207" t="s">
        <v>6045</v>
      </c>
    </row>
    <row r="8208" spans="1:13">
      <c r="A8208" s="13">
        <f t="shared" si="128"/>
        <v>2</v>
      </c>
      <c r="B8208">
        <v>3013555</v>
      </c>
      <c r="C8208">
        <v>1380</v>
      </c>
      <c r="D8208">
        <v>1501</v>
      </c>
      <c r="E8208"/>
      <c r="F8208" t="s">
        <v>253</v>
      </c>
      <c r="G8208">
        <v>2</v>
      </c>
      <c r="H8208">
        <v>0</v>
      </c>
      <c r="I8208">
        <v>0</v>
      </c>
      <c r="J8208">
        <v>0</v>
      </c>
      <c r="K8208">
        <v>0</v>
      </c>
      <c r="L8208">
        <v>0</v>
      </c>
      <c r="M8208" t="s">
        <v>6046</v>
      </c>
    </row>
    <row r="8209" spans="1:13">
      <c r="A8209" s="13">
        <f t="shared" si="128"/>
        <v>1</v>
      </c>
      <c r="B8209">
        <v>3013556</v>
      </c>
      <c r="C8209">
        <v>1380</v>
      </c>
      <c r="D8209">
        <v>1500</v>
      </c>
      <c r="E8209"/>
      <c r="F8209" t="s">
        <v>253</v>
      </c>
      <c r="G8209">
        <v>1</v>
      </c>
      <c r="H8209">
        <v>0</v>
      </c>
      <c r="I8209">
        <v>0</v>
      </c>
      <c r="J8209">
        <v>0</v>
      </c>
      <c r="K8209">
        <v>0</v>
      </c>
      <c r="L8209">
        <v>0</v>
      </c>
      <c r="M8209" t="s">
        <v>6047</v>
      </c>
    </row>
    <row r="8210" spans="1:13">
      <c r="A8210" s="13">
        <f t="shared" si="128"/>
        <v>1</v>
      </c>
      <c r="B8210">
        <v>3013557</v>
      </c>
      <c r="C8210">
        <v>1380</v>
      </c>
      <c r="D8210">
        <v>1500</v>
      </c>
      <c r="E8210"/>
      <c r="F8210" t="s">
        <v>253</v>
      </c>
      <c r="G8210">
        <v>1</v>
      </c>
      <c r="H8210">
        <v>0</v>
      </c>
      <c r="I8210">
        <v>0</v>
      </c>
      <c r="J8210">
        <v>0</v>
      </c>
      <c r="K8210">
        <v>0</v>
      </c>
      <c r="L8210">
        <v>0</v>
      </c>
      <c r="M8210" t="s">
        <v>6048</v>
      </c>
    </row>
    <row r="8211" spans="1:13">
      <c r="A8211" s="13">
        <f t="shared" si="128"/>
        <v>2</v>
      </c>
      <c r="B8211">
        <v>3013558</v>
      </c>
      <c r="C8211">
        <v>1380</v>
      </c>
      <c r="D8211">
        <v>1501</v>
      </c>
      <c r="E8211"/>
      <c r="F8211" t="s">
        <v>253</v>
      </c>
      <c r="G8211">
        <v>2</v>
      </c>
      <c r="H8211">
        <v>0</v>
      </c>
      <c r="I8211">
        <v>0</v>
      </c>
      <c r="J8211">
        <v>0</v>
      </c>
      <c r="K8211">
        <v>0</v>
      </c>
      <c r="L8211">
        <v>0</v>
      </c>
      <c r="M8211" t="s">
        <v>6049</v>
      </c>
    </row>
    <row r="8212" spans="1:13">
      <c r="A8212" s="13">
        <f t="shared" si="128"/>
        <v>2</v>
      </c>
      <c r="B8212">
        <v>3013559</v>
      </c>
      <c r="C8212">
        <v>1380</v>
      </c>
      <c r="D8212">
        <v>1500</v>
      </c>
      <c r="E8212"/>
      <c r="F8212" t="s">
        <v>253</v>
      </c>
      <c r="G8212">
        <v>2</v>
      </c>
      <c r="H8212">
        <v>0</v>
      </c>
      <c r="I8212">
        <v>0</v>
      </c>
      <c r="J8212">
        <v>0</v>
      </c>
      <c r="K8212">
        <v>0</v>
      </c>
      <c r="L8212">
        <v>0</v>
      </c>
      <c r="M8212" t="s">
        <v>7699</v>
      </c>
    </row>
    <row r="8213" spans="1:13">
      <c r="A8213" s="13">
        <f t="shared" si="128"/>
        <v>2</v>
      </c>
      <c r="B8213">
        <v>3013560</v>
      </c>
      <c r="C8213">
        <v>1380</v>
      </c>
      <c r="D8213">
        <v>1501</v>
      </c>
      <c r="E8213"/>
      <c r="F8213" t="s">
        <v>253</v>
      </c>
      <c r="G8213">
        <v>2</v>
      </c>
      <c r="H8213">
        <v>0</v>
      </c>
      <c r="I8213">
        <v>0</v>
      </c>
      <c r="J8213">
        <v>0</v>
      </c>
      <c r="K8213">
        <v>0</v>
      </c>
      <c r="L8213">
        <v>0</v>
      </c>
      <c r="M8213" t="s">
        <v>6050</v>
      </c>
    </row>
    <row r="8214" spans="1:13">
      <c r="A8214" s="13">
        <f t="shared" si="128"/>
        <v>2</v>
      </c>
      <c r="B8214">
        <v>3013562</v>
      </c>
      <c r="C8214">
        <v>1380</v>
      </c>
      <c r="D8214">
        <v>1501</v>
      </c>
      <c r="E8214"/>
      <c r="F8214" t="s">
        <v>253</v>
      </c>
      <c r="G8214">
        <v>2</v>
      </c>
      <c r="H8214">
        <v>0</v>
      </c>
      <c r="I8214">
        <v>0</v>
      </c>
      <c r="J8214">
        <v>0</v>
      </c>
      <c r="K8214">
        <v>0</v>
      </c>
      <c r="L8214">
        <v>0</v>
      </c>
      <c r="M8214" t="s">
        <v>6051</v>
      </c>
    </row>
    <row r="8215" spans="1:13">
      <c r="A8215" s="13">
        <f t="shared" si="128"/>
        <v>1</v>
      </c>
      <c r="B8215">
        <v>3013563</v>
      </c>
      <c r="C8215">
        <v>1380</v>
      </c>
      <c r="D8215">
        <v>1500</v>
      </c>
      <c r="E8215"/>
      <c r="F8215" t="s">
        <v>253</v>
      </c>
      <c r="G8215">
        <v>1</v>
      </c>
      <c r="H8215">
        <v>0</v>
      </c>
      <c r="I8215">
        <v>0</v>
      </c>
      <c r="J8215">
        <v>0</v>
      </c>
      <c r="K8215">
        <v>0</v>
      </c>
      <c r="L8215">
        <v>0</v>
      </c>
      <c r="M8215" t="s">
        <v>9051</v>
      </c>
    </row>
    <row r="8216" spans="1:13">
      <c r="A8216" s="13">
        <f t="shared" si="128"/>
        <v>2</v>
      </c>
      <c r="B8216">
        <v>3013564</v>
      </c>
      <c r="C8216">
        <v>1380</v>
      </c>
      <c r="D8216">
        <v>1501</v>
      </c>
      <c r="E8216"/>
      <c r="F8216" t="s">
        <v>253</v>
      </c>
      <c r="G8216">
        <v>2</v>
      </c>
      <c r="H8216">
        <v>0</v>
      </c>
      <c r="I8216">
        <v>0</v>
      </c>
      <c r="J8216">
        <v>0</v>
      </c>
      <c r="K8216">
        <v>0</v>
      </c>
      <c r="L8216">
        <v>0</v>
      </c>
      <c r="M8216" t="s">
        <v>6052</v>
      </c>
    </row>
    <row r="8217" spans="1:13">
      <c r="A8217" s="13">
        <f t="shared" si="128"/>
        <v>1</v>
      </c>
      <c r="B8217">
        <v>3013565</v>
      </c>
      <c r="C8217">
        <v>1380</v>
      </c>
      <c r="D8217">
        <v>1501</v>
      </c>
      <c r="E8217"/>
      <c r="F8217" t="s">
        <v>253</v>
      </c>
      <c r="G8217">
        <v>1</v>
      </c>
      <c r="H8217">
        <v>0</v>
      </c>
      <c r="I8217">
        <v>0</v>
      </c>
      <c r="J8217">
        <v>0</v>
      </c>
      <c r="K8217">
        <v>0</v>
      </c>
      <c r="L8217">
        <v>0</v>
      </c>
      <c r="M8217" t="s">
        <v>6053</v>
      </c>
    </row>
    <row r="8218" spans="1:13">
      <c r="A8218" s="13">
        <f t="shared" si="128"/>
        <v>1</v>
      </c>
      <c r="B8218">
        <v>3013566</v>
      </c>
      <c r="C8218">
        <v>1380</v>
      </c>
      <c r="D8218">
        <v>1500</v>
      </c>
      <c r="E8218"/>
      <c r="F8218" t="s">
        <v>253</v>
      </c>
      <c r="G8218">
        <v>1</v>
      </c>
      <c r="H8218">
        <v>0</v>
      </c>
      <c r="I8218">
        <v>0</v>
      </c>
      <c r="J8218">
        <v>0</v>
      </c>
      <c r="K8218">
        <v>0</v>
      </c>
      <c r="L8218">
        <v>0</v>
      </c>
      <c r="M8218" t="s">
        <v>8111</v>
      </c>
    </row>
    <row r="8219" spans="1:13">
      <c r="A8219" s="13">
        <f t="shared" si="128"/>
        <v>2</v>
      </c>
      <c r="B8219">
        <v>3013567</v>
      </c>
      <c r="C8219">
        <v>1380</v>
      </c>
      <c r="D8219">
        <v>1501</v>
      </c>
      <c r="E8219"/>
      <c r="F8219" t="s">
        <v>253</v>
      </c>
      <c r="G8219">
        <v>2</v>
      </c>
      <c r="H8219">
        <v>0</v>
      </c>
      <c r="I8219">
        <v>0</v>
      </c>
      <c r="J8219">
        <v>0</v>
      </c>
      <c r="K8219">
        <v>0</v>
      </c>
      <c r="L8219">
        <v>0</v>
      </c>
      <c r="M8219" t="s">
        <v>6054</v>
      </c>
    </row>
    <row r="8220" spans="1:13">
      <c r="A8220" s="13">
        <f t="shared" si="128"/>
        <v>2</v>
      </c>
      <c r="B8220">
        <v>3013568</v>
      </c>
      <c r="C8220">
        <v>1380</v>
      </c>
      <c r="D8220">
        <v>1501</v>
      </c>
      <c r="E8220"/>
      <c r="F8220" t="s">
        <v>253</v>
      </c>
      <c r="G8220">
        <v>2</v>
      </c>
      <c r="H8220">
        <v>0</v>
      </c>
      <c r="I8220">
        <v>0</v>
      </c>
      <c r="J8220">
        <v>0</v>
      </c>
      <c r="K8220">
        <v>0</v>
      </c>
      <c r="L8220">
        <v>0</v>
      </c>
      <c r="M8220" t="s">
        <v>6055</v>
      </c>
    </row>
    <row r="8221" spans="1:13">
      <c r="A8221" s="13">
        <f t="shared" si="128"/>
        <v>2</v>
      </c>
      <c r="B8221">
        <v>3013569</v>
      </c>
      <c r="C8221">
        <v>1380</v>
      </c>
      <c r="D8221">
        <v>1500</v>
      </c>
      <c r="E8221"/>
      <c r="F8221" t="s">
        <v>253</v>
      </c>
      <c r="G8221">
        <v>2</v>
      </c>
      <c r="H8221">
        <v>0</v>
      </c>
      <c r="I8221">
        <v>0</v>
      </c>
      <c r="J8221">
        <v>0</v>
      </c>
      <c r="K8221">
        <v>0</v>
      </c>
      <c r="L8221">
        <v>0</v>
      </c>
      <c r="M8221" t="s">
        <v>6056</v>
      </c>
    </row>
    <row r="8222" spans="1:13">
      <c r="A8222" s="13">
        <f t="shared" si="128"/>
        <v>1</v>
      </c>
      <c r="B8222">
        <v>3013570</v>
      </c>
      <c r="C8222">
        <v>1380</v>
      </c>
      <c r="D8222">
        <v>1501</v>
      </c>
      <c r="E8222"/>
      <c r="F8222" t="s">
        <v>253</v>
      </c>
      <c r="G8222">
        <v>1</v>
      </c>
      <c r="H8222">
        <v>0</v>
      </c>
      <c r="I8222">
        <v>0</v>
      </c>
      <c r="J8222">
        <v>0</v>
      </c>
      <c r="K8222">
        <v>0</v>
      </c>
      <c r="L8222">
        <v>0</v>
      </c>
      <c r="M8222" t="s">
        <v>6057</v>
      </c>
    </row>
    <row r="8223" spans="1:13">
      <c r="A8223" s="13">
        <f t="shared" si="128"/>
        <v>1</v>
      </c>
      <c r="B8223">
        <v>3013571</v>
      </c>
      <c r="C8223">
        <v>1380</v>
      </c>
      <c r="D8223">
        <v>1500</v>
      </c>
      <c r="E8223"/>
      <c r="F8223" t="s">
        <v>253</v>
      </c>
      <c r="G8223">
        <v>1</v>
      </c>
      <c r="H8223">
        <v>0</v>
      </c>
      <c r="I8223">
        <v>0</v>
      </c>
      <c r="J8223">
        <v>0</v>
      </c>
      <c r="K8223">
        <v>0</v>
      </c>
      <c r="L8223">
        <v>0</v>
      </c>
      <c r="M8223" t="s">
        <v>6058</v>
      </c>
    </row>
    <row r="8224" spans="1:13">
      <c r="A8224" s="13">
        <f t="shared" si="128"/>
        <v>2</v>
      </c>
      <c r="B8224">
        <v>3013572</v>
      </c>
      <c r="C8224">
        <v>1380</v>
      </c>
      <c r="D8224">
        <v>1501</v>
      </c>
      <c r="E8224"/>
      <c r="F8224" t="s">
        <v>253</v>
      </c>
      <c r="G8224">
        <v>2</v>
      </c>
      <c r="H8224">
        <v>0</v>
      </c>
      <c r="I8224">
        <v>0</v>
      </c>
      <c r="J8224">
        <v>0</v>
      </c>
      <c r="K8224">
        <v>0</v>
      </c>
      <c r="L8224">
        <v>0</v>
      </c>
      <c r="M8224" t="s">
        <v>6059</v>
      </c>
    </row>
    <row r="8225" spans="1:13">
      <c r="A8225" s="13">
        <f t="shared" si="128"/>
        <v>1</v>
      </c>
      <c r="B8225">
        <v>3013573</v>
      </c>
      <c r="C8225">
        <v>1380</v>
      </c>
      <c r="D8225">
        <v>1500</v>
      </c>
      <c r="E8225"/>
      <c r="F8225" t="s">
        <v>253</v>
      </c>
      <c r="G8225">
        <v>1</v>
      </c>
      <c r="H8225">
        <v>0</v>
      </c>
      <c r="I8225">
        <v>0</v>
      </c>
      <c r="J8225">
        <v>0</v>
      </c>
      <c r="K8225">
        <v>0</v>
      </c>
      <c r="L8225">
        <v>0</v>
      </c>
      <c r="M8225" t="s">
        <v>6060</v>
      </c>
    </row>
    <row r="8226" spans="1:13">
      <c r="A8226" s="13">
        <f t="shared" si="128"/>
        <v>2</v>
      </c>
      <c r="B8226">
        <v>3013574</v>
      </c>
      <c r="C8226">
        <v>1380</v>
      </c>
      <c r="D8226">
        <v>1501</v>
      </c>
      <c r="E8226"/>
      <c r="F8226" t="s">
        <v>253</v>
      </c>
      <c r="G8226">
        <v>2</v>
      </c>
      <c r="H8226">
        <v>0</v>
      </c>
      <c r="I8226">
        <v>0</v>
      </c>
      <c r="J8226">
        <v>0</v>
      </c>
      <c r="K8226">
        <v>0</v>
      </c>
      <c r="L8226">
        <v>0</v>
      </c>
      <c r="M8226" t="s">
        <v>6061</v>
      </c>
    </row>
    <row r="8227" spans="1:13">
      <c r="A8227" s="13">
        <f t="shared" si="128"/>
        <v>2</v>
      </c>
      <c r="B8227">
        <v>3013575</v>
      </c>
      <c r="C8227">
        <v>1380</v>
      </c>
      <c r="D8227">
        <v>1501</v>
      </c>
      <c r="E8227"/>
      <c r="F8227" t="s">
        <v>253</v>
      </c>
      <c r="G8227">
        <v>2</v>
      </c>
      <c r="H8227">
        <v>0</v>
      </c>
      <c r="I8227">
        <v>0</v>
      </c>
      <c r="J8227">
        <v>0</v>
      </c>
      <c r="K8227">
        <v>0</v>
      </c>
      <c r="L8227">
        <v>0</v>
      </c>
      <c r="M8227" t="s">
        <v>6062</v>
      </c>
    </row>
    <row r="8228" spans="1:13">
      <c r="A8228" s="13">
        <f t="shared" si="128"/>
        <v>1</v>
      </c>
      <c r="B8228">
        <v>3013576</v>
      </c>
      <c r="C8228">
        <v>1380</v>
      </c>
      <c r="D8228">
        <v>1500</v>
      </c>
      <c r="E8228"/>
      <c r="F8228" t="s">
        <v>253</v>
      </c>
      <c r="G8228">
        <v>1</v>
      </c>
      <c r="H8228">
        <v>0</v>
      </c>
      <c r="I8228">
        <v>0</v>
      </c>
      <c r="J8228">
        <v>0</v>
      </c>
      <c r="K8228">
        <v>0</v>
      </c>
      <c r="L8228">
        <v>0</v>
      </c>
      <c r="M8228" t="s">
        <v>6063</v>
      </c>
    </row>
    <row r="8229" spans="1:13">
      <c r="A8229" s="13">
        <f t="shared" si="128"/>
        <v>2</v>
      </c>
      <c r="B8229">
        <v>3013577</v>
      </c>
      <c r="C8229">
        <v>1380</v>
      </c>
      <c r="D8229">
        <v>1500</v>
      </c>
      <c r="E8229"/>
      <c r="F8229" t="s">
        <v>253</v>
      </c>
      <c r="G8229">
        <v>2</v>
      </c>
      <c r="H8229">
        <v>0</v>
      </c>
      <c r="I8229">
        <v>0</v>
      </c>
      <c r="J8229">
        <v>0</v>
      </c>
      <c r="K8229">
        <v>0</v>
      </c>
      <c r="L8229">
        <v>0</v>
      </c>
      <c r="M8229" t="s">
        <v>6064</v>
      </c>
    </row>
    <row r="8230" spans="1:13">
      <c r="A8230" s="13">
        <f t="shared" si="128"/>
        <v>2</v>
      </c>
      <c r="B8230">
        <v>3013578</v>
      </c>
      <c r="C8230">
        <v>1380</v>
      </c>
      <c r="D8230">
        <v>1501</v>
      </c>
      <c r="E8230"/>
      <c r="F8230" t="s">
        <v>253</v>
      </c>
      <c r="G8230">
        <v>2</v>
      </c>
      <c r="H8230">
        <v>0</v>
      </c>
      <c r="I8230">
        <v>0</v>
      </c>
      <c r="J8230">
        <v>0</v>
      </c>
      <c r="K8230">
        <v>0</v>
      </c>
      <c r="L8230">
        <v>0</v>
      </c>
      <c r="M8230" t="s">
        <v>6065</v>
      </c>
    </row>
    <row r="8231" spans="1:13">
      <c r="A8231" s="13">
        <f t="shared" si="128"/>
        <v>1</v>
      </c>
      <c r="B8231">
        <v>3013579</v>
      </c>
      <c r="C8231">
        <v>1380</v>
      </c>
      <c r="D8231">
        <v>1500</v>
      </c>
      <c r="E8231"/>
      <c r="F8231" t="s">
        <v>253</v>
      </c>
      <c r="G8231">
        <v>1</v>
      </c>
      <c r="H8231">
        <v>0</v>
      </c>
      <c r="I8231">
        <v>0</v>
      </c>
      <c r="J8231">
        <v>0</v>
      </c>
      <c r="K8231">
        <v>0</v>
      </c>
      <c r="L8231">
        <v>0</v>
      </c>
      <c r="M8231" t="s">
        <v>6066</v>
      </c>
    </row>
    <row r="8232" spans="1:13">
      <c r="A8232" s="13">
        <f t="shared" si="128"/>
        <v>4</v>
      </c>
      <c r="B8232">
        <v>3013580</v>
      </c>
      <c r="C8232">
        <v>1380</v>
      </c>
      <c r="D8232">
        <v>1500</v>
      </c>
      <c r="E8232"/>
      <c r="F8232" t="s">
        <v>253</v>
      </c>
      <c r="G8232">
        <v>4</v>
      </c>
      <c r="H8232">
        <v>0</v>
      </c>
      <c r="I8232">
        <v>0</v>
      </c>
      <c r="J8232">
        <v>0</v>
      </c>
      <c r="K8232">
        <v>0</v>
      </c>
      <c r="L8232">
        <v>0</v>
      </c>
      <c r="M8232" t="s">
        <v>6067</v>
      </c>
    </row>
    <row r="8233" spans="1:13">
      <c r="A8233" s="13">
        <f t="shared" si="128"/>
        <v>4</v>
      </c>
      <c r="B8233">
        <v>3013581</v>
      </c>
      <c r="C8233">
        <v>1380</v>
      </c>
      <c r="D8233">
        <v>1501</v>
      </c>
      <c r="E8233"/>
      <c r="F8233" t="s">
        <v>253</v>
      </c>
      <c r="G8233">
        <v>4</v>
      </c>
      <c r="H8233">
        <v>0</v>
      </c>
      <c r="I8233">
        <v>0</v>
      </c>
      <c r="J8233">
        <v>0</v>
      </c>
      <c r="K8233">
        <v>0</v>
      </c>
      <c r="L8233">
        <v>0</v>
      </c>
      <c r="M8233" t="s">
        <v>6068</v>
      </c>
    </row>
    <row r="8234" spans="1:13">
      <c r="A8234" s="13">
        <f t="shared" si="128"/>
        <v>4</v>
      </c>
      <c r="B8234">
        <v>3013582</v>
      </c>
      <c r="C8234">
        <v>1380</v>
      </c>
      <c r="D8234">
        <v>1501</v>
      </c>
      <c r="E8234"/>
      <c r="F8234" t="s">
        <v>253</v>
      </c>
      <c r="G8234">
        <v>4</v>
      </c>
      <c r="H8234">
        <v>0</v>
      </c>
      <c r="I8234">
        <v>0</v>
      </c>
      <c r="J8234">
        <v>0</v>
      </c>
      <c r="K8234">
        <v>0</v>
      </c>
      <c r="L8234">
        <v>0</v>
      </c>
      <c r="M8234" t="s">
        <v>6069</v>
      </c>
    </row>
    <row r="8235" spans="1:13">
      <c r="A8235" s="13">
        <f t="shared" si="128"/>
        <v>4</v>
      </c>
      <c r="B8235">
        <v>3013583</v>
      </c>
      <c r="C8235">
        <v>1380</v>
      </c>
      <c r="D8235">
        <v>1501</v>
      </c>
      <c r="E8235"/>
      <c r="F8235" t="s">
        <v>253</v>
      </c>
      <c r="G8235">
        <v>4</v>
      </c>
      <c r="H8235">
        <v>0</v>
      </c>
      <c r="I8235">
        <v>0</v>
      </c>
      <c r="J8235">
        <v>0</v>
      </c>
      <c r="K8235">
        <v>0</v>
      </c>
      <c r="L8235">
        <v>0</v>
      </c>
      <c r="M8235" t="s">
        <v>6070</v>
      </c>
    </row>
    <row r="8236" spans="1:13">
      <c r="A8236" s="13">
        <f t="shared" si="128"/>
        <v>2</v>
      </c>
      <c r="B8236">
        <v>3013584</v>
      </c>
      <c r="C8236">
        <v>1380</v>
      </c>
      <c r="D8236">
        <v>1501</v>
      </c>
      <c r="E8236"/>
      <c r="F8236" t="s">
        <v>253</v>
      </c>
      <c r="G8236">
        <v>2</v>
      </c>
      <c r="H8236">
        <v>0</v>
      </c>
      <c r="I8236">
        <v>0</v>
      </c>
      <c r="J8236">
        <v>0</v>
      </c>
      <c r="K8236">
        <v>0</v>
      </c>
      <c r="L8236">
        <v>0</v>
      </c>
      <c r="M8236" t="s">
        <v>6071</v>
      </c>
    </row>
    <row r="8237" spans="1:13">
      <c r="A8237" s="13">
        <f t="shared" si="128"/>
        <v>2</v>
      </c>
      <c r="B8237">
        <v>3013585</v>
      </c>
      <c r="C8237">
        <v>1380</v>
      </c>
      <c r="D8237">
        <v>1501</v>
      </c>
      <c r="E8237"/>
      <c r="F8237" t="s">
        <v>253</v>
      </c>
      <c r="G8237">
        <v>2</v>
      </c>
      <c r="H8237">
        <v>0</v>
      </c>
      <c r="I8237">
        <v>0</v>
      </c>
      <c r="J8237">
        <v>0</v>
      </c>
      <c r="K8237">
        <v>0</v>
      </c>
      <c r="L8237">
        <v>0</v>
      </c>
      <c r="M8237" t="s">
        <v>6072</v>
      </c>
    </row>
    <row r="8238" spans="1:13">
      <c r="A8238" s="13">
        <f t="shared" si="128"/>
        <v>2</v>
      </c>
      <c r="B8238">
        <v>3013586</v>
      </c>
      <c r="C8238">
        <v>1380</v>
      </c>
      <c r="D8238">
        <v>1500</v>
      </c>
      <c r="E8238"/>
      <c r="F8238" t="s">
        <v>253</v>
      </c>
      <c r="G8238">
        <v>2</v>
      </c>
      <c r="H8238">
        <v>0</v>
      </c>
      <c r="I8238">
        <v>0</v>
      </c>
      <c r="J8238">
        <v>0</v>
      </c>
      <c r="K8238">
        <v>0</v>
      </c>
      <c r="L8238">
        <v>0</v>
      </c>
      <c r="M8238" t="s">
        <v>6073</v>
      </c>
    </row>
    <row r="8239" spans="1:13">
      <c r="A8239" s="13">
        <f t="shared" si="128"/>
        <v>5</v>
      </c>
      <c r="B8239">
        <v>3013587</v>
      </c>
      <c r="C8239">
        <v>1380</v>
      </c>
      <c r="D8239">
        <v>1500</v>
      </c>
      <c r="E8239"/>
      <c r="F8239" t="s">
        <v>253</v>
      </c>
      <c r="G8239">
        <v>5</v>
      </c>
      <c r="H8239">
        <v>0</v>
      </c>
      <c r="I8239">
        <v>0</v>
      </c>
      <c r="J8239">
        <v>0</v>
      </c>
      <c r="K8239">
        <v>0</v>
      </c>
      <c r="L8239">
        <v>0</v>
      </c>
      <c r="M8239" t="s">
        <v>6074</v>
      </c>
    </row>
    <row r="8240" spans="1:13">
      <c r="A8240" s="13">
        <f t="shared" si="128"/>
        <v>2</v>
      </c>
      <c r="B8240">
        <v>3013588</v>
      </c>
      <c r="C8240">
        <v>1380</v>
      </c>
      <c r="D8240">
        <v>1501</v>
      </c>
      <c r="E8240"/>
      <c r="F8240" t="s">
        <v>253</v>
      </c>
      <c r="G8240">
        <v>2</v>
      </c>
      <c r="H8240">
        <v>0</v>
      </c>
      <c r="I8240">
        <v>0</v>
      </c>
      <c r="J8240">
        <v>0</v>
      </c>
      <c r="K8240">
        <v>0</v>
      </c>
      <c r="L8240">
        <v>0</v>
      </c>
      <c r="M8240" t="s">
        <v>6075</v>
      </c>
    </row>
    <row r="8241" spans="1:13">
      <c r="A8241" s="13">
        <f t="shared" si="128"/>
        <v>2</v>
      </c>
      <c r="B8241">
        <v>3013589</v>
      </c>
      <c r="C8241">
        <v>1380</v>
      </c>
      <c r="D8241">
        <v>1501</v>
      </c>
      <c r="E8241"/>
      <c r="F8241" t="s">
        <v>253</v>
      </c>
      <c r="G8241">
        <v>2</v>
      </c>
      <c r="H8241">
        <v>0</v>
      </c>
      <c r="I8241">
        <v>0</v>
      </c>
      <c r="J8241">
        <v>0</v>
      </c>
      <c r="K8241">
        <v>0</v>
      </c>
      <c r="L8241">
        <v>0</v>
      </c>
      <c r="M8241" t="s">
        <v>6076</v>
      </c>
    </row>
    <row r="8242" spans="1:13">
      <c r="A8242" s="13">
        <f t="shared" si="128"/>
        <v>24</v>
      </c>
      <c r="B8242">
        <v>3013591</v>
      </c>
      <c r="C8242">
        <v>1400</v>
      </c>
      <c r="D8242">
        <v>1500</v>
      </c>
      <c r="E8242"/>
      <c r="F8242" t="s">
        <v>253</v>
      </c>
      <c r="G8242">
        <v>24</v>
      </c>
      <c r="H8242">
        <v>0</v>
      </c>
      <c r="I8242">
        <v>0</v>
      </c>
      <c r="J8242">
        <v>0</v>
      </c>
      <c r="K8242">
        <v>0</v>
      </c>
      <c r="L8242">
        <v>0</v>
      </c>
      <c r="M8242" t="s">
        <v>6077</v>
      </c>
    </row>
    <row r="8243" spans="1:13">
      <c r="A8243" s="13">
        <f t="shared" si="128"/>
        <v>5</v>
      </c>
      <c r="B8243">
        <v>3013592</v>
      </c>
      <c r="C8243">
        <v>1400</v>
      </c>
      <c r="D8243">
        <v>1500</v>
      </c>
      <c r="E8243"/>
      <c r="F8243" t="s">
        <v>253</v>
      </c>
      <c r="G8243">
        <v>5</v>
      </c>
      <c r="H8243">
        <v>0</v>
      </c>
      <c r="I8243">
        <v>0</v>
      </c>
      <c r="J8243">
        <v>0</v>
      </c>
      <c r="K8243">
        <v>0</v>
      </c>
      <c r="L8243">
        <v>0</v>
      </c>
      <c r="M8243" t="s">
        <v>6078</v>
      </c>
    </row>
    <row r="8244" spans="1:13">
      <c r="A8244" s="13">
        <f t="shared" si="128"/>
        <v>3</v>
      </c>
      <c r="B8244">
        <v>3013593</v>
      </c>
      <c r="C8244">
        <v>1400</v>
      </c>
      <c r="D8244">
        <v>1500</v>
      </c>
      <c r="E8244"/>
      <c r="F8244" t="s">
        <v>253</v>
      </c>
      <c r="G8244">
        <v>3</v>
      </c>
      <c r="H8244">
        <v>0</v>
      </c>
      <c r="I8244">
        <v>0</v>
      </c>
      <c r="J8244">
        <v>0</v>
      </c>
      <c r="K8244">
        <v>0</v>
      </c>
      <c r="L8244">
        <v>0</v>
      </c>
      <c r="M8244" t="s">
        <v>6079</v>
      </c>
    </row>
    <row r="8245" spans="1:13">
      <c r="A8245" s="13">
        <f t="shared" si="128"/>
        <v>1</v>
      </c>
      <c r="B8245">
        <v>3013594</v>
      </c>
      <c r="C8245">
        <v>1400</v>
      </c>
      <c r="D8245">
        <v>1500</v>
      </c>
      <c r="E8245"/>
      <c r="F8245" t="s">
        <v>253</v>
      </c>
      <c r="G8245">
        <v>1</v>
      </c>
      <c r="H8245">
        <v>0</v>
      </c>
      <c r="I8245">
        <v>0</v>
      </c>
      <c r="J8245">
        <v>0</v>
      </c>
      <c r="K8245">
        <v>0</v>
      </c>
      <c r="L8245">
        <v>0</v>
      </c>
      <c r="M8245" t="s">
        <v>6080</v>
      </c>
    </row>
    <row r="8246" spans="1:13">
      <c r="A8246" s="13">
        <f t="shared" si="128"/>
        <v>3</v>
      </c>
      <c r="B8246">
        <v>3013595</v>
      </c>
      <c r="C8246">
        <v>1400</v>
      </c>
      <c r="D8246">
        <v>1500</v>
      </c>
      <c r="E8246"/>
      <c r="F8246" t="s">
        <v>253</v>
      </c>
      <c r="G8246">
        <v>3</v>
      </c>
      <c r="H8246">
        <v>0</v>
      </c>
      <c r="I8246">
        <v>0</v>
      </c>
      <c r="J8246">
        <v>0</v>
      </c>
      <c r="K8246">
        <v>0</v>
      </c>
      <c r="L8246">
        <v>0</v>
      </c>
      <c r="M8246" t="s">
        <v>6081</v>
      </c>
    </row>
    <row r="8247" spans="1:13">
      <c r="A8247" s="13">
        <f t="shared" si="128"/>
        <v>10</v>
      </c>
      <c r="B8247">
        <v>3013596</v>
      </c>
      <c r="C8247">
        <v>1400</v>
      </c>
      <c r="D8247">
        <v>1500</v>
      </c>
      <c r="E8247"/>
      <c r="F8247" t="s">
        <v>253</v>
      </c>
      <c r="G8247">
        <v>10</v>
      </c>
      <c r="H8247">
        <v>0</v>
      </c>
      <c r="I8247">
        <v>0</v>
      </c>
      <c r="J8247">
        <v>0</v>
      </c>
      <c r="K8247">
        <v>0</v>
      </c>
      <c r="L8247">
        <v>0</v>
      </c>
      <c r="M8247" t="s">
        <v>6082</v>
      </c>
    </row>
    <row r="8248" spans="1:13">
      <c r="A8248" s="13">
        <f t="shared" si="128"/>
        <v>1</v>
      </c>
      <c r="B8248">
        <v>3013600</v>
      </c>
      <c r="C8248">
        <v>1400</v>
      </c>
      <c r="D8248">
        <v>1500</v>
      </c>
      <c r="E8248"/>
      <c r="F8248" t="s">
        <v>253</v>
      </c>
      <c r="G8248">
        <v>1</v>
      </c>
      <c r="H8248">
        <v>0</v>
      </c>
      <c r="I8248">
        <v>0</v>
      </c>
      <c r="J8248">
        <v>0</v>
      </c>
      <c r="K8248">
        <v>0</v>
      </c>
      <c r="L8248">
        <v>0</v>
      </c>
      <c r="M8248" t="s">
        <v>6083</v>
      </c>
    </row>
    <row r="8249" spans="1:13">
      <c r="A8249" s="13">
        <f t="shared" si="128"/>
        <v>1</v>
      </c>
      <c r="B8249">
        <v>3013601</v>
      </c>
      <c r="C8249">
        <v>1400</v>
      </c>
      <c r="D8249">
        <v>1500</v>
      </c>
      <c r="E8249"/>
      <c r="F8249" t="s">
        <v>253</v>
      </c>
      <c r="G8249">
        <v>1</v>
      </c>
      <c r="H8249">
        <v>0</v>
      </c>
      <c r="I8249">
        <v>0</v>
      </c>
      <c r="J8249">
        <v>0</v>
      </c>
      <c r="K8249">
        <v>0</v>
      </c>
      <c r="L8249">
        <v>0</v>
      </c>
      <c r="M8249" t="s">
        <v>6084</v>
      </c>
    </row>
    <row r="8250" spans="1:13">
      <c r="A8250" s="13">
        <f t="shared" si="128"/>
        <v>6</v>
      </c>
      <c r="B8250">
        <v>3013602</v>
      </c>
      <c r="C8250">
        <v>1400</v>
      </c>
      <c r="D8250">
        <v>1500</v>
      </c>
      <c r="E8250"/>
      <c r="F8250" t="s">
        <v>253</v>
      </c>
      <c r="G8250">
        <v>6</v>
      </c>
      <c r="H8250">
        <v>0</v>
      </c>
      <c r="I8250">
        <v>0</v>
      </c>
      <c r="J8250">
        <v>0</v>
      </c>
      <c r="K8250">
        <v>0</v>
      </c>
      <c r="L8250">
        <v>0</v>
      </c>
      <c r="M8250" t="s">
        <v>6085</v>
      </c>
    </row>
    <row r="8251" spans="1:13">
      <c r="A8251" s="13">
        <f t="shared" si="128"/>
        <v>12</v>
      </c>
      <c r="B8251">
        <v>3013603</v>
      </c>
      <c r="C8251">
        <v>1400</v>
      </c>
      <c r="D8251">
        <v>1500</v>
      </c>
      <c r="E8251"/>
      <c r="F8251" t="s">
        <v>253</v>
      </c>
      <c r="G8251">
        <v>12</v>
      </c>
      <c r="H8251">
        <v>0</v>
      </c>
      <c r="I8251">
        <v>0</v>
      </c>
      <c r="J8251">
        <v>0</v>
      </c>
      <c r="K8251">
        <v>0</v>
      </c>
      <c r="L8251">
        <v>0</v>
      </c>
      <c r="M8251" t="s">
        <v>6086</v>
      </c>
    </row>
    <row r="8252" spans="1:13">
      <c r="A8252" s="13">
        <f t="shared" si="128"/>
        <v>17</v>
      </c>
      <c r="B8252">
        <v>3013604</v>
      </c>
      <c r="C8252">
        <v>1400</v>
      </c>
      <c r="D8252">
        <v>1500</v>
      </c>
      <c r="E8252"/>
      <c r="F8252" t="s">
        <v>253</v>
      </c>
      <c r="G8252">
        <v>17</v>
      </c>
      <c r="H8252">
        <v>0</v>
      </c>
      <c r="I8252">
        <v>0</v>
      </c>
      <c r="J8252">
        <v>0</v>
      </c>
      <c r="K8252">
        <v>0</v>
      </c>
      <c r="L8252">
        <v>0</v>
      </c>
      <c r="M8252" t="s">
        <v>9167</v>
      </c>
    </row>
    <row r="8253" spans="1:13">
      <c r="A8253" s="13">
        <f t="shared" si="128"/>
        <v>1</v>
      </c>
      <c r="B8253">
        <v>3013606</v>
      </c>
      <c r="C8253">
        <v>1400</v>
      </c>
      <c r="D8253">
        <v>1500</v>
      </c>
      <c r="E8253"/>
      <c r="F8253" t="s">
        <v>253</v>
      </c>
      <c r="G8253">
        <v>1</v>
      </c>
      <c r="H8253">
        <v>0</v>
      </c>
      <c r="I8253">
        <v>0</v>
      </c>
      <c r="J8253">
        <v>0</v>
      </c>
      <c r="K8253">
        <v>0</v>
      </c>
      <c r="L8253">
        <v>0</v>
      </c>
      <c r="M8253" t="s">
        <v>6087</v>
      </c>
    </row>
    <row r="8254" spans="1:13">
      <c r="A8254" s="13">
        <f t="shared" si="128"/>
        <v>9</v>
      </c>
      <c r="B8254">
        <v>3013607</v>
      </c>
      <c r="C8254">
        <v>1400</v>
      </c>
      <c r="D8254">
        <v>1500</v>
      </c>
      <c r="E8254"/>
      <c r="F8254" t="s">
        <v>253</v>
      </c>
      <c r="G8254">
        <v>9</v>
      </c>
      <c r="H8254">
        <v>0</v>
      </c>
      <c r="I8254">
        <v>0</v>
      </c>
      <c r="J8254">
        <v>0</v>
      </c>
      <c r="K8254">
        <v>0</v>
      </c>
      <c r="L8254">
        <v>0</v>
      </c>
      <c r="M8254" t="s">
        <v>6088</v>
      </c>
    </row>
    <row r="8255" spans="1:13">
      <c r="A8255" s="13">
        <f t="shared" si="128"/>
        <v>8</v>
      </c>
      <c r="B8255">
        <v>3013608</v>
      </c>
      <c r="C8255">
        <v>1380</v>
      </c>
      <c r="D8255">
        <v>1501</v>
      </c>
      <c r="E8255"/>
      <c r="F8255" t="s">
        <v>253</v>
      </c>
      <c r="G8255">
        <v>8</v>
      </c>
      <c r="H8255">
        <v>0</v>
      </c>
      <c r="I8255">
        <v>0</v>
      </c>
      <c r="J8255">
        <v>0</v>
      </c>
      <c r="K8255">
        <v>0</v>
      </c>
      <c r="L8255">
        <v>0</v>
      </c>
      <c r="M8255" t="s">
        <v>6089</v>
      </c>
    </row>
    <row r="8256" spans="1:13">
      <c r="A8256" s="13">
        <f t="shared" si="128"/>
        <v>2</v>
      </c>
      <c r="B8256">
        <v>3013609</v>
      </c>
      <c r="C8256">
        <v>1380</v>
      </c>
      <c r="D8256">
        <v>1501</v>
      </c>
      <c r="E8256"/>
      <c r="F8256" t="s">
        <v>253</v>
      </c>
      <c r="G8256">
        <v>2</v>
      </c>
      <c r="H8256">
        <v>0</v>
      </c>
      <c r="I8256">
        <v>0</v>
      </c>
      <c r="J8256">
        <v>0</v>
      </c>
      <c r="K8256">
        <v>0</v>
      </c>
      <c r="L8256">
        <v>0</v>
      </c>
      <c r="M8256" t="s">
        <v>6090</v>
      </c>
    </row>
    <row r="8257" spans="1:13">
      <c r="A8257" s="13">
        <f t="shared" si="128"/>
        <v>3</v>
      </c>
      <c r="B8257">
        <v>3013610</v>
      </c>
      <c r="C8257">
        <v>1380</v>
      </c>
      <c r="D8257">
        <v>1500</v>
      </c>
      <c r="E8257"/>
      <c r="F8257" t="s">
        <v>253</v>
      </c>
      <c r="G8257">
        <v>3</v>
      </c>
      <c r="H8257">
        <v>0</v>
      </c>
      <c r="I8257">
        <v>0</v>
      </c>
      <c r="J8257">
        <v>0</v>
      </c>
      <c r="K8257">
        <v>0</v>
      </c>
      <c r="L8257">
        <v>0</v>
      </c>
      <c r="M8257" t="s">
        <v>6091</v>
      </c>
    </row>
    <row r="8258" spans="1:13">
      <c r="A8258" s="13">
        <f t="shared" si="128"/>
        <v>2</v>
      </c>
      <c r="B8258">
        <v>3013611</v>
      </c>
      <c r="C8258">
        <v>1380</v>
      </c>
      <c r="D8258">
        <v>1501</v>
      </c>
      <c r="E8258"/>
      <c r="F8258" t="s">
        <v>253</v>
      </c>
      <c r="G8258">
        <v>2</v>
      </c>
      <c r="H8258">
        <v>0</v>
      </c>
      <c r="I8258">
        <v>0</v>
      </c>
      <c r="J8258">
        <v>0</v>
      </c>
      <c r="K8258">
        <v>0</v>
      </c>
      <c r="L8258">
        <v>0</v>
      </c>
      <c r="M8258" t="s">
        <v>6092</v>
      </c>
    </row>
    <row r="8259" spans="1:13">
      <c r="A8259" s="13">
        <f t="shared" ref="A8259:A8322" si="129">G8259+H8259+I8259</f>
        <v>2</v>
      </c>
      <c r="B8259">
        <v>3013612</v>
      </c>
      <c r="C8259">
        <v>1380</v>
      </c>
      <c r="D8259">
        <v>1501</v>
      </c>
      <c r="E8259"/>
      <c r="F8259" t="s">
        <v>253</v>
      </c>
      <c r="G8259">
        <v>2</v>
      </c>
      <c r="H8259">
        <v>0</v>
      </c>
      <c r="I8259">
        <v>0</v>
      </c>
      <c r="J8259">
        <v>0</v>
      </c>
      <c r="K8259">
        <v>0</v>
      </c>
      <c r="L8259">
        <v>0</v>
      </c>
      <c r="M8259" t="s">
        <v>6093</v>
      </c>
    </row>
    <row r="8260" spans="1:13">
      <c r="A8260" s="13">
        <f t="shared" si="129"/>
        <v>2</v>
      </c>
      <c r="B8260">
        <v>3013613</v>
      </c>
      <c r="C8260">
        <v>1380</v>
      </c>
      <c r="D8260">
        <v>1500</v>
      </c>
      <c r="E8260"/>
      <c r="F8260" t="s">
        <v>253</v>
      </c>
      <c r="G8260">
        <v>2</v>
      </c>
      <c r="H8260">
        <v>0</v>
      </c>
      <c r="I8260">
        <v>0</v>
      </c>
      <c r="J8260">
        <v>0</v>
      </c>
      <c r="K8260">
        <v>0</v>
      </c>
      <c r="L8260">
        <v>0</v>
      </c>
      <c r="M8260" t="s">
        <v>6094</v>
      </c>
    </row>
    <row r="8261" spans="1:13">
      <c r="A8261" s="13">
        <f t="shared" si="129"/>
        <v>2</v>
      </c>
      <c r="B8261">
        <v>3013614</v>
      </c>
      <c r="C8261">
        <v>1380</v>
      </c>
      <c r="D8261">
        <v>1501</v>
      </c>
      <c r="E8261"/>
      <c r="F8261" t="s">
        <v>253</v>
      </c>
      <c r="G8261">
        <v>2</v>
      </c>
      <c r="H8261">
        <v>0</v>
      </c>
      <c r="I8261">
        <v>0</v>
      </c>
      <c r="J8261">
        <v>0</v>
      </c>
      <c r="K8261">
        <v>0</v>
      </c>
      <c r="L8261">
        <v>0</v>
      </c>
      <c r="M8261" t="s">
        <v>6095</v>
      </c>
    </row>
    <row r="8262" spans="1:13">
      <c r="A8262" s="13">
        <f t="shared" si="129"/>
        <v>1</v>
      </c>
      <c r="B8262">
        <v>3013615</v>
      </c>
      <c r="C8262">
        <v>1380</v>
      </c>
      <c r="D8262">
        <v>1500</v>
      </c>
      <c r="E8262"/>
      <c r="F8262" t="s">
        <v>253</v>
      </c>
      <c r="G8262">
        <v>1</v>
      </c>
      <c r="H8262">
        <v>0</v>
      </c>
      <c r="I8262">
        <v>0</v>
      </c>
      <c r="J8262">
        <v>0</v>
      </c>
      <c r="K8262">
        <v>0</v>
      </c>
      <c r="L8262">
        <v>0</v>
      </c>
      <c r="M8262" t="s">
        <v>6096</v>
      </c>
    </row>
    <row r="8263" spans="1:13">
      <c r="A8263" s="13">
        <f t="shared" si="129"/>
        <v>2</v>
      </c>
      <c r="B8263">
        <v>3013616</v>
      </c>
      <c r="C8263">
        <v>1380</v>
      </c>
      <c r="D8263">
        <v>1500</v>
      </c>
      <c r="E8263"/>
      <c r="F8263" t="s">
        <v>253</v>
      </c>
      <c r="G8263">
        <v>2</v>
      </c>
      <c r="H8263">
        <v>0</v>
      </c>
      <c r="I8263">
        <v>0</v>
      </c>
      <c r="J8263">
        <v>0</v>
      </c>
      <c r="K8263">
        <v>0</v>
      </c>
      <c r="L8263">
        <v>0</v>
      </c>
      <c r="M8263" t="s">
        <v>6097</v>
      </c>
    </row>
    <row r="8264" spans="1:13">
      <c r="A8264" s="13">
        <f t="shared" si="129"/>
        <v>2</v>
      </c>
      <c r="B8264">
        <v>3013617</v>
      </c>
      <c r="C8264">
        <v>1380</v>
      </c>
      <c r="D8264">
        <v>1500</v>
      </c>
      <c r="E8264"/>
      <c r="F8264" t="s">
        <v>253</v>
      </c>
      <c r="G8264">
        <v>2</v>
      </c>
      <c r="H8264">
        <v>0</v>
      </c>
      <c r="I8264">
        <v>0</v>
      </c>
      <c r="J8264">
        <v>0</v>
      </c>
      <c r="K8264">
        <v>0</v>
      </c>
      <c r="L8264">
        <v>0</v>
      </c>
      <c r="M8264" t="s">
        <v>6098</v>
      </c>
    </row>
    <row r="8265" spans="1:13">
      <c r="A8265" s="13">
        <f t="shared" si="129"/>
        <v>2</v>
      </c>
      <c r="B8265">
        <v>3013618</v>
      </c>
      <c r="C8265">
        <v>1380</v>
      </c>
      <c r="D8265">
        <v>1501</v>
      </c>
      <c r="E8265"/>
      <c r="F8265" t="s">
        <v>253</v>
      </c>
      <c r="G8265">
        <v>2</v>
      </c>
      <c r="H8265">
        <v>0</v>
      </c>
      <c r="I8265">
        <v>0</v>
      </c>
      <c r="J8265">
        <v>0</v>
      </c>
      <c r="K8265">
        <v>0</v>
      </c>
      <c r="L8265">
        <v>0</v>
      </c>
      <c r="M8265" t="s">
        <v>6099</v>
      </c>
    </row>
    <row r="8266" spans="1:13">
      <c r="A8266" s="13">
        <f t="shared" si="129"/>
        <v>12</v>
      </c>
      <c r="B8266">
        <v>3013619</v>
      </c>
      <c r="C8266">
        <v>1380</v>
      </c>
      <c r="D8266">
        <v>1501</v>
      </c>
      <c r="E8266"/>
      <c r="F8266" t="s">
        <v>253</v>
      </c>
      <c r="G8266">
        <v>12</v>
      </c>
      <c r="H8266">
        <v>0</v>
      </c>
      <c r="I8266">
        <v>0</v>
      </c>
      <c r="J8266">
        <v>0</v>
      </c>
      <c r="K8266">
        <v>0</v>
      </c>
      <c r="L8266">
        <v>0</v>
      </c>
      <c r="M8266" t="s">
        <v>6100</v>
      </c>
    </row>
    <row r="8267" spans="1:13">
      <c r="A8267" s="13">
        <f t="shared" si="129"/>
        <v>1</v>
      </c>
      <c r="B8267">
        <v>3013620</v>
      </c>
      <c r="C8267">
        <v>1380</v>
      </c>
      <c r="D8267">
        <v>1501</v>
      </c>
      <c r="E8267"/>
      <c r="F8267" t="s">
        <v>253</v>
      </c>
      <c r="G8267">
        <v>1</v>
      </c>
      <c r="H8267">
        <v>0</v>
      </c>
      <c r="I8267">
        <v>0</v>
      </c>
      <c r="J8267">
        <v>0</v>
      </c>
      <c r="K8267">
        <v>0</v>
      </c>
      <c r="L8267">
        <v>0</v>
      </c>
      <c r="M8267" t="s">
        <v>6101</v>
      </c>
    </row>
    <row r="8268" spans="1:13">
      <c r="A8268" s="13">
        <f t="shared" si="129"/>
        <v>2</v>
      </c>
      <c r="B8268">
        <v>3013622</v>
      </c>
      <c r="C8268">
        <v>1380</v>
      </c>
      <c r="D8268">
        <v>1501</v>
      </c>
      <c r="E8268"/>
      <c r="F8268" t="s">
        <v>253</v>
      </c>
      <c r="G8268">
        <v>2</v>
      </c>
      <c r="H8268">
        <v>0</v>
      </c>
      <c r="I8268">
        <v>0</v>
      </c>
      <c r="J8268">
        <v>0</v>
      </c>
      <c r="K8268">
        <v>0</v>
      </c>
      <c r="L8268">
        <v>0</v>
      </c>
      <c r="M8268" t="s">
        <v>6102</v>
      </c>
    </row>
    <row r="8269" spans="1:13">
      <c r="A8269" s="13">
        <f t="shared" si="129"/>
        <v>2</v>
      </c>
      <c r="B8269">
        <v>3013623</v>
      </c>
      <c r="C8269">
        <v>1380</v>
      </c>
      <c r="D8269">
        <v>1501</v>
      </c>
      <c r="E8269"/>
      <c r="F8269" t="s">
        <v>253</v>
      </c>
      <c r="G8269">
        <v>2</v>
      </c>
      <c r="H8269">
        <v>0</v>
      </c>
      <c r="I8269">
        <v>0</v>
      </c>
      <c r="J8269">
        <v>0</v>
      </c>
      <c r="K8269">
        <v>0</v>
      </c>
      <c r="L8269">
        <v>0</v>
      </c>
      <c r="M8269" t="s">
        <v>6103</v>
      </c>
    </row>
    <row r="8270" spans="1:13">
      <c r="A8270" s="13">
        <f t="shared" si="129"/>
        <v>2</v>
      </c>
      <c r="B8270">
        <v>3013624</v>
      </c>
      <c r="C8270">
        <v>1380</v>
      </c>
      <c r="D8270">
        <v>1501</v>
      </c>
      <c r="E8270"/>
      <c r="F8270" t="s">
        <v>253</v>
      </c>
      <c r="G8270">
        <v>2</v>
      </c>
      <c r="H8270">
        <v>0</v>
      </c>
      <c r="I8270">
        <v>0</v>
      </c>
      <c r="J8270">
        <v>0</v>
      </c>
      <c r="K8270">
        <v>0</v>
      </c>
      <c r="L8270">
        <v>0</v>
      </c>
      <c r="M8270" t="s">
        <v>6104</v>
      </c>
    </row>
    <row r="8271" spans="1:13">
      <c r="A8271" s="13">
        <f t="shared" si="129"/>
        <v>2</v>
      </c>
      <c r="B8271">
        <v>3013625</v>
      </c>
      <c r="C8271">
        <v>1380</v>
      </c>
      <c r="D8271">
        <v>1501</v>
      </c>
      <c r="E8271"/>
      <c r="F8271" t="s">
        <v>253</v>
      </c>
      <c r="G8271">
        <v>2</v>
      </c>
      <c r="H8271">
        <v>0</v>
      </c>
      <c r="I8271">
        <v>0</v>
      </c>
      <c r="J8271">
        <v>0</v>
      </c>
      <c r="K8271">
        <v>0</v>
      </c>
      <c r="L8271">
        <v>0</v>
      </c>
      <c r="M8271" t="s">
        <v>6105</v>
      </c>
    </row>
    <row r="8272" spans="1:13">
      <c r="A8272" s="13">
        <f t="shared" si="129"/>
        <v>3</v>
      </c>
      <c r="B8272">
        <v>3013626</v>
      </c>
      <c r="C8272">
        <v>1380</v>
      </c>
      <c r="D8272">
        <v>1500</v>
      </c>
      <c r="E8272"/>
      <c r="F8272" t="s">
        <v>253</v>
      </c>
      <c r="G8272">
        <v>3</v>
      </c>
      <c r="H8272">
        <v>0</v>
      </c>
      <c r="I8272">
        <v>0</v>
      </c>
      <c r="J8272">
        <v>0</v>
      </c>
      <c r="K8272">
        <v>0</v>
      </c>
      <c r="L8272">
        <v>0</v>
      </c>
      <c r="M8272" t="s">
        <v>6106</v>
      </c>
    </row>
    <row r="8273" spans="1:13">
      <c r="A8273" s="13">
        <f t="shared" si="129"/>
        <v>1</v>
      </c>
      <c r="B8273">
        <v>3013627</v>
      </c>
      <c r="C8273">
        <v>1380</v>
      </c>
      <c r="D8273">
        <v>1501</v>
      </c>
      <c r="E8273"/>
      <c r="F8273" t="s">
        <v>253</v>
      </c>
      <c r="G8273">
        <v>1</v>
      </c>
      <c r="H8273">
        <v>0</v>
      </c>
      <c r="I8273">
        <v>0</v>
      </c>
      <c r="J8273">
        <v>0</v>
      </c>
      <c r="K8273">
        <v>0</v>
      </c>
      <c r="L8273">
        <v>0</v>
      </c>
      <c r="M8273" t="s">
        <v>6107</v>
      </c>
    </row>
    <row r="8274" spans="1:13">
      <c r="A8274" s="13">
        <f t="shared" si="129"/>
        <v>1</v>
      </c>
      <c r="B8274">
        <v>3013628</v>
      </c>
      <c r="C8274">
        <v>1380</v>
      </c>
      <c r="D8274">
        <v>1500</v>
      </c>
      <c r="E8274"/>
      <c r="F8274" t="s">
        <v>253</v>
      </c>
      <c r="G8274">
        <v>1</v>
      </c>
      <c r="H8274">
        <v>0</v>
      </c>
      <c r="I8274">
        <v>0</v>
      </c>
      <c r="J8274">
        <v>0</v>
      </c>
      <c r="K8274">
        <v>0</v>
      </c>
      <c r="L8274">
        <v>0</v>
      </c>
      <c r="M8274" t="s">
        <v>6108</v>
      </c>
    </row>
    <row r="8275" spans="1:13">
      <c r="A8275" s="13">
        <f t="shared" si="129"/>
        <v>2</v>
      </c>
      <c r="B8275">
        <v>3013629</v>
      </c>
      <c r="C8275">
        <v>1380</v>
      </c>
      <c r="D8275">
        <v>1501</v>
      </c>
      <c r="E8275"/>
      <c r="F8275" t="s">
        <v>253</v>
      </c>
      <c r="G8275">
        <v>2</v>
      </c>
      <c r="H8275">
        <v>0</v>
      </c>
      <c r="I8275">
        <v>0</v>
      </c>
      <c r="J8275">
        <v>0</v>
      </c>
      <c r="K8275">
        <v>0</v>
      </c>
      <c r="L8275">
        <v>0</v>
      </c>
      <c r="M8275" t="s">
        <v>6109</v>
      </c>
    </row>
    <row r="8276" spans="1:13">
      <c r="A8276" s="13">
        <f t="shared" si="129"/>
        <v>1</v>
      </c>
      <c r="B8276">
        <v>3013630</v>
      </c>
      <c r="C8276">
        <v>1380</v>
      </c>
      <c r="D8276">
        <v>1501</v>
      </c>
      <c r="E8276"/>
      <c r="F8276" t="s">
        <v>253</v>
      </c>
      <c r="G8276">
        <v>1</v>
      </c>
      <c r="H8276">
        <v>0</v>
      </c>
      <c r="I8276">
        <v>0</v>
      </c>
      <c r="J8276">
        <v>0</v>
      </c>
      <c r="K8276">
        <v>0</v>
      </c>
      <c r="L8276">
        <v>0</v>
      </c>
      <c r="M8276" t="s">
        <v>6110</v>
      </c>
    </row>
    <row r="8277" spans="1:13">
      <c r="A8277" s="13">
        <f t="shared" si="129"/>
        <v>1</v>
      </c>
      <c r="B8277">
        <v>3013631</v>
      </c>
      <c r="C8277">
        <v>1380</v>
      </c>
      <c r="D8277">
        <v>1501</v>
      </c>
      <c r="E8277"/>
      <c r="F8277" t="s">
        <v>253</v>
      </c>
      <c r="G8277">
        <v>1</v>
      </c>
      <c r="H8277">
        <v>0</v>
      </c>
      <c r="I8277">
        <v>0</v>
      </c>
      <c r="J8277">
        <v>0</v>
      </c>
      <c r="K8277">
        <v>0</v>
      </c>
      <c r="L8277">
        <v>0</v>
      </c>
      <c r="M8277" t="s">
        <v>6111</v>
      </c>
    </row>
    <row r="8278" spans="1:13">
      <c r="A8278" s="13">
        <f t="shared" si="129"/>
        <v>2</v>
      </c>
      <c r="B8278">
        <v>3013632</v>
      </c>
      <c r="C8278">
        <v>1380</v>
      </c>
      <c r="D8278">
        <v>1501</v>
      </c>
      <c r="E8278"/>
      <c r="F8278" t="s">
        <v>253</v>
      </c>
      <c r="G8278">
        <v>2</v>
      </c>
      <c r="H8278">
        <v>0</v>
      </c>
      <c r="I8278">
        <v>0</v>
      </c>
      <c r="J8278">
        <v>0</v>
      </c>
      <c r="K8278">
        <v>0</v>
      </c>
      <c r="L8278">
        <v>0</v>
      </c>
      <c r="M8278" t="s">
        <v>6112</v>
      </c>
    </row>
    <row r="8279" spans="1:13">
      <c r="A8279" s="13">
        <f t="shared" si="129"/>
        <v>2</v>
      </c>
      <c r="B8279">
        <v>3013633</v>
      </c>
      <c r="C8279">
        <v>1380</v>
      </c>
      <c r="D8279">
        <v>1501</v>
      </c>
      <c r="E8279"/>
      <c r="F8279" t="s">
        <v>253</v>
      </c>
      <c r="G8279">
        <v>2</v>
      </c>
      <c r="H8279">
        <v>0</v>
      </c>
      <c r="I8279">
        <v>0</v>
      </c>
      <c r="J8279">
        <v>0</v>
      </c>
      <c r="K8279">
        <v>0</v>
      </c>
      <c r="L8279">
        <v>0</v>
      </c>
      <c r="M8279" t="s">
        <v>6113</v>
      </c>
    </row>
    <row r="8280" spans="1:13">
      <c r="A8280" s="13">
        <f t="shared" si="129"/>
        <v>2</v>
      </c>
      <c r="B8280">
        <v>3013634</v>
      </c>
      <c r="C8280">
        <v>1380</v>
      </c>
      <c r="D8280">
        <v>1501</v>
      </c>
      <c r="E8280"/>
      <c r="F8280" t="s">
        <v>253</v>
      </c>
      <c r="G8280">
        <v>2</v>
      </c>
      <c r="H8280">
        <v>0</v>
      </c>
      <c r="I8280">
        <v>0</v>
      </c>
      <c r="J8280">
        <v>0</v>
      </c>
      <c r="K8280">
        <v>0</v>
      </c>
      <c r="L8280">
        <v>0</v>
      </c>
      <c r="M8280" t="s">
        <v>6114</v>
      </c>
    </row>
    <row r="8281" spans="1:13">
      <c r="A8281" s="13">
        <f t="shared" si="129"/>
        <v>1</v>
      </c>
      <c r="B8281">
        <v>3013635</v>
      </c>
      <c r="C8281">
        <v>1380</v>
      </c>
      <c r="D8281">
        <v>1500</v>
      </c>
      <c r="E8281"/>
      <c r="F8281" t="s">
        <v>253</v>
      </c>
      <c r="G8281">
        <v>1</v>
      </c>
      <c r="H8281">
        <v>0</v>
      </c>
      <c r="I8281">
        <v>0</v>
      </c>
      <c r="J8281">
        <v>0</v>
      </c>
      <c r="K8281">
        <v>0</v>
      </c>
      <c r="L8281">
        <v>0</v>
      </c>
      <c r="M8281" t="s">
        <v>6115</v>
      </c>
    </row>
    <row r="8282" spans="1:13">
      <c r="A8282" s="13">
        <f t="shared" si="129"/>
        <v>2</v>
      </c>
      <c r="B8282">
        <v>3013636</v>
      </c>
      <c r="C8282">
        <v>1380</v>
      </c>
      <c r="D8282">
        <v>1501</v>
      </c>
      <c r="E8282"/>
      <c r="F8282" t="s">
        <v>253</v>
      </c>
      <c r="G8282">
        <v>2</v>
      </c>
      <c r="H8282">
        <v>0</v>
      </c>
      <c r="I8282">
        <v>0</v>
      </c>
      <c r="J8282">
        <v>0</v>
      </c>
      <c r="K8282">
        <v>0</v>
      </c>
      <c r="L8282">
        <v>0</v>
      </c>
      <c r="M8282" t="s">
        <v>6116</v>
      </c>
    </row>
    <row r="8283" spans="1:13">
      <c r="A8283" s="13">
        <f t="shared" si="129"/>
        <v>2</v>
      </c>
      <c r="B8283">
        <v>3013637</v>
      </c>
      <c r="C8283">
        <v>1380</v>
      </c>
      <c r="D8283">
        <v>1501</v>
      </c>
      <c r="E8283"/>
      <c r="F8283" t="s">
        <v>253</v>
      </c>
      <c r="G8283">
        <v>2</v>
      </c>
      <c r="H8283">
        <v>0</v>
      </c>
      <c r="I8283">
        <v>0</v>
      </c>
      <c r="J8283">
        <v>0</v>
      </c>
      <c r="K8283">
        <v>0</v>
      </c>
      <c r="L8283">
        <v>0</v>
      </c>
      <c r="M8283" t="s">
        <v>6117</v>
      </c>
    </row>
    <row r="8284" spans="1:13">
      <c r="A8284" s="13">
        <f t="shared" si="129"/>
        <v>2</v>
      </c>
      <c r="B8284">
        <v>3013638</v>
      </c>
      <c r="C8284">
        <v>1380</v>
      </c>
      <c r="D8284">
        <v>1501</v>
      </c>
      <c r="E8284"/>
      <c r="F8284" t="s">
        <v>253</v>
      </c>
      <c r="G8284">
        <v>2</v>
      </c>
      <c r="H8284">
        <v>0</v>
      </c>
      <c r="I8284">
        <v>0</v>
      </c>
      <c r="J8284">
        <v>0</v>
      </c>
      <c r="K8284">
        <v>0</v>
      </c>
      <c r="L8284">
        <v>0</v>
      </c>
      <c r="M8284" t="s">
        <v>6118</v>
      </c>
    </row>
    <row r="8285" spans="1:13">
      <c r="A8285" s="13">
        <f t="shared" si="129"/>
        <v>1</v>
      </c>
      <c r="B8285">
        <v>3013639</v>
      </c>
      <c r="C8285">
        <v>1380</v>
      </c>
      <c r="D8285">
        <v>1500</v>
      </c>
      <c r="E8285"/>
      <c r="F8285" t="s">
        <v>253</v>
      </c>
      <c r="G8285">
        <v>1</v>
      </c>
      <c r="H8285">
        <v>0</v>
      </c>
      <c r="I8285">
        <v>0</v>
      </c>
      <c r="J8285">
        <v>0</v>
      </c>
      <c r="K8285">
        <v>0</v>
      </c>
      <c r="L8285">
        <v>0</v>
      </c>
      <c r="M8285" t="s">
        <v>6119</v>
      </c>
    </row>
    <row r="8286" spans="1:13">
      <c r="A8286" s="13">
        <f t="shared" si="129"/>
        <v>2</v>
      </c>
      <c r="B8286">
        <v>3013640</v>
      </c>
      <c r="C8286">
        <v>1380</v>
      </c>
      <c r="D8286">
        <v>1501</v>
      </c>
      <c r="E8286"/>
      <c r="F8286" t="s">
        <v>253</v>
      </c>
      <c r="G8286">
        <v>2</v>
      </c>
      <c r="H8286">
        <v>0</v>
      </c>
      <c r="I8286">
        <v>0</v>
      </c>
      <c r="J8286">
        <v>0</v>
      </c>
      <c r="K8286">
        <v>0</v>
      </c>
      <c r="L8286">
        <v>0</v>
      </c>
      <c r="M8286" t="s">
        <v>6120</v>
      </c>
    </row>
    <row r="8287" spans="1:13">
      <c r="A8287" s="13">
        <f t="shared" si="129"/>
        <v>2</v>
      </c>
      <c r="B8287">
        <v>3013641</v>
      </c>
      <c r="C8287">
        <v>1380</v>
      </c>
      <c r="D8287">
        <v>1500</v>
      </c>
      <c r="E8287"/>
      <c r="F8287" t="s">
        <v>253</v>
      </c>
      <c r="G8287">
        <v>2</v>
      </c>
      <c r="H8287">
        <v>0</v>
      </c>
      <c r="I8287">
        <v>0</v>
      </c>
      <c r="J8287">
        <v>0</v>
      </c>
      <c r="K8287">
        <v>0</v>
      </c>
      <c r="L8287">
        <v>0</v>
      </c>
      <c r="M8287" t="s">
        <v>6121</v>
      </c>
    </row>
    <row r="8288" spans="1:13">
      <c r="A8288" s="13">
        <f t="shared" si="129"/>
        <v>2</v>
      </c>
      <c r="B8288">
        <v>3013642</v>
      </c>
      <c r="C8288">
        <v>1380</v>
      </c>
      <c r="D8288">
        <v>1500</v>
      </c>
      <c r="E8288"/>
      <c r="F8288" t="s">
        <v>253</v>
      </c>
      <c r="G8288">
        <v>2</v>
      </c>
      <c r="H8288">
        <v>0</v>
      </c>
      <c r="I8288">
        <v>0</v>
      </c>
      <c r="J8288">
        <v>0</v>
      </c>
      <c r="K8288">
        <v>0</v>
      </c>
      <c r="L8288">
        <v>0</v>
      </c>
      <c r="M8288" t="s">
        <v>6122</v>
      </c>
    </row>
    <row r="8289" spans="1:13">
      <c r="A8289" s="13">
        <f t="shared" si="129"/>
        <v>1</v>
      </c>
      <c r="B8289">
        <v>3013643</v>
      </c>
      <c r="C8289">
        <v>1380</v>
      </c>
      <c r="D8289">
        <v>1501</v>
      </c>
      <c r="E8289"/>
      <c r="F8289" t="s">
        <v>253</v>
      </c>
      <c r="G8289">
        <v>1</v>
      </c>
      <c r="H8289">
        <v>0</v>
      </c>
      <c r="I8289">
        <v>0</v>
      </c>
      <c r="J8289">
        <v>0</v>
      </c>
      <c r="K8289">
        <v>0</v>
      </c>
      <c r="L8289">
        <v>0</v>
      </c>
      <c r="M8289" t="s">
        <v>6123</v>
      </c>
    </row>
    <row r="8290" spans="1:13">
      <c r="A8290" s="13">
        <f t="shared" si="129"/>
        <v>2</v>
      </c>
      <c r="B8290">
        <v>3013644</v>
      </c>
      <c r="C8290">
        <v>1380</v>
      </c>
      <c r="D8290">
        <v>1500</v>
      </c>
      <c r="E8290"/>
      <c r="F8290" t="s">
        <v>253</v>
      </c>
      <c r="G8290">
        <v>2</v>
      </c>
      <c r="H8290">
        <v>0</v>
      </c>
      <c r="I8290">
        <v>0</v>
      </c>
      <c r="J8290">
        <v>0</v>
      </c>
      <c r="K8290">
        <v>0</v>
      </c>
      <c r="L8290">
        <v>0</v>
      </c>
      <c r="M8290" t="s">
        <v>8797</v>
      </c>
    </row>
    <row r="8291" spans="1:13">
      <c r="A8291" s="13">
        <f t="shared" si="129"/>
        <v>8</v>
      </c>
      <c r="B8291">
        <v>3013645</v>
      </c>
      <c r="C8291">
        <v>1380</v>
      </c>
      <c r="D8291">
        <v>1501</v>
      </c>
      <c r="E8291"/>
      <c r="F8291" t="s">
        <v>253</v>
      </c>
      <c r="G8291">
        <v>8</v>
      </c>
      <c r="H8291">
        <v>0</v>
      </c>
      <c r="I8291">
        <v>0</v>
      </c>
      <c r="J8291">
        <v>0</v>
      </c>
      <c r="K8291">
        <v>0</v>
      </c>
      <c r="L8291">
        <v>0</v>
      </c>
      <c r="M8291" t="s">
        <v>6124</v>
      </c>
    </row>
    <row r="8292" spans="1:13">
      <c r="A8292" s="13">
        <f t="shared" si="129"/>
        <v>2</v>
      </c>
      <c r="B8292">
        <v>3013646</v>
      </c>
      <c r="C8292">
        <v>1380</v>
      </c>
      <c r="D8292">
        <v>1501</v>
      </c>
      <c r="E8292"/>
      <c r="F8292" t="s">
        <v>253</v>
      </c>
      <c r="G8292">
        <v>2</v>
      </c>
      <c r="H8292">
        <v>0</v>
      </c>
      <c r="I8292">
        <v>0</v>
      </c>
      <c r="J8292">
        <v>0</v>
      </c>
      <c r="K8292">
        <v>0</v>
      </c>
      <c r="L8292">
        <v>0</v>
      </c>
      <c r="M8292" t="s">
        <v>6125</v>
      </c>
    </row>
    <row r="8293" spans="1:13">
      <c r="A8293" s="13">
        <f t="shared" si="129"/>
        <v>2</v>
      </c>
      <c r="B8293">
        <v>3013647</v>
      </c>
      <c r="C8293">
        <v>1380</v>
      </c>
      <c r="D8293">
        <v>1501</v>
      </c>
      <c r="E8293"/>
      <c r="F8293" t="s">
        <v>253</v>
      </c>
      <c r="G8293">
        <v>2</v>
      </c>
      <c r="H8293">
        <v>0</v>
      </c>
      <c r="I8293">
        <v>0</v>
      </c>
      <c r="J8293">
        <v>0</v>
      </c>
      <c r="K8293">
        <v>0</v>
      </c>
      <c r="L8293">
        <v>0</v>
      </c>
      <c r="M8293" t="s">
        <v>6126</v>
      </c>
    </row>
    <row r="8294" spans="1:13">
      <c r="A8294" s="13">
        <f t="shared" si="129"/>
        <v>2</v>
      </c>
      <c r="B8294">
        <v>3013648</v>
      </c>
      <c r="C8294">
        <v>1380</v>
      </c>
      <c r="D8294">
        <v>1501</v>
      </c>
      <c r="E8294"/>
      <c r="F8294" t="s">
        <v>253</v>
      </c>
      <c r="G8294">
        <v>2</v>
      </c>
      <c r="H8294">
        <v>0</v>
      </c>
      <c r="I8294">
        <v>0</v>
      </c>
      <c r="J8294">
        <v>0</v>
      </c>
      <c r="K8294">
        <v>0</v>
      </c>
      <c r="L8294">
        <v>0</v>
      </c>
      <c r="M8294" t="s">
        <v>6127</v>
      </c>
    </row>
    <row r="8295" spans="1:13">
      <c r="A8295" s="13">
        <f t="shared" si="129"/>
        <v>4</v>
      </c>
      <c r="B8295">
        <v>3013649</v>
      </c>
      <c r="C8295">
        <v>1380</v>
      </c>
      <c r="D8295">
        <v>1501</v>
      </c>
      <c r="E8295"/>
      <c r="F8295" t="s">
        <v>253</v>
      </c>
      <c r="G8295">
        <v>4</v>
      </c>
      <c r="H8295">
        <v>0</v>
      </c>
      <c r="I8295">
        <v>0</v>
      </c>
      <c r="J8295">
        <v>0</v>
      </c>
      <c r="K8295">
        <v>0</v>
      </c>
      <c r="L8295">
        <v>0</v>
      </c>
      <c r="M8295" t="s">
        <v>6128</v>
      </c>
    </row>
    <row r="8296" spans="1:13">
      <c r="A8296" s="13">
        <f t="shared" si="129"/>
        <v>1</v>
      </c>
      <c r="B8296">
        <v>3013650</v>
      </c>
      <c r="C8296">
        <v>1380</v>
      </c>
      <c r="D8296">
        <v>1501</v>
      </c>
      <c r="E8296"/>
      <c r="F8296" t="s">
        <v>253</v>
      </c>
      <c r="G8296">
        <v>1</v>
      </c>
      <c r="H8296">
        <v>0</v>
      </c>
      <c r="I8296">
        <v>0</v>
      </c>
      <c r="J8296">
        <v>0</v>
      </c>
      <c r="K8296">
        <v>0</v>
      </c>
      <c r="L8296">
        <v>0</v>
      </c>
      <c r="M8296" t="s">
        <v>6129</v>
      </c>
    </row>
    <row r="8297" spans="1:13">
      <c r="A8297" s="13">
        <f t="shared" si="129"/>
        <v>2</v>
      </c>
      <c r="B8297">
        <v>3013651</v>
      </c>
      <c r="C8297">
        <v>1380</v>
      </c>
      <c r="D8297">
        <v>1501</v>
      </c>
      <c r="E8297"/>
      <c r="F8297" t="s">
        <v>253</v>
      </c>
      <c r="G8297">
        <v>2</v>
      </c>
      <c r="H8297">
        <v>0</v>
      </c>
      <c r="I8297">
        <v>0</v>
      </c>
      <c r="J8297">
        <v>0</v>
      </c>
      <c r="K8297">
        <v>0</v>
      </c>
      <c r="L8297">
        <v>0</v>
      </c>
      <c r="M8297" t="s">
        <v>6130</v>
      </c>
    </row>
    <row r="8298" spans="1:13">
      <c r="A8298" s="13">
        <f t="shared" si="129"/>
        <v>1</v>
      </c>
      <c r="B8298">
        <v>3013652</v>
      </c>
      <c r="C8298">
        <v>1380</v>
      </c>
      <c r="D8298">
        <v>1500</v>
      </c>
      <c r="E8298"/>
      <c r="F8298" t="s">
        <v>253</v>
      </c>
      <c r="G8298">
        <v>1</v>
      </c>
      <c r="H8298">
        <v>0</v>
      </c>
      <c r="I8298">
        <v>0</v>
      </c>
      <c r="J8298">
        <v>0</v>
      </c>
      <c r="K8298">
        <v>0</v>
      </c>
      <c r="L8298">
        <v>0</v>
      </c>
      <c r="M8298" t="s">
        <v>6131</v>
      </c>
    </row>
    <row r="8299" spans="1:13">
      <c r="A8299" s="13">
        <f t="shared" si="129"/>
        <v>1</v>
      </c>
      <c r="B8299">
        <v>3013653</v>
      </c>
      <c r="C8299">
        <v>1380</v>
      </c>
      <c r="D8299">
        <v>1500</v>
      </c>
      <c r="E8299"/>
      <c r="F8299" t="s">
        <v>253</v>
      </c>
      <c r="G8299">
        <v>1</v>
      </c>
      <c r="H8299">
        <v>0</v>
      </c>
      <c r="I8299">
        <v>0</v>
      </c>
      <c r="J8299">
        <v>0</v>
      </c>
      <c r="K8299">
        <v>0</v>
      </c>
      <c r="L8299">
        <v>0</v>
      </c>
      <c r="M8299" t="s">
        <v>6132</v>
      </c>
    </row>
    <row r="8300" spans="1:13">
      <c r="A8300" s="13">
        <f t="shared" si="129"/>
        <v>1</v>
      </c>
      <c r="B8300">
        <v>3013654</v>
      </c>
      <c r="C8300">
        <v>1380</v>
      </c>
      <c r="D8300">
        <v>1500</v>
      </c>
      <c r="E8300"/>
      <c r="F8300" t="s">
        <v>253</v>
      </c>
      <c r="G8300">
        <v>1</v>
      </c>
      <c r="H8300">
        <v>0</v>
      </c>
      <c r="I8300">
        <v>0</v>
      </c>
      <c r="J8300">
        <v>0</v>
      </c>
      <c r="K8300">
        <v>0</v>
      </c>
      <c r="L8300">
        <v>0</v>
      </c>
      <c r="M8300" t="s">
        <v>6133</v>
      </c>
    </row>
    <row r="8301" spans="1:13">
      <c r="A8301" s="13">
        <f t="shared" si="129"/>
        <v>1</v>
      </c>
      <c r="B8301">
        <v>3013655</v>
      </c>
      <c r="C8301">
        <v>1380</v>
      </c>
      <c r="D8301">
        <v>1501</v>
      </c>
      <c r="E8301"/>
      <c r="F8301" t="s">
        <v>253</v>
      </c>
      <c r="G8301">
        <v>1</v>
      </c>
      <c r="H8301">
        <v>0</v>
      </c>
      <c r="I8301">
        <v>0</v>
      </c>
      <c r="J8301">
        <v>0</v>
      </c>
      <c r="K8301">
        <v>0</v>
      </c>
      <c r="L8301">
        <v>0</v>
      </c>
      <c r="M8301" t="s">
        <v>6134</v>
      </c>
    </row>
    <row r="8302" spans="1:13">
      <c r="A8302" s="13">
        <f t="shared" si="129"/>
        <v>1</v>
      </c>
      <c r="B8302">
        <v>3013656</v>
      </c>
      <c r="C8302">
        <v>1380</v>
      </c>
      <c r="D8302">
        <v>1501</v>
      </c>
      <c r="E8302"/>
      <c r="F8302" t="s">
        <v>253</v>
      </c>
      <c r="G8302">
        <v>1</v>
      </c>
      <c r="H8302">
        <v>0</v>
      </c>
      <c r="I8302">
        <v>0</v>
      </c>
      <c r="J8302">
        <v>0</v>
      </c>
      <c r="K8302">
        <v>0</v>
      </c>
      <c r="L8302">
        <v>0</v>
      </c>
      <c r="M8302" t="s">
        <v>6135</v>
      </c>
    </row>
    <row r="8303" spans="1:13">
      <c r="A8303" s="13">
        <f t="shared" si="129"/>
        <v>3</v>
      </c>
      <c r="B8303">
        <v>3013657</v>
      </c>
      <c r="C8303">
        <v>1380</v>
      </c>
      <c r="D8303">
        <v>1501</v>
      </c>
      <c r="E8303"/>
      <c r="F8303" t="s">
        <v>253</v>
      </c>
      <c r="G8303">
        <v>3</v>
      </c>
      <c r="H8303">
        <v>0</v>
      </c>
      <c r="I8303">
        <v>0</v>
      </c>
      <c r="J8303">
        <v>0</v>
      </c>
      <c r="K8303">
        <v>0</v>
      </c>
      <c r="L8303">
        <v>0</v>
      </c>
      <c r="M8303" t="s">
        <v>6136</v>
      </c>
    </row>
    <row r="8304" spans="1:13">
      <c r="A8304" s="13">
        <f t="shared" si="129"/>
        <v>2</v>
      </c>
      <c r="B8304">
        <v>3013658</v>
      </c>
      <c r="C8304">
        <v>1380</v>
      </c>
      <c r="D8304">
        <v>1501</v>
      </c>
      <c r="E8304"/>
      <c r="F8304" t="s">
        <v>253</v>
      </c>
      <c r="G8304">
        <v>2</v>
      </c>
      <c r="H8304">
        <v>0</v>
      </c>
      <c r="I8304">
        <v>0</v>
      </c>
      <c r="J8304">
        <v>0</v>
      </c>
      <c r="K8304">
        <v>0</v>
      </c>
      <c r="L8304">
        <v>0</v>
      </c>
      <c r="M8304" t="s">
        <v>6137</v>
      </c>
    </row>
    <row r="8305" spans="1:13">
      <c r="A8305" s="13">
        <f t="shared" si="129"/>
        <v>2</v>
      </c>
      <c r="B8305">
        <v>3013659</v>
      </c>
      <c r="C8305">
        <v>1380</v>
      </c>
      <c r="D8305">
        <v>1500</v>
      </c>
      <c r="E8305"/>
      <c r="F8305" t="s">
        <v>253</v>
      </c>
      <c r="G8305">
        <v>2</v>
      </c>
      <c r="H8305">
        <v>0</v>
      </c>
      <c r="I8305">
        <v>0</v>
      </c>
      <c r="J8305">
        <v>0</v>
      </c>
      <c r="K8305">
        <v>0</v>
      </c>
      <c r="L8305">
        <v>0</v>
      </c>
      <c r="M8305" t="s">
        <v>6138</v>
      </c>
    </row>
    <row r="8306" spans="1:13">
      <c r="A8306" s="13">
        <f t="shared" si="129"/>
        <v>2</v>
      </c>
      <c r="B8306">
        <v>3013660</v>
      </c>
      <c r="C8306">
        <v>1380</v>
      </c>
      <c r="D8306">
        <v>1501</v>
      </c>
      <c r="E8306"/>
      <c r="F8306" t="s">
        <v>253</v>
      </c>
      <c r="G8306">
        <v>2</v>
      </c>
      <c r="H8306">
        <v>0</v>
      </c>
      <c r="I8306">
        <v>0</v>
      </c>
      <c r="J8306">
        <v>0</v>
      </c>
      <c r="K8306">
        <v>0</v>
      </c>
      <c r="L8306">
        <v>0</v>
      </c>
      <c r="M8306" t="s">
        <v>6139</v>
      </c>
    </row>
    <row r="8307" spans="1:13">
      <c r="A8307" s="13">
        <f t="shared" si="129"/>
        <v>2</v>
      </c>
      <c r="B8307">
        <v>3013661</v>
      </c>
      <c r="C8307">
        <v>1380</v>
      </c>
      <c r="D8307">
        <v>1501</v>
      </c>
      <c r="E8307"/>
      <c r="F8307" t="s">
        <v>253</v>
      </c>
      <c r="G8307">
        <v>2</v>
      </c>
      <c r="H8307">
        <v>0</v>
      </c>
      <c r="I8307">
        <v>0</v>
      </c>
      <c r="J8307">
        <v>0</v>
      </c>
      <c r="K8307">
        <v>0</v>
      </c>
      <c r="L8307">
        <v>0</v>
      </c>
      <c r="M8307" t="s">
        <v>6140</v>
      </c>
    </row>
    <row r="8308" spans="1:13">
      <c r="A8308" s="13">
        <f t="shared" si="129"/>
        <v>1</v>
      </c>
      <c r="B8308">
        <v>3013662</v>
      </c>
      <c r="C8308">
        <v>1380</v>
      </c>
      <c r="D8308">
        <v>1500</v>
      </c>
      <c r="E8308"/>
      <c r="F8308" t="s">
        <v>253</v>
      </c>
      <c r="G8308">
        <v>1</v>
      </c>
      <c r="H8308">
        <v>0</v>
      </c>
      <c r="I8308">
        <v>0</v>
      </c>
      <c r="J8308">
        <v>0</v>
      </c>
      <c r="K8308">
        <v>0</v>
      </c>
      <c r="L8308">
        <v>0</v>
      </c>
      <c r="M8308" t="s">
        <v>8280</v>
      </c>
    </row>
    <row r="8309" spans="1:13">
      <c r="A8309" s="13">
        <f t="shared" si="129"/>
        <v>1</v>
      </c>
      <c r="B8309">
        <v>3013663</v>
      </c>
      <c r="C8309">
        <v>1380</v>
      </c>
      <c r="D8309">
        <v>1500</v>
      </c>
      <c r="E8309"/>
      <c r="F8309" t="s">
        <v>253</v>
      </c>
      <c r="G8309">
        <v>1</v>
      </c>
      <c r="H8309">
        <v>0</v>
      </c>
      <c r="I8309">
        <v>0</v>
      </c>
      <c r="J8309">
        <v>0</v>
      </c>
      <c r="K8309">
        <v>0</v>
      </c>
      <c r="L8309">
        <v>0</v>
      </c>
      <c r="M8309" t="s">
        <v>6141</v>
      </c>
    </row>
    <row r="8310" spans="1:13">
      <c r="A8310" s="13">
        <f t="shared" si="129"/>
        <v>2</v>
      </c>
      <c r="B8310">
        <v>3013664</v>
      </c>
      <c r="C8310">
        <v>1380</v>
      </c>
      <c r="D8310">
        <v>1501</v>
      </c>
      <c r="E8310"/>
      <c r="F8310" t="s">
        <v>253</v>
      </c>
      <c r="G8310">
        <v>2</v>
      </c>
      <c r="H8310">
        <v>0</v>
      </c>
      <c r="I8310">
        <v>0</v>
      </c>
      <c r="J8310">
        <v>0</v>
      </c>
      <c r="K8310">
        <v>0</v>
      </c>
      <c r="L8310">
        <v>0</v>
      </c>
      <c r="M8310" t="s">
        <v>6142</v>
      </c>
    </row>
    <row r="8311" spans="1:13">
      <c r="A8311" s="13">
        <f t="shared" si="129"/>
        <v>2</v>
      </c>
      <c r="B8311">
        <v>3013665</v>
      </c>
      <c r="C8311">
        <v>1380</v>
      </c>
      <c r="D8311">
        <v>1501</v>
      </c>
      <c r="E8311"/>
      <c r="F8311" t="s">
        <v>253</v>
      </c>
      <c r="G8311">
        <v>2</v>
      </c>
      <c r="H8311">
        <v>0</v>
      </c>
      <c r="I8311">
        <v>0</v>
      </c>
      <c r="J8311">
        <v>0</v>
      </c>
      <c r="K8311">
        <v>0</v>
      </c>
      <c r="L8311">
        <v>0</v>
      </c>
      <c r="M8311" t="s">
        <v>6143</v>
      </c>
    </row>
    <row r="8312" spans="1:13">
      <c r="A8312" s="13">
        <f t="shared" si="129"/>
        <v>1</v>
      </c>
      <c r="B8312">
        <v>3013667</v>
      </c>
      <c r="C8312">
        <v>1380</v>
      </c>
      <c r="D8312">
        <v>1501</v>
      </c>
      <c r="E8312"/>
      <c r="F8312" t="s">
        <v>253</v>
      </c>
      <c r="G8312">
        <v>1</v>
      </c>
      <c r="H8312">
        <v>0</v>
      </c>
      <c r="I8312">
        <v>0</v>
      </c>
      <c r="J8312">
        <v>0</v>
      </c>
      <c r="K8312">
        <v>0</v>
      </c>
      <c r="L8312">
        <v>0</v>
      </c>
      <c r="M8312" t="s">
        <v>6144</v>
      </c>
    </row>
    <row r="8313" spans="1:13">
      <c r="A8313" s="13">
        <f t="shared" si="129"/>
        <v>1</v>
      </c>
      <c r="B8313">
        <v>3013668</v>
      </c>
      <c r="C8313">
        <v>1380</v>
      </c>
      <c r="D8313">
        <v>1500</v>
      </c>
      <c r="E8313"/>
      <c r="F8313" t="s">
        <v>253</v>
      </c>
      <c r="G8313">
        <v>1</v>
      </c>
      <c r="H8313">
        <v>0</v>
      </c>
      <c r="I8313">
        <v>0</v>
      </c>
      <c r="J8313">
        <v>0</v>
      </c>
      <c r="K8313">
        <v>0</v>
      </c>
      <c r="L8313">
        <v>0</v>
      </c>
      <c r="M8313" t="s">
        <v>6145</v>
      </c>
    </row>
    <row r="8314" spans="1:13">
      <c r="A8314" s="13">
        <f t="shared" si="129"/>
        <v>10</v>
      </c>
      <c r="B8314">
        <v>3013669</v>
      </c>
      <c r="C8314">
        <v>1380</v>
      </c>
      <c r="D8314">
        <v>1500</v>
      </c>
      <c r="E8314"/>
      <c r="F8314" t="s">
        <v>253</v>
      </c>
      <c r="G8314">
        <v>10</v>
      </c>
      <c r="H8314">
        <v>0</v>
      </c>
      <c r="I8314">
        <v>0</v>
      </c>
      <c r="J8314">
        <v>0</v>
      </c>
      <c r="K8314">
        <v>0</v>
      </c>
      <c r="L8314">
        <v>0</v>
      </c>
      <c r="M8314" t="s">
        <v>6146</v>
      </c>
    </row>
    <row r="8315" spans="1:13">
      <c r="A8315" s="13">
        <f t="shared" si="129"/>
        <v>2</v>
      </c>
      <c r="B8315">
        <v>3013670</v>
      </c>
      <c r="C8315">
        <v>1380</v>
      </c>
      <c r="D8315">
        <v>1501</v>
      </c>
      <c r="E8315"/>
      <c r="F8315" t="s">
        <v>253</v>
      </c>
      <c r="G8315">
        <v>2</v>
      </c>
      <c r="H8315">
        <v>0</v>
      </c>
      <c r="I8315">
        <v>0</v>
      </c>
      <c r="J8315">
        <v>0</v>
      </c>
      <c r="K8315">
        <v>0</v>
      </c>
      <c r="L8315">
        <v>0</v>
      </c>
      <c r="M8315" t="s">
        <v>6147</v>
      </c>
    </row>
    <row r="8316" spans="1:13">
      <c r="A8316" s="13">
        <f t="shared" si="129"/>
        <v>1</v>
      </c>
      <c r="B8316">
        <v>3013671</v>
      </c>
      <c r="C8316">
        <v>1380</v>
      </c>
      <c r="D8316">
        <v>1500</v>
      </c>
      <c r="E8316"/>
      <c r="F8316" t="s">
        <v>253</v>
      </c>
      <c r="G8316">
        <v>1</v>
      </c>
      <c r="H8316">
        <v>0</v>
      </c>
      <c r="I8316">
        <v>0</v>
      </c>
      <c r="J8316">
        <v>0</v>
      </c>
      <c r="K8316">
        <v>0</v>
      </c>
      <c r="L8316">
        <v>0</v>
      </c>
      <c r="M8316" t="s">
        <v>7525</v>
      </c>
    </row>
    <row r="8317" spans="1:13">
      <c r="A8317" s="13">
        <f t="shared" si="129"/>
        <v>2</v>
      </c>
      <c r="B8317">
        <v>3013672</v>
      </c>
      <c r="C8317">
        <v>1380</v>
      </c>
      <c r="D8317">
        <v>1501</v>
      </c>
      <c r="E8317"/>
      <c r="F8317" t="s">
        <v>253</v>
      </c>
      <c r="G8317">
        <v>2</v>
      </c>
      <c r="H8317">
        <v>0</v>
      </c>
      <c r="I8317">
        <v>0</v>
      </c>
      <c r="J8317">
        <v>0</v>
      </c>
      <c r="K8317">
        <v>0</v>
      </c>
      <c r="L8317">
        <v>0</v>
      </c>
      <c r="M8317" t="s">
        <v>6148</v>
      </c>
    </row>
    <row r="8318" spans="1:13">
      <c r="A8318" s="13">
        <f t="shared" si="129"/>
        <v>3</v>
      </c>
      <c r="B8318">
        <v>3013673</v>
      </c>
      <c r="C8318">
        <v>1380</v>
      </c>
      <c r="D8318">
        <v>1500</v>
      </c>
      <c r="E8318"/>
      <c r="F8318" t="s">
        <v>253</v>
      </c>
      <c r="G8318">
        <v>3</v>
      </c>
      <c r="H8318">
        <v>0</v>
      </c>
      <c r="I8318">
        <v>0</v>
      </c>
      <c r="J8318">
        <v>0</v>
      </c>
      <c r="K8318">
        <v>0</v>
      </c>
      <c r="L8318">
        <v>0</v>
      </c>
      <c r="M8318" t="s">
        <v>6149</v>
      </c>
    </row>
    <row r="8319" spans="1:13">
      <c r="A8319" s="13">
        <f t="shared" si="129"/>
        <v>1</v>
      </c>
      <c r="B8319">
        <v>3013674</v>
      </c>
      <c r="C8319">
        <v>1380</v>
      </c>
      <c r="D8319">
        <v>1500</v>
      </c>
      <c r="E8319"/>
      <c r="F8319" t="s">
        <v>253</v>
      </c>
      <c r="G8319">
        <v>1</v>
      </c>
      <c r="H8319">
        <v>0</v>
      </c>
      <c r="I8319">
        <v>0</v>
      </c>
      <c r="J8319">
        <v>0</v>
      </c>
      <c r="K8319">
        <v>0</v>
      </c>
      <c r="L8319">
        <v>0</v>
      </c>
      <c r="M8319" t="s">
        <v>6150</v>
      </c>
    </row>
    <row r="8320" spans="1:13">
      <c r="A8320" s="13">
        <f t="shared" si="129"/>
        <v>2</v>
      </c>
      <c r="B8320">
        <v>3013675</v>
      </c>
      <c r="C8320">
        <v>1380</v>
      </c>
      <c r="D8320">
        <v>1500</v>
      </c>
      <c r="E8320"/>
      <c r="F8320" t="s">
        <v>253</v>
      </c>
      <c r="G8320">
        <v>2</v>
      </c>
      <c r="H8320">
        <v>0</v>
      </c>
      <c r="I8320">
        <v>0</v>
      </c>
      <c r="J8320">
        <v>0</v>
      </c>
      <c r="K8320">
        <v>0</v>
      </c>
      <c r="L8320">
        <v>0</v>
      </c>
      <c r="M8320" t="s">
        <v>6151</v>
      </c>
    </row>
    <row r="8321" spans="1:13">
      <c r="A8321" s="13">
        <f t="shared" si="129"/>
        <v>2</v>
      </c>
      <c r="B8321">
        <v>3013676</v>
      </c>
      <c r="C8321">
        <v>1380</v>
      </c>
      <c r="D8321">
        <v>1501</v>
      </c>
      <c r="E8321"/>
      <c r="F8321" t="s">
        <v>253</v>
      </c>
      <c r="G8321">
        <v>2</v>
      </c>
      <c r="H8321">
        <v>0</v>
      </c>
      <c r="I8321">
        <v>0</v>
      </c>
      <c r="J8321">
        <v>0</v>
      </c>
      <c r="K8321">
        <v>0</v>
      </c>
      <c r="L8321">
        <v>0</v>
      </c>
      <c r="M8321" t="s">
        <v>6152</v>
      </c>
    </row>
    <row r="8322" spans="1:13">
      <c r="A8322" s="13">
        <f t="shared" si="129"/>
        <v>3</v>
      </c>
      <c r="B8322">
        <v>3013678</v>
      </c>
      <c r="C8322">
        <v>1380</v>
      </c>
      <c r="D8322">
        <v>1501</v>
      </c>
      <c r="E8322"/>
      <c r="F8322" t="s">
        <v>253</v>
      </c>
      <c r="G8322">
        <v>3</v>
      </c>
      <c r="H8322">
        <v>0</v>
      </c>
      <c r="I8322">
        <v>0</v>
      </c>
      <c r="J8322">
        <v>0</v>
      </c>
      <c r="K8322">
        <v>0</v>
      </c>
      <c r="L8322">
        <v>0</v>
      </c>
      <c r="M8322" t="s">
        <v>6153</v>
      </c>
    </row>
    <row r="8323" spans="1:13">
      <c r="A8323" s="13">
        <f t="shared" ref="A8323:A8386" si="130">G8323+H8323+I8323</f>
        <v>1</v>
      </c>
      <c r="B8323">
        <v>3013679</v>
      </c>
      <c r="C8323">
        <v>1380</v>
      </c>
      <c r="D8323">
        <v>1500</v>
      </c>
      <c r="E8323"/>
      <c r="F8323" t="s">
        <v>253</v>
      </c>
      <c r="G8323">
        <v>1</v>
      </c>
      <c r="H8323">
        <v>0</v>
      </c>
      <c r="I8323">
        <v>0</v>
      </c>
      <c r="J8323">
        <v>0</v>
      </c>
      <c r="K8323">
        <v>0</v>
      </c>
      <c r="L8323">
        <v>0</v>
      </c>
      <c r="M8323" t="s">
        <v>6154</v>
      </c>
    </row>
    <row r="8324" spans="1:13">
      <c r="A8324" s="13">
        <f t="shared" si="130"/>
        <v>1</v>
      </c>
      <c r="B8324">
        <v>3013680</v>
      </c>
      <c r="C8324">
        <v>1380</v>
      </c>
      <c r="D8324">
        <v>1500</v>
      </c>
      <c r="E8324"/>
      <c r="F8324" t="s">
        <v>253</v>
      </c>
      <c r="G8324">
        <v>1</v>
      </c>
      <c r="H8324">
        <v>0</v>
      </c>
      <c r="I8324">
        <v>0</v>
      </c>
      <c r="J8324">
        <v>0</v>
      </c>
      <c r="K8324">
        <v>0</v>
      </c>
      <c r="L8324">
        <v>0</v>
      </c>
      <c r="M8324" t="s">
        <v>6155</v>
      </c>
    </row>
    <row r="8325" spans="1:13">
      <c r="A8325" s="13">
        <f t="shared" si="130"/>
        <v>3</v>
      </c>
      <c r="B8325">
        <v>3013681</v>
      </c>
      <c r="C8325">
        <v>1380</v>
      </c>
      <c r="D8325">
        <v>1500</v>
      </c>
      <c r="E8325"/>
      <c r="F8325" t="s">
        <v>253</v>
      </c>
      <c r="G8325">
        <v>3</v>
      </c>
      <c r="H8325">
        <v>0</v>
      </c>
      <c r="I8325">
        <v>0</v>
      </c>
      <c r="J8325">
        <v>0</v>
      </c>
      <c r="K8325">
        <v>0</v>
      </c>
      <c r="L8325">
        <v>0</v>
      </c>
      <c r="M8325" t="s">
        <v>6156</v>
      </c>
    </row>
    <row r="8326" spans="1:13">
      <c r="A8326" s="13">
        <f t="shared" si="130"/>
        <v>4</v>
      </c>
      <c r="B8326">
        <v>3013682</v>
      </c>
      <c r="C8326">
        <v>1380</v>
      </c>
      <c r="D8326">
        <v>1501</v>
      </c>
      <c r="E8326"/>
      <c r="F8326" t="s">
        <v>253</v>
      </c>
      <c r="G8326">
        <v>4</v>
      </c>
      <c r="H8326">
        <v>0</v>
      </c>
      <c r="I8326">
        <v>0</v>
      </c>
      <c r="J8326">
        <v>0</v>
      </c>
      <c r="K8326">
        <v>0</v>
      </c>
      <c r="L8326">
        <v>0</v>
      </c>
      <c r="M8326" t="s">
        <v>6157</v>
      </c>
    </row>
    <row r="8327" spans="1:13">
      <c r="A8327" s="13">
        <f t="shared" si="130"/>
        <v>2</v>
      </c>
      <c r="B8327">
        <v>3013683</v>
      </c>
      <c r="C8327">
        <v>1380</v>
      </c>
      <c r="D8327">
        <v>1500</v>
      </c>
      <c r="E8327"/>
      <c r="F8327" t="s">
        <v>253</v>
      </c>
      <c r="G8327">
        <v>2</v>
      </c>
      <c r="H8327">
        <v>0</v>
      </c>
      <c r="I8327">
        <v>0</v>
      </c>
      <c r="J8327">
        <v>0</v>
      </c>
      <c r="K8327">
        <v>0</v>
      </c>
      <c r="L8327">
        <v>0</v>
      </c>
      <c r="M8327" t="s">
        <v>6158</v>
      </c>
    </row>
    <row r="8328" spans="1:13">
      <c r="A8328" s="13">
        <f t="shared" si="130"/>
        <v>10</v>
      </c>
      <c r="B8328">
        <v>3013684</v>
      </c>
      <c r="C8328">
        <v>1380</v>
      </c>
      <c r="D8328">
        <v>1501</v>
      </c>
      <c r="E8328"/>
      <c r="F8328" t="s">
        <v>253</v>
      </c>
      <c r="G8328">
        <v>10</v>
      </c>
      <c r="H8328">
        <v>0</v>
      </c>
      <c r="I8328">
        <v>0</v>
      </c>
      <c r="J8328">
        <v>0</v>
      </c>
      <c r="K8328">
        <v>0</v>
      </c>
      <c r="L8328">
        <v>0</v>
      </c>
      <c r="M8328" t="s">
        <v>6159</v>
      </c>
    </row>
    <row r="8329" spans="1:13">
      <c r="A8329" s="13">
        <f t="shared" si="130"/>
        <v>2</v>
      </c>
      <c r="B8329">
        <v>3013685</v>
      </c>
      <c r="C8329">
        <v>1380</v>
      </c>
      <c r="D8329">
        <v>1501</v>
      </c>
      <c r="E8329"/>
      <c r="F8329" t="s">
        <v>253</v>
      </c>
      <c r="G8329">
        <v>2</v>
      </c>
      <c r="H8329">
        <v>0</v>
      </c>
      <c r="I8329">
        <v>0</v>
      </c>
      <c r="J8329">
        <v>0</v>
      </c>
      <c r="K8329">
        <v>0</v>
      </c>
      <c r="L8329">
        <v>0</v>
      </c>
      <c r="M8329" t="s">
        <v>6160</v>
      </c>
    </row>
    <row r="8330" spans="1:13">
      <c r="A8330" s="13">
        <f t="shared" si="130"/>
        <v>1</v>
      </c>
      <c r="B8330">
        <v>3013686</v>
      </c>
      <c r="C8330">
        <v>1380</v>
      </c>
      <c r="D8330">
        <v>1500</v>
      </c>
      <c r="E8330"/>
      <c r="F8330" t="s">
        <v>253</v>
      </c>
      <c r="G8330">
        <v>1</v>
      </c>
      <c r="H8330">
        <v>0</v>
      </c>
      <c r="I8330">
        <v>0</v>
      </c>
      <c r="J8330">
        <v>0</v>
      </c>
      <c r="K8330">
        <v>0</v>
      </c>
      <c r="L8330">
        <v>0</v>
      </c>
      <c r="M8330" t="s">
        <v>6161</v>
      </c>
    </row>
    <row r="8331" spans="1:13">
      <c r="A8331" s="13">
        <f t="shared" si="130"/>
        <v>1</v>
      </c>
      <c r="B8331">
        <v>3013687</v>
      </c>
      <c r="C8331">
        <v>1380</v>
      </c>
      <c r="D8331">
        <v>1501</v>
      </c>
      <c r="E8331"/>
      <c r="F8331" t="s">
        <v>253</v>
      </c>
      <c r="G8331">
        <v>1</v>
      </c>
      <c r="H8331">
        <v>0</v>
      </c>
      <c r="I8331">
        <v>0</v>
      </c>
      <c r="J8331">
        <v>0</v>
      </c>
      <c r="K8331">
        <v>0</v>
      </c>
      <c r="L8331">
        <v>0</v>
      </c>
      <c r="M8331" t="s">
        <v>6162</v>
      </c>
    </row>
    <row r="8332" spans="1:13">
      <c r="A8332" s="13">
        <f t="shared" si="130"/>
        <v>1</v>
      </c>
      <c r="B8332">
        <v>3013688</v>
      </c>
      <c r="C8332">
        <v>1380</v>
      </c>
      <c r="D8332">
        <v>1500</v>
      </c>
      <c r="E8332"/>
      <c r="F8332" t="s">
        <v>253</v>
      </c>
      <c r="G8332">
        <v>1</v>
      </c>
      <c r="H8332">
        <v>0</v>
      </c>
      <c r="I8332">
        <v>0</v>
      </c>
      <c r="J8332">
        <v>0</v>
      </c>
      <c r="K8332">
        <v>0</v>
      </c>
      <c r="L8332">
        <v>0</v>
      </c>
      <c r="M8332" t="s">
        <v>6163</v>
      </c>
    </row>
    <row r="8333" spans="1:13">
      <c r="A8333" s="13">
        <f t="shared" si="130"/>
        <v>2</v>
      </c>
      <c r="B8333">
        <v>3013689</v>
      </c>
      <c r="C8333">
        <v>1380</v>
      </c>
      <c r="D8333">
        <v>1501</v>
      </c>
      <c r="E8333"/>
      <c r="F8333" t="s">
        <v>253</v>
      </c>
      <c r="G8333">
        <v>2</v>
      </c>
      <c r="H8333">
        <v>0</v>
      </c>
      <c r="I8333">
        <v>0</v>
      </c>
      <c r="J8333">
        <v>0</v>
      </c>
      <c r="K8333">
        <v>0</v>
      </c>
      <c r="L8333">
        <v>0</v>
      </c>
      <c r="M8333" t="s">
        <v>6164</v>
      </c>
    </row>
    <row r="8334" spans="1:13">
      <c r="A8334" s="13">
        <f t="shared" si="130"/>
        <v>1</v>
      </c>
      <c r="B8334">
        <v>3013690</v>
      </c>
      <c r="C8334">
        <v>1380</v>
      </c>
      <c r="D8334">
        <v>1500</v>
      </c>
      <c r="E8334"/>
      <c r="F8334" t="s">
        <v>253</v>
      </c>
      <c r="G8334">
        <v>1</v>
      </c>
      <c r="H8334">
        <v>0</v>
      </c>
      <c r="I8334">
        <v>0</v>
      </c>
      <c r="J8334">
        <v>0</v>
      </c>
      <c r="K8334">
        <v>0</v>
      </c>
      <c r="L8334">
        <v>0</v>
      </c>
      <c r="M8334" t="s">
        <v>6165</v>
      </c>
    </row>
    <row r="8335" spans="1:13">
      <c r="A8335" s="13">
        <f t="shared" si="130"/>
        <v>2</v>
      </c>
      <c r="B8335">
        <v>3013691</v>
      </c>
      <c r="C8335">
        <v>1380</v>
      </c>
      <c r="D8335">
        <v>1500</v>
      </c>
      <c r="E8335"/>
      <c r="F8335" t="s">
        <v>253</v>
      </c>
      <c r="G8335">
        <v>2</v>
      </c>
      <c r="H8335">
        <v>0</v>
      </c>
      <c r="I8335">
        <v>0</v>
      </c>
      <c r="J8335">
        <v>0</v>
      </c>
      <c r="K8335">
        <v>0</v>
      </c>
      <c r="L8335">
        <v>0</v>
      </c>
      <c r="M8335" t="s">
        <v>6166</v>
      </c>
    </row>
    <row r="8336" spans="1:13">
      <c r="A8336" s="13">
        <f t="shared" si="130"/>
        <v>2</v>
      </c>
      <c r="B8336">
        <v>3013692</v>
      </c>
      <c r="C8336">
        <v>1380</v>
      </c>
      <c r="D8336">
        <v>1501</v>
      </c>
      <c r="E8336"/>
      <c r="F8336" t="s">
        <v>253</v>
      </c>
      <c r="G8336">
        <v>2</v>
      </c>
      <c r="H8336">
        <v>0</v>
      </c>
      <c r="I8336">
        <v>0</v>
      </c>
      <c r="J8336">
        <v>0</v>
      </c>
      <c r="K8336">
        <v>0</v>
      </c>
      <c r="L8336">
        <v>0</v>
      </c>
      <c r="M8336" t="s">
        <v>6167</v>
      </c>
    </row>
    <row r="8337" spans="1:13">
      <c r="A8337" s="13">
        <f t="shared" si="130"/>
        <v>1</v>
      </c>
      <c r="B8337">
        <v>3013693</v>
      </c>
      <c r="C8337">
        <v>1380</v>
      </c>
      <c r="D8337">
        <v>1500</v>
      </c>
      <c r="E8337"/>
      <c r="F8337" t="s">
        <v>253</v>
      </c>
      <c r="G8337">
        <v>1</v>
      </c>
      <c r="H8337">
        <v>0</v>
      </c>
      <c r="I8337">
        <v>0</v>
      </c>
      <c r="J8337">
        <v>0</v>
      </c>
      <c r="K8337">
        <v>0</v>
      </c>
      <c r="L8337">
        <v>0</v>
      </c>
      <c r="M8337" t="s">
        <v>6168</v>
      </c>
    </row>
    <row r="8338" spans="1:13">
      <c r="A8338" s="13">
        <f t="shared" si="130"/>
        <v>4</v>
      </c>
      <c r="B8338">
        <v>3013694</v>
      </c>
      <c r="C8338">
        <v>1380</v>
      </c>
      <c r="D8338">
        <v>1501</v>
      </c>
      <c r="E8338"/>
      <c r="F8338" t="s">
        <v>253</v>
      </c>
      <c r="G8338">
        <v>4</v>
      </c>
      <c r="H8338">
        <v>0</v>
      </c>
      <c r="I8338">
        <v>0</v>
      </c>
      <c r="J8338">
        <v>0</v>
      </c>
      <c r="K8338">
        <v>0</v>
      </c>
      <c r="L8338">
        <v>0</v>
      </c>
      <c r="M8338" t="s">
        <v>6169</v>
      </c>
    </row>
    <row r="8339" spans="1:13">
      <c r="A8339" s="13">
        <f t="shared" si="130"/>
        <v>4</v>
      </c>
      <c r="B8339">
        <v>3013695</v>
      </c>
      <c r="C8339">
        <v>1380</v>
      </c>
      <c r="D8339">
        <v>1501</v>
      </c>
      <c r="E8339"/>
      <c r="F8339" t="s">
        <v>253</v>
      </c>
      <c r="G8339">
        <v>4</v>
      </c>
      <c r="H8339">
        <v>0</v>
      </c>
      <c r="I8339">
        <v>0</v>
      </c>
      <c r="J8339">
        <v>0</v>
      </c>
      <c r="K8339">
        <v>0</v>
      </c>
      <c r="L8339">
        <v>0</v>
      </c>
      <c r="M8339" t="s">
        <v>6170</v>
      </c>
    </row>
    <row r="8340" spans="1:13">
      <c r="A8340" s="13">
        <f t="shared" si="130"/>
        <v>2</v>
      </c>
      <c r="B8340">
        <v>3013696</v>
      </c>
      <c r="C8340">
        <v>1380</v>
      </c>
      <c r="D8340">
        <v>1501</v>
      </c>
      <c r="E8340"/>
      <c r="F8340" t="s">
        <v>253</v>
      </c>
      <c r="G8340">
        <v>2</v>
      </c>
      <c r="H8340">
        <v>0</v>
      </c>
      <c r="I8340">
        <v>0</v>
      </c>
      <c r="J8340">
        <v>0</v>
      </c>
      <c r="K8340">
        <v>0</v>
      </c>
      <c r="L8340">
        <v>0</v>
      </c>
      <c r="M8340" t="s">
        <v>6171</v>
      </c>
    </row>
    <row r="8341" spans="1:13">
      <c r="A8341" s="13">
        <f t="shared" si="130"/>
        <v>2</v>
      </c>
      <c r="B8341">
        <v>3013697</v>
      </c>
      <c r="C8341">
        <v>1380</v>
      </c>
      <c r="D8341">
        <v>1501</v>
      </c>
      <c r="E8341"/>
      <c r="F8341" t="s">
        <v>253</v>
      </c>
      <c r="G8341">
        <v>2</v>
      </c>
      <c r="H8341">
        <v>0</v>
      </c>
      <c r="I8341">
        <v>0</v>
      </c>
      <c r="J8341">
        <v>0</v>
      </c>
      <c r="K8341">
        <v>0</v>
      </c>
      <c r="L8341">
        <v>0</v>
      </c>
      <c r="M8341" t="s">
        <v>6172</v>
      </c>
    </row>
    <row r="8342" spans="1:13">
      <c r="A8342" s="13">
        <f t="shared" si="130"/>
        <v>2</v>
      </c>
      <c r="B8342">
        <v>3013698</v>
      </c>
      <c r="C8342">
        <v>1380</v>
      </c>
      <c r="D8342">
        <v>1501</v>
      </c>
      <c r="E8342"/>
      <c r="F8342" t="s">
        <v>253</v>
      </c>
      <c r="G8342">
        <v>2</v>
      </c>
      <c r="H8342">
        <v>0</v>
      </c>
      <c r="I8342">
        <v>0</v>
      </c>
      <c r="J8342">
        <v>0</v>
      </c>
      <c r="K8342">
        <v>0</v>
      </c>
      <c r="L8342">
        <v>0</v>
      </c>
      <c r="M8342" t="s">
        <v>6173</v>
      </c>
    </row>
    <row r="8343" spans="1:13">
      <c r="A8343" s="13">
        <f t="shared" si="130"/>
        <v>1</v>
      </c>
      <c r="B8343">
        <v>3013699</v>
      </c>
      <c r="C8343">
        <v>1380</v>
      </c>
      <c r="D8343">
        <v>1500</v>
      </c>
      <c r="E8343"/>
      <c r="F8343" t="s">
        <v>253</v>
      </c>
      <c r="G8343">
        <v>1</v>
      </c>
      <c r="H8343">
        <v>0</v>
      </c>
      <c r="I8343">
        <v>0</v>
      </c>
      <c r="J8343">
        <v>0</v>
      </c>
      <c r="K8343">
        <v>0</v>
      </c>
      <c r="L8343">
        <v>0</v>
      </c>
      <c r="M8343" t="s">
        <v>6174</v>
      </c>
    </row>
    <row r="8344" spans="1:13">
      <c r="A8344" s="13">
        <f t="shared" si="130"/>
        <v>1</v>
      </c>
      <c r="B8344">
        <v>3013700</v>
      </c>
      <c r="C8344">
        <v>1380</v>
      </c>
      <c r="D8344">
        <v>1500</v>
      </c>
      <c r="E8344"/>
      <c r="F8344" t="s">
        <v>253</v>
      </c>
      <c r="G8344">
        <v>1</v>
      </c>
      <c r="H8344">
        <v>0</v>
      </c>
      <c r="I8344">
        <v>0</v>
      </c>
      <c r="J8344">
        <v>0</v>
      </c>
      <c r="K8344">
        <v>0</v>
      </c>
      <c r="L8344">
        <v>0</v>
      </c>
      <c r="M8344" t="s">
        <v>6175</v>
      </c>
    </row>
    <row r="8345" spans="1:13">
      <c r="A8345" s="13">
        <f t="shared" si="130"/>
        <v>2</v>
      </c>
      <c r="B8345">
        <v>3013701</v>
      </c>
      <c r="C8345">
        <v>1380</v>
      </c>
      <c r="D8345">
        <v>1500</v>
      </c>
      <c r="E8345"/>
      <c r="F8345" t="s">
        <v>253</v>
      </c>
      <c r="G8345">
        <v>2</v>
      </c>
      <c r="H8345">
        <v>0</v>
      </c>
      <c r="I8345">
        <v>0</v>
      </c>
      <c r="J8345">
        <v>0</v>
      </c>
      <c r="K8345">
        <v>0</v>
      </c>
      <c r="L8345">
        <v>0</v>
      </c>
      <c r="M8345" t="s">
        <v>6176</v>
      </c>
    </row>
    <row r="8346" spans="1:13">
      <c r="A8346" s="13">
        <f t="shared" si="130"/>
        <v>2</v>
      </c>
      <c r="B8346">
        <v>3013702</v>
      </c>
      <c r="C8346">
        <v>1380</v>
      </c>
      <c r="D8346">
        <v>1501</v>
      </c>
      <c r="E8346"/>
      <c r="F8346" t="s">
        <v>253</v>
      </c>
      <c r="G8346">
        <v>2</v>
      </c>
      <c r="H8346">
        <v>0</v>
      </c>
      <c r="I8346">
        <v>0</v>
      </c>
      <c r="J8346">
        <v>0</v>
      </c>
      <c r="K8346">
        <v>0</v>
      </c>
      <c r="L8346">
        <v>0</v>
      </c>
      <c r="M8346" t="s">
        <v>6177</v>
      </c>
    </row>
    <row r="8347" spans="1:13">
      <c r="A8347" s="13">
        <f t="shared" si="130"/>
        <v>2</v>
      </c>
      <c r="B8347">
        <v>3013703</v>
      </c>
      <c r="C8347">
        <v>1380</v>
      </c>
      <c r="D8347">
        <v>1501</v>
      </c>
      <c r="E8347"/>
      <c r="F8347" t="s">
        <v>253</v>
      </c>
      <c r="G8347">
        <v>2</v>
      </c>
      <c r="H8347">
        <v>0</v>
      </c>
      <c r="I8347">
        <v>0</v>
      </c>
      <c r="J8347">
        <v>0</v>
      </c>
      <c r="K8347">
        <v>0</v>
      </c>
      <c r="L8347">
        <v>0</v>
      </c>
      <c r="M8347" t="s">
        <v>6178</v>
      </c>
    </row>
    <row r="8348" spans="1:13">
      <c r="A8348" s="13">
        <f t="shared" si="130"/>
        <v>3</v>
      </c>
      <c r="B8348">
        <v>3013704</v>
      </c>
      <c r="C8348">
        <v>1380</v>
      </c>
      <c r="D8348">
        <v>1501</v>
      </c>
      <c r="E8348"/>
      <c r="F8348" t="s">
        <v>253</v>
      </c>
      <c r="G8348">
        <v>3</v>
      </c>
      <c r="H8348">
        <v>0</v>
      </c>
      <c r="I8348">
        <v>0</v>
      </c>
      <c r="J8348">
        <v>0</v>
      </c>
      <c r="K8348">
        <v>0</v>
      </c>
      <c r="L8348">
        <v>0</v>
      </c>
      <c r="M8348" t="s">
        <v>6179</v>
      </c>
    </row>
    <row r="8349" spans="1:13">
      <c r="A8349" s="13">
        <f t="shared" si="130"/>
        <v>1</v>
      </c>
      <c r="B8349">
        <v>3013705</v>
      </c>
      <c r="C8349">
        <v>1380</v>
      </c>
      <c r="D8349">
        <v>1500</v>
      </c>
      <c r="E8349"/>
      <c r="F8349" t="s">
        <v>253</v>
      </c>
      <c r="G8349">
        <v>1</v>
      </c>
      <c r="H8349">
        <v>0</v>
      </c>
      <c r="I8349">
        <v>0</v>
      </c>
      <c r="J8349">
        <v>0</v>
      </c>
      <c r="K8349">
        <v>0</v>
      </c>
      <c r="L8349">
        <v>0</v>
      </c>
      <c r="M8349" t="s">
        <v>6180</v>
      </c>
    </row>
    <row r="8350" spans="1:13">
      <c r="A8350" s="13">
        <f t="shared" si="130"/>
        <v>1</v>
      </c>
      <c r="B8350">
        <v>3013706</v>
      </c>
      <c r="C8350">
        <v>1380</v>
      </c>
      <c r="D8350">
        <v>1500</v>
      </c>
      <c r="E8350"/>
      <c r="F8350" t="s">
        <v>253</v>
      </c>
      <c r="G8350">
        <v>1</v>
      </c>
      <c r="H8350">
        <v>0</v>
      </c>
      <c r="I8350">
        <v>0</v>
      </c>
      <c r="J8350">
        <v>0</v>
      </c>
      <c r="K8350">
        <v>0</v>
      </c>
      <c r="L8350">
        <v>0</v>
      </c>
      <c r="M8350" t="s">
        <v>6181</v>
      </c>
    </row>
    <row r="8351" spans="1:13">
      <c r="A8351" s="13">
        <f t="shared" si="130"/>
        <v>2</v>
      </c>
      <c r="B8351">
        <v>3013707</v>
      </c>
      <c r="C8351">
        <v>1380</v>
      </c>
      <c r="D8351">
        <v>1500</v>
      </c>
      <c r="E8351"/>
      <c r="F8351" t="s">
        <v>253</v>
      </c>
      <c r="G8351">
        <v>2</v>
      </c>
      <c r="H8351">
        <v>0</v>
      </c>
      <c r="I8351">
        <v>0</v>
      </c>
      <c r="J8351">
        <v>0</v>
      </c>
      <c r="K8351">
        <v>0</v>
      </c>
      <c r="L8351">
        <v>0</v>
      </c>
      <c r="M8351" t="s">
        <v>9339</v>
      </c>
    </row>
    <row r="8352" spans="1:13">
      <c r="A8352" s="13">
        <f t="shared" si="130"/>
        <v>1</v>
      </c>
      <c r="B8352">
        <v>3013708</v>
      </c>
      <c r="C8352">
        <v>1380</v>
      </c>
      <c r="D8352">
        <v>1501</v>
      </c>
      <c r="E8352"/>
      <c r="F8352" t="s">
        <v>253</v>
      </c>
      <c r="G8352">
        <v>1</v>
      </c>
      <c r="H8352">
        <v>0</v>
      </c>
      <c r="I8352">
        <v>0</v>
      </c>
      <c r="J8352">
        <v>0</v>
      </c>
      <c r="K8352">
        <v>0</v>
      </c>
      <c r="L8352">
        <v>0</v>
      </c>
      <c r="M8352" t="s">
        <v>6182</v>
      </c>
    </row>
    <row r="8353" spans="1:13">
      <c r="A8353" s="13">
        <f t="shared" si="130"/>
        <v>2</v>
      </c>
      <c r="B8353">
        <v>3013709</v>
      </c>
      <c r="C8353">
        <v>1380</v>
      </c>
      <c r="D8353">
        <v>1501</v>
      </c>
      <c r="E8353"/>
      <c r="F8353" t="s">
        <v>253</v>
      </c>
      <c r="G8353">
        <v>2</v>
      </c>
      <c r="H8353">
        <v>0</v>
      </c>
      <c r="I8353">
        <v>0</v>
      </c>
      <c r="J8353">
        <v>0</v>
      </c>
      <c r="K8353">
        <v>0</v>
      </c>
      <c r="L8353">
        <v>0</v>
      </c>
      <c r="M8353" t="s">
        <v>6183</v>
      </c>
    </row>
    <row r="8354" spans="1:13">
      <c r="A8354" s="13">
        <f t="shared" si="130"/>
        <v>2</v>
      </c>
      <c r="B8354">
        <v>3013710</v>
      </c>
      <c r="C8354">
        <v>1380</v>
      </c>
      <c r="D8354">
        <v>1501</v>
      </c>
      <c r="E8354"/>
      <c r="F8354" t="s">
        <v>253</v>
      </c>
      <c r="G8354">
        <v>2</v>
      </c>
      <c r="H8354">
        <v>0</v>
      </c>
      <c r="I8354">
        <v>0</v>
      </c>
      <c r="J8354">
        <v>0</v>
      </c>
      <c r="K8354">
        <v>0</v>
      </c>
      <c r="L8354">
        <v>0</v>
      </c>
      <c r="M8354" t="s">
        <v>6184</v>
      </c>
    </row>
    <row r="8355" spans="1:13">
      <c r="A8355" s="13">
        <f t="shared" si="130"/>
        <v>4</v>
      </c>
      <c r="B8355">
        <v>3013711</v>
      </c>
      <c r="C8355">
        <v>1380</v>
      </c>
      <c r="D8355">
        <v>1501</v>
      </c>
      <c r="E8355"/>
      <c r="F8355" t="s">
        <v>253</v>
      </c>
      <c r="G8355">
        <v>4</v>
      </c>
      <c r="H8355">
        <v>0</v>
      </c>
      <c r="I8355">
        <v>0</v>
      </c>
      <c r="J8355">
        <v>0</v>
      </c>
      <c r="K8355">
        <v>0</v>
      </c>
      <c r="L8355">
        <v>0</v>
      </c>
      <c r="M8355" t="s">
        <v>6185</v>
      </c>
    </row>
    <row r="8356" spans="1:13">
      <c r="A8356" s="13">
        <f t="shared" si="130"/>
        <v>1</v>
      </c>
      <c r="B8356">
        <v>3013712</v>
      </c>
      <c r="C8356">
        <v>1380</v>
      </c>
      <c r="D8356">
        <v>1501</v>
      </c>
      <c r="E8356"/>
      <c r="F8356" t="s">
        <v>253</v>
      </c>
      <c r="G8356">
        <v>1</v>
      </c>
      <c r="H8356">
        <v>0</v>
      </c>
      <c r="I8356">
        <v>0</v>
      </c>
      <c r="J8356">
        <v>0</v>
      </c>
      <c r="K8356">
        <v>0</v>
      </c>
      <c r="L8356">
        <v>0</v>
      </c>
      <c r="M8356" t="s">
        <v>6186</v>
      </c>
    </row>
    <row r="8357" spans="1:13">
      <c r="A8357" s="13">
        <f t="shared" si="130"/>
        <v>1</v>
      </c>
      <c r="B8357">
        <v>3013713</v>
      </c>
      <c r="C8357">
        <v>1380</v>
      </c>
      <c r="D8357">
        <v>1501</v>
      </c>
      <c r="E8357"/>
      <c r="F8357" t="s">
        <v>253</v>
      </c>
      <c r="G8357">
        <v>1</v>
      </c>
      <c r="H8357">
        <v>0</v>
      </c>
      <c r="I8357">
        <v>0</v>
      </c>
      <c r="J8357">
        <v>0</v>
      </c>
      <c r="K8357">
        <v>0</v>
      </c>
      <c r="L8357">
        <v>0</v>
      </c>
      <c r="M8357" t="s">
        <v>6187</v>
      </c>
    </row>
    <row r="8358" spans="1:13">
      <c r="A8358" s="13">
        <f t="shared" si="130"/>
        <v>2</v>
      </c>
      <c r="B8358">
        <v>3013714</v>
      </c>
      <c r="C8358">
        <v>1380</v>
      </c>
      <c r="D8358">
        <v>1501</v>
      </c>
      <c r="E8358"/>
      <c r="F8358" t="s">
        <v>253</v>
      </c>
      <c r="G8358">
        <v>2</v>
      </c>
      <c r="H8358">
        <v>0</v>
      </c>
      <c r="I8358">
        <v>0</v>
      </c>
      <c r="J8358">
        <v>0</v>
      </c>
      <c r="K8358">
        <v>0</v>
      </c>
      <c r="L8358">
        <v>0</v>
      </c>
      <c r="M8358" t="s">
        <v>6188</v>
      </c>
    </row>
    <row r="8359" spans="1:13">
      <c r="A8359" s="13">
        <f t="shared" si="130"/>
        <v>1</v>
      </c>
      <c r="B8359">
        <v>3013715</v>
      </c>
      <c r="C8359">
        <v>1380</v>
      </c>
      <c r="D8359">
        <v>1501</v>
      </c>
      <c r="E8359"/>
      <c r="F8359" t="s">
        <v>253</v>
      </c>
      <c r="G8359">
        <v>1</v>
      </c>
      <c r="H8359">
        <v>0</v>
      </c>
      <c r="I8359">
        <v>0</v>
      </c>
      <c r="J8359">
        <v>0</v>
      </c>
      <c r="K8359">
        <v>0</v>
      </c>
      <c r="L8359">
        <v>0</v>
      </c>
      <c r="M8359" t="s">
        <v>6189</v>
      </c>
    </row>
    <row r="8360" spans="1:13">
      <c r="A8360" s="13">
        <f t="shared" si="130"/>
        <v>1</v>
      </c>
      <c r="B8360">
        <v>3013716</v>
      </c>
      <c r="C8360">
        <v>1380</v>
      </c>
      <c r="D8360">
        <v>1501</v>
      </c>
      <c r="E8360"/>
      <c r="F8360" t="s">
        <v>253</v>
      </c>
      <c r="G8360">
        <v>1</v>
      </c>
      <c r="H8360">
        <v>0</v>
      </c>
      <c r="I8360">
        <v>0</v>
      </c>
      <c r="J8360">
        <v>0</v>
      </c>
      <c r="K8360">
        <v>0</v>
      </c>
      <c r="L8360">
        <v>0</v>
      </c>
      <c r="M8360" t="s">
        <v>6190</v>
      </c>
    </row>
    <row r="8361" spans="1:13">
      <c r="A8361" s="13">
        <f t="shared" si="130"/>
        <v>1</v>
      </c>
      <c r="B8361">
        <v>3013717</v>
      </c>
      <c r="C8361">
        <v>1380</v>
      </c>
      <c r="D8361">
        <v>1501</v>
      </c>
      <c r="E8361"/>
      <c r="F8361" t="s">
        <v>253</v>
      </c>
      <c r="G8361">
        <v>1</v>
      </c>
      <c r="H8361">
        <v>0</v>
      </c>
      <c r="I8361">
        <v>0</v>
      </c>
      <c r="J8361">
        <v>0</v>
      </c>
      <c r="K8361">
        <v>0</v>
      </c>
      <c r="L8361">
        <v>0</v>
      </c>
      <c r="M8361" t="s">
        <v>6191</v>
      </c>
    </row>
    <row r="8362" spans="1:13">
      <c r="A8362" s="13">
        <f t="shared" si="130"/>
        <v>1</v>
      </c>
      <c r="B8362">
        <v>3013718</v>
      </c>
      <c r="C8362">
        <v>1380</v>
      </c>
      <c r="D8362">
        <v>1501</v>
      </c>
      <c r="E8362"/>
      <c r="F8362" t="s">
        <v>253</v>
      </c>
      <c r="G8362">
        <v>1</v>
      </c>
      <c r="H8362">
        <v>0</v>
      </c>
      <c r="I8362">
        <v>0</v>
      </c>
      <c r="J8362">
        <v>0</v>
      </c>
      <c r="K8362">
        <v>0</v>
      </c>
      <c r="L8362">
        <v>0</v>
      </c>
      <c r="M8362" t="s">
        <v>6192</v>
      </c>
    </row>
    <row r="8363" spans="1:13">
      <c r="A8363" s="13">
        <f t="shared" si="130"/>
        <v>2</v>
      </c>
      <c r="B8363">
        <v>3013719</v>
      </c>
      <c r="C8363">
        <v>1380</v>
      </c>
      <c r="D8363">
        <v>1501</v>
      </c>
      <c r="E8363"/>
      <c r="F8363" t="s">
        <v>253</v>
      </c>
      <c r="G8363">
        <v>2</v>
      </c>
      <c r="H8363">
        <v>0</v>
      </c>
      <c r="I8363">
        <v>0</v>
      </c>
      <c r="J8363">
        <v>0</v>
      </c>
      <c r="K8363">
        <v>0</v>
      </c>
      <c r="L8363">
        <v>0</v>
      </c>
      <c r="M8363" t="s">
        <v>6193</v>
      </c>
    </row>
    <row r="8364" spans="1:13">
      <c r="A8364" s="13">
        <f t="shared" si="130"/>
        <v>1</v>
      </c>
      <c r="B8364">
        <v>3013720</v>
      </c>
      <c r="C8364">
        <v>1380</v>
      </c>
      <c r="D8364">
        <v>1500</v>
      </c>
      <c r="E8364"/>
      <c r="F8364" t="s">
        <v>253</v>
      </c>
      <c r="G8364">
        <v>1</v>
      </c>
      <c r="H8364">
        <v>0</v>
      </c>
      <c r="I8364">
        <v>0</v>
      </c>
      <c r="J8364">
        <v>0</v>
      </c>
      <c r="K8364">
        <v>0</v>
      </c>
      <c r="L8364">
        <v>0</v>
      </c>
      <c r="M8364" t="s">
        <v>8125</v>
      </c>
    </row>
    <row r="8365" spans="1:13">
      <c r="A8365" s="13">
        <f t="shared" si="130"/>
        <v>1</v>
      </c>
      <c r="B8365">
        <v>3013721</v>
      </c>
      <c r="C8365">
        <v>1380</v>
      </c>
      <c r="D8365">
        <v>1500</v>
      </c>
      <c r="E8365"/>
      <c r="F8365" t="s">
        <v>253</v>
      </c>
      <c r="G8365">
        <v>1</v>
      </c>
      <c r="H8365">
        <v>0</v>
      </c>
      <c r="I8365">
        <v>0</v>
      </c>
      <c r="J8365">
        <v>0</v>
      </c>
      <c r="K8365">
        <v>0</v>
      </c>
      <c r="L8365">
        <v>0</v>
      </c>
      <c r="M8365" t="s">
        <v>7786</v>
      </c>
    </row>
    <row r="8366" spans="1:13">
      <c r="A8366" s="13">
        <f t="shared" si="130"/>
        <v>2</v>
      </c>
      <c r="B8366">
        <v>3013722</v>
      </c>
      <c r="C8366">
        <v>1380</v>
      </c>
      <c r="D8366">
        <v>1501</v>
      </c>
      <c r="E8366"/>
      <c r="F8366" t="s">
        <v>253</v>
      </c>
      <c r="G8366">
        <v>2</v>
      </c>
      <c r="H8366">
        <v>0</v>
      </c>
      <c r="I8366">
        <v>0</v>
      </c>
      <c r="J8366">
        <v>0</v>
      </c>
      <c r="K8366">
        <v>0</v>
      </c>
      <c r="L8366">
        <v>0</v>
      </c>
      <c r="M8366" t="s">
        <v>6194</v>
      </c>
    </row>
    <row r="8367" spans="1:13">
      <c r="A8367" s="13">
        <f t="shared" si="130"/>
        <v>3</v>
      </c>
      <c r="B8367">
        <v>3013723</v>
      </c>
      <c r="C8367">
        <v>1400</v>
      </c>
      <c r="D8367">
        <v>1500</v>
      </c>
      <c r="E8367"/>
      <c r="F8367" t="s">
        <v>253</v>
      </c>
      <c r="G8367">
        <v>3</v>
      </c>
      <c r="H8367">
        <v>0</v>
      </c>
      <c r="I8367">
        <v>0</v>
      </c>
      <c r="J8367">
        <v>0</v>
      </c>
      <c r="K8367">
        <v>0</v>
      </c>
      <c r="L8367">
        <v>0</v>
      </c>
      <c r="M8367" t="s">
        <v>6195</v>
      </c>
    </row>
    <row r="8368" spans="1:13">
      <c r="A8368" s="13">
        <f t="shared" si="130"/>
        <v>1</v>
      </c>
      <c r="B8368">
        <v>3013725</v>
      </c>
      <c r="C8368">
        <v>1400</v>
      </c>
      <c r="D8368">
        <v>1500</v>
      </c>
      <c r="E8368"/>
      <c r="F8368" t="s">
        <v>253</v>
      </c>
      <c r="G8368">
        <v>1</v>
      </c>
      <c r="H8368">
        <v>0</v>
      </c>
      <c r="I8368">
        <v>0</v>
      </c>
      <c r="J8368">
        <v>0</v>
      </c>
      <c r="K8368">
        <v>0</v>
      </c>
      <c r="L8368">
        <v>0</v>
      </c>
      <c r="M8368" t="s">
        <v>6196</v>
      </c>
    </row>
    <row r="8369" spans="1:13">
      <c r="A8369" s="13">
        <f t="shared" si="130"/>
        <v>1</v>
      </c>
      <c r="B8369">
        <v>3013726</v>
      </c>
      <c r="C8369">
        <v>1400</v>
      </c>
      <c r="D8369">
        <v>1500</v>
      </c>
      <c r="E8369"/>
      <c r="F8369" t="s">
        <v>253</v>
      </c>
      <c r="G8369">
        <v>1</v>
      </c>
      <c r="H8369">
        <v>0</v>
      </c>
      <c r="I8369">
        <v>0</v>
      </c>
      <c r="J8369">
        <v>0</v>
      </c>
      <c r="K8369">
        <v>0</v>
      </c>
      <c r="L8369">
        <v>0</v>
      </c>
      <c r="M8369" t="s">
        <v>6197</v>
      </c>
    </row>
    <row r="8370" spans="1:13">
      <c r="A8370" s="13">
        <f t="shared" si="130"/>
        <v>1</v>
      </c>
      <c r="B8370">
        <v>3013727</v>
      </c>
      <c r="C8370">
        <v>1400</v>
      </c>
      <c r="D8370">
        <v>1500</v>
      </c>
      <c r="E8370"/>
      <c r="F8370" t="s">
        <v>253</v>
      </c>
      <c r="G8370">
        <v>1</v>
      </c>
      <c r="H8370">
        <v>0</v>
      </c>
      <c r="I8370">
        <v>0</v>
      </c>
      <c r="J8370">
        <v>0</v>
      </c>
      <c r="K8370">
        <v>0</v>
      </c>
      <c r="L8370">
        <v>0</v>
      </c>
      <c r="M8370" t="s">
        <v>6198</v>
      </c>
    </row>
    <row r="8371" spans="1:13">
      <c r="A8371" s="13">
        <f t="shared" si="130"/>
        <v>1</v>
      </c>
      <c r="B8371">
        <v>3013728</v>
      </c>
      <c r="C8371">
        <v>1400</v>
      </c>
      <c r="D8371">
        <v>1500</v>
      </c>
      <c r="E8371"/>
      <c r="F8371" t="s">
        <v>253</v>
      </c>
      <c r="G8371">
        <v>1</v>
      </c>
      <c r="H8371">
        <v>0</v>
      </c>
      <c r="I8371">
        <v>0</v>
      </c>
      <c r="J8371">
        <v>0</v>
      </c>
      <c r="K8371">
        <v>0</v>
      </c>
      <c r="L8371">
        <v>0</v>
      </c>
      <c r="M8371" t="s">
        <v>6199</v>
      </c>
    </row>
    <row r="8372" spans="1:13">
      <c r="A8372" s="13">
        <f t="shared" si="130"/>
        <v>1</v>
      </c>
      <c r="B8372">
        <v>3013729</v>
      </c>
      <c r="C8372">
        <v>1400</v>
      </c>
      <c r="D8372">
        <v>1500</v>
      </c>
      <c r="E8372"/>
      <c r="F8372" t="s">
        <v>253</v>
      </c>
      <c r="G8372">
        <v>1</v>
      </c>
      <c r="H8372">
        <v>0</v>
      </c>
      <c r="I8372">
        <v>0</v>
      </c>
      <c r="J8372">
        <v>0</v>
      </c>
      <c r="K8372">
        <v>0</v>
      </c>
      <c r="L8372">
        <v>0</v>
      </c>
      <c r="M8372" t="s">
        <v>6200</v>
      </c>
    </row>
    <row r="8373" spans="1:13">
      <c r="A8373" s="13">
        <f t="shared" si="130"/>
        <v>1</v>
      </c>
      <c r="B8373">
        <v>3013730</v>
      </c>
      <c r="C8373">
        <v>1400</v>
      </c>
      <c r="D8373">
        <v>1500</v>
      </c>
      <c r="E8373"/>
      <c r="F8373" t="s">
        <v>253</v>
      </c>
      <c r="G8373">
        <v>1</v>
      </c>
      <c r="H8373">
        <v>0</v>
      </c>
      <c r="I8373">
        <v>0</v>
      </c>
      <c r="J8373">
        <v>0</v>
      </c>
      <c r="K8373">
        <v>0</v>
      </c>
      <c r="L8373">
        <v>0</v>
      </c>
      <c r="M8373" t="s">
        <v>6201</v>
      </c>
    </row>
    <row r="8374" spans="1:13">
      <c r="A8374" s="13">
        <f t="shared" si="130"/>
        <v>2</v>
      </c>
      <c r="B8374">
        <v>3013731</v>
      </c>
      <c r="C8374">
        <v>1380</v>
      </c>
      <c r="D8374">
        <v>1501</v>
      </c>
      <c r="E8374"/>
      <c r="F8374" t="s">
        <v>253</v>
      </c>
      <c r="G8374">
        <v>2</v>
      </c>
      <c r="H8374">
        <v>0</v>
      </c>
      <c r="I8374">
        <v>0</v>
      </c>
      <c r="J8374">
        <v>0</v>
      </c>
      <c r="K8374">
        <v>0</v>
      </c>
      <c r="L8374">
        <v>0</v>
      </c>
      <c r="M8374" t="s">
        <v>6202</v>
      </c>
    </row>
    <row r="8375" spans="1:13">
      <c r="A8375" s="13">
        <f t="shared" si="130"/>
        <v>2</v>
      </c>
      <c r="B8375">
        <v>3013732</v>
      </c>
      <c r="C8375">
        <v>1380</v>
      </c>
      <c r="D8375">
        <v>1501</v>
      </c>
      <c r="E8375"/>
      <c r="F8375" t="s">
        <v>253</v>
      </c>
      <c r="G8375">
        <v>2</v>
      </c>
      <c r="H8375">
        <v>0</v>
      </c>
      <c r="I8375">
        <v>0</v>
      </c>
      <c r="J8375">
        <v>0</v>
      </c>
      <c r="K8375">
        <v>0</v>
      </c>
      <c r="L8375">
        <v>0</v>
      </c>
      <c r="M8375" t="s">
        <v>6203</v>
      </c>
    </row>
    <row r="8376" spans="1:13">
      <c r="A8376" s="13">
        <f t="shared" si="130"/>
        <v>6</v>
      </c>
      <c r="B8376">
        <v>3013733</v>
      </c>
      <c r="C8376">
        <v>1380</v>
      </c>
      <c r="D8376">
        <v>1501</v>
      </c>
      <c r="E8376"/>
      <c r="F8376" t="s">
        <v>253</v>
      </c>
      <c r="G8376">
        <v>6</v>
      </c>
      <c r="H8376">
        <v>0</v>
      </c>
      <c r="I8376">
        <v>0</v>
      </c>
      <c r="J8376">
        <v>0</v>
      </c>
      <c r="K8376">
        <v>0</v>
      </c>
      <c r="L8376">
        <v>0</v>
      </c>
      <c r="M8376" t="s">
        <v>6204</v>
      </c>
    </row>
    <row r="8377" spans="1:13">
      <c r="A8377" s="13">
        <f t="shared" si="130"/>
        <v>6</v>
      </c>
      <c r="B8377">
        <v>3013734</v>
      </c>
      <c r="C8377">
        <v>1380</v>
      </c>
      <c r="D8377">
        <v>1501</v>
      </c>
      <c r="E8377"/>
      <c r="F8377" t="s">
        <v>253</v>
      </c>
      <c r="G8377">
        <v>6</v>
      </c>
      <c r="H8377">
        <v>0</v>
      </c>
      <c r="I8377">
        <v>0</v>
      </c>
      <c r="J8377">
        <v>0</v>
      </c>
      <c r="K8377">
        <v>0</v>
      </c>
      <c r="L8377">
        <v>0</v>
      </c>
      <c r="M8377" t="s">
        <v>6205</v>
      </c>
    </row>
    <row r="8378" spans="1:13">
      <c r="A8378" s="13">
        <f t="shared" si="130"/>
        <v>6</v>
      </c>
      <c r="B8378">
        <v>3013735</v>
      </c>
      <c r="C8378">
        <v>1380</v>
      </c>
      <c r="D8378">
        <v>1501</v>
      </c>
      <c r="E8378"/>
      <c r="F8378" t="s">
        <v>253</v>
      </c>
      <c r="G8378">
        <v>6</v>
      </c>
      <c r="H8378">
        <v>0</v>
      </c>
      <c r="I8378">
        <v>0</v>
      </c>
      <c r="J8378">
        <v>0</v>
      </c>
      <c r="K8378">
        <v>0</v>
      </c>
      <c r="L8378">
        <v>0</v>
      </c>
      <c r="M8378" t="s">
        <v>6206</v>
      </c>
    </row>
    <row r="8379" spans="1:13">
      <c r="A8379" s="13">
        <f t="shared" si="130"/>
        <v>4</v>
      </c>
      <c r="B8379">
        <v>3013736</v>
      </c>
      <c r="C8379">
        <v>1380</v>
      </c>
      <c r="D8379">
        <v>1501</v>
      </c>
      <c r="E8379"/>
      <c r="F8379" t="s">
        <v>253</v>
      </c>
      <c r="G8379">
        <v>4</v>
      </c>
      <c r="H8379">
        <v>0</v>
      </c>
      <c r="I8379">
        <v>0</v>
      </c>
      <c r="J8379">
        <v>0</v>
      </c>
      <c r="K8379">
        <v>0</v>
      </c>
      <c r="L8379">
        <v>0</v>
      </c>
      <c r="M8379" t="s">
        <v>6207</v>
      </c>
    </row>
    <row r="8380" spans="1:13">
      <c r="A8380" s="13">
        <f t="shared" si="130"/>
        <v>3</v>
      </c>
      <c r="B8380">
        <v>3013737</v>
      </c>
      <c r="C8380">
        <v>1380</v>
      </c>
      <c r="D8380">
        <v>1500</v>
      </c>
      <c r="E8380"/>
      <c r="F8380" t="s">
        <v>253</v>
      </c>
      <c r="G8380">
        <v>3</v>
      </c>
      <c r="H8380">
        <v>0</v>
      </c>
      <c r="I8380">
        <v>0</v>
      </c>
      <c r="J8380">
        <v>0</v>
      </c>
      <c r="K8380">
        <v>0</v>
      </c>
      <c r="L8380">
        <v>0</v>
      </c>
      <c r="M8380" t="s">
        <v>6208</v>
      </c>
    </row>
    <row r="8381" spans="1:13">
      <c r="A8381" s="13">
        <f t="shared" si="130"/>
        <v>1</v>
      </c>
      <c r="B8381">
        <v>3013738</v>
      </c>
      <c r="C8381">
        <v>1380</v>
      </c>
      <c r="D8381">
        <v>1501</v>
      </c>
      <c r="E8381"/>
      <c r="F8381" t="s">
        <v>253</v>
      </c>
      <c r="G8381">
        <v>1</v>
      </c>
      <c r="H8381">
        <v>0</v>
      </c>
      <c r="I8381">
        <v>0</v>
      </c>
      <c r="J8381">
        <v>0</v>
      </c>
      <c r="K8381">
        <v>0</v>
      </c>
      <c r="L8381">
        <v>0</v>
      </c>
      <c r="M8381" t="s">
        <v>6209</v>
      </c>
    </row>
    <row r="8382" spans="1:13">
      <c r="A8382" s="13">
        <f t="shared" si="130"/>
        <v>1</v>
      </c>
      <c r="B8382">
        <v>3013739</v>
      </c>
      <c r="C8382">
        <v>1380</v>
      </c>
      <c r="D8382">
        <v>1501</v>
      </c>
      <c r="E8382"/>
      <c r="F8382" t="s">
        <v>253</v>
      </c>
      <c r="G8382">
        <v>1</v>
      </c>
      <c r="H8382">
        <v>0</v>
      </c>
      <c r="I8382">
        <v>0</v>
      </c>
      <c r="J8382">
        <v>0</v>
      </c>
      <c r="K8382">
        <v>0</v>
      </c>
      <c r="L8382">
        <v>0</v>
      </c>
      <c r="M8382" t="s">
        <v>6210</v>
      </c>
    </row>
    <row r="8383" spans="1:13">
      <c r="A8383" s="13">
        <f t="shared" si="130"/>
        <v>5</v>
      </c>
      <c r="B8383">
        <v>3013740</v>
      </c>
      <c r="C8383">
        <v>1380</v>
      </c>
      <c r="D8383">
        <v>1500</v>
      </c>
      <c r="E8383"/>
      <c r="F8383" t="s">
        <v>253</v>
      </c>
      <c r="G8383">
        <v>5</v>
      </c>
      <c r="H8383">
        <v>0</v>
      </c>
      <c r="I8383">
        <v>0</v>
      </c>
      <c r="J8383">
        <v>0</v>
      </c>
      <c r="K8383">
        <v>0</v>
      </c>
      <c r="L8383">
        <v>0</v>
      </c>
      <c r="M8383" t="s">
        <v>6211</v>
      </c>
    </row>
    <row r="8384" spans="1:13">
      <c r="A8384" s="13">
        <f t="shared" si="130"/>
        <v>5</v>
      </c>
      <c r="B8384">
        <v>3013741</v>
      </c>
      <c r="C8384">
        <v>1380</v>
      </c>
      <c r="D8384">
        <v>1500</v>
      </c>
      <c r="E8384"/>
      <c r="F8384" t="s">
        <v>253</v>
      </c>
      <c r="G8384">
        <v>5</v>
      </c>
      <c r="H8384">
        <v>0</v>
      </c>
      <c r="I8384">
        <v>0</v>
      </c>
      <c r="J8384">
        <v>0</v>
      </c>
      <c r="K8384">
        <v>0</v>
      </c>
      <c r="L8384">
        <v>0</v>
      </c>
      <c r="M8384" t="s">
        <v>6212</v>
      </c>
    </row>
    <row r="8385" spans="1:13">
      <c r="A8385" s="13">
        <f t="shared" si="130"/>
        <v>1</v>
      </c>
      <c r="B8385">
        <v>3013742</v>
      </c>
      <c r="C8385">
        <v>1380</v>
      </c>
      <c r="D8385">
        <v>1500</v>
      </c>
      <c r="E8385"/>
      <c r="F8385" t="s">
        <v>253</v>
      </c>
      <c r="G8385">
        <v>1</v>
      </c>
      <c r="H8385">
        <v>0</v>
      </c>
      <c r="I8385">
        <v>0</v>
      </c>
      <c r="J8385">
        <v>0</v>
      </c>
      <c r="K8385">
        <v>0</v>
      </c>
      <c r="L8385">
        <v>0</v>
      </c>
      <c r="M8385" t="s">
        <v>6213</v>
      </c>
    </row>
    <row r="8386" spans="1:13">
      <c r="A8386" s="13">
        <f t="shared" si="130"/>
        <v>2</v>
      </c>
      <c r="B8386">
        <v>3013743</v>
      </c>
      <c r="C8386">
        <v>1380</v>
      </c>
      <c r="D8386">
        <v>1501</v>
      </c>
      <c r="E8386"/>
      <c r="F8386" t="s">
        <v>253</v>
      </c>
      <c r="G8386">
        <v>2</v>
      </c>
      <c r="H8386">
        <v>0</v>
      </c>
      <c r="I8386">
        <v>0</v>
      </c>
      <c r="J8386">
        <v>0</v>
      </c>
      <c r="K8386">
        <v>0</v>
      </c>
      <c r="L8386">
        <v>0</v>
      </c>
      <c r="M8386" t="s">
        <v>6214</v>
      </c>
    </row>
    <row r="8387" spans="1:13">
      <c r="A8387" s="13">
        <f t="shared" ref="A8387:A8450" si="131">G8387+H8387+I8387</f>
        <v>2</v>
      </c>
      <c r="B8387">
        <v>3013744</v>
      </c>
      <c r="C8387">
        <v>1380</v>
      </c>
      <c r="D8387">
        <v>1501</v>
      </c>
      <c r="E8387"/>
      <c r="F8387" t="s">
        <v>253</v>
      </c>
      <c r="G8387">
        <v>2</v>
      </c>
      <c r="H8387">
        <v>0</v>
      </c>
      <c r="I8387">
        <v>0</v>
      </c>
      <c r="J8387">
        <v>0</v>
      </c>
      <c r="K8387">
        <v>0</v>
      </c>
      <c r="L8387">
        <v>0</v>
      </c>
      <c r="M8387" t="s">
        <v>6215</v>
      </c>
    </row>
    <row r="8388" spans="1:13">
      <c r="A8388" s="13">
        <f t="shared" si="131"/>
        <v>2</v>
      </c>
      <c r="B8388">
        <v>3013745</v>
      </c>
      <c r="C8388">
        <v>1380</v>
      </c>
      <c r="D8388">
        <v>1501</v>
      </c>
      <c r="E8388"/>
      <c r="F8388" t="s">
        <v>253</v>
      </c>
      <c r="G8388">
        <v>2</v>
      </c>
      <c r="H8388">
        <v>0</v>
      </c>
      <c r="I8388">
        <v>0</v>
      </c>
      <c r="J8388">
        <v>0</v>
      </c>
      <c r="K8388">
        <v>0</v>
      </c>
      <c r="L8388">
        <v>0</v>
      </c>
      <c r="M8388" t="s">
        <v>6216</v>
      </c>
    </row>
    <row r="8389" spans="1:13">
      <c r="A8389" s="13">
        <f t="shared" si="131"/>
        <v>1</v>
      </c>
      <c r="B8389">
        <v>3013746</v>
      </c>
      <c r="C8389">
        <v>1380</v>
      </c>
      <c r="D8389">
        <v>1500</v>
      </c>
      <c r="E8389"/>
      <c r="F8389" t="s">
        <v>253</v>
      </c>
      <c r="G8389">
        <v>1</v>
      </c>
      <c r="H8389">
        <v>0</v>
      </c>
      <c r="I8389">
        <v>0</v>
      </c>
      <c r="J8389">
        <v>0</v>
      </c>
      <c r="K8389">
        <v>0</v>
      </c>
      <c r="L8389">
        <v>0</v>
      </c>
      <c r="M8389" t="s">
        <v>6217</v>
      </c>
    </row>
    <row r="8390" spans="1:13">
      <c r="A8390" s="13">
        <f t="shared" si="131"/>
        <v>3</v>
      </c>
      <c r="B8390">
        <v>3013747</v>
      </c>
      <c r="C8390">
        <v>1380</v>
      </c>
      <c r="D8390">
        <v>1501</v>
      </c>
      <c r="E8390"/>
      <c r="F8390" t="s">
        <v>253</v>
      </c>
      <c r="G8390">
        <v>3</v>
      </c>
      <c r="H8390">
        <v>0</v>
      </c>
      <c r="I8390">
        <v>0</v>
      </c>
      <c r="J8390">
        <v>0</v>
      </c>
      <c r="K8390">
        <v>0</v>
      </c>
      <c r="L8390">
        <v>0</v>
      </c>
      <c r="M8390" t="s">
        <v>6218</v>
      </c>
    </row>
    <row r="8391" spans="1:13">
      <c r="A8391" s="13">
        <f t="shared" si="131"/>
        <v>1</v>
      </c>
      <c r="B8391">
        <v>3013748</v>
      </c>
      <c r="C8391">
        <v>1380</v>
      </c>
      <c r="D8391">
        <v>1500</v>
      </c>
      <c r="E8391"/>
      <c r="F8391" t="s">
        <v>253</v>
      </c>
      <c r="G8391">
        <v>1</v>
      </c>
      <c r="H8391">
        <v>0</v>
      </c>
      <c r="I8391">
        <v>0</v>
      </c>
      <c r="J8391">
        <v>0</v>
      </c>
      <c r="K8391">
        <v>0</v>
      </c>
      <c r="L8391">
        <v>0</v>
      </c>
      <c r="M8391" t="s">
        <v>6219</v>
      </c>
    </row>
    <row r="8392" spans="1:13">
      <c r="A8392" s="13">
        <f t="shared" si="131"/>
        <v>1</v>
      </c>
      <c r="B8392">
        <v>3013749</v>
      </c>
      <c r="C8392">
        <v>1380</v>
      </c>
      <c r="D8392">
        <v>1500</v>
      </c>
      <c r="E8392"/>
      <c r="F8392" t="s">
        <v>253</v>
      </c>
      <c r="G8392">
        <v>1</v>
      </c>
      <c r="H8392">
        <v>0</v>
      </c>
      <c r="I8392">
        <v>0</v>
      </c>
      <c r="J8392">
        <v>0</v>
      </c>
      <c r="K8392">
        <v>0</v>
      </c>
      <c r="L8392">
        <v>0</v>
      </c>
      <c r="M8392" t="s">
        <v>6220</v>
      </c>
    </row>
    <row r="8393" spans="1:13">
      <c r="A8393" s="13">
        <f t="shared" si="131"/>
        <v>7</v>
      </c>
      <c r="B8393">
        <v>3013750</v>
      </c>
      <c r="C8393">
        <v>1380</v>
      </c>
      <c r="D8393">
        <v>1500</v>
      </c>
      <c r="E8393"/>
      <c r="F8393" t="s">
        <v>253</v>
      </c>
      <c r="G8393">
        <v>7</v>
      </c>
      <c r="H8393">
        <v>0</v>
      </c>
      <c r="I8393">
        <v>0</v>
      </c>
      <c r="J8393">
        <v>0</v>
      </c>
      <c r="K8393">
        <v>0</v>
      </c>
      <c r="L8393">
        <v>0</v>
      </c>
      <c r="M8393" t="s">
        <v>7675</v>
      </c>
    </row>
    <row r="8394" spans="1:13">
      <c r="A8394" s="13">
        <f t="shared" si="131"/>
        <v>1</v>
      </c>
      <c r="B8394">
        <v>3013751</v>
      </c>
      <c r="C8394">
        <v>1380</v>
      </c>
      <c r="D8394">
        <v>1500</v>
      </c>
      <c r="E8394"/>
      <c r="F8394" t="s">
        <v>253</v>
      </c>
      <c r="G8394">
        <v>1</v>
      </c>
      <c r="H8394">
        <v>0</v>
      </c>
      <c r="I8394">
        <v>0</v>
      </c>
      <c r="J8394">
        <v>0</v>
      </c>
      <c r="K8394">
        <v>0</v>
      </c>
      <c r="L8394">
        <v>0</v>
      </c>
      <c r="M8394" t="s">
        <v>6221</v>
      </c>
    </row>
    <row r="8395" spans="1:13">
      <c r="A8395" s="13">
        <f t="shared" si="131"/>
        <v>6</v>
      </c>
      <c r="B8395">
        <v>3013752</v>
      </c>
      <c r="C8395">
        <v>1380</v>
      </c>
      <c r="D8395">
        <v>1501</v>
      </c>
      <c r="E8395"/>
      <c r="F8395" t="s">
        <v>253</v>
      </c>
      <c r="G8395">
        <v>6</v>
      </c>
      <c r="H8395">
        <v>0</v>
      </c>
      <c r="I8395">
        <v>0</v>
      </c>
      <c r="J8395">
        <v>0</v>
      </c>
      <c r="K8395">
        <v>0</v>
      </c>
      <c r="L8395">
        <v>0</v>
      </c>
      <c r="M8395" t="s">
        <v>6222</v>
      </c>
    </row>
    <row r="8396" spans="1:13">
      <c r="A8396" s="13">
        <f t="shared" si="131"/>
        <v>6</v>
      </c>
      <c r="B8396">
        <v>3013753</v>
      </c>
      <c r="C8396">
        <v>1380</v>
      </c>
      <c r="D8396">
        <v>1501</v>
      </c>
      <c r="E8396"/>
      <c r="F8396" t="s">
        <v>253</v>
      </c>
      <c r="G8396">
        <v>6</v>
      </c>
      <c r="H8396">
        <v>0</v>
      </c>
      <c r="I8396">
        <v>0</v>
      </c>
      <c r="J8396">
        <v>0</v>
      </c>
      <c r="K8396">
        <v>0</v>
      </c>
      <c r="L8396">
        <v>0</v>
      </c>
      <c r="M8396" t="s">
        <v>6223</v>
      </c>
    </row>
    <row r="8397" spans="1:13">
      <c r="A8397" s="13">
        <f t="shared" si="131"/>
        <v>1</v>
      </c>
      <c r="B8397">
        <v>3013754</v>
      </c>
      <c r="C8397">
        <v>1380</v>
      </c>
      <c r="D8397">
        <v>1500</v>
      </c>
      <c r="E8397"/>
      <c r="F8397" t="s">
        <v>253</v>
      </c>
      <c r="G8397">
        <v>1</v>
      </c>
      <c r="H8397">
        <v>0</v>
      </c>
      <c r="I8397">
        <v>0</v>
      </c>
      <c r="J8397">
        <v>0</v>
      </c>
      <c r="K8397">
        <v>0</v>
      </c>
      <c r="L8397">
        <v>0</v>
      </c>
      <c r="M8397" t="s">
        <v>9105</v>
      </c>
    </row>
    <row r="8398" spans="1:13">
      <c r="A8398" s="13">
        <f t="shared" si="131"/>
        <v>2</v>
      </c>
      <c r="B8398">
        <v>3013755</v>
      </c>
      <c r="C8398">
        <v>1380</v>
      </c>
      <c r="D8398">
        <v>1500</v>
      </c>
      <c r="E8398"/>
      <c r="F8398" t="s">
        <v>253</v>
      </c>
      <c r="G8398">
        <v>2</v>
      </c>
      <c r="H8398">
        <v>0</v>
      </c>
      <c r="I8398">
        <v>0</v>
      </c>
      <c r="J8398">
        <v>0</v>
      </c>
      <c r="K8398">
        <v>0</v>
      </c>
      <c r="L8398">
        <v>0</v>
      </c>
      <c r="M8398" t="s">
        <v>6224</v>
      </c>
    </row>
    <row r="8399" spans="1:13">
      <c r="A8399" s="13">
        <f t="shared" si="131"/>
        <v>2</v>
      </c>
      <c r="B8399">
        <v>3013756</v>
      </c>
      <c r="C8399">
        <v>1380</v>
      </c>
      <c r="D8399">
        <v>1500</v>
      </c>
      <c r="E8399"/>
      <c r="F8399" t="s">
        <v>253</v>
      </c>
      <c r="G8399">
        <v>2</v>
      </c>
      <c r="H8399">
        <v>0</v>
      </c>
      <c r="I8399">
        <v>0</v>
      </c>
      <c r="J8399">
        <v>0</v>
      </c>
      <c r="K8399">
        <v>0</v>
      </c>
      <c r="L8399">
        <v>0</v>
      </c>
      <c r="M8399" t="s">
        <v>6225</v>
      </c>
    </row>
    <row r="8400" spans="1:13">
      <c r="A8400" s="13">
        <f t="shared" si="131"/>
        <v>2</v>
      </c>
      <c r="B8400">
        <v>3013757</v>
      </c>
      <c r="C8400">
        <v>1380</v>
      </c>
      <c r="D8400">
        <v>1501</v>
      </c>
      <c r="E8400"/>
      <c r="F8400" t="s">
        <v>253</v>
      </c>
      <c r="G8400">
        <v>2</v>
      </c>
      <c r="H8400">
        <v>0</v>
      </c>
      <c r="I8400">
        <v>0</v>
      </c>
      <c r="J8400">
        <v>0</v>
      </c>
      <c r="K8400">
        <v>0</v>
      </c>
      <c r="L8400">
        <v>0</v>
      </c>
      <c r="M8400" t="s">
        <v>6226</v>
      </c>
    </row>
    <row r="8401" spans="1:13">
      <c r="A8401" s="13">
        <f t="shared" si="131"/>
        <v>1</v>
      </c>
      <c r="B8401">
        <v>3013758</v>
      </c>
      <c r="C8401">
        <v>1380</v>
      </c>
      <c r="D8401">
        <v>1500</v>
      </c>
      <c r="E8401"/>
      <c r="F8401" t="s">
        <v>253</v>
      </c>
      <c r="G8401">
        <v>1</v>
      </c>
      <c r="H8401">
        <v>0</v>
      </c>
      <c r="I8401">
        <v>0</v>
      </c>
      <c r="J8401">
        <v>0</v>
      </c>
      <c r="K8401">
        <v>0</v>
      </c>
      <c r="L8401">
        <v>0</v>
      </c>
      <c r="M8401" t="s">
        <v>6227</v>
      </c>
    </row>
    <row r="8402" spans="1:13">
      <c r="A8402" s="13">
        <f t="shared" si="131"/>
        <v>1</v>
      </c>
      <c r="B8402">
        <v>3013759</v>
      </c>
      <c r="C8402">
        <v>1380</v>
      </c>
      <c r="D8402">
        <v>1500</v>
      </c>
      <c r="E8402"/>
      <c r="F8402" t="s">
        <v>253</v>
      </c>
      <c r="G8402">
        <v>1</v>
      </c>
      <c r="H8402">
        <v>0</v>
      </c>
      <c r="I8402">
        <v>0</v>
      </c>
      <c r="J8402">
        <v>0</v>
      </c>
      <c r="K8402">
        <v>0</v>
      </c>
      <c r="L8402">
        <v>0</v>
      </c>
      <c r="M8402" t="s">
        <v>6228</v>
      </c>
    </row>
    <row r="8403" spans="1:13">
      <c r="A8403" s="13">
        <f t="shared" si="131"/>
        <v>1</v>
      </c>
      <c r="B8403">
        <v>3013760</v>
      </c>
      <c r="C8403">
        <v>1380</v>
      </c>
      <c r="D8403">
        <v>1500</v>
      </c>
      <c r="E8403"/>
      <c r="F8403" t="s">
        <v>253</v>
      </c>
      <c r="G8403">
        <v>1</v>
      </c>
      <c r="H8403">
        <v>0</v>
      </c>
      <c r="I8403">
        <v>0</v>
      </c>
      <c r="J8403">
        <v>0</v>
      </c>
      <c r="K8403">
        <v>0</v>
      </c>
      <c r="L8403">
        <v>0</v>
      </c>
      <c r="M8403" t="s">
        <v>6229</v>
      </c>
    </row>
    <row r="8404" spans="1:13">
      <c r="A8404" s="13">
        <f t="shared" si="131"/>
        <v>1</v>
      </c>
      <c r="B8404">
        <v>3013761</v>
      </c>
      <c r="C8404">
        <v>1380</v>
      </c>
      <c r="D8404">
        <v>1500</v>
      </c>
      <c r="E8404"/>
      <c r="F8404" t="s">
        <v>253</v>
      </c>
      <c r="G8404">
        <v>1</v>
      </c>
      <c r="H8404">
        <v>0</v>
      </c>
      <c r="I8404">
        <v>0</v>
      </c>
      <c r="J8404">
        <v>0</v>
      </c>
      <c r="K8404">
        <v>0</v>
      </c>
      <c r="L8404">
        <v>0</v>
      </c>
      <c r="M8404" t="s">
        <v>6230</v>
      </c>
    </row>
    <row r="8405" spans="1:13">
      <c r="A8405" s="13">
        <f t="shared" si="131"/>
        <v>4</v>
      </c>
      <c r="B8405">
        <v>3013762</v>
      </c>
      <c r="C8405">
        <v>1380</v>
      </c>
      <c r="D8405">
        <v>1501</v>
      </c>
      <c r="E8405"/>
      <c r="F8405" t="s">
        <v>253</v>
      </c>
      <c r="G8405">
        <v>4</v>
      </c>
      <c r="H8405">
        <v>0</v>
      </c>
      <c r="I8405">
        <v>0</v>
      </c>
      <c r="J8405">
        <v>0</v>
      </c>
      <c r="K8405">
        <v>0</v>
      </c>
      <c r="L8405">
        <v>0</v>
      </c>
      <c r="M8405" t="s">
        <v>6231</v>
      </c>
    </row>
    <row r="8406" spans="1:13">
      <c r="A8406" s="13">
        <f t="shared" si="131"/>
        <v>2</v>
      </c>
      <c r="B8406">
        <v>3013763</v>
      </c>
      <c r="C8406">
        <v>1380</v>
      </c>
      <c r="D8406">
        <v>1501</v>
      </c>
      <c r="E8406"/>
      <c r="F8406" t="s">
        <v>253</v>
      </c>
      <c r="G8406">
        <v>2</v>
      </c>
      <c r="H8406">
        <v>0</v>
      </c>
      <c r="I8406">
        <v>0</v>
      </c>
      <c r="J8406">
        <v>0</v>
      </c>
      <c r="K8406">
        <v>0</v>
      </c>
      <c r="L8406">
        <v>0</v>
      </c>
      <c r="M8406" t="s">
        <v>6232</v>
      </c>
    </row>
    <row r="8407" spans="1:13">
      <c r="A8407" s="13">
        <f t="shared" si="131"/>
        <v>3</v>
      </c>
      <c r="B8407">
        <v>3013764</v>
      </c>
      <c r="C8407">
        <v>1380</v>
      </c>
      <c r="D8407">
        <v>1500</v>
      </c>
      <c r="E8407"/>
      <c r="F8407" t="s">
        <v>253</v>
      </c>
      <c r="G8407">
        <v>3</v>
      </c>
      <c r="H8407">
        <v>0</v>
      </c>
      <c r="I8407">
        <v>0</v>
      </c>
      <c r="J8407">
        <v>0</v>
      </c>
      <c r="K8407">
        <v>0</v>
      </c>
      <c r="L8407">
        <v>0</v>
      </c>
      <c r="M8407" t="s">
        <v>6233</v>
      </c>
    </row>
    <row r="8408" spans="1:13">
      <c r="A8408" s="13">
        <f t="shared" si="131"/>
        <v>1</v>
      </c>
      <c r="B8408">
        <v>3013765</v>
      </c>
      <c r="C8408">
        <v>1380</v>
      </c>
      <c r="D8408">
        <v>1501</v>
      </c>
      <c r="E8408"/>
      <c r="F8408" t="s">
        <v>253</v>
      </c>
      <c r="G8408">
        <v>1</v>
      </c>
      <c r="H8408">
        <v>0</v>
      </c>
      <c r="I8408">
        <v>0</v>
      </c>
      <c r="J8408">
        <v>0</v>
      </c>
      <c r="K8408">
        <v>0</v>
      </c>
      <c r="L8408">
        <v>0</v>
      </c>
      <c r="M8408" t="s">
        <v>6234</v>
      </c>
    </row>
    <row r="8409" spans="1:13">
      <c r="A8409" s="13">
        <f t="shared" si="131"/>
        <v>3</v>
      </c>
      <c r="B8409">
        <v>3013767</v>
      </c>
      <c r="C8409">
        <v>1380</v>
      </c>
      <c r="D8409">
        <v>1500</v>
      </c>
      <c r="E8409"/>
      <c r="F8409" t="s">
        <v>253</v>
      </c>
      <c r="G8409">
        <v>3</v>
      </c>
      <c r="H8409">
        <v>0</v>
      </c>
      <c r="I8409">
        <v>0</v>
      </c>
      <c r="J8409">
        <v>0</v>
      </c>
      <c r="K8409">
        <v>0</v>
      </c>
      <c r="L8409">
        <v>0</v>
      </c>
      <c r="M8409" t="s">
        <v>6235</v>
      </c>
    </row>
    <row r="8410" spans="1:13">
      <c r="A8410" s="13">
        <f t="shared" si="131"/>
        <v>3</v>
      </c>
      <c r="B8410">
        <v>3013768</v>
      </c>
      <c r="C8410">
        <v>1380</v>
      </c>
      <c r="D8410">
        <v>1500</v>
      </c>
      <c r="E8410"/>
      <c r="F8410" t="s">
        <v>253</v>
      </c>
      <c r="G8410">
        <v>3</v>
      </c>
      <c r="H8410">
        <v>0</v>
      </c>
      <c r="I8410">
        <v>0</v>
      </c>
      <c r="J8410">
        <v>0</v>
      </c>
      <c r="K8410">
        <v>0</v>
      </c>
      <c r="L8410">
        <v>0</v>
      </c>
      <c r="M8410" t="s">
        <v>6236</v>
      </c>
    </row>
    <row r="8411" spans="1:13">
      <c r="A8411" s="13">
        <f t="shared" si="131"/>
        <v>1</v>
      </c>
      <c r="B8411">
        <v>3013769</v>
      </c>
      <c r="C8411">
        <v>1380</v>
      </c>
      <c r="D8411">
        <v>1501</v>
      </c>
      <c r="E8411"/>
      <c r="F8411" t="s">
        <v>253</v>
      </c>
      <c r="G8411">
        <v>1</v>
      </c>
      <c r="H8411">
        <v>0</v>
      </c>
      <c r="I8411">
        <v>0</v>
      </c>
      <c r="J8411">
        <v>0</v>
      </c>
      <c r="K8411">
        <v>0</v>
      </c>
      <c r="L8411">
        <v>0</v>
      </c>
      <c r="M8411" t="s">
        <v>6237</v>
      </c>
    </row>
    <row r="8412" spans="1:13">
      <c r="A8412" s="13">
        <f t="shared" si="131"/>
        <v>1</v>
      </c>
      <c r="B8412">
        <v>3013770</v>
      </c>
      <c r="C8412">
        <v>1380</v>
      </c>
      <c r="D8412">
        <v>1501</v>
      </c>
      <c r="E8412"/>
      <c r="F8412" t="s">
        <v>253</v>
      </c>
      <c r="G8412">
        <v>1</v>
      </c>
      <c r="H8412">
        <v>0</v>
      </c>
      <c r="I8412">
        <v>0</v>
      </c>
      <c r="J8412">
        <v>0</v>
      </c>
      <c r="K8412">
        <v>0</v>
      </c>
      <c r="L8412">
        <v>0</v>
      </c>
      <c r="M8412" t="s">
        <v>6238</v>
      </c>
    </row>
    <row r="8413" spans="1:13">
      <c r="A8413" s="13">
        <f t="shared" si="131"/>
        <v>1</v>
      </c>
      <c r="B8413">
        <v>3013773</v>
      </c>
      <c r="C8413">
        <v>1380</v>
      </c>
      <c r="D8413">
        <v>1500</v>
      </c>
      <c r="E8413"/>
      <c r="F8413" t="s">
        <v>253</v>
      </c>
      <c r="G8413">
        <v>1</v>
      </c>
      <c r="H8413">
        <v>0</v>
      </c>
      <c r="I8413">
        <v>0</v>
      </c>
      <c r="J8413">
        <v>0</v>
      </c>
      <c r="K8413">
        <v>0</v>
      </c>
      <c r="L8413">
        <v>0</v>
      </c>
      <c r="M8413" t="s">
        <v>9340</v>
      </c>
    </row>
    <row r="8414" spans="1:13">
      <c r="A8414" s="13">
        <f t="shared" si="131"/>
        <v>3</v>
      </c>
      <c r="B8414">
        <v>3013774</v>
      </c>
      <c r="C8414">
        <v>1400</v>
      </c>
      <c r="D8414">
        <v>1500</v>
      </c>
      <c r="E8414"/>
      <c r="F8414" t="s">
        <v>253</v>
      </c>
      <c r="G8414">
        <v>3</v>
      </c>
      <c r="H8414">
        <v>0</v>
      </c>
      <c r="I8414">
        <v>0</v>
      </c>
      <c r="J8414">
        <v>0</v>
      </c>
      <c r="K8414">
        <v>0</v>
      </c>
      <c r="L8414">
        <v>0</v>
      </c>
      <c r="M8414" t="s">
        <v>6239</v>
      </c>
    </row>
    <row r="8415" spans="1:13">
      <c r="A8415" s="13">
        <f t="shared" si="131"/>
        <v>1</v>
      </c>
      <c r="B8415">
        <v>3013775</v>
      </c>
      <c r="C8415">
        <v>1400</v>
      </c>
      <c r="D8415">
        <v>1500</v>
      </c>
      <c r="E8415"/>
      <c r="F8415" t="s">
        <v>253</v>
      </c>
      <c r="G8415">
        <v>1</v>
      </c>
      <c r="H8415">
        <v>0</v>
      </c>
      <c r="I8415">
        <v>0</v>
      </c>
      <c r="J8415">
        <v>0</v>
      </c>
      <c r="K8415">
        <v>0</v>
      </c>
      <c r="L8415">
        <v>0</v>
      </c>
      <c r="M8415" t="s">
        <v>6240</v>
      </c>
    </row>
    <row r="8416" spans="1:13">
      <c r="A8416" s="13">
        <f t="shared" si="131"/>
        <v>2</v>
      </c>
      <c r="B8416">
        <v>3013777</v>
      </c>
      <c r="C8416">
        <v>1400</v>
      </c>
      <c r="D8416">
        <v>1500</v>
      </c>
      <c r="E8416"/>
      <c r="F8416" t="s">
        <v>253</v>
      </c>
      <c r="G8416">
        <v>2</v>
      </c>
      <c r="H8416">
        <v>0</v>
      </c>
      <c r="I8416">
        <v>0</v>
      </c>
      <c r="J8416">
        <v>0</v>
      </c>
      <c r="K8416">
        <v>0</v>
      </c>
      <c r="L8416">
        <v>0</v>
      </c>
      <c r="M8416" t="s">
        <v>6241</v>
      </c>
    </row>
    <row r="8417" spans="1:13">
      <c r="A8417" s="13">
        <f t="shared" si="131"/>
        <v>2</v>
      </c>
      <c r="B8417">
        <v>3013778</v>
      </c>
      <c r="C8417">
        <v>1400</v>
      </c>
      <c r="D8417">
        <v>1500</v>
      </c>
      <c r="E8417"/>
      <c r="F8417" t="s">
        <v>253</v>
      </c>
      <c r="G8417">
        <v>2</v>
      </c>
      <c r="H8417">
        <v>0</v>
      </c>
      <c r="I8417">
        <v>0</v>
      </c>
      <c r="J8417">
        <v>0</v>
      </c>
      <c r="K8417">
        <v>0</v>
      </c>
      <c r="L8417">
        <v>0</v>
      </c>
      <c r="M8417" t="s">
        <v>6242</v>
      </c>
    </row>
    <row r="8418" spans="1:13">
      <c r="A8418" s="13">
        <f t="shared" si="131"/>
        <v>2</v>
      </c>
      <c r="B8418">
        <v>3013779</v>
      </c>
      <c r="C8418">
        <v>1400</v>
      </c>
      <c r="D8418">
        <v>1500</v>
      </c>
      <c r="E8418"/>
      <c r="F8418" t="s">
        <v>253</v>
      </c>
      <c r="G8418">
        <v>2</v>
      </c>
      <c r="H8418">
        <v>0</v>
      </c>
      <c r="I8418">
        <v>0</v>
      </c>
      <c r="J8418">
        <v>0</v>
      </c>
      <c r="K8418">
        <v>0</v>
      </c>
      <c r="L8418">
        <v>0</v>
      </c>
      <c r="M8418" t="s">
        <v>6243</v>
      </c>
    </row>
    <row r="8419" spans="1:13">
      <c r="A8419" s="13">
        <f t="shared" si="131"/>
        <v>1</v>
      </c>
      <c r="B8419">
        <v>3013780</v>
      </c>
      <c r="C8419">
        <v>1400</v>
      </c>
      <c r="D8419">
        <v>1500</v>
      </c>
      <c r="E8419"/>
      <c r="F8419" t="s">
        <v>253</v>
      </c>
      <c r="G8419">
        <v>1</v>
      </c>
      <c r="H8419">
        <v>0</v>
      </c>
      <c r="I8419">
        <v>0</v>
      </c>
      <c r="J8419">
        <v>0</v>
      </c>
      <c r="K8419">
        <v>0</v>
      </c>
      <c r="L8419">
        <v>0</v>
      </c>
      <c r="M8419" t="s">
        <v>6244</v>
      </c>
    </row>
    <row r="8420" spans="1:13">
      <c r="A8420" s="13">
        <f t="shared" si="131"/>
        <v>2</v>
      </c>
      <c r="B8420">
        <v>3013781</v>
      </c>
      <c r="C8420">
        <v>1400</v>
      </c>
      <c r="D8420">
        <v>1500</v>
      </c>
      <c r="E8420"/>
      <c r="F8420" t="s">
        <v>253</v>
      </c>
      <c r="G8420">
        <v>2</v>
      </c>
      <c r="H8420">
        <v>0</v>
      </c>
      <c r="I8420">
        <v>0</v>
      </c>
      <c r="J8420">
        <v>0</v>
      </c>
      <c r="K8420">
        <v>0</v>
      </c>
      <c r="L8420">
        <v>0</v>
      </c>
      <c r="M8420" t="s">
        <v>6245</v>
      </c>
    </row>
    <row r="8421" spans="1:13">
      <c r="A8421" s="13">
        <f t="shared" si="131"/>
        <v>1</v>
      </c>
      <c r="B8421">
        <v>3013782</v>
      </c>
      <c r="C8421">
        <v>1400</v>
      </c>
      <c r="D8421">
        <v>1500</v>
      </c>
      <c r="E8421"/>
      <c r="F8421" t="s">
        <v>253</v>
      </c>
      <c r="G8421">
        <v>1</v>
      </c>
      <c r="H8421">
        <v>0</v>
      </c>
      <c r="I8421">
        <v>0</v>
      </c>
      <c r="J8421">
        <v>0</v>
      </c>
      <c r="K8421">
        <v>0</v>
      </c>
      <c r="L8421">
        <v>0</v>
      </c>
      <c r="M8421" t="s">
        <v>7507</v>
      </c>
    </row>
    <row r="8422" spans="1:13">
      <c r="A8422" s="13">
        <f t="shared" si="131"/>
        <v>2</v>
      </c>
      <c r="B8422">
        <v>3013783</v>
      </c>
      <c r="C8422">
        <v>1400</v>
      </c>
      <c r="D8422">
        <v>1500</v>
      </c>
      <c r="E8422"/>
      <c r="F8422" t="s">
        <v>253</v>
      </c>
      <c r="G8422">
        <v>2</v>
      </c>
      <c r="H8422">
        <v>0</v>
      </c>
      <c r="I8422">
        <v>0</v>
      </c>
      <c r="J8422">
        <v>0</v>
      </c>
      <c r="K8422">
        <v>0</v>
      </c>
      <c r="L8422">
        <v>0</v>
      </c>
      <c r="M8422" t="s">
        <v>6246</v>
      </c>
    </row>
    <row r="8423" spans="1:13">
      <c r="A8423" s="13">
        <f t="shared" si="131"/>
        <v>2</v>
      </c>
      <c r="B8423">
        <v>3013784</v>
      </c>
      <c r="C8423">
        <v>1400</v>
      </c>
      <c r="D8423">
        <v>1500</v>
      </c>
      <c r="E8423"/>
      <c r="F8423" t="s">
        <v>253</v>
      </c>
      <c r="G8423">
        <v>2</v>
      </c>
      <c r="H8423">
        <v>0</v>
      </c>
      <c r="I8423">
        <v>0</v>
      </c>
      <c r="J8423">
        <v>0</v>
      </c>
      <c r="K8423">
        <v>0</v>
      </c>
      <c r="L8423">
        <v>0</v>
      </c>
      <c r="M8423" t="s">
        <v>6247</v>
      </c>
    </row>
    <row r="8424" spans="1:13">
      <c r="A8424" s="13">
        <f t="shared" si="131"/>
        <v>1</v>
      </c>
      <c r="B8424">
        <v>3013785</v>
      </c>
      <c r="C8424">
        <v>1400</v>
      </c>
      <c r="D8424">
        <v>1500</v>
      </c>
      <c r="E8424"/>
      <c r="F8424" t="s">
        <v>253</v>
      </c>
      <c r="G8424">
        <v>1</v>
      </c>
      <c r="H8424">
        <v>0</v>
      </c>
      <c r="I8424">
        <v>0</v>
      </c>
      <c r="J8424">
        <v>0</v>
      </c>
      <c r="K8424">
        <v>0</v>
      </c>
      <c r="L8424">
        <v>0</v>
      </c>
      <c r="M8424" t="s">
        <v>6248</v>
      </c>
    </row>
    <row r="8425" spans="1:13">
      <c r="A8425" s="13">
        <f t="shared" si="131"/>
        <v>2</v>
      </c>
      <c r="B8425">
        <v>3013786</v>
      </c>
      <c r="C8425">
        <v>1400</v>
      </c>
      <c r="D8425">
        <v>1500</v>
      </c>
      <c r="E8425"/>
      <c r="F8425" t="s">
        <v>253</v>
      </c>
      <c r="G8425">
        <v>2</v>
      </c>
      <c r="H8425">
        <v>0</v>
      </c>
      <c r="I8425">
        <v>0</v>
      </c>
      <c r="J8425">
        <v>0</v>
      </c>
      <c r="K8425">
        <v>0</v>
      </c>
      <c r="L8425">
        <v>0</v>
      </c>
      <c r="M8425" t="s">
        <v>6249</v>
      </c>
    </row>
    <row r="8426" spans="1:13">
      <c r="A8426" s="13">
        <f t="shared" si="131"/>
        <v>3</v>
      </c>
      <c r="B8426">
        <v>3013787</v>
      </c>
      <c r="C8426">
        <v>1400</v>
      </c>
      <c r="D8426">
        <v>1500</v>
      </c>
      <c r="E8426"/>
      <c r="F8426" t="s">
        <v>253</v>
      </c>
      <c r="G8426">
        <v>3</v>
      </c>
      <c r="H8426">
        <v>0</v>
      </c>
      <c r="I8426">
        <v>0</v>
      </c>
      <c r="J8426">
        <v>0</v>
      </c>
      <c r="K8426">
        <v>0</v>
      </c>
      <c r="L8426">
        <v>0</v>
      </c>
      <c r="M8426" t="s">
        <v>6250</v>
      </c>
    </row>
    <row r="8427" spans="1:13">
      <c r="A8427" s="13">
        <f t="shared" si="131"/>
        <v>2</v>
      </c>
      <c r="B8427">
        <v>3013788</v>
      </c>
      <c r="C8427">
        <v>1400</v>
      </c>
      <c r="D8427">
        <v>1500</v>
      </c>
      <c r="E8427"/>
      <c r="F8427" t="s">
        <v>253</v>
      </c>
      <c r="G8427">
        <v>2</v>
      </c>
      <c r="H8427">
        <v>0</v>
      </c>
      <c r="I8427">
        <v>0</v>
      </c>
      <c r="J8427">
        <v>0</v>
      </c>
      <c r="K8427">
        <v>0</v>
      </c>
      <c r="L8427">
        <v>0</v>
      </c>
      <c r="M8427" t="s">
        <v>6251</v>
      </c>
    </row>
    <row r="8428" spans="1:13">
      <c r="A8428" s="13">
        <f t="shared" si="131"/>
        <v>2</v>
      </c>
      <c r="B8428">
        <v>3013789</v>
      </c>
      <c r="C8428">
        <v>1400</v>
      </c>
      <c r="D8428">
        <v>1500</v>
      </c>
      <c r="E8428"/>
      <c r="F8428" t="s">
        <v>253</v>
      </c>
      <c r="G8428">
        <v>2</v>
      </c>
      <c r="H8428">
        <v>0</v>
      </c>
      <c r="I8428">
        <v>0</v>
      </c>
      <c r="J8428">
        <v>0</v>
      </c>
      <c r="K8428">
        <v>0</v>
      </c>
      <c r="L8428">
        <v>0</v>
      </c>
      <c r="M8428" t="s">
        <v>6252</v>
      </c>
    </row>
    <row r="8429" spans="1:13">
      <c r="A8429" s="13">
        <f t="shared" si="131"/>
        <v>1</v>
      </c>
      <c r="B8429">
        <v>3013790</v>
      </c>
      <c r="C8429">
        <v>1400</v>
      </c>
      <c r="D8429">
        <v>1500</v>
      </c>
      <c r="E8429"/>
      <c r="F8429" t="s">
        <v>253</v>
      </c>
      <c r="G8429">
        <v>1</v>
      </c>
      <c r="H8429">
        <v>0</v>
      </c>
      <c r="I8429">
        <v>0</v>
      </c>
      <c r="J8429">
        <v>0</v>
      </c>
      <c r="K8429">
        <v>0</v>
      </c>
      <c r="L8429">
        <v>0</v>
      </c>
      <c r="M8429" t="s">
        <v>6253</v>
      </c>
    </row>
    <row r="8430" spans="1:13">
      <c r="A8430" s="13">
        <f t="shared" si="131"/>
        <v>1</v>
      </c>
      <c r="B8430">
        <v>3013791</v>
      </c>
      <c r="C8430">
        <v>1400</v>
      </c>
      <c r="D8430">
        <v>1500</v>
      </c>
      <c r="E8430"/>
      <c r="F8430" t="s">
        <v>253</v>
      </c>
      <c r="G8430">
        <v>1</v>
      </c>
      <c r="H8430">
        <v>0</v>
      </c>
      <c r="I8430">
        <v>0</v>
      </c>
      <c r="J8430">
        <v>0</v>
      </c>
      <c r="K8430">
        <v>0</v>
      </c>
      <c r="L8430">
        <v>0</v>
      </c>
      <c r="M8430" t="s">
        <v>8453</v>
      </c>
    </row>
    <row r="8431" spans="1:13">
      <c r="A8431" s="13">
        <f t="shared" si="131"/>
        <v>1</v>
      </c>
      <c r="B8431">
        <v>3013792</v>
      </c>
      <c r="C8431">
        <v>1400</v>
      </c>
      <c r="D8431">
        <v>1500</v>
      </c>
      <c r="E8431"/>
      <c r="F8431" t="s">
        <v>253</v>
      </c>
      <c r="G8431">
        <v>1</v>
      </c>
      <c r="H8431">
        <v>0</v>
      </c>
      <c r="I8431">
        <v>0</v>
      </c>
      <c r="J8431">
        <v>0</v>
      </c>
      <c r="K8431">
        <v>0</v>
      </c>
      <c r="L8431">
        <v>0</v>
      </c>
      <c r="M8431" t="s">
        <v>6254</v>
      </c>
    </row>
    <row r="8432" spans="1:13">
      <c r="A8432" s="13">
        <f t="shared" si="131"/>
        <v>34</v>
      </c>
      <c r="B8432">
        <v>3013793</v>
      </c>
      <c r="C8432">
        <v>1380</v>
      </c>
      <c r="D8432">
        <v>1500</v>
      </c>
      <c r="E8432"/>
      <c r="F8432" t="s">
        <v>253</v>
      </c>
      <c r="G8432">
        <v>34</v>
      </c>
      <c r="H8432">
        <v>0</v>
      </c>
      <c r="I8432">
        <v>0</v>
      </c>
      <c r="J8432">
        <v>0</v>
      </c>
      <c r="K8432">
        <v>0</v>
      </c>
      <c r="L8432">
        <v>0</v>
      </c>
      <c r="M8432" t="s">
        <v>6255</v>
      </c>
    </row>
    <row r="8433" spans="1:13">
      <c r="A8433" s="13">
        <f t="shared" si="131"/>
        <v>40</v>
      </c>
      <c r="B8433">
        <v>3013794</v>
      </c>
      <c r="C8433">
        <v>1380</v>
      </c>
      <c r="D8433">
        <v>1500</v>
      </c>
      <c r="E8433"/>
      <c r="F8433" t="s">
        <v>253</v>
      </c>
      <c r="G8433">
        <v>40</v>
      </c>
      <c r="H8433">
        <v>0</v>
      </c>
      <c r="I8433">
        <v>0</v>
      </c>
      <c r="J8433">
        <v>0</v>
      </c>
      <c r="K8433">
        <v>0</v>
      </c>
      <c r="L8433">
        <v>0</v>
      </c>
      <c r="M8433" t="s">
        <v>6256</v>
      </c>
    </row>
    <row r="8434" spans="1:13">
      <c r="A8434" s="13">
        <f t="shared" si="131"/>
        <v>46</v>
      </c>
      <c r="B8434">
        <v>3013795</v>
      </c>
      <c r="C8434">
        <v>1380</v>
      </c>
      <c r="D8434">
        <v>1500</v>
      </c>
      <c r="E8434"/>
      <c r="F8434" t="s">
        <v>253</v>
      </c>
      <c r="G8434">
        <v>46</v>
      </c>
      <c r="H8434">
        <v>0</v>
      </c>
      <c r="I8434">
        <v>0</v>
      </c>
      <c r="J8434">
        <v>0</v>
      </c>
      <c r="K8434">
        <v>0</v>
      </c>
      <c r="L8434">
        <v>0</v>
      </c>
      <c r="M8434" t="s">
        <v>6257</v>
      </c>
    </row>
    <row r="8435" spans="1:13">
      <c r="A8435" s="13">
        <f t="shared" si="131"/>
        <v>4</v>
      </c>
      <c r="B8435">
        <v>3013796</v>
      </c>
      <c r="C8435">
        <v>1380</v>
      </c>
      <c r="D8435">
        <v>1500</v>
      </c>
      <c r="E8435"/>
      <c r="F8435" t="s">
        <v>253</v>
      </c>
      <c r="G8435">
        <v>4</v>
      </c>
      <c r="H8435">
        <v>0</v>
      </c>
      <c r="I8435">
        <v>0</v>
      </c>
      <c r="J8435">
        <v>0</v>
      </c>
      <c r="K8435">
        <v>0</v>
      </c>
      <c r="L8435">
        <v>0</v>
      </c>
      <c r="M8435" t="s">
        <v>6258</v>
      </c>
    </row>
    <row r="8436" spans="1:13">
      <c r="A8436" s="13">
        <f t="shared" si="131"/>
        <v>2</v>
      </c>
      <c r="B8436">
        <v>3013797</v>
      </c>
      <c r="C8436">
        <v>1380</v>
      </c>
      <c r="D8436">
        <v>1501</v>
      </c>
      <c r="E8436"/>
      <c r="F8436" t="s">
        <v>253</v>
      </c>
      <c r="G8436">
        <v>2</v>
      </c>
      <c r="H8436">
        <v>0</v>
      </c>
      <c r="I8436">
        <v>0</v>
      </c>
      <c r="J8436">
        <v>0</v>
      </c>
      <c r="K8436">
        <v>0</v>
      </c>
      <c r="L8436">
        <v>0</v>
      </c>
      <c r="M8436" t="s">
        <v>6259</v>
      </c>
    </row>
    <row r="8437" spans="1:13">
      <c r="A8437" s="13">
        <f t="shared" si="131"/>
        <v>2</v>
      </c>
      <c r="B8437">
        <v>3013798</v>
      </c>
      <c r="C8437">
        <v>1380</v>
      </c>
      <c r="D8437">
        <v>1501</v>
      </c>
      <c r="E8437"/>
      <c r="F8437" t="s">
        <v>253</v>
      </c>
      <c r="G8437">
        <v>2</v>
      </c>
      <c r="H8437">
        <v>0</v>
      </c>
      <c r="I8437">
        <v>0</v>
      </c>
      <c r="J8437">
        <v>0</v>
      </c>
      <c r="K8437">
        <v>0</v>
      </c>
      <c r="L8437">
        <v>0</v>
      </c>
      <c r="M8437" t="s">
        <v>6260</v>
      </c>
    </row>
    <row r="8438" spans="1:13">
      <c r="A8438" s="13">
        <f t="shared" si="131"/>
        <v>39</v>
      </c>
      <c r="B8438">
        <v>3013799</v>
      </c>
      <c r="C8438">
        <v>1380</v>
      </c>
      <c r="D8438">
        <v>1500</v>
      </c>
      <c r="E8438"/>
      <c r="F8438" t="s">
        <v>253</v>
      </c>
      <c r="G8438">
        <v>39</v>
      </c>
      <c r="H8438">
        <v>0</v>
      </c>
      <c r="I8438">
        <v>0</v>
      </c>
      <c r="J8438">
        <v>0</v>
      </c>
      <c r="K8438">
        <v>0</v>
      </c>
      <c r="L8438">
        <v>0</v>
      </c>
      <c r="M8438" t="s">
        <v>8650</v>
      </c>
    </row>
    <row r="8439" spans="1:13">
      <c r="A8439" s="13">
        <f t="shared" si="131"/>
        <v>4</v>
      </c>
      <c r="B8439">
        <v>3013800</v>
      </c>
      <c r="C8439">
        <v>1380</v>
      </c>
      <c r="D8439">
        <v>1501</v>
      </c>
      <c r="E8439"/>
      <c r="F8439" t="s">
        <v>253</v>
      </c>
      <c r="G8439">
        <v>4</v>
      </c>
      <c r="H8439">
        <v>0</v>
      </c>
      <c r="I8439">
        <v>0</v>
      </c>
      <c r="J8439">
        <v>0</v>
      </c>
      <c r="K8439">
        <v>0</v>
      </c>
      <c r="L8439">
        <v>0</v>
      </c>
      <c r="M8439" t="s">
        <v>6261</v>
      </c>
    </row>
    <row r="8440" spans="1:13">
      <c r="A8440" s="13">
        <f t="shared" si="131"/>
        <v>4</v>
      </c>
      <c r="B8440">
        <v>3013801</v>
      </c>
      <c r="C8440">
        <v>1380</v>
      </c>
      <c r="D8440">
        <v>1501</v>
      </c>
      <c r="E8440"/>
      <c r="F8440" t="s">
        <v>253</v>
      </c>
      <c r="G8440">
        <v>4</v>
      </c>
      <c r="H8440">
        <v>0</v>
      </c>
      <c r="I8440">
        <v>0</v>
      </c>
      <c r="J8440">
        <v>0</v>
      </c>
      <c r="K8440">
        <v>0</v>
      </c>
      <c r="L8440">
        <v>0</v>
      </c>
      <c r="M8440" t="s">
        <v>6262</v>
      </c>
    </row>
    <row r="8441" spans="1:13">
      <c r="A8441" s="13">
        <f t="shared" si="131"/>
        <v>4</v>
      </c>
      <c r="B8441">
        <v>3013803</v>
      </c>
      <c r="C8441">
        <v>1380</v>
      </c>
      <c r="D8441">
        <v>1500</v>
      </c>
      <c r="E8441"/>
      <c r="F8441" t="s">
        <v>253</v>
      </c>
      <c r="G8441">
        <v>4</v>
      </c>
      <c r="H8441">
        <v>0</v>
      </c>
      <c r="I8441">
        <v>0</v>
      </c>
      <c r="J8441">
        <v>0</v>
      </c>
      <c r="K8441">
        <v>0</v>
      </c>
      <c r="L8441">
        <v>0</v>
      </c>
      <c r="M8441" t="s">
        <v>6263</v>
      </c>
    </row>
    <row r="8442" spans="1:13">
      <c r="A8442" s="13">
        <f t="shared" si="131"/>
        <v>2</v>
      </c>
      <c r="B8442">
        <v>3013804</v>
      </c>
      <c r="C8442">
        <v>1380</v>
      </c>
      <c r="D8442">
        <v>1500</v>
      </c>
      <c r="E8442"/>
      <c r="F8442" t="s">
        <v>253</v>
      </c>
      <c r="G8442">
        <v>2</v>
      </c>
      <c r="H8442">
        <v>0</v>
      </c>
      <c r="I8442">
        <v>0</v>
      </c>
      <c r="J8442">
        <v>0</v>
      </c>
      <c r="K8442">
        <v>0</v>
      </c>
      <c r="L8442">
        <v>0</v>
      </c>
      <c r="M8442" t="s">
        <v>6264</v>
      </c>
    </row>
    <row r="8443" spans="1:13">
      <c r="A8443" s="13">
        <f t="shared" si="131"/>
        <v>4</v>
      </c>
      <c r="B8443">
        <v>3013805</v>
      </c>
      <c r="C8443">
        <v>1380</v>
      </c>
      <c r="D8443">
        <v>1501</v>
      </c>
      <c r="E8443"/>
      <c r="F8443" t="s">
        <v>253</v>
      </c>
      <c r="G8443">
        <v>4</v>
      </c>
      <c r="H8443">
        <v>0</v>
      </c>
      <c r="I8443">
        <v>0</v>
      </c>
      <c r="J8443">
        <v>0</v>
      </c>
      <c r="K8443">
        <v>0</v>
      </c>
      <c r="L8443">
        <v>0</v>
      </c>
      <c r="M8443" t="s">
        <v>6265</v>
      </c>
    </row>
    <row r="8444" spans="1:13">
      <c r="A8444" s="13">
        <f t="shared" si="131"/>
        <v>4</v>
      </c>
      <c r="B8444">
        <v>3013806</v>
      </c>
      <c r="C8444">
        <v>1380</v>
      </c>
      <c r="D8444">
        <v>1501</v>
      </c>
      <c r="E8444"/>
      <c r="F8444" t="s">
        <v>253</v>
      </c>
      <c r="G8444">
        <v>4</v>
      </c>
      <c r="H8444">
        <v>0</v>
      </c>
      <c r="I8444">
        <v>0</v>
      </c>
      <c r="J8444">
        <v>0</v>
      </c>
      <c r="K8444">
        <v>0</v>
      </c>
      <c r="L8444">
        <v>0</v>
      </c>
      <c r="M8444" t="s">
        <v>6266</v>
      </c>
    </row>
    <row r="8445" spans="1:13">
      <c r="A8445" s="13">
        <f t="shared" si="131"/>
        <v>4</v>
      </c>
      <c r="B8445">
        <v>3013807</v>
      </c>
      <c r="C8445">
        <v>1380</v>
      </c>
      <c r="D8445">
        <v>1501</v>
      </c>
      <c r="E8445"/>
      <c r="F8445" t="s">
        <v>253</v>
      </c>
      <c r="G8445">
        <v>4</v>
      </c>
      <c r="H8445">
        <v>0</v>
      </c>
      <c r="I8445">
        <v>0</v>
      </c>
      <c r="J8445">
        <v>0</v>
      </c>
      <c r="K8445">
        <v>0</v>
      </c>
      <c r="L8445">
        <v>0</v>
      </c>
      <c r="M8445" t="s">
        <v>6267</v>
      </c>
    </row>
    <row r="8446" spans="1:13">
      <c r="A8446" s="13">
        <f t="shared" si="131"/>
        <v>4</v>
      </c>
      <c r="B8446">
        <v>3013808</v>
      </c>
      <c r="C8446">
        <v>1380</v>
      </c>
      <c r="D8446">
        <v>1501</v>
      </c>
      <c r="E8446"/>
      <c r="F8446" t="s">
        <v>253</v>
      </c>
      <c r="G8446">
        <v>4</v>
      </c>
      <c r="H8446">
        <v>0</v>
      </c>
      <c r="I8446">
        <v>0</v>
      </c>
      <c r="J8446">
        <v>0</v>
      </c>
      <c r="K8446">
        <v>0</v>
      </c>
      <c r="L8446">
        <v>0</v>
      </c>
      <c r="M8446" t="s">
        <v>6268</v>
      </c>
    </row>
    <row r="8447" spans="1:13">
      <c r="A8447" s="13">
        <f t="shared" si="131"/>
        <v>4</v>
      </c>
      <c r="B8447">
        <v>3013809</v>
      </c>
      <c r="C8447">
        <v>1380</v>
      </c>
      <c r="D8447">
        <v>1501</v>
      </c>
      <c r="E8447"/>
      <c r="F8447" t="s">
        <v>253</v>
      </c>
      <c r="G8447">
        <v>4</v>
      </c>
      <c r="H8447">
        <v>0</v>
      </c>
      <c r="I8447">
        <v>0</v>
      </c>
      <c r="J8447">
        <v>0</v>
      </c>
      <c r="K8447">
        <v>0</v>
      </c>
      <c r="L8447">
        <v>0</v>
      </c>
      <c r="M8447" t="s">
        <v>6269</v>
      </c>
    </row>
    <row r="8448" spans="1:13">
      <c r="A8448" s="13">
        <f t="shared" si="131"/>
        <v>3</v>
      </c>
      <c r="B8448">
        <v>3013810</v>
      </c>
      <c r="C8448">
        <v>1380</v>
      </c>
      <c r="D8448">
        <v>1500</v>
      </c>
      <c r="E8448"/>
      <c r="F8448" t="s">
        <v>253</v>
      </c>
      <c r="G8448">
        <v>3</v>
      </c>
      <c r="H8448">
        <v>0</v>
      </c>
      <c r="I8448">
        <v>0</v>
      </c>
      <c r="J8448">
        <v>0</v>
      </c>
      <c r="K8448">
        <v>0</v>
      </c>
      <c r="L8448">
        <v>0</v>
      </c>
      <c r="M8448" t="s">
        <v>6270</v>
      </c>
    </row>
    <row r="8449" spans="1:13">
      <c r="A8449" s="13">
        <f t="shared" si="131"/>
        <v>4</v>
      </c>
      <c r="B8449">
        <v>3013811</v>
      </c>
      <c r="C8449">
        <v>1380</v>
      </c>
      <c r="D8449">
        <v>1501</v>
      </c>
      <c r="E8449"/>
      <c r="F8449" t="s">
        <v>253</v>
      </c>
      <c r="G8449">
        <v>4</v>
      </c>
      <c r="H8449">
        <v>0</v>
      </c>
      <c r="I8449">
        <v>0</v>
      </c>
      <c r="J8449">
        <v>0</v>
      </c>
      <c r="K8449">
        <v>0</v>
      </c>
      <c r="L8449">
        <v>0</v>
      </c>
      <c r="M8449" t="s">
        <v>6271</v>
      </c>
    </row>
    <row r="8450" spans="1:13">
      <c r="A8450" s="13">
        <f t="shared" si="131"/>
        <v>2</v>
      </c>
      <c r="B8450">
        <v>3013812</v>
      </c>
      <c r="C8450">
        <v>1380</v>
      </c>
      <c r="D8450">
        <v>1501</v>
      </c>
      <c r="E8450"/>
      <c r="F8450" t="s">
        <v>253</v>
      </c>
      <c r="G8450">
        <v>2</v>
      </c>
      <c r="H8450">
        <v>0</v>
      </c>
      <c r="I8450">
        <v>0</v>
      </c>
      <c r="J8450">
        <v>0</v>
      </c>
      <c r="K8450">
        <v>0</v>
      </c>
      <c r="L8450">
        <v>0</v>
      </c>
      <c r="M8450" t="s">
        <v>6272</v>
      </c>
    </row>
    <row r="8451" spans="1:13">
      <c r="A8451" s="13">
        <f t="shared" ref="A8451:A8514" si="132">G8451+H8451+I8451</f>
        <v>4</v>
      </c>
      <c r="B8451">
        <v>3013813</v>
      </c>
      <c r="C8451">
        <v>1380</v>
      </c>
      <c r="D8451">
        <v>1501</v>
      </c>
      <c r="E8451"/>
      <c r="F8451" t="s">
        <v>253</v>
      </c>
      <c r="G8451">
        <v>4</v>
      </c>
      <c r="H8451">
        <v>0</v>
      </c>
      <c r="I8451">
        <v>0</v>
      </c>
      <c r="J8451">
        <v>0</v>
      </c>
      <c r="K8451">
        <v>0</v>
      </c>
      <c r="L8451">
        <v>0</v>
      </c>
      <c r="M8451" t="s">
        <v>6273</v>
      </c>
    </row>
    <row r="8452" spans="1:13">
      <c r="A8452" s="13">
        <f t="shared" si="132"/>
        <v>4</v>
      </c>
      <c r="B8452">
        <v>3013814</v>
      </c>
      <c r="C8452">
        <v>1380</v>
      </c>
      <c r="D8452">
        <v>1501</v>
      </c>
      <c r="E8452"/>
      <c r="F8452" t="s">
        <v>253</v>
      </c>
      <c r="G8452">
        <v>4</v>
      </c>
      <c r="H8452">
        <v>0</v>
      </c>
      <c r="I8452">
        <v>0</v>
      </c>
      <c r="J8452">
        <v>0</v>
      </c>
      <c r="K8452">
        <v>0</v>
      </c>
      <c r="L8452">
        <v>0</v>
      </c>
      <c r="M8452" t="s">
        <v>6274</v>
      </c>
    </row>
    <row r="8453" spans="1:13">
      <c r="A8453" s="13">
        <f t="shared" si="132"/>
        <v>4</v>
      </c>
      <c r="B8453">
        <v>3013815</v>
      </c>
      <c r="C8453">
        <v>1380</v>
      </c>
      <c r="D8453">
        <v>1501</v>
      </c>
      <c r="E8453"/>
      <c r="F8453" t="s">
        <v>253</v>
      </c>
      <c r="G8453">
        <v>4</v>
      </c>
      <c r="H8453">
        <v>0</v>
      </c>
      <c r="I8453">
        <v>0</v>
      </c>
      <c r="J8453">
        <v>0</v>
      </c>
      <c r="K8453">
        <v>0</v>
      </c>
      <c r="L8453">
        <v>0</v>
      </c>
      <c r="M8453" t="s">
        <v>6275</v>
      </c>
    </row>
    <row r="8454" spans="1:13">
      <c r="A8454" s="13">
        <f t="shared" si="132"/>
        <v>4</v>
      </c>
      <c r="B8454">
        <v>3013816</v>
      </c>
      <c r="C8454">
        <v>1380</v>
      </c>
      <c r="D8454">
        <v>1501</v>
      </c>
      <c r="E8454"/>
      <c r="F8454" t="s">
        <v>253</v>
      </c>
      <c r="G8454">
        <v>4</v>
      </c>
      <c r="H8454">
        <v>0</v>
      </c>
      <c r="I8454">
        <v>0</v>
      </c>
      <c r="J8454">
        <v>0</v>
      </c>
      <c r="K8454">
        <v>0</v>
      </c>
      <c r="L8454">
        <v>0</v>
      </c>
      <c r="M8454" t="s">
        <v>6276</v>
      </c>
    </row>
    <row r="8455" spans="1:13">
      <c r="A8455" s="13">
        <f t="shared" si="132"/>
        <v>1</v>
      </c>
      <c r="B8455">
        <v>3013817</v>
      </c>
      <c r="C8455">
        <v>1380</v>
      </c>
      <c r="D8455">
        <v>1501</v>
      </c>
      <c r="E8455"/>
      <c r="F8455" t="s">
        <v>253</v>
      </c>
      <c r="G8455">
        <v>1</v>
      </c>
      <c r="H8455">
        <v>0</v>
      </c>
      <c r="I8455">
        <v>0</v>
      </c>
      <c r="J8455">
        <v>0</v>
      </c>
      <c r="K8455">
        <v>0</v>
      </c>
      <c r="L8455">
        <v>0</v>
      </c>
      <c r="M8455" t="s">
        <v>6277</v>
      </c>
    </row>
    <row r="8456" spans="1:13">
      <c r="A8456" s="13">
        <f t="shared" si="132"/>
        <v>1</v>
      </c>
      <c r="B8456">
        <v>3013818</v>
      </c>
      <c r="C8456">
        <v>1380</v>
      </c>
      <c r="D8456">
        <v>1501</v>
      </c>
      <c r="E8456"/>
      <c r="F8456" t="s">
        <v>253</v>
      </c>
      <c r="G8456">
        <v>1</v>
      </c>
      <c r="H8456">
        <v>0</v>
      </c>
      <c r="I8456">
        <v>0</v>
      </c>
      <c r="J8456">
        <v>0</v>
      </c>
      <c r="K8456">
        <v>0</v>
      </c>
      <c r="L8456">
        <v>0</v>
      </c>
      <c r="M8456" t="s">
        <v>6278</v>
      </c>
    </row>
    <row r="8457" spans="1:13">
      <c r="A8457" s="13">
        <f t="shared" si="132"/>
        <v>1</v>
      </c>
      <c r="B8457">
        <v>3013819</v>
      </c>
      <c r="C8457">
        <v>1380</v>
      </c>
      <c r="D8457">
        <v>1501</v>
      </c>
      <c r="E8457"/>
      <c r="F8457" t="s">
        <v>253</v>
      </c>
      <c r="G8457">
        <v>1</v>
      </c>
      <c r="H8457">
        <v>0</v>
      </c>
      <c r="I8457">
        <v>0</v>
      </c>
      <c r="J8457">
        <v>0</v>
      </c>
      <c r="K8457">
        <v>0</v>
      </c>
      <c r="L8457">
        <v>0</v>
      </c>
      <c r="M8457" t="s">
        <v>6279</v>
      </c>
    </row>
    <row r="8458" spans="1:13">
      <c r="A8458" s="13">
        <f t="shared" si="132"/>
        <v>1</v>
      </c>
      <c r="B8458">
        <v>3013820</v>
      </c>
      <c r="C8458">
        <v>1380</v>
      </c>
      <c r="D8458">
        <v>1501</v>
      </c>
      <c r="E8458"/>
      <c r="F8458" t="s">
        <v>253</v>
      </c>
      <c r="G8458">
        <v>1</v>
      </c>
      <c r="H8458">
        <v>0</v>
      </c>
      <c r="I8458">
        <v>0</v>
      </c>
      <c r="J8458">
        <v>0</v>
      </c>
      <c r="K8458">
        <v>0</v>
      </c>
      <c r="L8458">
        <v>0</v>
      </c>
      <c r="M8458" t="s">
        <v>6280</v>
      </c>
    </row>
    <row r="8459" spans="1:13">
      <c r="A8459" s="13">
        <f t="shared" si="132"/>
        <v>1</v>
      </c>
      <c r="B8459">
        <v>3013821</v>
      </c>
      <c r="C8459">
        <v>1380</v>
      </c>
      <c r="D8459">
        <v>1500</v>
      </c>
      <c r="E8459"/>
      <c r="F8459" t="s">
        <v>253</v>
      </c>
      <c r="G8459">
        <v>1</v>
      </c>
      <c r="H8459">
        <v>0</v>
      </c>
      <c r="I8459">
        <v>0</v>
      </c>
      <c r="J8459">
        <v>0</v>
      </c>
      <c r="K8459">
        <v>0</v>
      </c>
      <c r="L8459">
        <v>0</v>
      </c>
      <c r="M8459" t="s">
        <v>6281</v>
      </c>
    </row>
    <row r="8460" spans="1:13">
      <c r="A8460" s="13">
        <f t="shared" si="132"/>
        <v>2</v>
      </c>
      <c r="B8460">
        <v>3013822</v>
      </c>
      <c r="C8460">
        <v>1380</v>
      </c>
      <c r="D8460">
        <v>1501</v>
      </c>
      <c r="E8460"/>
      <c r="F8460" t="s">
        <v>253</v>
      </c>
      <c r="G8460">
        <v>2</v>
      </c>
      <c r="H8460">
        <v>0</v>
      </c>
      <c r="I8460">
        <v>0</v>
      </c>
      <c r="J8460">
        <v>0</v>
      </c>
      <c r="K8460">
        <v>0</v>
      </c>
      <c r="L8460">
        <v>0</v>
      </c>
      <c r="M8460" t="s">
        <v>6282</v>
      </c>
    </row>
    <row r="8461" spans="1:13">
      <c r="A8461" s="13">
        <f t="shared" si="132"/>
        <v>2</v>
      </c>
      <c r="B8461">
        <v>3013823</v>
      </c>
      <c r="C8461">
        <v>1380</v>
      </c>
      <c r="D8461">
        <v>1501</v>
      </c>
      <c r="E8461"/>
      <c r="F8461" t="s">
        <v>253</v>
      </c>
      <c r="G8461">
        <v>2</v>
      </c>
      <c r="H8461">
        <v>0</v>
      </c>
      <c r="I8461">
        <v>0</v>
      </c>
      <c r="J8461">
        <v>0</v>
      </c>
      <c r="K8461">
        <v>0</v>
      </c>
      <c r="L8461">
        <v>0</v>
      </c>
      <c r="M8461" t="s">
        <v>6283</v>
      </c>
    </row>
    <row r="8462" spans="1:13">
      <c r="A8462" s="13">
        <f t="shared" si="132"/>
        <v>2</v>
      </c>
      <c r="B8462">
        <v>3013824</v>
      </c>
      <c r="C8462">
        <v>1380</v>
      </c>
      <c r="D8462">
        <v>1501</v>
      </c>
      <c r="E8462"/>
      <c r="F8462" t="s">
        <v>253</v>
      </c>
      <c r="G8462">
        <v>2</v>
      </c>
      <c r="H8462">
        <v>0</v>
      </c>
      <c r="I8462">
        <v>0</v>
      </c>
      <c r="J8462">
        <v>0</v>
      </c>
      <c r="K8462">
        <v>0</v>
      </c>
      <c r="L8462">
        <v>0</v>
      </c>
      <c r="M8462" t="s">
        <v>6284</v>
      </c>
    </row>
    <row r="8463" spans="1:13">
      <c r="A8463" s="13">
        <f t="shared" si="132"/>
        <v>1</v>
      </c>
      <c r="B8463">
        <v>3013825</v>
      </c>
      <c r="C8463">
        <v>1380</v>
      </c>
      <c r="D8463">
        <v>1501</v>
      </c>
      <c r="E8463"/>
      <c r="F8463" t="s">
        <v>253</v>
      </c>
      <c r="G8463">
        <v>1</v>
      </c>
      <c r="H8463">
        <v>0</v>
      </c>
      <c r="I8463">
        <v>0</v>
      </c>
      <c r="J8463">
        <v>0</v>
      </c>
      <c r="K8463">
        <v>0</v>
      </c>
      <c r="L8463">
        <v>0</v>
      </c>
      <c r="M8463" t="s">
        <v>6285</v>
      </c>
    </row>
    <row r="8464" spans="1:13">
      <c r="A8464" s="13">
        <f t="shared" si="132"/>
        <v>1</v>
      </c>
      <c r="B8464">
        <v>3013826</v>
      </c>
      <c r="C8464">
        <v>1380</v>
      </c>
      <c r="D8464">
        <v>1501</v>
      </c>
      <c r="E8464"/>
      <c r="F8464" t="s">
        <v>253</v>
      </c>
      <c r="G8464">
        <v>1</v>
      </c>
      <c r="H8464">
        <v>0</v>
      </c>
      <c r="I8464">
        <v>0</v>
      </c>
      <c r="J8464">
        <v>0</v>
      </c>
      <c r="K8464">
        <v>0</v>
      </c>
      <c r="L8464">
        <v>0</v>
      </c>
      <c r="M8464" t="s">
        <v>6286</v>
      </c>
    </row>
    <row r="8465" spans="1:13">
      <c r="A8465" s="13">
        <f t="shared" si="132"/>
        <v>54</v>
      </c>
      <c r="B8465">
        <v>3013827</v>
      </c>
      <c r="C8465">
        <v>1380</v>
      </c>
      <c r="D8465">
        <v>1501</v>
      </c>
      <c r="E8465"/>
      <c r="F8465" t="s">
        <v>253</v>
      </c>
      <c r="G8465">
        <v>54</v>
      </c>
      <c r="H8465">
        <v>0</v>
      </c>
      <c r="I8465">
        <v>0</v>
      </c>
      <c r="J8465">
        <v>0</v>
      </c>
      <c r="K8465">
        <v>0</v>
      </c>
      <c r="L8465">
        <v>0</v>
      </c>
      <c r="M8465" t="s">
        <v>6287</v>
      </c>
    </row>
    <row r="8466" spans="1:13">
      <c r="A8466" s="13">
        <f t="shared" si="132"/>
        <v>54</v>
      </c>
      <c r="B8466">
        <v>3013828</v>
      </c>
      <c r="C8466">
        <v>1380</v>
      </c>
      <c r="D8466">
        <v>1501</v>
      </c>
      <c r="E8466"/>
      <c r="F8466" t="s">
        <v>253</v>
      </c>
      <c r="G8466">
        <v>54</v>
      </c>
      <c r="H8466">
        <v>0</v>
      </c>
      <c r="I8466">
        <v>0</v>
      </c>
      <c r="J8466">
        <v>0</v>
      </c>
      <c r="K8466">
        <v>0</v>
      </c>
      <c r="L8466">
        <v>0</v>
      </c>
      <c r="M8466" t="s">
        <v>6288</v>
      </c>
    </row>
    <row r="8467" spans="1:13">
      <c r="A8467" s="13">
        <f t="shared" si="132"/>
        <v>2</v>
      </c>
      <c r="B8467">
        <v>3013829</v>
      </c>
      <c r="C8467">
        <v>1380</v>
      </c>
      <c r="D8467">
        <v>1500</v>
      </c>
      <c r="E8467"/>
      <c r="F8467" t="s">
        <v>253</v>
      </c>
      <c r="G8467">
        <v>2</v>
      </c>
      <c r="H8467">
        <v>0</v>
      </c>
      <c r="I8467">
        <v>0</v>
      </c>
      <c r="J8467">
        <v>0</v>
      </c>
      <c r="K8467">
        <v>0</v>
      </c>
      <c r="L8467">
        <v>0</v>
      </c>
      <c r="M8467" t="s">
        <v>6289</v>
      </c>
    </row>
    <row r="8468" spans="1:13">
      <c r="A8468" s="13">
        <f t="shared" si="132"/>
        <v>2</v>
      </c>
      <c r="B8468">
        <v>3013830</v>
      </c>
      <c r="C8468">
        <v>1380</v>
      </c>
      <c r="D8468">
        <v>1501</v>
      </c>
      <c r="E8468"/>
      <c r="F8468" t="s">
        <v>253</v>
      </c>
      <c r="G8468">
        <v>2</v>
      </c>
      <c r="H8468">
        <v>0</v>
      </c>
      <c r="I8468">
        <v>0</v>
      </c>
      <c r="J8468">
        <v>0</v>
      </c>
      <c r="K8468">
        <v>0</v>
      </c>
      <c r="L8468">
        <v>0</v>
      </c>
      <c r="M8468" t="s">
        <v>6290</v>
      </c>
    </row>
    <row r="8469" spans="1:13">
      <c r="A8469" s="13">
        <f t="shared" si="132"/>
        <v>2</v>
      </c>
      <c r="B8469">
        <v>3013831</v>
      </c>
      <c r="C8469">
        <v>1380</v>
      </c>
      <c r="D8469">
        <v>1501</v>
      </c>
      <c r="E8469"/>
      <c r="F8469" t="s">
        <v>253</v>
      </c>
      <c r="G8469">
        <v>2</v>
      </c>
      <c r="H8469">
        <v>0</v>
      </c>
      <c r="I8469">
        <v>0</v>
      </c>
      <c r="J8469">
        <v>0</v>
      </c>
      <c r="K8469">
        <v>0</v>
      </c>
      <c r="L8469">
        <v>0</v>
      </c>
      <c r="M8469" t="s">
        <v>6291</v>
      </c>
    </row>
    <row r="8470" spans="1:13">
      <c r="A8470" s="13">
        <f t="shared" si="132"/>
        <v>1</v>
      </c>
      <c r="B8470">
        <v>3013832</v>
      </c>
      <c r="C8470">
        <v>1380</v>
      </c>
      <c r="D8470">
        <v>1500</v>
      </c>
      <c r="E8470"/>
      <c r="F8470" t="s">
        <v>253</v>
      </c>
      <c r="G8470">
        <v>1</v>
      </c>
      <c r="H8470">
        <v>0</v>
      </c>
      <c r="I8470">
        <v>0</v>
      </c>
      <c r="J8470">
        <v>0</v>
      </c>
      <c r="K8470">
        <v>0</v>
      </c>
      <c r="L8470">
        <v>0</v>
      </c>
      <c r="M8470" t="s">
        <v>6292</v>
      </c>
    </row>
    <row r="8471" spans="1:13">
      <c r="A8471" s="13">
        <f t="shared" si="132"/>
        <v>4</v>
      </c>
      <c r="B8471">
        <v>3013833</v>
      </c>
      <c r="C8471">
        <v>1380</v>
      </c>
      <c r="D8471">
        <v>1500</v>
      </c>
      <c r="E8471"/>
      <c r="F8471" t="s">
        <v>253</v>
      </c>
      <c r="G8471">
        <v>4</v>
      </c>
      <c r="H8471">
        <v>0</v>
      </c>
      <c r="I8471">
        <v>0</v>
      </c>
      <c r="J8471">
        <v>0</v>
      </c>
      <c r="K8471">
        <v>0</v>
      </c>
      <c r="L8471">
        <v>0</v>
      </c>
      <c r="M8471" t="s">
        <v>6293</v>
      </c>
    </row>
    <row r="8472" spans="1:13">
      <c r="A8472" s="13">
        <f t="shared" si="132"/>
        <v>1</v>
      </c>
      <c r="B8472">
        <v>3013834</v>
      </c>
      <c r="C8472">
        <v>1380</v>
      </c>
      <c r="D8472">
        <v>1500</v>
      </c>
      <c r="E8472"/>
      <c r="F8472" t="s">
        <v>253</v>
      </c>
      <c r="G8472">
        <v>1</v>
      </c>
      <c r="H8472">
        <v>0</v>
      </c>
      <c r="I8472">
        <v>0</v>
      </c>
      <c r="J8472">
        <v>0</v>
      </c>
      <c r="K8472">
        <v>0</v>
      </c>
      <c r="L8472">
        <v>0</v>
      </c>
      <c r="M8472" t="s">
        <v>7881</v>
      </c>
    </row>
    <row r="8473" spans="1:13">
      <c r="A8473" s="13">
        <f t="shared" si="132"/>
        <v>4</v>
      </c>
      <c r="B8473">
        <v>3013835</v>
      </c>
      <c r="C8473">
        <v>1380</v>
      </c>
      <c r="D8473">
        <v>1501</v>
      </c>
      <c r="E8473"/>
      <c r="F8473" t="s">
        <v>253</v>
      </c>
      <c r="G8473">
        <v>4</v>
      </c>
      <c r="H8473">
        <v>0</v>
      </c>
      <c r="I8473">
        <v>0</v>
      </c>
      <c r="J8473">
        <v>0</v>
      </c>
      <c r="K8473">
        <v>0</v>
      </c>
      <c r="L8473">
        <v>0</v>
      </c>
      <c r="M8473" t="s">
        <v>6294</v>
      </c>
    </row>
    <row r="8474" spans="1:13">
      <c r="A8474" s="13">
        <f t="shared" si="132"/>
        <v>30</v>
      </c>
      <c r="B8474">
        <v>3013836</v>
      </c>
      <c r="C8474">
        <v>1380</v>
      </c>
      <c r="D8474">
        <v>1501</v>
      </c>
      <c r="E8474"/>
      <c r="F8474" t="s">
        <v>253</v>
      </c>
      <c r="G8474">
        <v>30</v>
      </c>
      <c r="H8474">
        <v>0</v>
      </c>
      <c r="I8474">
        <v>0</v>
      </c>
      <c r="J8474">
        <v>0</v>
      </c>
      <c r="K8474">
        <v>0</v>
      </c>
      <c r="L8474">
        <v>0</v>
      </c>
      <c r="M8474" t="s">
        <v>6295</v>
      </c>
    </row>
    <row r="8475" spans="1:13">
      <c r="A8475" s="13">
        <f t="shared" si="132"/>
        <v>8</v>
      </c>
      <c r="B8475">
        <v>3013837</v>
      </c>
      <c r="C8475">
        <v>1380</v>
      </c>
      <c r="D8475">
        <v>1500</v>
      </c>
      <c r="E8475"/>
      <c r="F8475" t="s">
        <v>253</v>
      </c>
      <c r="G8475">
        <v>8</v>
      </c>
      <c r="H8475">
        <v>0</v>
      </c>
      <c r="I8475">
        <v>0</v>
      </c>
      <c r="J8475">
        <v>0</v>
      </c>
      <c r="K8475">
        <v>0</v>
      </c>
      <c r="L8475">
        <v>0</v>
      </c>
      <c r="M8475" t="s">
        <v>6296</v>
      </c>
    </row>
    <row r="8476" spans="1:13">
      <c r="A8476" s="13">
        <f t="shared" si="132"/>
        <v>48</v>
      </c>
      <c r="B8476">
        <v>3013838</v>
      </c>
      <c r="C8476">
        <v>1380</v>
      </c>
      <c r="D8476">
        <v>1500</v>
      </c>
      <c r="E8476"/>
      <c r="F8476" t="s">
        <v>253</v>
      </c>
      <c r="G8476">
        <v>48</v>
      </c>
      <c r="H8476">
        <v>0</v>
      </c>
      <c r="I8476">
        <v>0</v>
      </c>
      <c r="J8476">
        <v>0</v>
      </c>
      <c r="K8476">
        <v>0</v>
      </c>
      <c r="L8476">
        <v>0</v>
      </c>
      <c r="M8476" t="s">
        <v>6297</v>
      </c>
    </row>
    <row r="8477" spans="1:13">
      <c r="A8477" s="13">
        <f t="shared" si="132"/>
        <v>2</v>
      </c>
      <c r="B8477">
        <v>3013839</v>
      </c>
      <c r="C8477">
        <v>1380</v>
      </c>
      <c r="D8477">
        <v>1500</v>
      </c>
      <c r="E8477"/>
      <c r="F8477" t="s">
        <v>253</v>
      </c>
      <c r="G8477">
        <v>2</v>
      </c>
      <c r="H8477">
        <v>0</v>
      </c>
      <c r="I8477">
        <v>0</v>
      </c>
      <c r="J8477">
        <v>0</v>
      </c>
      <c r="K8477">
        <v>0</v>
      </c>
      <c r="L8477">
        <v>0</v>
      </c>
      <c r="M8477" t="s">
        <v>6298</v>
      </c>
    </row>
    <row r="8478" spans="1:13">
      <c r="A8478" s="13">
        <f t="shared" si="132"/>
        <v>1</v>
      </c>
      <c r="B8478">
        <v>3013840</v>
      </c>
      <c r="C8478">
        <v>1380</v>
      </c>
      <c r="D8478">
        <v>1500</v>
      </c>
      <c r="E8478"/>
      <c r="F8478" t="s">
        <v>253</v>
      </c>
      <c r="G8478">
        <v>1</v>
      </c>
      <c r="H8478">
        <v>0</v>
      </c>
      <c r="I8478">
        <v>0</v>
      </c>
      <c r="J8478">
        <v>0</v>
      </c>
      <c r="K8478">
        <v>0</v>
      </c>
      <c r="L8478">
        <v>0</v>
      </c>
      <c r="M8478" t="s">
        <v>8543</v>
      </c>
    </row>
    <row r="8479" spans="1:13">
      <c r="A8479" s="13">
        <f t="shared" si="132"/>
        <v>1</v>
      </c>
      <c r="B8479">
        <v>3013841</v>
      </c>
      <c r="C8479">
        <v>1380</v>
      </c>
      <c r="D8479">
        <v>1500</v>
      </c>
      <c r="E8479"/>
      <c r="F8479" t="s">
        <v>253</v>
      </c>
      <c r="G8479">
        <v>1</v>
      </c>
      <c r="H8479">
        <v>0</v>
      </c>
      <c r="I8479">
        <v>0</v>
      </c>
      <c r="J8479">
        <v>0</v>
      </c>
      <c r="K8479">
        <v>0</v>
      </c>
      <c r="L8479">
        <v>0</v>
      </c>
      <c r="M8479" t="s">
        <v>8914</v>
      </c>
    </row>
    <row r="8480" spans="1:13">
      <c r="A8480" s="13">
        <f t="shared" si="132"/>
        <v>7</v>
      </c>
      <c r="B8480">
        <v>3013842</v>
      </c>
      <c r="C8480">
        <v>1380</v>
      </c>
      <c r="D8480">
        <v>1500</v>
      </c>
      <c r="E8480"/>
      <c r="F8480" t="s">
        <v>253</v>
      </c>
      <c r="G8480">
        <v>7</v>
      </c>
      <c r="H8480">
        <v>0</v>
      </c>
      <c r="I8480">
        <v>0</v>
      </c>
      <c r="J8480">
        <v>0</v>
      </c>
      <c r="K8480">
        <v>0</v>
      </c>
      <c r="L8480">
        <v>0</v>
      </c>
      <c r="M8480" t="s">
        <v>6299</v>
      </c>
    </row>
    <row r="8481" spans="1:13">
      <c r="A8481" s="13">
        <f t="shared" si="132"/>
        <v>4</v>
      </c>
      <c r="B8481">
        <v>3013843</v>
      </c>
      <c r="C8481">
        <v>1380</v>
      </c>
      <c r="D8481">
        <v>1501</v>
      </c>
      <c r="E8481"/>
      <c r="F8481" t="s">
        <v>253</v>
      </c>
      <c r="G8481">
        <v>4</v>
      </c>
      <c r="H8481">
        <v>0</v>
      </c>
      <c r="I8481">
        <v>0</v>
      </c>
      <c r="J8481">
        <v>0</v>
      </c>
      <c r="K8481">
        <v>0</v>
      </c>
      <c r="L8481">
        <v>0</v>
      </c>
      <c r="M8481" t="s">
        <v>6300</v>
      </c>
    </row>
    <row r="8482" spans="1:13">
      <c r="A8482" s="13">
        <f t="shared" si="132"/>
        <v>1</v>
      </c>
      <c r="B8482">
        <v>3013844</v>
      </c>
      <c r="C8482">
        <v>1380</v>
      </c>
      <c r="D8482">
        <v>1500</v>
      </c>
      <c r="E8482"/>
      <c r="F8482" t="s">
        <v>253</v>
      </c>
      <c r="G8482">
        <v>1</v>
      </c>
      <c r="H8482">
        <v>0</v>
      </c>
      <c r="I8482">
        <v>0</v>
      </c>
      <c r="J8482">
        <v>0</v>
      </c>
      <c r="K8482">
        <v>0</v>
      </c>
      <c r="L8482">
        <v>0</v>
      </c>
      <c r="M8482" t="s">
        <v>8675</v>
      </c>
    </row>
    <row r="8483" spans="1:13">
      <c r="A8483" s="13">
        <f t="shared" si="132"/>
        <v>1</v>
      </c>
      <c r="B8483">
        <v>3013846</v>
      </c>
      <c r="C8483">
        <v>1380</v>
      </c>
      <c r="D8483">
        <v>1500</v>
      </c>
      <c r="E8483"/>
      <c r="F8483" t="s">
        <v>253</v>
      </c>
      <c r="G8483">
        <v>1</v>
      </c>
      <c r="H8483">
        <v>0</v>
      </c>
      <c r="I8483">
        <v>0</v>
      </c>
      <c r="J8483">
        <v>0</v>
      </c>
      <c r="K8483">
        <v>0</v>
      </c>
      <c r="L8483">
        <v>0</v>
      </c>
      <c r="M8483" t="s">
        <v>6301</v>
      </c>
    </row>
    <row r="8484" spans="1:13">
      <c r="A8484" s="13">
        <f t="shared" si="132"/>
        <v>3</v>
      </c>
      <c r="B8484">
        <v>3013848</v>
      </c>
      <c r="C8484">
        <v>1380</v>
      </c>
      <c r="D8484">
        <v>1500</v>
      </c>
      <c r="E8484"/>
      <c r="F8484" t="s">
        <v>253</v>
      </c>
      <c r="G8484">
        <v>3</v>
      </c>
      <c r="H8484">
        <v>0</v>
      </c>
      <c r="I8484">
        <v>0</v>
      </c>
      <c r="J8484">
        <v>0</v>
      </c>
      <c r="K8484">
        <v>0</v>
      </c>
      <c r="L8484">
        <v>0</v>
      </c>
      <c r="M8484" t="s">
        <v>6302</v>
      </c>
    </row>
    <row r="8485" spans="1:13">
      <c r="A8485" s="13">
        <f t="shared" si="132"/>
        <v>2</v>
      </c>
      <c r="B8485">
        <v>3013849</v>
      </c>
      <c r="C8485">
        <v>1380</v>
      </c>
      <c r="D8485">
        <v>1500</v>
      </c>
      <c r="E8485"/>
      <c r="F8485" t="s">
        <v>253</v>
      </c>
      <c r="G8485">
        <v>2</v>
      </c>
      <c r="H8485">
        <v>0</v>
      </c>
      <c r="I8485">
        <v>0</v>
      </c>
      <c r="J8485">
        <v>0</v>
      </c>
      <c r="K8485">
        <v>0</v>
      </c>
      <c r="L8485">
        <v>0</v>
      </c>
      <c r="M8485" t="s">
        <v>6303</v>
      </c>
    </row>
    <row r="8486" spans="1:13">
      <c r="A8486" s="13">
        <f t="shared" si="132"/>
        <v>4</v>
      </c>
      <c r="B8486">
        <v>3013850</v>
      </c>
      <c r="C8486">
        <v>1380</v>
      </c>
      <c r="D8486">
        <v>1500</v>
      </c>
      <c r="E8486"/>
      <c r="F8486" t="s">
        <v>253</v>
      </c>
      <c r="G8486">
        <v>4</v>
      </c>
      <c r="H8486">
        <v>0</v>
      </c>
      <c r="I8486">
        <v>0</v>
      </c>
      <c r="J8486">
        <v>0</v>
      </c>
      <c r="K8486">
        <v>0</v>
      </c>
      <c r="L8486">
        <v>0</v>
      </c>
      <c r="M8486" t="s">
        <v>6304</v>
      </c>
    </row>
    <row r="8487" spans="1:13">
      <c r="A8487" s="13">
        <f t="shared" si="132"/>
        <v>2</v>
      </c>
      <c r="B8487">
        <v>3013851</v>
      </c>
      <c r="C8487">
        <v>1380</v>
      </c>
      <c r="D8487">
        <v>1500</v>
      </c>
      <c r="E8487"/>
      <c r="F8487" t="s">
        <v>253</v>
      </c>
      <c r="G8487">
        <v>2</v>
      </c>
      <c r="H8487">
        <v>0</v>
      </c>
      <c r="I8487">
        <v>0</v>
      </c>
      <c r="J8487">
        <v>0</v>
      </c>
      <c r="K8487">
        <v>0</v>
      </c>
      <c r="L8487">
        <v>0</v>
      </c>
      <c r="M8487" t="s">
        <v>6305</v>
      </c>
    </row>
    <row r="8488" spans="1:13">
      <c r="A8488" s="13">
        <f t="shared" si="132"/>
        <v>23</v>
      </c>
      <c r="B8488">
        <v>3013852</v>
      </c>
      <c r="C8488">
        <v>1380</v>
      </c>
      <c r="D8488">
        <v>1500</v>
      </c>
      <c r="E8488"/>
      <c r="F8488" t="s">
        <v>253</v>
      </c>
      <c r="G8488">
        <v>23</v>
      </c>
      <c r="H8488">
        <v>0</v>
      </c>
      <c r="I8488">
        <v>0</v>
      </c>
      <c r="J8488">
        <v>0</v>
      </c>
      <c r="K8488">
        <v>0</v>
      </c>
      <c r="L8488">
        <v>0</v>
      </c>
      <c r="M8488" t="s">
        <v>6306</v>
      </c>
    </row>
    <row r="8489" spans="1:13">
      <c r="A8489" s="13">
        <f t="shared" si="132"/>
        <v>3</v>
      </c>
      <c r="B8489">
        <v>3013853</v>
      </c>
      <c r="C8489">
        <v>1380</v>
      </c>
      <c r="D8489">
        <v>1501</v>
      </c>
      <c r="E8489"/>
      <c r="F8489" t="s">
        <v>253</v>
      </c>
      <c r="G8489">
        <v>3</v>
      </c>
      <c r="H8489">
        <v>0</v>
      </c>
      <c r="I8489">
        <v>0</v>
      </c>
      <c r="J8489">
        <v>0</v>
      </c>
      <c r="K8489">
        <v>0</v>
      </c>
      <c r="L8489">
        <v>0</v>
      </c>
      <c r="M8489" t="s">
        <v>6307</v>
      </c>
    </row>
    <row r="8490" spans="1:13">
      <c r="A8490" s="13">
        <f t="shared" si="132"/>
        <v>816</v>
      </c>
      <c r="B8490">
        <v>3013854</v>
      </c>
      <c r="C8490">
        <v>1380</v>
      </c>
      <c r="D8490">
        <v>1501</v>
      </c>
      <c r="E8490"/>
      <c r="F8490" t="s">
        <v>253</v>
      </c>
      <c r="G8490">
        <v>816</v>
      </c>
      <c r="H8490">
        <v>0</v>
      </c>
      <c r="I8490">
        <v>0</v>
      </c>
      <c r="J8490">
        <v>0</v>
      </c>
      <c r="K8490">
        <v>0</v>
      </c>
      <c r="L8490">
        <v>0</v>
      </c>
      <c r="M8490" t="s">
        <v>6308</v>
      </c>
    </row>
    <row r="8491" spans="1:13">
      <c r="A8491" s="13">
        <f t="shared" si="132"/>
        <v>2</v>
      </c>
      <c r="B8491">
        <v>3013855</v>
      </c>
      <c r="C8491">
        <v>1380</v>
      </c>
      <c r="D8491">
        <v>1500</v>
      </c>
      <c r="E8491"/>
      <c r="F8491" t="s">
        <v>253</v>
      </c>
      <c r="G8491">
        <v>2</v>
      </c>
      <c r="H8491">
        <v>0</v>
      </c>
      <c r="I8491">
        <v>0</v>
      </c>
      <c r="J8491">
        <v>0</v>
      </c>
      <c r="K8491">
        <v>0</v>
      </c>
      <c r="L8491">
        <v>0</v>
      </c>
      <c r="M8491" t="s">
        <v>6309</v>
      </c>
    </row>
    <row r="8492" spans="1:13">
      <c r="A8492" s="13">
        <f t="shared" si="132"/>
        <v>1</v>
      </c>
      <c r="B8492">
        <v>3013856</v>
      </c>
      <c r="C8492">
        <v>1380</v>
      </c>
      <c r="D8492">
        <v>1501</v>
      </c>
      <c r="E8492"/>
      <c r="F8492" t="s">
        <v>253</v>
      </c>
      <c r="G8492">
        <v>1</v>
      </c>
      <c r="H8492">
        <v>0</v>
      </c>
      <c r="I8492">
        <v>0</v>
      </c>
      <c r="J8492">
        <v>0</v>
      </c>
      <c r="K8492">
        <v>0</v>
      </c>
      <c r="L8492">
        <v>0</v>
      </c>
      <c r="M8492" t="s">
        <v>6310</v>
      </c>
    </row>
    <row r="8493" spans="1:13">
      <c r="A8493" s="13">
        <f t="shared" si="132"/>
        <v>1</v>
      </c>
      <c r="B8493">
        <v>3013857</v>
      </c>
      <c r="C8493">
        <v>1380</v>
      </c>
      <c r="D8493">
        <v>1501</v>
      </c>
      <c r="E8493"/>
      <c r="F8493" t="s">
        <v>253</v>
      </c>
      <c r="G8493">
        <v>1</v>
      </c>
      <c r="H8493">
        <v>0</v>
      </c>
      <c r="I8493">
        <v>0</v>
      </c>
      <c r="J8493">
        <v>0</v>
      </c>
      <c r="K8493">
        <v>0</v>
      </c>
      <c r="L8493">
        <v>0</v>
      </c>
      <c r="M8493" t="s">
        <v>9209</v>
      </c>
    </row>
    <row r="8494" spans="1:13">
      <c r="A8494" s="13">
        <f t="shared" si="132"/>
        <v>2</v>
      </c>
      <c r="B8494">
        <v>3013858</v>
      </c>
      <c r="C8494">
        <v>1380</v>
      </c>
      <c r="D8494">
        <v>1501</v>
      </c>
      <c r="E8494"/>
      <c r="F8494" t="s">
        <v>253</v>
      </c>
      <c r="G8494">
        <v>2</v>
      </c>
      <c r="H8494">
        <v>0</v>
      </c>
      <c r="I8494">
        <v>0</v>
      </c>
      <c r="J8494">
        <v>0</v>
      </c>
      <c r="K8494">
        <v>0</v>
      </c>
      <c r="L8494">
        <v>0</v>
      </c>
      <c r="M8494" t="s">
        <v>6311</v>
      </c>
    </row>
    <row r="8495" spans="1:13">
      <c r="A8495" s="13">
        <f t="shared" si="132"/>
        <v>1</v>
      </c>
      <c r="B8495">
        <v>3013859</v>
      </c>
      <c r="C8495">
        <v>1380</v>
      </c>
      <c r="D8495">
        <v>1501</v>
      </c>
      <c r="E8495"/>
      <c r="F8495" t="s">
        <v>253</v>
      </c>
      <c r="G8495">
        <v>1</v>
      </c>
      <c r="H8495">
        <v>0</v>
      </c>
      <c r="I8495">
        <v>0</v>
      </c>
      <c r="J8495">
        <v>0</v>
      </c>
      <c r="K8495">
        <v>0</v>
      </c>
      <c r="L8495">
        <v>0</v>
      </c>
      <c r="M8495" t="s">
        <v>6312</v>
      </c>
    </row>
    <row r="8496" spans="1:13">
      <c r="A8496" s="13">
        <f t="shared" si="132"/>
        <v>2</v>
      </c>
      <c r="B8496">
        <v>3013860</v>
      </c>
      <c r="C8496">
        <v>1380</v>
      </c>
      <c r="D8496">
        <v>1501</v>
      </c>
      <c r="E8496"/>
      <c r="F8496" t="s">
        <v>253</v>
      </c>
      <c r="G8496">
        <v>2</v>
      </c>
      <c r="H8496">
        <v>0</v>
      </c>
      <c r="I8496">
        <v>0</v>
      </c>
      <c r="J8496">
        <v>0</v>
      </c>
      <c r="K8496">
        <v>0</v>
      </c>
      <c r="L8496">
        <v>0</v>
      </c>
      <c r="M8496" t="s">
        <v>6313</v>
      </c>
    </row>
    <row r="8497" spans="1:13">
      <c r="A8497" s="13">
        <f t="shared" si="132"/>
        <v>1</v>
      </c>
      <c r="B8497">
        <v>3013861</v>
      </c>
      <c r="C8497">
        <v>1380</v>
      </c>
      <c r="D8497">
        <v>1500</v>
      </c>
      <c r="E8497"/>
      <c r="F8497" t="s">
        <v>253</v>
      </c>
      <c r="G8497">
        <v>1</v>
      </c>
      <c r="H8497">
        <v>0</v>
      </c>
      <c r="I8497">
        <v>0</v>
      </c>
      <c r="J8497">
        <v>0</v>
      </c>
      <c r="K8497">
        <v>0</v>
      </c>
      <c r="L8497">
        <v>0</v>
      </c>
      <c r="M8497" t="s">
        <v>8249</v>
      </c>
    </row>
    <row r="8498" spans="1:13">
      <c r="A8498" s="13">
        <f t="shared" si="132"/>
        <v>2</v>
      </c>
      <c r="B8498">
        <v>3013862</v>
      </c>
      <c r="C8498">
        <v>1380</v>
      </c>
      <c r="D8498">
        <v>1501</v>
      </c>
      <c r="E8498"/>
      <c r="F8498" t="s">
        <v>253</v>
      </c>
      <c r="G8498">
        <v>2</v>
      </c>
      <c r="H8498">
        <v>0</v>
      </c>
      <c r="I8498">
        <v>0</v>
      </c>
      <c r="J8498">
        <v>0</v>
      </c>
      <c r="K8498">
        <v>0</v>
      </c>
      <c r="L8498">
        <v>0</v>
      </c>
      <c r="M8498" t="s">
        <v>6314</v>
      </c>
    </row>
    <row r="8499" spans="1:13">
      <c r="A8499" s="13">
        <f t="shared" si="132"/>
        <v>1</v>
      </c>
      <c r="B8499">
        <v>3013863</v>
      </c>
      <c r="C8499">
        <v>1380</v>
      </c>
      <c r="D8499">
        <v>1501</v>
      </c>
      <c r="E8499"/>
      <c r="F8499" t="s">
        <v>253</v>
      </c>
      <c r="G8499">
        <v>1</v>
      </c>
      <c r="H8499">
        <v>0</v>
      </c>
      <c r="I8499">
        <v>0</v>
      </c>
      <c r="J8499">
        <v>0</v>
      </c>
      <c r="K8499">
        <v>0</v>
      </c>
      <c r="L8499">
        <v>0</v>
      </c>
      <c r="M8499" t="s">
        <v>6315</v>
      </c>
    </row>
    <row r="8500" spans="1:13">
      <c r="A8500" s="13">
        <f t="shared" si="132"/>
        <v>1</v>
      </c>
      <c r="B8500">
        <v>3013864</v>
      </c>
      <c r="C8500">
        <v>1380</v>
      </c>
      <c r="D8500">
        <v>1501</v>
      </c>
      <c r="E8500"/>
      <c r="F8500" t="s">
        <v>253</v>
      </c>
      <c r="G8500">
        <v>1</v>
      </c>
      <c r="H8500">
        <v>0</v>
      </c>
      <c r="I8500">
        <v>0</v>
      </c>
      <c r="J8500">
        <v>0</v>
      </c>
      <c r="K8500">
        <v>0</v>
      </c>
      <c r="L8500">
        <v>0</v>
      </c>
      <c r="M8500" t="s">
        <v>6316</v>
      </c>
    </row>
    <row r="8501" spans="1:13">
      <c r="A8501" s="13">
        <f t="shared" si="132"/>
        <v>1</v>
      </c>
      <c r="B8501">
        <v>3013865</v>
      </c>
      <c r="C8501">
        <v>1380</v>
      </c>
      <c r="D8501">
        <v>1501</v>
      </c>
      <c r="E8501"/>
      <c r="F8501" t="s">
        <v>253</v>
      </c>
      <c r="G8501">
        <v>1</v>
      </c>
      <c r="H8501">
        <v>0</v>
      </c>
      <c r="I8501">
        <v>0</v>
      </c>
      <c r="J8501">
        <v>0</v>
      </c>
      <c r="K8501">
        <v>0</v>
      </c>
      <c r="L8501">
        <v>0</v>
      </c>
      <c r="M8501" t="s">
        <v>6317</v>
      </c>
    </row>
    <row r="8502" spans="1:13">
      <c r="A8502" s="13">
        <f t="shared" si="132"/>
        <v>1</v>
      </c>
      <c r="B8502">
        <v>3013866</v>
      </c>
      <c r="C8502">
        <v>1380</v>
      </c>
      <c r="D8502">
        <v>1501</v>
      </c>
      <c r="E8502"/>
      <c r="F8502" t="s">
        <v>253</v>
      </c>
      <c r="G8502">
        <v>1</v>
      </c>
      <c r="H8502">
        <v>0</v>
      </c>
      <c r="I8502">
        <v>0</v>
      </c>
      <c r="J8502">
        <v>0</v>
      </c>
      <c r="K8502">
        <v>0</v>
      </c>
      <c r="L8502">
        <v>0</v>
      </c>
      <c r="M8502" t="s">
        <v>6318</v>
      </c>
    </row>
    <row r="8503" spans="1:13">
      <c r="A8503" s="13">
        <f t="shared" si="132"/>
        <v>1</v>
      </c>
      <c r="B8503">
        <v>3013867</v>
      </c>
      <c r="C8503">
        <v>1380</v>
      </c>
      <c r="D8503">
        <v>1501</v>
      </c>
      <c r="E8503"/>
      <c r="F8503" t="s">
        <v>253</v>
      </c>
      <c r="G8503">
        <v>1</v>
      </c>
      <c r="H8503">
        <v>0</v>
      </c>
      <c r="I8503">
        <v>0</v>
      </c>
      <c r="J8503">
        <v>0</v>
      </c>
      <c r="K8503">
        <v>0</v>
      </c>
      <c r="L8503">
        <v>0</v>
      </c>
      <c r="M8503" t="s">
        <v>6319</v>
      </c>
    </row>
    <row r="8504" spans="1:13">
      <c r="A8504" s="13">
        <f t="shared" si="132"/>
        <v>1</v>
      </c>
      <c r="B8504">
        <v>3013868</v>
      </c>
      <c r="C8504">
        <v>1380</v>
      </c>
      <c r="D8504">
        <v>1501</v>
      </c>
      <c r="E8504"/>
      <c r="F8504" t="s">
        <v>253</v>
      </c>
      <c r="G8504">
        <v>1</v>
      </c>
      <c r="H8504">
        <v>0</v>
      </c>
      <c r="I8504">
        <v>0</v>
      </c>
      <c r="J8504">
        <v>0</v>
      </c>
      <c r="K8504">
        <v>0</v>
      </c>
      <c r="L8504">
        <v>0</v>
      </c>
      <c r="M8504" t="s">
        <v>6320</v>
      </c>
    </row>
    <row r="8505" spans="1:13">
      <c r="A8505" s="13">
        <f t="shared" si="132"/>
        <v>1</v>
      </c>
      <c r="B8505">
        <v>3013869</v>
      </c>
      <c r="C8505">
        <v>1380</v>
      </c>
      <c r="D8505">
        <v>1501</v>
      </c>
      <c r="E8505"/>
      <c r="F8505" t="s">
        <v>253</v>
      </c>
      <c r="G8505">
        <v>1</v>
      </c>
      <c r="H8505">
        <v>0</v>
      </c>
      <c r="I8505">
        <v>0</v>
      </c>
      <c r="J8505">
        <v>0</v>
      </c>
      <c r="K8505">
        <v>0</v>
      </c>
      <c r="L8505">
        <v>0</v>
      </c>
      <c r="M8505" t="s">
        <v>6321</v>
      </c>
    </row>
    <row r="8506" spans="1:13">
      <c r="A8506" s="13">
        <f t="shared" si="132"/>
        <v>1</v>
      </c>
      <c r="B8506">
        <v>3013870</v>
      </c>
      <c r="C8506">
        <v>1380</v>
      </c>
      <c r="D8506">
        <v>1501</v>
      </c>
      <c r="E8506"/>
      <c r="F8506" t="s">
        <v>253</v>
      </c>
      <c r="G8506">
        <v>1</v>
      </c>
      <c r="H8506">
        <v>0</v>
      </c>
      <c r="I8506">
        <v>0</v>
      </c>
      <c r="J8506">
        <v>0</v>
      </c>
      <c r="K8506">
        <v>0</v>
      </c>
      <c r="L8506">
        <v>0</v>
      </c>
      <c r="M8506" t="s">
        <v>6322</v>
      </c>
    </row>
    <row r="8507" spans="1:13">
      <c r="A8507" s="13">
        <f t="shared" si="132"/>
        <v>1</v>
      </c>
      <c r="B8507">
        <v>3013871</v>
      </c>
      <c r="C8507">
        <v>1380</v>
      </c>
      <c r="D8507">
        <v>1501</v>
      </c>
      <c r="E8507"/>
      <c r="F8507" t="s">
        <v>253</v>
      </c>
      <c r="G8507">
        <v>1</v>
      </c>
      <c r="H8507">
        <v>0</v>
      </c>
      <c r="I8507">
        <v>0</v>
      </c>
      <c r="J8507">
        <v>0</v>
      </c>
      <c r="K8507">
        <v>0</v>
      </c>
      <c r="L8507">
        <v>0</v>
      </c>
      <c r="M8507" t="s">
        <v>6323</v>
      </c>
    </row>
    <row r="8508" spans="1:13">
      <c r="A8508" s="13">
        <f t="shared" si="132"/>
        <v>1</v>
      </c>
      <c r="B8508">
        <v>3013872</v>
      </c>
      <c r="C8508">
        <v>1380</v>
      </c>
      <c r="D8508">
        <v>1501</v>
      </c>
      <c r="E8508"/>
      <c r="F8508" t="s">
        <v>253</v>
      </c>
      <c r="G8508">
        <v>1</v>
      </c>
      <c r="H8508">
        <v>0</v>
      </c>
      <c r="I8508">
        <v>0</v>
      </c>
      <c r="J8508">
        <v>0</v>
      </c>
      <c r="K8508">
        <v>0</v>
      </c>
      <c r="L8508">
        <v>0</v>
      </c>
      <c r="M8508" t="s">
        <v>6324</v>
      </c>
    </row>
    <row r="8509" spans="1:13">
      <c r="A8509" s="13">
        <f t="shared" si="132"/>
        <v>1</v>
      </c>
      <c r="B8509">
        <v>3013873</v>
      </c>
      <c r="C8509">
        <v>1380</v>
      </c>
      <c r="D8509">
        <v>1501</v>
      </c>
      <c r="E8509"/>
      <c r="F8509" t="s">
        <v>253</v>
      </c>
      <c r="G8509">
        <v>1</v>
      </c>
      <c r="H8509">
        <v>0</v>
      </c>
      <c r="I8509">
        <v>0</v>
      </c>
      <c r="J8509">
        <v>0</v>
      </c>
      <c r="K8509">
        <v>0</v>
      </c>
      <c r="L8509">
        <v>0</v>
      </c>
      <c r="M8509" t="s">
        <v>6325</v>
      </c>
    </row>
    <row r="8510" spans="1:13">
      <c r="A8510" s="13">
        <f t="shared" si="132"/>
        <v>2</v>
      </c>
      <c r="B8510">
        <v>3013874</v>
      </c>
      <c r="C8510">
        <v>1380</v>
      </c>
      <c r="D8510">
        <v>1501</v>
      </c>
      <c r="E8510"/>
      <c r="F8510" t="s">
        <v>253</v>
      </c>
      <c r="G8510">
        <v>2</v>
      </c>
      <c r="H8510">
        <v>0</v>
      </c>
      <c r="I8510">
        <v>0</v>
      </c>
      <c r="J8510">
        <v>0</v>
      </c>
      <c r="K8510">
        <v>0</v>
      </c>
      <c r="L8510">
        <v>0</v>
      </c>
      <c r="M8510" t="s">
        <v>6326</v>
      </c>
    </row>
    <row r="8511" spans="1:13">
      <c r="A8511" s="13">
        <f t="shared" si="132"/>
        <v>1</v>
      </c>
      <c r="B8511">
        <v>3013875</v>
      </c>
      <c r="C8511">
        <v>1380</v>
      </c>
      <c r="D8511">
        <v>1501</v>
      </c>
      <c r="E8511"/>
      <c r="F8511" t="s">
        <v>253</v>
      </c>
      <c r="G8511">
        <v>1</v>
      </c>
      <c r="H8511">
        <v>0</v>
      </c>
      <c r="I8511">
        <v>0</v>
      </c>
      <c r="J8511">
        <v>0</v>
      </c>
      <c r="K8511">
        <v>0</v>
      </c>
      <c r="L8511">
        <v>0</v>
      </c>
      <c r="M8511" t="s">
        <v>6327</v>
      </c>
    </row>
    <row r="8512" spans="1:13">
      <c r="A8512" s="13">
        <f t="shared" si="132"/>
        <v>1</v>
      </c>
      <c r="B8512">
        <v>3013876</v>
      </c>
      <c r="C8512">
        <v>1380</v>
      </c>
      <c r="D8512">
        <v>1501</v>
      </c>
      <c r="E8512"/>
      <c r="F8512" t="s">
        <v>253</v>
      </c>
      <c r="G8512">
        <v>1</v>
      </c>
      <c r="H8512">
        <v>0</v>
      </c>
      <c r="I8512">
        <v>0</v>
      </c>
      <c r="J8512">
        <v>0</v>
      </c>
      <c r="K8512">
        <v>0</v>
      </c>
      <c r="L8512">
        <v>0</v>
      </c>
      <c r="M8512" t="s">
        <v>6328</v>
      </c>
    </row>
    <row r="8513" spans="1:13">
      <c r="A8513" s="13">
        <f t="shared" si="132"/>
        <v>2</v>
      </c>
      <c r="B8513">
        <v>3013877</v>
      </c>
      <c r="C8513">
        <v>1380</v>
      </c>
      <c r="D8513">
        <v>1501</v>
      </c>
      <c r="E8513"/>
      <c r="F8513" t="s">
        <v>253</v>
      </c>
      <c r="G8513">
        <v>2</v>
      </c>
      <c r="H8513">
        <v>0</v>
      </c>
      <c r="I8513">
        <v>0</v>
      </c>
      <c r="J8513">
        <v>0</v>
      </c>
      <c r="K8513">
        <v>0</v>
      </c>
      <c r="L8513">
        <v>0</v>
      </c>
      <c r="M8513" t="s">
        <v>6329</v>
      </c>
    </row>
    <row r="8514" spans="1:13">
      <c r="A8514" s="13">
        <f t="shared" si="132"/>
        <v>1</v>
      </c>
      <c r="B8514">
        <v>3013878</v>
      </c>
      <c r="C8514">
        <v>1380</v>
      </c>
      <c r="D8514">
        <v>1501</v>
      </c>
      <c r="E8514"/>
      <c r="F8514" t="s">
        <v>253</v>
      </c>
      <c r="G8514">
        <v>1</v>
      </c>
      <c r="H8514">
        <v>0</v>
      </c>
      <c r="I8514">
        <v>0</v>
      </c>
      <c r="J8514">
        <v>0</v>
      </c>
      <c r="K8514">
        <v>0</v>
      </c>
      <c r="L8514">
        <v>0</v>
      </c>
      <c r="M8514" t="s">
        <v>6330</v>
      </c>
    </row>
    <row r="8515" spans="1:13">
      <c r="A8515" s="13">
        <f t="shared" ref="A8515:A8578" si="133">G8515+H8515+I8515</f>
        <v>1</v>
      </c>
      <c r="B8515">
        <v>3013879</v>
      </c>
      <c r="C8515">
        <v>1380</v>
      </c>
      <c r="D8515">
        <v>1501</v>
      </c>
      <c r="E8515"/>
      <c r="F8515" t="s">
        <v>253</v>
      </c>
      <c r="G8515">
        <v>1</v>
      </c>
      <c r="H8515">
        <v>0</v>
      </c>
      <c r="I8515">
        <v>0</v>
      </c>
      <c r="J8515">
        <v>0</v>
      </c>
      <c r="K8515">
        <v>0</v>
      </c>
      <c r="L8515">
        <v>0</v>
      </c>
      <c r="M8515" t="s">
        <v>6331</v>
      </c>
    </row>
    <row r="8516" spans="1:13">
      <c r="A8516" s="13">
        <f t="shared" si="133"/>
        <v>1</v>
      </c>
      <c r="B8516">
        <v>3013880</v>
      </c>
      <c r="C8516">
        <v>1380</v>
      </c>
      <c r="D8516">
        <v>1501</v>
      </c>
      <c r="E8516"/>
      <c r="F8516" t="s">
        <v>253</v>
      </c>
      <c r="G8516">
        <v>1</v>
      </c>
      <c r="H8516">
        <v>0</v>
      </c>
      <c r="I8516">
        <v>0</v>
      </c>
      <c r="J8516">
        <v>0</v>
      </c>
      <c r="K8516">
        <v>0</v>
      </c>
      <c r="L8516">
        <v>0</v>
      </c>
      <c r="M8516" t="s">
        <v>6332</v>
      </c>
    </row>
    <row r="8517" spans="1:13">
      <c r="A8517" s="13">
        <f t="shared" si="133"/>
        <v>3</v>
      </c>
      <c r="B8517">
        <v>3013881</v>
      </c>
      <c r="C8517">
        <v>1380</v>
      </c>
      <c r="D8517">
        <v>1500</v>
      </c>
      <c r="E8517"/>
      <c r="F8517" t="s">
        <v>253</v>
      </c>
      <c r="G8517">
        <v>3</v>
      </c>
      <c r="H8517">
        <v>0</v>
      </c>
      <c r="I8517">
        <v>0</v>
      </c>
      <c r="J8517">
        <v>0</v>
      </c>
      <c r="K8517">
        <v>0</v>
      </c>
      <c r="L8517">
        <v>0</v>
      </c>
      <c r="M8517" t="s">
        <v>6333</v>
      </c>
    </row>
    <row r="8518" spans="1:13">
      <c r="A8518" s="13">
        <f t="shared" si="133"/>
        <v>2</v>
      </c>
      <c r="B8518">
        <v>3013882</v>
      </c>
      <c r="C8518">
        <v>1380</v>
      </c>
      <c r="D8518">
        <v>1501</v>
      </c>
      <c r="E8518"/>
      <c r="F8518" t="s">
        <v>253</v>
      </c>
      <c r="G8518">
        <v>2</v>
      </c>
      <c r="H8518">
        <v>0</v>
      </c>
      <c r="I8518">
        <v>0</v>
      </c>
      <c r="J8518">
        <v>0</v>
      </c>
      <c r="K8518">
        <v>0</v>
      </c>
      <c r="L8518">
        <v>0</v>
      </c>
      <c r="M8518" t="s">
        <v>6334</v>
      </c>
    </row>
    <row r="8519" spans="1:13">
      <c r="A8519" s="13">
        <f t="shared" si="133"/>
        <v>9</v>
      </c>
      <c r="B8519">
        <v>3013884</v>
      </c>
      <c r="C8519">
        <v>1380</v>
      </c>
      <c r="D8519">
        <v>1500</v>
      </c>
      <c r="E8519"/>
      <c r="F8519" t="s">
        <v>253</v>
      </c>
      <c r="G8519">
        <v>9</v>
      </c>
      <c r="H8519">
        <v>0</v>
      </c>
      <c r="I8519">
        <v>0</v>
      </c>
      <c r="J8519">
        <v>0</v>
      </c>
      <c r="K8519">
        <v>0</v>
      </c>
      <c r="L8519">
        <v>0</v>
      </c>
      <c r="M8519" t="s">
        <v>6335</v>
      </c>
    </row>
    <row r="8520" spans="1:13">
      <c r="A8520" s="13">
        <f t="shared" si="133"/>
        <v>4</v>
      </c>
      <c r="B8520">
        <v>3013885</v>
      </c>
      <c r="C8520">
        <v>1380</v>
      </c>
      <c r="D8520">
        <v>1501</v>
      </c>
      <c r="E8520"/>
      <c r="F8520" t="s">
        <v>253</v>
      </c>
      <c r="G8520">
        <v>4</v>
      </c>
      <c r="H8520">
        <v>0</v>
      </c>
      <c r="I8520">
        <v>0</v>
      </c>
      <c r="J8520">
        <v>0</v>
      </c>
      <c r="K8520">
        <v>0</v>
      </c>
      <c r="L8520">
        <v>0</v>
      </c>
      <c r="M8520" t="s">
        <v>6336</v>
      </c>
    </row>
    <row r="8521" spans="1:13">
      <c r="A8521" s="13">
        <f t="shared" si="133"/>
        <v>10</v>
      </c>
      <c r="B8521">
        <v>3013886</v>
      </c>
      <c r="C8521">
        <v>1380</v>
      </c>
      <c r="D8521">
        <v>1500</v>
      </c>
      <c r="E8521"/>
      <c r="F8521" t="s">
        <v>253</v>
      </c>
      <c r="G8521">
        <v>10</v>
      </c>
      <c r="H8521">
        <v>0</v>
      </c>
      <c r="I8521">
        <v>0</v>
      </c>
      <c r="J8521">
        <v>0</v>
      </c>
      <c r="K8521">
        <v>0</v>
      </c>
      <c r="L8521">
        <v>0</v>
      </c>
      <c r="M8521" t="s">
        <v>6337</v>
      </c>
    </row>
    <row r="8522" spans="1:13">
      <c r="A8522" s="13">
        <f t="shared" si="133"/>
        <v>2</v>
      </c>
      <c r="B8522">
        <v>3013887</v>
      </c>
      <c r="C8522">
        <v>1380</v>
      </c>
      <c r="D8522">
        <v>1501</v>
      </c>
      <c r="E8522"/>
      <c r="F8522" t="s">
        <v>253</v>
      </c>
      <c r="G8522">
        <v>2</v>
      </c>
      <c r="H8522">
        <v>0</v>
      </c>
      <c r="I8522">
        <v>0</v>
      </c>
      <c r="J8522">
        <v>0</v>
      </c>
      <c r="K8522">
        <v>0</v>
      </c>
      <c r="L8522">
        <v>0</v>
      </c>
      <c r="M8522" t="s">
        <v>6338</v>
      </c>
    </row>
    <row r="8523" spans="1:13">
      <c r="A8523" s="13">
        <f t="shared" si="133"/>
        <v>2</v>
      </c>
      <c r="B8523">
        <v>3013888</v>
      </c>
      <c r="C8523">
        <v>1380</v>
      </c>
      <c r="D8523">
        <v>1501</v>
      </c>
      <c r="E8523"/>
      <c r="F8523" t="s">
        <v>253</v>
      </c>
      <c r="G8523">
        <v>2</v>
      </c>
      <c r="H8523">
        <v>0</v>
      </c>
      <c r="I8523">
        <v>0</v>
      </c>
      <c r="J8523">
        <v>0</v>
      </c>
      <c r="K8523">
        <v>0</v>
      </c>
      <c r="L8523">
        <v>0</v>
      </c>
      <c r="M8523" t="s">
        <v>6339</v>
      </c>
    </row>
    <row r="8524" spans="1:13">
      <c r="A8524" s="13">
        <f t="shared" si="133"/>
        <v>5</v>
      </c>
      <c r="B8524">
        <v>3013889</v>
      </c>
      <c r="C8524">
        <v>1380</v>
      </c>
      <c r="D8524">
        <v>1500</v>
      </c>
      <c r="E8524"/>
      <c r="F8524" t="s">
        <v>253</v>
      </c>
      <c r="G8524">
        <v>5</v>
      </c>
      <c r="H8524">
        <v>0</v>
      </c>
      <c r="I8524">
        <v>0</v>
      </c>
      <c r="J8524">
        <v>0</v>
      </c>
      <c r="K8524">
        <v>0</v>
      </c>
      <c r="L8524">
        <v>0</v>
      </c>
      <c r="M8524" t="s">
        <v>8506</v>
      </c>
    </row>
    <row r="8525" spans="1:13">
      <c r="A8525" s="13">
        <f t="shared" si="133"/>
        <v>439</v>
      </c>
      <c r="B8525">
        <v>3013890</v>
      </c>
      <c r="C8525">
        <v>1380</v>
      </c>
      <c r="D8525">
        <v>1501</v>
      </c>
      <c r="E8525"/>
      <c r="F8525" t="s">
        <v>253</v>
      </c>
      <c r="G8525">
        <v>439</v>
      </c>
      <c r="H8525">
        <v>0</v>
      </c>
      <c r="I8525">
        <v>0</v>
      </c>
      <c r="J8525">
        <v>0</v>
      </c>
      <c r="K8525">
        <v>0</v>
      </c>
      <c r="L8525">
        <v>0</v>
      </c>
      <c r="M8525" t="s">
        <v>6340</v>
      </c>
    </row>
    <row r="8526" spans="1:13">
      <c r="A8526" s="13">
        <f t="shared" si="133"/>
        <v>24</v>
      </c>
      <c r="B8526">
        <v>3013891</v>
      </c>
      <c r="C8526">
        <v>1380</v>
      </c>
      <c r="D8526">
        <v>1500</v>
      </c>
      <c r="E8526"/>
      <c r="F8526" t="s">
        <v>253</v>
      </c>
      <c r="G8526">
        <v>24</v>
      </c>
      <c r="H8526">
        <v>0</v>
      </c>
      <c r="I8526">
        <v>0</v>
      </c>
      <c r="J8526">
        <v>0</v>
      </c>
      <c r="K8526">
        <v>0</v>
      </c>
      <c r="L8526">
        <v>0</v>
      </c>
      <c r="M8526" t="s">
        <v>6341</v>
      </c>
    </row>
    <row r="8527" spans="1:13">
      <c r="A8527" s="13">
        <f t="shared" si="133"/>
        <v>4</v>
      </c>
      <c r="B8527">
        <v>3013892</v>
      </c>
      <c r="C8527">
        <v>1380</v>
      </c>
      <c r="D8527">
        <v>1500</v>
      </c>
      <c r="E8527"/>
      <c r="F8527" t="s">
        <v>253</v>
      </c>
      <c r="G8527">
        <v>4</v>
      </c>
      <c r="H8527">
        <v>0</v>
      </c>
      <c r="I8527">
        <v>0</v>
      </c>
      <c r="J8527">
        <v>0</v>
      </c>
      <c r="K8527">
        <v>0</v>
      </c>
      <c r="L8527">
        <v>0</v>
      </c>
      <c r="M8527" t="s">
        <v>6342</v>
      </c>
    </row>
    <row r="8528" spans="1:13">
      <c r="A8528" s="13">
        <f t="shared" si="133"/>
        <v>2</v>
      </c>
      <c r="B8528">
        <v>3013893</v>
      </c>
      <c r="C8528">
        <v>1380</v>
      </c>
      <c r="D8528">
        <v>1501</v>
      </c>
      <c r="E8528"/>
      <c r="F8528" t="s">
        <v>253</v>
      </c>
      <c r="G8528">
        <v>2</v>
      </c>
      <c r="H8528">
        <v>0</v>
      </c>
      <c r="I8528">
        <v>0</v>
      </c>
      <c r="J8528">
        <v>0</v>
      </c>
      <c r="K8528">
        <v>0</v>
      </c>
      <c r="L8528">
        <v>0</v>
      </c>
      <c r="M8528" t="s">
        <v>6343</v>
      </c>
    </row>
    <row r="8529" spans="1:13">
      <c r="A8529" s="13">
        <f t="shared" si="133"/>
        <v>1</v>
      </c>
      <c r="B8529">
        <v>3013895</v>
      </c>
      <c r="C8529">
        <v>1400</v>
      </c>
      <c r="D8529">
        <v>1500</v>
      </c>
      <c r="E8529"/>
      <c r="F8529" t="s">
        <v>253</v>
      </c>
      <c r="G8529">
        <v>1</v>
      </c>
      <c r="H8529">
        <v>0</v>
      </c>
      <c r="I8529">
        <v>0</v>
      </c>
      <c r="J8529">
        <v>0</v>
      </c>
      <c r="K8529">
        <v>0</v>
      </c>
      <c r="L8529">
        <v>0</v>
      </c>
      <c r="M8529" t="s">
        <v>7725</v>
      </c>
    </row>
    <row r="8530" spans="1:13">
      <c r="A8530" s="13">
        <f t="shared" si="133"/>
        <v>1</v>
      </c>
      <c r="B8530">
        <v>3013896</v>
      </c>
      <c r="C8530">
        <v>1400</v>
      </c>
      <c r="D8530">
        <v>1500</v>
      </c>
      <c r="E8530"/>
      <c r="F8530" t="s">
        <v>253</v>
      </c>
      <c r="G8530">
        <v>1</v>
      </c>
      <c r="H8530">
        <v>0</v>
      </c>
      <c r="I8530">
        <v>0</v>
      </c>
      <c r="J8530">
        <v>0</v>
      </c>
      <c r="K8530">
        <v>0</v>
      </c>
      <c r="L8530">
        <v>0</v>
      </c>
      <c r="M8530" t="s">
        <v>6344</v>
      </c>
    </row>
    <row r="8531" spans="1:13">
      <c r="A8531" s="13">
        <f t="shared" si="133"/>
        <v>2</v>
      </c>
      <c r="B8531">
        <v>3013898</v>
      </c>
      <c r="C8531">
        <v>1400</v>
      </c>
      <c r="D8531">
        <v>1500</v>
      </c>
      <c r="E8531"/>
      <c r="F8531" t="s">
        <v>253</v>
      </c>
      <c r="G8531">
        <v>2</v>
      </c>
      <c r="H8531">
        <v>0</v>
      </c>
      <c r="I8531">
        <v>0</v>
      </c>
      <c r="J8531">
        <v>0</v>
      </c>
      <c r="K8531">
        <v>0</v>
      </c>
      <c r="L8531">
        <v>0</v>
      </c>
      <c r="M8531" t="s">
        <v>6345</v>
      </c>
    </row>
    <row r="8532" spans="1:13">
      <c r="A8532" s="13">
        <f t="shared" si="133"/>
        <v>1</v>
      </c>
      <c r="B8532">
        <v>3013899</v>
      </c>
      <c r="C8532">
        <v>1400</v>
      </c>
      <c r="D8532">
        <v>1500</v>
      </c>
      <c r="E8532"/>
      <c r="F8532" t="s">
        <v>253</v>
      </c>
      <c r="G8532">
        <v>1</v>
      </c>
      <c r="H8532">
        <v>0</v>
      </c>
      <c r="I8532">
        <v>0</v>
      </c>
      <c r="J8532">
        <v>0</v>
      </c>
      <c r="K8532">
        <v>0</v>
      </c>
      <c r="L8532">
        <v>0</v>
      </c>
      <c r="M8532" t="s">
        <v>6346</v>
      </c>
    </row>
    <row r="8533" spans="1:13">
      <c r="A8533" s="13">
        <f t="shared" si="133"/>
        <v>6</v>
      </c>
      <c r="B8533">
        <v>3013900</v>
      </c>
      <c r="C8533">
        <v>1400</v>
      </c>
      <c r="D8533">
        <v>1500</v>
      </c>
      <c r="E8533"/>
      <c r="F8533" t="s">
        <v>253</v>
      </c>
      <c r="G8533">
        <v>6</v>
      </c>
      <c r="H8533">
        <v>0</v>
      </c>
      <c r="I8533">
        <v>0</v>
      </c>
      <c r="J8533">
        <v>0</v>
      </c>
      <c r="K8533">
        <v>0</v>
      </c>
      <c r="L8533">
        <v>0</v>
      </c>
      <c r="M8533" t="s">
        <v>6347</v>
      </c>
    </row>
    <row r="8534" spans="1:13">
      <c r="A8534" s="13">
        <f t="shared" si="133"/>
        <v>1</v>
      </c>
      <c r="B8534">
        <v>3013901</v>
      </c>
      <c r="C8534">
        <v>1400</v>
      </c>
      <c r="D8534">
        <v>1500</v>
      </c>
      <c r="E8534"/>
      <c r="F8534" t="s">
        <v>253</v>
      </c>
      <c r="G8534">
        <v>1</v>
      </c>
      <c r="H8534">
        <v>0</v>
      </c>
      <c r="I8534">
        <v>0</v>
      </c>
      <c r="J8534">
        <v>0</v>
      </c>
      <c r="K8534">
        <v>0</v>
      </c>
      <c r="L8534">
        <v>0</v>
      </c>
      <c r="M8534" t="s">
        <v>9005</v>
      </c>
    </row>
    <row r="8535" spans="1:13">
      <c r="A8535" s="13">
        <f t="shared" si="133"/>
        <v>1</v>
      </c>
      <c r="B8535">
        <v>3013902</v>
      </c>
      <c r="C8535">
        <v>1400</v>
      </c>
      <c r="D8535">
        <v>1500</v>
      </c>
      <c r="E8535"/>
      <c r="F8535" t="s">
        <v>253</v>
      </c>
      <c r="G8535">
        <v>1</v>
      </c>
      <c r="H8535">
        <v>0</v>
      </c>
      <c r="I8535">
        <v>0</v>
      </c>
      <c r="J8535">
        <v>0</v>
      </c>
      <c r="K8535">
        <v>0</v>
      </c>
      <c r="L8535">
        <v>0</v>
      </c>
      <c r="M8535" t="s">
        <v>6348</v>
      </c>
    </row>
    <row r="8536" spans="1:13">
      <c r="A8536" s="13">
        <f t="shared" si="133"/>
        <v>2</v>
      </c>
      <c r="B8536">
        <v>3013903</v>
      </c>
      <c r="C8536">
        <v>1400</v>
      </c>
      <c r="D8536">
        <v>1500</v>
      </c>
      <c r="E8536"/>
      <c r="F8536" t="s">
        <v>253</v>
      </c>
      <c r="G8536">
        <v>2</v>
      </c>
      <c r="H8536">
        <v>0</v>
      </c>
      <c r="I8536">
        <v>0</v>
      </c>
      <c r="J8536">
        <v>0</v>
      </c>
      <c r="K8536">
        <v>0</v>
      </c>
      <c r="L8536">
        <v>0</v>
      </c>
      <c r="M8536" t="s">
        <v>6349</v>
      </c>
    </row>
    <row r="8537" spans="1:13">
      <c r="A8537" s="13">
        <f t="shared" si="133"/>
        <v>1</v>
      </c>
      <c r="B8537">
        <v>3013904</v>
      </c>
      <c r="C8537">
        <v>1400</v>
      </c>
      <c r="D8537">
        <v>1500</v>
      </c>
      <c r="E8537"/>
      <c r="F8537" t="s">
        <v>253</v>
      </c>
      <c r="G8537">
        <v>1</v>
      </c>
      <c r="H8537">
        <v>0</v>
      </c>
      <c r="I8537">
        <v>0</v>
      </c>
      <c r="J8537">
        <v>0</v>
      </c>
      <c r="K8537">
        <v>0</v>
      </c>
      <c r="L8537">
        <v>0</v>
      </c>
      <c r="M8537" t="s">
        <v>6350</v>
      </c>
    </row>
    <row r="8538" spans="1:13">
      <c r="A8538" s="13">
        <f t="shared" si="133"/>
        <v>3</v>
      </c>
      <c r="B8538">
        <v>3013908</v>
      </c>
      <c r="C8538">
        <v>1380</v>
      </c>
      <c r="D8538">
        <v>1500</v>
      </c>
      <c r="E8538"/>
      <c r="F8538" t="s">
        <v>253</v>
      </c>
      <c r="G8538">
        <v>3</v>
      </c>
      <c r="H8538">
        <v>0</v>
      </c>
      <c r="I8538">
        <v>0</v>
      </c>
      <c r="J8538">
        <v>0</v>
      </c>
      <c r="K8538">
        <v>0</v>
      </c>
      <c r="L8538">
        <v>0</v>
      </c>
      <c r="M8538" t="s">
        <v>6351</v>
      </c>
    </row>
    <row r="8539" spans="1:13">
      <c r="A8539" s="13">
        <f t="shared" si="133"/>
        <v>147</v>
      </c>
      <c r="B8539">
        <v>3013909</v>
      </c>
      <c r="C8539">
        <v>1380</v>
      </c>
      <c r="D8539">
        <v>1500</v>
      </c>
      <c r="E8539"/>
      <c r="F8539" t="s">
        <v>253</v>
      </c>
      <c r="G8539">
        <v>147</v>
      </c>
      <c r="H8539">
        <v>0</v>
      </c>
      <c r="I8539">
        <v>0</v>
      </c>
      <c r="J8539">
        <v>0</v>
      </c>
      <c r="K8539">
        <v>0</v>
      </c>
      <c r="L8539">
        <v>0</v>
      </c>
      <c r="M8539" t="s">
        <v>6352</v>
      </c>
    </row>
    <row r="8540" spans="1:13">
      <c r="A8540" s="13">
        <f t="shared" si="133"/>
        <v>2</v>
      </c>
      <c r="B8540">
        <v>3013910</v>
      </c>
      <c r="C8540">
        <v>1380</v>
      </c>
      <c r="D8540">
        <v>1500</v>
      </c>
      <c r="E8540"/>
      <c r="F8540" t="s">
        <v>253</v>
      </c>
      <c r="G8540">
        <v>2</v>
      </c>
      <c r="H8540">
        <v>0</v>
      </c>
      <c r="I8540">
        <v>0</v>
      </c>
      <c r="J8540">
        <v>0</v>
      </c>
      <c r="K8540">
        <v>0</v>
      </c>
      <c r="L8540">
        <v>0</v>
      </c>
      <c r="M8540" t="s">
        <v>6353</v>
      </c>
    </row>
    <row r="8541" spans="1:13">
      <c r="A8541" s="13">
        <f t="shared" si="133"/>
        <v>2</v>
      </c>
      <c r="B8541">
        <v>3013911</v>
      </c>
      <c r="C8541">
        <v>1380</v>
      </c>
      <c r="D8541">
        <v>1500</v>
      </c>
      <c r="E8541"/>
      <c r="F8541" t="s">
        <v>253</v>
      </c>
      <c r="G8541">
        <v>2</v>
      </c>
      <c r="H8541">
        <v>0</v>
      </c>
      <c r="I8541">
        <v>0</v>
      </c>
      <c r="J8541">
        <v>0</v>
      </c>
      <c r="K8541">
        <v>0</v>
      </c>
      <c r="L8541">
        <v>0</v>
      </c>
      <c r="M8541" t="s">
        <v>6354</v>
      </c>
    </row>
    <row r="8542" spans="1:13">
      <c r="A8542" s="13">
        <f t="shared" si="133"/>
        <v>17</v>
      </c>
      <c r="B8542">
        <v>3013912</v>
      </c>
      <c r="C8542">
        <v>1380</v>
      </c>
      <c r="D8542">
        <v>1500</v>
      </c>
      <c r="E8542"/>
      <c r="F8542" t="s">
        <v>253</v>
      </c>
      <c r="G8542">
        <v>17</v>
      </c>
      <c r="H8542">
        <v>0</v>
      </c>
      <c r="I8542">
        <v>0</v>
      </c>
      <c r="J8542">
        <v>0</v>
      </c>
      <c r="K8542">
        <v>0</v>
      </c>
      <c r="L8542">
        <v>0</v>
      </c>
      <c r="M8542" t="s">
        <v>6355</v>
      </c>
    </row>
    <row r="8543" spans="1:13">
      <c r="A8543" s="13">
        <f t="shared" si="133"/>
        <v>1</v>
      </c>
      <c r="B8543">
        <v>3013913</v>
      </c>
      <c r="C8543">
        <v>1380</v>
      </c>
      <c r="D8543">
        <v>1500</v>
      </c>
      <c r="E8543"/>
      <c r="F8543" t="s">
        <v>253</v>
      </c>
      <c r="G8543">
        <v>1</v>
      </c>
      <c r="H8543">
        <v>0</v>
      </c>
      <c r="I8543">
        <v>0</v>
      </c>
      <c r="J8543">
        <v>0</v>
      </c>
      <c r="K8543">
        <v>0</v>
      </c>
      <c r="L8543">
        <v>0</v>
      </c>
      <c r="M8543" t="s">
        <v>6356</v>
      </c>
    </row>
    <row r="8544" spans="1:13">
      <c r="A8544" s="13">
        <f t="shared" si="133"/>
        <v>8</v>
      </c>
      <c r="B8544">
        <v>3013914</v>
      </c>
      <c r="C8544">
        <v>1380</v>
      </c>
      <c r="D8544">
        <v>1500</v>
      </c>
      <c r="E8544"/>
      <c r="F8544" t="s">
        <v>253</v>
      </c>
      <c r="G8544">
        <v>8</v>
      </c>
      <c r="H8544">
        <v>0</v>
      </c>
      <c r="I8544">
        <v>0</v>
      </c>
      <c r="J8544">
        <v>0</v>
      </c>
      <c r="K8544">
        <v>0</v>
      </c>
      <c r="L8544">
        <v>0</v>
      </c>
      <c r="M8544" t="s">
        <v>6357</v>
      </c>
    </row>
    <row r="8545" spans="1:13">
      <c r="A8545" s="13">
        <f t="shared" si="133"/>
        <v>2</v>
      </c>
      <c r="B8545">
        <v>3013915</v>
      </c>
      <c r="C8545">
        <v>1380</v>
      </c>
      <c r="D8545">
        <v>1501</v>
      </c>
      <c r="E8545"/>
      <c r="F8545" t="s">
        <v>253</v>
      </c>
      <c r="G8545">
        <v>2</v>
      </c>
      <c r="H8545">
        <v>0</v>
      </c>
      <c r="I8545">
        <v>0</v>
      </c>
      <c r="J8545">
        <v>0</v>
      </c>
      <c r="K8545">
        <v>0</v>
      </c>
      <c r="L8545">
        <v>0</v>
      </c>
      <c r="M8545" t="s">
        <v>6358</v>
      </c>
    </row>
    <row r="8546" spans="1:13">
      <c r="A8546" s="13">
        <f t="shared" si="133"/>
        <v>5</v>
      </c>
      <c r="B8546">
        <v>3013916</v>
      </c>
      <c r="C8546">
        <v>1380</v>
      </c>
      <c r="D8546">
        <v>1500</v>
      </c>
      <c r="E8546"/>
      <c r="F8546" t="s">
        <v>253</v>
      </c>
      <c r="G8546">
        <v>5</v>
      </c>
      <c r="H8546">
        <v>0</v>
      </c>
      <c r="I8546">
        <v>0</v>
      </c>
      <c r="J8546">
        <v>0</v>
      </c>
      <c r="K8546">
        <v>0</v>
      </c>
      <c r="L8546">
        <v>0</v>
      </c>
      <c r="M8546" t="s">
        <v>6359</v>
      </c>
    </row>
    <row r="8547" spans="1:13">
      <c r="A8547" s="13">
        <f t="shared" si="133"/>
        <v>2</v>
      </c>
      <c r="B8547">
        <v>3013917</v>
      </c>
      <c r="C8547">
        <v>1380</v>
      </c>
      <c r="D8547">
        <v>1501</v>
      </c>
      <c r="E8547"/>
      <c r="F8547" t="s">
        <v>253</v>
      </c>
      <c r="G8547">
        <v>2</v>
      </c>
      <c r="H8547">
        <v>0</v>
      </c>
      <c r="I8547">
        <v>0</v>
      </c>
      <c r="J8547">
        <v>0</v>
      </c>
      <c r="K8547">
        <v>0</v>
      </c>
      <c r="L8547">
        <v>0</v>
      </c>
      <c r="M8547" t="s">
        <v>6360</v>
      </c>
    </row>
    <row r="8548" spans="1:13">
      <c r="A8548" s="13">
        <f t="shared" si="133"/>
        <v>4</v>
      </c>
      <c r="B8548">
        <v>3013918</v>
      </c>
      <c r="C8548">
        <v>1380</v>
      </c>
      <c r="D8548">
        <v>1500</v>
      </c>
      <c r="E8548"/>
      <c r="F8548" t="s">
        <v>253</v>
      </c>
      <c r="G8548">
        <v>4</v>
      </c>
      <c r="H8548">
        <v>0</v>
      </c>
      <c r="I8548">
        <v>0</v>
      </c>
      <c r="J8548">
        <v>0</v>
      </c>
      <c r="K8548">
        <v>0</v>
      </c>
      <c r="L8548">
        <v>0</v>
      </c>
      <c r="M8548" t="s">
        <v>6361</v>
      </c>
    </row>
    <row r="8549" spans="1:13">
      <c r="A8549" s="13">
        <f t="shared" si="133"/>
        <v>3</v>
      </c>
      <c r="B8549">
        <v>3013919</v>
      </c>
      <c r="C8549">
        <v>1380</v>
      </c>
      <c r="D8549">
        <v>1500</v>
      </c>
      <c r="E8549"/>
      <c r="F8549" t="s">
        <v>253</v>
      </c>
      <c r="G8549">
        <v>3</v>
      </c>
      <c r="H8549">
        <v>0</v>
      </c>
      <c r="I8549">
        <v>0</v>
      </c>
      <c r="J8549">
        <v>0</v>
      </c>
      <c r="K8549">
        <v>0</v>
      </c>
      <c r="L8549">
        <v>0</v>
      </c>
      <c r="M8549" t="s">
        <v>6362</v>
      </c>
    </row>
    <row r="8550" spans="1:13">
      <c r="A8550" s="13">
        <f t="shared" si="133"/>
        <v>5</v>
      </c>
      <c r="B8550">
        <v>3013920</v>
      </c>
      <c r="C8550">
        <v>1380</v>
      </c>
      <c r="D8550">
        <v>1500</v>
      </c>
      <c r="E8550"/>
      <c r="F8550" t="s">
        <v>253</v>
      </c>
      <c r="G8550">
        <v>5</v>
      </c>
      <c r="H8550">
        <v>0</v>
      </c>
      <c r="I8550">
        <v>0</v>
      </c>
      <c r="J8550">
        <v>0</v>
      </c>
      <c r="K8550">
        <v>0</v>
      </c>
      <c r="L8550">
        <v>0</v>
      </c>
      <c r="M8550" t="s">
        <v>6363</v>
      </c>
    </row>
    <row r="8551" spans="1:13">
      <c r="A8551" s="13">
        <f t="shared" si="133"/>
        <v>4</v>
      </c>
      <c r="B8551">
        <v>3013921</v>
      </c>
      <c r="C8551">
        <v>1380</v>
      </c>
      <c r="D8551">
        <v>1500</v>
      </c>
      <c r="E8551"/>
      <c r="F8551" t="s">
        <v>253</v>
      </c>
      <c r="G8551">
        <v>4</v>
      </c>
      <c r="H8551">
        <v>0</v>
      </c>
      <c r="I8551">
        <v>0</v>
      </c>
      <c r="J8551">
        <v>0</v>
      </c>
      <c r="K8551">
        <v>0</v>
      </c>
      <c r="L8551">
        <v>0</v>
      </c>
      <c r="M8551" t="s">
        <v>8411</v>
      </c>
    </row>
    <row r="8552" spans="1:13">
      <c r="A8552" s="13">
        <f t="shared" si="133"/>
        <v>2</v>
      </c>
      <c r="B8552">
        <v>3013922</v>
      </c>
      <c r="C8552">
        <v>1380</v>
      </c>
      <c r="D8552">
        <v>1501</v>
      </c>
      <c r="E8552"/>
      <c r="F8552" t="s">
        <v>253</v>
      </c>
      <c r="G8552">
        <v>2</v>
      </c>
      <c r="H8552">
        <v>0</v>
      </c>
      <c r="I8552">
        <v>0</v>
      </c>
      <c r="J8552">
        <v>0</v>
      </c>
      <c r="K8552">
        <v>0</v>
      </c>
      <c r="L8552">
        <v>0</v>
      </c>
      <c r="M8552" t="s">
        <v>6364</v>
      </c>
    </row>
    <row r="8553" spans="1:13">
      <c r="A8553" s="13">
        <f t="shared" si="133"/>
        <v>2</v>
      </c>
      <c r="B8553">
        <v>3013923</v>
      </c>
      <c r="C8553">
        <v>1380</v>
      </c>
      <c r="D8553">
        <v>1500</v>
      </c>
      <c r="E8553"/>
      <c r="F8553" t="s">
        <v>253</v>
      </c>
      <c r="G8553">
        <v>2</v>
      </c>
      <c r="H8553">
        <v>0</v>
      </c>
      <c r="I8553">
        <v>0</v>
      </c>
      <c r="J8553">
        <v>0</v>
      </c>
      <c r="K8553">
        <v>0</v>
      </c>
      <c r="L8553">
        <v>0</v>
      </c>
      <c r="M8553" t="s">
        <v>6365</v>
      </c>
    </row>
    <row r="8554" spans="1:13">
      <c r="A8554" s="13">
        <f t="shared" si="133"/>
        <v>2</v>
      </c>
      <c r="B8554">
        <v>3013924</v>
      </c>
      <c r="C8554">
        <v>1380</v>
      </c>
      <c r="D8554">
        <v>1501</v>
      </c>
      <c r="E8554"/>
      <c r="F8554" t="s">
        <v>253</v>
      </c>
      <c r="G8554">
        <v>2</v>
      </c>
      <c r="H8554">
        <v>0</v>
      </c>
      <c r="I8554">
        <v>0</v>
      </c>
      <c r="J8554">
        <v>0</v>
      </c>
      <c r="K8554">
        <v>0</v>
      </c>
      <c r="L8554">
        <v>0</v>
      </c>
      <c r="M8554" t="s">
        <v>6366</v>
      </c>
    </row>
    <row r="8555" spans="1:13">
      <c r="A8555" s="13">
        <f t="shared" si="133"/>
        <v>1</v>
      </c>
      <c r="B8555">
        <v>3013925</v>
      </c>
      <c r="C8555">
        <v>1380</v>
      </c>
      <c r="D8555">
        <v>1500</v>
      </c>
      <c r="E8555"/>
      <c r="F8555" t="s">
        <v>253</v>
      </c>
      <c r="G8555">
        <v>1</v>
      </c>
      <c r="H8555">
        <v>0</v>
      </c>
      <c r="I8555">
        <v>0</v>
      </c>
      <c r="J8555">
        <v>0</v>
      </c>
      <c r="K8555">
        <v>0</v>
      </c>
      <c r="L8555">
        <v>0</v>
      </c>
      <c r="M8555" t="s">
        <v>6367</v>
      </c>
    </row>
    <row r="8556" spans="1:13">
      <c r="A8556" s="13">
        <f t="shared" si="133"/>
        <v>1</v>
      </c>
      <c r="B8556">
        <v>3013926</v>
      </c>
      <c r="C8556">
        <v>1380</v>
      </c>
      <c r="D8556">
        <v>1500</v>
      </c>
      <c r="E8556"/>
      <c r="F8556" t="s">
        <v>253</v>
      </c>
      <c r="G8556">
        <v>1</v>
      </c>
      <c r="H8556">
        <v>0</v>
      </c>
      <c r="I8556">
        <v>0</v>
      </c>
      <c r="J8556">
        <v>0</v>
      </c>
      <c r="K8556">
        <v>0</v>
      </c>
      <c r="L8556">
        <v>0</v>
      </c>
      <c r="M8556" t="s">
        <v>6368</v>
      </c>
    </row>
    <row r="8557" spans="1:13">
      <c r="A8557" s="13">
        <f t="shared" si="133"/>
        <v>1</v>
      </c>
      <c r="B8557">
        <v>3013927</v>
      </c>
      <c r="C8557">
        <v>1380</v>
      </c>
      <c r="D8557">
        <v>1500</v>
      </c>
      <c r="E8557"/>
      <c r="F8557" t="s">
        <v>253</v>
      </c>
      <c r="G8557">
        <v>1</v>
      </c>
      <c r="H8557">
        <v>0</v>
      </c>
      <c r="I8557">
        <v>0</v>
      </c>
      <c r="J8557">
        <v>0</v>
      </c>
      <c r="K8557">
        <v>0</v>
      </c>
      <c r="L8557">
        <v>0</v>
      </c>
      <c r="M8557" t="s">
        <v>6369</v>
      </c>
    </row>
    <row r="8558" spans="1:13">
      <c r="A8558" s="13">
        <f t="shared" si="133"/>
        <v>1</v>
      </c>
      <c r="B8558">
        <v>3013928</v>
      </c>
      <c r="C8558">
        <v>1380</v>
      </c>
      <c r="D8558">
        <v>1500</v>
      </c>
      <c r="E8558"/>
      <c r="F8558" t="s">
        <v>253</v>
      </c>
      <c r="G8558">
        <v>1</v>
      </c>
      <c r="H8558">
        <v>0</v>
      </c>
      <c r="I8558">
        <v>0</v>
      </c>
      <c r="J8558">
        <v>0</v>
      </c>
      <c r="K8558">
        <v>0</v>
      </c>
      <c r="L8558">
        <v>0</v>
      </c>
      <c r="M8558" t="s">
        <v>9210</v>
      </c>
    </row>
    <row r="8559" spans="1:13">
      <c r="A8559" s="13">
        <f t="shared" si="133"/>
        <v>2</v>
      </c>
      <c r="B8559">
        <v>3013929</v>
      </c>
      <c r="C8559">
        <v>1380</v>
      </c>
      <c r="D8559">
        <v>1500</v>
      </c>
      <c r="E8559"/>
      <c r="F8559" t="s">
        <v>253</v>
      </c>
      <c r="G8559">
        <v>2</v>
      </c>
      <c r="H8559">
        <v>0</v>
      </c>
      <c r="I8559">
        <v>0</v>
      </c>
      <c r="J8559">
        <v>0</v>
      </c>
      <c r="K8559">
        <v>0</v>
      </c>
      <c r="L8559">
        <v>0</v>
      </c>
      <c r="M8559" t="s">
        <v>6370</v>
      </c>
    </row>
    <row r="8560" spans="1:13">
      <c r="A8560" s="13">
        <f t="shared" si="133"/>
        <v>1</v>
      </c>
      <c r="B8560">
        <v>3013930</v>
      </c>
      <c r="C8560">
        <v>1380</v>
      </c>
      <c r="D8560">
        <v>1500</v>
      </c>
      <c r="E8560"/>
      <c r="F8560" t="s">
        <v>253</v>
      </c>
      <c r="G8560">
        <v>1</v>
      </c>
      <c r="H8560">
        <v>0</v>
      </c>
      <c r="I8560">
        <v>0</v>
      </c>
      <c r="J8560">
        <v>0</v>
      </c>
      <c r="K8560">
        <v>0</v>
      </c>
      <c r="L8560">
        <v>0</v>
      </c>
      <c r="M8560" t="s">
        <v>8676</v>
      </c>
    </row>
    <row r="8561" spans="1:13">
      <c r="A8561" s="13">
        <f t="shared" si="133"/>
        <v>14</v>
      </c>
      <c r="B8561">
        <v>3013931</v>
      </c>
      <c r="C8561">
        <v>1380</v>
      </c>
      <c r="D8561">
        <v>1500</v>
      </c>
      <c r="E8561"/>
      <c r="F8561" t="s">
        <v>253</v>
      </c>
      <c r="G8561">
        <v>14</v>
      </c>
      <c r="H8561">
        <v>0</v>
      </c>
      <c r="I8561">
        <v>0</v>
      </c>
      <c r="J8561">
        <v>0</v>
      </c>
      <c r="K8561">
        <v>0</v>
      </c>
      <c r="L8561">
        <v>0</v>
      </c>
      <c r="M8561" t="s">
        <v>6371</v>
      </c>
    </row>
    <row r="8562" spans="1:13">
      <c r="A8562" s="13">
        <f t="shared" si="133"/>
        <v>1</v>
      </c>
      <c r="B8562">
        <v>3013932</v>
      </c>
      <c r="C8562">
        <v>1380</v>
      </c>
      <c r="D8562">
        <v>1500</v>
      </c>
      <c r="E8562"/>
      <c r="F8562" t="s">
        <v>253</v>
      </c>
      <c r="G8562">
        <v>1</v>
      </c>
      <c r="H8562">
        <v>0</v>
      </c>
      <c r="I8562">
        <v>0</v>
      </c>
      <c r="J8562">
        <v>0</v>
      </c>
      <c r="K8562">
        <v>0</v>
      </c>
      <c r="L8562">
        <v>0</v>
      </c>
      <c r="M8562" t="s">
        <v>7868</v>
      </c>
    </row>
    <row r="8563" spans="1:13">
      <c r="A8563" s="13">
        <f t="shared" si="133"/>
        <v>4</v>
      </c>
      <c r="B8563">
        <v>3013934</v>
      </c>
      <c r="C8563">
        <v>1380</v>
      </c>
      <c r="D8563">
        <v>1501</v>
      </c>
      <c r="E8563"/>
      <c r="F8563" t="s">
        <v>253</v>
      </c>
      <c r="G8563">
        <v>4</v>
      </c>
      <c r="H8563">
        <v>0</v>
      </c>
      <c r="I8563">
        <v>0</v>
      </c>
      <c r="J8563">
        <v>0</v>
      </c>
      <c r="K8563">
        <v>0</v>
      </c>
      <c r="L8563">
        <v>0</v>
      </c>
      <c r="M8563" t="s">
        <v>6372</v>
      </c>
    </row>
    <row r="8564" spans="1:13">
      <c r="A8564" s="13">
        <f t="shared" si="133"/>
        <v>3</v>
      </c>
      <c r="B8564">
        <v>3013935</v>
      </c>
      <c r="C8564">
        <v>1380</v>
      </c>
      <c r="D8564">
        <v>1500</v>
      </c>
      <c r="E8564"/>
      <c r="F8564" t="s">
        <v>253</v>
      </c>
      <c r="G8564">
        <v>3</v>
      </c>
      <c r="H8564">
        <v>0</v>
      </c>
      <c r="I8564">
        <v>0</v>
      </c>
      <c r="J8564">
        <v>0</v>
      </c>
      <c r="K8564">
        <v>0</v>
      </c>
      <c r="L8564">
        <v>0</v>
      </c>
      <c r="M8564" t="s">
        <v>6373</v>
      </c>
    </row>
    <row r="8565" spans="1:13">
      <c r="A8565" s="13">
        <f t="shared" si="133"/>
        <v>1</v>
      </c>
      <c r="B8565">
        <v>3013936</v>
      </c>
      <c r="C8565">
        <v>1380</v>
      </c>
      <c r="D8565">
        <v>1500</v>
      </c>
      <c r="E8565"/>
      <c r="F8565" t="s">
        <v>253</v>
      </c>
      <c r="G8565">
        <v>1</v>
      </c>
      <c r="H8565">
        <v>0</v>
      </c>
      <c r="I8565">
        <v>0</v>
      </c>
      <c r="J8565">
        <v>0</v>
      </c>
      <c r="K8565">
        <v>0</v>
      </c>
      <c r="L8565">
        <v>0</v>
      </c>
      <c r="M8565" t="s">
        <v>9168</v>
      </c>
    </row>
    <row r="8566" spans="1:13">
      <c r="A8566" s="13">
        <f t="shared" si="133"/>
        <v>2</v>
      </c>
      <c r="B8566">
        <v>3013937</v>
      </c>
      <c r="C8566">
        <v>1380</v>
      </c>
      <c r="D8566">
        <v>1500</v>
      </c>
      <c r="E8566"/>
      <c r="F8566" t="s">
        <v>253</v>
      </c>
      <c r="G8566">
        <v>2</v>
      </c>
      <c r="H8566">
        <v>0</v>
      </c>
      <c r="I8566">
        <v>0</v>
      </c>
      <c r="J8566">
        <v>0</v>
      </c>
      <c r="K8566">
        <v>0</v>
      </c>
      <c r="L8566">
        <v>0</v>
      </c>
      <c r="M8566" t="s">
        <v>6374</v>
      </c>
    </row>
    <row r="8567" spans="1:13">
      <c r="A8567" s="13">
        <f t="shared" si="133"/>
        <v>5</v>
      </c>
      <c r="B8567">
        <v>3013938</v>
      </c>
      <c r="C8567">
        <v>1380</v>
      </c>
      <c r="D8567">
        <v>1500</v>
      </c>
      <c r="E8567"/>
      <c r="F8567" t="s">
        <v>253</v>
      </c>
      <c r="G8567">
        <v>5</v>
      </c>
      <c r="H8567">
        <v>0</v>
      </c>
      <c r="I8567">
        <v>0</v>
      </c>
      <c r="J8567">
        <v>0</v>
      </c>
      <c r="K8567">
        <v>0</v>
      </c>
      <c r="L8567">
        <v>0</v>
      </c>
      <c r="M8567" t="s">
        <v>6375</v>
      </c>
    </row>
    <row r="8568" spans="1:13">
      <c r="A8568" s="13">
        <f t="shared" si="133"/>
        <v>4</v>
      </c>
      <c r="B8568">
        <v>3013939</v>
      </c>
      <c r="C8568">
        <v>1380</v>
      </c>
      <c r="D8568">
        <v>1500</v>
      </c>
      <c r="E8568"/>
      <c r="F8568" t="s">
        <v>253</v>
      </c>
      <c r="G8568">
        <v>4</v>
      </c>
      <c r="H8568">
        <v>0</v>
      </c>
      <c r="I8568">
        <v>0</v>
      </c>
      <c r="J8568">
        <v>0</v>
      </c>
      <c r="K8568">
        <v>0</v>
      </c>
      <c r="L8568">
        <v>0</v>
      </c>
      <c r="M8568" t="s">
        <v>6376</v>
      </c>
    </row>
    <row r="8569" spans="1:13">
      <c r="A8569" s="13">
        <f t="shared" si="133"/>
        <v>25</v>
      </c>
      <c r="B8569">
        <v>3013940</v>
      </c>
      <c r="C8569">
        <v>1380</v>
      </c>
      <c r="D8569">
        <v>1500</v>
      </c>
      <c r="E8569"/>
      <c r="F8569" t="s">
        <v>253</v>
      </c>
      <c r="G8569">
        <v>25</v>
      </c>
      <c r="H8569">
        <v>0</v>
      </c>
      <c r="I8569">
        <v>0</v>
      </c>
      <c r="J8569">
        <v>0</v>
      </c>
      <c r="K8569">
        <v>0</v>
      </c>
      <c r="L8569">
        <v>0</v>
      </c>
      <c r="M8569" t="s">
        <v>7858</v>
      </c>
    </row>
    <row r="8570" spans="1:13">
      <c r="A8570" s="13">
        <f t="shared" si="133"/>
        <v>33</v>
      </c>
      <c r="B8570">
        <v>3013941</v>
      </c>
      <c r="C8570">
        <v>1380</v>
      </c>
      <c r="D8570">
        <v>1500</v>
      </c>
      <c r="E8570"/>
      <c r="F8570" t="s">
        <v>253</v>
      </c>
      <c r="G8570">
        <v>33</v>
      </c>
      <c r="H8570">
        <v>0</v>
      </c>
      <c r="I8570">
        <v>0</v>
      </c>
      <c r="J8570">
        <v>0</v>
      </c>
      <c r="K8570">
        <v>0</v>
      </c>
      <c r="L8570">
        <v>0</v>
      </c>
      <c r="M8570" t="s">
        <v>7859</v>
      </c>
    </row>
    <row r="8571" spans="1:13">
      <c r="A8571" s="13">
        <f t="shared" si="133"/>
        <v>1</v>
      </c>
      <c r="B8571">
        <v>3013942</v>
      </c>
      <c r="C8571">
        <v>1380</v>
      </c>
      <c r="D8571">
        <v>1500</v>
      </c>
      <c r="E8571"/>
      <c r="F8571" t="s">
        <v>253</v>
      </c>
      <c r="G8571">
        <v>1</v>
      </c>
      <c r="H8571">
        <v>0</v>
      </c>
      <c r="I8571">
        <v>0</v>
      </c>
      <c r="J8571">
        <v>0</v>
      </c>
      <c r="K8571">
        <v>0</v>
      </c>
      <c r="L8571">
        <v>0</v>
      </c>
      <c r="M8571" t="s">
        <v>6377</v>
      </c>
    </row>
    <row r="8572" spans="1:13">
      <c r="A8572" s="13">
        <f t="shared" si="133"/>
        <v>2</v>
      </c>
      <c r="B8572">
        <v>3013943</v>
      </c>
      <c r="C8572">
        <v>1380</v>
      </c>
      <c r="D8572">
        <v>1500</v>
      </c>
      <c r="E8572"/>
      <c r="F8572" t="s">
        <v>253</v>
      </c>
      <c r="G8572">
        <v>2</v>
      </c>
      <c r="H8572">
        <v>0</v>
      </c>
      <c r="I8572">
        <v>0</v>
      </c>
      <c r="J8572">
        <v>0</v>
      </c>
      <c r="K8572">
        <v>0</v>
      </c>
      <c r="L8572">
        <v>0</v>
      </c>
      <c r="M8572" t="s">
        <v>6378</v>
      </c>
    </row>
    <row r="8573" spans="1:13">
      <c r="A8573" s="13">
        <f t="shared" si="133"/>
        <v>7</v>
      </c>
      <c r="B8573">
        <v>3013944</v>
      </c>
      <c r="C8573">
        <v>1380</v>
      </c>
      <c r="D8573">
        <v>1500</v>
      </c>
      <c r="E8573"/>
      <c r="F8573" t="s">
        <v>253</v>
      </c>
      <c r="G8573">
        <v>7</v>
      </c>
      <c r="H8573">
        <v>0</v>
      </c>
      <c r="I8573">
        <v>0</v>
      </c>
      <c r="J8573">
        <v>0</v>
      </c>
      <c r="K8573">
        <v>0</v>
      </c>
      <c r="L8573">
        <v>0</v>
      </c>
      <c r="M8573" t="s">
        <v>6379</v>
      </c>
    </row>
    <row r="8574" spans="1:13">
      <c r="A8574" s="13">
        <f t="shared" si="133"/>
        <v>1</v>
      </c>
      <c r="B8574">
        <v>3013945</v>
      </c>
      <c r="C8574">
        <v>1380</v>
      </c>
      <c r="D8574">
        <v>1500</v>
      </c>
      <c r="E8574"/>
      <c r="F8574" t="s">
        <v>253</v>
      </c>
      <c r="G8574">
        <v>1</v>
      </c>
      <c r="H8574">
        <v>0</v>
      </c>
      <c r="I8574">
        <v>0</v>
      </c>
      <c r="J8574">
        <v>0</v>
      </c>
      <c r="K8574">
        <v>0</v>
      </c>
      <c r="L8574">
        <v>0</v>
      </c>
      <c r="M8574" t="s">
        <v>6380</v>
      </c>
    </row>
    <row r="8575" spans="1:13">
      <c r="A8575" s="13">
        <f t="shared" si="133"/>
        <v>2</v>
      </c>
      <c r="B8575">
        <v>3013946</v>
      </c>
      <c r="C8575">
        <v>1380</v>
      </c>
      <c r="D8575">
        <v>1501</v>
      </c>
      <c r="E8575"/>
      <c r="F8575" t="s">
        <v>253</v>
      </c>
      <c r="G8575">
        <v>2</v>
      </c>
      <c r="H8575">
        <v>0</v>
      </c>
      <c r="I8575">
        <v>0</v>
      </c>
      <c r="J8575">
        <v>0</v>
      </c>
      <c r="K8575">
        <v>0</v>
      </c>
      <c r="L8575">
        <v>0</v>
      </c>
      <c r="M8575" t="s">
        <v>6381</v>
      </c>
    </row>
    <row r="8576" spans="1:13">
      <c r="A8576" s="13">
        <f t="shared" si="133"/>
        <v>2</v>
      </c>
      <c r="B8576">
        <v>3013947</v>
      </c>
      <c r="C8576">
        <v>1380</v>
      </c>
      <c r="D8576">
        <v>1500</v>
      </c>
      <c r="E8576"/>
      <c r="F8576" t="s">
        <v>253</v>
      </c>
      <c r="G8576">
        <v>2</v>
      </c>
      <c r="H8576">
        <v>0</v>
      </c>
      <c r="I8576">
        <v>0</v>
      </c>
      <c r="J8576">
        <v>0</v>
      </c>
      <c r="K8576">
        <v>0</v>
      </c>
      <c r="L8576">
        <v>0</v>
      </c>
      <c r="M8576" t="s">
        <v>6382</v>
      </c>
    </row>
    <row r="8577" spans="1:13">
      <c r="A8577" s="13">
        <f t="shared" si="133"/>
        <v>4</v>
      </c>
      <c r="B8577">
        <v>3013948</v>
      </c>
      <c r="C8577">
        <v>1380</v>
      </c>
      <c r="D8577">
        <v>1500</v>
      </c>
      <c r="E8577"/>
      <c r="F8577" t="s">
        <v>253</v>
      </c>
      <c r="G8577">
        <v>4</v>
      </c>
      <c r="H8577">
        <v>0</v>
      </c>
      <c r="I8577">
        <v>0</v>
      </c>
      <c r="J8577">
        <v>0</v>
      </c>
      <c r="K8577">
        <v>0</v>
      </c>
      <c r="L8577">
        <v>0</v>
      </c>
      <c r="M8577" t="s">
        <v>6383</v>
      </c>
    </row>
    <row r="8578" spans="1:13">
      <c r="A8578" s="13">
        <f t="shared" si="133"/>
        <v>3</v>
      </c>
      <c r="B8578">
        <v>3013949</v>
      </c>
      <c r="C8578">
        <v>1380</v>
      </c>
      <c r="D8578">
        <v>1500</v>
      </c>
      <c r="E8578"/>
      <c r="F8578" t="s">
        <v>253</v>
      </c>
      <c r="G8578">
        <v>3</v>
      </c>
      <c r="H8578">
        <v>0</v>
      </c>
      <c r="I8578">
        <v>0</v>
      </c>
      <c r="J8578">
        <v>0</v>
      </c>
      <c r="K8578">
        <v>0</v>
      </c>
      <c r="L8578">
        <v>0</v>
      </c>
      <c r="M8578" t="s">
        <v>6384</v>
      </c>
    </row>
    <row r="8579" spans="1:13">
      <c r="A8579" s="13">
        <f t="shared" ref="A8579:A8642" si="134">G8579+H8579+I8579</f>
        <v>1</v>
      </c>
      <c r="B8579">
        <v>3013950</v>
      </c>
      <c r="C8579">
        <v>1380</v>
      </c>
      <c r="D8579">
        <v>1500</v>
      </c>
      <c r="E8579"/>
      <c r="F8579" t="s">
        <v>253</v>
      </c>
      <c r="G8579">
        <v>1</v>
      </c>
      <c r="H8579">
        <v>0</v>
      </c>
      <c r="I8579">
        <v>0</v>
      </c>
      <c r="J8579">
        <v>0</v>
      </c>
      <c r="K8579">
        <v>0</v>
      </c>
      <c r="L8579">
        <v>0</v>
      </c>
      <c r="M8579" t="s">
        <v>6385</v>
      </c>
    </row>
    <row r="8580" spans="1:13">
      <c r="A8580" s="13">
        <f t="shared" si="134"/>
        <v>2</v>
      </c>
      <c r="B8580">
        <v>3013951</v>
      </c>
      <c r="C8580">
        <v>1380</v>
      </c>
      <c r="D8580">
        <v>1500</v>
      </c>
      <c r="E8580"/>
      <c r="F8580" t="s">
        <v>253</v>
      </c>
      <c r="G8580">
        <v>2</v>
      </c>
      <c r="H8580">
        <v>0</v>
      </c>
      <c r="I8580">
        <v>0</v>
      </c>
      <c r="J8580">
        <v>0</v>
      </c>
      <c r="K8580">
        <v>0</v>
      </c>
      <c r="L8580">
        <v>0</v>
      </c>
      <c r="M8580" t="s">
        <v>6386</v>
      </c>
    </row>
    <row r="8581" spans="1:13">
      <c r="A8581" s="13">
        <f t="shared" si="134"/>
        <v>5</v>
      </c>
      <c r="B8581">
        <v>3013952</v>
      </c>
      <c r="C8581">
        <v>1380</v>
      </c>
      <c r="D8581">
        <v>1500</v>
      </c>
      <c r="E8581"/>
      <c r="F8581" t="s">
        <v>253</v>
      </c>
      <c r="G8581">
        <v>5</v>
      </c>
      <c r="H8581">
        <v>0</v>
      </c>
      <c r="I8581">
        <v>0</v>
      </c>
      <c r="J8581">
        <v>0</v>
      </c>
      <c r="K8581">
        <v>0</v>
      </c>
      <c r="L8581">
        <v>0</v>
      </c>
      <c r="M8581" t="s">
        <v>6387</v>
      </c>
    </row>
    <row r="8582" spans="1:13">
      <c r="A8582" s="13">
        <f t="shared" si="134"/>
        <v>8</v>
      </c>
      <c r="B8582">
        <v>3013953</v>
      </c>
      <c r="C8582">
        <v>1380</v>
      </c>
      <c r="D8582">
        <v>1500</v>
      </c>
      <c r="E8582"/>
      <c r="F8582" t="s">
        <v>253</v>
      </c>
      <c r="G8582">
        <v>8</v>
      </c>
      <c r="H8582">
        <v>0</v>
      </c>
      <c r="I8582">
        <v>0</v>
      </c>
      <c r="J8582">
        <v>0</v>
      </c>
      <c r="K8582">
        <v>0</v>
      </c>
      <c r="L8582">
        <v>0</v>
      </c>
      <c r="M8582" t="s">
        <v>6388</v>
      </c>
    </row>
    <row r="8583" spans="1:13">
      <c r="A8583" s="13">
        <f t="shared" si="134"/>
        <v>2</v>
      </c>
      <c r="B8583">
        <v>3013954</v>
      </c>
      <c r="C8583">
        <v>1380</v>
      </c>
      <c r="D8583">
        <v>1500</v>
      </c>
      <c r="E8583"/>
      <c r="F8583" t="s">
        <v>253</v>
      </c>
      <c r="G8583">
        <v>2</v>
      </c>
      <c r="H8583">
        <v>0</v>
      </c>
      <c r="I8583">
        <v>0</v>
      </c>
      <c r="J8583">
        <v>0</v>
      </c>
      <c r="K8583">
        <v>0</v>
      </c>
      <c r="L8583">
        <v>0</v>
      </c>
      <c r="M8583" t="s">
        <v>6389</v>
      </c>
    </row>
    <row r="8584" spans="1:13">
      <c r="A8584" s="13">
        <f t="shared" si="134"/>
        <v>1</v>
      </c>
      <c r="B8584">
        <v>3013955</v>
      </c>
      <c r="C8584">
        <v>1380</v>
      </c>
      <c r="D8584">
        <v>1500</v>
      </c>
      <c r="E8584"/>
      <c r="F8584" t="s">
        <v>253</v>
      </c>
      <c r="G8584">
        <v>1</v>
      </c>
      <c r="H8584">
        <v>0</v>
      </c>
      <c r="I8584">
        <v>0</v>
      </c>
      <c r="J8584">
        <v>0</v>
      </c>
      <c r="K8584">
        <v>0</v>
      </c>
      <c r="L8584">
        <v>0</v>
      </c>
      <c r="M8584" t="s">
        <v>6390</v>
      </c>
    </row>
    <row r="8585" spans="1:13">
      <c r="A8585" s="13">
        <f t="shared" si="134"/>
        <v>1</v>
      </c>
      <c r="B8585">
        <v>3013956</v>
      </c>
      <c r="C8585">
        <v>1380</v>
      </c>
      <c r="D8585">
        <v>1500</v>
      </c>
      <c r="E8585"/>
      <c r="F8585" t="s">
        <v>253</v>
      </c>
      <c r="G8585">
        <v>1</v>
      </c>
      <c r="H8585">
        <v>0</v>
      </c>
      <c r="I8585">
        <v>0</v>
      </c>
      <c r="J8585">
        <v>0</v>
      </c>
      <c r="K8585">
        <v>0</v>
      </c>
      <c r="L8585">
        <v>0</v>
      </c>
      <c r="M8585" t="s">
        <v>6391</v>
      </c>
    </row>
    <row r="8586" spans="1:13">
      <c r="A8586" s="13">
        <f t="shared" si="134"/>
        <v>2</v>
      </c>
      <c r="B8586">
        <v>3013957</v>
      </c>
      <c r="C8586">
        <v>1380</v>
      </c>
      <c r="D8586">
        <v>1500</v>
      </c>
      <c r="E8586"/>
      <c r="F8586" t="s">
        <v>253</v>
      </c>
      <c r="G8586">
        <v>2</v>
      </c>
      <c r="H8586">
        <v>0</v>
      </c>
      <c r="I8586">
        <v>0</v>
      </c>
      <c r="J8586">
        <v>0</v>
      </c>
      <c r="K8586">
        <v>0</v>
      </c>
      <c r="L8586">
        <v>0</v>
      </c>
      <c r="M8586" t="s">
        <v>6392</v>
      </c>
    </row>
    <row r="8587" spans="1:13">
      <c r="A8587" s="13">
        <f t="shared" si="134"/>
        <v>2</v>
      </c>
      <c r="B8587">
        <v>3013958</v>
      </c>
      <c r="C8587">
        <v>1380</v>
      </c>
      <c r="D8587">
        <v>1500</v>
      </c>
      <c r="E8587"/>
      <c r="F8587" t="s">
        <v>253</v>
      </c>
      <c r="G8587">
        <v>2</v>
      </c>
      <c r="H8587">
        <v>0</v>
      </c>
      <c r="I8587">
        <v>0</v>
      </c>
      <c r="J8587">
        <v>0</v>
      </c>
      <c r="K8587">
        <v>0</v>
      </c>
      <c r="L8587">
        <v>0</v>
      </c>
      <c r="M8587" t="s">
        <v>6393</v>
      </c>
    </row>
    <row r="8588" spans="1:13">
      <c r="A8588" s="13">
        <f t="shared" si="134"/>
        <v>2</v>
      </c>
      <c r="B8588">
        <v>3013959</v>
      </c>
      <c r="C8588">
        <v>1380</v>
      </c>
      <c r="D8588">
        <v>1501</v>
      </c>
      <c r="E8588"/>
      <c r="F8588" t="s">
        <v>253</v>
      </c>
      <c r="G8588">
        <v>2</v>
      </c>
      <c r="H8588">
        <v>0</v>
      </c>
      <c r="I8588">
        <v>0</v>
      </c>
      <c r="J8588">
        <v>0</v>
      </c>
      <c r="K8588">
        <v>0</v>
      </c>
      <c r="L8588">
        <v>0</v>
      </c>
      <c r="M8588" t="s">
        <v>6394</v>
      </c>
    </row>
    <row r="8589" spans="1:13">
      <c r="A8589" s="13">
        <f t="shared" si="134"/>
        <v>2</v>
      </c>
      <c r="B8589">
        <v>3013960</v>
      </c>
      <c r="C8589">
        <v>1380</v>
      </c>
      <c r="D8589">
        <v>1501</v>
      </c>
      <c r="E8589"/>
      <c r="F8589" t="s">
        <v>253</v>
      </c>
      <c r="G8589">
        <v>2</v>
      </c>
      <c r="H8589">
        <v>0</v>
      </c>
      <c r="I8589">
        <v>0</v>
      </c>
      <c r="J8589">
        <v>0</v>
      </c>
      <c r="K8589">
        <v>0</v>
      </c>
      <c r="L8589">
        <v>0</v>
      </c>
      <c r="M8589" t="s">
        <v>6395</v>
      </c>
    </row>
    <row r="8590" spans="1:13">
      <c r="A8590" s="13">
        <f t="shared" si="134"/>
        <v>2</v>
      </c>
      <c r="B8590">
        <v>3013961</v>
      </c>
      <c r="C8590">
        <v>1380</v>
      </c>
      <c r="D8590">
        <v>1500</v>
      </c>
      <c r="E8590"/>
      <c r="F8590" t="s">
        <v>253</v>
      </c>
      <c r="G8590">
        <v>2</v>
      </c>
      <c r="H8590">
        <v>0</v>
      </c>
      <c r="I8590">
        <v>0</v>
      </c>
      <c r="J8590">
        <v>0</v>
      </c>
      <c r="K8590">
        <v>0</v>
      </c>
      <c r="L8590">
        <v>0</v>
      </c>
      <c r="M8590" t="s">
        <v>6396</v>
      </c>
    </row>
    <row r="8591" spans="1:13">
      <c r="A8591" s="13">
        <f t="shared" si="134"/>
        <v>2</v>
      </c>
      <c r="B8591">
        <v>3013963</v>
      </c>
      <c r="C8591">
        <v>1380</v>
      </c>
      <c r="D8591">
        <v>1501</v>
      </c>
      <c r="E8591"/>
      <c r="F8591" t="s">
        <v>253</v>
      </c>
      <c r="G8591">
        <v>2</v>
      </c>
      <c r="H8591">
        <v>0</v>
      </c>
      <c r="I8591">
        <v>0</v>
      </c>
      <c r="J8591">
        <v>0</v>
      </c>
      <c r="K8591">
        <v>0</v>
      </c>
      <c r="L8591">
        <v>0</v>
      </c>
      <c r="M8591" t="s">
        <v>6397</v>
      </c>
    </row>
    <row r="8592" spans="1:13">
      <c r="A8592" s="13">
        <f t="shared" si="134"/>
        <v>1</v>
      </c>
      <c r="B8592">
        <v>3013964</v>
      </c>
      <c r="C8592">
        <v>1380</v>
      </c>
      <c r="D8592">
        <v>1500</v>
      </c>
      <c r="E8592"/>
      <c r="F8592" t="s">
        <v>253</v>
      </c>
      <c r="G8592">
        <v>1</v>
      </c>
      <c r="H8592">
        <v>0</v>
      </c>
      <c r="I8592">
        <v>0</v>
      </c>
      <c r="J8592">
        <v>0</v>
      </c>
      <c r="K8592">
        <v>0</v>
      </c>
      <c r="L8592">
        <v>0</v>
      </c>
      <c r="M8592" t="s">
        <v>8112</v>
      </c>
    </row>
    <row r="8593" spans="1:13">
      <c r="A8593" s="13">
        <f t="shared" si="134"/>
        <v>4</v>
      </c>
      <c r="B8593">
        <v>3013965</v>
      </c>
      <c r="C8593">
        <v>1380</v>
      </c>
      <c r="D8593">
        <v>1501</v>
      </c>
      <c r="E8593"/>
      <c r="F8593" t="s">
        <v>253</v>
      </c>
      <c r="G8593">
        <v>4</v>
      </c>
      <c r="H8593">
        <v>0</v>
      </c>
      <c r="I8593">
        <v>0</v>
      </c>
      <c r="J8593">
        <v>0</v>
      </c>
      <c r="K8593">
        <v>0</v>
      </c>
      <c r="L8593">
        <v>0</v>
      </c>
      <c r="M8593" t="s">
        <v>6398</v>
      </c>
    </row>
    <row r="8594" spans="1:13">
      <c r="A8594" s="13">
        <f t="shared" si="134"/>
        <v>1</v>
      </c>
      <c r="B8594">
        <v>3013967</v>
      </c>
      <c r="C8594">
        <v>1380</v>
      </c>
      <c r="D8594">
        <v>1500</v>
      </c>
      <c r="E8594"/>
      <c r="F8594" t="s">
        <v>253</v>
      </c>
      <c r="G8594">
        <v>1</v>
      </c>
      <c r="H8594">
        <v>0</v>
      </c>
      <c r="I8594">
        <v>0</v>
      </c>
      <c r="J8594">
        <v>0</v>
      </c>
      <c r="K8594">
        <v>0</v>
      </c>
      <c r="L8594">
        <v>0</v>
      </c>
      <c r="M8594" t="s">
        <v>9106</v>
      </c>
    </row>
    <row r="8595" spans="1:13">
      <c r="A8595" s="13">
        <f t="shared" si="134"/>
        <v>5</v>
      </c>
      <c r="B8595">
        <v>3013968</v>
      </c>
      <c r="C8595">
        <v>1380</v>
      </c>
      <c r="D8595">
        <v>1500</v>
      </c>
      <c r="E8595"/>
      <c r="F8595" t="s">
        <v>253</v>
      </c>
      <c r="G8595">
        <v>5</v>
      </c>
      <c r="H8595">
        <v>0</v>
      </c>
      <c r="I8595">
        <v>0</v>
      </c>
      <c r="J8595">
        <v>0</v>
      </c>
      <c r="K8595">
        <v>0</v>
      </c>
      <c r="L8595">
        <v>0</v>
      </c>
      <c r="M8595" t="s">
        <v>6399</v>
      </c>
    </row>
    <row r="8596" spans="1:13">
      <c r="A8596" s="13">
        <f t="shared" si="134"/>
        <v>1</v>
      </c>
      <c r="B8596">
        <v>3013969</v>
      </c>
      <c r="C8596">
        <v>1380</v>
      </c>
      <c r="D8596">
        <v>1500</v>
      </c>
      <c r="E8596"/>
      <c r="F8596" t="s">
        <v>253</v>
      </c>
      <c r="G8596">
        <v>1</v>
      </c>
      <c r="H8596">
        <v>0</v>
      </c>
      <c r="I8596">
        <v>0</v>
      </c>
      <c r="J8596">
        <v>0</v>
      </c>
      <c r="K8596">
        <v>0</v>
      </c>
      <c r="L8596">
        <v>0</v>
      </c>
      <c r="M8596" t="s">
        <v>6400</v>
      </c>
    </row>
    <row r="8597" spans="1:13">
      <c r="A8597" s="13">
        <f t="shared" si="134"/>
        <v>1</v>
      </c>
      <c r="B8597">
        <v>3013970</v>
      </c>
      <c r="C8597">
        <v>1380</v>
      </c>
      <c r="D8597">
        <v>1501</v>
      </c>
      <c r="E8597"/>
      <c r="F8597" t="s">
        <v>253</v>
      </c>
      <c r="G8597">
        <v>1</v>
      </c>
      <c r="H8597">
        <v>0</v>
      </c>
      <c r="I8597">
        <v>0</v>
      </c>
      <c r="J8597">
        <v>0</v>
      </c>
      <c r="K8597">
        <v>0</v>
      </c>
      <c r="L8597">
        <v>0</v>
      </c>
      <c r="M8597" t="s">
        <v>6401</v>
      </c>
    </row>
    <row r="8598" spans="1:13">
      <c r="A8598" s="13">
        <f t="shared" si="134"/>
        <v>1</v>
      </c>
      <c r="B8598">
        <v>3013971</v>
      </c>
      <c r="C8598">
        <v>1380</v>
      </c>
      <c r="D8598">
        <v>1500</v>
      </c>
      <c r="E8598"/>
      <c r="F8598" t="s">
        <v>253</v>
      </c>
      <c r="G8598">
        <v>1</v>
      </c>
      <c r="H8598">
        <v>0</v>
      </c>
      <c r="I8598">
        <v>0</v>
      </c>
      <c r="J8598">
        <v>0</v>
      </c>
      <c r="K8598">
        <v>0</v>
      </c>
      <c r="L8598">
        <v>0</v>
      </c>
      <c r="M8598" t="s">
        <v>6402</v>
      </c>
    </row>
    <row r="8599" spans="1:13">
      <c r="A8599" s="13">
        <f t="shared" si="134"/>
        <v>2</v>
      </c>
      <c r="B8599">
        <v>3013972</v>
      </c>
      <c r="C8599">
        <v>1380</v>
      </c>
      <c r="D8599">
        <v>1500</v>
      </c>
      <c r="E8599"/>
      <c r="F8599" t="s">
        <v>253</v>
      </c>
      <c r="G8599">
        <v>2</v>
      </c>
      <c r="H8599">
        <v>0</v>
      </c>
      <c r="I8599">
        <v>0</v>
      </c>
      <c r="J8599">
        <v>0</v>
      </c>
      <c r="K8599">
        <v>0</v>
      </c>
      <c r="L8599">
        <v>0</v>
      </c>
      <c r="M8599" t="s">
        <v>6403</v>
      </c>
    </row>
    <row r="8600" spans="1:13">
      <c r="A8600" s="13">
        <f t="shared" si="134"/>
        <v>1</v>
      </c>
      <c r="B8600">
        <v>3013973</v>
      </c>
      <c r="C8600">
        <v>1380</v>
      </c>
      <c r="D8600">
        <v>1501</v>
      </c>
      <c r="E8600"/>
      <c r="F8600" t="s">
        <v>253</v>
      </c>
      <c r="G8600">
        <v>1</v>
      </c>
      <c r="H8600">
        <v>0</v>
      </c>
      <c r="I8600">
        <v>0</v>
      </c>
      <c r="J8600">
        <v>0</v>
      </c>
      <c r="K8600">
        <v>0</v>
      </c>
      <c r="L8600">
        <v>0</v>
      </c>
      <c r="M8600" t="s">
        <v>6404</v>
      </c>
    </row>
    <row r="8601" spans="1:13">
      <c r="A8601" s="13">
        <f t="shared" si="134"/>
        <v>1</v>
      </c>
      <c r="B8601">
        <v>3013974</v>
      </c>
      <c r="C8601">
        <v>1380</v>
      </c>
      <c r="D8601">
        <v>1500</v>
      </c>
      <c r="E8601"/>
      <c r="F8601" t="s">
        <v>253</v>
      </c>
      <c r="G8601">
        <v>1</v>
      </c>
      <c r="H8601">
        <v>0</v>
      </c>
      <c r="I8601">
        <v>0</v>
      </c>
      <c r="J8601">
        <v>0</v>
      </c>
      <c r="K8601">
        <v>0</v>
      </c>
      <c r="L8601">
        <v>0</v>
      </c>
      <c r="M8601" t="s">
        <v>6405</v>
      </c>
    </row>
    <row r="8602" spans="1:13">
      <c r="A8602" s="13">
        <f t="shared" si="134"/>
        <v>3</v>
      </c>
      <c r="B8602">
        <v>3013975</v>
      </c>
      <c r="C8602">
        <v>1380</v>
      </c>
      <c r="D8602">
        <v>1500</v>
      </c>
      <c r="E8602"/>
      <c r="F8602" t="s">
        <v>253</v>
      </c>
      <c r="G8602">
        <v>3</v>
      </c>
      <c r="H8602">
        <v>0</v>
      </c>
      <c r="I8602">
        <v>0</v>
      </c>
      <c r="J8602">
        <v>0</v>
      </c>
      <c r="K8602">
        <v>0</v>
      </c>
      <c r="L8602">
        <v>0</v>
      </c>
      <c r="M8602" t="s">
        <v>8985</v>
      </c>
    </row>
    <row r="8603" spans="1:13">
      <c r="A8603" s="13">
        <f t="shared" si="134"/>
        <v>57</v>
      </c>
      <c r="B8603">
        <v>3013976</v>
      </c>
      <c r="C8603">
        <v>1380</v>
      </c>
      <c r="D8603">
        <v>1501</v>
      </c>
      <c r="E8603"/>
      <c r="F8603" t="s">
        <v>253</v>
      </c>
      <c r="G8603">
        <v>57</v>
      </c>
      <c r="H8603">
        <v>0</v>
      </c>
      <c r="I8603">
        <v>0</v>
      </c>
      <c r="J8603">
        <v>0</v>
      </c>
      <c r="K8603">
        <v>0</v>
      </c>
      <c r="L8603">
        <v>0</v>
      </c>
      <c r="M8603" t="s">
        <v>6406</v>
      </c>
    </row>
    <row r="8604" spans="1:13">
      <c r="A8604" s="13">
        <f t="shared" si="134"/>
        <v>5</v>
      </c>
      <c r="B8604">
        <v>3013978</v>
      </c>
      <c r="C8604">
        <v>1400</v>
      </c>
      <c r="D8604">
        <v>1500</v>
      </c>
      <c r="E8604"/>
      <c r="F8604" t="s">
        <v>253</v>
      </c>
      <c r="G8604">
        <v>5</v>
      </c>
      <c r="H8604">
        <v>0</v>
      </c>
      <c r="I8604">
        <v>0</v>
      </c>
      <c r="J8604">
        <v>0</v>
      </c>
      <c r="K8604">
        <v>0</v>
      </c>
      <c r="L8604">
        <v>0</v>
      </c>
      <c r="M8604" t="s">
        <v>6407</v>
      </c>
    </row>
    <row r="8605" spans="1:13">
      <c r="A8605" s="13">
        <f t="shared" si="134"/>
        <v>13</v>
      </c>
      <c r="B8605">
        <v>3013979</v>
      </c>
      <c r="C8605">
        <v>1400</v>
      </c>
      <c r="D8605">
        <v>1500</v>
      </c>
      <c r="E8605"/>
      <c r="F8605" t="s">
        <v>253</v>
      </c>
      <c r="G8605">
        <v>13</v>
      </c>
      <c r="H8605">
        <v>0</v>
      </c>
      <c r="I8605">
        <v>0</v>
      </c>
      <c r="J8605">
        <v>0</v>
      </c>
      <c r="K8605">
        <v>0</v>
      </c>
      <c r="L8605">
        <v>0</v>
      </c>
      <c r="M8605" t="s">
        <v>6408</v>
      </c>
    </row>
    <row r="8606" spans="1:13">
      <c r="A8606" s="13">
        <f t="shared" si="134"/>
        <v>4</v>
      </c>
      <c r="B8606">
        <v>3013980</v>
      </c>
      <c r="C8606">
        <v>1400</v>
      </c>
      <c r="D8606">
        <v>1500</v>
      </c>
      <c r="E8606"/>
      <c r="F8606" t="s">
        <v>253</v>
      </c>
      <c r="G8606">
        <v>4</v>
      </c>
      <c r="H8606">
        <v>0</v>
      </c>
      <c r="I8606">
        <v>0</v>
      </c>
      <c r="J8606">
        <v>0</v>
      </c>
      <c r="K8606">
        <v>0</v>
      </c>
      <c r="L8606">
        <v>0</v>
      </c>
      <c r="M8606" t="s">
        <v>6409</v>
      </c>
    </row>
    <row r="8607" spans="1:13">
      <c r="A8607" s="13">
        <f t="shared" si="134"/>
        <v>10</v>
      </c>
      <c r="B8607">
        <v>3013981</v>
      </c>
      <c r="C8607">
        <v>1400</v>
      </c>
      <c r="D8607">
        <v>1500</v>
      </c>
      <c r="E8607"/>
      <c r="F8607" t="s">
        <v>253</v>
      </c>
      <c r="G8607">
        <v>10</v>
      </c>
      <c r="H8607">
        <v>0</v>
      </c>
      <c r="I8607">
        <v>0</v>
      </c>
      <c r="J8607">
        <v>0</v>
      </c>
      <c r="K8607">
        <v>0</v>
      </c>
      <c r="L8607">
        <v>0</v>
      </c>
      <c r="M8607" t="s">
        <v>6410</v>
      </c>
    </row>
    <row r="8608" spans="1:13">
      <c r="A8608" s="13">
        <f t="shared" si="134"/>
        <v>15</v>
      </c>
      <c r="B8608">
        <v>3013982</v>
      </c>
      <c r="C8608">
        <v>1400</v>
      </c>
      <c r="D8608">
        <v>1500</v>
      </c>
      <c r="E8608"/>
      <c r="F8608" t="s">
        <v>253</v>
      </c>
      <c r="G8608">
        <v>15</v>
      </c>
      <c r="H8608">
        <v>0</v>
      </c>
      <c r="I8608">
        <v>0</v>
      </c>
      <c r="J8608">
        <v>0</v>
      </c>
      <c r="K8608">
        <v>0</v>
      </c>
      <c r="L8608">
        <v>0</v>
      </c>
      <c r="M8608" t="s">
        <v>6411</v>
      </c>
    </row>
    <row r="8609" spans="1:13">
      <c r="A8609" s="13">
        <f t="shared" si="134"/>
        <v>1</v>
      </c>
      <c r="B8609">
        <v>3013983</v>
      </c>
      <c r="C8609">
        <v>1400</v>
      </c>
      <c r="D8609">
        <v>1500</v>
      </c>
      <c r="E8609"/>
      <c r="F8609" t="s">
        <v>253</v>
      </c>
      <c r="G8609">
        <v>1</v>
      </c>
      <c r="H8609">
        <v>0</v>
      </c>
      <c r="I8609">
        <v>0</v>
      </c>
      <c r="J8609">
        <v>0</v>
      </c>
      <c r="K8609">
        <v>0</v>
      </c>
      <c r="L8609">
        <v>0</v>
      </c>
      <c r="M8609" t="s">
        <v>6412</v>
      </c>
    </row>
    <row r="8610" spans="1:13">
      <c r="A8610" s="13">
        <f t="shared" si="134"/>
        <v>2</v>
      </c>
      <c r="B8610">
        <v>3013985</v>
      </c>
      <c r="C8610">
        <v>1400</v>
      </c>
      <c r="D8610">
        <v>1500</v>
      </c>
      <c r="E8610"/>
      <c r="F8610" t="s">
        <v>253</v>
      </c>
      <c r="G8610">
        <v>2</v>
      </c>
      <c r="H8610">
        <v>0</v>
      </c>
      <c r="I8610">
        <v>0</v>
      </c>
      <c r="J8610">
        <v>0</v>
      </c>
      <c r="K8610">
        <v>0</v>
      </c>
      <c r="L8610">
        <v>0</v>
      </c>
      <c r="M8610" t="s">
        <v>7917</v>
      </c>
    </row>
    <row r="8611" spans="1:13">
      <c r="A8611" s="13">
        <f t="shared" si="134"/>
        <v>3</v>
      </c>
      <c r="B8611">
        <v>3013987</v>
      </c>
      <c r="C8611">
        <v>1400</v>
      </c>
      <c r="D8611">
        <v>1500</v>
      </c>
      <c r="E8611"/>
      <c r="F8611" t="s">
        <v>253</v>
      </c>
      <c r="G8611">
        <v>3</v>
      </c>
      <c r="H8611">
        <v>0</v>
      </c>
      <c r="I8611">
        <v>0</v>
      </c>
      <c r="J8611">
        <v>0</v>
      </c>
      <c r="K8611">
        <v>0</v>
      </c>
      <c r="L8611">
        <v>0</v>
      </c>
      <c r="M8611" t="s">
        <v>8192</v>
      </c>
    </row>
    <row r="8612" spans="1:13">
      <c r="A8612" s="13">
        <f t="shared" si="134"/>
        <v>1</v>
      </c>
      <c r="B8612">
        <v>3013988</v>
      </c>
      <c r="C8612">
        <v>1380</v>
      </c>
      <c r="D8612">
        <v>1501</v>
      </c>
      <c r="E8612"/>
      <c r="F8612" t="s">
        <v>253</v>
      </c>
      <c r="G8612">
        <v>1</v>
      </c>
      <c r="H8612">
        <v>0</v>
      </c>
      <c r="I8612">
        <v>0</v>
      </c>
      <c r="J8612">
        <v>0</v>
      </c>
      <c r="K8612">
        <v>0</v>
      </c>
      <c r="L8612">
        <v>0</v>
      </c>
      <c r="M8612" t="s">
        <v>6413</v>
      </c>
    </row>
    <row r="8613" spans="1:13">
      <c r="A8613" s="13">
        <f t="shared" si="134"/>
        <v>1</v>
      </c>
      <c r="B8613">
        <v>3013989</v>
      </c>
      <c r="C8613">
        <v>1380</v>
      </c>
      <c r="D8613">
        <v>1501</v>
      </c>
      <c r="E8613"/>
      <c r="F8613" t="s">
        <v>253</v>
      </c>
      <c r="G8613">
        <v>1</v>
      </c>
      <c r="H8613">
        <v>0</v>
      </c>
      <c r="I8613">
        <v>0</v>
      </c>
      <c r="J8613">
        <v>0</v>
      </c>
      <c r="K8613">
        <v>0</v>
      </c>
      <c r="L8613">
        <v>0</v>
      </c>
      <c r="M8613" t="s">
        <v>6414</v>
      </c>
    </row>
    <row r="8614" spans="1:13">
      <c r="A8614" s="13">
        <f t="shared" si="134"/>
        <v>8</v>
      </c>
      <c r="B8614">
        <v>3013990</v>
      </c>
      <c r="C8614">
        <v>1380</v>
      </c>
      <c r="D8614">
        <v>1500</v>
      </c>
      <c r="E8614"/>
      <c r="F8614" t="s">
        <v>253</v>
      </c>
      <c r="G8614">
        <v>8</v>
      </c>
      <c r="H8614">
        <v>0</v>
      </c>
      <c r="I8614">
        <v>0</v>
      </c>
      <c r="J8614">
        <v>0</v>
      </c>
      <c r="K8614">
        <v>0</v>
      </c>
      <c r="L8614">
        <v>0</v>
      </c>
      <c r="M8614" t="s">
        <v>6415</v>
      </c>
    </row>
    <row r="8615" spans="1:13">
      <c r="A8615" s="13">
        <f t="shared" si="134"/>
        <v>1</v>
      </c>
      <c r="B8615">
        <v>3013991</v>
      </c>
      <c r="C8615">
        <v>1380</v>
      </c>
      <c r="D8615">
        <v>1500</v>
      </c>
      <c r="E8615"/>
      <c r="F8615" t="s">
        <v>253</v>
      </c>
      <c r="G8615">
        <v>1</v>
      </c>
      <c r="H8615">
        <v>0</v>
      </c>
      <c r="I8615">
        <v>0</v>
      </c>
      <c r="J8615">
        <v>0</v>
      </c>
      <c r="K8615">
        <v>0</v>
      </c>
      <c r="L8615">
        <v>0</v>
      </c>
      <c r="M8615" t="s">
        <v>8694</v>
      </c>
    </row>
    <row r="8616" spans="1:13">
      <c r="A8616" s="13">
        <f t="shared" si="134"/>
        <v>1</v>
      </c>
      <c r="B8616">
        <v>3013992</v>
      </c>
      <c r="C8616">
        <v>1380</v>
      </c>
      <c r="D8616">
        <v>1500</v>
      </c>
      <c r="E8616"/>
      <c r="F8616" t="s">
        <v>253</v>
      </c>
      <c r="G8616">
        <v>1</v>
      </c>
      <c r="H8616">
        <v>0</v>
      </c>
      <c r="I8616">
        <v>0</v>
      </c>
      <c r="J8616">
        <v>0</v>
      </c>
      <c r="K8616">
        <v>0</v>
      </c>
      <c r="L8616">
        <v>0</v>
      </c>
      <c r="M8616" t="s">
        <v>6416</v>
      </c>
    </row>
    <row r="8617" spans="1:13">
      <c r="A8617" s="13">
        <f t="shared" si="134"/>
        <v>1</v>
      </c>
      <c r="B8617">
        <v>3013993</v>
      </c>
      <c r="C8617">
        <v>1380</v>
      </c>
      <c r="D8617">
        <v>1500</v>
      </c>
      <c r="E8617"/>
      <c r="F8617" t="s">
        <v>253</v>
      </c>
      <c r="G8617">
        <v>1</v>
      </c>
      <c r="H8617">
        <v>0</v>
      </c>
      <c r="I8617">
        <v>0</v>
      </c>
      <c r="J8617">
        <v>0</v>
      </c>
      <c r="K8617">
        <v>0</v>
      </c>
      <c r="L8617">
        <v>0</v>
      </c>
      <c r="M8617" t="s">
        <v>6417</v>
      </c>
    </row>
    <row r="8618" spans="1:13">
      <c r="A8618" s="13">
        <f t="shared" si="134"/>
        <v>1</v>
      </c>
      <c r="B8618">
        <v>3013994</v>
      </c>
      <c r="C8618">
        <v>1380</v>
      </c>
      <c r="D8618">
        <v>1500</v>
      </c>
      <c r="E8618"/>
      <c r="F8618" t="s">
        <v>253</v>
      </c>
      <c r="G8618">
        <v>1</v>
      </c>
      <c r="H8618">
        <v>0</v>
      </c>
      <c r="I8618">
        <v>0</v>
      </c>
      <c r="J8618">
        <v>0</v>
      </c>
      <c r="K8618">
        <v>0</v>
      </c>
      <c r="L8618">
        <v>0</v>
      </c>
      <c r="M8618" t="s">
        <v>8218</v>
      </c>
    </row>
    <row r="8619" spans="1:13">
      <c r="A8619" s="13">
        <f t="shared" si="134"/>
        <v>1</v>
      </c>
      <c r="B8619">
        <v>3013995</v>
      </c>
      <c r="C8619">
        <v>1380</v>
      </c>
      <c r="D8619">
        <v>1500</v>
      </c>
      <c r="E8619"/>
      <c r="F8619" t="s">
        <v>253</v>
      </c>
      <c r="G8619">
        <v>1</v>
      </c>
      <c r="H8619">
        <v>0</v>
      </c>
      <c r="I8619">
        <v>0</v>
      </c>
      <c r="J8619">
        <v>0</v>
      </c>
      <c r="K8619">
        <v>0</v>
      </c>
      <c r="L8619">
        <v>0</v>
      </c>
      <c r="M8619" t="s">
        <v>9052</v>
      </c>
    </row>
    <row r="8620" spans="1:13">
      <c r="A8620" s="13">
        <f t="shared" si="134"/>
        <v>9</v>
      </c>
      <c r="B8620">
        <v>3013996</v>
      </c>
      <c r="C8620">
        <v>1380</v>
      </c>
      <c r="D8620">
        <v>1500</v>
      </c>
      <c r="E8620"/>
      <c r="F8620" t="s">
        <v>253</v>
      </c>
      <c r="G8620">
        <v>9</v>
      </c>
      <c r="H8620">
        <v>0</v>
      </c>
      <c r="I8620">
        <v>0</v>
      </c>
      <c r="J8620">
        <v>0</v>
      </c>
      <c r="K8620">
        <v>0</v>
      </c>
      <c r="L8620">
        <v>0</v>
      </c>
      <c r="M8620" t="s">
        <v>6418</v>
      </c>
    </row>
    <row r="8621" spans="1:13">
      <c r="A8621" s="13">
        <f t="shared" si="134"/>
        <v>1</v>
      </c>
      <c r="B8621">
        <v>3013997</v>
      </c>
      <c r="C8621">
        <v>1380</v>
      </c>
      <c r="D8621">
        <v>1501</v>
      </c>
      <c r="E8621"/>
      <c r="F8621" t="s">
        <v>253</v>
      </c>
      <c r="G8621">
        <v>1</v>
      </c>
      <c r="H8621">
        <v>0</v>
      </c>
      <c r="I8621">
        <v>0</v>
      </c>
      <c r="J8621">
        <v>0</v>
      </c>
      <c r="K8621">
        <v>0</v>
      </c>
      <c r="L8621">
        <v>0</v>
      </c>
      <c r="M8621" t="s">
        <v>6419</v>
      </c>
    </row>
    <row r="8622" spans="1:13">
      <c r="A8622" s="13">
        <f t="shared" si="134"/>
        <v>1</v>
      </c>
      <c r="B8622">
        <v>3013998</v>
      </c>
      <c r="C8622">
        <v>1380</v>
      </c>
      <c r="D8622">
        <v>1501</v>
      </c>
      <c r="E8622"/>
      <c r="F8622" t="s">
        <v>253</v>
      </c>
      <c r="G8622">
        <v>1</v>
      </c>
      <c r="H8622">
        <v>0</v>
      </c>
      <c r="I8622">
        <v>0</v>
      </c>
      <c r="J8622">
        <v>0</v>
      </c>
      <c r="K8622">
        <v>0</v>
      </c>
      <c r="L8622">
        <v>0</v>
      </c>
      <c r="M8622" t="s">
        <v>6420</v>
      </c>
    </row>
    <row r="8623" spans="1:13">
      <c r="A8623" s="13">
        <f t="shared" si="134"/>
        <v>1</v>
      </c>
      <c r="B8623">
        <v>3013999</v>
      </c>
      <c r="C8623">
        <v>1400</v>
      </c>
      <c r="D8623">
        <v>1500</v>
      </c>
      <c r="E8623"/>
      <c r="F8623" t="s">
        <v>253</v>
      </c>
      <c r="G8623">
        <v>1</v>
      </c>
      <c r="H8623">
        <v>0</v>
      </c>
      <c r="I8623">
        <v>0</v>
      </c>
      <c r="J8623">
        <v>0</v>
      </c>
      <c r="K8623">
        <v>0</v>
      </c>
      <c r="L8623">
        <v>0</v>
      </c>
      <c r="M8623" t="s">
        <v>6421</v>
      </c>
    </row>
    <row r="8624" spans="1:13">
      <c r="A8624" s="13">
        <f t="shared" si="134"/>
        <v>19</v>
      </c>
      <c r="B8624">
        <v>3014000</v>
      </c>
      <c r="C8624">
        <v>1400</v>
      </c>
      <c r="D8624">
        <v>1500</v>
      </c>
      <c r="E8624"/>
      <c r="F8624" t="s">
        <v>253</v>
      </c>
      <c r="G8624">
        <v>19</v>
      </c>
      <c r="H8624">
        <v>0</v>
      </c>
      <c r="I8624">
        <v>0</v>
      </c>
      <c r="J8624">
        <v>0</v>
      </c>
      <c r="K8624">
        <v>0</v>
      </c>
      <c r="L8624">
        <v>0</v>
      </c>
      <c r="M8624" t="s">
        <v>6422</v>
      </c>
    </row>
    <row r="8625" spans="1:13">
      <c r="A8625" s="13">
        <f t="shared" si="134"/>
        <v>3</v>
      </c>
      <c r="B8625">
        <v>3014001</v>
      </c>
      <c r="C8625">
        <v>1380</v>
      </c>
      <c r="D8625">
        <v>1500</v>
      </c>
      <c r="E8625"/>
      <c r="F8625" t="s">
        <v>253</v>
      </c>
      <c r="G8625">
        <v>3</v>
      </c>
      <c r="H8625">
        <v>0</v>
      </c>
      <c r="I8625">
        <v>0</v>
      </c>
      <c r="J8625">
        <v>0</v>
      </c>
      <c r="K8625">
        <v>0</v>
      </c>
      <c r="L8625">
        <v>0</v>
      </c>
      <c r="M8625" t="s">
        <v>6423</v>
      </c>
    </row>
    <row r="8626" spans="1:13">
      <c r="A8626" s="13">
        <f t="shared" si="134"/>
        <v>10</v>
      </c>
      <c r="B8626">
        <v>3014002</v>
      </c>
      <c r="C8626">
        <v>1380</v>
      </c>
      <c r="D8626">
        <v>1501</v>
      </c>
      <c r="E8626"/>
      <c r="F8626" t="s">
        <v>253</v>
      </c>
      <c r="G8626">
        <v>10</v>
      </c>
      <c r="H8626">
        <v>0</v>
      </c>
      <c r="I8626">
        <v>0</v>
      </c>
      <c r="J8626">
        <v>0</v>
      </c>
      <c r="K8626">
        <v>0</v>
      </c>
      <c r="L8626">
        <v>0</v>
      </c>
      <c r="M8626" t="s">
        <v>6424</v>
      </c>
    </row>
    <row r="8627" spans="1:13">
      <c r="A8627" s="13">
        <f t="shared" si="134"/>
        <v>6</v>
      </c>
      <c r="B8627">
        <v>3014003</v>
      </c>
      <c r="C8627">
        <v>1380</v>
      </c>
      <c r="D8627">
        <v>1500</v>
      </c>
      <c r="E8627"/>
      <c r="F8627" t="s">
        <v>253</v>
      </c>
      <c r="G8627">
        <v>6</v>
      </c>
      <c r="H8627">
        <v>0</v>
      </c>
      <c r="I8627">
        <v>0</v>
      </c>
      <c r="J8627">
        <v>0</v>
      </c>
      <c r="K8627">
        <v>0</v>
      </c>
      <c r="L8627">
        <v>0</v>
      </c>
      <c r="M8627" t="s">
        <v>6425</v>
      </c>
    </row>
    <row r="8628" spans="1:13">
      <c r="A8628" s="13">
        <f t="shared" si="134"/>
        <v>9</v>
      </c>
      <c r="B8628">
        <v>3014004</v>
      </c>
      <c r="C8628">
        <v>1380</v>
      </c>
      <c r="D8628">
        <v>1500</v>
      </c>
      <c r="E8628"/>
      <c r="F8628" t="s">
        <v>253</v>
      </c>
      <c r="G8628">
        <v>9</v>
      </c>
      <c r="H8628">
        <v>0</v>
      </c>
      <c r="I8628">
        <v>0</v>
      </c>
      <c r="J8628">
        <v>0</v>
      </c>
      <c r="K8628">
        <v>0</v>
      </c>
      <c r="L8628">
        <v>0</v>
      </c>
      <c r="M8628" t="s">
        <v>6426</v>
      </c>
    </row>
    <row r="8629" spans="1:13">
      <c r="A8629" s="13">
        <f t="shared" si="134"/>
        <v>1</v>
      </c>
      <c r="B8629">
        <v>3014006</v>
      </c>
      <c r="C8629">
        <v>1400</v>
      </c>
      <c r="D8629">
        <v>1500</v>
      </c>
      <c r="E8629"/>
      <c r="F8629" t="s">
        <v>253</v>
      </c>
      <c r="G8629">
        <v>1</v>
      </c>
      <c r="H8629">
        <v>0</v>
      </c>
      <c r="I8629">
        <v>0</v>
      </c>
      <c r="J8629">
        <v>0</v>
      </c>
      <c r="K8629">
        <v>0</v>
      </c>
      <c r="L8629">
        <v>0</v>
      </c>
      <c r="M8629" t="s">
        <v>6427</v>
      </c>
    </row>
    <row r="8630" spans="1:13">
      <c r="A8630" s="13">
        <f t="shared" si="134"/>
        <v>1</v>
      </c>
      <c r="B8630">
        <v>3014007</v>
      </c>
      <c r="C8630">
        <v>1400</v>
      </c>
      <c r="D8630">
        <v>1500</v>
      </c>
      <c r="E8630"/>
      <c r="F8630" t="s">
        <v>253</v>
      </c>
      <c r="G8630">
        <v>1</v>
      </c>
      <c r="H8630">
        <v>0</v>
      </c>
      <c r="I8630">
        <v>0</v>
      </c>
      <c r="J8630">
        <v>0</v>
      </c>
      <c r="K8630">
        <v>0</v>
      </c>
      <c r="L8630">
        <v>0</v>
      </c>
      <c r="M8630" t="s">
        <v>6428</v>
      </c>
    </row>
    <row r="8631" spans="1:13">
      <c r="A8631" s="13">
        <f t="shared" si="134"/>
        <v>2</v>
      </c>
      <c r="B8631">
        <v>3014008</v>
      </c>
      <c r="C8631">
        <v>1400</v>
      </c>
      <c r="D8631">
        <v>1500</v>
      </c>
      <c r="E8631"/>
      <c r="F8631" t="s">
        <v>253</v>
      </c>
      <c r="G8631">
        <v>2</v>
      </c>
      <c r="H8631">
        <v>0</v>
      </c>
      <c r="I8631">
        <v>0</v>
      </c>
      <c r="J8631">
        <v>0</v>
      </c>
      <c r="K8631">
        <v>0</v>
      </c>
      <c r="L8631">
        <v>0</v>
      </c>
      <c r="M8631" t="s">
        <v>6429</v>
      </c>
    </row>
    <row r="8632" spans="1:13">
      <c r="A8632" s="13">
        <f t="shared" si="134"/>
        <v>1</v>
      </c>
      <c r="B8632">
        <v>3014009</v>
      </c>
      <c r="C8632">
        <v>1400</v>
      </c>
      <c r="D8632">
        <v>1500</v>
      </c>
      <c r="E8632"/>
      <c r="F8632" t="s">
        <v>253</v>
      </c>
      <c r="G8632">
        <v>1</v>
      </c>
      <c r="H8632">
        <v>0</v>
      </c>
      <c r="I8632">
        <v>0</v>
      </c>
      <c r="J8632">
        <v>0</v>
      </c>
      <c r="K8632">
        <v>0</v>
      </c>
      <c r="L8632">
        <v>0</v>
      </c>
      <c r="M8632" t="s">
        <v>6430</v>
      </c>
    </row>
    <row r="8633" spans="1:13">
      <c r="A8633" s="13">
        <f t="shared" si="134"/>
        <v>3</v>
      </c>
      <c r="B8633">
        <v>3014010</v>
      </c>
      <c r="C8633">
        <v>1400</v>
      </c>
      <c r="D8633">
        <v>1500</v>
      </c>
      <c r="E8633"/>
      <c r="F8633" t="s">
        <v>253</v>
      </c>
      <c r="G8633">
        <v>3</v>
      </c>
      <c r="H8633">
        <v>0</v>
      </c>
      <c r="I8633">
        <v>0</v>
      </c>
      <c r="J8633">
        <v>0</v>
      </c>
      <c r="K8633">
        <v>0</v>
      </c>
      <c r="L8633">
        <v>0</v>
      </c>
      <c r="M8633" t="s">
        <v>6431</v>
      </c>
    </row>
    <row r="8634" spans="1:13">
      <c r="A8634" s="13">
        <f t="shared" si="134"/>
        <v>1</v>
      </c>
      <c r="B8634">
        <v>3014011</v>
      </c>
      <c r="C8634">
        <v>1400</v>
      </c>
      <c r="D8634">
        <v>1500</v>
      </c>
      <c r="E8634"/>
      <c r="F8634" t="s">
        <v>253</v>
      </c>
      <c r="G8634">
        <v>1</v>
      </c>
      <c r="H8634">
        <v>0</v>
      </c>
      <c r="I8634">
        <v>0</v>
      </c>
      <c r="J8634">
        <v>0</v>
      </c>
      <c r="K8634">
        <v>0</v>
      </c>
      <c r="L8634">
        <v>0</v>
      </c>
      <c r="M8634" t="s">
        <v>6432</v>
      </c>
    </row>
    <row r="8635" spans="1:13">
      <c r="A8635" s="13">
        <f t="shared" si="134"/>
        <v>25</v>
      </c>
      <c r="B8635">
        <v>3014012</v>
      </c>
      <c r="C8635">
        <v>1400</v>
      </c>
      <c r="D8635">
        <v>1500</v>
      </c>
      <c r="E8635"/>
      <c r="F8635" t="s">
        <v>253</v>
      </c>
      <c r="G8635">
        <v>25</v>
      </c>
      <c r="H8635">
        <v>0</v>
      </c>
      <c r="I8635">
        <v>0</v>
      </c>
      <c r="J8635">
        <v>0</v>
      </c>
      <c r="K8635">
        <v>0</v>
      </c>
      <c r="L8635">
        <v>0</v>
      </c>
      <c r="M8635" t="s">
        <v>6433</v>
      </c>
    </row>
    <row r="8636" spans="1:13">
      <c r="A8636" s="13">
        <f t="shared" si="134"/>
        <v>19</v>
      </c>
      <c r="B8636">
        <v>3014013</v>
      </c>
      <c r="C8636">
        <v>1400</v>
      </c>
      <c r="D8636">
        <v>1500</v>
      </c>
      <c r="E8636"/>
      <c r="F8636" t="s">
        <v>253</v>
      </c>
      <c r="G8636">
        <v>19</v>
      </c>
      <c r="H8636">
        <v>0</v>
      </c>
      <c r="I8636">
        <v>0</v>
      </c>
      <c r="J8636">
        <v>0</v>
      </c>
      <c r="K8636">
        <v>0</v>
      </c>
      <c r="L8636">
        <v>0</v>
      </c>
      <c r="M8636" t="s">
        <v>6434</v>
      </c>
    </row>
    <row r="8637" spans="1:13">
      <c r="A8637" s="13">
        <f t="shared" si="134"/>
        <v>1</v>
      </c>
      <c r="B8637">
        <v>3014015</v>
      </c>
      <c r="C8637">
        <v>1400</v>
      </c>
      <c r="D8637">
        <v>1500</v>
      </c>
      <c r="E8637"/>
      <c r="F8637" t="s">
        <v>253</v>
      </c>
      <c r="G8637">
        <v>1</v>
      </c>
      <c r="H8637">
        <v>0</v>
      </c>
      <c r="I8637">
        <v>0</v>
      </c>
      <c r="J8637">
        <v>0</v>
      </c>
      <c r="K8637">
        <v>0</v>
      </c>
      <c r="L8637">
        <v>0</v>
      </c>
      <c r="M8637" t="s">
        <v>6435</v>
      </c>
    </row>
    <row r="8638" spans="1:13">
      <c r="A8638" s="13">
        <f t="shared" si="134"/>
        <v>1</v>
      </c>
      <c r="B8638">
        <v>3014017</v>
      </c>
      <c r="C8638">
        <v>1400</v>
      </c>
      <c r="D8638">
        <v>1500</v>
      </c>
      <c r="E8638"/>
      <c r="F8638" t="s">
        <v>253</v>
      </c>
      <c r="G8638">
        <v>1</v>
      </c>
      <c r="H8638">
        <v>0</v>
      </c>
      <c r="I8638">
        <v>0</v>
      </c>
      <c r="J8638">
        <v>0</v>
      </c>
      <c r="K8638">
        <v>0</v>
      </c>
      <c r="L8638">
        <v>0</v>
      </c>
      <c r="M8638" t="s">
        <v>6436</v>
      </c>
    </row>
    <row r="8639" spans="1:13">
      <c r="A8639" s="13">
        <f t="shared" si="134"/>
        <v>1</v>
      </c>
      <c r="B8639">
        <v>3014018</v>
      </c>
      <c r="C8639">
        <v>1400</v>
      </c>
      <c r="D8639">
        <v>1500</v>
      </c>
      <c r="E8639"/>
      <c r="F8639" t="s">
        <v>253</v>
      </c>
      <c r="G8639">
        <v>1</v>
      </c>
      <c r="H8639">
        <v>0</v>
      </c>
      <c r="I8639">
        <v>0</v>
      </c>
      <c r="J8639">
        <v>0</v>
      </c>
      <c r="K8639">
        <v>0</v>
      </c>
      <c r="L8639">
        <v>0</v>
      </c>
      <c r="M8639" t="s">
        <v>6437</v>
      </c>
    </row>
    <row r="8640" spans="1:13">
      <c r="A8640" s="13">
        <f t="shared" si="134"/>
        <v>40</v>
      </c>
      <c r="B8640">
        <v>3014019</v>
      </c>
      <c r="C8640">
        <v>1380</v>
      </c>
      <c r="D8640">
        <v>1500</v>
      </c>
      <c r="E8640"/>
      <c r="F8640" t="s">
        <v>253</v>
      </c>
      <c r="G8640">
        <v>40</v>
      </c>
      <c r="H8640">
        <v>0</v>
      </c>
      <c r="I8640">
        <v>0</v>
      </c>
      <c r="J8640">
        <v>0</v>
      </c>
      <c r="K8640">
        <v>0</v>
      </c>
      <c r="L8640">
        <v>0</v>
      </c>
      <c r="M8640" t="s">
        <v>6438</v>
      </c>
    </row>
    <row r="8641" spans="1:13">
      <c r="A8641" s="13">
        <f t="shared" si="134"/>
        <v>2</v>
      </c>
      <c r="B8641">
        <v>3014020</v>
      </c>
      <c r="C8641">
        <v>1380</v>
      </c>
      <c r="D8641">
        <v>1500</v>
      </c>
      <c r="E8641"/>
      <c r="F8641" t="s">
        <v>253</v>
      </c>
      <c r="G8641">
        <v>2</v>
      </c>
      <c r="H8641">
        <v>0</v>
      </c>
      <c r="I8641">
        <v>0</v>
      </c>
      <c r="J8641">
        <v>0</v>
      </c>
      <c r="K8641">
        <v>0</v>
      </c>
      <c r="L8641">
        <v>0</v>
      </c>
      <c r="M8641" t="s">
        <v>6439</v>
      </c>
    </row>
    <row r="8642" spans="1:13">
      <c r="A8642" s="13">
        <f t="shared" si="134"/>
        <v>12</v>
      </c>
      <c r="B8642">
        <v>3014021</v>
      </c>
      <c r="C8642">
        <v>1380</v>
      </c>
      <c r="D8642">
        <v>1500</v>
      </c>
      <c r="E8642"/>
      <c r="F8642" t="s">
        <v>253</v>
      </c>
      <c r="G8642">
        <v>12</v>
      </c>
      <c r="H8642">
        <v>0</v>
      </c>
      <c r="I8642">
        <v>0</v>
      </c>
      <c r="J8642">
        <v>0</v>
      </c>
      <c r="K8642">
        <v>0</v>
      </c>
      <c r="L8642">
        <v>0</v>
      </c>
      <c r="M8642" t="s">
        <v>6440</v>
      </c>
    </row>
    <row r="8643" spans="1:13">
      <c r="A8643" s="13">
        <f t="shared" ref="A8643:A8706" si="135">G8643+H8643+I8643</f>
        <v>2</v>
      </c>
      <c r="B8643">
        <v>3014022</v>
      </c>
      <c r="C8643">
        <v>1380</v>
      </c>
      <c r="D8643">
        <v>1500</v>
      </c>
      <c r="E8643"/>
      <c r="F8643" t="s">
        <v>253</v>
      </c>
      <c r="G8643">
        <v>2</v>
      </c>
      <c r="H8643">
        <v>0</v>
      </c>
      <c r="I8643">
        <v>0</v>
      </c>
      <c r="J8643">
        <v>0</v>
      </c>
      <c r="K8643">
        <v>0</v>
      </c>
      <c r="L8643">
        <v>0</v>
      </c>
      <c r="M8643" t="s">
        <v>6441</v>
      </c>
    </row>
    <row r="8644" spans="1:13">
      <c r="A8644" s="13">
        <f t="shared" si="135"/>
        <v>2</v>
      </c>
      <c r="B8644">
        <v>3014023</v>
      </c>
      <c r="C8644">
        <v>1380</v>
      </c>
      <c r="D8644">
        <v>1501</v>
      </c>
      <c r="E8644"/>
      <c r="F8644" t="s">
        <v>253</v>
      </c>
      <c r="G8644">
        <v>2</v>
      </c>
      <c r="H8644">
        <v>0</v>
      </c>
      <c r="I8644">
        <v>0</v>
      </c>
      <c r="J8644">
        <v>0</v>
      </c>
      <c r="K8644">
        <v>0</v>
      </c>
      <c r="L8644">
        <v>0</v>
      </c>
      <c r="M8644" t="s">
        <v>6442</v>
      </c>
    </row>
    <row r="8645" spans="1:13">
      <c r="A8645" s="13">
        <f t="shared" si="135"/>
        <v>4</v>
      </c>
      <c r="B8645">
        <v>3014024</v>
      </c>
      <c r="C8645">
        <v>1380</v>
      </c>
      <c r="D8645">
        <v>1501</v>
      </c>
      <c r="E8645"/>
      <c r="F8645" t="s">
        <v>253</v>
      </c>
      <c r="G8645">
        <v>4</v>
      </c>
      <c r="H8645">
        <v>0</v>
      </c>
      <c r="I8645">
        <v>0</v>
      </c>
      <c r="J8645">
        <v>0</v>
      </c>
      <c r="K8645">
        <v>0</v>
      </c>
      <c r="L8645">
        <v>0</v>
      </c>
      <c r="M8645" t="s">
        <v>6443</v>
      </c>
    </row>
    <row r="8646" spans="1:13">
      <c r="A8646" s="13">
        <f t="shared" si="135"/>
        <v>1</v>
      </c>
      <c r="B8646">
        <v>3014025</v>
      </c>
      <c r="C8646">
        <v>1380</v>
      </c>
      <c r="D8646">
        <v>1500</v>
      </c>
      <c r="E8646"/>
      <c r="F8646" t="s">
        <v>253</v>
      </c>
      <c r="G8646">
        <v>1</v>
      </c>
      <c r="H8646">
        <v>0</v>
      </c>
      <c r="I8646">
        <v>0</v>
      </c>
      <c r="J8646">
        <v>0</v>
      </c>
      <c r="K8646">
        <v>0</v>
      </c>
      <c r="L8646">
        <v>0</v>
      </c>
      <c r="M8646" t="s">
        <v>6444</v>
      </c>
    </row>
    <row r="8647" spans="1:13">
      <c r="A8647" s="13">
        <f t="shared" si="135"/>
        <v>1</v>
      </c>
      <c r="B8647">
        <v>3014026</v>
      </c>
      <c r="C8647">
        <v>1380</v>
      </c>
      <c r="D8647">
        <v>1500</v>
      </c>
      <c r="E8647"/>
      <c r="F8647" t="s">
        <v>253</v>
      </c>
      <c r="G8647">
        <v>1</v>
      </c>
      <c r="H8647">
        <v>0</v>
      </c>
      <c r="I8647">
        <v>0</v>
      </c>
      <c r="J8647">
        <v>0</v>
      </c>
      <c r="K8647">
        <v>0</v>
      </c>
      <c r="L8647">
        <v>0</v>
      </c>
      <c r="M8647" t="s">
        <v>6445</v>
      </c>
    </row>
    <row r="8648" spans="1:13">
      <c r="A8648" s="13">
        <f t="shared" si="135"/>
        <v>2</v>
      </c>
      <c r="B8648">
        <v>3014027</v>
      </c>
      <c r="C8648">
        <v>1380</v>
      </c>
      <c r="D8648">
        <v>1500</v>
      </c>
      <c r="E8648"/>
      <c r="F8648" t="s">
        <v>253</v>
      </c>
      <c r="G8648">
        <v>2</v>
      </c>
      <c r="H8648">
        <v>0</v>
      </c>
      <c r="I8648">
        <v>0</v>
      </c>
      <c r="J8648">
        <v>0</v>
      </c>
      <c r="K8648">
        <v>0</v>
      </c>
      <c r="L8648">
        <v>0</v>
      </c>
      <c r="M8648" t="s">
        <v>9274</v>
      </c>
    </row>
    <row r="8649" spans="1:13">
      <c r="A8649" s="13">
        <f t="shared" si="135"/>
        <v>1</v>
      </c>
      <c r="B8649">
        <v>3014028</v>
      </c>
      <c r="C8649">
        <v>1380</v>
      </c>
      <c r="D8649">
        <v>1501</v>
      </c>
      <c r="E8649"/>
      <c r="F8649" t="s">
        <v>253</v>
      </c>
      <c r="G8649">
        <v>1</v>
      </c>
      <c r="H8649">
        <v>0</v>
      </c>
      <c r="I8649">
        <v>0</v>
      </c>
      <c r="J8649">
        <v>0</v>
      </c>
      <c r="K8649">
        <v>0</v>
      </c>
      <c r="L8649">
        <v>0</v>
      </c>
      <c r="M8649" t="s">
        <v>6446</v>
      </c>
    </row>
    <row r="8650" spans="1:13">
      <c r="A8650" s="13">
        <f t="shared" si="135"/>
        <v>9</v>
      </c>
      <c r="B8650">
        <v>3014030</v>
      </c>
      <c r="C8650">
        <v>1380</v>
      </c>
      <c r="D8650">
        <v>1500</v>
      </c>
      <c r="E8650"/>
      <c r="F8650" t="s">
        <v>253</v>
      </c>
      <c r="G8650">
        <v>9</v>
      </c>
      <c r="H8650">
        <v>0</v>
      </c>
      <c r="I8650">
        <v>0</v>
      </c>
      <c r="J8650">
        <v>0</v>
      </c>
      <c r="K8650">
        <v>0</v>
      </c>
      <c r="L8650">
        <v>0</v>
      </c>
      <c r="M8650" t="s">
        <v>6447</v>
      </c>
    </row>
    <row r="8651" spans="1:13">
      <c r="A8651" s="13">
        <f t="shared" si="135"/>
        <v>1</v>
      </c>
      <c r="B8651">
        <v>3014031</v>
      </c>
      <c r="C8651">
        <v>1380</v>
      </c>
      <c r="D8651">
        <v>1501</v>
      </c>
      <c r="E8651"/>
      <c r="F8651" t="s">
        <v>253</v>
      </c>
      <c r="G8651">
        <v>1</v>
      </c>
      <c r="H8651">
        <v>0</v>
      </c>
      <c r="I8651">
        <v>0</v>
      </c>
      <c r="J8651">
        <v>0</v>
      </c>
      <c r="K8651">
        <v>0</v>
      </c>
      <c r="L8651">
        <v>0</v>
      </c>
      <c r="M8651" t="s">
        <v>6448</v>
      </c>
    </row>
    <row r="8652" spans="1:13">
      <c r="A8652" s="13">
        <f t="shared" si="135"/>
        <v>134</v>
      </c>
      <c r="B8652">
        <v>3014032</v>
      </c>
      <c r="C8652">
        <v>1380</v>
      </c>
      <c r="D8652">
        <v>1500</v>
      </c>
      <c r="E8652"/>
      <c r="F8652" t="s">
        <v>253</v>
      </c>
      <c r="G8652">
        <v>134</v>
      </c>
      <c r="H8652">
        <v>0</v>
      </c>
      <c r="I8652">
        <v>0</v>
      </c>
      <c r="J8652">
        <v>0</v>
      </c>
      <c r="K8652">
        <v>0</v>
      </c>
      <c r="L8652">
        <v>0</v>
      </c>
      <c r="M8652" t="s">
        <v>6449</v>
      </c>
    </row>
    <row r="8653" spans="1:13">
      <c r="A8653" s="13">
        <f t="shared" si="135"/>
        <v>12</v>
      </c>
      <c r="B8653">
        <v>3014033</v>
      </c>
      <c r="C8653">
        <v>1380</v>
      </c>
      <c r="D8653">
        <v>1500</v>
      </c>
      <c r="E8653"/>
      <c r="F8653" t="s">
        <v>253</v>
      </c>
      <c r="G8653">
        <v>12</v>
      </c>
      <c r="H8653">
        <v>0</v>
      </c>
      <c r="I8653">
        <v>0</v>
      </c>
      <c r="J8653">
        <v>0</v>
      </c>
      <c r="K8653">
        <v>0</v>
      </c>
      <c r="L8653">
        <v>0</v>
      </c>
      <c r="M8653" t="s">
        <v>6450</v>
      </c>
    </row>
    <row r="8654" spans="1:13">
      <c r="A8654" s="13">
        <f t="shared" si="135"/>
        <v>2</v>
      </c>
      <c r="B8654">
        <v>3014034</v>
      </c>
      <c r="C8654">
        <v>1380</v>
      </c>
      <c r="D8654">
        <v>1500</v>
      </c>
      <c r="E8654"/>
      <c r="F8654" t="s">
        <v>253</v>
      </c>
      <c r="G8654">
        <v>2</v>
      </c>
      <c r="H8654">
        <v>0</v>
      </c>
      <c r="I8654">
        <v>0</v>
      </c>
      <c r="J8654">
        <v>0</v>
      </c>
      <c r="K8654">
        <v>0</v>
      </c>
      <c r="L8654">
        <v>0</v>
      </c>
      <c r="M8654" t="s">
        <v>6451</v>
      </c>
    </row>
    <row r="8655" spans="1:13">
      <c r="A8655" s="13">
        <f t="shared" si="135"/>
        <v>12</v>
      </c>
      <c r="B8655">
        <v>3014035</v>
      </c>
      <c r="C8655">
        <v>1380</v>
      </c>
      <c r="D8655">
        <v>1500</v>
      </c>
      <c r="E8655"/>
      <c r="F8655" t="s">
        <v>253</v>
      </c>
      <c r="G8655">
        <v>12</v>
      </c>
      <c r="H8655">
        <v>0</v>
      </c>
      <c r="I8655">
        <v>0</v>
      </c>
      <c r="J8655">
        <v>0</v>
      </c>
      <c r="K8655">
        <v>0</v>
      </c>
      <c r="L8655">
        <v>0</v>
      </c>
      <c r="M8655" t="s">
        <v>6452</v>
      </c>
    </row>
    <row r="8656" spans="1:13">
      <c r="A8656" s="13">
        <f t="shared" si="135"/>
        <v>2</v>
      </c>
      <c r="B8656">
        <v>3014036</v>
      </c>
      <c r="C8656">
        <v>1380</v>
      </c>
      <c r="D8656">
        <v>1501</v>
      </c>
      <c r="E8656"/>
      <c r="F8656" t="s">
        <v>253</v>
      </c>
      <c r="G8656">
        <v>2</v>
      </c>
      <c r="H8656">
        <v>0</v>
      </c>
      <c r="I8656">
        <v>0</v>
      </c>
      <c r="J8656">
        <v>0</v>
      </c>
      <c r="K8656">
        <v>0</v>
      </c>
      <c r="L8656">
        <v>0</v>
      </c>
      <c r="M8656" t="s">
        <v>6453</v>
      </c>
    </row>
    <row r="8657" spans="1:13">
      <c r="A8657" s="13">
        <f t="shared" si="135"/>
        <v>5</v>
      </c>
      <c r="B8657">
        <v>3014037</v>
      </c>
      <c r="C8657">
        <v>1380</v>
      </c>
      <c r="D8657">
        <v>1500</v>
      </c>
      <c r="E8657"/>
      <c r="F8657" t="s">
        <v>253</v>
      </c>
      <c r="G8657">
        <v>5</v>
      </c>
      <c r="H8657">
        <v>0</v>
      </c>
      <c r="I8657">
        <v>0</v>
      </c>
      <c r="J8657">
        <v>0</v>
      </c>
      <c r="K8657">
        <v>0</v>
      </c>
      <c r="L8657">
        <v>0</v>
      </c>
      <c r="M8657" t="s">
        <v>6454</v>
      </c>
    </row>
    <row r="8658" spans="1:13">
      <c r="A8658" s="13">
        <f t="shared" si="135"/>
        <v>2</v>
      </c>
      <c r="B8658">
        <v>3014038</v>
      </c>
      <c r="C8658">
        <v>1380</v>
      </c>
      <c r="D8658">
        <v>1501</v>
      </c>
      <c r="E8658"/>
      <c r="F8658" t="s">
        <v>253</v>
      </c>
      <c r="G8658">
        <v>2</v>
      </c>
      <c r="H8658">
        <v>0</v>
      </c>
      <c r="I8658">
        <v>0</v>
      </c>
      <c r="J8658">
        <v>0</v>
      </c>
      <c r="K8658">
        <v>0</v>
      </c>
      <c r="L8658">
        <v>0</v>
      </c>
      <c r="M8658" t="s">
        <v>6455</v>
      </c>
    </row>
    <row r="8659" spans="1:13">
      <c r="A8659" s="13">
        <f t="shared" si="135"/>
        <v>4</v>
      </c>
      <c r="B8659">
        <v>3014039</v>
      </c>
      <c r="C8659">
        <v>1380</v>
      </c>
      <c r="D8659">
        <v>1501</v>
      </c>
      <c r="E8659"/>
      <c r="F8659" t="s">
        <v>253</v>
      </c>
      <c r="G8659">
        <v>4</v>
      </c>
      <c r="H8659">
        <v>0</v>
      </c>
      <c r="I8659">
        <v>0</v>
      </c>
      <c r="J8659">
        <v>0</v>
      </c>
      <c r="K8659">
        <v>0</v>
      </c>
      <c r="L8659">
        <v>0</v>
      </c>
      <c r="M8659" t="s">
        <v>6456</v>
      </c>
    </row>
    <row r="8660" spans="1:13">
      <c r="A8660" s="13">
        <f t="shared" si="135"/>
        <v>4</v>
      </c>
      <c r="B8660">
        <v>3014040</v>
      </c>
      <c r="C8660">
        <v>1380</v>
      </c>
      <c r="D8660">
        <v>1501</v>
      </c>
      <c r="E8660"/>
      <c r="F8660" t="s">
        <v>253</v>
      </c>
      <c r="G8660">
        <v>4</v>
      </c>
      <c r="H8660">
        <v>0</v>
      </c>
      <c r="I8660">
        <v>0</v>
      </c>
      <c r="J8660">
        <v>0</v>
      </c>
      <c r="K8660">
        <v>0</v>
      </c>
      <c r="L8660">
        <v>0</v>
      </c>
      <c r="M8660" t="s">
        <v>6457</v>
      </c>
    </row>
    <row r="8661" spans="1:13">
      <c r="A8661" s="13">
        <f t="shared" si="135"/>
        <v>12</v>
      </c>
      <c r="B8661">
        <v>3014042</v>
      </c>
      <c r="C8661">
        <v>1380</v>
      </c>
      <c r="D8661">
        <v>1500</v>
      </c>
      <c r="E8661"/>
      <c r="F8661" t="s">
        <v>253</v>
      </c>
      <c r="G8661">
        <v>12</v>
      </c>
      <c r="H8661">
        <v>0</v>
      </c>
      <c r="I8661">
        <v>0</v>
      </c>
      <c r="J8661">
        <v>0</v>
      </c>
      <c r="K8661">
        <v>0</v>
      </c>
      <c r="L8661">
        <v>0</v>
      </c>
      <c r="M8661" t="s">
        <v>7676</v>
      </c>
    </row>
    <row r="8662" spans="1:13">
      <c r="A8662" s="13">
        <f t="shared" si="135"/>
        <v>20</v>
      </c>
      <c r="B8662">
        <v>3014043</v>
      </c>
      <c r="C8662">
        <v>1380</v>
      </c>
      <c r="D8662">
        <v>1500</v>
      </c>
      <c r="E8662"/>
      <c r="F8662" t="s">
        <v>253</v>
      </c>
      <c r="G8662">
        <v>20</v>
      </c>
      <c r="H8662">
        <v>0</v>
      </c>
      <c r="I8662">
        <v>0</v>
      </c>
      <c r="J8662">
        <v>0</v>
      </c>
      <c r="K8662">
        <v>0</v>
      </c>
      <c r="L8662">
        <v>0</v>
      </c>
      <c r="M8662" t="s">
        <v>8393</v>
      </c>
    </row>
    <row r="8663" spans="1:13">
      <c r="A8663" s="13">
        <f t="shared" si="135"/>
        <v>6</v>
      </c>
      <c r="B8663">
        <v>3014044</v>
      </c>
      <c r="C8663">
        <v>1380</v>
      </c>
      <c r="D8663">
        <v>1500</v>
      </c>
      <c r="E8663"/>
      <c r="F8663" t="s">
        <v>253</v>
      </c>
      <c r="G8663">
        <v>6</v>
      </c>
      <c r="H8663">
        <v>0</v>
      </c>
      <c r="I8663">
        <v>0</v>
      </c>
      <c r="J8663">
        <v>0</v>
      </c>
      <c r="K8663">
        <v>0</v>
      </c>
      <c r="L8663">
        <v>0</v>
      </c>
      <c r="M8663" t="s">
        <v>6458</v>
      </c>
    </row>
    <row r="8664" spans="1:13">
      <c r="A8664" s="13">
        <f t="shared" si="135"/>
        <v>5</v>
      </c>
      <c r="B8664">
        <v>3014045</v>
      </c>
      <c r="C8664">
        <v>1380</v>
      </c>
      <c r="D8664">
        <v>1500</v>
      </c>
      <c r="E8664"/>
      <c r="F8664" t="s">
        <v>253</v>
      </c>
      <c r="G8664">
        <v>5</v>
      </c>
      <c r="H8664">
        <v>0</v>
      </c>
      <c r="I8664">
        <v>0</v>
      </c>
      <c r="J8664">
        <v>0</v>
      </c>
      <c r="K8664">
        <v>0</v>
      </c>
      <c r="L8664">
        <v>0</v>
      </c>
      <c r="M8664" t="s">
        <v>6459</v>
      </c>
    </row>
    <row r="8665" spans="1:13">
      <c r="A8665" s="13">
        <f t="shared" si="135"/>
        <v>13</v>
      </c>
      <c r="B8665">
        <v>3014046</v>
      </c>
      <c r="C8665">
        <v>1380</v>
      </c>
      <c r="D8665">
        <v>1500</v>
      </c>
      <c r="E8665"/>
      <c r="F8665" t="s">
        <v>253</v>
      </c>
      <c r="G8665">
        <v>13</v>
      </c>
      <c r="H8665">
        <v>0</v>
      </c>
      <c r="I8665">
        <v>0</v>
      </c>
      <c r="J8665">
        <v>0</v>
      </c>
      <c r="K8665">
        <v>0</v>
      </c>
      <c r="L8665">
        <v>0</v>
      </c>
      <c r="M8665" t="s">
        <v>7797</v>
      </c>
    </row>
    <row r="8666" spans="1:13">
      <c r="A8666" s="13">
        <f t="shared" si="135"/>
        <v>21</v>
      </c>
      <c r="B8666">
        <v>3014047</v>
      </c>
      <c r="C8666">
        <v>1380</v>
      </c>
      <c r="D8666">
        <v>1501</v>
      </c>
      <c r="E8666"/>
      <c r="F8666" t="s">
        <v>253</v>
      </c>
      <c r="G8666">
        <v>21</v>
      </c>
      <c r="H8666">
        <v>0</v>
      </c>
      <c r="I8666">
        <v>0</v>
      </c>
      <c r="J8666">
        <v>0</v>
      </c>
      <c r="K8666">
        <v>0</v>
      </c>
      <c r="L8666">
        <v>0</v>
      </c>
      <c r="M8666" t="s">
        <v>6460</v>
      </c>
    </row>
    <row r="8667" spans="1:13">
      <c r="A8667" s="13">
        <f t="shared" si="135"/>
        <v>4</v>
      </c>
      <c r="B8667">
        <v>3014048</v>
      </c>
      <c r="C8667">
        <v>1380</v>
      </c>
      <c r="D8667">
        <v>1501</v>
      </c>
      <c r="E8667"/>
      <c r="F8667" t="s">
        <v>253</v>
      </c>
      <c r="G8667">
        <v>4</v>
      </c>
      <c r="H8667">
        <v>0</v>
      </c>
      <c r="I8667">
        <v>0</v>
      </c>
      <c r="J8667">
        <v>0</v>
      </c>
      <c r="K8667">
        <v>0</v>
      </c>
      <c r="L8667">
        <v>0</v>
      </c>
      <c r="M8667" t="s">
        <v>6461</v>
      </c>
    </row>
    <row r="8668" spans="1:13">
      <c r="A8668" s="13">
        <f t="shared" si="135"/>
        <v>2</v>
      </c>
      <c r="B8668">
        <v>3014049</v>
      </c>
      <c r="C8668">
        <v>1380</v>
      </c>
      <c r="D8668">
        <v>1501</v>
      </c>
      <c r="E8668"/>
      <c r="F8668" t="s">
        <v>253</v>
      </c>
      <c r="G8668">
        <v>2</v>
      </c>
      <c r="H8668">
        <v>0</v>
      </c>
      <c r="I8668">
        <v>0</v>
      </c>
      <c r="J8668">
        <v>0</v>
      </c>
      <c r="K8668">
        <v>0</v>
      </c>
      <c r="L8668">
        <v>0</v>
      </c>
      <c r="M8668" t="s">
        <v>6462</v>
      </c>
    </row>
    <row r="8669" spans="1:13">
      <c r="A8669" s="13">
        <f t="shared" si="135"/>
        <v>4</v>
      </c>
      <c r="B8669">
        <v>3014050</v>
      </c>
      <c r="C8669">
        <v>1380</v>
      </c>
      <c r="D8669">
        <v>1501</v>
      </c>
      <c r="E8669"/>
      <c r="F8669" t="s">
        <v>253</v>
      </c>
      <c r="G8669">
        <v>4</v>
      </c>
      <c r="H8669">
        <v>0</v>
      </c>
      <c r="I8669">
        <v>0</v>
      </c>
      <c r="J8669">
        <v>0</v>
      </c>
      <c r="K8669">
        <v>0</v>
      </c>
      <c r="L8669">
        <v>0</v>
      </c>
      <c r="M8669" t="s">
        <v>6463</v>
      </c>
    </row>
    <row r="8670" spans="1:13">
      <c r="A8670" s="13">
        <f t="shared" si="135"/>
        <v>4</v>
      </c>
      <c r="B8670">
        <v>3014051</v>
      </c>
      <c r="C8670">
        <v>1380</v>
      </c>
      <c r="D8670">
        <v>1500</v>
      </c>
      <c r="E8670"/>
      <c r="F8670" t="s">
        <v>253</v>
      </c>
      <c r="G8670">
        <v>4</v>
      </c>
      <c r="H8670">
        <v>0</v>
      </c>
      <c r="I8670">
        <v>0</v>
      </c>
      <c r="J8670">
        <v>0</v>
      </c>
      <c r="K8670">
        <v>0</v>
      </c>
      <c r="L8670">
        <v>0</v>
      </c>
      <c r="M8670" t="s">
        <v>6464</v>
      </c>
    </row>
    <row r="8671" spans="1:13">
      <c r="A8671" s="13">
        <f t="shared" si="135"/>
        <v>10</v>
      </c>
      <c r="B8671">
        <v>3014052</v>
      </c>
      <c r="C8671">
        <v>1380</v>
      </c>
      <c r="D8671">
        <v>1500</v>
      </c>
      <c r="E8671"/>
      <c r="F8671" t="s">
        <v>253</v>
      </c>
      <c r="G8671">
        <v>10</v>
      </c>
      <c r="H8671">
        <v>0</v>
      </c>
      <c r="I8671">
        <v>0</v>
      </c>
      <c r="J8671">
        <v>0</v>
      </c>
      <c r="K8671">
        <v>0</v>
      </c>
      <c r="L8671">
        <v>0</v>
      </c>
      <c r="M8671" t="s">
        <v>6465</v>
      </c>
    </row>
    <row r="8672" spans="1:13">
      <c r="A8672" s="13">
        <f t="shared" si="135"/>
        <v>19</v>
      </c>
      <c r="B8672">
        <v>3014053</v>
      </c>
      <c r="C8672">
        <v>1380</v>
      </c>
      <c r="D8672">
        <v>1501</v>
      </c>
      <c r="E8672"/>
      <c r="F8672" t="s">
        <v>253</v>
      </c>
      <c r="G8672">
        <v>19</v>
      </c>
      <c r="H8672">
        <v>0</v>
      </c>
      <c r="I8672">
        <v>0</v>
      </c>
      <c r="J8672">
        <v>0</v>
      </c>
      <c r="K8672">
        <v>0</v>
      </c>
      <c r="L8672">
        <v>0</v>
      </c>
      <c r="M8672" t="s">
        <v>6466</v>
      </c>
    </row>
    <row r="8673" spans="1:13">
      <c r="A8673" s="13">
        <f t="shared" si="135"/>
        <v>1</v>
      </c>
      <c r="B8673">
        <v>3014054</v>
      </c>
      <c r="C8673">
        <v>1380</v>
      </c>
      <c r="D8673">
        <v>1500</v>
      </c>
      <c r="E8673"/>
      <c r="F8673" t="s">
        <v>253</v>
      </c>
      <c r="G8673">
        <v>1</v>
      </c>
      <c r="H8673">
        <v>0</v>
      </c>
      <c r="I8673">
        <v>0</v>
      </c>
      <c r="J8673">
        <v>0</v>
      </c>
      <c r="K8673">
        <v>0</v>
      </c>
      <c r="L8673">
        <v>0</v>
      </c>
      <c r="M8673" t="s">
        <v>8581</v>
      </c>
    </row>
    <row r="8674" spans="1:13">
      <c r="A8674" s="13">
        <f t="shared" si="135"/>
        <v>6</v>
      </c>
      <c r="B8674">
        <v>3014055</v>
      </c>
      <c r="C8674">
        <v>1380</v>
      </c>
      <c r="D8674">
        <v>1500</v>
      </c>
      <c r="E8674"/>
      <c r="F8674" t="s">
        <v>253</v>
      </c>
      <c r="G8674">
        <v>6</v>
      </c>
      <c r="H8674">
        <v>0</v>
      </c>
      <c r="I8674">
        <v>0</v>
      </c>
      <c r="J8674">
        <v>0</v>
      </c>
      <c r="K8674">
        <v>0</v>
      </c>
      <c r="L8674">
        <v>0</v>
      </c>
      <c r="M8674" t="s">
        <v>6467</v>
      </c>
    </row>
    <row r="8675" spans="1:13">
      <c r="A8675" s="13">
        <f t="shared" si="135"/>
        <v>1</v>
      </c>
      <c r="B8675">
        <v>3014056</v>
      </c>
      <c r="C8675">
        <v>1380</v>
      </c>
      <c r="D8675">
        <v>1500</v>
      </c>
      <c r="E8675"/>
      <c r="F8675" t="s">
        <v>253</v>
      </c>
      <c r="G8675">
        <v>1</v>
      </c>
      <c r="H8675">
        <v>0</v>
      </c>
      <c r="I8675">
        <v>0</v>
      </c>
      <c r="J8675">
        <v>0</v>
      </c>
      <c r="K8675">
        <v>0</v>
      </c>
      <c r="L8675">
        <v>0</v>
      </c>
      <c r="M8675" t="s">
        <v>6468</v>
      </c>
    </row>
    <row r="8676" spans="1:13">
      <c r="A8676" s="13">
        <f t="shared" si="135"/>
        <v>2</v>
      </c>
      <c r="B8676">
        <v>3014057</v>
      </c>
      <c r="C8676">
        <v>1380</v>
      </c>
      <c r="D8676">
        <v>1501</v>
      </c>
      <c r="E8676"/>
      <c r="F8676" t="s">
        <v>253</v>
      </c>
      <c r="G8676">
        <v>2</v>
      </c>
      <c r="H8676">
        <v>0</v>
      </c>
      <c r="I8676">
        <v>0</v>
      </c>
      <c r="J8676">
        <v>0</v>
      </c>
      <c r="K8676">
        <v>0</v>
      </c>
      <c r="L8676">
        <v>0</v>
      </c>
      <c r="M8676" t="s">
        <v>6469</v>
      </c>
    </row>
    <row r="8677" spans="1:13">
      <c r="A8677" s="13">
        <f t="shared" si="135"/>
        <v>6</v>
      </c>
      <c r="B8677">
        <v>3014058</v>
      </c>
      <c r="C8677">
        <v>1380</v>
      </c>
      <c r="D8677">
        <v>1500</v>
      </c>
      <c r="E8677"/>
      <c r="F8677" t="s">
        <v>253</v>
      </c>
      <c r="G8677">
        <v>6</v>
      </c>
      <c r="H8677">
        <v>0</v>
      </c>
      <c r="I8677">
        <v>0</v>
      </c>
      <c r="J8677">
        <v>0</v>
      </c>
      <c r="K8677">
        <v>0</v>
      </c>
      <c r="L8677">
        <v>0</v>
      </c>
      <c r="M8677" t="s">
        <v>6470</v>
      </c>
    </row>
    <row r="8678" spans="1:13">
      <c r="A8678" s="13">
        <f t="shared" si="135"/>
        <v>1</v>
      </c>
      <c r="B8678">
        <v>3014059</v>
      </c>
      <c r="C8678">
        <v>1380</v>
      </c>
      <c r="D8678">
        <v>1501</v>
      </c>
      <c r="E8678"/>
      <c r="F8678" t="s">
        <v>253</v>
      </c>
      <c r="G8678">
        <v>1</v>
      </c>
      <c r="H8678">
        <v>0</v>
      </c>
      <c r="I8678">
        <v>0</v>
      </c>
      <c r="J8678">
        <v>0</v>
      </c>
      <c r="K8678">
        <v>0</v>
      </c>
      <c r="L8678">
        <v>0</v>
      </c>
      <c r="M8678" t="s">
        <v>6471</v>
      </c>
    </row>
    <row r="8679" spans="1:13">
      <c r="A8679" s="13">
        <f t="shared" si="135"/>
        <v>2</v>
      </c>
      <c r="B8679">
        <v>3014060</v>
      </c>
      <c r="C8679">
        <v>1380</v>
      </c>
      <c r="D8679">
        <v>1501</v>
      </c>
      <c r="E8679"/>
      <c r="F8679" t="s">
        <v>253</v>
      </c>
      <c r="G8679">
        <v>2</v>
      </c>
      <c r="H8679">
        <v>0</v>
      </c>
      <c r="I8679">
        <v>0</v>
      </c>
      <c r="J8679">
        <v>0</v>
      </c>
      <c r="K8679">
        <v>0</v>
      </c>
      <c r="L8679">
        <v>0</v>
      </c>
      <c r="M8679" t="s">
        <v>6472</v>
      </c>
    </row>
    <row r="8680" spans="1:13">
      <c r="A8680" s="13">
        <f t="shared" si="135"/>
        <v>2</v>
      </c>
      <c r="B8680">
        <v>3014061</v>
      </c>
      <c r="C8680">
        <v>1380</v>
      </c>
      <c r="D8680">
        <v>1500</v>
      </c>
      <c r="E8680"/>
      <c r="F8680" t="s">
        <v>253</v>
      </c>
      <c r="G8680">
        <v>2</v>
      </c>
      <c r="H8680">
        <v>0</v>
      </c>
      <c r="I8680">
        <v>0</v>
      </c>
      <c r="J8680">
        <v>0</v>
      </c>
      <c r="K8680">
        <v>0</v>
      </c>
      <c r="L8680">
        <v>0</v>
      </c>
      <c r="M8680" t="s">
        <v>6473</v>
      </c>
    </row>
    <row r="8681" spans="1:13">
      <c r="A8681" s="13">
        <f t="shared" si="135"/>
        <v>1</v>
      </c>
      <c r="B8681">
        <v>3014062</v>
      </c>
      <c r="C8681">
        <v>1380</v>
      </c>
      <c r="D8681">
        <v>1501</v>
      </c>
      <c r="E8681"/>
      <c r="F8681" t="s">
        <v>253</v>
      </c>
      <c r="G8681">
        <v>1</v>
      </c>
      <c r="H8681">
        <v>0</v>
      </c>
      <c r="I8681">
        <v>0</v>
      </c>
      <c r="J8681">
        <v>0</v>
      </c>
      <c r="K8681">
        <v>0</v>
      </c>
      <c r="L8681">
        <v>0</v>
      </c>
      <c r="M8681" t="s">
        <v>6474</v>
      </c>
    </row>
    <row r="8682" spans="1:13">
      <c r="A8682" s="13">
        <f t="shared" si="135"/>
        <v>15</v>
      </c>
      <c r="B8682">
        <v>3014063</v>
      </c>
      <c r="C8682">
        <v>1380</v>
      </c>
      <c r="D8682">
        <v>1501</v>
      </c>
      <c r="E8682"/>
      <c r="F8682" t="s">
        <v>253</v>
      </c>
      <c r="G8682">
        <v>15</v>
      </c>
      <c r="H8682">
        <v>0</v>
      </c>
      <c r="I8682">
        <v>0</v>
      </c>
      <c r="J8682">
        <v>0</v>
      </c>
      <c r="K8682">
        <v>0</v>
      </c>
      <c r="L8682">
        <v>0</v>
      </c>
      <c r="M8682" t="s">
        <v>6475</v>
      </c>
    </row>
    <row r="8683" spans="1:13">
      <c r="A8683" s="13">
        <f t="shared" si="135"/>
        <v>76</v>
      </c>
      <c r="B8683">
        <v>3014064</v>
      </c>
      <c r="C8683">
        <v>1380</v>
      </c>
      <c r="D8683">
        <v>1500</v>
      </c>
      <c r="E8683"/>
      <c r="F8683" t="s">
        <v>253</v>
      </c>
      <c r="G8683">
        <v>76</v>
      </c>
      <c r="H8683">
        <v>0</v>
      </c>
      <c r="I8683">
        <v>0</v>
      </c>
      <c r="J8683">
        <v>0</v>
      </c>
      <c r="K8683">
        <v>0</v>
      </c>
      <c r="L8683">
        <v>0</v>
      </c>
      <c r="M8683" t="s">
        <v>6476</v>
      </c>
    </row>
    <row r="8684" spans="1:13">
      <c r="A8684" s="13">
        <f t="shared" si="135"/>
        <v>68</v>
      </c>
      <c r="B8684">
        <v>3014066</v>
      </c>
      <c r="C8684">
        <v>1380</v>
      </c>
      <c r="D8684">
        <v>1500</v>
      </c>
      <c r="E8684"/>
      <c r="F8684" t="s">
        <v>253</v>
      </c>
      <c r="G8684">
        <v>68</v>
      </c>
      <c r="H8684">
        <v>0</v>
      </c>
      <c r="I8684">
        <v>0</v>
      </c>
      <c r="J8684">
        <v>0</v>
      </c>
      <c r="K8684">
        <v>0</v>
      </c>
      <c r="L8684">
        <v>0</v>
      </c>
      <c r="M8684" t="s">
        <v>6477</v>
      </c>
    </row>
    <row r="8685" spans="1:13">
      <c r="A8685" s="13">
        <f t="shared" si="135"/>
        <v>4</v>
      </c>
      <c r="B8685">
        <v>3014067</v>
      </c>
      <c r="C8685">
        <v>1400</v>
      </c>
      <c r="D8685">
        <v>1500</v>
      </c>
      <c r="E8685"/>
      <c r="F8685" t="s">
        <v>253</v>
      </c>
      <c r="G8685">
        <v>4</v>
      </c>
      <c r="H8685">
        <v>0</v>
      </c>
      <c r="I8685">
        <v>0</v>
      </c>
      <c r="J8685">
        <v>0</v>
      </c>
      <c r="K8685">
        <v>0</v>
      </c>
      <c r="L8685">
        <v>0</v>
      </c>
      <c r="M8685" t="s">
        <v>6478</v>
      </c>
    </row>
    <row r="8686" spans="1:13">
      <c r="A8686" s="13">
        <f t="shared" si="135"/>
        <v>5</v>
      </c>
      <c r="B8686">
        <v>3014068</v>
      </c>
      <c r="C8686">
        <v>1400</v>
      </c>
      <c r="D8686">
        <v>1500</v>
      </c>
      <c r="E8686"/>
      <c r="F8686" t="s">
        <v>253</v>
      </c>
      <c r="G8686">
        <v>5</v>
      </c>
      <c r="H8686">
        <v>0</v>
      </c>
      <c r="I8686">
        <v>0</v>
      </c>
      <c r="J8686">
        <v>0</v>
      </c>
      <c r="K8686">
        <v>0</v>
      </c>
      <c r="L8686">
        <v>0</v>
      </c>
      <c r="M8686" t="s">
        <v>6479</v>
      </c>
    </row>
    <row r="8687" spans="1:13">
      <c r="A8687" s="13">
        <f t="shared" si="135"/>
        <v>6</v>
      </c>
      <c r="B8687">
        <v>3014070</v>
      </c>
      <c r="C8687">
        <v>1400</v>
      </c>
      <c r="D8687">
        <v>1500</v>
      </c>
      <c r="E8687"/>
      <c r="F8687" t="s">
        <v>253</v>
      </c>
      <c r="G8687">
        <v>6</v>
      </c>
      <c r="H8687">
        <v>0</v>
      </c>
      <c r="I8687">
        <v>0</v>
      </c>
      <c r="J8687">
        <v>0</v>
      </c>
      <c r="K8687">
        <v>0</v>
      </c>
      <c r="L8687">
        <v>0</v>
      </c>
      <c r="M8687" t="s">
        <v>6480</v>
      </c>
    </row>
    <row r="8688" spans="1:13">
      <c r="A8688" s="13">
        <f t="shared" si="135"/>
        <v>1</v>
      </c>
      <c r="B8688">
        <v>3014071</v>
      </c>
      <c r="C8688">
        <v>1400</v>
      </c>
      <c r="D8688">
        <v>1500</v>
      </c>
      <c r="E8688"/>
      <c r="F8688" t="s">
        <v>253</v>
      </c>
      <c r="G8688">
        <v>1</v>
      </c>
      <c r="H8688">
        <v>0</v>
      </c>
      <c r="I8688">
        <v>0</v>
      </c>
      <c r="J8688">
        <v>0</v>
      </c>
      <c r="K8688">
        <v>0</v>
      </c>
      <c r="L8688">
        <v>0</v>
      </c>
      <c r="M8688" t="s">
        <v>6481</v>
      </c>
    </row>
    <row r="8689" spans="1:13">
      <c r="A8689" s="13">
        <f t="shared" si="135"/>
        <v>1</v>
      </c>
      <c r="B8689">
        <v>3014072</v>
      </c>
      <c r="C8689">
        <v>1400</v>
      </c>
      <c r="D8689">
        <v>1500</v>
      </c>
      <c r="E8689"/>
      <c r="F8689" t="s">
        <v>253</v>
      </c>
      <c r="G8689">
        <v>1</v>
      </c>
      <c r="H8689">
        <v>0</v>
      </c>
      <c r="I8689">
        <v>0</v>
      </c>
      <c r="J8689">
        <v>0</v>
      </c>
      <c r="K8689">
        <v>0</v>
      </c>
      <c r="L8689">
        <v>0</v>
      </c>
      <c r="M8689" t="s">
        <v>8136</v>
      </c>
    </row>
    <row r="8690" spans="1:13">
      <c r="A8690" s="13">
        <f t="shared" si="135"/>
        <v>11</v>
      </c>
      <c r="B8690">
        <v>3014073</v>
      </c>
      <c r="C8690">
        <v>1400</v>
      </c>
      <c r="D8690">
        <v>1500</v>
      </c>
      <c r="E8690"/>
      <c r="F8690" t="s">
        <v>253</v>
      </c>
      <c r="G8690">
        <v>11</v>
      </c>
      <c r="H8690">
        <v>0</v>
      </c>
      <c r="I8690">
        <v>0</v>
      </c>
      <c r="J8690">
        <v>0</v>
      </c>
      <c r="K8690">
        <v>0</v>
      </c>
      <c r="L8690">
        <v>0</v>
      </c>
      <c r="M8690" t="s">
        <v>6482</v>
      </c>
    </row>
    <row r="8691" spans="1:13">
      <c r="A8691" s="13">
        <f t="shared" si="135"/>
        <v>1</v>
      </c>
      <c r="B8691">
        <v>3014074</v>
      </c>
      <c r="C8691">
        <v>1400</v>
      </c>
      <c r="D8691">
        <v>1500</v>
      </c>
      <c r="E8691"/>
      <c r="F8691" t="s">
        <v>253</v>
      </c>
      <c r="G8691">
        <v>1</v>
      </c>
      <c r="H8691">
        <v>0</v>
      </c>
      <c r="I8691">
        <v>0</v>
      </c>
      <c r="J8691">
        <v>0</v>
      </c>
      <c r="K8691">
        <v>0</v>
      </c>
      <c r="L8691">
        <v>0</v>
      </c>
      <c r="M8691" t="s">
        <v>8137</v>
      </c>
    </row>
    <row r="8692" spans="1:13">
      <c r="A8692" s="13">
        <f t="shared" si="135"/>
        <v>1</v>
      </c>
      <c r="B8692">
        <v>3014075</v>
      </c>
      <c r="C8692">
        <v>1400</v>
      </c>
      <c r="D8692">
        <v>1500</v>
      </c>
      <c r="E8692"/>
      <c r="F8692" t="s">
        <v>253</v>
      </c>
      <c r="G8692">
        <v>1</v>
      </c>
      <c r="H8692">
        <v>0</v>
      </c>
      <c r="I8692">
        <v>0</v>
      </c>
      <c r="J8692">
        <v>0</v>
      </c>
      <c r="K8692">
        <v>0</v>
      </c>
      <c r="L8692">
        <v>0</v>
      </c>
      <c r="M8692" t="s">
        <v>6483</v>
      </c>
    </row>
    <row r="8693" spans="1:13">
      <c r="A8693" s="13">
        <f t="shared" si="135"/>
        <v>1</v>
      </c>
      <c r="B8693">
        <v>3014076</v>
      </c>
      <c r="C8693">
        <v>1400</v>
      </c>
      <c r="D8693">
        <v>1500</v>
      </c>
      <c r="E8693"/>
      <c r="F8693" t="s">
        <v>253</v>
      </c>
      <c r="G8693">
        <v>1</v>
      </c>
      <c r="H8693">
        <v>0</v>
      </c>
      <c r="I8693">
        <v>0</v>
      </c>
      <c r="J8693">
        <v>0</v>
      </c>
      <c r="K8693">
        <v>0</v>
      </c>
      <c r="L8693">
        <v>0</v>
      </c>
      <c r="M8693" t="s">
        <v>6484</v>
      </c>
    </row>
    <row r="8694" spans="1:13">
      <c r="A8694" s="13">
        <f t="shared" si="135"/>
        <v>9</v>
      </c>
      <c r="B8694">
        <v>3014077</v>
      </c>
      <c r="C8694">
        <v>1400</v>
      </c>
      <c r="D8694">
        <v>1500</v>
      </c>
      <c r="E8694"/>
      <c r="F8694" t="s">
        <v>253</v>
      </c>
      <c r="G8694">
        <v>9</v>
      </c>
      <c r="H8694">
        <v>0</v>
      </c>
      <c r="I8694">
        <v>0</v>
      </c>
      <c r="J8694">
        <v>0</v>
      </c>
      <c r="K8694">
        <v>0</v>
      </c>
      <c r="L8694">
        <v>0</v>
      </c>
      <c r="M8694" t="s">
        <v>6485</v>
      </c>
    </row>
    <row r="8695" spans="1:13">
      <c r="A8695" s="13">
        <f t="shared" si="135"/>
        <v>2</v>
      </c>
      <c r="B8695">
        <v>3014078</v>
      </c>
      <c r="C8695">
        <v>1400</v>
      </c>
      <c r="D8695">
        <v>1500</v>
      </c>
      <c r="E8695"/>
      <c r="F8695" t="s">
        <v>253</v>
      </c>
      <c r="G8695">
        <v>2</v>
      </c>
      <c r="H8695">
        <v>0</v>
      </c>
      <c r="I8695">
        <v>0</v>
      </c>
      <c r="J8695">
        <v>0</v>
      </c>
      <c r="K8695">
        <v>0</v>
      </c>
      <c r="L8695">
        <v>0</v>
      </c>
      <c r="M8695" t="s">
        <v>6486</v>
      </c>
    </row>
    <row r="8696" spans="1:13">
      <c r="A8696" s="13">
        <f t="shared" si="135"/>
        <v>2</v>
      </c>
      <c r="B8696">
        <v>3014080</v>
      </c>
      <c r="C8696">
        <v>1400</v>
      </c>
      <c r="D8696">
        <v>1500</v>
      </c>
      <c r="E8696"/>
      <c r="F8696" t="s">
        <v>253</v>
      </c>
      <c r="G8696">
        <v>2</v>
      </c>
      <c r="H8696">
        <v>0</v>
      </c>
      <c r="I8696">
        <v>0</v>
      </c>
      <c r="J8696">
        <v>0</v>
      </c>
      <c r="K8696">
        <v>0</v>
      </c>
      <c r="L8696">
        <v>0</v>
      </c>
      <c r="M8696" t="s">
        <v>6487</v>
      </c>
    </row>
    <row r="8697" spans="1:13">
      <c r="A8697" s="13">
        <f t="shared" si="135"/>
        <v>2</v>
      </c>
      <c r="B8697">
        <v>3014081</v>
      </c>
      <c r="C8697">
        <v>1400</v>
      </c>
      <c r="D8697">
        <v>1500</v>
      </c>
      <c r="E8697"/>
      <c r="F8697" t="s">
        <v>253</v>
      </c>
      <c r="G8697">
        <v>2</v>
      </c>
      <c r="H8697">
        <v>0</v>
      </c>
      <c r="I8697">
        <v>0</v>
      </c>
      <c r="J8697">
        <v>0</v>
      </c>
      <c r="K8697">
        <v>0</v>
      </c>
      <c r="L8697">
        <v>0</v>
      </c>
      <c r="M8697" t="s">
        <v>6488</v>
      </c>
    </row>
    <row r="8698" spans="1:13">
      <c r="A8698" s="13">
        <f t="shared" si="135"/>
        <v>10</v>
      </c>
      <c r="B8698">
        <v>3014082</v>
      </c>
      <c r="C8698">
        <v>1400</v>
      </c>
      <c r="D8698">
        <v>1500</v>
      </c>
      <c r="E8698"/>
      <c r="F8698" t="s">
        <v>253</v>
      </c>
      <c r="G8698">
        <v>10</v>
      </c>
      <c r="H8698">
        <v>0</v>
      </c>
      <c r="I8698">
        <v>0</v>
      </c>
      <c r="J8698">
        <v>0</v>
      </c>
      <c r="K8698">
        <v>0</v>
      </c>
      <c r="L8698">
        <v>0</v>
      </c>
      <c r="M8698" t="s">
        <v>6489</v>
      </c>
    </row>
    <row r="8699" spans="1:13">
      <c r="A8699" s="13">
        <f t="shared" si="135"/>
        <v>10</v>
      </c>
      <c r="B8699">
        <v>3014083</v>
      </c>
      <c r="C8699">
        <v>1400</v>
      </c>
      <c r="D8699">
        <v>1500</v>
      </c>
      <c r="E8699"/>
      <c r="F8699" t="s">
        <v>253</v>
      </c>
      <c r="G8699">
        <v>10</v>
      </c>
      <c r="H8699">
        <v>0</v>
      </c>
      <c r="I8699">
        <v>0</v>
      </c>
      <c r="J8699">
        <v>0</v>
      </c>
      <c r="K8699">
        <v>0</v>
      </c>
      <c r="L8699">
        <v>0</v>
      </c>
      <c r="M8699" t="s">
        <v>6490</v>
      </c>
    </row>
    <row r="8700" spans="1:13">
      <c r="A8700" s="13">
        <f t="shared" si="135"/>
        <v>26</v>
      </c>
      <c r="B8700">
        <v>3014084</v>
      </c>
      <c r="C8700">
        <v>1380</v>
      </c>
      <c r="D8700">
        <v>1500</v>
      </c>
      <c r="E8700"/>
      <c r="F8700" t="s">
        <v>253</v>
      </c>
      <c r="G8700">
        <v>26</v>
      </c>
      <c r="H8700">
        <v>0</v>
      </c>
      <c r="I8700">
        <v>0</v>
      </c>
      <c r="J8700">
        <v>0</v>
      </c>
      <c r="K8700">
        <v>0</v>
      </c>
      <c r="L8700">
        <v>0</v>
      </c>
      <c r="M8700" t="s">
        <v>6491</v>
      </c>
    </row>
    <row r="8701" spans="1:13">
      <c r="A8701" s="13">
        <f t="shared" si="135"/>
        <v>54</v>
      </c>
      <c r="B8701">
        <v>3014084</v>
      </c>
      <c r="C8701">
        <v>1380</v>
      </c>
      <c r="D8701">
        <v>1501</v>
      </c>
      <c r="E8701"/>
      <c r="F8701" t="s">
        <v>253</v>
      </c>
      <c r="G8701">
        <v>54</v>
      </c>
      <c r="H8701">
        <v>0</v>
      </c>
      <c r="I8701">
        <v>0</v>
      </c>
      <c r="J8701">
        <v>0</v>
      </c>
      <c r="K8701">
        <v>0</v>
      </c>
      <c r="L8701">
        <v>0</v>
      </c>
      <c r="M8701" t="s">
        <v>6491</v>
      </c>
    </row>
    <row r="8702" spans="1:13">
      <c r="A8702" s="13">
        <f t="shared" si="135"/>
        <v>1</v>
      </c>
      <c r="B8702">
        <v>3014085</v>
      </c>
      <c r="C8702">
        <v>1380</v>
      </c>
      <c r="D8702">
        <v>1500</v>
      </c>
      <c r="E8702"/>
      <c r="F8702" t="s">
        <v>253</v>
      </c>
      <c r="G8702">
        <v>1</v>
      </c>
      <c r="H8702">
        <v>0</v>
      </c>
      <c r="I8702">
        <v>0</v>
      </c>
      <c r="J8702">
        <v>0</v>
      </c>
      <c r="K8702">
        <v>0</v>
      </c>
      <c r="L8702">
        <v>0</v>
      </c>
      <c r="M8702" t="s">
        <v>6492</v>
      </c>
    </row>
    <row r="8703" spans="1:13">
      <c r="A8703" s="13">
        <f t="shared" si="135"/>
        <v>6</v>
      </c>
      <c r="B8703">
        <v>3014086</v>
      </c>
      <c r="C8703">
        <v>1380</v>
      </c>
      <c r="D8703">
        <v>1500</v>
      </c>
      <c r="E8703"/>
      <c r="F8703" t="s">
        <v>253</v>
      </c>
      <c r="G8703">
        <v>6</v>
      </c>
      <c r="H8703">
        <v>0</v>
      </c>
      <c r="I8703">
        <v>0</v>
      </c>
      <c r="J8703">
        <v>0</v>
      </c>
      <c r="K8703">
        <v>0</v>
      </c>
      <c r="L8703">
        <v>0</v>
      </c>
      <c r="M8703" t="s">
        <v>6493</v>
      </c>
    </row>
    <row r="8704" spans="1:13">
      <c r="A8704" s="13">
        <f t="shared" si="135"/>
        <v>1</v>
      </c>
      <c r="B8704">
        <v>3014087</v>
      </c>
      <c r="C8704">
        <v>1380</v>
      </c>
      <c r="D8704">
        <v>1501</v>
      </c>
      <c r="E8704"/>
      <c r="F8704" t="s">
        <v>253</v>
      </c>
      <c r="G8704">
        <v>1</v>
      </c>
      <c r="H8704">
        <v>0</v>
      </c>
      <c r="I8704">
        <v>0</v>
      </c>
      <c r="J8704">
        <v>0</v>
      </c>
      <c r="K8704">
        <v>0</v>
      </c>
      <c r="L8704">
        <v>0</v>
      </c>
      <c r="M8704" t="s">
        <v>6494</v>
      </c>
    </row>
    <row r="8705" spans="1:13">
      <c r="A8705" s="13">
        <f t="shared" si="135"/>
        <v>5</v>
      </c>
      <c r="B8705">
        <v>3014088</v>
      </c>
      <c r="C8705">
        <v>1380</v>
      </c>
      <c r="D8705">
        <v>1500</v>
      </c>
      <c r="E8705"/>
      <c r="F8705" t="s">
        <v>253</v>
      </c>
      <c r="G8705">
        <v>5</v>
      </c>
      <c r="H8705">
        <v>0</v>
      </c>
      <c r="I8705">
        <v>0</v>
      </c>
      <c r="J8705">
        <v>0</v>
      </c>
      <c r="K8705">
        <v>0</v>
      </c>
      <c r="L8705">
        <v>0</v>
      </c>
      <c r="M8705" t="s">
        <v>7677</v>
      </c>
    </row>
    <row r="8706" spans="1:13">
      <c r="A8706" s="13">
        <f t="shared" si="135"/>
        <v>2</v>
      </c>
      <c r="B8706">
        <v>3014089</v>
      </c>
      <c r="C8706">
        <v>1380</v>
      </c>
      <c r="D8706">
        <v>1500</v>
      </c>
      <c r="E8706"/>
      <c r="F8706" t="s">
        <v>253</v>
      </c>
      <c r="G8706">
        <v>2</v>
      </c>
      <c r="H8706">
        <v>0</v>
      </c>
      <c r="I8706">
        <v>0</v>
      </c>
      <c r="J8706">
        <v>0</v>
      </c>
      <c r="K8706">
        <v>0</v>
      </c>
      <c r="L8706">
        <v>0</v>
      </c>
      <c r="M8706" t="s">
        <v>6495</v>
      </c>
    </row>
    <row r="8707" spans="1:13">
      <c r="A8707" s="13">
        <f t="shared" ref="A8707:A8770" si="136">G8707+H8707+I8707</f>
        <v>2</v>
      </c>
      <c r="B8707">
        <v>3014090</v>
      </c>
      <c r="C8707">
        <v>1380</v>
      </c>
      <c r="D8707">
        <v>1501</v>
      </c>
      <c r="E8707"/>
      <c r="F8707" t="s">
        <v>253</v>
      </c>
      <c r="G8707">
        <v>2</v>
      </c>
      <c r="H8707">
        <v>0</v>
      </c>
      <c r="I8707">
        <v>0</v>
      </c>
      <c r="J8707">
        <v>0</v>
      </c>
      <c r="K8707">
        <v>0</v>
      </c>
      <c r="L8707">
        <v>0</v>
      </c>
      <c r="M8707" t="s">
        <v>6496</v>
      </c>
    </row>
    <row r="8708" spans="1:13">
      <c r="A8708" s="13">
        <f t="shared" si="136"/>
        <v>22</v>
      </c>
      <c r="B8708">
        <v>3014091</v>
      </c>
      <c r="C8708">
        <v>1380</v>
      </c>
      <c r="D8708">
        <v>1500</v>
      </c>
      <c r="E8708"/>
      <c r="F8708" t="s">
        <v>253</v>
      </c>
      <c r="G8708">
        <v>22</v>
      </c>
      <c r="H8708">
        <v>0</v>
      </c>
      <c r="I8708">
        <v>0</v>
      </c>
      <c r="J8708">
        <v>0</v>
      </c>
      <c r="K8708">
        <v>0</v>
      </c>
      <c r="L8708">
        <v>0</v>
      </c>
      <c r="M8708" t="s">
        <v>6497</v>
      </c>
    </row>
    <row r="8709" spans="1:13">
      <c r="A8709" s="13">
        <f t="shared" si="136"/>
        <v>1</v>
      </c>
      <c r="B8709">
        <v>3014092</v>
      </c>
      <c r="C8709">
        <v>1380</v>
      </c>
      <c r="D8709">
        <v>1500</v>
      </c>
      <c r="E8709"/>
      <c r="F8709" t="s">
        <v>253</v>
      </c>
      <c r="G8709">
        <v>1</v>
      </c>
      <c r="H8709">
        <v>0</v>
      </c>
      <c r="I8709">
        <v>0</v>
      </c>
      <c r="J8709">
        <v>0</v>
      </c>
      <c r="K8709">
        <v>0</v>
      </c>
      <c r="L8709">
        <v>0</v>
      </c>
      <c r="M8709" t="s">
        <v>8695</v>
      </c>
    </row>
    <row r="8710" spans="1:13">
      <c r="A8710" s="13">
        <f t="shared" si="136"/>
        <v>1</v>
      </c>
      <c r="B8710">
        <v>3014093</v>
      </c>
      <c r="C8710">
        <v>1380</v>
      </c>
      <c r="D8710">
        <v>1501</v>
      </c>
      <c r="E8710"/>
      <c r="F8710" t="s">
        <v>253</v>
      </c>
      <c r="G8710">
        <v>1</v>
      </c>
      <c r="H8710">
        <v>0</v>
      </c>
      <c r="I8710">
        <v>0</v>
      </c>
      <c r="J8710">
        <v>0</v>
      </c>
      <c r="K8710">
        <v>0</v>
      </c>
      <c r="L8710">
        <v>0</v>
      </c>
      <c r="M8710" t="s">
        <v>6498</v>
      </c>
    </row>
    <row r="8711" spans="1:13">
      <c r="A8711" s="13">
        <f t="shared" si="136"/>
        <v>1</v>
      </c>
      <c r="B8711">
        <v>3014094</v>
      </c>
      <c r="C8711">
        <v>1380</v>
      </c>
      <c r="D8711">
        <v>1501</v>
      </c>
      <c r="E8711"/>
      <c r="F8711" t="s">
        <v>253</v>
      </c>
      <c r="G8711">
        <v>1</v>
      </c>
      <c r="H8711">
        <v>0</v>
      </c>
      <c r="I8711">
        <v>0</v>
      </c>
      <c r="J8711">
        <v>0</v>
      </c>
      <c r="K8711">
        <v>0</v>
      </c>
      <c r="L8711">
        <v>0</v>
      </c>
      <c r="M8711" t="s">
        <v>6499</v>
      </c>
    </row>
    <row r="8712" spans="1:13">
      <c r="A8712" s="13">
        <f t="shared" si="136"/>
        <v>1</v>
      </c>
      <c r="B8712">
        <v>3014095</v>
      </c>
      <c r="C8712">
        <v>1380</v>
      </c>
      <c r="D8712">
        <v>1501</v>
      </c>
      <c r="E8712"/>
      <c r="F8712" t="s">
        <v>253</v>
      </c>
      <c r="G8712">
        <v>1</v>
      </c>
      <c r="H8712">
        <v>0</v>
      </c>
      <c r="I8712">
        <v>0</v>
      </c>
      <c r="J8712">
        <v>0</v>
      </c>
      <c r="K8712">
        <v>0</v>
      </c>
      <c r="L8712">
        <v>0</v>
      </c>
      <c r="M8712" t="s">
        <v>6500</v>
      </c>
    </row>
    <row r="8713" spans="1:13">
      <c r="A8713" s="13">
        <f t="shared" si="136"/>
        <v>2</v>
      </c>
      <c r="B8713">
        <v>3014096</v>
      </c>
      <c r="C8713">
        <v>1380</v>
      </c>
      <c r="D8713">
        <v>1500</v>
      </c>
      <c r="E8713"/>
      <c r="F8713" t="s">
        <v>253</v>
      </c>
      <c r="G8713">
        <v>2</v>
      </c>
      <c r="H8713">
        <v>0</v>
      </c>
      <c r="I8713">
        <v>0</v>
      </c>
      <c r="J8713">
        <v>0</v>
      </c>
      <c r="K8713">
        <v>0</v>
      </c>
      <c r="L8713">
        <v>0</v>
      </c>
      <c r="M8713" t="s">
        <v>6501</v>
      </c>
    </row>
    <row r="8714" spans="1:13">
      <c r="A8714" s="13">
        <f t="shared" si="136"/>
        <v>2</v>
      </c>
      <c r="B8714">
        <v>3014097</v>
      </c>
      <c r="C8714">
        <v>1380</v>
      </c>
      <c r="D8714">
        <v>1500</v>
      </c>
      <c r="E8714"/>
      <c r="F8714" t="s">
        <v>253</v>
      </c>
      <c r="G8714">
        <v>2</v>
      </c>
      <c r="H8714">
        <v>0</v>
      </c>
      <c r="I8714">
        <v>0</v>
      </c>
      <c r="J8714">
        <v>0</v>
      </c>
      <c r="K8714">
        <v>0</v>
      </c>
      <c r="L8714">
        <v>0</v>
      </c>
      <c r="M8714" t="s">
        <v>7759</v>
      </c>
    </row>
    <row r="8715" spans="1:13">
      <c r="A8715" s="13">
        <f t="shared" si="136"/>
        <v>1</v>
      </c>
      <c r="B8715">
        <v>3014098</v>
      </c>
      <c r="C8715">
        <v>1380</v>
      </c>
      <c r="D8715">
        <v>1501</v>
      </c>
      <c r="E8715"/>
      <c r="F8715" t="s">
        <v>253</v>
      </c>
      <c r="G8715">
        <v>1</v>
      </c>
      <c r="H8715">
        <v>0</v>
      </c>
      <c r="I8715">
        <v>0</v>
      </c>
      <c r="J8715">
        <v>0</v>
      </c>
      <c r="K8715">
        <v>0</v>
      </c>
      <c r="L8715">
        <v>0</v>
      </c>
      <c r="M8715" t="s">
        <v>6502</v>
      </c>
    </row>
    <row r="8716" spans="1:13">
      <c r="A8716" s="13">
        <f t="shared" si="136"/>
        <v>5</v>
      </c>
      <c r="B8716">
        <v>3014099</v>
      </c>
      <c r="C8716">
        <v>1380</v>
      </c>
      <c r="D8716">
        <v>1500</v>
      </c>
      <c r="E8716"/>
      <c r="F8716" t="s">
        <v>253</v>
      </c>
      <c r="G8716">
        <v>5</v>
      </c>
      <c r="H8716">
        <v>0</v>
      </c>
      <c r="I8716">
        <v>0</v>
      </c>
      <c r="J8716">
        <v>0</v>
      </c>
      <c r="K8716">
        <v>0</v>
      </c>
      <c r="L8716">
        <v>0</v>
      </c>
      <c r="M8716" t="s">
        <v>6503</v>
      </c>
    </row>
    <row r="8717" spans="1:13">
      <c r="A8717" s="13">
        <f t="shared" si="136"/>
        <v>8</v>
      </c>
      <c r="B8717">
        <v>3014100</v>
      </c>
      <c r="C8717">
        <v>1380</v>
      </c>
      <c r="D8717">
        <v>1500</v>
      </c>
      <c r="E8717"/>
      <c r="F8717" t="s">
        <v>253</v>
      </c>
      <c r="G8717">
        <v>8</v>
      </c>
      <c r="H8717">
        <v>0</v>
      </c>
      <c r="I8717">
        <v>0</v>
      </c>
      <c r="J8717">
        <v>0</v>
      </c>
      <c r="K8717">
        <v>0</v>
      </c>
      <c r="L8717">
        <v>0</v>
      </c>
      <c r="M8717" t="s">
        <v>6504</v>
      </c>
    </row>
    <row r="8718" spans="1:13">
      <c r="A8718" s="13">
        <f t="shared" si="136"/>
        <v>1</v>
      </c>
      <c r="B8718">
        <v>3014101</v>
      </c>
      <c r="C8718">
        <v>1380</v>
      </c>
      <c r="D8718">
        <v>1500</v>
      </c>
      <c r="E8718"/>
      <c r="F8718" t="s">
        <v>253</v>
      </c>
      <c r="G8718">
        <v>1</v>
      </c>
      <c r="H8718">
        <v>0</v>
      </c>
      <c r="I8718">
        <v>0</v>
      </c>
      <c r="J8718">
        <v>0</v>
      </c>
      <c r="K8718">
        <v>0</v>
      </c>
      <c r="L8718">
        <v>0</v>
      </c>
      <c r="M8718" t="s">
        <v>7953</v>
      </c>
    </row>
    <row r="8719" spans="1:13">
      <c r="A8719" s="13">
        <f t="shared" si="136"/>
        <v>1</v>
      </c>
      <c r="B8719">
        <v>3014102</v>
      </c>
      <c r="C8719">
        <v>1380</v>
      </c>
      <c r="D8719">
        <v>1500</v>
      </c>
      <c r="E8719"/>
      <c r="F8719" t="s">
        <v>253</v>
      </c>
      <c r="G8719">
        <v>1</v>
      </c>
      <c r="H8719">
        <v>0</v>
      </c>
      <c r="I8719">
        <v>0</v>
      </c>
      <c r="J8719">
        <v>0</v>
      </c>
      <c r="K8719">
        <v>0</v>
      </c>
      <c r="L8719">
        <v>0</v>
      </c>
      <c r="M8719" t="s">
        <v>6505</v>
      </c>
    </row>
    <row r="8720" spans="1:13">
      <c r="A8720" s="13">
        <f t="shared" si="136"/>
        <v>36</v>
      </c>
      <c r="B8720">
        <v>3014110</v>
      </c>
      <c r="C8720">
        <v>1400</v>
      </c>
      <c r="D8720">
        <v>1500</v>
      </c>
      <c r="E8720"/>
      <c r="F8720" t="s">
        <v>253</v>
      </c>
      <c r="G8720">
        <v>36</v>
      </c>
      <c r="H8720">
        <v>0</v>
      </c>
      <c r="I8720">
        <v>0</v>
      </c>
      <c r="J8720">
        <v>0</v>
      </c>
      <c r="K8720">
        <v>0</v>
      </c>
      <c r="L8720">
        <v>0</v>
      </c>
      <c r="M8720" t="s">
        <v>6506</v>
      </c>
    </row>
    <row r="8721" spans="1:13">
      <c r="A8721" s="13">
        <f t="shared" si="136"/>
        <v>20</v>
      </c>
      <c r="B8721">
        <v>3014111</v>
      </c>
      <c r="C8721">
        <v>1400</v>
      </c>
      <c r="D8721">
        <v>1500</v>
      </c>
      <c r="E8721"/>
      <c r="F8721" t="s">
        <v>253</v>
      </c>
      <c r="G8721">
        <v>20</v>
      </c>
      <c r="H8721">
        <v>0</v>
      </c>
      <c r="I8721">
        <v>0</v>
      </c>
      <c r="J8721">
        <v>0</v>
      </c>
      <c r="K8721">
        <v>0</v>
      </c>
      <c r="L8721">
        <v>0</v>
      </c>
      <c r="M8721" t="s">
        <v>8915</v>
      </c>
    </row>
    <row r="8722" spans="1:13">
      <c r="A8722" s="13">
        <f t="shared" si="136"/>
        <v>49</v>
      </c>
      <c r="B8722">
        <v>3014112</v>
      </c>
      <c r="C8722">
        <v>1400</v>
      </c>
      <c r="D8722">
        <v>1500</v>
      </c>
      <c r="E8722"/>
      <c r="F8722" t="s">
        <v>253</v>
      </c>
      <c r="G8722">
        <v>49</v>
      </c>
      <c r="H8722">
        <v>0</v>
      </c>
      <c r="I8722">
        <v>0</v>
      </c>
      <c r="J8722">
        <v>0</v>
      </c>
      <c r="K8722">
        <v>0</v>
      </c>
      <c r="L8722">
        <v>0</v>
      </c>
      <c r="M8722" t="s">
        <v>6507</v>
      </c>
    </row>
    <row r="8723" spans="1:13">
      <c r="A8723" s="13">
        <f t="shared" si="136"/>
        <v>71</v>
      </c>
      <c r="B8723">
        <v>3014113</v>
      </c>
      <c r="C8723">
        <v>1400</v>
      </c>
      <c r="D8723">
        <v>1500</v>
      </c>
      <c r="E8723"/>
      <c r="F8723" t="s">
        <v>253</v>
      </c>
      <c r="G8723">
        <v>71</v>
      </c>
      <c r="H8723">
        <v>0</v>
      </c>
      <c r="I8723">
        <v>0</v>
      </c>
      <c r="J8723">
        <v>0</v>
      </c>
      <c r="K8723">
        <v>0</v>
      </c>
      <c r="L8723">
        <v>0</v>
      </c>
      <c r="M8723" t="s">
        <v>6508</v>
      </c>
    </row>
    <row r="8724" spans="1:13">
      <c r="A8724" s="13">
        <f t="shared" si="136"/>
        <v>22</v>
      </c>
      <c r="B8724">
        <v>3014114</v>
      </c>
      <c r="C8724">
        <v>1400</v>
      </c>
      <c r="D8724">
        <v>1500</v>
      </c>
      <c r="E8724"/>
      <c r="F8724" t="s">
        <v>253</v>
      </c>
      <c r="G8724">
        <v>22</v>
      </c>
      <c r="H8724">
        <v>0</v>
      </c>
      <c r="I8724">
        <v>0</v>
      </c>
      <c r="J8724">
        <v>0</v>
      </c>
      <c r="K8724">
        <v>0</v>
      </c>
      <c r="L8724">
        <v>0</v>
      </c>
      <c r="M8724" t="s">
        <v>6509</v>
      </c>
    </row>
    <row r="8725" spans="1:13">
      <c r="A8725" s="13">
        <f t="shared" si="136"/>
        <v>16</v>
      </c>
      <c r="B8725">
        <v>3014115</v>
      </c>
      <c r="C8725">
        <v>1400</v>
      </c>
      <c r="D8725">
        <v>1500</v>
      </c>
      <c r="E8725"/>
      <c r="F8725" t="s">
        <v>253</v>
      </c>
      <c r="G8725">
        <v>16</v>
      </c>
      <c r="H8725">
        <v>0</v>
      </c>
      <c r="I8725">
        <v>0</v>
      </c>
      <c r="J8725">
        <v>0</v>
      </c>
      <c r="K8725">
        <v>0</v>
      </c>
      <c r="L8725">
        <v>0</v>
      </c>
      <c r="M8725" t="s">
        <v>6510</v>
      </c>
    </row>
    <row r="8726" spans="1:13">
      <c r="A8726" s="13">
        <f t="shared" si="136"/>
        <v>289</v>
      </c>
      <c r="B8726">
        <v>3014116</v>
      </c>
      <c r="C8726">
        <v>1400</v>
      </c>
      <c r="D8726">
        <v>1500</v>
      </c>
      <c r="E8726"/>
      <c r="F8726" t="s">
        <v>253</v>
      </c>
      <c r="G8726">
        <v>289</v>
      </c>
      <c r="H8726">
        <v>0</v>
      </c>
      <c r="I8726">
        <v>0</v>
      </c>
      <c r="J8726">
        <v>0</v>
      </c>
      <c r="K8726">
        <v>0</v>
      </c>
      <c r="L8726">
        <v>0</v>
      </c>
      <c r="M8726" t="s">
        <v>6511</v>
      </c>
    </row>
    <row r="8727" spans="1:13">
      <c r="A8727" s="13">
        <f t="shared" si="136"/>
        <v>8</v>
      </c>
      <c r="B8727">
        <v>3014121</v>
      </c>
      <c r="C8727">
        <v>1400</v>
      </c>
      <c r="D8727">
        <v>1500</v>
      </c>
      <c r="E8727"/>
      <c r="F8727" t="s">
        <v>253</v>
      </c>
      <c r="G8727">
        <v>8</v>
      </c>
      <c r="H8727">
        <v>0</v>
      </c>
      <c r="I8727">
        <v>0</v>
      </c>
      <c r="J8727">
        <v>0</v>
      </c>
      <c r="K8727">
        <v>0</v>
      </c>
      <c r="L8727">
        <v>0</v>
      </c>
      <c r="M8727" t="s">
        <v>7975</v>
      </c>
    </row>
    <row r="8728" spans="1:13">
      <c r="A8728" s="13">
        <f t="shared" si="136"/>
        <v>1</v>
      </c>
      <c r="B8728">
        <v>3014122</v>
      </c>
      <c r="C8728">
        <v>1400</v>
      </c>
      <c r="D8728">
        <v>1500</v>
      </c>
      <c r="E8728"/>
      <c r="F8728" t="s">
        <v>253</v>
      </c>
      <c r="G8728">
        <v>1</v>
      </c>
      <c r="H8728">
        <v>0</v>
      </c>
      <c r="I8728">
        <v>0</v>
      </c>
      <c r="J8728">
        <v>0</v>
      </c>
      <c r="K8728">
        <v>0</v>
      </c>
      <c r="L8728">
        <v>0</v>
      </c>
      <c r="M8728" t="s">
        <v>6512</v>
      </c>
    </row>
    <row r="8729" spans="1:13">
      <c r="A8729" s="13">
        <f t="shared" si="136"/>
        <v>4</v>
      </c>
      <c r="B8729">
        <v>3014123</v>
      </c>
      <c r="C8729">
        <v>1400</v>
      </c>
      <c r="D8729">
        <v>1500</v>
      </c>
      <c r="E8729"/>
      <c r="F8729" t="s">
        <v>253</v>
      </c>
      <c r="G8729">
        <v>4</v>
      </c>
      <c r="H8729">
        <v>0</v>
      </c>
      <c r="I8729">
        <v>0</v>
      </c>
      <c r="J8729">
        <v>0</v>
      </c>
      <c r="K8729">
        <v>0</v>
      </c>
      <c r="L8729">
        <v>0</v>
      </c>
      <c r="M8729" t="s">
        <v>6513</v>
      </c>
    </row>
    <row r="8730" spans="1:13">
      <c r="A8730" s="13">
        <f t="shared" si="136"/>
        <v>4</v>
      </c>
      <c r="B8730">
        <v>3014124</v>
      </c>
      <c r="C8730">
        <v>1400</v>
      </c>
      <c r="D8730">
        <v>1500</v>
      </c>
      <c r="E8730"/>
      <c r="F8730" t="s">
        <v>253</v>
      </c>
      <c r="G8730">
        <v>4</v>
      </c>
      <c r="H8730">
        <v>0</v>
      </c>
      <c r="I8730">
        <v>0</v>
      </c>
      <c r="J8730">
        <v>0</v>
      </c>
      <c r="K8730">
        <v>0</v>
      </c>
      <c r="L8730">
        <v>0</v>
      </c>
      <c r="M8730" t="s">
        <v>6514</v>
      </c>
    </row>
    <row r="8731" spans="1:13">
      <c r="A8731" s="13">
        <f t="shared" si="136"/>
        <v>1</v>
      </c>
      <c r="B8731">
        <v>3014125</v>
      </c>
      <c r="C8731">
        <v>1400</v>
      </c>
      <c r="D8731">
        <v>1500</v>
      </c>
      <c r="E8731"/>
      <c r="F8731" t="s">
        <v>253</v>
      </c>
      <c r="G8731">
        <v>1</v>
      </c>
      <c r="H8731">
        <v>0</v>
      </c>
      <c r="I8731">
        <v>0</v>
      </c>
      <c r="J8731">
        <v>0</v>
      </c>
      <c r="K8731">
        <v>0</v>
      </c>
      <c r="L8731">
        <v>0</v>
      </c>
      <c r="M8731" t="s">
        <v>9107</v>
      </c>
    </row>
    <row r="8732" spans="1:13">
      <c r="A8732" s="13">
        <f t="shared" si="136"/>
        <v>1</v>
      </c>
      <c r="B8732">
        <v>3014126</v>
      </c>
      <c r="C8732">
        <v>1400</v>
      </c>
      <c r="D8732">
        <v>1500</v>
      </c>
      <c r="E8732"/>
      <c r="F8732" t="s">
        <v>253</v>
      </c>
      <c r="G8732">
        <v>1</v>
      </c>
      <c r="H8732">
        <v>0</v>
      </c>
      <c r="I8732">
        <v>0</v>
      </c>
      <c r="J8732">
        <v>0</v>
      </c>
      <c r="K8732">
        <v>0</v>
      </c>
      <c r="L8732">
        <v>0</v>
      </c>
      <c r="M8732" t="s">
        <v>6515</v>
      </c>
    </row>
    <row r="8733" spans="1:13">
      <c r="A8733" s="13">
        <f t="shared" si="136"/>
        <v>2</v>
      </c>
      <c r="B8733">
        <v>3014127</v>
      </c>
      <c r="C8733">
        <v>1400</v>
      </c>
      <c r="D8733">
        <v>1500</v>
      </c>
      <c r="E8733"/>
      <c r="F8733" t="s">
        <v>253</v>
      </c>
      <c r="G8733">
        <v>2</v>
      </c>
      <c r="H8733">
        <v>0</v>
      </c>
      <c r="I8733">
        <v>0</v>
      </c>
      <c r="J8733">
        <v>0</v>
      </c>
      <c r="K8733">
        <v>0</v>
      </c>
      <c r="L8733">
        <v>0</v>
      </c>
      <c r="M8733" t="s">
        <v>6516</v>
      </c>
    </row>
    <row r="8734" spans="1:13">
      <c r="A8734" s="13">
        <f t="shared" si="136"/>
        <v>4</v>
      </c>
      <c r="B8734">
        <v>3014128</v>
      </c>
      <c r="C8734">
        <v>1400</v>
      </c>
      <c r="D8734">
        <v>1500</v>
      </c>
      <c r="E8734"/>
      <c r="F8734" t="s">
        <v>253</v>
      </c>
      <c r="G8734">
        <v>4</v>
      </c>
      <c r="H8734">
        <v>0</v>
      </c>
      <c r="I8734">
        <v>0</v>
      </c>
      <c r="J8734">
        <v>0</v>
      </c>
      <c r="K8734">
        <v>0</v>
      </c>
      <c r="L8734">
        <v>0</v>
      </c>
      <c r="M8734" t="s">
        <v>6517</v>
      </c>
    </row>
    <row r="8735" spans="1:13">
      <c r="A8735" s="13">
        <f t="shared" si="136"/>
        <v>4</v>
      </c>
      <c r="B8735">
        <v>3014129</v>
      </c>
      <c r="C8735">
        <v>1400</v>
      </c>
      <c r="D8735">
        <v>1500</v>
      </c>
      <c r="E8735"/>
      <c r="F8735" t="s">
        <v>253</v>
      </c>
      <c r="G8735">
        <v>4</v>
      </c>
      <c r="H8735">
        <v>0</v>
      </c>
      <c r="I8735">
        <v>0</v>
      </c>
      <c r="J8735">
        <v>0</v>
      </c>
      <c r="K8735">
        <v>0</v>
      </c>
      <c r="L8735">
        <v>0</v>
      </c>
      <c r="M8735" t="s">
        <v>6518</v>
      </c>
    </row>
    <row r="8736" spans="1:13">
      <c r="A8736" s="13">
        <f t="shared" si="136"/>
        <v>4</v>
      </c>
      <c r="B8736">
        <v>3014130</v>
      </c>
      <c r="C8736">
        <v>1400</v>
      </c>
      <c r="D8736">
        <v>1500</v>
      </c>
      <c r="E8736"/>
      <c r="F8736" t="s">
        <v>253</v>
      </c>
      <c r="G8736">
        <v>4</v>
      </c>
      <c r="H8736">
        <v>0</v>
      </c>
      <c r="I8736">
        <v>0</v>
      </c>
      <c r="J8736">
        <v>0</v>
      </c>
      <c r="K8736">
        <v>0</v>
      </c>
      <c r="L8736">
        <v>0</v>
      </c>
      <c r="M8736" t="s">
        <v>6519</v>
      </c>
    </row>
    <row r="8737" spans="1:13">
      <c r="A8737" s="13">
        <f t="shared" si="136"/>
        <v>4</v>
      </c>
      <c r="B8737">
        <v>3014131</v>
      </c>
      <c r="C8737">
        <v>1400</v>
      </c>
      <c r="D8737">
        <v>1500</v>
      </c>
      <c r="E8737"/>
      <c r="F8737" t="s">
        <v>253</v>
      </c>
      <c r="G8737">
        <v>4</v>
      </c>
      <c r="H8737">
        <v>0</v>
      </c>
      <c r="I8737">
        <v>0</v>
      </c>
      <c r="J8737">
        <v>0</v>
      </c>
      <c r="K8737">
        <v>0</v>
      </c>
      <c r="L8737">
        <v>0</v>
      </c>
      <c r="M8737" t="s">
        <v>6520</v>
      </c>
    </row>
    <row r="8738" spans="1:13">
      <c r="A8738" s="13">
        <f t="shared" si="136"/>
        <v>4</v>
      </c>
      <c r="B8738">
        <v>3014132</v>
      </c>
      <c r="C8738">
        <v>1400</v>
      </c>
      <c r="D8738">
        <v>1500</v>
      </c>
      <c r="E8738"/>
      <c r="F8738" t="s">
        <v>253</v>
      </c>
      <c r="G8738">
        <v>4</v>
      </c>
      <c r="H8738">
        <v>0</v>
      </c>
      <c r="I8738">
        <v>0</v>
      </c>
      <c r="J8738">
        <v>0</v>
      </c>
      <c r="K8738">
        <v>0</v>
      </c>
      <c r="L8738">
        <v>0</v>
      </c>
      <c r="M8738" t="s">
        <v>6521</v>
      </c>
    </row>
    <row r="8739" spans="1:13">
      <c r="A8739" s="13">
        <f t="shared" si="136"/>
        <v>4</v>
      </c>
      <c r="B8739">
        <v>3014133</v>
      </c>
      <c r="C8739">
        <v>1400</v>
      </c>
      <c r="D8739">
        <v>1500</v>
      </c>
      <c r="E8739"/>
      <c r="F8739" t="s">
        <v>253</v>
      </c>
      <c r="G8739">
        <v>4</v>
      </c>
      <c r="H8739">
        <v>0</v>
      </c>
      <c r="I8739">
        <v>0</v>
      </c>
      <c r="J8739">
        <v>0</v>
      </c>
      <c r="K8739">
        <v>0</v>
      </c>
      <c r="L8739">
        <v>0</v>
      </c>
      <c r="M8739" t="s">
        <v>6522</v>
      </c>
    </row>
    <row r="8740" spans="1:13">
      <c r="A8740" s="13">
        <f t="shared" si="136"/>
        <v>4</v>
      </c>
      <c r="B8740">
        <v>3014134</v>
      </c>
      <c r="C8740">
        <v>1400</v>
      </c>
      <c r="D8740">
        <v>1500</v>
      </c>
      <c r="E8740"/>
      <c r="F8740" t="s">
        <v>253</v>
      </c>
      <c r="G8740">
        <v>4</v>
      </c>
      <c r="H8740">
        <v>0</v>
      </c>
      <c r="I8740">
        <v>0</v>
      </c>
      <c r="J8740">
        <v>0</v>
      </c>
      <c r="K8740">
        <v>0</v>
      </c>
      <c r="L8740">
        <v>0</v>
      </c>
      <c r="M8740" t="s">
        <v>6523</v>
      </c>
    </row>
    <row r="8741" spans="1:13">
      <c r="A8741" s="13">
        <f t="shared" si="136"/>
        <v>1</v>
      </c>
      <c r="B8741">
        <v>3014135</v>
      </c>
      <c r="C8741">
        <v>1400</v>
      </c>
      <c r="D8741">
        <v>1500</v>
      </c>
      <c r="E8741"/>
      <c r="F8741" t="s">
        <v>253</v>
      </c>
      <c r="G8741">
        <v>1</v>
      </c>
      <c r="H8741">
        <v>0</v>
      </c>
      <c r="I8741">
        <v>0</v>
      </c>
      <c r="J8741">
        <v>0</v>
      </c>
      <c r="K8741">
        <v>0</v>
      </c>
      <c r="L8741">
        <v>0</v>
      </c>
      <c r="M8741" t="s">
        <v>6524</v>
      </c>
    </row>
    <row r="8742" spans="1:13">
      <c r="A8742" s="13">
        <f t="shared" si="136"/>
        <v>2</v>
      </c>
      <c r="B8742">
        <v>3014136</v>
      </c>
      <c r="C8742">
        <v>1400</v>
      </c>
      <c r="D8742">
        <v>1500</v>
      </c>
      <c r="E8742"/>
      <c r="F8742" t="s">
        <v>253</v>
      </c>
      <c r="G8742">
        <v>2</v>
      </c>
      <c r="H8742">
        <v>0</v>
      </c>
      <c r="I8742">
        <v>0</v>
      </c>
      <c r="J8742">
        <v>0</v>
      </c>
      <c r="K8742">
        <v>0</v>
      </c>
      <c r="L8742">
        <v>0</v>
      </c>
      <c r="M8742" t="s">
        <v>6525</v>
      </c>
    </row>
    <row r="8743" spans="1:13">
      <c r="A8743" s="13">
        <f t="shared" si="136"/>
        <v>1</v>
      </c>
      <c r="B8743">
        <v>3014137</v>
      </c>
      <c r="C8743">
        <v>1400</v>
      </c>
      <c r="D8743">
        <v>1500</v>
      </c>
      <c r="E8743"/>
      <c r="F8743" t="s">
        <v>253</v>
      </c>
      <c r="G8743">
        <v>1</v>
      </c>
      <c r="H8743">
        <v>0</v>
      </c>
      <c r="I8743">
        <v>0</v>
      </c>
      <c r="J8743">
        <v>0</v>
      </c>
      <c r="K8743">
        <v>0</v>
      </c>
      <c r="L8743">
        <v>0</v>
      </c>
      <c r="M8743" t="s">
        <v>6526</v>
      </c>
    </row>
    <row r="8744" spans="1:13">
      <c r="A8744" s="13">
        <f t="shared" si="136"/>
        <v>1</v>
      </c>
      <c r="B8744">
        <v>3014138</v>
      </c>
      <c r="C8744">
        <v>1400</v>
      </c>
      <c r="D8744">
        <v>1500</v>
      </c>
      <c r="E8744"/>
      <c r="F8744" t="s">
        <v>253</v>
      </c>
      <c r="G8744">
        <v>1</v>
      </c>
      <c r="H8744">
        <v>0</v>
      </c>
      <c r="I8744">
        <v>0</v>
      </c>
      <c r="J8744">
        <v>0</v>
      </c>
      <c r="K8744">
        <v>0</v>
      </c>
      <c r="L8744">
        <v>0</v>
      </c>
      <c r="M8744" t="s">
        <v>6527</v>
      </c>
    </row>
    <row r="8745" spans="1:13">
      <c r="A8745" s="13">
        <f t="shared" si="136"/>
        <v>10</v>
      </c>
      <c r="B8745">
        <v>3014139</v>
      </c>
      <c r="C8745">
        <v>1380</v>
      </c>
      <c r="D8745">
        <v>1500</v>
      </c>
      <c r="E8745"/>
      <c r="F8745" t="s">
        <v>253</v>
      </c>
      <c r="G8745">
        <v>10</v>
      </c>
      <c r="H8745">
        <v>0</v>
      </c>
      <c r="I8745">
        <v>0</v>
      </c>
      <c r="J8745">
        <v>0</v>
      </c>
      <c r="K8745">
        <v>0</v>
      </c>
      <c r="L8745">
        <v>0</v>
      </c>
      <c r="M8745" t="s">
        <v>6528</v>
      </c>
    </row>
    <row r="8746" spans="1:13">
      <c r="A8746" s="13">
        <f t="shared" si="136"/>
        <v>2</v>
      </c>
      <c r="B8746">
        <v>3014140</v>
      </c>
      <c r="C8746">
        <v>1380</v>
      </c>
      <c r="D8746">
        <v>1500</v>
      </c>
      <c r="E8746"/>
      <c r="F8746" t="s">
        <v>253</v>
      </c>
      <c r="G8746">
        <v>2</v>
      </c>
      <c r="H8746">
        <v>0</v>
      </c>
      <c r="I8746">
        <v>0</v>
      </c>
      <c r="J8746">
        <v>0</v>
      </c>
      <c r="K8746">
        <v>0</v>
      </c>
      <c r="L8746">
        <v>0</v>
      </c>
      <c r="M8746" t="s">
        <v>6529</v>
      </c>
    </row>
    <row r="8747" spans="1:13">
      <c r="A8747" s="13">
        <f t="shared" si="136"/>
        <v>1</v>
      </c>
      <c r="B8747">
        <v>3014141</v>
      </c>
      <c r="C8747">
        <v>1380</v>
      </c>
      <c r="D8747">
        <v>1501</v>
      </c>
      <c r="E8747"/>
      <c r="F8747" t="s">
        <v>253</v>
      </c>
      <c r="G8747">
        <v>1</v>
      </c>
      <c r="H8747">
        <v>0</v>
      </c>
      <c r="I8747">
        <v>0</v>
      </c>
      <c r="J8747">
        <v>0</v>
      </c>
      <c r="K8747">
        <v>0</v>
      </c>
      <c r="L8747">
        <v>0</v>
      </c>
      <c r="M8747" t="s">
        <v>6530</v>
      </c>
    </row>
    <row r="8748" spans="1:13">
      <c r="A8748" s="13">
        <f t="shared" si="136"/>
        <v>1</v>
      </c>
      <c r="B8748">
        <v>3014142</v>
      </c>
      <c r="C8748">
        <v>1380</v>
      </c>
      <c r="D8748">
        <v>1500</v>
      </c>
      <c r="E8748"/>
      <c r="F8748" t="s">
        <v>253</v>
      </c>
      <c r="G8748">
        <v>1</v>
      </c>
      <c r="H8748">
        <v>0</v>
      </c>
      <c r="I8748">
        <v>0</v>
      </c>
      <c r="J8748">
        <v>0</v>
      </c>
      <c r="K8748">
        <v>0</v>
      </c>
      <c r="L8748">
        <v>0</v>
      </c>
      <c r="M8748" t="s">
        <v>6531</v>
      </c>
    </row>
    <row r="8749" spans="1:13">
      <c r="A8749" s="13">
        <f t="shared" si="136"/>
        <v>1</v>
      </c>
      <c r="B8749">
        <v>3014143</v>
      </c>
      <c r="C8749">
        <v>1380</v>
      </c>
      <c r="D8749">
        <v>1500</v>
      </c>
      <c r="E8749"/>
      <c r="F8749" t="s">
        <v>253</v>
      </c>
      <c r="G8749">
        <v>1</v>
      </c>
      <c r="H8749">
        <v>0</v>
      </c>
      <c r="I8749">
        <v>0</v>
      </c>
      <c r="J8749">
        <v>0</v>
      </c>
      <c r="K8749">
        <v>0</v>
      </c>
      <c r="L8749">
        <v>0</v>
      </c>
      <c r="M8749" t="s">
        <v>8281</v>
      </c>
    </row>
    <row r="8750" spans="1:13">
      <c r="A8750" s="13">
        <f t="shared" si="136"/>
        <v>3</v>
      </c>
      <c r="B8750">
        <v>3014144</v>
      </c>
      <c r="C8750">
        <v>1380</v>
      </c>
      <c r="D8750">
        <v>1500</v>
      </c>
      <c r="E8750"/>
      <c r="F8750" t="s">
        <v>253</v>
      </c>
      <c r="G8750">
        <v>3</v>
      </c>
      <c r="H8750">
        <v>0</v>
      </c>
      <c r="I8750">
        <v>0</v>
      </c>
      <c r="J8750">
        <v>0</v>
      </c>
      <c r="K8750">
        <v>0</v>
      </c>
      <c r="L8750">
        <v>0</v>
      </c>
      <c r="M8750" t="s">
        <v>9244</v>
      </c>
    </row>
    <row r="8751" spans="1:13">
      <c r="A8751" s="13">
        <f t="shared" si="136"/>
        <v>2</v>
      </c>
      <c r="B8751">
        <v>3014145</v>
      </c>
      <c r="C8751">
        <v>1380</v>
      </c>
      <c r="D8751">
        <v>1500</v>
      </c>
      <c r="E8751"/>
      <c r="F8751" t="s">
        <v>253</v>
      </c>
      <c r="G8751">
        <v>2</v>
      </c>
      <c r="H8751">
        <v>0</v>
      </c>
      <c r="I8751">
        <v>0</v>
      </c>
      <c r="J8751">
        <v>0</v>
      </c>
      <c r="K8751">
        <v>0</v>
      </c>
      <c r="L8751">
        <v>0</v>
      </c>
      <c r="M8751" t="s">
        <v>6532</v>
      </c>
    </row>
    <row r="8752" spans="1:13">
      <c r="A8752" s="13">
        <f t="shared" si="136"/>
        <v>107</v>
      </c>
      <c r="B8752">
        <v>3014146</v>
      </c>
      <c r="C8752">
        <v>1380</v>
      </c>
      <c r="D8752">
        <v>1501</v>
      </c>
      <c r="E8752"/>
      <c r="F8752" t="s">
        <v>253</v>
      </c>
      <c r="G8752">
        <v>107</v>
      </c>
      <c r="H8752">
        <v>0</v>
      </c>
      <c r="I8752">
        <v>0</v>
      </c>
      <c r="J8752">
        <v>0</v>
      </c>
      <c r="K8752">
        <v>0</v>
      </c>
      <c r="L8752">
        <v>0</v>
      </c>
      <c r="M8752" t="s">
        <v>6533</v>
      </c>
    </row>
    <row r="8753" spans="1:13">
      <c r="A8753" s="13">
        <f t="shared" si="136"/>
        <v>27</v>
      </c>
      <c r="B8753">
        <v>3014147</v>
      </c>
      <c r="C8753">
        <v>1400</v>
      </c>
      <c r="D8753">
        <v>1500</v>
      </c>
      <c r="E8753"/>
      <c r="F8753" t="s">
        <v>253</v>
      </c>
      <c r="G8753">
        <v>27</v>
      </c>
      <c r="H8753">
        <v>0</v>
      </c>
      <c r="I8753">
        <v>0</v>
      </c>
      <c r="J8753">
        <v>0</v>
      </c>
      <c r="K8753">
        <v>0</v>
      </c>
      <c r="L8753">
        <v>0</v>
      </c>
      <c r="M8753" t="s">
        <v>6534</v>
      </c>
    </row>
    <row r="8754" spans="1:13">
      <c r="A8754" s="13">
        <f t="shared" si="136"/>
        <v>115</v>
      </c>
      <c r="B8754">
        <v>3014148</v>
      </c>
      <c r="C8754">
        <v>1380</v>
      </c>
      <c r="D8754">
        <v>1501</v>
      </c>
      <c r="E8754"/>
      <c r="F8754" t="s">
        <v>253</v>
      </c>
      <c r="G8754">
        <v>115</v>
      </c>
      <c r="H8754">
        <v>0</v>
      </c>
      <c r="I8754">
        <v>0</v>
      </c>
      <c r="J8754">
        <v>0</v>
      </c>
      <c r="K8754">
        <v>0</v>
      </c>
      <c r="L8754">
        <v>0</v>
      </c>
      <c r="M8754" t="s">
        <v>6535</v>
      </c>
    </row>
    <row r="8755" spans="1:13">
      <c r="A8755" s="13">
        <f t="shared" si="136"/>
        <v>455</v>
      </c>
      <c r="B8755">
        <v>3014148</v>
      </c>
      <c r="C8755">
        <v>1400</v>
      </c>
      <c r="D8755">
        <v>1500</v>
      </c>
      <c r="E8755"/>
      <c r="F8755" t="s">
        <v>253</v>
      </c>
      <c r="G8755">
        <v>455</v>
      </c>
      <c r="H8755">
        <v>0</v>
      </c>
      <c r="I8755">
        <v>0</v>
      </c>
      <c r="J8755">
        <v>0</v>
      </c>
      <c r="K8755">
        <v>0</v>
      </c>
      <c r="L8755">
        <v>0</v>
      </c>
      <c r="M8755" t="s">
        <v>6535</v>
      </c>
    </row>
    <row r="8756" spans="1:13">
      <c r="A8756" s="13">
        <f t="shared" si="136"/>
        <v>2</v>
      </c>
      <c r="B8756">
        <v>3014149</v>
      </c>
      <c r="C8756">
        <v>1400</v>
      </c>
      <c r="D8756">
        <v>1500</v>
      </c>
      <c r="E8756"/>
      <c r="F8756" t="s">
        <v>253</v>
      </c>
      <c r="G8756">
        <v>2</v>
      </c>
      <c r="H8756">
        <v>0</v>
      </c>
      <c r="I8756">
        <v>0</v>
      </c>
      <c r="J8756">
        <v>0</v>
      </c>
      <c r="K8756">
        <v>0</v>
      </c>
      <c r="L8756">
        <v>0</v>
      </c>
      <c r="M8756" t="s">
        <v>6536</v>
      </c>
    </row>
    <row r="8757" spans="1:13">
      <c r="A8757" s="13">
        <f t="shared" si="136"/>
        <v>3</v>
      </c>
      <c r="B8757">
        <v>3014150</v>
      </c>
      <c r="C8757">
        <v>1400</v>
      </c>
      <c r="D8757">
        <v>1500</v>
      </c>
      <c r="E8757"/>
      <c r="F8757" t="s">
        <v>253</v>
      </c>
      <c r="G8757">
        <v>3</v>
      </c>
      <c r="H8757">
        <v>0</v>
      </c>
      <c r="I8757">
        <v>0</v>
      </c>
      <c r="J8757">
        <v>0</v>
      </c>
      <c r="K8757">
        <v>0</v>
      </c>
      <c r="L8757">
        <v>0</v>
      </c>
      <c r="M8757" t="s">
        <v>7517</v>
      </c>
    </row>
    <row r="8758" spans="1:13">
      <c r="A8758" s="13">
        <f t="shared" si="136"/>
        <v>2</v>
      </c>
      <c r="B8758">
        <v>3014151</v>
      </c>
      <c r="C8758">
        <v>1400</v>
      </c>
      <c r="D8758">
        <v>1500</v>
      </c>
      <c r="E8758"/>
      <c r="F8758" t="s">
        <v>253</v>
      </c>
      <c r="G8758">
        <v>2</v>
      </c>
      <c r="H8758">
        <v>0</v>
      </c>
      <c r="I8758">
        <v>0</v>
      </c>
      <c r="J8758">
        <v>0</v>
      </c>
      <c r="K8758">
        <v>0</v>
      </c>
      <c r="L8758">
        <v>0</v>
      </c>
      <c r="M8758" t="s">
        <v>6537</v>
      </c>
    </row>
    <row r="8759" spans="1:13">
      <c r="A8759" s="13">
        <f t="shared" si="136"/>
        <v>2188</v>
      </c>
      <c r="B8759">
        <v>3014154</v>
      </c>
      <c r="C8759">
        <v>1380</v>
      </c>
      <c r="D8759">
        <v>1500</v>
      </c>
      <c r="E8759"/>
      <c r="F8759" t="s">
        <v>253</v>
      </c>
      <c r="G8759" s="177">
        <v>2188</v>
      </c>
      <c r="H8759">
        <v>0</v>
      </c>
      <c r="I8759">
        <v>0</v>
      </c>
      <c r="J8759">
        <v>0</v>
      </c>
      <c r="K8759">
        <v>0</v>
      </c>
      <c r="L8759">
        <v>0</v>
      </c>
      <c r="M8759" t="s">
        <v>6538</v>
      </c>
    </row>
    <row r="8760" spans="1:13">
      <c r="A8760" s="13">
        <f t="shared" si="136"/>
        <v>3</v>
      </c>
      <c r="B8760">
        <v>3014155</v>
      </c>
      <c r="C8760">
        <v>1380</v>
      </c>
      <c r="D8760">
        <v>1500</v>
      </c>
      <c r="E8760"/>
      <c r="F8760" t="s">
        <v>253</v>
      </c>
      <c r="G8760">
        <v>3</v>
      </c>
      <c r="H8760">
        <v>0</v>
      </c>
      <c r="I8760">
        <v>0</v>
      </c>
      <c r="J8760">
        <v>0</v>
      </c>
      <c r="K8760">
        <v>0</v>
      </c>
      <c r="L8760">
        <v>0</v>
      </c>
      <c r="M8760" t="s">
        <v>6539</v>
      </c>
    </row>
    <row r="8761" spans="1:13">
      <c r="A8761" s="13">
        <f t="shared" si="136"/>
        <v>2</v>
      </c>
      <c r="B8761">
        <v>3014156</v>
      </c>
      <c r="C8761">
        <v>1380</v>
      </c>
      <c r="D8761">
        <v>1500</v>
      </c>
      <c r="E8761"/>
      <c r="F8761" t="s">
        <v>253</v>
      </c>
      <c r="G8761">
        <v>2</v>
      </c>
      <c r="H8761">
        <v>0</v>
      </c>
      <c r="I8761">
        <v>0</v>
      </c>
      <c r="J8761">
        <v>0</v>
      </c>
      <c r="K8761">
        <v>0</v>
      </c>
      <c r="L8761">
        <v>0</v>
      </c>
      <c r="M8761" t="s">
        <v>6540</v>
      </c>
    </row>
    <row r="8762" spans="1:13">
      <c r="A8762" s="13">
        <f t="shared" si="136"/>
        <v>2</v>
      </c>
      <c r="B8762">
        <v>3014157</v>
      </c>
      <c r="C8762">
        <v>1380</v>
      </c>
      <c r="D8762">
        <v>1500</v>
      </c>
      <c r="E8762"/>
      <c r="F8762" t="s">
        <v>253</v>
      </c>
      <c r="G8762">
        <v>2</v>
      </c>
      <c r="H8762">
        <v>0</v>
      </c>
      <c r="I8762">
        <v>0</v>
      </c>
      <c r="J8762">
        <v>0</v>
      </c>
      <c r="K8762">
        <v>0</v>
      </c>
      <c r="L8762">
        <v>0</v>
      </c>
      <c r="M8762" t="s">
        <v>6541</v>
      </c>
    </row>
    <row r="8763" spans="1:13">
      <c r="A8763" s="13">
        <f t="shared" si="136"/>
        <v>2</v>
      </c>
      <c r="B8763">
        <v>3014158</v>
      </c>
      <c r="C8763">
        <v>1380</v>
      </c>
      <c r="D8763">
        <v>1500</v>
      </c>
      <c r="E8763"/>
      <c r="F8763" t="s">
        <v>253</v>
      </c>
      <c r="G8763">
        <v>2</v>
      </c>
      <c r="H8763">
        <v>0</v>
      </c>
      <c r="I8763">
        <v>0</v>
      </c>
      <c r="J8763">
        <v>0</v>
      </c>
      <c r="K8763">
        <v>0</v>
      </c>
      <c r="L8763">
        <v>0</v>
      </c>
      <c r="M8763" t="s">
        <v>6542</v>
      </c>
    </row>
    <row r="8764" spans="1:13">
      <c r="A8764" s="13">
        <f t="shared" si="136"/>
        <v>3</v>
      </c>
      <c r="B8764">
        <v>3014159</v>
      </c>
      <c r="C8764">
        <v>1380</v>
      </c>
      <c r="D8764">
        <v>1501</v>
      </c>
      <c r="E8764"/>
      <c r="F8764" t="s">
        <v>253</v>
      </c>
      <c r="G8764">
        <v>3</v>
      </c>
      <c r="H8764">
        <v>0</v>
      </c>
      <c r="I8764">
        <v>0</v>
      </c>
      <c r="J8764">
        <v>0</v>
      </c>
      <c r="K8764">
        <v>0</v>
      </c>
      <c r="L8764">
        <v>0</v>
      </c>
      <c r="M8764" t="s">
        <v>6543</v>
      </c>
    </row>
    <row r="8765" spans="1:13">
      <c r="A8765" s="13">
        <f t="shared" si="136"/>
        <v>9</v>
      </c>
      <c r="B8765">
        <v>3014160</v>
      </c>
      <c r="C8765">
        <v>1380</v>
      </c>
      <c r="D8765">
        <v>1500</v>
      </c>
      <c r="E8765"/>
      <c r="F8765" t="s">
        <v>253</v>
      </c>
      <c r="G8765">
        <v>9</v>
      </c>
      <c r="H8765">
        <v>0</v>
      </c>
      <c r="I8765">
        <v>0</v>
      </c>
      <c r="J8765">
        <v>0</v>
      </c>
      <c r="K8765">
        <v>0</v>
      </c>
      <c r="L8765">
        <v>0</v>
      </c>
      <c r="M8765" t="s">
        <v>6544</v>
      </c>
    </row>
    <row r="8766" spans="1:13">
      <c r="A8766" s="13">
        <f t="shared" si="136"/>
        <v>15</v>
      </c>
      <c r="B8766">
        <v>3014161</v>
      </c>
      <c r="C8766">
        <v>1380</v>
      </c>
      <c r="D8766">
        <v>1500</v>
      </c>
      <c r="E8766"/>
      <c r="F8766" t="s">
        <v>253</v>
      </c>
      <c r="G8766">
        <v>15</v>
      </c>
      <c r="H8766">
        <v>0</v>
      </c>
      <c r="I8766">
        <v>0</v>
      </c>
      <c r="J8766">
        <v>0</v>
      </c>
      <c r="K8766">
        <v>0</v>
      </c>
      <c r="L8766">
        <v>0</v>
      </c>
      <c r="M8766" t="s">
        <v>6545</v>
      </c>
    </row>
    <row r="8767" spans="1:13">
      <c r="A8767" s="13">
        <f t="shared" si="136"/>
        <v>1</v>
      </c>
      <c r="B8767">
        <v>3014162</v>
      </c>
      <c r="C8767">
        <v>1380</v>
      </c>
      <c r="D8767">
        <v>1500</v>
      </c>
      <c r="E8767"/>
      <c r="F8767" t="s">
        <v>253</v>
      </c>
      <c r="G8767">
        <v>1</v>
      </c>
      <c r="H8767">
        <v>0</v>
      </c>
      <c r="I8767">
        <v>0</v>
      </c>
      <c r="J8767">
        <v>0</v>
      </c>
      <c r="K8767">
        <v>0</v>
      </c>
      <c r="L8767">
        <v>0</v>
      </c>
      <c r="M8767" t="s">
        <v>6546</v>
      </c>
    </row>
    <row r="8768" spans="1:13">
      <c r="A8768" s="13">
        <f t="shared" si="136"/>
        <v>2</v>
      </c>
      <c r="B8768">
        <v>3014163</v>
      </c>
      <c r="C8768">
        <v>1380</v>
      </c>
      <c r="D8768">
        <v>1500</v>
      </c>
      <c r="E8768"/>
      <c r="F8768" t="s">
        <v>253</v>
      </c>
      <c r="G8768">
        <v>2</v>
      </c>
      <c r="H8768">
        <v>0</v>
      </c>
      <c r="I8768">
        <v>0</v>
      </c>
      <c r="J8768">
        <v>0</v>
      </c>
      <c r="K8768">
        <v>0</v>
      </c>
      <c r="L8768">
        <v>0</v>
      </c>
      <c r="M8768" t="s">
        <v>7954</v>
      </c>
    </row>
    <row r="8769" spans="1:13">
      <c r="A8769" s="13">
        <f t="shared" si="136"/>
        <v>2</v>
      </c>
      <c r="B8769">
        <v>3014164</v>
      </c>
      <c r="C8769">
        <v>1380</v>
      </c>
      <c r="D8769">
        <v>1500</v>
      </c>
      <c r="E8769"/>
      <c r="F8769" t="s">
        <v>253</v>
      </c>
      <c r="G8769">
        <v>2</v>
      </c>
      <c r="H8769">
        <v>0</v>
      </c>
      <c r="I8769">
        <v>0</v>
      </c>
      <c r="J8769">
        <v>0</v>
      </c>
      <c r="K8769">
        <v>0</v>
      </c>
      <c r="L8769">
        <v>0</v>
      </c>
      <c r="M8769" t="s">
        <v>6547</v>
      </c>
    </row>
    <row r="8770" spans="1:13">
      <c r="A8770" s="13">
        <f t="shared" si="136"/>
        <v>18</v>
      </c>
      <c r="B8770">
        <v>3014165</v>
      </c>
      <c r="C8770">
        <v>1380</v>
      </c>
      <c r="D8770">
        <v>1500</v>
      </c>
      <c r="E8770"/>
      <c r="F8770" t="s">
        <v>253</v>
      </c>
      <c r="G8770">
        <v>18</v>
      </c>
      <c r="H8770">
        <v>0</v>
      </c>
      <c r="I8770">
        <v>0</v>
      </c>
      <c r="J8770">
        <v>0</v>
      </c>
      <c r="K8770">
        <v>0</v>
      </c>
      <c r="L8770">
        <v>0</v>
      </c>
      <c r="M8770" t="s">
        <v>6548</v>
      </c>
    </row>
    <row r="8771" spans="1:13">
      <c r="A8771" s="13">
        <f t="shared" ref="A8771:A8834" si="137">G8771+H8771+I8771</f>
        <v>1</v>
      </c>
      <c r="B8771">
        <v>3014166</v>
      </c>
      <c r="C8771">
        <v>1380</v>
      </c>
      <c r="D8771">
        <v>1501</v>
      </c>
      <c r="E8771"/>
      <c r="F8771" t="s">
        <v>253</v>
      </c>
      <c r="G8771">
        <v>1</v>
      </c>
      <c r="H8771">
        <v>0</v>
      </c>
      <c r="I8771">
        <v>0</v>
      </c>
      <c r="J8771">
        <v>0</v>
      </c>
      <c r="K8771">
        <v>0</v>
      </c>
      <c r="L8771">
        <v>0</v>
      </c>
      <c r="M8771" t="s">
        <v>6549</v>
      </c>
    </row>
    <row r="8772" spans="1:13">
      <c r="A8772" s="13">
        <f t="shared" si="137"/>
        <v>2</v>
      </c>
      <c r="B8772">
        <v>3014167</v>
      </c>
      <c r="C8772">
        <v>1380</v>
      </c>
      <c r="D8772">
        <v>1501</v>
      </c>
      <c r="E8772"/>
      <c r="F8772" t="s">
        <v>253</v>
      </c>
      <c r="G8772">
        <v>2</v>
      </c>
      <c r="H8772">
        <v>0</v>
      </c>
      <c r="I8772">
        <v>0</v>
      </c>
      <c r="J8772">
        <v>0</v>
      </c>
      <c r="K8772">
        <v>0</v>
      </c>
      <c r="L8772">
        <v>0</v>
      </c>
      <c r="M8772" t="s">
        <v>6550</v>
      </c>
    </row>
    <row r="8773" spans="1:13">
      <c r="A8773" s="13">
        <f t="shared" si="137"/>
        <v>2</v>
      </c>
      <c r="B8773">
        <v>3014168</v>
      </c>
      <c r="C8773">
        <v>1380</v>
      </c>
      <c r="D8773">
        <v>1500</v>
      </c>
      <c r="E8773"/>
      <c r="F8773" t="s">
        <v>253</v>
      </c>
      <c r="G8773">
        <v>2</v>
      </c>
      <c r="H8773">
        <v>0</v>
      </c>
      <c r="I8773">
        <v>0</v>
      </c>
      <c r="J8773">
        <v>0</v>
      </c>
      <c r="K8773">
        <v>0</v>
      </c>
      <c r="L8773">
        <v>0</v>
      </c>
      <c r="M8773" t="s">
        <v>6551</v>
      </c>
    </row>
    <row r="8774" spans="1:13">
      <c r="A8774" s="13">
        <f t="shared" si="137"/>
        <v>2</v>
      </c>
      <c r="B8774">
        <v>3014169</v>
      </c>
      <c r="C8774">
        <v>1380</v>
      </c>
      <c r="D8774">
        <v>1500</v>
      </c>
      <c r="E8774"/>
      <c r="F8774" t="s">
        <v>253</v>
      </c>
      <c r="G8774">
        <v>2</v>
      </c>
      <c r="H8774">
        <v>0</v>
      </c>
      <c r="I8774">
        <v>0</v>
      </c>
      <c r="J8774">
        <v>0</v>
      </c>
      <c r="K8774">
        <v>0</v>
      </c>
      <c r="L8774">
        <v>0</v>
      </c>
      <c r="M8774" t="s">
        <v>6552</v>
      </c>
    </row>
    <row r="8775" spans="1:13">
      <c r="A8775" s="13">
        <f t="shared" si="137"/>
        <v>2</v>
      </c>
      <c r="B8775">
        <v>3014170</v>
      </c>
      <c r="C8775">
        <v>1380</v>
      </c>
      <c r="D8775">
        <v>1500</v>
      </c>
      <c r="E8775"/>
      <c r="F8775" t="s">
        <v>253</v>
      </c>
      <c r="G8775">
        <v>2</v>
      </c>
      <c r="H8775">
        <v>0</v>
      </c>
      <c r="I8775">
        <v>0</v>
      </c>
      <c r="J8775">
        <v>0</v>
      </c>
      <c r="K8775">
        <v>0</v>
      </c>
      <c r="L8775">
        <v>0</v>
      </c>
      <c r="M8775" t="s">
        <v>6553</v>
      </c>
    </row>
    <row r="8776" spans="1:13">
      <c r="A8776" s="13">
        <f t="shared" si="137"/>
        <v>1</v>
      </c>
      <c r="B8776">
        <v>3014171</v>
      </c>
      <c r="C8776">
        <v>1380</v>
      </c>
      <c r="D8776">
        <v>1501</v>
      </c>
      <c r="E8776"/>
      <c r="F8776" t="s">
        <v>253</v>
      </c>
      <c r="G8776">
        <v>1</v>
      </c>
      <c r="H8776">
        <v>0</v>
      </c>
      <c r="I8776">
        <v>0</v>
      </c>
      <c r="J8776">
        <v>0</v>
      </c>
      <c r="K8776">
        <v>0</v>
      </c>
      <c r="L8776">
        <v>0</v>
      </c>
      <c r="M8776" t="s">
        <v>6554</v>
      </c>
    </row>
    <row r="8777" spans="1:13">
      <c r="A8777" s="13">
        <f t="shared" si="137"/>
        <v>1</v>
      </c>
      <c r="B8777">
        <v>3014172</v>
      </c>
      <c r="C8777">
        <v>1380</v>
      </c>
      <c r="D8777">
        <v>1501</v>
      </c>
      <c r="E8777"/>
      <c r="F8777" t="s">
        <v>253</v>
      </c>
      <c r="G8777">
        <v>1</v>
      </c>
      <c r="H8777">
        <v>0</v>
      </c>
      <c r="I8777">
        <v>0</v>
      </c>
      <c r="J8777">
        <v>0</v>
      </c>
      <c r="K8777">
        <v>0</v>
      </c>
      <c r="L8777">
        <v>0</v>
      </c>
      <c r="M8777" t="s">
        <v>6555</v>
      </c>
    </row>
    <row r="8778" spans="1:13">
      <c r="A8778" s="13">
        <f t="shared" si="137"/>
        <v>2</v>
      </c>
      <c r="B8778">
        <v>3014173</v>
      </c>
      <c r="C8778">
        <v>1380</v>
      </c>
      <c r="D8778">
        <v>1500</v>
      </c>
      <c r="E8778"/>
      <c r="F8778" t="s">
        <v>253</v>
      </c>
      <c r="G8778">
        <v>2</v>
      </c>
      <c r="H8778">
        <v>0</v>
      </c>
      <c r="I8778">
        <v>0</v>
      </c>
      <c r="J8778">
        <v>0</v>
      </c>
      <c r="K8778">
        <v>0</v>
      </c>
      <c r="L8778">
        <v>0</v>
      </c>
      <c r="M8778" t="s">
        <v>6556</v>
      </c>
    </row>
    <row r="8779" spans="1:13">
      <c r="A8779" s="13">
        <f t="shared" si="137"/>
        <v>1</v>
      </c>
      <c r="B8779">
        <v>3014174</v>
      </c>
      <c r="C8779">
        <v>1380</v>
      </c>
      <c r="D8779">
        <v>1500</v>
      </c>
      <c r="E8779"/>
      <c r="F8779" t="s">
        <v>253</v>
      </c>
      <c r="G8779">
        <v>1</v>
      </c>
      <c r="H8779">
        <v>0</v>
      </c>
      <c r="I8779">
        <v>0</v>
      </c>
      <c r="J8779">
        <v>0</v>
      </c>
      <c r="K8779">
        <v>0</v>
      </c>
      <c r="L8779">
        <v>0</v>
      </c>
      <c r="M8779" t="s">
        <v>6557</v>
      </c>
    </row>
    <row r="8780" spans="1:13">
      <c r="A8780" s="13">
        <f t="shared" si="137"/>
        <v>1</v>
      </c>
      <c r="B8780">
        <v>3014175</v>
      </c>
      <c r="C8780">
        <v>1380</v>
      </c>
      <c r="D8780">
        <v>1500</v>
      </c>
      <c r="E8780"/>
      <c r="F8780" t="s">
        <v>253</v>
      </c>
      <c r="G8780">
        <v>1</v>
      </c>
      <c r="H8780">
        <v>0</v>
      </c>
      <c r="I8780">
        <v>0</v>
      </c>
      <c r="J8780">
        <v>0</v>
      </c>
      <c r="K8780">
        <v>0</v>
      </c>
      <c r="L8780">
        <v>0</v>
      </c>
      <c r="M8780" t="s">
        <v>6558</v>
      </c>
    </row>
    <row r="8781" spans="1:13">
      <c r="A8781" s="13">
        <f t="shared" si="137"/>
        <v>3</v>
      </c>
      <c r="B8781">
        <v>3014176</v>
      </c>
      <c r="C8781">
        <v>1380</v>
      </c>
      <c r="D8781">
        <v>1501</v>
      </c>
      <c r="E8781"/>
      <c r="F8781" t="s">
        <v>253</v>
      </c>
      <c r="G8781">
        <v>3</v>
      </c>
      <c r="H8781">
        <v>0</v>
      </c>
      <c r="I8781">
        <v>0</v>
      </c>
      <c r="J8781">
        <v>0</v>
      </c>
      <c r="K8781">
        <v>0</v>
      </c>
      <c r="L8781">
        <v>0</v>
      </c>
      <c r="M8781" t="s">
        <v>6559</v>
      </c>
    </row>
    <row r="8782" spans="1:13">
      <c r="A8782" s="13">
        <f t="shared" si="137"/>
        <v>1</v>
      </c>
      <c r="B8782">
        <v>3014177</v>
      </c>
      <c r="C8782">
        <v>1380</v>
      </c>
      <c r="D8782">
        <v>1501</v>
      </c>
      <c r="E8782"/>
      <c r="F8782" t="s">
        <v>253</v>
      </c>
      <c r="G8782">
        <v>1</v>
      </c>
      <c r="H8782">
        <v>0</v>
      </c>
      <c r="I8782">
        <v>0</v>
      </c>
      <c r="J8782">
        <v>0</v>
      </c>
      <c r="K8782">
        <v>0</v>
      </c>
      <c r="L8782">
        <v>0</v>
      </c>
      <c r="M8782" t="s">
        <v>6560</v>
      </c>
    </row>
    <row r="8783" spans="1:13">
      <c r="A8783" s="13">
        <f t="shared" si="137"/>
        <v>1</v>
      </c>
      <c r="B8783">
        <v>3014178</v>
      </c>
      <c r="C8783">
        <v>1380</v>
      </c>
      <c r="D8783">
        <v>1501</v>
      </c>
      <c r="E8783"/>
      <c r="F8783" t="s">
        <v>253</v>
      </c>
      <c r="G8783">
        <v>1</v>
      </c>
      <c r="H8783">
        <v>0</v>
      </c>
      <c r="I8783">
        <v>0</v>
      </c>
      <c r="J8783">
        <v>0</v>
      </c>
      <c r="K8783">
        <v>0</v>
      </c>
      <c r="L8783">
        <v>0</v>
      </c>
      <c r="M8783" t="s">
        <v>6561</v>
      </c>
    </row>
    <row r="8784" spans="1:13">
      <c r="A8784" s="13">
        <f t="shared" si="137"/>
        <v>2</v>
      </c>
      <c r="B8784">
        <v>3014179</v>
      </c>
      <c r="C8784">
        <v>1380</v>
      </c>
      <c r="D8784">
        <v>1500</v>
      </c>
      <c r="E8784"/>
      <c r="F8784" t="s">
        <v>253</v>
      </c>
      <c r="G8784">
        <v>2</v>
      </c>
      <c r="H8784">
        <v>0</v>
      </c>
      <c r="I8784">
        <v>0</v>
      </c>
      <c r="J8784">
        <v>0</v>
      </c>
      <c r="K8784">
        <v>0</v>
      </c>
      <c r="L8784">
        <v>0</v>
      </c>
      <c r="M8784" t="s">
        <v>6562</v>
      </c>
    </row>
    <row r="8785" spans="1:13">
      <c r="A8785" s="13">
        <f t="shared" si="137"/>
        <v>3</v>
      </c>
      <c r="B8785">
        <v>3014182</v>
      </c>
      <c r="C8785">
        <v>1380</v>
      </c>
      <c r="D8785">
        <v>1500</v>
      </c>
      <c r="E8785"/>
      <c r="F8785" t="s">
        <v>253</v>
      </c>
      <c r="G8785">
        <v>3</v>
      </c>
      <c r="H8785">
        <v>0</v>
      </c>
      <c r="I8785">
        <v>0</v>
      </c>
      <c r="J8785">
        <v>0</v>
      </c>
      <c r="K8785">
        <v>0</v>
      </c>
      <c r="L8785">
        <v>0</v>
      </c>
      <c r="M8785" t="s">
        <v>6563</v>
      </c>
    </row>
    <row r="8786" spans="1:13">
      <c r="A8786" s="13">
        <f t="shared" si="137"/>
        <v>3</v>
      </c>
      <c r="B8786">
        <v>3014183</v>
      </c>
      <c r="C8786">
        <v>1380</v>
      </c>
      <c r="D8786">
        <v>1500</v>
      </c>
      <c r="E8786"/>
      <c r="F8786" t="s">
        <v>253</v>
      </c>
      <c r="G8786">
        <v>3</v>
      </c>
      <c r="H8786">
        <v>0</v>
      </c>
      <c r="I8786">
        <v>0</v>
      </c>
      <c r="J8786">
        <v>0</v>
      </c>
      <c r="K8786">
        <v>0</v>
      </c>
      <c r="L8786">
        <v>0</v>
      </c>
      <c r="M8786" t="s">
        <v>6564</v>
      </c>
    </row>
    <row r="8787" spans="1:13">
      <c r="A8787" s="13">
        <f t="shared" si="137"/>
        <v>4</v>
      </c>
      <c r="B8787">
        <v>3014184</v>
      </c>
      <c r="C8787">
        <v>1380</v>
      </c>
      <c r="D8787">
        <v>1500</v>
      </c>
      <c r="E8787"/>
      <c r="F8787" t="s">
        <v>253</v>
      </c>
      <c r="G8787">
        <v>4</v>
      </c>
      <c r="H8787">
        <v>0</v>
      </c>
      <c r="I8787">
        <v>0</v>
      </c>
      <c r="J8787">
        <v>0</v>
      </c>
      <c r="K8787">
        <v>0</v>
      </c>
      <c r="L8787">
        <v>0</v>
      </c>
      <c r="M8787" t="s">
        <v>6565</v>
      </c>
    </row>
    <row r="8788" spans="1:13">
      <c r="A8788" s="13">
        <f t="shared" si="137"/>
        <v>2</v>
      </c>
      <c r="B8788">
        <v>3014185</v>
      </c>
      <c r="C8788">
        <v>1380</v>
      </c>
      <c r="D8788">
        <v>1501</v>
      </c>
      <c r="E8788"/>
      <c r="F8788" t="s">
        <v>253</v>
      </c>
      <c r="G8788">
        <v>2</v>
      </c>
      <c r="H8788">
        <v>0</v>
      </c>
      <c r="I8788">
        <v>0</v>
      </c>
      <c r="J8788">
        <v>0</v>
      </c>
      <c r="K8788">
        <v>0</v>
      </c>
      <c r="L8788">
        <v>0</v>
      </c>
      <c r="M8788" t="s">
        <v>8941</v>
      </c>
    </row>
    <row r="8789" spans="1:13">
      <c r="A8789" s="13">
        <f t="shared" si="137"/>
        <v>8</v>
      </c>
      <c r="B8789">
        <v>3014186</v>
      </c>
      <c r="C8789">
        <v>1380</v>
      </c>
      <c r="D8789">
        <v>1500</v>
      </c>
      <c r="E8789"/>
      <c r="F8789" t="s">
        <v>253</v>
      </c>
      <c r="G8789">
        <v>8</v>
      </c>
      <c r="H8789">
        <v>0</v>
      </c>
      <c r="I8789">
        <v>0</v>
      </c>
      <c r="J8789">
        <v>0</v>
      </c>
      <c r="K8789">
        <v>0</v>
      </c>
      <c r="L8789">
        <v>0</v>
      </c>
      <c r="M8789" t="s">
        <v>6566</v>
      </c>
    </row>
    <row r="8790" spans="1:13">
      <c r="A8790" s="13">
        <f t="shared" si="137"/>
        <v>6</v>
      </c>
      <c r="B8790">
        <v>3014187</v>
      </c>
      <c r="C8790">
        <v>1380</v>
      </c>
      <c r="D8790">
        <v>1500</v>
      </c>
      <c r="E8790"/>
      <c r="F8790" t="s">
        <v>253</v>
      </c>
      <c r="G8790">
        <v>6</v>
      </c>
      <c r="H8790">
        <v>0</v>
      </c>
      <c r="I8790">
        <v>0</v>
      </c>
      <c r="J8790">
        <v>0</v>
      </c>
      <c r="K8790">
        <v>0</v>
      </c>
      <c r="L8790">
        <v>0</v>
      </c>
      <c r="M8790" t="s">
        <v>6567</v>
      </c>
    </row>
    <row r="8791" spans="1:13">
      <c r="A8791" s="13">
        <f t="shared" si="137"/>
        <v>5</v>
      </c>
      <c r="B8791">
        <v>3014188</v>
      </c>
      <c r="C8791">
        <v>1380</v>
      </c>
      <c r="D8791">
        <v>1500</v>
      </c>
      <c r="E8791"/>
      <c r="F8791" t="s">
        <v>253</v>
      </c>
      <c r="G8791">
        <v>5</v>
      </c>
      <c r="H8791">
        <v>0</v>
      </c>
      <c r="I8791">
        <v>0</v>
      </c>
      <c r="J8791">
        <v>0</v>
      </c>
      <c r="K8791">
        <v>0</v>
      </c>
      <c r="L8791">
        <v>0</v>
      </c>
      <c r="M8791" t="s">
        <v>6568</v>
      </c>
    </row>
    <row r="8792" spans="1:13">
      <c r="A8792" s="13">
        <f t="shared" si="137"/>
        <v>9</v>
      </c>
      <c r="B8792">
        <v>3014189</v>
      </c>
      <c r="C8792">
        <v>1380</v>
      </c>
      <c r="D8792">
        <v>1500</v>
      </c>
      <c r="E8792"/>
      <c r="F8792" t="s">
        <v>253</v>
      </c>
      <c r="G8792">
        <v>9</v>
      </c>
      <c r="H8792">
        <v>0</v>
      </c>
      <c r="I8792">
        <v>0</v>
      </c>
      <c r="J8792">
        <v>0</v>
      </c>
      <c r="K8792">
        <v>0</v>
      </c>
      <c r="L8792">
        <v>0</v>
      </c>
      <c r="M8792" t="s">
        <v>6569</v>
      </c>
    </row>
    <row r="8793" spans="1:13">
      <c r="A8793" s="13">
        <f t="shared" si="137"/>
        <v>2</v>
      </c>
      <c r="B8793">
        <v>3014190</v>
      </c>
      <c r="C8793">
        <v>1380</v>
      </c>
      <c r="D8793">
        <v>1500</v>
      </c>
      <c r="E8793"/>
      <c r="F8793" t="s">
        <v>253</v>
      </c>
      <c r="G8793">
        <v>2</v>
      </c>
      <c r="H8793">
        <v>0</v>
      </c>
      <c r="I8793">
        <v>0</v>
      </c>
      <c r="J8793">
        <v>0</v>
      </c>
      <c r="K8793">
        <v>0</v>
      </c>
      <c r="L8793">
        <v>0</v>
      </c>
      <c r="M8793" t="s">
        <v>6570</v>
      </c>
    </row>
    <row r="8794" spans="1:13">
      <c r="A8794" s="13">
        <f t="shared" si="137"/>
        <v>10</v>
      </c>
      <c r="B8794">
        <v>3014191</v>
      </c>
      <c r="C8794">
        <v>1380</v>
      </c>
      <c r="D8794">
        <v>1500</v>
      </c>
      <c r="E8794"/>
      <c r="F8794" t="s">
        <v>253</v>
      </c>
      <c r="G8794">
        <v>10</v>
      </c>
      <c r="H8794">
        <v>0</v>
      </c>
      <c r="I8794">
        <v>0</v>
      </c>
      <c r="J8794">
        <v>0</v>
      </c>
      <c r="K8794">
        <v>0</v>
      </c>
      <c r="L8794">
        <v>0</v>
      </c>
      <c r="M8794" t="s">
        <v>8488</v>
      </c>
    </row>
    <row r="8795" spans="1:13">
      <c r="A8795" s="13">
        <f t="shared" si="137"/>
        <v>68</v>
      </c>
      <c r="B8795">
        <v>3014193</v>
      </c>
      <c r="C8795">
        <v>1380</v>
      </c>
      <c r="D8795">
        <v>1500</v>
      </c>
      <c r="E8795"/>
      <c r="F8795" t="s">
        <v>253</v>
      </c>
      <c r="G8795">
        <v>68</v>
      </c>
      <c r="H8795">
        <v>0</v>
      </c>
      <c r="I8795">
        <v>0</v>
      </c>
      <c r="J8795">
        <v>0</v>
      </c>
      <c r="K8795">
        <v>0</v>
      </c>
      <c r="L8795">
        <v>0</v>
      </c>
      <c r="M8795" t="s">
        <v>6571</v>
      </c>
    </row>
    <row r="8796" spans="1:13">
      <c r="A8796" s="13">
        <f t="shared" si="137"/>
        <v>113</v>
      </c>
      <c r="B8796">
        <v>3014194</v>
      </c>
      <c r="C8796">
        <v>1380</v>
      </c>
      <c r="D8796">
        <v>1500</v>
      </c>
      <c r="E8796"/>
      <c r="F8796" t="s">
        <v>253</v>
      </c>
      <c r="G8796">
        <v>113</v>
      </c>
      <c r="H8796">
        <v>0</v>
      </c>
      <c r="I8796">
        <v>0</v>
      </c>
      <c r="J8796">
        <v>0</v>
      </c>
      <c r="K8796">
        <v>0</v>
      </c>
      <c r="L8796">
        <v>0</v>
      </c>
      <c r="M8796" t="s">
        <v>6572</v>
      </c>
    </row>
    <row r="8797" spans="1:13">
      <c r="A8797" s="13">
        <f t="shared" si="137"/>
        <v>68</v>
      </c>
      <c r="B8797">
        <v>3014195</v>
      </c>
      <c r="C8797">
        <v>1380</v>
      </c>
      <c r="D8797">
        <v>1500</v>
      </c>
      <c r="E8797"/>
      <c r="F8797" t="s">
        <v>253</v>
      </c>
      <c r="G8797">
        <v>68</v>
      </c>
      <c r="H8797">
        <v>0</v>
      </c>
      <c r="I8797">
        <v>0</v>
      </c>
      <c r="J8797">
        <v>0</v>
      </c>
      <c r="K8797">
        <v>0</v>
      </c>
      <c r="L8797">
        <v>0</v>
      </c>
      <c r="M8797" t="s">
        <v>6573</v>
      </c>
    </row>
    <row r="8798" spans="1:13">
      <c r="A8798" s="13">
        <f t="shared" si="137"/>
        <v>101</v>
      </c>
      <c r="B8798">
        <v>3014196</v>
      </c>
      <c r="C8798">
        <v>1380</v>
      </c>
      <c r="D8798">
        <v>1500</v>
      </c>
      <c r="E8798"/>
      <c r="F8798" t="s">
        <v>253</v>
      </c>
      <c r="G8798">
        <v>101</v>
      </c>
      <c r="H8798">
        <v>0</v>
      </c>
      <c r="I8798">
        <v>0</v>
      </c>
      <c r="J8798">
        <v>0</v>
      </c>
      <c r="K8798">
        <v>0</v>
      </c>
      <c r="L8798">
        <v>0</v>
      </c>
      <c r="M8798" t="s">
        <v>6574</v>
      </c>
    </row>
    <row r="8799" spans="1:13">
      <c r="A8799" s="13">
        <f t="shared" si="137"/>
        <v>95</v>
      </c>
      <c r="B8799">
        <v>3014197</v>
      </c>
      <c r="C8799">
        <v>1380</v>
      </c>
      <c r="D8799">
        <v>1500</v>
      </c>
      <c r="E8799"/>
      <c r="F8799" t="s">
        <v>253</v>
      </c>
      <c r="G8799">
        <v>95</v>
      </c>
      <c r="H8799">
        <v>0</v>
      </c>
      <c r="I8799">
        <v>0</v>
      </c>
      <c r="J8799">
        <v>0</v>
      </c>
      <c r="K8799">
        <v>0</v>
      </c>
      <c r="L8799">
        <v>0</v>
      </c>
      <c r="M8799" t="s">
        <v>6575</v>
      </c>
    </row>
    <row r="8800" spans="1:13">
      <c r="A8800" s="13">
        <f t="shared" si="137"/>
        <v>60</v>
      </c>
      <c r="B8800">
        <v>3014198</v>
      </c>
      <c r="C8800">
        <v>1380</v>
      </c>
      <c r="D8800">
        <v>1500</v>
      </c>
      <c r="E8800"/>
      <c r="F8800" t="s">
        <v>253</v>
      </c>
      <c r="G8800">
        <v>60</v>
      </c>
      <c r="H8800">
        <v>0</v>
      </c>
      <c r="I8800">
        <v>0</v>
      </c>
      <c r="J8800">
        <v>0</v>
      </c>
      <c r="K8800">
        <v>0</v>
      </c>
      <c r="L8800">
        <v>0</v>
      </c>
      <c r="M8800" t="s">
        <v>6576</v>
      </c>
    </row>
    <row r="8801" spans="1:13">
      <c r="A8801" s="13">
        <f t="shared" si="137"/>
        <v>3</v>
      </c>
      <c r="B8801">
        <v>3014199</v>
      </c>
      <c r="C8801">
        <v>1380</v>
      </c>
      <c r="D8801">
        <v>1500</v>
      </c>
      <c r="E8801"/>
      <c r="F8801" t="s">
        <v>253</v>
      </c>
      <c r="G8801">
        <v>3</v>
      </c>
      <c r="H8801">
        <v>0</v>
      </c>
      <c r="I8801">
        <v>0</v>
      </c>
      <c r="J8801">
        <v>0</v>
      </c>
      <c r="K8801">
        <v>0</v>
      </c>
      <c r="L8801">
        <v>0</v>
      </c>
      <c r="M8801" t="s">
        <v>6577</v>
      </c>
    </row>
    <row r="8802" spans="1:13">
      <c r="A8802" s="13">
        <f t="shared" si="137"/>
        <v>1</v>
      </c>
      <c r="B8802">
        <v>3014200</v>
      </c>
      <c r="C8802">
        <v>1380</v>
      </c>
      <c r="D8802">
        <v>1500</v>
      </c>
      <c r="E8802"/>
      <c r="F8802" t="s">
        <v>253</v>
      </c>
      <c r="G8802">
        <v>1</v>
      </c>
      <c r="H8802">
        <v>0</v>
      </c>
      <c r="I8802">
        <v>0</v>
      </c>
      <c r="J8802">
        <v>0</v>
      </c>
      <c r="K8802">
        <v>0</v>
      </c>
      <c r="L8802">
        <v>0</v>
      </c>
      <c r="M8802" t="s">
        <v>6578</v>
      </c>
    </row>
    <row r="8803" spans="1:13">
      <c r="A8803" s="13">
        <f t="shared" si="137"/>
        <v>4</v>
      </c>
      <c r="B8803">
        <v>3014201</v>
      </c>
      <c r="C8803">
        <v>1400</v>
      </c>
      <c r="D8803">
        <v>1500</v>
      </c>
      <c r="E8803"/>
      <c r="F8803" t="s">
        <v>253</v>
      </c>
      <c r="G8803">
        <v>4</v>
      </c>
      <c r="H8803">
        <v>0</v>
      </c>
      <c r="I8803">
        <v>0</v>
      </c>
      <c r="J8803">
        <v>0</v>
      </c>
      <c r="K8803">
        <v>0</v>
      </c>
      <c r="L8803">
        <v>0</v>
      </c>
      <c r="M8803" t="s">
        <v>6579</v>
      </c>
    </row>
    <row r="8804" spans="1:13">
      <c r="A8804" s="13">
        <f t="shared" si="137"/>
        <v>1</v>
      </c>
      <c r="B8804">
        <v>3014202</v>
      </c>
      <c r="C8804">
        <v>1400</v>
      </c>
      <c r="D8804">
        <v>1500</v>
      </c>
      <c r="E8804"/>
      <c r="F8804" t="s">
        <v>253</v>
      </c>
      <c r="G8804">
        <v>1</v>
      </c>
      <c r="H8804">
        <v>0</v>
      </c>
      <c r="I8804">
        <v>0</v>
      </c>
      <c r="J8804">
        <v>0</v>
      </c>
      <c r="K8804">
        <v>0</v>
      </c>
      <c r="L8804">
        <v>0</v>
      </c>
      <c r="M8804" t="s">
        <v>9407</v>
      </c>
    </row>
    <row r="8805" spans="1:13">
      <c r="A8805" s="13">
        <f t="shared" si="137"/>
        <v>2</v>
      </c>
      <c r="B8805">
        <v>3014203</v>
      </c>
      <c r="C8805">
        <v>1400</v>
      </c>
      <c r="D8805">
        <v>1500</v>
      </c>
      <c r="E8805"/>
      <c r="F8805" t="s">
        <v>253</v>
      </c>
      <c r="G8805">
        <v>2</v>
      </c>
      <c r="H8805">
        <v>0</v>
      </c>
      <c r="I8805">
        <v>0</v>
      </c>
      <c r="J8805">
        <v>0</v>
      </c>
      <c r="K8805">
        <v>0</v>
      </c>
      <c r="L8805">
        <v>0</v>
      </c>
      <c r="M8805" t="s">
        <v>6580</v>
      </c>
    </row>
    <row r="8806" spans="1:13">
      <c r="A8806" s="13">
        <f t="shared" si="137"/>
        <v>4</v>
      </c>
      <c r="B8806">
        <v>3014204</v>
      </c>
      <c r="C8806">
        <v>1400</v>
      </c>
      <c r="D8806">
        <v>1500</v>
      </c>
      <c r="E8806"/>
      <c r="F8806" t="s">
        <v>253</v>
      </c>
      <c r="G8806">
        <v>4</v>
      </c>
      <c r="H8806">
        <v>0</v>
      </c>
      <c r="I8806">
        <v>0</v>
      </c>
      <c r="J8806">
        <v>0</v>
      </c>
      <c r="K8806">
        <v>0</v>
      </c>
      <c r="L8806">
        <v>0</v>
      </c>
      <c r="M8806" t="s">
        <v>6581</v>
      </c>
    </row>
    <row r="8807" spans="1:13">
      <c r="A8807" s="13">
        <f t="shared" si="137"/>
        <v>6</v>
      </c>
      <c r="B8807">
        <v>3014205</v>
      </c>
      <c r="C8807">
        <v>1400</v>
      </c>
      <c r="D8807">
        <v>1500</v>
      </c>
      <c r="E8807"/>
      <c r="F8807" t="s">
        <v>253</v>
      </c>
      <c r="G8807">
        <v>6</v>
      </c>
      <c r="H8807">
        <v>0</v>
      </c>
      <c r="I8807">
        <v>0</v>
      </c>
      <c r="J8807">
        <v>0</v>
      </c>
      <c r="K8807">
        <v>0</v>
      </c>
      <c r="L8807">
        <v>0</v>
      </c>
      <c r="M8807" t="s">
        <v>6582</v>
      </c>
    </row>
    <row r="8808" spans="1:13">
      <c r="A8808" s="13">
        <f t="shared" si="137"/>
        <v>3</v>
      </c>
      <c r="B8808">
        <v>3014206</v>
      </c>
      <c r="C8808">
        <v>1400</v>
      </c>
      <c r="D8808">
        <v>1500</v>
      </c>
      <c r="E8808"/>
      <c r="F8808" t="s">
        <v>253</v>
      </c>
      <c r="G8808">
        <v>3</v>
      </c>
      <c r="H8808">
        <v>0</v>
      </c>
      <c r="I8808">
        <v>0</v>
      </c>
      <c r="J8808">
        <v>0</v>
      </c>
      <c r="K8808">
        <v>0</v>
      </c>
      <c r="L8808">
        <v>0</v>
      </c>
      <c r="M8808" t="s">
        <v>6583</v>
      </c>
    </row>
    <row r="8809" spans="1:13">
      <c r="A8809" s="13">
        <f t="shared" si="137"/>
        <v>4</v>
      </c>
      <c r="B8809">
        <v>3014207</v>
      </c>
      <c r="C8809">
        <v>1400</v>
      </c>
      <c r="D8809">
        <v>1500</v>
      </c>
      <c r="E8809"/>
      <c r="F8809" t="s">
        <v>253</v>
      </c>
      <c r="G8809">
        <v>4</v>
      </c>
      <c r="H8809">
        <v>0</v>
      </c>
      <c r="I8809">
        <v>0</v>
      </c>
      <c r="J8809">
        <v>0</v>
      </c>
      <c r="K8809">
        <v>0</v>
      </c>
      <c r="L8809">
        <v>0</v>
      </c>
      <c r="M8809" t="s">
        <v>6584</v>
      </c>
    </row>
    <row r="8810" spans="1:13">
      <c r="A8810" s="13">
        <f t="shared" si="137"/>
        <v>1</v>
      </c>
      <c r="B8810">
        <v>3014208</v>
      </c>
      <c r="C8810">
        <v>1400</v>
      </c>
      <c r="D8810">
        <v>1500</v>
      </c>
      <c r="E8810"/>
      <c r="F8810" t="s">
        <v>253</v>
      </c>
      <c r="G8810">
        <v>1</v>
      </c>
      <c r="H8810">
        <v>0</v>
      </c>
      <c r="I8810">
        <v>0</v>
      </c>
      <c r="J8810">
        <v>0</v>
      </c>
      <c r="K8810">
        <v>0</v>
      </c>
      <c r="L8810">
        <v>0</v>
      </c>
      <c r="M8810" t="s">
        <v>6585</v>
      </c>
    </row>
    <row r="8811" spans="1:13">
      <c r="A8811" s="13">
        <f t="shared" si="137"/>
        <v>1</v>
      </c>
      <c r="B8811">
        <v>3014211</v>
      </c>
      <c r="C8811">
        <v>1400</v>
      </c>
      <c r="D8811">
        <v>1500</v>
      </c>
      <c r="E8811"/>
      <c r="F8811" t="s">
        <v>253</v>
      </c>
      <c r="G8811">
        <v>1</v>
      </c>
      <c r="H8811">
        <v>0</v>
      </c>
      <c r="I8811">
        <v>0</v>
      </c>
      <c r="J8811">
        <v>0</v>
      </c>
      <c r="K8811">
        <v>0</v>
      </c>
      <c r="L8811">
        <v>0</v>
      </c>
      <c r="M8811" t="s">
        <v>6586</v>
      </c>
    </row>
    <row r="8812" spans="1:13">
      <c r="A8812" s="13">
        <f t="shared" si="137"/>
        <v>10</v>
      </c>
      <c r="B8812">
        <v>3014212</v>
      </c>
      <c r="C8812">
        <v>1400</v>
      </c>
      <c r="D8812">
        <v>1500</v>
      </c>
      <c r="E8812"/>
      <c r="F8812" t="s">
        <v>253</v>
      </c>
      <c r="G8812">
        <v>10</v>
      </c>
      <c r="H8812">
        <v>0</v>
      </c>
      <c r="I8812">
        <v>0</v>
      </c>
      <c r="J8812">
        <v>0</v>
      </c>
      <c r="K8812">
        <v>0</v>
      </c>
      <c r="L8812">
        <v>0</v>
      </c>
      <c r="M8812" t="s">
        <v>6587</v>
      </c>
    </row>
    <row r="8813" spans="1:13">
      <c r="A8813" s="13">
        <f t="shared" si="137"/>
        <v>1</v>
      </c>
      <c r="B8813">
        <v>3014214</v>
      </c>
      <c r="C8813">
        <v>1400</v>
      </c>
      <c r="D8813">
        <v>1500</v>
      </c>
      <c r="E8813"/>
      <c r="F8813" t="s">
        <v>253</v>
      </c>
      <c r="G8813">
        <v>1</v>
      </c>
      <c r="H8813">
        <v>0</v>
      </c>
      <c r="I8813">
        <v>0</v>
      </c>
      <c r="J8813">
        <v>0</v>
      </c>
      <c r="K8813">
        <v>0</v>
      </c>
      <c r="L8813">
        <v>0</v>
      </c>
      <c r="M8813" t="s">
        <v>6588</v>
      </c>
    </row>
    <row r="8814" spans="1:13">
      <c r="A8814" s="13">
        <f t="shared" si="137"/>
        <v>1</v>
      </c>
      <c r="B8814">
        <v>3014215</v>
      </c>
      <c r="C8814">
        <v>1400</v>
      </c>
      <c r="D8814">
        <v>1500</v>
      </c>
      <c r="E8814"/>
      <c r="F8814" t="s">
        <v>253</v>
      </c>
      <c r="G8814">
        <v>1</v>
      </c>
      <c r="H8814">
        <v>0</v>
      </c>
      <c r="I8814">
        <v>0</v>
      </c>
      <c r="J8814">
        <v>0</v>
      </c>
      <c r="K8814">
        <v>0</v>
      </c>
      <c r="L8814">
        <v>0</v>
      </c>
      <c r="M8814" t="s">
        <v>6589</v>
      </c>
    </row>
    <row r="8815" spans="1:13">
      <c r="A8815" s="13">
        <f t="shared" si="137"/>
        <v>2</v>
      </c>
      <c r="B8815">
        <v>3014217</v>
      </c>
      <c r="C8815">
        <v>1380</v>
      </c>
      <c r="D8815">
        <v>1500</v>
      </c>
      <c r="E8815"/>
      <c r="F8815" t="s">
        <v>253</v>
      </c>
      <c r="G8815">
        <v>2</v>
      </c>
      <c r="H8815">
        <v>0</v>
      </c>
      <c r="I8815">
        <v>0</v>
      </c>
      <c r="J8815">
        <v>0</v>
      </c>
      <c r="K8815">
        <v>0</v>
      </c>
      <c r="L8815">
        <v>0</v>
      </c>
      <c r="M8815" t="s">
        <v>7852</v>
      </c>
    </row>
    <row r="8816" spans="1:13">
      <c r="A8816" s="13">
        <f t="shared" si="137"/>
        <v>2</v>
      </c>
      <c r="B8816">
        <v>3014218</v>
      </c>
      <c r="C8816">
        <v>1380</v>
      </c>
      <c r="D8816">
        <v>1500</v>
      </c>
      <c r="E8816"/>
      <c r="F8816" t="s">
        <v>253</v>
      </c>
      <c r="G8816">
        <v>2</v>
      </c>
      <c r="H8816">
        <v>0</v>
      </c>
      <c r="I8816">
        <v>0</v>
      </c>
      <c r="J8816">
        <v>0</v>
      </c>
      <c r="K8816">
        <v>0</v>
      </c>
      <c r="L8816">
        <v>0</v>
      </c>
      <c r="M8816" t="s">
        <v>9341</v>
      </c>
    </row>
    <row r="8817" spans="1:13">
      <c r="A8817" s="13">
        <f t="shared" si="137"/>
        <v>2</v>
      </c>
      <c r="B8817">
        <v>3014219</v>
      </c>
      <c r="C8817">
        <v>1380</v>
      </c>
      <c r="D8817">
        <v>1500</v>
      </c>
      <c r="E8817"/>
      <c r="F8817" t="s">
        <v>253</v>
      </c>
      <c r="G8817">
        <v>2</v>
      </c>
      <c r="H8817">
        <v>0</v>
      </c>
      <c r="I8817">
        <v>0</v>
      </c>
      <c r="J8817">
        <v>0</v>
      </c>
      <c r="K8817">
        <v>0</v>
      </c>
      <c r="L8817">
        <v>0</v>
      </c>
      <c r="M8817" t="s">
        <v>6590</v>
      </c>
    </row>
    <row r="8818" spans="1:13">
      <c r="A8818" s="13">
        <f t="shared" si="137"/>
        <v>2</v>
      </c>
      <c r="B8818">
        <v>3014220</v>
      </c>
      <c r="C8818">
        <v>1380</v>
      </c>
      <c r="D8818">
        <v>1500</v>
      </c>
      <c r="E8818"/>
      <c r="F8818" t="s">
        <v>253</v>
      </c>
      <c r="G8818">
        <v>2</v>
      </c>
      <c r="H8818">
        <v>0</v>
      </c>
      <c r="I8818">
        <v>0</v>
      </c>
      <c r="J8818">
        <v>0</v>
      </c>
      <c r="K8818">
        <v>0</v>
      </c>
      <c r="L8818">
        <v>0</v>
      </c>
      <c r="M8818" t="s">
        <v>7537</v>
      </c>
    </row>
    <row r="8819" spans="1:13">
      <c r="A8819" s="13">
        <f t="shared" si="137"/>
        <v>2</v>
      </c>
      <c r="B8819">
        <v>3014221</v>
      </c>
      <c r="C8819">
        <v>1380</v>
      </c>
      <c r="D8819">
        <v>1500</v>
      </c>
      <c r="E8819"/>
      <c r="F8819" t="s">
        <v>253</v>
      </c>
      <c r="G8819">
        <v>2</v>
      </c>
      <c r="H8819">
        <v>0</v>
      </c>
      <c r="I8819">
        <v>0</v>
      </c>
      <c r="J8819">
        <v>0</v>
      </c>
      <c r="K8819">
        <v>0</v>
      </c>
      <c r="L8819">
        <v>0</v>
      </c>
      <c r="M8819" t="s">
        <v>6591</v>
      </c>
    </row>
    <row r="8820" spans="1:13">
      <c r="A8820" s="13">
        <f t="shared" si="137"/>
        <v>1</v>
      </c>
      <c r="B8820">
        <v>3014222</v>
      </c>
      <c r="C8820">
        <v>1380</v>
      </c>
      <c r="D8820">
        <v>1500</v>
      </c>
      <c r="E8820"/>
      <c r="F8820" t="s">
        <v>253</v>
      </c>
      <c r="G8820">
        <v>1</v>
      </c>
      <c r="H8820">
        <v>0</v>
      </c>
      <c r="I8820">
        <v>0</v>
      </c>
      <c r="J8820">
        <v>0</v>
      </c>
      <c r="K8820">
        <v>0</v>
      </c>
      <c r="L8820">
        <v>0</v>
      </c>
      <c r="M8820" t="s">
        <v>6592</v>
      </c>
    </row>
    <row r="8821" spans="1:13">
      <c r="A8821" s="13">
        <f t="shared" si="137"/>
        <v>2</v>
      </c>
      <c r="B8821">
        <v>3014223</v>
      </c>
      <c r="C8821">
        <v>1380</v>
      </c>
      <c r="D8821">
        <v>1501</v>
      </c>
      <c r="E8821"/>
      <c r="F8821" t="s">
        <v>253</v>
      </c>
      <c r="G8821">
        <v>2</v>
      </c>
      <c r="H8821">
        <v>0</v>
      </c>
      <c r="I8821">
        <v>0</v>
      </c>
      <c r="J8821">
        <v>0</v>
      </c>
      <c r="K8821">
        <v>0</v>
      </c>
      <c r="L8821">
        <v>0</v>
      </c>
      <c r="M8821" t="s">
        <v>6593</v>
      </c>
    </row>
    <row r="8822" spans="1:13">
      <c r="A8822" s="13">
        <f t="shared" si="137"/>
        <v>1</v>
      </c>
      <c r="B8822">
        <v>3014224</v>
      </c>
      <c r="C8822">
        <v>1380</v>
      </c>
      <c r="D8822">
        <v>1500</v>
      </c>
      <c r="E8822"/>
      <c r="F8822" t="s">
        <v>253</v>
      </c>
      <c r="G8822">
        <v>1</v>
      </c>
      <c r="H8822">
        <v>0</v>
      </c>
      <c r="I8822">
        <v>0</v>
      </c>
      <c r="J8822">
        <v>0</v>
      </c>
      <c r="K8822">
        <v>0</v>
      </c>
      <c r="L8822">
        <v>0</v>
      </c>
      <c r="M8822" t="s">
        <v>6594</v>
      </c>
    </row>
    <row r="8823" spans="1:13">
      <c r="A8823" s="13">
        <f t="shared" si="137"/>
        <v>2</v>
      </c>
      <c r="B8823">
        <v>3014225</v>
      </c>
      <c r="C8823">
        <v>1380</v>
      </c>
      <c r="D8823">
        <v>1500</v>
      </c>
      <c r="E8823"/>
      <c r="F8823" t="s">
        <v>253</v>
      </c>
      <c r="G8823">
        <v>2</v>
      </c>
      <c r="H8823">
        <v>0</v>
      </c>
      <c r="I8823">
        <v>0</v>
      </c>
      <c r="J8823">
        <v>0</v>
      </c>
      <c r="K8823">
        <v>0</v>
      </c>
      <c r="L8823">
        <v>0</v>
      </c>
      <c r="M8823" t="s">
        <v>6595</v>
      </c>
    </row>
    <row r="8824" spans="1:13">
      <c r="A8824" s="13">
        <f t="shared" si="137"/>
        <v>13</v>
      </c>
      <c r="B8824">
        <v>3014230</v>
      </c>
      <c r="C8824">
        <v>1380</v>
      </c>
      <c r="D8824">
        <v>1500</v>
      </c>
      <c r="E8824"/>
      <c r="F8824" t="s">
        <v>253</v>
      </c>
      <c r="G8824">
        <v>13</v>
      </c>
      <c r="H8824">
        <v>0</v>
      </c>
      <c r="I8824">
        <v>0</v>
      </c>
      <c r="J8824">
        <v>0</v>
      </c>
      <c r="K8824">
        <v>0</v>
      </c>
      <c r="L8824">
        <v>0</v>
      </c>
      <c r="M8824" t="s">
        <v>6596</v>
      </c>
    </row>
    <row r="8825" spans="1:13">
      <c r="A8825" s="13">
        <f t="shared" si="137"/>
        <v>2</v>
      </c>
      <c r="B8825">
        <v>3014231</v>
      </c>
      <c r="C8825">
        <v>1380</v>
      </c>
      <c r="D8825">
        <v>1500</v>
      </c>
      <c r="E8825"/>
      <c r="F8825" t="s">
        <v>253</v>
      </c>
      <c r="G8825">
        <v>2</v>
      </c>
      <c r="H8825">
        <v>0</v>
      </c>
      <c r="I8825">
        <v>0</v>
      </c>
      <c r="J8825">
        <v>0</v>
      </c>
      <c r="K8825">
        <v>0</v>
      </c>
      <c r="L8825">
        <v>0</v>
      </c>
      <c r="M8825" t="s">
        <v>7591</v>
      </c>
    </row>
    <row r="8826" spans="1:13">
      <c r="A8826" s="13">
        <f t="shared" si="137"/>
        <v>1</v>
      </c>
      <c r="B8826">
        <v>3014232</v>
      </c>
      <c r="C8826">
        <v>1380</v>
      </c>
      <c r="D8826">
        <v>1500</v>
      </c>
      <c r="E8826"/>
      <c r="F8826" t="s">
        <v>253</v>
      </c>
      <c r="G8826">
        <v>1</v>
      </c>
      <c r="H8826">
        <v>0</v>
      </c>
      <c r="I8826">
        <v>0</v>
      </c>
      <c r="J8826">
        <v>0</v>
      </c>
      <c r="K8826">
        <v>0</v>
      </c>
      <c r="L8826">
        <v>0</v>
      </c>
      <c r="M8826" t="s">
        <v>6597</v>
      </c>
    </row>
    <row r="8827" spans="1:13">
      <c r="A8827" s="13">
        <f t="shared" si="137"/>
        <v>1</v>
      </c>
      <c r="B8827">
        <v>3014233</v>
      </c>
      <c r="C8827">
        <v>1380</v>
      </c>
      <c r="D8827">
        <v>1501</v>
      </c>
      <c r="E8827"/>
      <c r="F8827" t="s">
        <v>253</v>
      </c>
      <c r="G8827">
        <v>1</v>
      </c>
      <c r="H8827">
        <v>0</v>
      </c>
      <c r="I8827">
        <v>0</v>
      </c>
      <c r="J8827">
        <v>0</v>
      </c>
      <c r="K8827">
        <v>0</v>
      </c>
      <c r="L8827">
        <v>0</v>
      </c>
      <c r="M8827" t="s">
        <v>6598</v>
      </c>
    </row>
    <row r="8828" spans="1:13">
      <c r="A8828" s="13">
        <f t="shared" si="137"/>
        <v>2</v>
      </c>
      <c r="B8828">
        <v>3014234</v>
      </c>
      <c r="C8828">
        <v>1380</v>
      </c>
      <c r="D8828">
        <v>1500</v>
      </c>
      <c r="E8828"/>
      <c r="F8828" t="s">
        <v>253</v>
      </c>
      <c r="G8828">
        <v>2</v>
      </c>
      <c r="H8828">
        <v>0</v>
      </c>
      <c r="I8828">
        <v>0</v>
      </c>
      <c r="J8828">
        <v>0</v>
      </c>
      <c r="K8828">
        <v>0</v>
      </c>
      <c r="L8828">
        <v>0</v>
      </c>
      <c r="M8828" t="s">
        <v>6599</v>
      </c>
    </row>
    <row r="8829" spans="1:13">
      <c r="A8829" s="13">
        <f t="shared" si="137"/>
        <v>2</v>
      </c>
      <c r="B8829">
        <v>3014235</v>
      </c>
      <c r="C8829">
        <v>1380</v>
      </c>
      <c r="D8829">
        <v>1500</v>
      </c>
      <c r="E8829"/>
      <c r="F8829" t="s">
        <v>253</v>
      </c>
      <c r="G8829">
        <v>2</v>
      </c>
      <c r="H8829">
        <v>0</v>
      </c>
      <c r="I8829">
        <v>0</v>
      </c>
      <c r="J8829">
        <v>0</v>
      </c>
      <c r="K8829">
        <v>0</v>
      </c>
      <c r="L8829">
        <v>0</v>
      </c>
      <c r="M8829" t="s">
        <v>8070</v>
      </c>
    </row>
    <row r="8830" spans="1:13">
      <c r="A8830" s="13">
        <f t="shared" si="137"/>
        <v>2</v>
      </c>
      <c r="B8830">
        <v>3014237</v>
      </c>
      <c r="C8830">
        <v>1380</v>
      </c>
      <c r="D8830">
        <v>1500</v>
      </c>
      <c r="E8830"/>
      <c r="F8830" t="s">
        <v>253</v>
      </c>
      <c r="G8830">
        <v>2</v>
      </c>
      <c r="H8830">
        <v>0</v>
      </c>
      <c r="I8830">
        <v>0</v>
      </c>
      <c r="J8830">
        <v>0</v>
      </c>
      <c r="K8830">
        <v>0</v>
      </c>
      <c r="L8830">
        <v>0</v>
      </c>
      <c r="M8830" t="s">
        <v>6600</v>
      </c>
    </row>
    <row r="8831" spans="1:13">
      <c r="A8831" s="13">
        <f t="shared" si="137"/>
        <v>6</v>
      </c>
      <c r="B8831">
        <v>3014239</v>
      </c>
      <c r="C8831">
        <v>1380</v>
      </c>
      <c r="D8831">
        <v>1501</v>
      </c>
      <c r="E8831"/>
      <c r="F8831" t="s">
        <v>253</v>
      </c>
      <c r="G8831">
        <v>6</v>
      </c>
      <c r="H8831">
        <v>0</v>
      </c>
      <c r="I8831">
        <v>0</v>
      </c>
      <c r="J8831">
        <v>0</v>
      </c>
      <c r="K8831">
        <v>0</v>
      </c>
      <c r="L8831">
        <v>0</v>
      </c>
      <c r="M8831" t="s">
        <v>6601</v>
      </c>
    </row>
    <row r="8832" spans="1:13">
      <c r="A8832" s="13">
        <f t="shared" si="137"/>
        <v>6</v>
      </c>
      <c r="B8832">
        <v>3014240</v>
      </c>
      <c r="C8832">
        <v>1380</v>
      </c>
      <c r="D8832">
        <v>1501</v>
      </c>
      <c r="E8832"/>
      <c r="F8832" t="s">
        <v>253</v>
      </c>
      <c r="G8832">
        <v>6</v>
      </c>
      <c r="H8832">
        <v>0</v>
      </c>
      <c r="I8832">
        <v>0</v>
      </c>
      <c r="J8832">
        <v>0</v>
      </c>
      <c r="K8832">
        <v>0</v>
      </c>
      <c r="L8832">
        <v>0</v>
      </c>
      <c r="M8832" t="s">
        <v>6602</v>
      </c>
    </row>
    <row r="8833" spans="1:13">
      <c r="A8833" s="13">
        <f t="shared" si="137"/>
        <v>1</v>
      </c>
      <c r="B8833">
        <v>3014241</v>
      </c>
      <c r="C8833">
        <v>1400</v>
      </c>
      <c r="D8833">
        <v>1500</v>
      </c>
      <c r="E8833"/>
      <c r="F8833" t="s">
        <v>253</v>
      </c>
      <c r="G8833">
        <v>1</v>
      </c>
      <c r="H8833">
        <v>0</v>
      </c>
      <c r="I8833">
        <v>0</v>
      </c>
      <c r="J8833">
        <v>0</v>
      </c>
      <c r="K8833">
        <v>0</v>
      </c>
      <c r="L8833">
        <v>0</v>
      </c>
      <c r="M8833" t="s">
        <v>6603</v>
      </c>
    </row>
    <row r="8834" spans="1:13">
      <c r="A8834" s="13">
        <f t="shared" si="137"/>
        <v>20</v>
      </c>
      <c r="B8834">
        <v>3014242</v>
      </c>
      <c r="C8834">
        <v>1400</v>
      </c>
      <c r="D8834">
        <v>1500</v>
      </c>
      <c r="E8834"/>
      <c r="F8834" t="s">
        <v>253</v>
      </c>
      <c r="G8834">
        <v>20</v>
      </c>
      <c r="H8834">
        <v>0</v>
      </c>
      <c r="I8834">
        <v>0</v>
      </c>
      <c r="J8834">
        <v>0</v>
      </c>
      <c r="K8834">
        <v>0</v>
      </c>
      <c r="L8834">
        <v>0</v>
      </c>
      <c r="M8834" t="s">
        <v>6604</v>
      </c>
    </row>
    <row r="8835" spans="1:13">
      <c r="A8835" s="13">
        <f t="shared" ref="A8835:A8898" si="138">G8835+H8835+I8835</f>
        <v>49</v>
      </c>
      <c r="B8835">
        <v>3014243</v>
      </c>
      <c r="C8835">
        <v>1380</v>
      </c>
      <c r="D8835">
        <v>1500</v>
      </c>
      <c r="E8835"/>
      <c r="F8835" t="s">
        <v>253</v>
      </c>
      <c r="G8835">
        <v>49</v>
      </c>
      <c r="H8835">
        <v>0</v>
      </c>
      <c r="I8835">
        <v>0</v>
      </c>
      <c r="J8835">
        <v>0</v>
      </c>
      <c r="K8835">
        <v>0</v>
      </c>
      <c r="L8835">
        <v>0</v>
      </c>
      <c r="M8835" t="s">
        <v>6605</v>
      </c>
    </row>
    <row r="8836" spans="1:13">
      <c r="A8836" s="13">
        <f t="shared" si="138"/>
        <v>13</v>
      </c>
      <c r="B8836">
        <v>3014243</v>
      </c>
      <c r="C8836">
        <v>1400</v>
      </c>
      <c r="D8836">
        <v>1500</v>
      </c>
      <c r="E8836"/>
      <c r="F8836" t="s">
        <v>253</v>
      </c>
      <c r="G8836">
        <v>13</v>
      </c>
      <c r="H8836">
        <v>0</v>
      </c>
      <c r="I8836">
        <v>0</v>
      </c>
      <c r="J8836">
        <v>0</v>
      </c>
      <c r="K8836">
        <v>0</v>
      </c>
      <c r="L8836">
        <v>0</v>
      </c>
      <c r="M8836" t="s">
        <v>6605</v>
      </c>
    </row>
    <row r="8837" spans="1:13">
      <c r="A8837" s="13">
        <f t="shared" si="138"/>
        <v>2</v>
      </c>
      <c r="B8837">
        <v>3014245</v>
      </c>
      <c r="C8837">
        <v>1380</v>
      </c>
      <c r="D8837">
        <v>1500</v>
      </c>
      <c r="E8837"/>
      <c r="F8837" t="s">
        <v>253</v>
      </c>
      <c r="G8837">
        <v>2</v>
      </c>
      <c r="H8837">
        <v>0</v>
      </c>
      <c r="I8837">
        <v>0</v>
      </c>
      <c r="J8837">
        <v>0</v>
      </c>
      <c r="K8837">
        <v>0</v>
      </c>
      <c r="L8837">
        <v>0</v>
      </c>
      <c r="M8837" t="s">
        <v>6606</v>
      </c>
    </row>
    <row r="8838" spans="1:13">
      <c r="A8838" s="13">
        <f t="shared" si="138"/>
        <v>1</v>
      </c>
      <c r="B8838">
        <v>3014246</v>
      </c>
      <c r="C8838">
        <v>1380</v>
      </c>
      <c r="D8838">
        <v>1501</v>
      </c>
      <c r="E8838"/>
      <c r="F8838" t="s">
        <v>253</v>
      </c>
      <c r="G8838">
        <v>1</v>
      </c>
      <c r="H8838">
        <v>0</v>
      </c>
      <c r="I8838">
        <v>0</v>
      </c>
      <c r="J8838">
        <v>0</v>
      </c>
      <c r="K8838">
        <v>0</v>
      </c>
      <c r="L8838">
        <v>0</v>
      </c>
      <c r="M8838" t="s">
        <v>6607</v>
      </c>
    </row>
    <row r="8839" spans="1:13">
      <c r="A8839" s="13">
        <f t="shared" si="138"/>
        <v>3</v>
      </c>
      <c r="B8839">
        <v>3014247</v>
      </c>
      <c r="C8839">
        <v>1380</v>
      </c>
      <c r="D8839">
        <v>1500</v>
      </c>
      <c r="E8839"/>
      <c r="F8839" t="s">
        <v>253</v>
      </c>
      <c r="G8839">
        <v>3</v>
      </c>
      <c r="H8839">
        <v>0</v>
      </c>
      <c r="I8839">
        <v>0</v>
      </c>
      <c r="J8839">
        <v>0</v>
      </c>
      <c r="K8839">
        <v>6</v>
      </c>
      <c r="L8839">
        <v>0</v>
      </c>
      <c r="M8839" t="s">
        <v>8017</v>
      </c>
    </row>
    <row r="8840" spans="1:13">
      <c r="A8840" s="13">
        <f t="shared" si="138"/>
        <v>6</v>
      </c>
      <c r="B8840">
        <v>3014248</v>
      </c>
      <c r="C8840">
        <v>1380</v>
      </c>
      <c r="D8840">
        <v>1500</v>
      </c>
      <c r="E8840"/>
      <c r="F8840" t="s">
        <v>253</v>
      </c>
      <c r="G8840">
        <v>6</v>
      </c>
      <c r="H8840">
        <v>0</v>
      </c>
      <c r="I8840">
        <v>0</v>
      </c>
      <c r="J8840">
        <v>0</v>
      </c>
      <c r="K8840">
        <v>0</v>
      </c>
      <c r="L8840">
        <v>0</v>
      </c>
      <c r="M8840" t="s">
        <v>6608</v>
      </c>
    </row>
    <row r="8841" spans="1:13">
      <c r="A8841" s="13">
        <f t="shared" si="138"/>
        <v>1</v>
      </c>
      <c r="B8841">
        <v>3014250</v>
      </c>
      <c r="C8841">
        <v>1380</v>
      </c>
      <c r="D8841">
        <v>1500</v>
      </c>
      <c r="E8841"/>
      <c r="F8841" t="s">
        <v>253</v>
      </c>
      <c r="G8841">
        <v>1</v>
      </c>
      <c r="H8841">
        <v>0</v>
      </c>
      <c r="I8841">
        <v>0</v>
      </c>
      <c r="J8841">
        <v>0</v>
      </c>
      <c r="K8841">
        <v>0</v>
      </c>
      <c r="L8841">
        <v>0</v>
      </c>
      <c r="M8841" t="s">
        <v>6609</v>
      </c>
    </row>
    <row r="8842" spans="1:13">
      <c r="A8842" s="13">
        <f t="shared" si="138"/>
        <v>1</v>
      </c>
      <c r="B8842">
        <v>3014251</v>
      </c>
      <c r="C8842">
        <v>1380</v>
      </c>
      <c r="D8842">
        <v>1500</v>
      </c>
      <c r="E8842"/>
      <c r="F8842" t="s">
        <v>253</v>
      </c>
      <c r="G8842">
        <v>1</v>
      </c>
      <c r="H8842">
        <v>0</v>
      </c>
      <c r="I8842">
        <v>0</v>
      </c>
      <c r="J8842">
        <v>0</v>
      </c>
      <c r="K8842">
        <v>0</v>
      </c>
      <c r="L8842">
        <v>0</v>
      </c>
      <c r="M8842" t="s">
        <v>6610</v>
      </c>
    </row>
    <row r="8843" spans="1:13">
      <c r="A8843" s="13">
        <f t="shared" si="138"/>
        <v>1</v>
      </c>
      <c r="B8843">
        <v>3014254</v>
      </c>
      <c r="C8843">
        <v>1380</v>
      </c>
      <c r="D8843">
        <v>1500</v>
      </c>
      <c r="E8843"/>
      <c r="F8843" t="s">
        <v>253</v>
      </c>
      <c r="G8843">
        <v>1</v>
      </c>
      <c r="H8843">
        <v>0</v>
      </c>
      <c r="I8843">
        <v>0</v>
      </c>
      <c r="J8843">
        <v>0</v>
      </c>
      <c r="K8843">
        <v>0</v>
      </c>
      <c r="L8843">
        <v>0</v>
      </c>
      <c r="M8843" t="s">
        <v>6611</v>
      </c>
    </row>
    <row r="8844" spans="1:13">
      <c r="A8844" s="13">
        <f t="shared" si="138"/>
        <v>1</v>
      </c>
      <c r="B8844">
        <v>3014255</v>
      </c>
      <c r="C8844">
        <v>1380</v>
      </c>
      <c r="D8844">
        <v>1500</v>
      </c>
      <c r="E8844"/>
      <c r="F8844" t="s">
        <v>253</v>
      </c>
      <c r="G8844">
        <v>1</v>
      </c>
      <c r="H8844">
        <v>0</v>
      </c>
      <c r="I8844">
        <v>0</v>
      </c>
      <c r="J8844">
        <v>0</v>
      </c>
      <c r="K8844">
        <v>0</v>
      </c>
      <c r="L8844">
        <v>0</v>
      </c>
      <c r="M8844" t="s">
        <v>6612</v>
      </c>
    </row>
    <row r="8845" spans="1:13">
      <c r="A8845" s="13">
        <f t="shared" si="138"/>
        <v>1</v>
      </c>
      <c r="B8845">
        <v>3014256</v>
      </c>
      <c r="C8845">
        <v>1380</v>
      </c>
      <c r="D8845">
        <v>1500</v>
      </c>
      <c r="E8845"/>
      <c r="F8845" t="s">
        <v>253</v>
      </c>
      <c r="G8845">
        <v>1</v>
      </c>
      <c r="H8845">
        <v>0</v>
      </c>
      <c r="I8845">
        <v>0</v>
      </c>
      <c r="J8845">
        <v>0</v>
      </c>
      <c r="K8845">
        <v>0</v>
      </c>
      <c r="L8845">
        <v>0</v>
      </c>
      <c r="M8845" t="s">
        <v>6613</v>
      </c>
    </row>
    <row r="8846" spans="1:13">
      <c r="A8846" s="13">
        <f t="shared" si="138"/>
        <v>2</v>
      </c>
      <c r="B8846">
        <v>3014258</v>
      </c>
      <c r="C8846">
        <v>1380</v>
      </c>
      <c r="D8846">
        <v>1500</v>
      </c>
      <c r="E8846"/>
      <c r="F8846" t="s">
        <v>253</v>
      </c>
      <c r="G8846">
        <v>2</v>
      </c>
      <c r="H8846">
        <v>0</v>
      </c>
      <c r="I8846">
        <v>0</v>
      </c>
      <c r="J8846">
        <v>0</v>
      </c>
      <c r="K8846">
        <v>0</v>
      </c>
      <c r="L8846">
        <v>0</v>
      </c>
      <c r="M8846" t="s">
        <v>8138</v>
      </c>
    </row>
    <row r="8847" spans="1:13">
      <c r="A8847" s="13">
        <f t="shared" si="138"/>
        <v>1</v>
      </c>
      <c r="B8847">
        <v>3014259</v>
      </c>
      <c r="C8847">
        <v>1380</v>
      </c>
      <c r="D8847">
        <v>1500</v>
      </c>
      <c r="E8847"/>
      <c r="F8847" t="s">
        <v>253</v>
      </c>
      <c r="G8847">
        <v>1</v>
      </c>
      <c r="H8847">
        <v>0</v>
      </c>
      <c r="I8847">
        <v>0</v>
      </c>
      <c r="J8847">
        <v>0</v>
      </c>
      <c r="K8847">
        <v>0</v>
      </c>
      <c r="L8847">
        <v>0</v>
      </c>
      <c r="M8847" t="s">
        <v>8092</v>
      </c>
    </row>
    <row r="8848" spans="1:13">
      <c r="A8848" s="13">
        <f t="shared" si="138"/>
        <v>29</v>
      </c>
      <c r="B8848">
        <v>3014260</v>
      </c>
      <c r="C8848">
        <v>1380</v>
      </c>
      <c r="D8848">
        <v>1500</v>
      </c>
      <c r="E8848"/>
      <c r="F8848" t="s">
        <v>253</v>
      </c>
      <c r="G8848">
        <v>29</v>
      </c>
      <c r="H8848">
        <v>0</v>
      </c>
      <c r="I8848">
        <v>0</v>
      </c>
      <c r="J8848">
        <v>0</v>
      </c>
      <c r="K8848">
        <v>0</v>
      </c>
      <c r="L8848">
        <v>0</v>
      </c>
      <c r="M8848" t="s">
        <v>6614</v>
      </c>
    </row>
    <row r="8849" spans="1:13">
      <c r="A8849" s="13">
        <f t="shared" si="138"/>
        <v>26</v>
      </c>
      <c r="B8849">
        <v>3014261</v>
      </c>
      <c r="C8849">
        <v>1380</v>
      </c>
      <c r="D8849">
        <v>1500</v>
      </c>
      <c r="E8849"/>
      <c r="F8849" t="s">
        <v>253</v>
      </c>
      <c r="G8849">
        <v>26</v>
      </c>
      <c r="H8849">
        <v>0</v>
      </c>
      <c r="I8849">
        <v>0</v>
      </c>
      <c r="J8849">
        <v>0</v>
      </c>
      <c r="K8849">
        <v>10</v>
      </c>
      <c r="L8849">
        <v>0</v>
      </c>
      <c r="M8849" t="s">
        <v>6615</v>
      </c>
    </row>
    <row r="8850" spans="1:13">
      <c r="A8850" s="13">
        <f t="shared" si="138"/>
        <v>13</v>
      </c>
      <c r="B8850">
        <v>3014262</v>
      </c>
      <c r="C8850">
        <v>1380</v>
      </c>
      <c r="D8850">
        <v>1500</v>
      </c>
      <c r="E8850"/>
      <c r="F8850" t="s">
        <v>253</v>
      </c>
      <c r="G8850">
        <v>13</v>
      </c>
      <c r="H8850">
        <v>0</v>
      </c>
      <c r="I8850">
        <v>0</v>
      </c>
      <c r="J8850">
        <v>0</v>
      </c>
      <c r="K8850">
        <v>0</v>
      </c>
      <c r="L8850">
        <v>0</v>
      </c>
      <c r="M8850" t="s">
        <v>6616</v>
      </c>
    </row>
    <row r="8851" spans="1:13">
      <c r="A8851" s="13">
        <f t="shared" si="138"/>
        <v>1</v>
      </c>
      <c r="B8851">
        <v>3014263</v>
      </c>
      <c r="C8851">
        <v>1380</v>
      </c>
      <c r="D8851">
        <v>1500</v>
      </c>
      <c r="E8851"/>
      <c r="F8851" t="s">
        <v>253</v>
      </c>
      <c r="G8851">
        <v>1</v>
      </c>
      <c r="H8851">
        <v>0</v>
      </c>
      <c r="I8851">
        <v>0</v>
      </c>
      <c r="J8851">
        <v>0</v>
      </c>
      <c r="K8851">
        <v>0</v>
      </c>
      <c r="L8851">
        <v>0</v>
      </c>
      <c r="M8851" t="s">
        <v>8728</v>
      </c>
    </row>
    <row r="8852" spans="1:13">
      <c r="A8852" s="13">
        <f t="shared" si="138"/>
        <v>20</v>
      </c>
      <c r="B8852">
        <v>3014264</v>
      </c>
      <c r="C8852">
        <v>1380</v>
      </c>
      <c r="D8852">
        <v>1500</v>
      </c>
      <c r="E8852"/>
      <c r="F8852" t="s">
        <v>253</v>
      </c>
      <c r="G8852">
        <v>20</v>
      </c>
      <c r="H8852">
        <v>0</v>
      </c>
      <c r="I8852">
        <v>0</v>
      </c>
      <c r="J8852">
        <v>0</v>
      </c>
      <c r="K8852">
        <v>0</v>
      </c>
      <c r="L8852">
        <v>0</v>
      </c>
      <c r="M8852" t="s">
        <v>7548</v>
      </c>
    </row>
    <row r="8853" spans="1:13">
      <c r="A8853" s="13">
        <f t="shared" si="138"/>
        <v>4</v>
      </c>
      <c r="B8853">
        <v>3014265</v>
      </c>
      <c r="C8853">
        <v>1380</v>
      </c>
      <c r="D8853">
        <v>1501</v>
      </c>
      <c r="E8853"/>
      <c r="F8853" t="s">
        <v>253</v>
      </c>
      <c r="G8853">
        <v>4</v>
      </c>
      <c r="H8853">
        <v>0</v>
      </c>
      <c r="I8853">
        <v>0</v>
      </c>
      <c r="J8853">
        <v>0</v>
      </c>
      <c r="K8853">
        <v>0</v>
      </c>
      <c r="L8853">
        <v>0</v>
      </c>
      <c r="M8853" t="s">
        <v>6617</v>
      </c>
    </row>
    <row r="8854" spans="1:13">
      <c r="A8854" s="13">
        <f t="shared" si="138"/>
        <v>2</v>
      </c>
      <c r="B8854">
        <v>3014266</v>
      </c>
      <c r="C8854">
        <v>1380</v>
      </c>
      <c r="D8854">
        <v>1500</v>
      </c>
      <c r="E8854"/>
      <c r="F8854" t="s">
        <v>253</v>
      </c>
      <c r="G8854">
        <v>2</v>
      </c>
      <c r="H8854">
        <v>0</v>
      </c>
      <c r="I8854">
        <v>0</v>
      </c>
      <c r="J8854">
        <v>0</v>
      </c>
      <c r="K8854">
        <v>0</v>
      </c>
      <c r="L8854">
        <v>0</v>
      </c>
      <c r="M8854" t="s">
        <v>6618</v>
      </c>
    </row>
    <row r="8855" spans="1:13">
      <c r="A8855" s="13">
        <f t="shared" si="138"/>
        <v>1</v>
      </c>
      <c r="B8855">
        <v>3014268</v>
      </c>
      <c r="C8855">
        <v>1400</v>
      </c>
      <c r="D8855">
        <v>1500</v>
      </c>
      <c r="E8855"/>
      <c r="F8855" t="s">
        <v>253</v>
      </c>
      <c r="G8855">
        <v>1</v>
      </c>
      <c r="H8855">
        <v>0</v>
      </c>
      <c r="I8855">
        <v>0</v>
      </c>
      <c r="J8855">
        <v>0</v>
      </c>
      <c r="K8855">
        <v>0</v>
      </c>
      <c r="L8855">
        <v>0</v>
      </c>
      <c r="M8855" t="s">
        <v>6619</v>
      </c>
    </row>
    <row r="8856" spans="1:13">
      <c r="A8856" s="13">
        <f t="shared" si="138"/>
        <v>2</v>
      </c>
      <c r="B8856">
        <v>3014269</v>
      </c>
      <c r="C8856">
        <v>1400</v>
      </c>
      <c r="D8856">
        <v>1500</v>
      </c>
      <c r="E8856"/>
      <c r="F8856" t="s">
        <v>253</v>
      </c>
      <c r="G8856">
        <v>2</v>
      </c>
      <c r="H8856">
        <v>0</v>
      </c>
      <c r="I8856">
        <v>0</v>
      </c>
      <c r="J8856">
        <v>0</v>
      </c>
      <c r="K8856">
        <v>0</v>
      </c>
      <c r="L8856">
        <v>0</v>
      </c>
      <c r="M8856" t="s">
        <v>6620</v>
      </c>
    </row>
    <row r="8857" spans="1:13">
      <c r="A8857" s="13">
        <f t="shared" si="138"/>
        <v>5612</v>
      </c>
      <c r="B8857">
        <v>3014270</v>
      </c>
      <c r="C8857">
        <v>1400</v>
      </c>
      <c r="D8857">
        <v>1500</v>
      </c>
      <c r="E8857"/>
      <c r="F8857" t="s">
        <v>253</v>
      </c>
      <c r="G8857" s="177">
        <v>5612</v>
      </c>
      <c r="H8857">
        <v>0</v>
      </c>
      <c r="I8857">
        <v>0</v>
      </c>
      <c r="J8857">
        <v>0</v>
      </c>
      <c r="K8857">
        <v>0</v>
      </c>
      <c r="L8857">
        <v>0</v>
      </c>
      <c r="M8857" t="s">
        <v>6621</v>
      </c>
    </row>
    <row r="8858" spans="1:13">
      <c r="A8858" s="13">
        <f t="shared" si="138"/>
        <v>3280</v>
      </c>
      <c r="B8858">
        <v>3014271</v>
      </c>
      <c r="C8858">
        <v>1400</v>
      </c>
      <c r="D8858">
        <v>1500</v>
      </c>
      <c r="E8858"/>
      <c r="F8858" t="s">
        <v>253</v>
      </c>
      <c r="G8858" s="177">
        <v>3280</v>
      </c>
      <c r="H8858">
        <v>0</v>
      </c>
      <c r="I8858">
        <v>0</v>
      </c>
      <c r="J8858">
        <v>0</v>
      </c>
      <c r="K8858">
        <v>0</v>
      </c>
      <c r="L8858">
        <v>0</v>
      </c>
      <c r="M8858" t="s">
        <v>6622</v>
      </c>
    </row>
    <row r="8859" spans="1:13">
      <c r="A8859" s="13">
        <f t="shared" si="138"/>
        <v>1</v>
      </c>
      <c r="B8859">
        <v>3014272</v>
      </c>
      <c r="C8859">
        <v>1380</v>
      </c>
      <c r="D8859">
        <v>1500</v>
      </c>
      <c r="E8859"/>
      <c r="F8859" t="s">
        <v>253</v>
      </c>
      <c r="G8859">
        <v>1</v>
      </c>
      <c r="H8859">
        <v>0</v>
      </c>
      <c r="I8859">
        <v>0</v>
      </c>
      <c r="J8859">
        <v>0</v>
      </c>
      <c r="K8859">
        <v>0</v>
      </c>
      <c r="L8859">
        <v>0</v>
      </c>
      <c r="M8859" t="s">
        <v>8282</v>
      </c>
    </row>
    <row r="8860" spans="1:13">
      <c r="A8860" s="13">
        <f t="shared" si="138"/>
        <v>2</v>
      </c>
      <c r="B8860">
        <v>3014273</v>
      </c>
      <c r="C8860">
        <v>1380</v>
      </c>
      <c r="D8860">
        <v>1501</v>
      </c>
      <c r="E8860"/>
      <c r="F8860" t="s">
        <v>253</v>
      </c>
      <c r="G8860">
        <v>2</v>
      </c>
      <c r="H8860">
        <v>0</v>
      </c>
      <c r="I8860">
        <v>0</v>
      </c>
      <c r="J8860">
        <v>0</v>
      </c>
      <c r="K8860">
        <v>0</v>
      </c>
      <c r="L8860">
        <v>0</v>
      </c>
      <c r="M8860" t="s">
        <v>6623</v>
      </c>
    </row>
    <row r="8861" spans="1:13">
      <c r="A8861" s="13">
        <f t="shared" si="138"/>
        <v>5</v>
      </c>
      <c r="B8861">
        <v>3014274</v>
      </c>
      <c r="C8861">
        <v>1380</v>
      </c>
      <c r="D8861">
        <v>1500</v>
      </c>
      <c r="E8861"/>
      <c r="F8861" t="s">
        <v>253</v>
      </c>
      <c r="G8861">
        <v>5</v>
      </c>
      <c r="H8861">
        <v>0</v>
      </c>
      <c r="I8861">
        <v>0</v>
      </c>
      <c r="J8861">
        <v>0</v>
      </c>
      <c r="K8861">
        <v>0</v>
      </c>
      <c r="L8861">
        <v>0</v>
      </c>
      <c r="M8861" t="s">
        <v>9408</v>
      </c>
    </row>
    <row r="8862" spans="1:13">
      <c r="A8862" s="13">
        <f t="shared" si="138"/>
        <v>1</v>
      </c>
      <c r="B8862">
        <v>3014275</v>
      </c>
      <c r="C8862">
        <v>1380</v>
      </c>
      <c r="D8862">
        <v>1500</v>
      </c>
      <c r="E8862"/>
      <c r="F8862" t="s">
        <v>253</v>
      </c>
      <c r="G8862">
        <v>1</v>
      </c>
      <c r="H8862">
        <v>0</v>
      </c>
      <c r="I8862">
        <v>0</v>
      </c>
      <c r="J8862">
        <v>0</v>
      </c>
      <c r="K8862">
        <v>0</v>
      </c>
      <c r="L8862">
        <v>0</v>
      </c>
      <c r="M8862" t="s">
        <v>6624</v>
      </c>
    </row>
    <row r="8863" spans="1:13">
      <c r="A8863" s="13">
        <f t="shared" si="138"/>
        <v>1</v>
      </c>
      <c r="B8863">
        <v>3014276</v>
      </c>
      <c r="C8863">
        <v>1380</v>
      </c>
      <c r="D8863">
        <v>1500</v>
      </c>
      <c r="E8863"/>
      <c r="F8863" t="s">
        <v>253</v>
      </c>
      <c r="G8863">
        <v>1</v>
      </c>
      <c r="H8863">
        <v>0</v>
      </c>
      <c r="I8863">
        <v>0</v>
      </c>
      <c r="J8863">
        <v>0</v>
      </c>
      <c r="K8863">
        <v>0</v>
      </c>
      <c r="L8863">
        <v>0</v>
      </c>
      <c r="M8863" t="s">
        <v>6625</v>
      </c>
    </row>
    <row r="8864" spans="1:13">
      <c r="A8864" s="13">
        <f t="shared" si="138"/>
        <v>1</v>
      </c>
      <c r="B8864">
        <v>3014277</v>
      </c>
      <c r="C8864">
        <v>1380</v>
      </c>
      <c r="D8864">
        <v>1500</v>
      </c>
      <c r="E8864"/>
      <c r="F8864" t="s">
        <v>253</v>
      </c>
      <c r="G8864">
        <v>1</v>
      </c>
      <c r="H8864">
        <v>0</v>
      </c>
      <c r="I8864">
        <v>0</v>
      </c>
      <c r="J8864">
        <v>0</v>
      </c>
      <c r="K8864">
        <v>0</v>
      </c>
      <c r="L8864">
        <v>0</v>
      </c>
      <c r="M8864" t="s">
        <v>6626</v>
      </c>
    </row>
    <row r="8865" spans="1:13">
      <c r="A8865" s="13">
        <f t="shared" si="138"/>
        <v>1</v>
      </c>
      <c r="B8865">
        <v>3014278</v>
      </c>
      <c r="C8865">
        <v>1380</v>
      </c>
      <c r="D8865">
        <v>1500</v>
      </c>
      <c r="E8865"/>
      <c r="F8865" t="s">
        <v>253</v>
      </c>
      <c r="G8865">
        <v>1</v>
      </c>
      <c r="H8865">
        <v>0</v>
      </c>
      <c r="I8865">
        <v>0</v>
      </c>
      <c r="J8865">
        <v>0</v>
      </c>
      <c r="K8865">
        <v>0</v>
      </c>
      <c r="L8865">
        <v>0</v>
      </c>
      <c r="M8865" t="s">
        <v>8798</v>
      </c>
    </row>
    <row r="8866" spans="1:13">
      <c r="A8866" s="13">
        <f t="shared" si="138"/>
        <v>1</v>
      </c>
      <c r="B8866">
        <v>3014279</v>
      </c>
      <c r="C8866">
        <v>1380</v>
      </c>
      <c r="D8866">
        <v>1500</v>
      </c>
      <c r="E8866"/>
      <c r="F8866" t="s">
        <v>253</v>
      </c>
      <c r="G8866">
        <v>1</v>
      </c>
      <c r="H8866">
        <v>0</v>
      </c>
      <c r="I8866">
        <v>0</v>
      </c>
      <c r="J8866">
        <v>0</v>
      </c>
      <c r="K8866">
        <v>0</v>
      </c>
      <c r="L8866">
        <v>0</v>
      </c>
      <c r="M8866" t="s">
        <v>6627</v>
      </c>
    </row>
    <row r="8867" spans="1:13">
      <c r="A8867" s="13">
        <f t="shared" si="138"/>
        <v>2</v>
      </c>
      <c r="B8867">
        <v>3014280</v>
      </c>
      <c r="C8867">
        <v>1380</v>
      </c>
      <c r="D8867">
        <v>1501</v>
      </c>
      <c r="E8867"/>
      <c r="F8867" t="s">
        <v>253</v>
      </c>
      <c r="G8867">
        <v>2</v>
      </c>
      <c r="H8867">
        <v>0</v>
      </c>
      <c r="I8867">
        <v>0</v>
      </c>
      <c r="J8867">
        <v>0</v>
      </c>
      <c r="K8867">
        <v>0</v>
      </c>
      <c r="L8867">
        <v>0</v>
      </c>
      <c r="M8867" t="s">
        <v>6628</v>
      </c>
    </row>
    <row r="8868" spans="1:13">
      <c r="A8868" s="13">
        <f t="shared" si="138"/>
        <v>2</v>
      </c>
      <c r="B8868">
        <v>3014282</v>
      </c>
      <c r="C8868">
        <v>1380</v>
      </c>
      <c r="D8868">
        <v>1500</v>
      </c>
      <c r="E8868"/>
      <c r="F8868" t="s">
        <v>253</v>
      </c>
      <c r="G8868">
        <v>2</v>
      </c>
      <c r="H8868">
        <v>0</v>
      </c>
      <c r="I8868">
        <v>0</v>
      </c>
      <c r="J8868">
        <v>0</v>
      </c>
      <c r="K8868">
        <v>0</v>
      </c>
      <c r="L8868">
        <v>0</v>
      </c>
      <c r="M8868" t="s">
        <v>6629</v>
      </c>
    </row>
    <row r="8869" spans="1:13">
      <c r="A8869" s="13">
        <f t="shared" si="138"/>
        <v>1</v>
      </c>
      <c r="B8869">
        <v>3014283</v>
      </c>
      <c r="C8869">
        <v>1380</v>
      </c>
      <c r="D8869">
        <v>1500</v>
      </c>
      <c r="E8869"/>
      <c r="F8869" t="s">
        <v>253</v>
      </c>
      <c r="G8869">
        <v>1</v>
      </c>
      <c r="H8869">
        <v>0</v>
      </c>
      <c r="I8869">
        <v>0</v>
      </c>
      <c r="J8869">
        <v>0</v>
      </c>
      <c r="K8869">
        <v>0</v>
      </c>
      <c r="L8869">
        <v>0</v>
      </c>
      <c r="M8869" t="s">
        <v>7748</v>
      </c>
    </row>
    <row r="8870" spans="1:13">
      <c r="A8870" s="13">
        <f t="shared" si="138"/>
        <v>3</v>
      </c>
      <c r="B8870">
        <v>3014284</v>
      </c>
      <c r="C8870">
        <v>1380</v>
      </c>
      <c r="D8870">
        <v>1500</v>
      </c>
      <c r="E8870"/>
      <c r="F8870" t="s">
        <v>253</v>
      </c>
      <c r="G8870">
        <v>3</v>
      </c>
      <c r="H8870">
        <v>0</v>
      </c>
      <c r="I8870">
        <v>0</v>
      </c>
      <c r="J8870">
        <v>0</v>
      </c>
      <c r="K8870">
        <v>0</v>
      </c>
      <c r="L8870">
        <v>0</v>
      </c>
      <c r="M8870" t="s">
        <v>6630</v>
      </c>
    </row>
    <row r="8871" spans="1:13">
      <c r="A8871" s="13">
        <f t="shared" si="138"/>
        <v>2</v>
      </c>
      <c r="B8871">
        <v>3014285</v>
      </c>
      <c r="C8871">
        <v>1380</v>
      </c>
      <c r="D8871">
        <v>1501</v>
      </c>
      <c r="E8871"/>
      <c r="F8871" t="s">
        <v>253</v>
      </c>
      <c r="G8871">
        <v>2</v>
      </c>
      <c r="H8871">
        <v>0</v>
      </c>
      <c r="I8871">
        <v>0</v>
      </c>
      <c r="J8871">
        <v>0</v>
      </c>
      <c r="K8871">
        <v>0</v>
      </c>
      <c r="L8871">
        <v>0</v>
      </c>
      <c r="M8871" t="s">
        <v>6631</v>
      </c>
    </row>
    <row r="8872" spans="1:13">
      <c r="A8872" s="13">
        <f t="shared" si="138"/>
        <v>2</v>
      </c>
      <c r="B8872">
        <v>3014286</v>
      </c>
      <c r="C8872">
        <v>1380</v>
      </c>
      <c r="D8872">
        <v>1501</v>
      </c>
      <c r="E8872"/>
      <c r="F8872" t="s">
        <v>253</v>
      </c>
      <c r="G8872">
        <v>2</v>
      </c>
      <c r="H8872">
        <v>0</v>
      </c>
      <c r="I8872">
        <v>0</v>
      </c>
      <c r="J8872">
        <v>0</v>
      </c>
      <c r="K8872">
        <v>0</v>
      </c>
      <c r="L8872">
        <v>0</v>
      </c>
      <c r="M8872" t="s">
        <v>6632</v>
      </c>
    </row>
    <row r="8873" spans="1:13">
      <c r="A8873" s="13">
        <f t="shared" si="138"/>
        <v>2</v>
      </c>
      <c r="B8873">
        <v>3014288</v>
      </c>
      <c r="C8873">
        <v>1380</v>
      </c>
      <c r="D8873">
        <v>1500</v>
      </c>
      <c r="E8873"/>
      <c r="F8873" t="s">
        <v>253</v>
      </c>
      <c r="G8873">
        <v>2</v>
      </c>
      <c r="H8873">
        <v>0</v>
      </c>
      <c r="I8873">
        <v>0</v>
      </c>
      <c r="J8873">
        <v>0</v>
      </c>
      <c r="K8873">
        <v>0</v>
      </c>
      <c r="L8873">
        <v>0</v>
      </c>
      <c r="M8873" t="s">
        <v>6633</v>
      </c>
    </row>
    <row r="8874" spans="1:13">
      <c r="A8874" s="13">
        <f t="shared" si="138"/>
        <v>1</v>
      </c>
      <c r="B8874">
        <v>3014289</v>
      </c>
      <c r="C8874">
        <v>1380</v>
      </c>
      <c r="D8874">
        <v>1500</v>
      </c>
      <c r="E8874"/>
      <c r="F8874" t="s">
        <v>253</v>
      </c>
      <c r="G8874">
        <v>1</v>
      </c>
      <c r="H8874">
        <v>0</v>
      </c>
      <c r="I8874">
        <v>0</v>
      </c>
      <c r="J8874">
        <v>0</v>
      </c>
      <c r="K8874">
        <v>0</v>
      </c>
      <c r="L8874">
        <v>0</v>
      </c>
      <c r="M8874" t="s">
        <v>6634</v>
      </c>
    </row>
    <row r="8875" spans="1:13">
      <c r="A8875" s="13">
        <f t="shared" si="138"/>
        <v>2</v>
      </c>
      <c r="B8875">
        <v>3014291</v>
      </c>
      <c r="C8875">
        <v>1380</v>
      </c>
      <c r="D8875">
        <v>1501</v>
      </c>
      <c r="E8875"/>
      <c r="F8875" t="s">
        <v>253</v>
      </c>
      <c r="G8875">
        <v>2</v>
      </c>
      <c r="H8875">
        <v>0</v>
      </c>
      <c r="I8875">
        <v>0</v>
      </c>
      <c r="J8875">
        <v>0</v>
      </c>
      <c r="K8875">
        <v>0</v>
      </c>
      <c r="L8875">
        <v>0</v>
      </c>
      <c r="M8875" t="s">
        <v>6635</v>
      </c>
    </row>
    <row r="8876" spans="1:13">
      <c r="A8876" s="13">
        <f t="shared" si="138"/>
        <v>1</v>
      </c>
      <c r="B8876">
        <v>3014292</v>
      </c>
      <c r="C8876">
        <v>1380</v>
      </c>
      <c r="D8876">
        <v>1501</v>
      </c>
      <c r="E8876"/>
      <c r="F8876" t="s">
        <v>253</v>
      </c>
      <c r="G8876">
        <v>1</v>
      </c>
      <c r="H8876">
        <v>0</v>
      </c>
      <c r="I8876">
        <v>0</v>
      </c>
      <c r="J8876">
        <v>0</v>
      </c>
      <c r="K8876">
        <v>0</v>
      </c>
      <c r="L8876">
        <v>0</v>
      </c>
      <c r="M8876" t="s">
        <v>6636</v>
      </c>
    </row>
    <row r="8877" spans="1:13">
      <c r="A8877" s="13">
        <f t="shared" si="138"/>
        <v>1</v>
      </c>
      <c r="B8877">
        <v>3014293</v>
      </c>
      <c r="C8877">
        <v>1380</v>
      </c>
      <c r="D8877">
        <v>1500</v>
      </c>
      <c r="E8877"/>
      <c r="F8877" t="s">
        <v>253</v>
      </c>
      <c r="G8877">
        <v>1</v>
      </c>
      <c r="H8877">
        <v>0</v>
      </c>
      <c r="I8877">
        <v>0</v>
      </c>
      <c r="J8877">
        <v>0</v>
      </c>
      <c r="K8877">
        <v>0</v>
      </c>
      <c r="L8877">
        <v>0</v>
      </c>
      <c r="M8877" t="s">
        <v>6637</v>
      </c>
    </row>
    <row r="8878" spans="1:13">
      <c r="A8878" s="13">
        <f t="shared" si="138"/>
        <v>3</v>
      </c>
      <c r="B8878">
        <v>3014294</v>
      </c>
      <c r="C8878">
        <v>1380</v>
      </c>
      <c r="D8878">
        <v>1500</v>
      </c>
      <c r="E8878"/>
      <c r="F8878" t="s">
        <v>253</v>
      </c>
      <c r="G8878">
        <v>3</v>
      </c>
      <c r="H8878">
        <v>0</v>
      </c>
      <c r="I8878">
        <v>0</v>
      </c>
      <c r="J8878">
        <v>0</v>
      </c>
      <c r="K8878">
        <v>0</v>
      </c>
      <c r="L8878">
        <v>0</v>
      </c>
      <c r="M8878" t="s">
        <v>6638</v>
      </c>
    </row>
    <row r="8879" spans="1:13">
      <c r="A8879" s="13">
        <f t="shared" si="138"/>
        <v>1</v>
      </c>
      <c r="B8879">
        <v>3014295</v>
      </c>
      <c r="C8879">
        <v>1380</v>
      </c>
      <c r="D8879">
        <v>1500</v>
      </c>
      <c r="E8879"/>
      <c r="F8879" t="s">
        <v>253</v>
      </c>
      <c r="G8879">
        <v>1</v>
      </c>
      <c r="H8879">
        <v>0</v>
      </c>
      <c r="I8879">
        <v>0</v>
      </c>
      <c r="J8879">
        <v>0</v>
      </c>
      <c r="K8879">
        <v>0</v>
      </c>
      <c r="L8879">
        <v>0</v>
      </c>
      <c r="M8879" t="s">
        <v>6639</v>
      </c>
    </row>
    <row r="8880" spans="1:13">
      <c r="A8880" s="13">
        <f t="shared" si="138"/>
        <v>1</v>
      </c>
      <c r="B8880">
        <v>3014296</v>
      </c>
      <c r="C8880">
        <v>1380</v>
      </c>
      <c r="D8880">
        <v>1501</v>
      </c>
      <c r="E8880"/>
      <c r="F8880" t="s">
        <v>253</v>
      </c>
      <c r="G8880">
        <v>1</v>
      </c>
      <c r="H8880">
        <v>0</v>
      </c>
      <c r="I8880">
        <v>0</v>
      </c>
      <c r="J8880">
        <v>0</v>
      </c>
      <c r="K8880">
        <v>0</v>
      </c>
      <c r="L8880">
        <v>0</v>
      </c>
      <c r="M8880" t="s">
        <v>6640</v>
      </c>
    </row>
    <row r="8881" spans="1:13">
      <c r="A8881" s="13">
        <f t="shared" si="138"/>
        <v>2</v>
      </c>
      <c r="B8881">
        <v>3014297</v>
      </c>
      <c r="C8881">
        <v>1380</v>
      </c>
      <c r="D8881">
        <v>1501</v>
      </c>
      <c r="E8881"/>
      <c r="F8881" t="s">
        <v>253</v>
      </c>
      <c r="G8881">
        <v>2</v>
      </c>
      <c r="H8881">
        <v>0</v>
      </c>
      <c r="I8881">
        <v>0</v>
      </c>
      <c r="J8881">
        <v>0</v>
      </c>
      <c r="K8881">
        <v>0</v>
      </c>
      <c r="L8881">
        <v>0</v>
      </c>
      <c r="M8881" t="s">
        <v>6641</v>
      </c>
    </row>
    <row r="8882" spans="1:13">
      <c r="A8882" s="13">
        <f t="shared" si="138"/>
        <v>4</v>
      </c>
      <c r="B8882">
        <v>3014298</v>
      </c>
      <c r="C8882">
        <v>1380</v>
      </c>
      <c r="D8882">
        <v>1500</v>
      </c>
      <c r="E8882"/>
      <c r="F8882" t="s">
        <v>253</v>
      </c>
      <c r="G8882">
        <v>4</v>
      </c>
      <c r="H8882">
        <v>0</v>
      </c>
      <c r="I8882">
        <v>0</v>
      </c>
      <c r="J8882">
        <v>0</v>
      </c>
      <c r="K8882">
        <v>0</v>
      </c>
      <c r="L8882">
        <v>0</v>
      </c>
      <c r="M8882" t="s">
        <v>6642</v>
      </c>
    </row>
    <row r="8883" spans="1:13">
      <c r="A8883" s="13">
        <f t="shared" si="138"/>
        <v>7</v>
      </c>
      <c r="B8883">
        <v>3014299</v>
      </c>
      <c r="C8883">
        <v>1380</v>
      </c>
      <c r="D8883">
        <v>1500</v>
      </c>
      <c r="E8883"/>
      <c r="F8883" t="s">
        <v>253</v>
      </c>
      <c r="G8883">
        <v>7</v>
      </c>
      <c r="H8883">
        <v>0</v>
      </c>
      <c r="I8883">
        <v>0</v>
      </c>
      <c r="J8883">
        <v>0</v>
      </c>
      <c r="K8883">
        <v>0</v>
      </c>
      <c r="L8883">
        <v>0</v>
      </c>
      <c r="M8883" t="s">
        <v>6643</v>
      </c>
    </row>
    <row r="8884" spans="1:13">
      <c r="A8884" s="13">
        <f t="shared" si="138"/>
        <v>1</v>
      </c>
      <c r="B8884">
        <v>3014300</v>
      </c>
      <c r="C8884">
        <v>1380</v>
      </c>
      <c r="D8884">
        <v>1501</v>
      </c>
      <c r="E8884"/>
      <c r="F8884" t="s">
        <v>253</v>
      </c>
      <c r="G8884">
        <v>1</v>
      </c>
      <c r="H8884">
        <v>0</v>
      </c>
      <c r="I8884">
        <v>0</v>
      </c>
      <c r="J8884">
        <v>0</v>
      </c>
      <c r="K8884">
        <v>0</v>
      </c>
      <c r="L8884">
        <v>0</v>
      </c>
      <c r="M8884" t="s">
        <v>6644</v>
      </c>
    </row>
    <row r="8885" spans="1:13">
      <c r="A8885" s="13">
        <f t="shared" si="138"/>
        <v>1</v>
      </c>
      <c r="B8885">
        <v>3014301</v>
      </c>
      <c r="C8885">
        <v>1380</v>
      </c>
      <c r="D8885">
        <v>1501</v>
      </c>
      <c r="E8885"/>
      <c r="F8885" t="s">
        <v>253</v>
      </c>
      <c r="G8885">
        <v>1</v>
      </c>
      <c r="H8885">
        <v>0</v>
      </c>
      <c r="I8885">
        <v>0</v>
      </c>
      <c r="J8885">
        <v>0</v>
      </c>
      <c r="K8885">
        <v>0</v>
      </c>
      <c r="L8885">
        <v>0</v>
      </c>
      <c r="M8885" t="s">
        <v>6645</v>
      </c>
    </row>
    <row r="8886" spans="1:13">
      <c r="A8886" s="13">
        <f t="shared" si="138"/>
        <v>12</v>
      </c>
      <c r="B8886">
        <v>3014302</v>
      </c>
      <c r="C8886">
        <v>1380</v>
      </c>
      <c r="D8886">
        <v>1501</v>
      </c>
      <c r="E8886"/>
      <c r="F8886" t="s">
        <v>253</v>
      </c>
      <c r="G8886">
        <v>12</v>
      </c>
      <c r="H8886">
        <v>0</v>
      </c>
      <c r="I8886">
        <v>0</v>
      </c>
      <c r="J8886">
        <v>0</v>
      </c>
      <c r="K8886">
        <v>0</v>
      </c>
      <c r="L8886">
        <v>0</v>
      </c>
      <c r="M8886" t="s">
        <v>6646</v>
      </c>
    </row>
    <row r="8887" spans="1:13">
      <c r="A8887" s="13">
        <f t="shared" si="138"/>
        <v>12</v>
      </c>
      <c r="B8887">
        <v>3014303</v>
      </c>
      <c r="C8887">
        <v>1380</v>
      </c>
      <c r="D8887">
        <v>1501</v>
      </c>
      <c r="E8887"/>
      <c r="F8887" t="s">
        <v>253</v>
      </c>
      <c r="G8887">
        <v>12</v>
      </c>
      <c r="H8887">
        <v>0</v>
      </c>
      <c r="I8887">
        <v>0</v>
      </c>
      <c r="J8887">
        <v>0</v>
      </c>
      <c r="K8887">
        <v>0</v>
      </c>
      <c r="L8887">
        <v>0</v>
      </c>
      <c r="M8887" t="s">
        <v>6647</v>
      </c>
    </row>
    <row r="8888" spans="1:13">
      <c r="A8888" s="13">
        <f t="shared" si="138"/>
        <v>3</v>
      </c>
      <c r="B8888">
        <v>3014304</v>
      </c>
      <c r="C8888">
        <v>1380</v>
      </c>
      <c r="D8888">
        <v>1500</v>
      </c>
      <c r="E8888"/>
      <c r="F8888" t="s">
        <v>253</v>
      </c>
      <c r="G8888">
        <v>3</v>
      </c>
      <c r="H8888">
        <v>0</v>
      </c>
      <c r="I8888">
        <v>0</v>
      </c>
      <c r="J8888">
        <v>0</v>
      </c>
      <c r="K8888">
        <v>0</v>
      </c>
      <c r="L8888">
        <v>0</v>
      </c>
      <c r="M8888" t="s">
        <v>6648</v>
      </c>
    </row>
    <row r="8889" spans="1:13">
      <c r="A8889" s="13">
        <f t="shared" si="138"/>
        <v>1</v>
      </c>
      <c r="B8889">
        <v>3014305</v>
      </c>
      <c r="C8889">
        <v>1380</v>
      </c>
      <c r="D8889">
        <v>1500</v>
      </c>
      <c r="E8889"/>
      <c r="F8889" t="s">
        <v>253</v>
      </c>
      <c r="G8889">
        <v>1</v>
      </c>
      <c r="H8889">
        <v>0</v>
      </c>
      <c r="I8889">
        <v>0</v>
      </c>
      <c r="J8889">
        <v>0</v>
      </c>
      <c r="K8889">
        <v>0</v>
      </c>
      <c r="L8889">
        <v>0</v>
      </c>
      <c r="M8889" t="s">
        <v>7955</v>
      </c>
    </row>
    <row r="8890" spans="1:13">
      <c r="A8890" s="13">
        <f t="shared" si="138"/>
        <v>1</v>
      </c>
      <c r="B8890">
        <v>3014306</v>
      </c>
      <c r="C8890">
        <v>1380</v>
      </c>
      <c r="D8890">
        <v>1501</v>
      </c>
      <c r="E8890"/>
      <c r="F8890" t="s">
        <v>253</v>
      </c>
      <c r="G8890">
        <v>1</v>
      </c>
      <c r="H8890">
        <v>0</v>
      </c>
      <c r="I8890">
        <v>0</v>
      </c>
      <c r="J8890">
        <v>0</v>
      </c>
      <c r="K8890">
        <v>0</v>
      </c>
      <c r="L8890">
        <v>0</v>
      </c>
      <c r="M8890" t="s">
        <v>6649</v>
      </c>
    </row>
    <row r="8891" spans="1:13">
      <c r="A8891" s="13">
        <f t="shared" si="138"/>
        <v>1</v>
      </c>
      <c r="B8891">
        <v>3014307</v>
      </c>
      <c r="C8891">
        <v>1380</v>
      </c>
      <c r="D8891">
        <v>1500</v>
      </c>
      <c r="E8891"/>
      <c r="F8891" t="s">
        <v>253</v>
      </c>
      <c r="G8891">
        <v>1</v>
      </c>
      <c r="H8891">
        <v>0</v>
      </c>
      <c r="I8891">
        <v>0</v>
      </c>
      <c r="J8891">
        <v>0</v>
      </c>
      <c r="K8891">
        <v>0</v>
      </c>
      <c r="L8891">
        <v>0</v>
      </c>
      <c r="M8891" t="s">
        <v>7700</v>
      </c>
    </row>
    <row r="8892" spans="1:13">
      <c r="A8892" s="13">
        <f t="shared" si="138"/>
        <v>3</v>
      </c>
      <c r="B8892">
        <v>3014308</v>
      </c>
      <c r="C8892">
        <v>1380</v>
      </c>
      <c r="D8892">
        <v>1500</v>
      </c>
      <c r="E8892"/>
      <c r="F8892" t="s">
        <v>253</v>
      </c>
      <c r="G8892">
        <v>3</v>
      </c>
      <c r="H8892">
        <v>0</v>
      </c>
      <c r="I8892">
        <v>0</v>
      </c>
      <c r="J8892">
        <v>0</v>
      </c>
      <c r="K8892">
        <v>0</v>
      </c>
      <c r="L8892">
        <v>0</v>
      </c>
      <c r="M8892" t="s">
        <v>6650</v>
      </c>
    </row>
    <row r="8893" spans="1:13">
      <c r="A8893" s="13">
        <f t="shared" si="138"/>
        <v>2</v>
      </c>
      <c r="B8893">
        <v>3014309</v>
      </c>
      <c r="C8893">
        <v>1380</v>
      </c>
      <c r="D8893">
        <v>1501</v>
      </c>
      <c r="E8893"/>
      <c r="F8893" t="s">
        <v>253</v>
      </c>
      <c r="G8893">
        <v>2</v>
      </c>
      <c r="H8893">
        <v>0</v>
      </c>
      <c r="I8893">
        <v>0</v>
      </c>
      <c r="J8893">
        <v>0</v>
      </c>
      <c r="K8893">
        <v>0</v>
      </c>
      <c r="L8893">
        <v>0</v>
      </c>
      <c r="M8893" t="s">
        <v>6651</v>
      </c>
    </row>
    <row r="8894" spans="1:13">
      <c r="A8894" s="13">
        <f t="shared" si="138"/>
        <v>1</v>
      </c>
      <c r="B8894">
        <v>3014310</v>
      </c>
      <c r="C8894">
        <v>1380</v>
      </c>
      <c r="D8894">
        <v>1501</v>
      </c>
      <c r="E8894"/>
      <c r="F8894" t="s">
        <v>253</v>
      </c>
      <c r="G8894">
        <v>1</v>
      </c>
      <c r="H8894">
        <v>0</v>
      </c>
      <c r="I8894">
        <v>0</v>
      </c>
      <c r="J8894">
        <v>0</v>
      </c>
      <c r="K8894">
        <v>0</v>
      </c>
      <c r="L8894">
        <v>0</v>
      </c>
      <c r="M8894" t="s">
        <v>6652</v>
      </c>
    </row>
    <row r="8895" spans="1:13">
      <c r="A8895" s="13">
        <f t="shared" si="138"/>
        <v>1</v>
      </c>
      <c r="B8895">
        <v>3014311</v>
      </c>
      <c r="C8895">
        <v>1380</v>
      </c>
      <c r="D8895">
        <v>1500</v>
      </c>
      <c r="E8895"/>
      <c r="F8895" t="s">
        <v>253</v>
      </c>
      <c r="G8895">
        <v>1</v>
      </c>
      <c r="H8895">
        <v>0</v>
      </c>
      <c r="I8895">
        <v>0</v>
      </c>
      <c r="J8895">
        <v>0</v>
      </c>
      <c r="K8895">
        <v>0</v>
      </c>
      <c r="L8895">
        <v>0</v>
      </c>
      <c r="M8895" t="s">
        <v>6653</v>
      </c>
    </row>
    <row r="8896" spans="1:13">
      <c r="A8896" s="13">
        <f t="shared" si="138"/>
        <v>1</v>
      </c>
      <c r="B8896">
        <v>3014312</v>
      </c>
      <c r="C8896">
        <v>1380</v>
      </c>
      <c r="D8896">
        <v>1501</v>
      </c>
      <c r="E8896"/>
      <c r="F8896" t="s">
        <v>253</v>
      </c>
      <c r="G8896">
        <v>1</v>
      </c>
      <c r="H8896">
        <v>0</v>
      </c>
      <c r="I8896">
        <v>0</v>
      </c>
      <c r="J8896">
        <v>0</v>
      </c>
      <c r="K8896">
        <v>0</v>
      </c>
      <c r="L8896">
        <v>0</v>
      </c>
      <c r="M8896" t="s">
        <v>6654</v>
      </c>
    </row>
    <row r="8897" spans="1:13">
      <c r="A8897" s="13">
        <f t="shared" si="138"/>
        <v>1</v>
      </c>
      <c r="B8897">
        <v>3014313</v>
      </c>
      <c r="C8897">
        <v>1380</v>
      </c>
      <c r="D8897">
        <v>1501</v>
      </c>
      <c r="E8897"/>
      <c r="F8897" t="s">
        <v>253</v>
      </c>
      <c r="G8897">
        <v>1</v>
      </c>
      <c r="H8897">
        <v>0</v>
      </c>
      <c r="I8897">
        <v>0</v>
      </c>
      <c r="J8897">
        <v>0</v>
      </c>
      <c r="K8897">
        <v>0</v>
      </c>
      <c r="L8897">
        <v>0</v>
      </c>
      <c r="M8897" t="s">
        <v>6655</v>
      </c>
    </row>
    <row r="8898" spans="1:13">
      <c r="A8898" s="13">
        <f t="shared" si="138"/>
        <v>1</v>
      </c>
      <c r="B8898">
        <v>3014314</v>
      </c>
      <c r="C8898">
        <v>1380</v>
      </c>
      <c r="D8898">
        <v>1501</v>
      </c>
      <c r="E8898"/>
      <c r="F8898" t="s">
        <v>253</v>
      </c>
      <c r="G8898">
        <v>1</v>
      </c>
      <c r="H8898">
        <v>0</v>
      </c>
      <c r="I8898">
        <v>0</v>
      </c>
      <c r="J8898">
        <v>0</v>
      </c>
      <c r="K8898">
        <v>0</v>
      </c>
      <c r="L8898">
        <v>0</v>
      </c>
      <c r="M8898" t="s">
        <v>6656</v>
      </c>
    </row>
    <row r="8899" spans="1:13">
      <c r="A8899" s="13">
        <f t="shared" ref="A8899:A8962" si="139">G8899+H8899+I8899</f>
        <v>1</v>
      </c>
      <c r="B8899">
        <v>3014315</v>
      </c>
      <c r="C8899">
        <v>1380</v>
      </c>
      <c r="D8899">
        <v>1501</v>
      </c>
      <c r="E8899"/>
      <c r="F8899" t="s">
        <v>253</v>
      </c>
      <c r="G8899">
        <v>1</v>
      </c>
      <c r="H8899">
        <v>0</v>
      </c>
      <c r="I8899">
        <v>0</v>
      </c>
      <c r="J8899">
        <v>0</v>
      </c>
      <c r="K8899">
        <v>0</v>
      </c>
      <c r="L8899">
        <v>0</v>
      </c>
      <c r="M8899" t="s">
        <v>6657</v>
      </c>
    </row>
    <row r="8900" spans="1:13">
      <c r="A8900" s="13">
        <f t="shared" si="139"/>
        <v>12</v>
      </c>
      <c r="B8900">
        <v>3014316</v>
      </c>
      <c r="C8900">
        <v>1380</v>
      </c>
      <c r="D8900">
        <v>1500</v>
      </c>
      <c r="E8900"/>
      <c r="F8900" t="s">
        <v>253</v>
      </c>
      <c r="G8900">
        <v>12</v>
      </c>
      <c r="H8900">
        <v>0</v>
      </c>
      <c r="I8900">
        <v>0</v>
      </c>
      <c r="J8900">
        <v>0</v>
      </c>
      <c r="K8900">
        <v>0</v>
      </c>
      <c r="L8900">
        <v>0</v>
      </c>
      <c r="M8900" t="s">
        <v>9245</v>
      </c>
    </row>
    <row r="8901" spans="1:13">
      <c r="A8901" s="13">
        <f t="shared" si="139"/>
        <v>12</v>
      </c>
      <c r="B8901">
        <v>3014317</v>
      </c>
      <c r="C8901">
        <v>1380</v>
      </c>
      <c r="D8901">
        <v>1500</v>
      </c>
      <c r="E8901"/>
      <c r="F8901" t="s">
        <v>253</v>
      </c>
      <c r="G8901">
        <v>12</v>
      </c>
      <c r="H8901">
        <v>0</v>
      </c>
      <c r="I8901">
        <v>0</v>
      </c>
      <c r="J8901">
        <v>0</v>
      </c>
      <c r="K8901">
        <v>0</v>
      </c>
      <c r="L8901">
        <v>0</v>
      </c>
      <c r="M8901" t="s">
        <v>7592</v>
      </c>
    </row>
    <row r="8902" spans="1:13">
      <c r="A8902" s="13">
        <f t="shared" si="139"/>
        <v>1</v>
      </c>
      <c r="B8902">
        <v>3014318</v>
      </c>
      <c r="C8902">
        <v>1380</v>
      </c>
      <c r="D8902">
        <v>1500</v>
      </c>
      <c r="E8902"/>
      <c r="F8902" t="s">
        <v>253</v>
      </c>
      <c r="G8902">
        <v>1</v>
      </c>
      <c r="H8902">
        <v>0</v>
      </c>
      <c r="I8902">
        <v>0</v>
      </c>
      <c r="J8902">
        <v>0</v>
      </c>
      <c r="K8902">
        <v>0</v>
      </c>
      <c r="L8902">
        <v>0</v>
      </c>
      <c r="M8902" t="s">
        <v>8916</v>
      </c>
    </row>
    <row r="8903" spans="1:13">
      <c r="A8903" s="13">
        <f t="shared" si="139"/>
        <v>2</v>
      </c>
      <c r="B8903">
        <v>3014319</v>
      </c>
      <c r="C8903">
        <v>1380</v>
      </c>
      <c r="D8903">
        <v>1500</v>
      </c>
      <c r="E8903"/>
      <c r="F8903" t="s">
        <v>253</v>
      </c>
      <c r="G8903">
        <v>2</v>
      </c>
      <c r="H8903">
        <v>0</v>
      </c>
      <c r="I8903">
        <v>0</v>
      </c>
      <c r="J8903">
        <v>0</v>
      </c>
      <c r="K8903">
        <v>0</v>
      </c>
      <c r="L8903">
        <v>0</v>
      </c>
      <c r="M8903" t="s">
        <v>8751</v>
      </c>
    </row>
    <row r="8904" spans="1:13">
      <c r="A8904" s="13">
        <f t="shared" si="139"/>
        <v>2</v>
      </c>
      <c r="B8904">
        <v>3014321</v>
      </c>
      <c r="C8904">
        <v>1380</v>
      </c>
      <c r="D8904">
        <v>1500</v>
      </c>
      <c r="E8904"/>
      <c r="F8904" t="s">
        <v>253</v>
      </c>
      <c r="G8904">
        <v>2</v>
      </c>
      <c r="H8904">
        <v>0</v>
      </c>
      <c r="I8904">
        <v>0</v>
      </c>
      <c r="J8904">
        <v>0</v>
      </c>
      <c r="K8904">
        <v>0</v>
      </c>
      <c r="L8904">
        <v>0</v>
      </c>
      <c r="M8904" t="s">
        <v>6658</v>
      </c>
    </row>
    <row r="8905" spans="1:13">
      <c r="A8905" s="13">
        <f t="shared" si="139"/>
        <v>1</v>
      </c>
      <c r="B8905">
        <v>3014322</v>
      </c>
      <c r="C8905">
        <v>1380</v>
      </c>
      <c r="D8905">
        <v>1500</v>
      </c>
      <c r="E8905"/>
      <c r="F8905" t="s">
        <v>253</v>
      </c>
      <c r="G8905">
        <v>1</v>
      </c>
      <c r="H8905">
        <v>0</v>
      </c>
      <c r="I8905">
        <v>0</v>
      </c>
      <c r="J8905">
        <v>0</v>
      </c>
      <c r="K8905">
        <v>0</v>
      </c>
      <c r="L8905">
        <v>0</v>
      </c>
      <c r="M8905" t="s">
        <v>8283</v>
      </c>
    </row>
    <row r="8906" spans="1:13">
      <c r="A8906" s="13">
        <f t="shared" si="139"/>
        <v>4</v>
      </c>
      <c r="B8906">
        <v>3014323</v>
      </c>
      <c r="C8906">
        <v>1380</v>
      </c>
      <c r="D8906">
        <v>1500</v>
      </c>
      <c r="E8906"/>
      <c r="F8906" t="s">
        <v>253</v>
      </c>
      <c r="G8906">
        <v>4</v>
      </c>
      <c r="H8906">
        <v>0</v>
      </c>
      <c r="I8906">
        <v>0</v>
      </c>
      <c r="J8906">
        <v>0</v>
      </c>
      <c r="K8906">
        <v>0</v>
      </c>
      <c r="L8906">
        <v>0</v>
      </c>
      <c r="M8906" t="s">
        <v>6659</v>
      </c>
    </row>
    <row r="8907" spans="1:13">
      <c r="A8907" s="13">
        <f t="shared" si="139"/>
        <v>8</v>
      </c>
      <c r="B8907">
        <v>3014326</v>
      </c>
      <c r="C8907">
        <v>1380</v>
      </c>
      <c r="D8907">
        <v>1500</v>
      </c>
      <c r="E8907"/>
      <c r="F8907" t="s">
        <v>253</v>
      </c>
      <c r="G8907">
        <v>8</v>
      </c>
      <c r="H8907">
        <v>0</v>
      </c>
      <c r="I8907">
        <v>0</v>
      </c>
      <c r="J8907">
        <v>0</v>
      </c>
      <c r="K8907">
        <v>0</v>
      </c>
      <c r="L8907">
        <v>0</v>
      </c>
      <c r="M8907" t="s">
        <v>6660</v>
      </c>
    </row>
    <row r="8908" spans="1:13">
      <c r="A8908" s="13">
        <f t="shared" si="139"/>
        <v>2</v>
      </c>
      <c r="B8908">
        <v>3014327</v>
      </c>
      <c r="C8908">
        <v>1380</v>
      </c>
      <c r="D8908">
        <v>1500</v>
      </c>
      <c r="E8908"/>
      <c r="F8908" t="s">
        <v>253</v>
      </c>
      <c r="G8908">
        <v>2</v>
      </c>
      <c r="H8908">
        <v>0</v>
      </c>
      <c r="I8908">
        <v>0</v>
      </c>
      <c r="J8908">
        <v>0</v>
      </c>
      <c r="K8908">
        <v>0</v>
      </c>
      <c r="L8908">
        <v>0</v>
      </c>
      <c r="M8908" t="s">
        <v>6661</v>
      </c>
    </row>
    <row r="8909" spans="1:13">
      <c r="A8909" s="13">
        <f t="shared" si="139"/>
        <v>2</v>
      </c>
      <c r="B8909">
        <v>3014328</v>
      </c>
      <c r="C8909">
        <v>1380</v>
      </c>
      <c r="D8909">
        <v>1500</v>
      </c>
      <c r="E8909"/>
      <c r="F8909" t="s">
        <v>253</v>
      </c>
      <c r="G8909">
        <v>2</v>
      </c>
      <c r="H8909">
        <v>0</v>
      </c>
      <c r="I8909">
        <v>0</v>
      </c>
      <c r="J8909">
        <v>0</v>
      </c>
      <c r="K8909">
        <v>0</v>
      </c>
      <c r="L8909">
        <v>0</v>
      </c>
      <c r="M8909" t="s">
        <v>6662</v>
      </c>
    </row>
    <row r="8910" spans="1:13">
      <c r="A8910" s="13">
        <f t="shared" si="139"/>
        <v>19</v>
      </c>
      <c r="B8910">
        <v>3014329</v>
      </c>
      <c r="C8910">
        <v>1380</v>
      </c>
      <c r="D8910">
        <v>1500</v>
      </c>
      <c r="E8910"/>
      <c r="F8910" t="s">
        <v>253</v>
      </c>
      <c r="G8910">
        <v>19</v>
      </c>
      <c r="H8910">
        <v>0</v>
      </c>
      <c r="I8910">
        <v>0</v>
      </c>
      <c r="J8910">
        <v>0</v>
      </c>
      <c r="K8910">
        <v>0</v>
      </c>
      <c r="L8910">
        <v>0</v>
      </c>
      <c r="M8910" t="s">
        <v>6663</v>
      </c>
    </row>
    <row r="8911" spans="1:13">
      <c r="A8911" s="13">
        <f t="shared" si="139"/>
        <v>19</v>
      </c>
      <c r="B8911">
        <v>3014330</v>
      </c>
      <c r="C8911">
        <v>1380</v>
      </c>
      <c r="D8911">
        <v>1500</v>
      </c>
      <c r="E8911"/>
      <c r="F8911" t="s">
        <v>253</v>
      </c>
      <c r="G8911">
        <v>19</v>
      </c>
      <c r="H8911">
        <v>0</v>
      </c>
      <c r="I8911">
        <v>0</v>
      </c>
      <c r="J8911">
        <v>0</v>
      </c>
      <c r="K8911">
        <v>0</v>
      </c>
      <c r="L8911">
        <v>0</v>
      </c>
      <c r="M8911" t="s">
        <v>6664</v>
      </c>
    </row>
    <row r="8912" spans="1:13">
      <c r="A8912" s="13">
        <f t="shared" si="139"/>
        <v>1</v>
      </c>
      <c r="B8912">
        <v>3014331</v>
      </c>
      <c r="C8912">
        <v>1400</v>
      </c>
      <c r="D8912">
        <v>1500</v>
      </c>
      <c r="E8912"/>
      <c r="F8912" t="s">
        <v>253</v>
      </c>
      <c r="G8912">
        <v>1</v>
      </c>
      <c r="H8912">
        <v>0</v>
      </c>
      <c r="I8912">
        <v>0</v>
      </c>
      <c r="J8912">
        <v>0</v>
      </c>
      <c r="K8912">
        <v>0</v>
      </c>
      <c r="L8912">
        <v>0</v>
      </c>
      <c r="M8912" t="s">
        <v>8507</v>
      </c>
    </row>
    <row r="8913" spans="1:13">
      <c r="A8913" s="13">
        <f t="shared" si="139"/>
        <v>10</v>
      </c>
      <c r="B8913">
        <v>3014332</v>
      </c>
      <c r="C8913">
        <v>1380</v>
      </c>
      <c r="D8913">
        <v>1500</v>
      </c>
      <c r="E8913"/>
      <c r="F8913" t="s">
        <v>253</v>
      </c>
      <c r="G8913">
        <v>10</v>
      </c>
      <c r="H8913">
        <v>0</v>
      </c>
      <c r="I8913">
        <v>0</v>
      </c>
      <c r="J8913">
        <v>0</v>
      </c>
      <c r="K8913">
        <v>0</v>
      </c>
      <c r="L8913">
        <v>0</v>
      </c>
      <c r="M8913" t="s">
        <v>6665</v>
      </c>
    </row>
    <row r="8914" spans="1:13">
      <c r="A8914" s="13">
        <f t="shared" si="139"/>
        <v>34</v>
      </c>
      <c r="B8914">
        <v>3014332</v>
      </c>
      <c r="C8914">
        <v>1400</v>
      </c>
      <c r="D8914">
        <v>1500</v>
      </c>
      <c r="E8914"/>
      <c r="F8914" t="s">
        <v>253</v>
      </c>
      <c r="G8914">
        <v>34</v>
      </c>
      <c r="H8914">
        <v>0</v>
      </c>
      <c r="I8914">
        <v>0</v>
      </c>
      <c r="J8914">
        <v>0</v>
      </c>
      <c r="K8914">
        <v>0</v>
      </c>
      <c r="L8914">
        <v>0</v>
      </c>
      <c r="M8914" t="s">
        <v>6665</v>
      </c>
    </row>
    <row r="8915" spans="1:13">
      <c r="A8915" s="13">
        <f t="shared" si="139"/>
        <v>1</v>
      </c>
      <c r="B8915">
        <v>3014333</v>
      </c>
      <c r="C8915">
        <v>1400</v>
      </c>
      <c r="D8915">
        <v>1500</v>
      </c>
      <c r="E8915"/>
      <c r="F8915" t="s">
        <v>253</v>
      </c>
      <c r="G8915">
        <v>1</v>
      </c>
      <c r="H8915">
        <v>0</v>
      </c>
      <c r="I8915">
        <v>0</v>
      </c>
      <c r="J8915">
        <v>0</v>
      </c>
      <c r="K8915">
        <v>0</v>
      </c>
      <c r="L8915">
        <v>0</v>
      </c>
      <c r="M8915" t="s">
        <v>6666</v>
      </c>
    </row>
    <row r="8916" spans="1:13">
      <c r="A8916" s="13">
        <f t="shared" si="139"/>
        <v>1</v>
      </c>
      <c r="B8916">
        <v>3014334</v>
      </c>
      <c r="C8916">
        <v>1400</v>
      </c>
      <c r="D8916">
        <v>1500</v>
      </c>
      <c r="E8916"/>
      <c r="F8916" t="s">
        <v>253</v>
      </c>
      <c r="G8916">
        <v>1</v>
      </c>
      <c r="H8916">
        <v>0</v>
      </c>
      <c r="I8916">
        <v>0</v>
      </c>
      <c r="J8916">
        <v>0</v>
      </c>
      <c r="K8916">
        <v>0</v>
      </c>
      <c r="L8916">
        <v>0</v>
      </c>
      <c r="M8916" t="s">
        <v>6667</v>
      </c>
    </row>
    <row r="8917" spans="1:13">
      <c r="A8917" s="13">
        <f t="shared" si="139"/>
        <v>1</v>
      </c>
      <c r="B8917">
        <v>3014335</v>
      </c>
      <c r="C8917">
        <v>1400</v>
      </c>
      <c r="D8917">
        <v>1500</v>
      </c>
      <c r="E8917"/>
      <c r="F8917" t="s">
        <v>253</v>
      </c>
      <c r="G8917">
        <v>1</v>
      </c>
      <c r="H8917">
        <v>0</v>
      </c>
      <c r="I8917">
        <v>0</v>
      </c>
      <c r="J8917">
        <v>0</v>
      </c>
      <c r="K8917">
        <v>0</v>
      </c>
      <c r="L8917">
        <v>0</v>
      </c>
      <c r="M8917" t="s">
        <v>6668</v>
      </c>
    </row>
    <row r="8918" spans="1:13">
      <c r="A8918" s="13">
        <f t="shared" si="139"/>
        <v>1</v>
      </c>
      <c r="B8918">
        <v>3014336</v>
      </c>
      <c r="C8918">
        <v>1400</v>
      </c>
      <c r="D8918">
        <v>1500</v>
      </c>
      <c r="E8918"/>
      <c r="F8918" t="s">
        <v>253</v>
      </c>
      <c r="G8918">
        <v>1</v>
      </c>
      <c r="H8918">
        <v>0</v>
      </c>
      <c r="I8918">
        <v>0</v>
      </c>
      <c r="J8918">
        <v>0</v>
      </c>
      <c r="K8918">
        <v>0</v>
      </c>
      <c r="L8918">
        <v>0</v>
      </c>
      <c r="M8918" t="s">
        <v>6669</v>
      </c>
    </row>
    <row r="8919" spans="1:13">
      <c r="A8919" s="13">
        <f t="shared" si="139"/>
        <v>1</v>
      </c>
      <c r="B8919">
        <v>3014337</v>
      </c>
      <c r="C8919">
        <v>1400</v>
      </c>
      <c r="D8919">
        <v>1500</v>
      </c>
      <c r="E8919"/>
      <c r="F8919" t="s">
        <v>253</v>
      </c>
      <c r="G8919">
        <v>1</v>
      </c>
      <c r="H8919">
        <v>0</v>
      </c>
      <c r="I8919">
        <v>0</v>
      </c>
      <c r="J8919">
        <v>0</v>
      </c>
      <c r="K8919">
        <v>0</v>
      </c>
      <c r="L8919">
        <v>0</v>
      </c>
      <c r="M8919" t="s">
        <v>6670</v>
      </c>
    </row>
    <row r="8920" spans="1:13">
      <c r="A8920" s="13">
        <f t="shared" si="139"/>
        <v>1</v>
      </c>
      <c r="B8920">
        <v>3014338</v>
      </c>
      <c r="C8920">
        <v>1380</v>
      </c>
      <c r="D8920">
        <v>1500</v>
      </c>
      <c r="E8920"/>
      <c r="F8920" t="s">
        <v>253</v>
      </c>
      <c r="G8920">
        <v>1</v>
      </c>
      <c r="H8920">
        <v>0</v>
      </c>
      <c r="I8920">
        <v>0</v>
      </c>
      <c r="J8920">
        <v>0</v>
      </c>
      <c r="K8920">
        <v>0</v>
      </c>
      <c r="L8920">
        <v>0</v>
      </c>
      <c r="M8920" t="s">
        <v>6671</v>
      </c>
    </row>
    <row r="8921" spans="1:13">
      <c r="A8921" s="13">
        <f t="shared" si="139"/>
        <v>29</v>
      </c>
      <c r="B8921">
        <v>3014339</v>
      </c>
      <c r="C8921">
        <v>1380</v>
      </c>
      <c r="D8921">
        <v>1500</v>
      </c>
      <c r="E8921"/>
      <c r="F8921" t="s">
        <v>253</v>
      </c>
      <c r="G8921">
        <v>29</v>
      </c>
      <c r="H8921">
        <v>0</v>
      </c>
      <c r="I8921">
        <v>0</v>
      </c>
      <c r="J8921">
        <v>0</v>
      </c>
      <c r="K8921">
        <v>0</v>
      </c>
      <c r="L8921">
        <v>0</v>
      </c>
      <c r="M8921" t="s">
        <v>6672</v>
      </c>
    </row>
    <row r="8922" spans="1:13">
      <c r="A8922" s="13">
        <f t="shared" si="139"/>
        <v>1</v>
      </c>
      <c r="B8922">
        <v>3014341</v>
      </c>
      <c r="C8922">
        <v>1380</v>
      </c>
      <c r="D8922">
        <v>1501</v>
      </c>
      <c r="E8922"/>
      <c r="F8922" t="s">
        <v>253</v>
      </c>
      <c r="G8922">
        <v>1</v>
      </c>
      <c r="H8922">
        <v>0</v>
      </c>
      <c r="I8922">
        <v>0</v>
      </c>
      <c r="J8922">
        <v>0</v>
      </c>
      <c r="K8922">
        <v>0</v>
      </c>
      <c r="L8922">
        <v>0</v>
      </c>
      <c r="M8922" t="s">
        <v>6673</v>
      </c>
    </row>
    <row r="8923" spans="1:13">
      <c r="A8923" s="13">
        <f t="shared" si="139"/>
        <v>1</v>
      </c>
      <c r="B8923">
        <v>3014342</v>
      </c>
      <c r="C8923">
        <v>1380</v>
      </c>
      <c r="D8923">
        <v>1501</v>
      </c>
      <c r="E8923"/>
      <c r="F8923" t="s">
        <v>253</v>
      </c>
      <c r="G8923">
        <v>1</v>
      </c>
      <c r="H8923">
        <v>0</v>
      </c>
      <c r="I8923">
        <v>0</v>
      </c>
      <c r="J8923">
        <v>0</v>
      </c>
      <c r="K8923">
        <v>0</v>
      </c>
      <c r="L8923">
        <v>0</v>
      </c>
      <c r="M8923" t="s">
        <v>6674</v>
      </c>
    </row>
    <row r="8924" spans="1:13">
      <c r="A8924" s="13">
        <f t="shared" si="139"/>
        <v>1</v>
      </c>
      <c r="B8924">
        <v>3014343</v>
      </c>
      <c r="C8924">
        <v>1380</v>
      </c>
      <c r="D8924">
        <v>1500</v>
      </c>
      <c r="E8924"/>
      <c r="F8924" t="s">
        <v>253</v>
      </c>
      <c r="G8924">
        <v>1</v>
      </c>
      <c r="H8924">
        <v>0</v>
      </c>
      <c r="I8924">
        <v>0</v>
      </c>
      <c r="J8924">
        <v>0</v>
      </c>
      <c r="K8924">
        <v>0</v>
      </c>
      <c r="L8924">
        <v>0</v>
      </c>
      <c r="M8924" t="s">
        <v>6675</v>
      </c>
    </row>
    <row r="8925" spans="1:13">
      <c r="A8925" s="13">
        <f t="shared" si="139"/>
        <v>1</v>
      </c>
      <c r="B8925">
        <v>3014344</v>
      </c>
      <c r="C8925">
        <v>1380</v>
      </c>
      <c r="D8925">
        <v>1500</v>
      </c>
      <c r="E8925"/>
      <c r="F8925" t="s">
        <v>253</v>
      </c>
      <c r="G8925">
        <v>1</v>
      </c>
      <c r="H8925">
        <v>0</v>
      </c>
      <c r="I8925">
        <v>0</v>
      </c>
      <c r="J8925">
        <v>0</v>
      </c>
      <c r="K8925">
        <v>0</v>
      </c>
      <c r="L8925">
        <v>0</v>
      </c>
      <c r="M8925" t="s">
        <v>6676</v>
      </c>
    </row>
    <row r="8926" spans="1:13">
      <c r="A8926" s="13">
        <f t="shared" si="139"/>
        <v>1</v>
      </c>
      <c r="B8926">
        <v>3014345</v>
      </c>
      <c r="C8926">
        <v>1380</v>
      </c>
      <c r="D8926">
        <v>1501</v>
      </c>
      <c r="E8926"/>
      <c r="F8926" t="s">
        <v>253</v>
      </c>
      <c r="G8926">
        <v>1</v>
      </c>
      <c r="H8926">
        <v>0</v>
      </c>
      <c r="I8926">
        <v>0</v>
      </c>
      <c r="J8926">
        <v>0</v>
      </c>
      <c r="K8926">
        <v>0</v>
      </c>
      <c r="L8926">
        <v>0</v>
      </c>
      <c r="M8926" t="s">
        <v>6677</v>
      </c>
    </row>
    <row r="8927" spans="1:13">
      <c r="A8927" s="13">
        <f t="shared" si="139"/>
        <v>1</v>
      </c>
      <c r="B8927">
        <v>3014346</v>
      </c>
      <c r="C8927">
        <v>1380</v>
      </c>
      <c r="D8927">
        <v>1500</v>
      </c>
      <c r="E8927"/>
      <c r="F8927" t="s">
        <v>253</v>
      </c>
      <c r="G8927">
        <v>1</v>
      </c>
      <c r="H8927">
        <v>0</v>
      </c>
      <c r="I8927">
        <v>0</v>
      </c>
      <c r="J8927">
        <v>0</v>
      </c>
      <c r="K8927">
        <v>0</v>
      </c>
      <c r="L8927">
        <v>0</v>
      </c>
      <c r="M8927" t="s">
        <v>8619</v>
      </c>
    </row>
    <row r="8928" spans="1:13">
      <c r="A8928" s="13">
        <f t="shared" si="139"/>
        <v>2</v>
      </c>
      <c r="B8928">
        <v>3014347</v>
      </c>
      <c r="C8928">
        <v>1380</v>
      </c>
      <c r="D8928">
        <v>1500</v>
      </c>
      <c r="E8928"/>
      <c r="F8928" t="s">
        <v>253</v>
      </c>
      <c r="G8928">
        <v>2</v>
      </c>
      <c r="H8928">
        <v>0</v>
      </c>
      <c r="I8928">
        <v>0</v>
      </c>
      <c r="J8928">
        <v>0</v>
      </c>
      <c r="K8928">
        <v>0</v>
      </c>
      <c r="L8928">
        <v>0</v>
      </c>
      <c r="M8928" t="s">
        <v>6678</v>
      </c>
    </row>
    <row r="8929" spans="1:13">
      <c r="A8929" s="13">
        <f t="shared" si="139"/>
        <v>1</v>
      </c>
      <c r="B8929">
        <v>3014348</v>
      </c>
      <c r="C8929">
        <v>1380</v>
      </c>
      <c r="D8929">
        <v>1500</v>
      </c>
      <c r="E8929"/>
      <c r="F8929" t="s">
        <v>253</v>
      </c>
      <c r="G8929">
        <v>1</v>
      </c>
      <c r="H8929">
        <v>0</v>
      </c>
      <c r="I8929">
        <v>0</v>
      </c>
      <c r="J8929">
        <v>0</v>
      </c>
      <c r="K8929">
        <v>0</v>
      </c>
      <c r="L8929">
        <v>0</v>
      </c>
      <c r="M8929" t="s">
        <v>8799</v>
      </c>
    </row>
    <row r="8930" spans="1:13">
      <c r="A8930" s="13">
        <f t="shared" si="139"/>
        <v>2</v>
      </c>
      <c r="B8930">
        <v>3014349</v>
      </c>
      <c r="C8930">
        <v>1380</v>
      </c>
      <c r="D8930">
        <v>1500</v>
      </c>
      <c r="E8930"/>
      <c r="F8930" t="s">
        <v>253</v>
      </c>
      <c r="G8930">
        <v>2</v>
      </c>
      <c r="H8930">
        <v>0</v>
      </c>
      <c r="I8930">
        <v>0</v>
      </c>
      <c r="J8930">
        <v>0</v>
      </c>
      <c r="K8930">
        <v>0</v>
      </c>
      <c r="L8930">
        <v>0</v>
      </c>
      <c r="M8930" t="s">
        <v>6679</v>
      </c>
    </row>
    <row r="8931" spans="1:13">
      <c r="A8931" s="13">
        <f t="shared" si="139"/>
        <v>2</v>
      </c>
      <c r="B8931">
        <v>3014350</v>
      </c>
      <c r="C8931">
        <v>1380</v>
      </c>
      <c r="D8931">
        <v>1501</v>
      </c>
      <c r="E8931"/>
      <c r="F8931" t="s">
        <v>253</v>
      </c>
      <c r="G8931">
        <v>2</v>
      </c>
      <c r="H8931">
        <v>0</v>
      </c>
      <c r="I8931">
        <v>0</v>
      </c>
      <c r="J8931">
        <v>0</v>
      </c>
      <c r="K8931">
        <v>0</v>
      </c>
      <c r="L8931">
        <v>0</v>
      </c>
      <c r="M8931" t="s">
        <v>6680</v>
      </c>
    </row>
    <row r="8932" spans="1:13">
      <c r="A8932" s="13">
        <f t="shared" si="139"/>
        <v>1</v>
      </c>
      <c r="B8932">
        <v>3014352</v>
      </c>
      <c r="C8932">
        <v>1380</v>
      </c>
      <c r="D8932">
        <v>1501</v>
      </c>
      <c r="E8932"/>
      <c r="F8932" t="s">
        <v>253</v>
      </c>
      <c r="G8932">
        <v>1</v>
      </c>
      <c r="H8932">
        <v>0</v>
      </c>
      <c r="I8932">
        <v>0</v>
      </c>
      <c r="J8932">
        <v>0</v>
      </c>
      <c r="K8932">
        <v>0</v>
      </c>
      <c r="L8932">
        <v>0</v>
      </c>
      <c r="M8932" t="s">
        <v>6681</v>
      </c>
    </row>
    <row r="8933" spans="1:13">
      <c r="A8933" s="13">
        <f t="shared" si="139"/>
        <v>3</v>
      </c>
      <c r="B8933">
        <v>3014353</v>
      </c>
      <c r="C8933">
        <v>1380</v>
      </c>
      <c r="D8933">
        <v>1501</v>
      </c>
      <c r="E8933"/>
      <c r="F8933" t="s">
        <v>253</v>
      </c>
      <c r="G8933">
        <v>3</v>
      </c>
      <c r="H8933">
        <v>0</v>
      </c>
      <c r="I8933">
        <v>0</v>
      </c>
      <c r="J8933">
        <v>0</v>
      </c>
      <c r="K8933">
        <v>0</v>
      </c>
      <c r="L8933">
        <v>0</v>
      </c>
      <c r="M8933" t="s">
        <v>6682</v>
      </c>
    </row>
    <row r="8934" spans="1:13">
      <c r="A8934" s="13">
        <f t="shared" si="139"/>
        <v>3</v>
      </c>
      <c r="B8934">
        <v>3014354</v>
      </c>
      <c r="C8934">
        <v>1380</v>
      </c>
      <c r="D8934">
        <v>1500</v>
      </c>
      <c r="E8934"/>
      <c r="F8934" t="s">
        <v>253</v>
      </c>
      <c r="G8934">
        <v>3</v>
      </c>
      <c r="H8934">
        <v>0</v>
      </c>
      <c r="I8934">
        <v>0</v>
      </c>
      <c r="J8934">
        <v>0</v>
      </c>
      <c r="K8934">
        <v>0</v>
      </c>
      <c r="L8934">
        <v>0</v>
      </c>
      <c r="M8934" t="s">
        <v>8544</v>
      </c>
    </row>
    <row r="8935" spans="1:13">
      <c r="A8935" s="13">
        <f t="shared" si="139"/>
        <v>2</v>
      </c>
      <c r="B8935">
        <v>3014355</v>
      </c>
      <c r="C8935">
        <v>1380</v>
      </c>
      <c r="D8935">
        <v>1500</v>
      </c>
      <c r="E8935"/>
      <c r="F8935" t="s">
        <v>253</v>
      </c>
      <c r="G8935">
        <v>2</v>
      </c>
      <c r="H8935">
        <v>0</v>
      </c>
      <c r="I8935">
        <v>0</v>
      </c>
      <c r="J8935">
        <v>0</v>
      </c>
      <c r="K8935">
        <v>0</v>
      </c>
      <c r="L8935">
        <v>0</v>
      </c>
      <c r="M8935" t="s">
        <v>8545</v>
      </c>
    </row>
    <row r="8936" spans="1:13">
      <c r="A8936" s="13">
        <f t="shared" si="139"/>
        <v>1</v>
      </c>
      <c r="B8936">
        <v>3014356</v>
      </c>
      <c r="C8936">
        <v>1380</v>
      </c>
      <c r="D8936">
        <v>1501</v>
      </c>
      <c r="E8936"/>
      <c r="F8936" t="s">
        <v>253</v>
      </c>
      <c r="G8936">
        <v>1</v>
      </c>
      <c r="H8936">
        <v>0</v>
      </c>
      <c r="I8936">
        <v>0</v>
      </c>
      <c r="J8936">
        <v>0</v>
      </c>
      <c r="K8936">
        <v>0</v>
      </c>
      <c r="L8936">
        <v>0</v>
      </c>
      <c r="M8936" t="s">
        <v>6683</v>
      </c>
    </row>
    <row r="8937" spans="1:13">
      <c r="A8937" s="13">
        <f t="shared" si="139"/>
        <v>1</v>
      </c>
      <c r="B8937">
        <v>3014357</v>
      </c>
      <c r="C8937">
        <v>1380</v>
      </c>
      <c r="D8937">
        <v>1501</v>
      </c>
      <c r="E8937"/>
      <c r="F8937" t="s">
        <v>253</v>
      </c>
      <c r="G8937">
        <v>1</v>
      </c>
      <c r="H8937">
        <v>0</v>
      </c>
      <c r="I8937">
        <v>0</v>
      </c>
      <c r="J8937">
        <v>0</v>
      </c>
      <c r="K8937">
        <v>0</v>
      </c>
      <c r="L8937">
        <v>0</v>
      </c>
      <c r="M8937" t="s">
        <v>6684</v>
      </c>
    </row>
    <row r="8938" spans="1:13">
      <c r="A8938" s="13">
        <f t="shared" si="139"/>
        <v>1</v>
      </c>
      <c r="B8938">
        <v>3014358</v>
      </c>
      <c r="C8938">
        <v>1380</v>
      </c>
      <c r="D8938">
        <v>1501</v>
      </c>
      <c r="E8938"/>
      <c r="F8938" t="s">
        <v>253</v>
      </c>
      <c r="G8938">
        <v>1</v>
      </c>
      <c r="H8938">
        <v>0</v>
      </c>
      <c r="I8938">
        <v>0</v>
      </c>
      <c r="J8938">
        <v>0</v>
      </c>
      <c r="K8938">
        <v>0</v>
      </c>
      <c r="L8938">
        <v>0</v>
      </c>
      <c r="M8938" t="s">
        <v>6685</v>
      </c>
    </row>
    <row r="8939" spans="1:13">
      <c r="A8939" s="13">
        <f t="shared" si="139"/>
        <v>1</v>
      </c>
      <c r="B8939">
        <v>3014359</v>
      </c>
      <c r="C8939">
        <v>1380</v>
      </c>
      <c r="D8939">
        <v>1501</v>
      </c>
      <c r="E8939"/>
      <c r="F8939" t="s">
        <v>253</v>
      </c>
      <c r="G8939">
        <v>1</v>
      </c>
      <c r="H8939">
        <v>0</v>
      </c>
      <c r="I8939">
        <v>0</v>
      </c>
      <c r="J8939">
        <v>0</v>
      </c>
      <c r="K8939">
        <v>0</v>
      </c>
      <c r="L8939">
        <v>0</v>
      </c>
      <c r="M8939" t="s">
        <v>6686</v>
      </c>
    </row>
    <row r="8940" spans="1:13">
      <c r="A8940" s="13">
        <f t="shared" si="139"/>
        <v>1</v>
      </c>
      <c r="B8940">
        <v>3014360</v>
      </c>
      <c r="C8940">
        <v>1380</v>
      </c>
      <c r="D8940">
        <v>1501</v>
      </c>
      <c r="E8940"/>
      <c r="F8940" t="s">
        <v>253</v>
      </c>
      <c r="G8940">
        <v>1</v>
      </c>
      <c r="H8940">
        <v>0</v>
      </c>
      <c r="I8940">
        <v>0</v>
      </c>
      <c r="J8940">
        <v>0</v>
      </c>
      <c r="K8940">
        <v>0</v>
      </c>
      <c r="L8940">
        <v>0</v>
      </c>
      <c r="M8940" t="s">
        <v>6687</v>
      </c>
    </row>
    <row r="8941" spans="1:13">
      <c r="A8941" s="13">
        <f t="shared" si="139"/>
        <v>2</v>
      </c>
      <c r="B8941">
        <v>3014361</v>
      </c>
      <c r="C8941">
        <v>1380</v>
      </c>
      <c r="D8941">
        <v>1501</v>
      </c>
      <c r="E8941"/>
      <c r="F8941" t="s">
        <v>253</v>
      </c>
      <c r="G8941">
        <v>2</v>
      </c>
      <c r="H8941">
        <v>0</v>
      </c>
      <c r="I8941">
        <v>0</v>
      </c>
      <c r="J8941">
        <v>0</v>
      </c>
      <c r="K8941">
        <v>0</v>
      </c>
      <c r="L8941">
        <v>0</v>
      </c>
      <c r="M8941" t="s">
        <v>6688</v>
      </c>
    </row>
    <row r="8942" spans="1:13">
      <c r="A8942" s="13">
        <f t="shared" si="139"/>
        <v>1</v>
      </c>
      <c r="B8942">
        <v>3014363</v>
      </c>
      <c r="C8942">
        <v>1380</v>
      </c>
      <c r="D8942">
        <v>1501</v>
      </c>
      <c r="E8942"/>
      <c r="F8942" t="s">
        <v>253</v>
      </c>
      <c r="G8942">
        <v>1</v>
      </c>
      <c r="H8942">
        <v>0</v>
      </c>
      <c r="I8942">
        <v>0</v>
      </c>
      <c r="J8942">
        <v>0</v>
      </c>
      <c r="K8942">
        <v>0</v>
      </c>
      <c r="L8942">
        <v>0</v>
      </c>
      <c r="M8942" t="s">
        <v>6689</v>
      </c>
    </row>
    <row r="8943" spans="1:13">
      <c r="A8943" s="13">
        <f t="shared" si="139"/>
        <v>1</v>
      </c>
      <c r="B8943">
        <v>3014364</v>
      </c>
      <c r="C8943">
        <v>1380</v>
      </c>
      <c r="D8943">
        <v>1501</v>
      </c>
      <c r="E8943"/>
      <c r="F8943" t="s">
        <v>253</v>
      </c>
      <c r="G8943">
        <v>1</v>
      </c>
      <c r="H8943">
        <v>0</v>
      </c>
      <c r="I8943">
        <v>0</v>
      </c>
      <c r="J8943">
        <v>0</v>
      </c>
      <c r="K8943">
        <v>0</v>
      </c>
      <c r="L8943">
        <v>0</v>
      </c>
      <c r="M8943" t="s">
        <v>6690</v>
      </c>
    </row>
    <row r="8944" spans="1:13">
      <c r="A8944" s="13">
        <f t="shared" si="139"/>
        <v>1</v>
      </c>
      <c r="B8944">
        <v>3014365</v>
      </c>
      <c r="C8944">
        <v>1380</v>
      </c>
      <c r="D8944">
        <v>1501</v>
      </c>
      <c r="E8944"/>
      <c r="F8944" t="s">
        <v>253</v>
      </c>
      <c r="G8944">
        <v>1</v>
      </c>
      <c r="H8944">
        <v>0</v>
      </c>
      <c r="I8944">
        <v>0</v>
      </c>
      <c r="J8944">
        <v>0</v>
      </c>
      <c r="K8944">
        <v>0</v>
      </c>
      <c r="L8944">
        <v>0</v>
      </c>
      <c r="M8944" t="s">
        <v>6691</v>
      </c>
    </row>
    <row r="8945" spans="1:13">
      <c r="A8945" s="13">
        <f t="shared" si="139"/>
        <v>1</v>
      </c>
      <c r="B8945">
        <v>3014366</v>
      </c>
      <c r="C8945">
        <v>1400</v>
      </c>
      <c r="D8945">
        <v>1500</v>
      </c>
      <c r="E8945"/>
      <c r="F8945" t="s">
        <v>253</v>
      </c>
      <c r="G8945">
        <v>1</v>
      </c>
      <c r="H8945">
        <v>0</v>
      </c>
      <c r="I8945">
        <v>0</v>
      </c>
      <c r="J8945">
        <v>0</v>
      </c>
      <c r="K8945">
        <v>0</v>
      </c>
      <c r="L8945">
        <v>0</v>
      </c>
      <c r="M8945" t="s">
        <v>9108</v>
      </c>
    </row>
    <row r="8946" spans="1:13">
      <c r="A8946" s="13">
        <f t="shared" si="139"/>
        <v>3</v>
      </c>
      <c r="B8946">
        <v>3014367</v>
      </c>
      <c r="C8946">
        <v>1380</v>
      </c>
      <c r="D8946">
        <v>1500</v>
      </c>
      <c r="E8946"/>
      <c r="F8946" t="s">
        <v>253</v>
      </c>
      <c r="G8946">
        <v>3</v>
      </c>
      <c r="H8946">
        <v>0</v>
      </c>
      <c r="I8946">
        <v>0</v>
      </c>
      <c r="J8946">
        <v>0</v>
      </c>
      <c r="K8946">
        <v>0</v>
      </c>
      <c r="L8946">
        <v>0</v>
      </c>
      <c r="M8946" t="s">
        <v>6692</v>
      </c>
    </row>
    <row r="8947" spans="1:13">
      <c r="A8947" s="13">
        <f t="shared" si="139"/>
        <v>115</v>
      </c>
      <c r="B8947">
        <v>3014368</v>
      </c>
      <c r="C8947">
        <v>1380</v>
      </c>
      <c r="D8947">
        <v>1500</v>
      </c>
      <c r="E8947"/>
      <c r="F8947" t="s">
        <v>253</v>
      </c>
      <c r="G8947">
        <v>115</v>
      </c>
      <c r="H8947">
        <v>0</v>
      </c>
      <c r="I8947">
        <v>0</v>
      </c>
      <c r="J8947">
        <v>0</v>
      </c>
      <c r="K8947">
        <v>0</v>
      </c>
      <c r="L8947">
        <v>0</v>
      </c>
      <c r="M8947" t="s">
        <v>8620</v>
      </c>
    </row>
    <row r="8948" spans="1:13">
      <c r="A8948" s="13">
        <f t="shared" si="139"/>
        <v>2</v>
      </c>
      <c r="B8948">
        <v>3014369</v>
      </c>
      <c r="C8948">
        <v>1380</v>
      </c>
      <c r="D8948">
        <v>1500</v>
      </c>
      <c r="E8948"/>
      <c r="F8948" t="s">
        <v>253</v>
      </c>
      <c r="G8948">
        <v>2</v>
      </c>
      <c r="H8948">
        <v>0</v>
      </c>
      <c r="I8948">
        <v>0</v>
      </c>
      <c r="J8948">
        <v>0</v>
      </c>
      <c r="K8948">
        <v>0</v>
      </c>
      <c r="L8948">
        <v>0</v>
      </c>
      <c r="M8948" t="s">
        <v>6693</v>
      </c>
    </row>
    <row r="8949" spans="1:13">
      <c r="A8949" s="13">
        <f t="shared" si="139"/>
        <v>12</v>
      </c>
      <c r="B8949">
        <v>3014370</v>
      </c>
      <c r="C8949">
        <v>1400</v>
      </c>
      <c r="D8949">
        <v>1500</v>
      </c>
      <c r="E8949"/>
      <c r="F8949" t="s">
        <v>253</v>
      </c>
      <c r="G8949">
        <v>12</v>
      </c>
      <c r="H8949">
        <v>0</v>
      </c>
      <c r="I8949">
        <v>0</v>
      </c>
      <c r="J8949">
        <v>0</v>
      </c>
      <c r="K8949">
        <v>0</v>
      </c>
      <c r="L8949">
        <v>0</v>
      </c>
      <c r="M8949" t="s">
        <v>8489</v>
      </c>
    </row>
    <row r="8950" spans="1:13">
      <c r="A8950" s="13">
        <f t="shared" si="139"/>
        <v>24</v>
      </c>
      <c r="B8950">
        <v>3014371</v>
      </c>
      <c r="C8950">
        <v>1400</v>
      </c>
      <c r="D8950">
        <v>1500</v>
      </c>
      <c r="E8950"/>
      <c r="F8950" t="s">
        <v>253</v>
      </c>
      <c r="G8950">
        <v>24</v>
      </c>
      <c r="H8950">
        <v>0</v>
      </c>
      <c r="I8950">
        <v>0</v>
      </c>
      <c r="J8950">
        <v>0</v>
      </c>
      <c r="K8950">
        <v>0</v>
      </c>
      <c r="L8950">
        <v>0</v>
      </c>
      <c r="M8950" t="s">
        <v>6694</v>
      </c>
    </row>
    <row r="8951" spans="1:13">
      <c r="A8951" s="13">
        <f t="shared" si="139"/>
        <v>4</v>
      </c>
      <c r="B8951">
        <v>3014372</v>
      </c>
      <c r="C8951">
        <v>1400</v>
      </c>
      <c r="D8951">
        <v>1500</v>
      </c>
      <c r="E8951"/>
      <c r="F8951" t="s">
        <v>253</v>
      </c>
      <c r="G8951">
        <v>4</v>
      </c>
      <c r="H8951">
        <v>0</v>
      </c>
      <c r="I8951">
        <v>0</v>
      </c>
      <c r="J8951">
        <v>0</v>
      </c>
      <c r="K8951">
        <v>0</v>
      </c>
      <c r="L8951">
        <v>0</v>
      </c>
      <c r="M8951" t="s">
        <v>6695</v>
      </c>
    </row>
    <row r="8952" spans="1:13">
      <c r="A8952" s="13">
        <f t="shared" si="139"/>
        <v>1</v>
      </c>
      <c r="B8952">
        <v>3014373</v>
      </c>
      <c r="C8952">
        <v>1400</v>
      </c>
      <c r="D8952">
        <v>1500</v>
      </c>
      <c r="E8952"/>
      <c r="F8952" t="s">
        <v>253</v>
      </c>
      <c r="G8952">
        <v>1</v>
      </c>
      <c r="H8952">
        <v>0</v>
      </c>
      <c r="I8952">
        <v>0</v>
      </c>
      <c r="J8952">
        <v>0</v>
      </c>
      <c r="K8952">
        <v>0</v>
      </c>
      <c r="L8952">
        <v>0</v>
      </c>
      <c r="M8952" t="s">
        <v>8284</v>
      </c>
    </row>
    <row r="8953" spans="1:13">
      <c r="A8953" s="13">
        <f t="shared" si="139"/>
        <v>24</v>
      </c>
      <c r="B8953">
        <v>3014374</v>
      </c>
      <c r="C8953">
        <v>1380</v>
      </c>
      <c r="D8953">
        <v>1500</v>
      </c>
      <c r="E8953"/>
      <c r="F8953" t="s">
        <v>253</v>
      </c>
      <c r="G8953">
        <v>24</v>
      </c>
      <c r="H8953">
        <v>0</v>
      </c>
      <c r="I8953">
        <v>0</v>
      </c>
      <c r="J8953">
        <v>0</v>
      </c>
      <c r="K8953">
        <v>0</v>
      </c>
      <c r="L8953">
        <v>0</v>
      </c>
      <c r="M8953" t="s">
        <v>6696</v>
      </c>
    </row>
    <row r="8954" spans="1:13">
      <c r="A8954" s="13">
        <f t="shared" si="139"/>
        <v>32</v>
      </c>
      <c r="B8954">
        <v>3014375</v>
      </c>
      <c r="C8954">
        <v>1380</v>
      </c>
      <c r="D8954">
        <v>1500</v>
      </c>
      <c r="E8954"/>
      <c r="F8954" t="s">
        <v>253</v>
      </c>
      <c r="G8954">
        <v>32</v>
      </c>
      <c r="H8954">
        <v>0</v>
      </c>
      <c r="I8954">
        <v>0</v>
      </c>
      <c r="J8954">
        <v>0</v>
      </c>
      <c r="K8954">
        <v>0</v>
      </c>
      <c r="L8954">
        <v>0</v>
      </c>
      <c r="M8954" t="s">
        <v>9169</v>
      </c>
    </row>
    <row r="8955" spans="1:13">
      <c r="A8955" s="13">
        <f t="shared" si="139"/>
        <v>70</v>
      </c>
      <c r="B8955">
        <v>3014376</v>
      </c>
      <c r="C8955">
        <v>1380</v>
      </c>
      <c r="D8955">
        <v>1500</v>
      </c>
      <c r="E8955"/>
      <c r="F8955" t="s">
        <v>253</v>
      </c>
      <c r="G8955">
        <v>70</v>
      </c>
      <c r="H8955">
        <v>0</v>
      </c>
      <c r="I8955">
        <v>0</v>
      </c>
      <c r="J8955">
        <v>0</v>
      </c>
      <c r="K8955">
        <v>0</v>
      </c>
      <c r="L8955">
        <v>0</v>
      </c>
      <c r="M8955" t="s">
        <v>6697</v>
      </c>
    </row>
    <row r="8956" spans="1:13">
      <c r="A8956" s="13">
        <f t="shared" si="139"/>
        <v>18</v>
      </c>
      <c r="B8956">
        <v>3014377</v>
      </c>
      <c r="C8956">
        <v>1380</v>
      </c>
      <c r="D8956">
        <v>1500</v>
      </c>
      <c r="E8956"/>
      <c r="F8956" t="s">
        <v>253</v>
      </c>
      <c r="G8956">
        <v>18</v>
      </c>
      <c r="H8956">
        <v>0</v>
      </c>
      <c r="I8956">
        <v>0</v>
      </c>
      <c r="J8956">
        <v>0</v>
      </c>
      <c r="K8956">
        <v>0</v>
      </c>
      <c r="L8956">
        <v>0</v>
      </c>
      <c r="M8956" t="s">
        <v>6698</v>
      </c>
    </row>
    <row r="8957" spans="1:13">
      <c r="A8957" s="13">
        <f t="shared" si="139"/>
        <v>30</v>
      </c>
      <c r="B8957">
        <v>3014379</v>
      </c>
      <c r="C8957">
        <v>1380</v>
      </c>
      <c r="D8957">
        <v>1500</v>
      </c>
      <c r="E8957"/>
      <c r="F8957" t="s">
        <v>253</v>
      </c>
      <c r="G8957">
        <v>30</v>
      </c>
      <c r="H8957">
        <v>0</v>
      </c>
      <c r="I8957">
        <v>0</v>
      </c>
      <c r="J8957">
        <v>0</v>
      </c>
      <c r="K8957">
        <v>0</v>
      </c>
      <c r="L8957">
        <v>0</v>
      </c>
      <c r="M8957" t="s">
        <v>6699</v>
      </c>
    </row>
    <row r="8958" spans="1:13">
      <c r="A8958" s="13">
        <f t="shared" si="139"/>
        <v>70</v>
      </c>
      <c r="B8958">
        <v>3014380</v>
      </c>
      <c r="C8958">
        <v>1380</v>
      </c>
      <c r="D8958">
        <v>1500</v>
      </c>
      <c r="E8958"/>
      <c r="F8958" t="s">
        <v>253</v>
      </c>
      <c r="G8958">
        <v>70</v>
      </c>
      <c r="H8958">
        <v>0</v>
      </c>
      <c r="I8958">
        <v>0</v>
      </c>
      <c r="J8958">
        <v>0</v>
      </c>
      <c r="K8958">
        <v>0</v>
      </c>
      <c r="L8958">
        <v>0</v>
      </c>
      <c r="M8958" t="s">
        <v>6700</v>
      </c>
    </row>
    <row r="8959" spans="1:13">
      <c r="A8959" s="13">
        <f t="shared" si="139"/>
        <v>70</v>
      </c>
      <c r="B8959">
        <v>3014381</v>
      </c>
      <c r="C8959">
        <v>1380</v>
      </c>
      <c r="D8959">
        <v>1500</v>
      </c>
      <c r="E8959"/>
      <c r="F8959" t="s">
        <v>253</v>
      </c>
      <c r="G8959">
        <v>70</v>
      </c>
      <c r="H8959">
        <v>0</v>
      </c>
      <c r="I8959">
        <v>0</v>
      </c>
      <c r="J8959">
        <v>0</v>
      </c>
      <c r="K8959">
        <v>0</v>
      </c>
      <c r="L8959">
        <v>0</v>
      </c>
      <c r="M8959" t="s">
        <v>6701</v>
      </c>
    </row>
    <row r="8960" spans="1:13">
      <c r="A8960" s="13">
        <f t="shared" si="139"/>
        <v>100</v>
      </c>
      <c r="B8960">
        <v>3014382</v>
      </c>
      <c r="C8960">
        <v>1380</v>
      </c>
      <c r="D8960">
        <v>1500</v>
      </c>
      <c r="E8960"/>
      <c r="F8960" t="s">
        <v>253</v>
      </c>
      <c r="G8960">
        <v>100</v>
      </c>
      <c r="H8960">
        <v>0</v>
      </c>
      <c r="I8960">
        <v>0</v>
      </c>
      <c r="J8960">
        <v>0</v>
      </c>
      <c r="K8960">
        <v>0</v>
      </c>
      <c r="L8960">
        <v>0</v>
      </c>
      <c r="M8960" t="s">
        <v>8219</v>
      </c>
    </row>
    <row r="8961" spans="1:13">
      <c r="A8961" s="13">
        <f t="shared" si="139"/>
        <v>30</v>
      </c>
      <c r="B8961">
        <v>3014383</v>
      </c>
      <c r="C8961">
        <v>1380</v>
      </c>
      <c r="D8961">
        <v>1500</v>
      </c>
      <c r="E8961"/>
      <c r="F8961" t="s">
        <v>253</v>
      </c>
      <c r="G8961">
        <v>30</v>
      </c>
      <c r="H8961">
        <v>0</v>
      </c>
      <c r="I8961">
        <v>0</v>
      </c>
      <c r="J8961">
        <v>0</v>
      </c>
      <c r="K8961">
        <v>0</v>
      </c>
      <c r="L8961">
        <v>0</v>
      </c>
      <c r="M8961" t="s">
        <v>6702</v>
      </c>
    </row>
    <row r="8962" spans="1:13">
      <c r="A8962" s="13">
        <f t="shared" si="139"/>
        <v>5</v>
      </c>
      <c r="B8962">
        <v>3014384</v>
      </c>
      <c r="C8962">
        <v>1380</v>
      </c>
      <c r="D8962">
        <v>1501</v>
      </c>
      <c r="E8962"/>
      <c r="F8962" t="s">
        <v>253</v>
      </c>
      <c r="G8962">
        <v>5</v>
      </c>
      <c r="H8962">
        <v>0</v>
      </c>
      <c r="I8962">
        <v>0</v>
      </c>
      <c r="J8962">
        <v>0</v>
      </c>
      <c r="K8962">
        <v>0</v>
      </c>
      <c r="L8962">
        <v>0</v>
      </c>
      <c r="M8962" t="s">
        <v>6703</v>
      </c>
    </row>
    <row r="8963" spans="1:13">
      <c r="A8963" s="13">
        <f t="shared" ref="A8963:A9026" si="140">G8963+H8963+I8963</f>
        <v>8</v>
      </c>
      <c r="B8963">
        <v>3014385</v>
      </c>
      <c r="C8963">
        <v>1380</v>
      </c>
      <c r="D8963">
        <v>1501</v>
      </c>
      <c r="E8963"/>
      <c r="F8963" t="s">
        <v>253</v>
      </c>
      <c r="G8963">
        <v>8</v>
      </c>
      <c r="H8963">
        <v>0</v>
      </c>
      <c r="I8963">
        <v>0</v>
      </c>
      <c r="J8963">
        <v>0</v>
      </c>
      <c r="K8963">
        <v>0</v>
      </c>
      <c r="L8963">
        <v>0</v>
      </c>
      <c r="M8963" t="s">
        <v>6704</v>
      </c>
    </row>
    <row r="8964" spans="1:13">
      <c r="A8964" s="13">
        <f t="shared" si="140"/>
        <v>3</v>
      </c>
      <c r="B8964">
        <v>3014386</v>
      </c>
      <c r="C8964">
        <v>1380</v>
      </c>
      <c r="D8964">
        <v>1501</v>
      </c>
      <c r="E8964"/>
      <c r="F8964" t="s">
        <v>253</v>
      </c>
      <c r="G8964">
        <v>3</v>
      </c>
      <c r="H8964">
        <v>0</v>
      </c>
      <c r="I8964">
        <v>0</v>
      </c>
      <c r="J8964">
        <v>0</v>
      </c>
      <c r="K8964">
        <v>0</v>
      </c>
      <c r="L8964">
        <v>0</v>
      </c>
      <c r="M8964" t="s">
        <v>6705</v>
      </c>
    </row>
    <row r="8965" spans="1:13">
      <c r="A8965" s="13">
        <f t="shared" si="140"/>
        <v>1</v>
      </c>
      <c r="B8965">
        <v>3014387</v>
      </c>
      <c r="C8965">
        <v>1380</v>
      </c>
      <c r="D8965">
        <v>1501</v>
      </c>
      <c r="E8965"/>
      <c r="F8965" t="s">
        <v>253</v>
      </c>
      <c r="G8965">
        <v>1</v>
      </c>
      <c r="H8965">
        <v>0</v>
      </c>
      <c r="I8965">
        <v>0</v>
      </c>
      <c r="J8965">
        <v>0</v>
      </c>
      <c r="K8965">
        <v>0</v>
      </c>
      <c r="L8965">
        <v>0</v>
      </c>
      <c r="M8965" t="s">
        <v>6706</v>
      </c>
    </row>
    <row r="8966" spans="1:13">
      <c r="A8966" s="13">
        <f t="shared" si="140"/>
        <v>1</v>
      </c>
      <c r="B8966">
        <v>3014388</v>
      </c>
      <c r="C8966">
        <v>1380</v>
      </c>
      <c r="D8966">
        <v>1501</v>
      </c>
      <c r="E8966"/>
      <c r="F8966" t="s">
        <v>253</v>
      </c>
      <c r="G8966">
        <v>1</v>
      </c>
      <c r="H8966">
        <v>0</v>
      </c>
      <c r="I8966">
        <v>0</v>
      </c>
      <c r="J8966">
        <v>0</v>
      </c>
      <c r="K8966">
        <v>0</v>
      </c>
      <c r="L8966">
        <v>0</v>
      </c>
      <c r="M8966" t="s">
        <v>6707</v>
      </c>
    </row>
    <row r="8967" spans="1:13">
      <c r="A8967" s="13">
        <f t="shared" si="140"/>
        <v>3</v>
      </c>
      <c r="B8967">
        <v>3014389</v>
      </c>
      <c r="C8967">
        <v>1380</v>
      </c>
      <c r="D8967">
        <v>1500</v>
      </c>
      <c r="E8967"/>
      <c r="F8967" t="s">
        <v>253</v>
      </c>
      <c r="G8967">
        <v>3</v>
      </c>
      <c r="H8967">
        <v>0</v>
      </c>
      <c r="I8967">
        <v>0</v>
      </c>
      <c r="J8967">
        <v>0</v>
      </c>
      <c r="K8967">
        <v>0</v>
      </c>
      <c r="L8967">
        <v>0</v>
      </c>
      <c r="M8967" t="s">
        <v>6708</v>
      </c>
    </row>
    <row r="8968" spans="1:13">
      <c r="A8968" s="13">
        <f t="shared" si="140"/>
        <v>2</v>
      </c>
      <c r="B8968">
        <v>3014390</v>
      </c>
      <c r="C8968">
        <v>1380</v>
      </c>
      <c r="D8968">
        <v>1501</v>
      </c>
      <c r="E8968"/>
      <c r="F8968" t="s">
        <v>253</v>
      </c>
      <c r="G8968">
        <v>2</v>
      </c>
      <c r="H8968">
        <v>0</v>
      </c>
      <c r="I8968">
        <v>0</v>
      </c>
      <c r="J8968">
        <v>0</v>
      </c>
      <c r="K8968">
        <v>0</v>
      </c>
      <c r="L8968">
        <v>0</v>
      </c>
      <c r="M8968" t="s">
        <v>6709</v>
      </c>
    </row>
    <row r="8969" spans="1:13">
      <c r="A8969" s="13">
        <f t="shared" si="140"/>
        <v>1</v>
      </c>
      <c r="B8969">
        <v>3014391</v>
      </c>
      <c r="C8969">
        <v>1380</v>
      </c>
      <c r="D8969">
        <v>1501</v>
      </c>
      <c r="E8969"/>
      <c r="F8969" t="s">
        <v>253</v>
      </c>
      <c r="G8969">
        <v>1</v>
      </c>
      <c r="H8969">
        <v>0</v>
      </c>
      <c r="I8969">
        <v>0</v>
      </c>
      <c r="J8969">
        <v>0</v>
      </c>
      <c r="K8969">
        <v>0</v>
      </c>
      <c r="L8969">
        <v>0</v>
      </c>
      <c r="M8969" t="s">
        <v>6710</v>
      </c>
    </row>
    <row r="8970" spans="1:13">
      <c r="A8970" s="13">
        <f t="shared" si="140"/>
        <v>2</v>
      </c>
      <c r="B8970">
        <v>3014392</v>
      </c>
      <c r="C8970">
        <v>1380</v>
      </c>
      <c r="D8970">
        <v>1501</v>
      </c>
      <c r="E8970"/>
      <c r="F8970" t="s">
        <v>253</v>
      </c>
      <c r="G8970">
        <v>2</v>
      </c>
      <c r="H8970">
        <v>0</v>
      </c>
      <c r="I8970">
        <v>0</v>
      </c>
      <c r="J8970">
        <v>0</v>
      </c>
      <c r="K8970">
        <v>0</v>
      </c>
      <c r="L8970">
        <v>0</v>
      </c>
      <c r="M8970" t="s">
        <v>6711</v>
      </c>
    </row>
    <row r="8971" spans="1:13">
      <c r="A8971" s="13">
        <f t="shared" si="140"/>
        <v>2</v>
      </c>
      <c r="B8971">
        <v>3014393</v>
      </c>
      <c r="C8971">
        <v>1380</v>
      </c>
      <c r="D8971">
        <v>1501</v>
      </c>
      <c r="E8971"/>
      <c r="F8971" t="s">
        <v>253</v>
      </c>
      <c r="G8971">
        <v>2</v>
      </c>
      <c r="H8971">
        <v>0</v>
      </c>
      <c r="I8971">
        <v>0</v>
      </c>
      <c r="J8971">
        <v>0</v>
      </c>
      <c r="K8971">
        <v>0</v>
      </c>
      <c r="L8971">
        <v>0</v>
      </c>
      <c r="M8971" t="s">
        <v>6712</v>
      </c>
    </row>
    <row r="8972" spans="1:13">
      <c r="A8972" s="13">
        <f t="shared" si="140"/>
        <v>1</v>
      </c>
      <c r="B8972">
        <v>3014394</v>
      </c>
      <c r="C8972">
        <v>1380</v>
      </c>
      <c r="D8972">
        <v>1501</v>
      </c>
      <c r="E8972"/>
      <c r="F8972" t="s">
        <v>253</v>
      </c>
      <c r="G8972">
        <v>1</v>
      </c>
      <c r="H8972">
        <v>0</v>
      </c>
      <c r="I8972">
        <v>0</v>
      </c>
      <c r="J8972">
        <v>0</v>
      </c>
      <c r="K8972">
        <v>0</v>
      </c>
      <c r="L8972">
        <v>0</v>
      </c>
      <c r="M8972" t="s">
        <v>6713</v>
      </c>
    </row>
    <row r="8973" spans="1:13">
      <c r="A8973" s="13">
        <f t="shared" si="140"/>
        <v>1</v>
      </c>
      <c r="B8973">
        <v>3014395</v>
      </c>
      <c r="C8973">
        <v>1380</v>
      </c>
      <c r="D8973">
        <v>1501</v>
      </c>
      <c r="E8973"/>
      <c r="F8973" t="s">
        <v>253</v>
      </c>
      <c r="G8973">
        <v>1</v>
      </c>
      <c r="H8973">
        <v>0</v>
      </c>
      <c r="I8973">
        <v>0</v>
      </c>
      <c r="J8973">
        <v>0</v>
      </c>
      <c r="K8973">
        <v>0</v>
      </c>
      <c r="L8973">
        <v>0</v>
      </c>
      <c r="M8973" t="s">
        <v>6714</v>
      </c>
    </row>
    <row r="8974" spans="1:13">
      <c r="A8974" s="13">
        <f t="shared" si="140"/>
        <v>1</v>
      </c>
      <c r="B8974">
        <v>3014396</v>
      </c>
      <c r="C8974">
        <v>1380</v>
      </c>
      <c r="D8974">
        <v>1501</v>
      </c>
      <c r="E8974"/>
      <c r="F8974" t="s">
        <v>253</v>
      </c>
      <c r="G8974">
        <v>1</v>
      </c>
      <c r="H8974">
        <v>0</v>
      </c>
      <c r="I8974">
        <v>0</v>
      </c>
      <c r="J8974">
        <v>0</v>
      </c>
      <c r="K8974">
        <v>0</v>
      </c>
      <c r="L8974">
        <v>0</v>
      </c>
      <c r="M8974" t="s">
        <v>6715</v>
      </c>
    </row>
    <row r="8975" spans="1:13">
      <c r="A8975" s="13">
        <f t="shared" si="140"/>
        <v>1</v>
      </c>
      <c r="B8975">
        <v>3014397</v>
      </c>
      <c r="C8975">
        <v>1380</v>
      </c>
      <c r="D8975">
        <v>1500</v>
      </c>
      <c r="E8975"/>
      <c r="F8975" t="s">
        <v>253</v>
      </c>
      <c r="G8975">
        <v>1</v>
      </c>
      <c r="H8975">
        <v>0</v>
      </c>
      <c r="I8975">
        <v>0</v>
      </c>
      <c r="J8975">
        <v>0</v>
      </c>
      <c r="K8975">
        <v>0</v>
      </c>
      <c r="L8975">
        <v>0</v>
      </c>
      <c r="M8975" t="s">
        <v>6716</v>
      </c>
    </row>
    <row r="8976" spans="1:13">
      <c r="A8976" s="13">
        <f t="shared" si="140"/>
        <v>1</v>
      </c>
      <c r="B8976">
        <v>3014398</v>
      </c>
      <c r="C8976">
        <v>1380</v>
      </c>
      <c r="D8976">
        <v>1501</v>
      </c>
      <c r="E8976"/>
      <c r="F8976" t="s">
        <v>253</v>
      </c>
      <c r="G8976">
        <v>1</v>
      </c>
      <c r="H8976">
        <v>0</v>
      </c>
      <c r="I8976">
        <v>0</v>
      </c>
      <c r="J8976">
        <v>0</v>
      </c>
      <c r="K8976">
        <v>0</v>
      </c>
      <c r="L8976">
        <v>0</v>
      </c>
      <c r="M8976" t="s">
        <v>6717</v>
      </c>
    </row>
    <row r="8977" spans="1:13">
      <c r="A8977" s="13">
        <f t="shared" si="140"/>
        <v>1</v>
      </c>
      <c r="B8977">
        <v>3014399</v>
      </c>
      <c r="C8977">
        <v>1380</v>
      </c>
      <c r="D8977">
        <v>1500</v>
      </c>
      <c r="E8977"/>
      <c r="F8977" t="s">
        <v>253</v>
      </c>
      <c r="G8977">
        <v>1</v>
      </c>
      <c r="H8977">
        <v>0</v>
      </c>
      <c r="I8977">
        <v>0</v>
      </c>
      <c r="J8977">
        <v>0</v>
      </c>
      <c r="K8977">
        <v>0</v>
      </c>
      <c r="L8977">
        <v>0</v>
      </c>
      <c r="M8977" t="s">
        <v>6718</v>
      </c>
    </row>
    <row r="8978" spans="1:13">
      <c r="A8978" s="13">
        <f t="shared" si="140"/>
        <v>1</v>
      </c>
      <c r="B8978">
        <v>3014400</v>
      </c>
      <c r="C8978">
        <v>1380</v>
      </c>
      <c r="D8978">
        <v>1500</v>
      </c>
      <c r="E8978"/>
      <c r="F8978" t="s">
        <v>253</v>
      </c>
      <c r="G8978">
        <v>1</v>
      </c>
      <c r="H8978">
        <v>0</v>
      </c>
      <c r="I8978">
        <v>0</v>
      </c>
      <c r="J8978">
        <v>0</v>
      </c>
      <c r="K8978">
        <v>0</v>
      </c>
      <c r="L8978">
        <v>0</v>
      </c>
      <c r="M8978" t="s">
        <v>6719</v>
      </c>
    </row>
    <row r="8979" spans="1:13">
      <c r="A8979" s="13">
        <f t="shared" si="140"/>
        <v>1</v>
      </c>
      <c r="B8979">
        <v>3014401</v>
      </c>
      <c r="C8979">
        <v>1380</v>
      </c>
      <c r="D8979">
        <v>1501</v>
      </c>
      <c r="E8979"/>
      <c r="F8979" t="s">
        <v>253</v>
      </c>
      <c r="G8979">
        <v>1</v>
      </c>
      <c r="H8979">
        <v>0</v>
      </c>
      <c r="I8979">
        <v>0</v>
      </c>
      <c r="J8979">
        <v>0</v>
      </c>
      <c r="K8979">
        <v>0</v>
      </c>
      <c r="L8979">
        <v>0</v>
      </c>
      <c r="M8979" t="s">
        <v>6720</v>
      </c>
    </row>
    <row r="8980" spans="1:13">
      <c r="A8980" s="13">
        <f t="shared" si="140"/>
        <v>1</v>
      </c>
      <c r="B8980">
        <v>3014402</v>
      </c>
      <c r="C8980">
        <v>1380</v>
      </c>
      <c r="D8980">
        <v>1501</v>
      </c>
      <c r="E8980"/>
      <c r="F8980" t="s">
        <v>253</v>
      </c>
      <c r="G8980">
        <v>1</v>
      </c>
      <c r="H8980">
        <v>0</v>
      </c>
      <c r="I8980">
        <v>0</v>
      </c>
      <c r="J8980">
        <v>0</v>
      </c>
      <c r="K8980">
        <v>0</v>
      </c>
      <c r="L8980">
        <v>0</v>
      </c>
      <c r="M8980" t="s">
        <v>6721</v>
      </c>
    </row>
    <row r="8981" spans="1:13">
      <c r="A8981" s="13">
        <f t="shared" si="140"/>
        <v>2</v>
      </c>
      <c r="B8981">
        <v>3014403</v>
      </c>
      <c r="C8981">
        <v>1380</v>
      </c>
      <c r="D8981">
        <v>1501</v>
      </c>
      <c r="E8981"/>
      <c r="F8981" t="s">
        <v>253</v>
      </c>
      <c r="G8981">
        <v>2</v>
      </c>
      <c r="H8981">
        <v>0</v>
      </c>
      <c r="I8981">
        <v>0</v>
      </c>
      <c r="J8981">
        <v>0</v>
      </c>
      <c r="K8981">
        <v>0</v>
      </c>
      <c r="L8981">
        <v>0</v>
      </c>
      <c r="M8981" t="s">
        <v>6722</v>
      </c>
    </row>
    <row r="8982" spans="1:13">
      <c r="A8982" s="13">
        <f t="shared" si="140"/>
        <v>1</v>
      </c>
      <c r="B8982">
        <v>3014404</v>
      </c>
      <c r="C8982">
        <v>1380</v>
      </c>
      <c r="D8982">
        <v>1500</v>
      </c>
      <c r="E8982"/>
      <c r="F8982" t="s">
        <v>253</v>
      </c>
      <c r="G8982">
        <v>1</v>
      </c>
      <c r="H8982">
        <v>0</v>
      </c>
      <c r="I8982">
        <v>0</v>
      </c>
      <c r="J8982">
        <v>0</v>
      </c>
      <c r="K8982">
        <v>0</v>
      </c>
      <c r="L8982">
        <v>0</v>
      </c>
      <c r="M8982" t="s">
        <v>6723</v>
      </c>
    </row>
    <row r="8983" spans="1:13">
      <c r="A8983" s="13">
        <f t="shared" si="140"/>
        <v>2</v>
      </c>
      <c r="B8983">
        <v>3014406</v>
      </c>
      <c r="C8983">
        <v>1380</v>
      </c>
      <c r="D8983">
        <v>1501</v>
      </c>
      <c r="E8983"/>
      <c r="F8983" t="s">
        <v>253</v>
      </c>
      <c r="G8983">
        <v>2</v>
      </c>
      <c r="H8983">
        <v>0</v>
      </c>
      <c r="I8983">
        <v>0</v>
      </c>
      <c r="J8983">
        <v>0</v>
      </c>
      <c r="K8983">
        <v>0</v>
      </c>
      <c r="L8983">
        <v>0</v>
      </c>
      <c r="M8983" t="s">
        <v>6724</v>
      </c>
    </row>
    <row r="8984" spans="1:13">
      <c r="A8984" s="13">
        <f t="shared" si="140"/>
        <v>2</v>
      </c>
      <c r="B8984">
        <v>3014408</v>
      </c>
      <c r="C8984">
        <v>1380</v>
      </c>
      <c r="D8984">
        <v>1501</v>
      </c>
      <c r="E8984"/>
      <c r="F8984" t="s">
        <v>253</v>
      </c>
      <c r="G8984">
        <v>2</v>
      </c>
      <c r="H8984">
        <v>0</v>
      </c>
      <c r="I8984">
        <v>0</v>
      </c>
      <c r="J8984">
        <v>0</v>
      </c>
      <c r="K8984">
        <v>0</v>
      </c>
      <c r="L8984">
        <v>0</v>
      </c>
      <c r="M8984" t="s">
        <v>6725</v>
      </c>
    </row>
    <row r="8985" spans="1:13">
      <c r="A8985" s="13">
        <f t="shared" si="140"/>
        <v>1</v>
      </c>
      <c r="B8985">
        <v>3014409</v>
      </c>
      <c r="C8985">
        <v>1380</v>
      </c>
      <c r="D8985">
        <v>1501</v>
      </c>
      <c r="E8985"/>
      <c r="F8985" t="s">
        <v>253</v>
      </c>
      <c r="G8985">
        <v>1</v>
      </c>
      <c r="H8985">
        <v>0</v>
      </c>
      <c r="I8985">
        <v>0</v>
      </c>
      <c r="J8985">
        <v>0</v>
      </c>
      <c r="K8985">
        <v>0</v>
      </c>
      <c r="L8985">
        <v>0</v>
      </c>
      <c r="M8985" t="s">
        <v>6726</v>
      </c>
    </row>
    <row r="8986" spans="1:13">
      <c r="A8986" s="13">
        <f t="shared" si="140"/>
        <v>4</v>
      </c>
      <c r="B8986">
        <v>3014410</v>
      </c>
      <c r="C8986">
        <v>1380</v>
      </c>
      <c r="D8986">
        <v>1501</v>
      </c>
      <c r="E8986"/>
      <c r="F8986" t="s">
        <v>253</v>
      </c>
      <c r="G8986">
        <v>4</v>
      </c>
      <c r="H8986">
        <v>0</v>
      </c>
      <c r="I8986">
        <v>0</v>
      </c>
      <c r="J8986">
        <v>0</v>
      </c>
      <c r="K8986">
        <v>0</v>
      </c>
      <c r="L8986">
        <v>0</v>
      </c>
      <c r="M8986" t="s">
        <v>6727</v>
      </c>
    </row>
    <row r="8987" spans="1:13">
      <c r="A8987" s="13">
        <f t="shared" si="140"/>
        <v>1</v>
      </c>
      <c r="B8987">
        <v>3014411</v>
      </c>
      <c r="C8987">
        <v>1380</v>
      </c>
      <c r="D8987">
        <v>1500</v>
      </c>
      <c r="E8987"/>
      <c r="F8987" t="s">
        <v>253</v>
      </c>
      <c r="G8987">
        <v>1</v>
      </c>
      <c r="H8987">
        <v>0</v>
      </c>
      <c r="I8987">
        <v>0</v>
      </c>
      <c r="J8987">
        <v>0</v>
      </c>
      <c r="K8987">
        <v>0</v>
      </c>
      <c r="L8987">
        <v>0</v>
      </c>
      <c r="M8987" t="s">
        <v>6728</v>
      </c>
    </row>
    <row r="8988" spans="1:13">
      <c r="A8988" s="13">
        <f t="shared" si="140"/>
        <v>1</v>
      </c>
      <c r="B8988">
        <v>3014412</v>
      </c>
      <c r="C8988">
        <v>1380</v>
      </c>
      <c r="D8988">
        <v>1500</v>
      </c>
      <c r="E8988"/>
      <c r="F8988" t="s">
        <v>253</v>
      </c>
      <c r="G8988">
        <v>1</v>
      </c>
      <c r="H8988">
        <v>0</v>
      </c>
      <c r="I8988">
        <v>0</v>
      </c>
      <c r="J8988">
        <v>0</v>
      </c>
      <c r="K8988">
        <v>0</v>
      </c>
      <c r="L8988">
        <v>0</v>
      </c>
      <c r="M8988" t="s">
        <v>8490</v>
      </c>
    </row>
    <row r="8989" spans="1:13">
      <c r="A8989" s="13">
        <f t="shared" si="140"/>
        <v>4</v>
      </c>
      <c r="B8989">
        <v>3014413</v>
      </c>
      <c r="C8989">
        <v>1380</v>
      </c>
      <c r="D8989">
        <v>1500</v>
      </c>
      <c r="E8989"/>
      <c r="F8989" t="s">
        <v>253</v>
      </c>
      <c r="G8989">
        <v>4</v>
      </c>
      <c r="H8989">
        <v>0</v>
      </c>
      <c r="I8989">
        <v>0</v>
      </c>
      <c r="J8989">
        <v>0</v>
      </c>
      <c r="K8989">
        <v>0</v>
      </c>
      <c r="L8989">
        <v>0</v>
      </c>
      <c r="M8989" t="s">
        <v>9138</v>
      </c>
    </row>
    <row r="8990" spans="1:13">
      <c r="A8990" s="13">
        <f t="shared" si="140"/>
        <v>10</v>
      </c>
      <c r="B8990">
        <v>3014414</v>
      </c>
      <c r="C8990">
        <v>1380</v>
      </c>
      <c r="D8990">
        <v>1500</v>
      </c>
      <c r="E8990"/>
      <c r="F8990" t="s">
        <v>253</v>
      </c>
      <c r="G8990">
        <v>10</v>
      </c>
      <c r="H8990">
        <v>0</v>
      </c>
      <c r="I8990">
        <v>0</v>
      </c>
      <c r="J8990">
        <v>0</v>
      </c>
      <c r="K8990">
        <v>0</v>
      </c>
      <c r="L8990">
        <v>0</v>
      </c>
      <c r="M8990" t="s">
        <v>6729</v>
      </c>
    </row>
    <row r="8991" spans="1:13">
      <c r="A8991" s="13">
        <f t="shared" si="140"/>
        <v>1</v>
      </c>
      <c r="B8991">
        <v>3014415</v>
      </c>
      <c r="C8991">
        <v>1380</v>
      </c>
      <c r="D8991">
        <v>1500</v>
      </c>
      <c r="E8991"/>
      <c r="F8991" t="s">
        <v>253</v>
      </c>
      <c r="G8991">
        <v>1</v>
      </c>
      <c r="H8991">
        <v>0</v>
      </c>
      <c r="I8991">
        <v>0</v>
      </c>
      <c r="J8991">
        <v>0</v>
      </c>
      <c r="K8991">
        <v>0</v>
      </c>
      <c r="L8991">
        <v>0</v>
      </c>
      <c r="M8991" t="s">
        <v>6730</v>
      </c>
    </row>
    <row r="8992" spans="1:13">
      <c r="A8992" s="13">
        <f t="shared" si="140"/>
        <v>1</v>
      </c>
      <c r="B8992">
        <v>3014416</v>
      </c>
      <c r="C8992">
        <v>1380</v>
      </c>
      <c r="D8992">
        <v>1500</v>
      </c>
      <c r="E8992"/>
      <c r="F8992" t="s">
        <v>253</v>
      </c>
      <c r="G8992">
        <v>1</v>
      </c>
      <c r="H8992">
        <v>0</v>
      </c>
      <c r="I8992">
        <v>0</v>
      </c>
      <c r="J8992">
        <v>0</v>
      </c>
      <c r="K8992">
        <v>0</v>
      </c>
      <c r="L8992">
        <v>0</v>
      </c>
      <c r="M8992" t="s">
        <v>6731</v>
      </c>
    </row>
    <row r="8993" spans="1:13">
      <c r="A8993" s="13">
        <f t="shared" si="140"/>
        <v>1</v>
      </c>
      <c r="B8993">
        <v>3014417</v>
      </c>
      <c r="C8993">
        <v>1380</v>
      </c>
      <c r="D8993">
        <v>1500</v>
      </c>
      <c r="E8993"/>
      <c r="F8993" t="s">
        <v>253</v>
      </c>
      <c r="G8993">
        <v>1</v>
      </c>
      <c r="H8993">
        <v>0</v>
      </c>
      <c r="I8993">
        <v>0</v>
      </c>
      <c r="J8993">
        <v>0</v>
      </c>
      <c r="K8993">
        <v>0</v>
      </c>
      <c r="L8993">
        <v>0</v>
      </c>
      <c r="M8993" t="s">
        <v>6732</v>
      </c>
    </row>
    <row r="8994" spans="1:13">
      <c r="A8994" s="13">
        <f t="shared" si="140"/>
        <v>1</v>
      </c>
      <c r="B8994">
        <v>3014418</v>
      </c>
      <c r="C8994">
        <v>1380</v>
      </c>
      <c r="D8994">
        <v>1500</v>
      </c>
      <c r="E8994"/>
      <c r="F8994" t="s">
        <v>253</v>
      </c>
      <c r="G8994">
        <v>1</v>
      </c>
      <c r="H8994">
        <v>0</v>
      </c>
      <c r="I8994">
        <v>0</v>
      </c>
      <c r="J8994">
        <v>0</v>
      </c>
      <c r="K8994">
        <v>0</v>
      </c>
      <c r="L8994">
        <v>0</v>
      </c>
      <c r="M8994" t="s">
        <v>6733</v>
      </c>
    </row>
    <row r="8995" spans="1:13">
      <c r="A8995" s="13">
        <f t="shared" si="140"/>
        <v>1</v>
      </c>
      <c r="B8995">
        <v>3014419</v>
      </c>
      <c r="C8995">
        <v>1380</v>
      </c>
      <c r="D8995">
        <v>1500</v>
      </c>
      <c r="E8995"/>
      <c r="F8995" t="s">
        <v>253</v>
      </c>
      <c r="G8995">
        <v>1</v>
      </c>
      <c r="H8995">
        <v>0</v>
      </c>
      <c r="I8995">
        <v>0</v>
      </c>
      <c r="J8995">
        <v>0</v>
      </c>
      <c r="K8995">
        <v>0</v>
      </c>
      <c r="L8995">
        <v>0</v>
      </c>
      <c r="M8995" t="s">
        <v>6734</v>
      </c>
    </row>
    <row r="8996" spans="1:13">
      <c r="A8996" s="13">
        <f t="shared" si="140"/>
        <v>1</v>
      </c>
      <c r="B8996">
        <v>3014420</v>
      </c>
      <c r="C8996">
        <v>1380</v>
      </c>
      <c r="D8996">
        <v>1500</v>
      </c>
      <c r="E8996"/>
      <c r="F8996" t="s">
        <v>253</v>
      </c>
      <c r="G8996">
        <v>1</v>
      </c>
      <c r="H8996">
        <v>0</v>
      </c>
      <c r="I8996">
        <v>0</v>
      </c>
      <c r="J8996">
        <v>0</v>
      </c>
      <c r="K8996">
        <v>0</v>
      </c>
      <c r="L8996">
        <v>0</v>
      </c>
      <c r="M8996" t="s">
        <v>6735</v>
      </c>
    </row>
    <row r="8997" spans="1:13">
      <c r="A8997" s="13">
        <f t="shared" si="140"/>
        <v>2</v>
      </c>
      <c r="B8997">
        <v>3014421</v>
      </c>
      <c r="C8997">
        <v>1380</v>
      </c>
      <c r="D8997">
        <v>1501</v>
      </c>
      <c r="E8997"/>
      <c r="F8997" t="s">
        <v>253</v>
      </c>
      <c r="G8997">
        <v>2</v>
      </c>
      <c r="H8997">
        <v>0</v>
      </c>
      <c r="I8997">
        <v>0</v>
      </c>
      <c r="J8997">
        <v>0</v>
      </c>
      <c r="K8997">
        <v>0</v>
      </c>
      <c r="L8997">
        <v>0</v>
      </c>
      <c r="M8997" t="s">
        <v>6736</v>
      </c>
    </row>
    <row r="8998" spans="1:13">
      <c r="A8998" s="13">
        <f t="shared" si="140"/>
        <v>1</v>
      </c>
      <c r="B8998">
        <v>3014422</v>
      </c>
      <c r="C8998">
        <v>1380</v>
      </c>
      <c r="D8998">
        <v>1500</v>
      </c>
      <c r="E8998"/>
      <c r="F8998" t="s">
        <v>253</v>
      </c>
      <c r="G8998">
        <v>1</v>
      </c>
      <c r="H8998">
        <v>0</v>
      </c>
      <c r="I8998">
        <v>0</v>
      </c>
      <c r="J8998">
        <v>0</v>
      </c>
      <c r="K8998">
        <v>0</v>
      </c>
      <c r="L8998">
        <v>0</v>
      </c>
      <c r="M8998" t="s">
        <v>6737</v>
      </c>
    </row>
    <row r="8999" spans="1:13">
      <c r="A8999" s="13">
        <f t="shared" si="140"/>
        <v>13</v>
      </c>
      <c r="B8999">
        <v>3014424</v>
      </c>
      <c r="C8999">
        <v>1380</v>
      </c>
      <c r="D8999">
        <v>1500</v>
      </c>
      <c r="E8999"/>
      <c r="F8999" t="s">
        <v>253</v>
      </c>
      <c r="G8999">
        <v>13</v>
      </c>
      <c r="H8999">
        <v>0</v>
      </c>
      <c r="I8999">
        <v>0</v>
      </c>
      <c r="J8999">
        <v>0</v>
      </c>
      <c r="K8999">
        <v>0</v>
      </c>
      <c r="L8999">
        <v>0</v>
      </c>
      <c r="M8999" t="s">
        <v>6738</v>
      </c>
    </row>
    <row r="9000" spans="1:13">
      <c r="A9000" s="13">
        <f t="shared" si="140"/>
        <v>5</v>
      </c>
      <c r="B9000">
        <v>3014425</v>
      </c>
      <c r="C9000">
        <v>1380</v>
      </c>
      <c r="D9000">
        <v>1500</v>
      </c>
      <c r="E9000"/>
      <c r="F9000" t="s">
        <v>253</v>
      </c>
      <c r="G9000">
        <v>5</v>
      </c>
      <c r="H9000">
        <v>0</v>
      </c>
      <c r="I9000">
        <v>0</v>
      </c>
      <c r="J9000">
        <v>0</v>
      </c>
      <c r="K9000">
        <v>0</v>
      </c>
      <c r="L9000">
        <v>0</v>
      </c>
      <c r="M9000" t="s">
        <v>6739</v>
      </c>
    </row>
    <row r="9001" spans="1:13">
      <c r="A9001" s="13">
        <f t="shared" si="140"/>
        <v>1</v>
      </c>
      <c r="B9001">
        <v>3014426</v>
      </c>
      <c r="C9001">
        <v>1380</v>
      </c>
      <c r="D9001">
        <v>1500</v>
      </c>
      <c r="E9001"/>
      <c r="F9001" t="s">
        <v>1284</v>
      </c>
      <c r="G9001">
        <v>1</v>
      </c>
      <c r="H9001">
        <v>0</v>
      </c>
      <c r="I9001">
        <v>0</v>
      </c>
      <c r="J9001">
        <v>0</v>
      </c>
      <c r="K9001">
        <v>0</v>
      </c>
      <c r="L9001">
        <v>0</v>
      </c>
      <c r="M9001" t="s">
        <v>8677</v>
      </c>
    </row>
    <row r="9002" spans="1:13">
      <c r="A9002" s="13">
        <f t="shared" si="140"/>
        <v>1</v>
      </c>
      <c r="B9002">
        <v>3014427</v>
      </c>
      <c r="C9002">
        <v>1400</v>
      </c>
      <c r="D9002">
        <v>1500</v>
      </c>
      <c r="E9002"/>
      <c r="F9002" t="s">
        <v>253</v>
      </c>
      <c r="G9002">
        <v>1</v>
      </c>
      <c r="H9002">
        <v>0</v>
      </c>
      <c r="I9002">
        <v>0</v>
      </c>
      <c r="J9002">
        <v>0</v>
      </c>
      <c r="K9002">
        <v>0</v>
      </c>
      <c r="L9002">
        <v>0</v>
      </c>
      <c r="M9002" t="s">
        <v>8651</v>
      </c>
    </row>
    <row r="9003" spans="1:13">
      <c r="A9003" s="13">
        <f t="shared" si="140"/>
        <v>42</v>
      </c>
      <c r="B9003">
        <v>3014428</v>
      </c>
      <c r="C9003">
        <v>1400</v>
      </c>
      <c r="D9003">
        <v>1500</v>
      </c>
      <c r="E9003"/>
      <c r="F9003" t="s">
        <v>253</v>
      </c>
      <c r="G9003">
        <v>42</v>
      </c>
      <c r="H9003">
        <v>0</v>
      </c>
      <c r="I9003">
        <v>0</v>
      </c>
      <c r="J9003">
        <v>0</v>
      </c>
      <c r="K9003">
        <v>0</v>
      </c>
      <c r="L9003">
        <v>0</v>
      </c>
      <c r="M9003" t="s">
        <v>6740</v>
      </c>
    </row>
    <row r="9004" spans="1:13">
      <c r="A9004" s="13">
        <f t="shared" si="140"/>
        <v>30</v>
      </c>
      <c r="B9004">
        <v>3014429</v>
      </c>
      <c r="C9004">
        <v>1400</v>
      </c>
      <c r="D9004">
        <v>1500</v>
      </c>
      <c r="E9004"/>
      <c r="F9004" t="s">
        <v>253</v>
      </c>
      <c r="G9004">
        <v>30</v>
      </c>
      <c r="H9004">
        <v>0</v>
      </c>
      <c r="I9004">
        <v>0</v>
      </c>
      <c r="J9004">
        <v>0</v>
      </c>
      <c r="K9004">
        <v>0</v>
      </c>
      <c r="L9004">
        <v>0</v>
      </c>
      <c r="M9004" t="s">
        <v>6741</v>
      </c>
    </row>
    <row r="9005" spans="1:13">
      <c r="A9005" s="13">
        <f t="shared" si="140"/>
        <v>17</v>
      </c>
      <c r="B9005">
        <v>3014430</v>
      </c>
      <c r="C9005">
        <v>1400</v>
      </c>
      <c r="D9005">
        <v>1500</v>
      </c>
      <c r="E9005"/>
      <c r="F9005" t="s">
        <v>253</v>
      </c>
      <c r="G9005">
        <v>17</v>
      </c>
      <c r="H9005">
        <v>0</v>
      </c>
      <c r="I9005">
        <v>0</v>
      </c>
      <c r="J9005">
        <v>0</v>
      </c>
      <c r="K9005">
        <v>0</v>
      </c>
      <c r="L9005">
        <v>0</v>
      </c>
      <c r="M9005" t="s">
        <v>6742</v>
      </c>
    </row>
    <row r="9006" spans="1:13">
      <c r="A9006" s="13">
        <f t="shared" si="140"/>
        <v>54</v>
      </c>
      <c r="B9006">
        <v>3014431</v>
      </c>
      <c r="C9006">
        <v>1400</v>
      </c>
      <c r="D9006">
        <v>1500</v>
      </c>
      <c r="E9006"/>
      <c r="F9006" t="s">
        <v>253</v>
      </c>
      <c r="G9006">
        <v>54</v>
      </c>
      <c r="H9006">
        <v>0</v>
      </c>
      <c r="I9006">
        <v>0</v>
      </c>
      <c r="J9006">
        <v>0</v>
      </c>
      <c r="K9006">
        <v>0</v>
      </c>
      <c r="L9006">
        <v>0</v>
      </c>
      <c r="M9006" t="s">
        <v>6743</v>
      </c>
    </row>
    <row r="9007" spans="1:13">
      <c r="A9007" s="13">
        <f t="shared" si="140"/>
        <v>6</v>
      </c>
      <c r="B9007">
        <v>3014432</v>
      </c>
      <c r="C9007">
        <v>1400</v>
      </c>
      <c r="D9007">
        <v>1500</v>
      </c>
      <c r="E9007"/>
      <c r="F9007" t="s">
        <v>253</v>
      </c>
      <c r="G9007">
        <v>6</v>
      </c>
      <c r="H9007">
        <v>0</v>
      </c>
      <c r="I9007">
        <v>0</v>
      </c>
      <c r="J9007">
        <v>0</v>
      </c>
      <c r="K9007">
        <v>0</v>
      </c>
      <c r="L9007">
        <v>0</v>
      </c>
      <c r="M9007" t="s">
        <v>7860</v>
      </c>
    </row>
    <row r="9008" spans="1:13">
      <c r="A9008" s="13">
        <f t="shared" si="140"/>
        <v>16</v>
      </c>
      <c r="B9008">
        <v>3014433</v>
      </c>
      <c r="C9008">
        <v>1400</v>
      </c>
      <c r="D9008">
        <v>1500</v>
      </c>
      <c r="E9008"/>
      <c r="F9008" t="s">
        <v>253</v>
      </c>
      <c r="G9008">
        <v>16</v>
      </c>
      <c r="H9008">
        <v>0</v>
      </c>
      <c r="I9008">
        <v>0</v>
      </c>
      <c r="J9008">
        <v>0</v>
      </c>
      <c r="K9008">
        <v>0</v>
      </c>
      <c r="L9008">
        <v>0</v>
      </c>
      <c r="M9008" t="s">
        <v>9275</v>
      </c>
    </row>
    <row r="9009" spans="1:13">
      <c r="A9009" s="13">
        <f t="shared" si="140"/>
        <v>42</v>
      </c>
      <c r="B9009">
        <v>3014434</v>
      </c>
      <c r="C9009">
        <v>1400</v>
      </c>
      <c r="D9009">
        <v>1500</v>
      </c>
      <c r="E9009"/>
      <c r="F9009" t="s">
        <v>253</v>
      </c>
      <c r="G9009">
        <v>42</v>
      </c>
      <c r="H9009">
        <v>0</v>
      </c>
      <c r="I9009">
        <v>0</v>
      </c>
      <c r="J9009">
        <v>0</v>
      </c>
      <c r="K9009">
        <v>0</v>
      </c>
      <c r="L9009">
        <v>0</v>
      </c>
      <c r="M9009" t="s">
        <v>7976</v>
      </c>
    </row>
    <row r="9010" spans="1:13">
      <c r="A9010" s="13">
        <f t="shared" si="140"/>
        <v>21</v>
      </c>
      <c r="B9010">
        <v>3014436</v>
      </c>
      <c r="C9010">
        <v>1400</v>
      </c>
      <c r="D9010">
        <v>1500</v>
      </c>
      <c r="E9010"/>
      <c r="F9010" t="s">
        <v>253</v>
      </c>
      <c r="G9010">
        <v>21</v>
      </c>
      <c r="H9010">
        <v>0</v>
      </c>
      <c r="I9010">
        <v>0</v>
      </c>
      <c r="J9010">
        <v>0</v>
      </c>
      <c r="K9010">
        <v>0</v>
      </c>
      <c r="L9010">
        <v>0</v>
      </c>
      <c r="M9010" t="s">
        <v>6744</v>
      </c>
    </row>
    <row r="9011" spans="1:13">
      <c r="A9011" s="13">
        <f t="shared" si="140"/>
        <v>10</v>
      </c>
      <c r="B9011">
        <v>3014437</v>
      </c>
      <c r="C9011">
        <v>1400</v>
      </c>
      <c r="D9011">
        <v>1500</v>
      </c>
      <c r="E9011"/>
      <c r="F9011" t="s">
        <v>253</v>
      </c>
      <c r="G9011">
        <v>10</v>
      </c>
      <c r="H9011">
        <v>0</v>
      </c>
      <c r="I9011">
        <v>0</v>
      </c>
      <c r="J9011">
        <v>0</v>
      </c>
      <c r="K9011">
        <v>0</v>
      </c>
      <c r="L9011">
        <v>0</v>
      </c>
      <c r="M9011" t="s">
        <v>6745</v>
      </c>
    </row>
    <row r="9012" spans="1:13">
      <c r="A9012" s="13">
        <f t="shared" si="140"/>
        <v>24</v>
      </c>
      <c r="B9012">
        <v>3014438</v>
      </c>
      <c r="C9012">
        <v>1400</v>
      </c>
      <c r="D9012">
        <v>1500</v>
      </c>
      <c r="E9012"/>
      <c r="F9012" t="s">
        <v>253</v>
      </c>
      <c r="G9012">
        <v>24</v>
      </c>
      <c r="H9012">
        <v>0</v>
      </c>
      <c r="I9012">
        <v>0</v>
      </c>
      <c r="J9012">
        <v>0</v>
      </c>
      <c r="K9012">
        <v>0</v>
      </c>
      <c r="L9012">
        <v>0</v>
      </c>
      <c r="M9012" t="s">
        <v>6746</v>
      </c>
    </row>
    <row r="9013" spans="1:13">
      <c r="A9013" s="13">
        <f t="shared" si="140"/>
        <v>20</v>
      </c>
      <c r="B9013">
        <v>3014439</v>
      </c>
      <c r="C9013">
        <v>1400</v>
      </c>
      <c r="D9013">
        <v>1500</v>
      </c>
      <c r="E9013"/>
      <c r="F9013" t="s">
        <v>253</v>
      </c>
      <c r="G9013">
        <v>20</v>
      </c>
      <c r="H9013">
        <v>0</v>
      </c>
      <c r="I9013">
        <v>0</v>
      </c>
      <c r="J9013">
        <v>0</v>
      </c>
      <c r="K9013">
        <v>0</v>
      </c>
      <c r="L9013">
        <v>0</v>
      </c>
      <c r="M9013" t="s">
        <v>7593</v>
      </c>
    </row>
    <row r="9014" spans="1:13">
      <c r="A9014" s="13">
        <f t="shared" si="140"/>
        <v>25</v>
      </c>
      <c r="B9014">
        <v>3014440</v>
      </c>
      <c r="C9014">
        <v>1400</v>
      </c>
      <c r="D9014">
        <v>1500</v>
      </c>
      <c r="E9014"/>
      <c r="F9014" t="s">
        <v>253</v>
      </c>
      <c r="G9014">
        <v>25</v>
      </c>
      <c r="H9014">
        <v>0</v>
      </c>
      <c r="I9014">
        <v>0</v>
      </c>
      <c r="J9014">
        <v>0</v>
      </c>
      <c r="K9014">
        <v>0</v>
      </c>
      <c r="L9014">
        <v>0</v>
      </c>
      <c r="M9014" t="s">
        <v>6747</v>
      </c>
    </row>
    <row r="9015" spans="1:13">
      <c r="A9015" s="13">
        <f t="shared" si="140"/>
        <v>11</v>
      </c>
      <c r="B9015">
        <v>3014441</v>
      </c>
      <c r="C9015">
        <v>1400</v>
      </c>
      <c r="D9015">
        <v>1500</v>
      </c>
      <c r="E9015"/>
      <c r="F9015" t="s">
        <v>253</v>
      </c>
      <c r="G9015">
        <v>11</v>
      </c>
      <c r="H9015">
        <v>0</v>
      </c>
      <c r="I9015">
        <v>0</v>
      </c>
      <c r="J9015">
        <v>0</v>
      </c>
      <c r="K9015">
        <v>0</v>
      </c>
      <c r="L9015">
        <v>0</v>
      </c>
      <c r="M9015" t="s">
        <v>6748</v>
      </c>
    </row>
    <row r="9016" spans="1:13">
      <c r="A9016" s="13">
        <f t="shared" si="140"/>
        <v>30</v>
      </c>
      <c r="B9016">
        <v>3014442</v>
      </c>
      <c r="C9016">
        <v>1400</v>
      </c>
      <c r="D9016">
        <v>1500</v>
      </c>
      <c r="E9016"/>
      <c r="F9016" t="s">
        <v>253</v>
      </c>
      <c r="G9016">
        <v>30</v>
      </c>
      <c r="H9016">
        <v>0</v>
      </c>
      <c r="I9016">
        <v>0</v>
      </c>
      <c r="J9016">
        <v>0</v>
      </c>
      <c r="K9016">
        <v>0</v>
      </c>
      <c r="L9016">
        <v>0</v>
      </c>
      <c r="M9016" t="s">
        <v>8323</v>
      </c>
    </row>
    <row r="9017" spans="1:13">
      <c r="A9017" s="13">
        <f t="shared" si="140"/>
        <v>1</v>
      </c>
      <c r="B9017">
        <v>3014443</v>
      </c>
      <c r="C9017">
        <v>1400</v>
      </c>
      <c r="D9017">
        <v>1500</v>
      </c>
      <c r="E9017"/>
      <c r="F9017" t="s">
        <v>253</v>
      </c>
      <c r="G9017">
        <v>1</v>
      </c>
      <c r="H9017">
        <v>0</v>
      </c>
      <c r="I9017">
        <v>0</v>
      </c>
      <c r="J9017">
        <v>0</v>
      </c>
      <c r="K9017">
        <v>0</v>
      </c>
      <c r="L9017">
        <v>0</v>
      </c>
      <c r="M9017" t="s">
        <v>6749</v>
      </c>
    </row>
    <row r="9018" spans="1:13">
      <c r="A9018" s="13">
        <f t="shared" si="140"/>
        <v>5</v>
      </c>
      <c r="B9018">
        <v>3014445</v>
      </c>
      <c r="C9018">
        <v>1400</v>
      </c>
      <c r="D9018">
        <v>1500</v>
      </c>
      <c r="E9018"/>
      <c r="F9018" t="s">
        <v>253</v>
      </c>
      <c r="G9018">
        <v>5</v>
      </c>
      <c r="H9018">
        <v>0</v>
      </c>
      <c r="I9018">
        <v>0</v>
      </c>
      <c r="J9018">
        <v>0</v>
      </c>
      <c r="K9018">
        <v>0</v>
      </c>
      <c r="L9018">
        <v>0</v>
      </c>
      <c r="M9018" t="s">
        <v>6750</v>
      </c>
    </row>
    <row r="9019" spans="1:13">
      <c r="A9019" s="13">
        <f t="shared" si="140"/>
        <v>1</v>
      </c>
      <c r="B9019">
        <v>3014446</v>
      </c>
      <c r="C9019">
        <v>1400</v>
      </c>
      <c r="D9019">
        <v>1500</v>
      </c>
      <c r="E9019"/>
      <c r="F9019" t="s">
        <v>253</v>
      </c>
      <c r="G9019">
        <v>1</v>
      </c>
      <c r="H9019">
        <v>0</v>
      </c>
      <c r="I9019">
        <v>0</v>
      </c>
      <c r="J9019">
        <v>0</v>
      </c>
      <c r="K9019">
        <v>0</v>
      </c>
      <c r="L9019">
        <v>0</v>
      </c>
      <c r="M9019" t="s">
        <v>8678</v>
      </c>
    </row>
    <row r="9020" spans="1:13">
      <c r="A9020" s="13">
        <f t="shared" si="140"/>
        <v>33</v>
      </c>
      <c r="B9020">
        <v>3014448</v>
      </c>
      <c r="C9020">
        <v>1380</v>
      </c>
      <c r="D9020">
        <v>1500</v>
      </c>
      <c r="E9020"/>
      <c r="F9020" t="s">
        <v>253</v>
      </c>
      <c r="G9020">
        <v>33</v>
      </c>
      <c r="H9020">
        <v>0</v>
      </c>
      <c r="I9020">
        <v>0</v>
      </c>
      <c r="J9020">
        <v>0</v>
      </c>
      <c r="K9020">
        <v>0</v>
      </c>
      <c r="L9020">
        <v>0</v>
      </c>
      <c r="M9020" t="s">
        <v>6751</v>
      </c>
    </row>
    <row r="9021" spans="1:13">
      <c r="A9021" s="13">
        <f t="shared" si="140"/>
        <v>5</v>
      </c>
      <c r="B9021">
        <v>3014449</v>
      </c>
      <c r="C9021">
        <v>1380</v>
      </c>
      <c r="D9021">
        <v>1500</v>
      </c>
      <c r="E9021"/>
      <c r="F9021" t="s">
        <v>253</v>
      </c>
      <c r="G9021">
        <v>5</v>
      </c>
      <c r="H9021">
        <v>0</v>
      </c>
      <c r="I9021">
        <v>0</v>
      </c>
      <c r="J9021">
        <v>0</v>
      </c>
      <c r="K9021">
        <v>0</v>
      </c>
      <c r="L9021">
        <v>0</v>
      </c>
      <c r="M9021" t="s">
        <v>6752</v>
      </c>
    </row>
    <row r="9022" spans="1:13">
      <c r="A9022" s="13">
        <f t="shared" si="140"/>
        <v>2</v>
      </c>
      <c r="B9022">
        <v>3014450</v>
      </c>
      <c r="C9022">
        <v>1380</v>
      </c>
      <c r="D9022">
        <v>1500</v>
      </c>
      <c r="E9022"/>
      <c r="F9022" t="s">
        <v>253</v>
      </c>
      <c r="G9022">
        <v>2</v>
      </c>
      <c r="H9022">
        <v>0</v>
      </c>
      <c r="I9022">
        <v>0</v>
      </c>
      <c r="J9022">
        <v>0</v>
      </c>
      <c r="K9022">
        <v>0</v>
      </c>
      <c r="L9022">
        <v>0</v>
      </c>
      <c r="M9022" t="s">
        <v>9246</v>
      </c>
    </row>
    <row r="9023" spans="1:13">
      <c r="A9023" s="13">
        <f t="shared" si="140"/>
        <v>2</v>
      </c>
      <c r="B9023">
        <v>3014452</v>
      </c>
      <c r="C9023">
        <v>1380</v>
      </c>
      <c r="D9023">
        <v>1500</v>
      </c>
      <c r="E9023"/>
      <c r="F9023" t="s">
        <v>253</v>
      </c>
      <c r="G9023">
        <v>2</v>
      </c>
      <c r="H9023">
        <v>0</v>
      </c>
      <c r="I9023">
        <v>0</v>
      </c>
      <c r="J9023">
        <v>0</v>
      </c>
      <c r="K9023">
        <v>0</v>
      </c>
      <c r="L9023">
        <v>0</v>
      </c>
      <c r="M9023" t="s">
        <v>7882</v>
      </c>
    </row>
    <row r="9024" spans="1:13">
      <c r="A9024" s="13">
        <f t="shared" si="140"/>
        <v>3</v>
      </c>
      <c r="B9024">
        <v>3014453</v>
      </c>
      <c r="C9024">
        <v>1380</v>
      </c>
      <c r="D9024">
        <v>1501</v>
      </c>
      <c r="E9024"/>
      <c r="F9024" t="s">
        <v>253</v>
      </c>
      <c r="G9024">
        <v>3</v>
      </c>
      <c r="H9024">
        <v>0</v>
      </c>
      <c r="I9024">
        <v>0</v>
      </c>
      <c r="J9024">
        <v>0</v>
      </c>
      <c r="K9024">
        <v>0</v>
      </c>
      <c r="L9024">
        <v>0</v>
      </c>
      <c r="M9024" t="s">
        <v>6753</v>
      </c>
    </row>
    <row r="9025" spans="1:13">
      <c r="A9025" s="13">
        <f t="shared" si="140"/>
        <v>1</v>
      </c>
      <c r="B9025">
        <v>3014454</v>
      </c>
      <c r="C9025">
        <v>1380</v>
      </c>
      <c r="D9025">
        <v>1500</v>
      </c>
      <c r="E9025"/>
      <c r="F9025" t="s">
        <v>253</v>
      </c>
      <c r="G9025">
        <v>1</v>
      </c>
      <c r="H9025">
        <v>0</v>
      </c>
      <c r="I9025">
        <v>0</v>
      </c>
      <c r="J9025">
        <v>0</v>
      </c>
      <c r="K9025">
        <v>0</v>
      </c>
      <c r="L9025">
        <v>0</v>
      </c>
      <c r="M9025" t="s">
        <v>6754</v>
      </c>
    </row>
    <row r="9026" spans="1:13">
      <c r="A9026" s="13">
        <f t="shared" si="140"/>
        <v>3</v>
      </c>
      <c r="B9026">
        <v>3014455</v>
      </c>
      <c r="C9026">
        <v>1380</v>
      </c>
      <c r="D9026">
        <v>1501</v>
      </c>
      <c r="E9026"/>
      <c r="F9026" t="s">
        <v>253</v>
      </c>
      <c r="G9026">
        <v>3</v>
      </c>
      <c r="H9026">
        <v>0</v>
      </c>
      <c r="I9026">
        <v>0</v>
      </c>
      <c r="J9026">
        <v>0</v>
      </c>
      <c r="K9026">
        <v>0</v>
      </c>
      <c r="L9026">
        <v>0</v>
      </c>
      <c r="M9026" t="s">
        <v>6755</v>
      </c>
    </row>
    <row r="9027" spans="1:13">
      <c r="A9027" s="13">
        <f t="shared" ref="A9027:A9090" si="141">G9027+H9027+I9027</f>
        <v>1</v>
      </c>
      <c r="B9027">
        <v>3014456</v>
      </c>
      <c r="C9027">
        <v>1380</v>
      </c>
      <c r="D9027">
        <v>1500</v>
      </c>
      <c r="E9027"/>
      <c r="F9027" t="s">
        <v>253</v>
      </c>
      <c r="G9027">
        <v>1</v>
      </c>
      <c r="H9027">
        <v>0</v>
      </c>
      <c r="I9027">
        <v>0</v>
      </c>
      <c r="J9027">
        <v>0</v>
      </c>
      <c r="K9027">
        <v>0</v>
      </c>
      <c r="L9027">
        <v>0</v>
      </c>
      <c r="M9027" t="s">
        <v>6756</v>
      </c>
    </row>
    <row r="9028" spans="1:13">
      <c r="A9028" s="13">
        <f t="shared" si="141"/>
        <v>3</v>
      </c>
      <c r="B9028">
        <v>3014457</v>
      </c>
      <c r="C9028">
        <v>1380</v>
      </c>
      <c r="D9028">
        <v>1500</v>
      </c>
      <c r="E9028"/>
      <c r="F9028" t="s">
        <v>253</v>
      </c>
      <c r="G9028">
        <v>3</v>
      </c>
      <c r="H9028">
        <v>0</v>
      </c>
      <c r="I9028">
        <v>0</v>
      </c>
      <c r="J9028">
        <v>0</v>
      </c>
      <c r="K9028">
        <v>0</v>
      </c>
      <c r="L9028">
        <v>0</v>
      </c>
      <c r="M9028" t="s">
        <v>6757</v>
      </c>
    </row>
    <row r="9029" spans="1:13">
      <c r="A9029" s="13">
        <f t="shared" si="141"/>
        <v>1</v>
      </c>
      <c r="B9029">
        <v>3014458</v>
      </c>
      <c r="C9029">
        <v>1380</v>
      </c>
      <c r="D9029">
        <v>1500</v>
      </c>
      <c r="E9029"/>
      <c r="F9029" t="s">
        <v>253</v>
      </c>
      <c r="G9029">
        <v>1</v>
      </c>
      <c r="H9029">
        <v>0</v>
      </c>
      <c r="I9029">
        <v>0</v>
      </c>
      <c r="J9029">
        <v>0</v>
      </c>
      <c r="K9029">
        <v>0</v>
      </c>
      <c r="L9029">
        <v>0</v>
      </c>
      <c r="M9029" t="s">
        <v>6758</v>
      </c>
    </row>
    <row r="9030" spans="1:13">
      <c r="A9030" s="13">
        <f t="shared" si="141"/>
        <v>1</v>
      </c>
      <c r="B9030">
        <v>3014459</v>
      </c>
      <c r="C9030">
        <v>1380</v>
      </c>
      <c r="D9030">
        <v>1500</v>
      </c>
      <c r="E9030"/>
      <c r="F9030" t="s">
        <v>253</v>
      </c>
      <c r="G9030">
        <v>1</v>
      </c>
      <c r="H9030">
        <v>0</v>
      </c>
      <c r="I9030">
        <v>0</v>
      </c>
      <c r="J9030">
        <v>0</v>
      </c>
      <c r="K9030">
        <v>0</v>
      </c>
      <c r="L9030">
        <v>0</v>
      </c>
      <c r="M9030" t="s">
        <v>6759</v>
      </c>
    </row>
    <row r="9031" spans="1:13">
      <c r="A9031" s="13">
        <f t="shared" si="141"/>
        <v>1</v>
      </c>
      <c r="B9031">
        <v>3014460</v>
      </c>
      <c r="C9031">
        <v>1380</v>
      </c>
      <c r="D9031">
        <v>1500</v>
      </c>
      <c r="E9031"/>
      <c r="F9031" t="s">
        <v>253</v>
      </c>
      <c r="G9031">
        <v>1</v>
      </c>
      <c r="H9031">
        <v>0</v>
      </c>
      <c r="I9031">
        <v>0</v>
      </c>
      <c r="J9031">
        <v>0</v>
      </c>
      <c r="K9031">
        <v>0</v>
      </c>
      <c r="L9031">
        <v>0</v>
      </c>
      <c r="M9031" t="s">
        <v>6760</v>
      </c>
    </row>
    <row r="9032" spans="1:13">
      <c r="A9032" s="13">
        <f t="shared" si="141"/>
        <v>1</v>
      </c>
      <c r="B9032">
        <v>3014461</v>
      </c>
      <c r="C9032">
        <v>1380</v>
      </c>
      <c r="D9032">
        <v>1500</v>
      </c>
      <c r="E9032"/>
      <c r="F9032" t="s">
        <v>253</v>
      </c>
      <c r="G9032">
        <v>1</v>
      </c>
      <c r="H9032">
        <v>0</v>
      </c>
      <c r="I9032">
        <v>0</v>
      </c>
      <c r="J9032">
        <v>0</v>
      </c>
      <c r="K9032">
        <v>0</v>
      </c>
      <c r="L9032">
        <v>0</v>
      </c>
      <c r="M9032" t="s">
        <v>6761</v>
      </c>
    </row>
    <row r="9033" spans="1:13">
      <c r="A9033" s="13">
        <f t="shared" si="141"/>
        <v>1</v>
      </c>
      <c r="B9033">
        <v>3014462</v>
      </c>
      <c r="C9033">
        <v>1380</v>
      </c>
      <c r="D9033">
        <v>1500</v>
      </c>
      <c r="E9033"/>
      <c r="F9033" t="s">
        <v>253</v>
      </c>
      <c r="G9033">
        <v>1</v>
      </c>
      <c r="H9033">
        <v>0</v>
      </c>
      <c r="I9033">
        <v>0</v>
      </c>
      <c r="J9033">
        <v>0</v>
      </c>
      <c r="K9033">
        <v>0</v>
      </c>
      <c r="L9033">
        <v>0</v>
      </c>
      <c r="M9033" t="s">
        <v>6762</v>
      </c>
    </row>
    <row r="9034" spans="1:13">
      <c r="A9034" s="13">
        <f t="shared" si="141"/>
        <v>2</v>
      </c>
      <c r="B9034">
        <v>3014463</v>
      </c>
      <c r="C9034">
        <v>1380</v>
      </c>
      <c r="D9034">
        <v>1500</v>
      </c>
      <c r="E9034"/>
      <c r="F9034" t="s">
        <v>253</v>
      </c>
      <c r="G9034">
        <v>2</v>
      </c>
      <c r="H9034">
        <v>0</v>
      </c>
      <c r="I9034">
        <v>0</v>
      </c>
      <c r="J9034">
        <v>0</v>
      </c>
      <c r="K9034">
        <v>0</v>
      </c>
      <c r="L9034">
        <v>0</v>
      </c>
      <c r="M9034" t="s">
        <v>7999</v>
      </c>
    </row>
    <row r="9035" spans="1:13">
      <c r="A9035" s="13">
        <f t="shared" si="141"/>
        <v>16</v>
      </c>
      <c r="B9035">
        <v>3014464</v>
      </c>
      <c r="C9035">
        <v>1400</v>
      </c>
      <c r="D9035">
        <v>1500</v>
      </c>
      <c r="E9035"/>
      <c r="F9035" t="s">
        <v>253</v>
      </c>
      <c r="G9035">
        <v>16</v>
      </c>
      <c r="H9035">
        <v>0</v>
      </c>
      <c r="I9035">
        <v>0</v>
      </c>
      <c r="J9035">
        <v>0</v>
      </c>
      <c r="K9035">
        <v>0</v>
      </c>
      <c r="L9035">
        <v>0</v>
      </c>
      <c r="M9035" t="s">
        <v>6763</v>
      </c>
    </row>
    <row r="9036" spans="1:13">
      <c r="A9036" s="13">
        <f t="shared" si="141"/>
        <v>24</v>
      </c>
      <c r="B9036">
        <v>3014465</v>
      </c>
      <c r="C9036">
        <v>1400</v>
      </c>
      <c r="D9036">
        <v>1500</v>
      </c>
      <c r="E9036"/>
      <c r="F9036" t="s">
        <v>253</v>
      </c>
      <c r="G9036">
        <v>24</v>
      </c>
      <c r="H9036">
        <v>0</v>
      </c>
      <c r="I9036">
        <v>0</v>
      </c>
      <c r="J9036">
        <v>0</v>
      </c>
      <c r="K9036">
        <v>0</v>
      </c>
      <c r="L9036">
        <v>0</v>
      </c>
      <c r="M9036" t="s">
        <v>6764</v>
      </c>
    </row>
    <row r="9037" spans="1:13">
      <c r="A9037" s="13">
        <f t="shared" si="141"/>
        <v>30</v>
      </c>
      <c r="B9037">
        <v>3014466</v>
      </c>
      <c r="C9037">
        <v>1400</v>
      </c>
      <c r="D9037">
        <v>1500</v>
      </c>
      <c r="E9037"/>
      <c r="F9037" t="s">
        <v>253</v>
      </c>
      <c r="G9037">
        <v>30</v>
      </c>
      <c r="H9037">
        <v>0</v>
      </c>
      <c r="I9037">
        <v>0</v>
      </c>
      <c r="J9037">
        <v>0</v>
      </c>
      <c r="K9037">
        <v>0</v>
      </c>
      <c r="L9037">
        <v>0</v>
      </c>
      <c r="M9037" t="s">
        <v>7816</v>
      </c>
    </row>
    <row r="9038" spans="1:13">
      <c r="A9038" s="13">
        <f t="shared" si="141"/>
        <v>19</v>
      </c>
      <c r="B9038">
        <v>3014467</v>
      </c>
      <c r="C9038">
        <v>1400</v>
      </c>
      <c r="D9038">
        <v>1500</v>
      </c>
      <c r="E9038"/>
      <c r="F9038" t="s">
        <v>253</v>
      </c>
      <c r="G9038">
        <v>19</v>
      </c>
      <c r="H9038">
        <v>0</v>
      </c>
      <c r="I9038">
        <v>0</v>
      </c>
      <c r="J9038">
        <v>0</v>
      </c>
      <c r="K9038">
        <v>0</v>
      </c>
      <c r="L9038">
        <v>0</v>
      </c>
      <c r="M9038" t="s">
        <v>6765</v>
      </c>
    </row>
    <row r="9039" spans="1:13">
      <c r="A9039" s="13">
        <f t="shared" si="141"/>
        <v>59</v>
      </c>
      <c r="B9039">
        <v>3014468</v>
      </c>
      <c r="C9039">
        <v>1400</v>
      </c>
      <c r="D9039">
        <v>1500</v>
      </c>
      <c r="E9039"/>
      <c r="F9039" t="s">
        <v>253</v>
      </c>
      <c r="G9039">
        <v>59</v>
      </c>
      <c r="H9039">
        <v>0</v>
      </c>
      <c r="I9039">
        <v>0</v>
      </c>
      <c r="J9039">
        <v>0</v>
      </c>
      <c r="K9039">
        <v>0</v>
      </c>
      <c r="L9039">
        <v>0</v>
      </c>
      <c r="M9039" t="s">
        <v>6766</v>
      </c>
    </row>
    <row r="9040" spans="1:13">
      <c r="A9040" s="13">
        <f t="shared" si="141"/>
        <v>26</v>
      </c>
      <c r="B9040">
        <v>3014469</v>
      </c>
      <c r="C9040">
        <v>1400</v>
      </c>
      <c r="D9040">
        <v>1500</v>
      </c>
      <c r="E9040"/>
      <c r="F9040" t="s">
        <v>253</v>
      </c>
      <c r="G9040">
        <v>26</v>
      </c>
      <c r="H9040">
        <v>0</v>
      </c>
      <c r="I9040">
        <v>0</v>
      </c>
      <c r="J9040">
        <v>0</v>
      </c>
      <c r="K9040">
        <v>0</v>
      </c>
      <c r="L9040">
        <v>0</v>
      </c>
      <c r="M9040" t="s">
        <v>6767</v>
      </c>
    </row>
    <row r="9041" spans="1:13">
      <c r="A9041" s="13">
        <f t="shared" si="141"/>
        <v>45</v>
      </c>
      <c r="B9041">
        <v>3014470</v>
      </c>
      <c r="C9041">
        <v>1400</v>
      </c>
      <c r="D9041">
        <v>1500</v>
      </c>
      <c r="E9041"/>
      <c r="F9041" t="s">
        <v>253</v>
      </c>
      <c r="G9041">
        <v>45</v>
      </c>
      <c r="H9041">
        <v>0</v>
      </c>
      <c r="I9041">
        <v>0</v>
      </c>
      <c r="J9041">
        <v>0</v>
      </c>
      <c r="K9041">
        <v>0</v>
      </c>
      <c r="L9041">
        <v>0</v>
      </c>
      <c r="M9041" t="s">
        <v>6768</v>
      </c>
    </row>
    <row r="9042" spans="1:13">
      <c r="A9042" s="13">
        <f t="shared" si="141"/>
        <v>29</v>
      </c>
      <c r="B9042">
        <v>3014471</v>
      </c>
      <c r="C9042">
        <v>1400</v>
      </c>
      <c r="D9042">
        <v>1500</v>
      </c>
      <c r="E9042"/>
      <c r="F9042" t="s">
        <v>253</v>
      </c>
      <c r="G9042">
        <v>29</v>
      </c>
      <c r="H9042">
        <v>0</v>
      </c>
      <c r="I9042">
        <v>0</v>
      </c>
      <c r="J9042">
        <v>0</v>
      </c>
      <c r="K9042">
        <v>0</v>
      </c>
      <c r="L9042">
        <v>0</v>
      </c>
      <c r="M9042" t="s">
        <v>6769</v>
      </c>
    </row>
    <row r="9043" spans="1:13">
      <c r="A9043" s="13">
        <f t="shared" si="141"/>
        <v>66</v>
      </c>
      <c r="B9043">
        <v>3014472</v>
      </c>
      <c r="C9043">
        <v>1400</v>
      </c>
      <c r="D9043">
        <v>1500</v>
      </c>
      <c r="E9043"/>
      <c r="F9043" t="s">
        <v>253</v>
      </c>
      <c r="G9043">
        <v>66</v>
      </c>
      <c r="H9043">
        <v>0</v>
      </c>
      <c r="I9043">
        <v>0</v>
      </c>
      <c r="J9043">
        <v>0</v>
      </c>
      <c r="K9043">
        <v>0</v>
      </c>
      <c r="L9043">
        <v>0</v>
      </c>
      <c r="M9043" t="s">
        <v>7604</v>
      </c>
    </row>
    <row r="9044" spans="1:13">
      <c r="A9044" s="13">
        <f t="shared" si="141"/>
        <v>21</v>
      </c>
      <c r="B9044">
        <v>3014473</v>
      </c>
      <c r="C9044">
        <v>1400</v>
      </c>
      <c r="D9044">
        <v>1500</v>
      </c>
      <c r="E9044"/>
      <c r="F9044" t="s">
        <v>253</v>
      </c>
      <c r="G9044">
        <v>21</v>
      </c>
      <c r="H9044">
        <v>0</v>
      </c>
      <c r="I9044">
        <v>0</v>
      </c>
      <c r="J9044">
        <v>0</v>
      </c>
      <c r="K9044">
        <v>0</v>
      </c>
      <c r="L9044">
        <v>0</v>
      </c>
      <c r="M9044" t="s">
        <v>6770</v>
      </c>
    </row>
    <row r="9045" spans="1:13">
      <c r="A9045" s="13">
        <f t="shared" si="141"/>
        <v>86</v>
      </c>
      <c r="B9045">
        <v>3014474</v>
      </c>
      <c r="C9045">
        <v>1400</v>
      </c>
      <c r="D9045">
        <v>1500</v>
      </c>
      <c r="E9045"/>
      <c r="F9045" t="s">
        <v>253</v>
      </c>
      <c r="G9045">
        <v>86</v>
      </c>
      <c r="H9045">
        <v>0</v>
      </c>
      <c r="I9045">
        <v>0</v>
      </c>
      <c r="J9045">
        <v>0</v>
      </c>
      <c r="K9045">
        <v>0</v>
      </c>
      <c r="L9045">
        <v>0</v>
      </c>
      <c r="M9045" t="s">
        <v>6771</v>
      </c>
    </row>
    <row r="9046" spans="1:13">
      <c r="A9046" s="13">
        <f t="shared" si="141"/>
        <v>52</v>
      </c>
      <c r="B9046">
        <v>3014475</v>
      </c>
      <c r="C9046">
        <v>1400</v>
      </c>
      <c r="D9046">
        <v>1500</v>
      </c>
      <c r="E9046"/>
      <c r="F9046" t="s">
        <v>253</v>
      </c>
      <c r="G9046">
        <v>52</v>
      </c>
      <c r="H9046">
        <v>0</v>
      </c>
      <c r="I9046">
        <v>0</v>
      </c>
      <c r="J9046">
        <v>0</v>
      </c>
      <c r="K9046">
        <v>0</v>
      </c>
      <c r="L9046">
        <v>0</v>
      </c>
      <c r="M9046" t="s">
        <v>6772</v>
      </c>
    </row>
    <row r="9047" spans="1:13">
      <c r="A9047" s="13">
        <f t="shared" si="141"/>
        <v>66</v>
      </c>
      <c r="B9047">
        <v>3014476</v>
      </c>
      <c r="C9047">
        <v>1400</v>
      </c>
      <c r="D9047">
        <v>1500</v>
      </c>
      <c r="E9047"/>
      <c r="F9047" t="s">
        <v>253</v>
      </c>
      <c r="G9047">
        <v>66</v>
      </c>
      <c r="H9047">
        <v>0</v>
      </c>
      <c r="I9047">
        <v>0</v>
      </c>
      <c r="J9047">
        <v>0</v>
      </c>
      <c r="K9047">
        <v>0</v>
      </c>
      <c r="L9047">
        <v>0</v>
      </c>
      <c r="M9047" t="s">
        <v>6773</v>
      </c>
    </row>
    <row r="9048" spans="1:13">
      <c r="A9048" s="13">
        <f t="shared" si="141"/>
        <v>20</v>
      </c>
      <c r="B9048">
        <v>3014477</v>
      </c>
      <c r="C9048">
        <v>1400</v>
      </c>
      <c r="D9048">
        <v>1500</v>
      </c>
      <c r="E9048"/>
      <c r="F9048" t="s">
        <v>253</v>
      </c>
      <c r="G9048">
        <v>20</v>
      </c>
      <c r="H9048">
        <v>0</v>
      </c>
      <c r="I9048">
        <v>0</v>
      </c>
      <c r="J9048">
        <v>0</v>
      </c>
      <c r="K9048">
        <v>0</v>
      </c>
      <c r="L9048">
        <v>0</v>
      </c>
      <c r="M9048" t="s">
        <v>6774</v>
      </c>
    </row>
    <row r="9049" spans="1:13">
      <c r="A9049" s="13">
        <f t="shared" si="141"/>
        <v>47</v>
      </c>
      <c r="B9049">
        <v>3014478</v>
      </c>
      <c r="C9049">
        <v>1400</v>
      </c>
      <c r="D9049">
        <v>1500</v>
      </c>
      <c r="E9049"/>
      <c r="F9049" t="s">
        <v>253</v>
      </c>
      <c r="G9049">
        <v>47</v>
      </c>
      <c r="H9049">
        <v>0</v>
      </c>
      <c r="I9049">
        <v>0</v>
      </c>
      <c r="J9049">
        <v>0</v>
      </c>
      <c r="K9049">
        <v>0</v>
      </c>
      <c r="L9049">
        <v>0</v>
      </c>
      <c r="M9049" t="s">
        <v>6775</v>
      </c>
    </row>
    <row r="9050" spans="1:13">
      <c r="A9050" s="13">
        <f t="shared" si="141"/>
        <v>23</v>
      </c>
      <c r="B9050">
        <v>3014479</v>
      </c>
      <c r="C9050">
        <v>1400</v>
      </c>
      <c r="D9050">
        <v>1500</v>
      </c>
      <c r="E9050"/>
      <c r="F9050" t="s">
        <v>253</v>
      </c>
      <c r="G9050">
        <v>23</v>
      </c>
      <c r="H9050">
        <v>0</v>
      </c>
      <c r="I9050">
        <v>0</v>
      </c>
      <c r="J9050">
        <v>0</v>
      </c>
      <c r="K9050">
        <v>0</v>
      </c>
      <c r="L9050">
        <v>0</v>
      </c>
      <c r="M9050" t="s">
        <v>6776</v>
      </c>
    </row>
    <row r="9051" spans="1:13">
      <c r="A9051" s="13">
        <f t="shared" si="141"/>
        <v>49</v>
      </c>
      <c r="B9051">
        <v>3014480</v>
      </c>
      <c r="C9051">
        <v>1400</v>
      </c>
      <c r="D9051">
        <v>1500</v>
      </c>
      <c r="E9051"/>
      <c r="F9051" t="s">
        <v>253</v>
      </c>
      <c r="G9051">
        <v>49</v>
      </c>
      <c r="H9051">
        <v>0</v>
      </c>
      <c r="I9051">
        <v>0</v>
      </c>
      <c r="J9051">
        <v>0</v>
      </c>
      <c r="K9051">
        <v>0</v>
      </c>
      <c r="L9051">
        <v>0</v>
      </c>
      <c r="M9051" t="s">
        <v>6777</v>
      </c>
    </row>
    <row r="9052" spans="1:13">
      <c r="A9052" s="13">
        <f t="shared" si="141"/>
        <v>2</v>
      </c>
      <c r="B9052">
        <v>3014483</v>
      </c>
      <c r="C9052">
        <v>1380</v>
      </c>
      <c r="D9052">
        <v>1501</v>
      </c>
      <c r="E9052"/>
      <c r="F9052" t="s">
        <v>253</v>
      </c>
      <c r="G9052">
        <v>2</v>
      </c>
      <c r="H9052">
        <v>0</v>
      </c>
      <c r="I9052">
        <v>0</v>
      </c>
      <c r="J9052">
        <v>0</v>
      </c>
      <c r="K9052">
        <v>0</v>
      </c>
      <c r="L9052">
        <v>0</v>
      </c>
      <c r="M9052" t="s">
        <v>6778</v>
      </c>
    </row>
    <row r="9053" spans="1:13">
      <c r="A9053" s="13">
        <f t="shared" si="141"/>
        <v>2</v>
      </c>
      <c r="B9053">
        <v>3014484</v>
      </c>
      <c r="C9053">
        <v>1380</v>
      </c>
      <c r="D9053">
        <v>1500</v>
      </c>
      <c r="E9053"/>
      <c r="F9053" t="s">
        <v>253</v>
      </c>
      <c r="G9053">
        <v>2</v>
      </c>
      <c r="H9053">
        <v>0</v>
      </c>
      <c r="I9053">
        <v>0</v>
      </c>
      <c r="J9053">
        <v>0</v>
      </c>
      <c r="K9053">
        <v>0</v>
      </c>
      <c r="L9053">
        <v>0</v>
      </c>
      <c r="M9053" t="s">
        <v>6779</v>
      </c>
    </row>
    <row r="9054" spans="1:13">
      <c r="A9054" s="13">
        <f t="shared" si="141"/>
        <v>2</v>
      </c>
      <c r="B9054">
        <v>3014485</v>
      </c>
      <c r="C9054">
        <v>1380</v>
      </c>
      <c r="D9054">
        <v>1500</v>
      </c>
      <c r="E9054"/>
      <c r="F9054" t="s">
        <v>253</v>
      </c>
      <c r="G9054">
        <v>2</v>
      </c>
      <c r="H9054">
        <v>0</v>
      </c>
      <c r="I9054">
        <v>0</v>
      </c>
      <c r="J9054">
        <v>0</v>
      </c>
      <c r="K9054">
        <v>0</v>
      </c>
      <c r="L9054">
        <v>0</v>
      </c>
      <c r="M9054" t="s">
        <v>8962</v>
      </c>
    </row>
    <row r="9055" spans="1:13">
      <c r="A9055" s="13">
        <f t="shared" si="141"/>
        <v>1</v>
      </c>
      <c r="B9055">
        <v>3014486</v>
      </c>
      <c r="C9055">
        <v>1380</v>
      </c>
      <c r="D9055">
        <v>1501</v>
      </c>
      <c r="E9055"/>
      <c r="F9055" t="s">
        <v>253</v>
      </c>
      <c r="G9055">
        <v>1</v>
      </c>
      <c r="H9055">
        <v>0</v>
      </c>
      <c r="I9055">
        <v>0</v>
      </c>
      <c r="J9055">
        <v>0</v>
      </c>
      <c r="K9055">
        <v>0</v>
      </c>
      <c r="L9055">
        <v>0</v>
      </c>
      <c r="M9055" t="s">
        <v>6780</v>
      </c>
    </row>
    <row r="9056" spans="1:13">
      <c r="A9056" s="13">
        <f t="shared" si="141"/>
        <v>25</v>
      </c>
      <c r="B9056">
        <v>3014487</v>
      </c>
      <c r="C9056">
        <v>1380</v>
      </c>
      <c r="D9056">
        <v>1501</v>
      </c>
      <c r="E9056"/>
      <c r="F9056" t="s">
        <v>253</v>
      </c>
      <c r="G9056">
        <v>25</v>
      </c>
      <c r="H9056">
        <v>0</v>
      </c>
      <c r="I9056">
        <v>0</v>
      </c>
      <c r="J9056">
        <v>0</v>
      </c>
      <c r="K9056">
        <v>0</v>
      </c>
      <c r="L9056">
        <v>0</v>
      </c>
      <c r="M9056" t="s">
        <v>6781</v>
      </c>
    </row>
    <row r="9057" spans="1:13">
      <c r="A9057" s="13">
        <f t="shared" si="141"/>
        <v>2</v>
      </c>
      <c r="B9057">
        <v>3014488</v>
      </c>
      <c r="C9057">
        <v>1380</v>
      </c>
      <c r="D9057">
        <v>1501</v>
      </c>
      <c r="E9057"/>
      <c r="F9057" t="s">
        <v>253</v>
      </c>
      <c r="G9057">
        <v>2</v>
      </c>
      <c r="H9057">
        <v>0</v>
      </c>
      <c r="I9057">
        <v>0</v>
      </c>
      <c r="J9057">
        <v>0</v>
      </c>
      <c r="K9057">
        <v>0</v>
      </c>
      <c r="L9057">
        <v>0</v>
      </c>
      <c r="M9057" t="s">
        <v>6782</v>
      </c>
    </row>
    <row r="9058" spans="1:13">
      <c r="A9058" s="13">
        <f t="shared" si="141"/>
        <v>2</v>
      </c>
      <c r="B9058">
        <v>3014490</v>
      </c>
      <c r="C9058">
        <v>1380</v>
      </c>
      <c r="D9058">
        <v>1500</v>
      </c>
      <c r="E9058"/>
      <c r="F9058" t="s">
        <v>253</v>
      </c>
      <c r="G9058">
        <v>2</v>
      </c>
      <c r="H9058">
        <v>0</v>
      </c>
      <c r="I9058">
        <v>0</v>
      </c>
      <c r="J9058">
        <v>0</v>
      </c>
      <c r="K9058">
        <v>0</v>
      </c>
      <c r="L9058">
        <v>0</v>
      </c>
      <c r="M9058" t="s">
        <v>9109</v>
      </c>
    </row>
    <row r="9059" spans="1:13">
      <c r="A9059" s="13">
        <f t="shared" si="141"/>
        <v>2</v>
      </c>
      <c r="B9059">
        <v>3014491</v>
      </c>
      <c r="C9059">
        <v>1380</v>
      </c>
      <c r="D9059">
        <v>1500</v>
      </c>
      <c r="E9059"/>
      <c r="F9059" t="s">
        <v>253</v>
      </c>
      <c r="G9059">
        <v>2</v>
      </c>
      <c r="H9059">
        <v>0</v>
      </c>
      <c r="I9059">
        <v>0</v>
      </c>
      <c r="J9059">
        <v>0</v>
      </c>
      <c r="K9059">
        <v>0</v>
      </c>
      <c r="L9059">
        <v>0</v>
      </c>
      <c r="M9059" t="s">
        <v>8598</v>
      </c>
    </row>
    <row r="9060" spans="1:13">
      <c r="A9060" s="13">
        <f t="shared" si="141"/>
        <v>2</v>
      </c>
      <c r="B9060">
        <v>3014492</v>
      </c>
      <c r="C9060">
        <v>1380</v>
      </c>
      <c r="D9060">
        <v>1501</v>
      </c>
      <c r="E9060"/>
      <c r="F9060" t="s">
        <v>253</v>
      </c>
      <c r="G9060">
        <v>2</v>
      </c>
      <c r="H9060">
        <v>0</v>
      </c>
      <c r="I9060">
        <v>0</v>
      </c>
      <c r="J9060">
        <v>0</v>
      </c>
      <c r="K9060">
        <v>0</v>
      </c>
      <c r="L9060">
        <v>0</v>
      </c>
      <c r="M9060" t="s">
        <v>6783</v>
      </c>
    </row>
    <row r="9061" spans="1:13">
      <c r="A9061" s="13">
        <f t="shared" si="141"/>
        <v>1</v>
      </c>
      <c r="B9061">
        <v>3014493</v>
      </c>
      <c r="C9061">
        <v>1380</v>
      </c>
      <c r="D9061">
        <v>1501</v>
      </c>
      <c r="E9061"/>
      <c r="F9061" t="s">
        <v>253</v>
      </c>
      <c r="G9061">
        <v>1</v>
      </c>
      <c r="H9061">
        <v>0</v>
      </c>
      <c r="I9061">
        <v>0</v>
      </c>
      <c r="J9061">
        <v>0</v>
      </c>
      <c r="K9061">
        <v>0</v>
      </c>
      <c r="L9061">
        <v>0</v>
      </c>
      <c r="M9061" t="s">
        <v>6784</v>
      </c>
    </row>
    <row r="9062" spans="1:13">
      <c r="A9062" s="13">
        <f t="shared" si="141"/>
        <v>12</v>
      </c>
      <c r="B9062">
        <v>3014494</v>
      </c>
      <c r="C9062">
        <v>1380</v>
      </c>
      <c r="D9062">
        <v>1500</v>
      </c>
      <c r="E9062"/>
      <c r="F9062" t="s">
        <v>253</v>
      </c>
      <c r="G9062">
        <v>12</v>
      </c>
      <c r="H9062">
        <v>0</v>
      </c>
      <c r="I9062">
        <v>0</v>
      </c>
      <c r="J9062">
        <v>0</v>
      </c>
      <c r="K9062">
        <v>0</v>
      </c>
      <c r="L9062">
        <v>0</v>
      </c>
      <c r="M9062" t="s">
        <v>8986</v>
      </c>
    </row>
    <row r="9063" spans="1:13">
      <c r="A9063" s="13">
        <f t="shared" si="141"/>
        <v>12</v>
      </c>
      <c r="B9063">
        <v>3014495</v>
      </c>
      <c r="C9063">
        <v>1380</v>
      </c>
      <c r="D9063">
        <v>1500</v>
      </c>
      <c r="E9063"/>
      <c r="F9063" t="s">
        <v>253</v>
      </c>
      <c r="G9063">
        <v>12</v>
      </c>
      <c r="H9063">
        <v>0</v>
      </c>
      <c r="I9063">
        <v>0</v>
      </c>
      <c r="J9063">
        <v>0</v>
      </c>
      <c r="K9063">
        <v>0</v>
      </c>
      <c r="L9063">
        <v>0</v>
      </c>
      <c r="M9063" t="s">
        <v>6785</v>
      </c>
    </row>
    <row r="9064" spans="1:13">
      <c r="A9064" s="13">
        <f t="shared" si="141"/>
        <v>1</v>
      </c>
      <c r="B9064">
        <v>3014496</v>
      </c>
      <c r="C9064">
        <v>1380</v>
      </c>
      <c r="D9064">
        <v>1500</v>
      </c>
      <c r="E9064"/>
      <c r="F9064" t="s">
        <v>253</v>
      </c>
      <c r="G9064">
        <v>1</v>
      </c>
      <c r="H9064">
        <v>0</v>
      </c>
      <c r="I9064">
        <v>0</v>
      </c>
      <c r="J9064">
        <v>0</v>
      </c>
      <c r="K9064">
        <v>0</v>
      </c>
      <c r="L9064">
        <v>0</v>
      </c>
      <c r="M9064" t="s">
        <v>8917</v>
      </c>
    </row>
    <row r="9065" spans="1:13">
      <c r="A9065" s="13">
        <f t="shared" si="141"/>
        <v>3</v>
      </c>
      <c r="B9065">
        <v>3014497</v>
      </c>
      <c r="C9065">
        <v>1380</v>
      </c>
      <c r="D9065">
        <v>1500</v>
      </c>
      <c r="E9065"/>
      <c r="F9065" t="s">
        <v>253</v>
      </c>
      <c r="G9065">
        <v>3</v>
      </c>
      <c r="H9065">
        <v>0</v>
      </c>
      <c r="I9065">
        <v>0</v>
      </c>
      <c r="J9065">
        <v>0</v>
      </c>
      <c r="K9065">
        <v>0</v>
      </c>
      <c r="L9065">
        <v>0</v>
      </c>
      <c r="M9065" t="s">
        <v>6786</v>
      </c>
    </row>
    <row r="9066" spans="1:13">
      <c r="A9066" s="13">
        <f t="shared" si="141"/>
        <v>2</v>
      </c>
      <c r="B9066">
        <v>3014498</v>
      </c>
      <c r="C9066">
        <v>1380</v>
      </c>
      <c r="D9066">
        <v>1501</v>
      </c>
      <c r="E9066"/>
      <c r="F9066" t="s">
        <v>253</v>
      </c>
      <c r="G9066">
        <v>2</v>
      </c>
      <c r="H9066">
        <v>0</v>
      </c>
      <c r="I9066">
        <v>0</v>
      </c>
      <c r="J9066">
        <v>0</v>
      </c>
      <c r="K9066">
        <v>0</v>
      </c>
      <c r="L9066">
        <v>0</v>
      </c>
      <c r="M9066" t="s">
        <v>6787</v>
      </c>
    </row>
    <row r="9067" spans="1:13">
      <c r="A9067" s="13">
        <f t="shared" si="141"/>
        <v>1</v>
      </c>
      <c r="B9067">
        <v>3014499</v>
      </c>
      <c r="C9067">
        <v>1380</v>
      </c>
      <c r="D9067">
        <v>1501</v>
      </c>
      <c r="E9067"/>
      <c r="F9067" t="s">
        <v>253</v>
      </c>
      <c r="G9067">
        <v>1</v>
      </c>
      <c r="H9067">
        <v>0</v>
      </c>
      <c r="I9067">
        <v>0</v>
      </c>
      <c r="J9067">
        <v>0</v>
      </c>
      <c r="K9067">
        <v>0</v>
      </c>
      <c r="L9067">
        <v>0</v>
      </c>
      <c r="M9067" t="s">
        <v>6788</v>
      </c>
    </row>
    <row r="9068" spans="1:13">
      <c r="A9068" s="13">
        <f t="shared" si="141"/>
        <v>2</v>
      </c>
      <c r="B9068">
        <v>3014500</v>
      </c>
      <c r="C9068">
        <v>1380</v>
      </c>
      <c r="D9068">
        <v>1501</v>
      </c>
      <c r="E9068"/>
      <c r="F9068" t="s">
        <v>253</v>
      </c>
      <c r="G9068">
        <v>2</v>
      </c>
      <c r="H9068">
        <v>0</v>
      </c>
      <c r="I9068">
        <v>0</v>
      </c>
      <c r="J9068">
        <v>0</v>
      </c>
      <c r="K9068">
        <v>0</v>
      </c>
      <c r="L9068">
        <v>0</v>
      </c>
      <c r="M9068" t="s">
        <v>6789</v>
      </c>
    </row>
    <row r="9069" spans="1:13">
      <c r="A9069" s="13">
        <f t="shared" si="141"/>
        <v>2</v>
      </c>
      <c r="B9069">
        <v>3014501</v>
      </c>
      <c r="C9069">
        <v>1380</v>
      </c>
      <c r="D9069">
        <v>1500</v>
      </c>
      <c r="E9069"/>
      <c r="F9069" t="s">
        <v>1443</v>
      </c>
      <c r="G9069">
        <v>2</v>
      </c>
      <c r="H9069">
        <v>0</v>
      </c>
      <c r="I9069">
        <v>0</v>
      </c>
      <c r="J9069">
        <v>0</v>
      </c>
      <c r="K9069">
        <v>0</v>
      </c>
      <c r="L9069">
        <v>0</v>
      </c>
      <c r="M9069" t="s">
        <v>6790</v>
      </c>
    </row>
    <row r="9070" spans="1:13">
      <c r="A9070" s="13">
        <f t="shared" si="141"/>
        <v>2</v>
      </c>
      <c r="B9070">
        <v>3014552</v>
      </c>
      <c r="C9070">
        <v>1380</v>
      </c>
      <c r="D9070">
        <v>1500</v>
      </c>
      <c r="E9070"/>
      <c r="F9070" t="s">
        <v>253</v>
      </c>
      <c r="G9070">
        <v>2</v>
      </c>
      <c r="H9070">
        <v>0</v>
      </c>
      <c r="I9070">
        <v>0</v>
      </c>
      <c r="J9070">
        <v>0</v>
      </c>
      <c r="K9070">
        <v>0</v>
      </c>
      <c r="L9070">
        <v>0</v>
      </c>
      <c r="M9070" t="s">
        <v>6791</v>
      </c>
    </row>
    <row r="9071" spans="1:13">
      <c r="A9071" s="13">
        <f t="shared" si="141"/>
        <v>2</v>
      </c>
      <c r="B9071">
        <v>3014553</v>
      </c>
      <c r="C9071">
        <v>1380</v>
      </c>
      <c r="D9071">
        <v>1501</v>
      </c>
      <c r="E9071"/>
      <c r="F9071" t="s">
        <v>253</v>
      </c>
      <c r="G9071">
        <v>2</v>
      </c>
      <c r="H9071">
        <v>0</v>
      </c>
      <c r="I9071">
        <v>0</v>
      </c>
      <c r="J9071">
        <v>0</v>
      </c>
      <c r="K9071">
        <v>0</v>
      </c>
      <c r="L9071">
        <v>0</v>
      </c>
      <c r="M9071" t="s">
        <v>6792</v>
      </c>
    </row>
    <row r="9072" spans="1:13">
      <c r="A9072" s="13">
        <f t="shared" si="141"/>
        <v>4</v>
      </c>
      <c r="B9072">
        <v>3014554</v>
      </c>
      <c r="C9072">
        <v>1380</v>
      </c>
      <c r="D9072">
        <v>1501</v>
      </c>
      <c r="E9072"/>
      <c r="F9072" t="s">
        <v>253</v>
      </c>
      <c r="G9072">
        <v>4</v>
      </c>
      <c r="H9072">
        <v>0</v>
      </c>
      <c r="I9072">
        <v>0</v>
      </c>
      <c r="J9072">
        <v>0</v>
      </c>
      <c r="K9072">
        <v>0</v>
      </c>
      <c r="L9072">
        <v>0</v>
      </c>
      <c r="M9072" t="s">
        <v>6793</v>
      </c>
    </row>
    <row r="9073" spans="1:13">
      <c r="A9073" s="13">
        <f t="shared" si="141"/>
        <v>4</v>
      </c>
      <c r="B9073">
        <v>3014555</v>
      </c>
      <c r="C9073">
        <v>1380</v>
      </c>
      <c r="D9073">
        <v>1501</v>
      </c>
      <c r="E9073"/>
      <c r="F9073" t="s">
        <v>253</v>
      </c>
      <c r="G9073">
        <v>4</v>
      </c>
      <c r="H9073">
        <v>0</v>
      </c>
      <c r="I9073">
        <v>0</v>
      </c>
      <c r="J9073">
        <v>0</v>
      </c>
      <c r="K9073">
        <v>0</v>
      </c>
      <c r="L9073">
        <v>0</v>
      </c>
      <c r="M9073" t="s">
        <v>6794</v>
      </c>
    </row>
    <row r="9074" spans="1:13">
      <c r="A9074" s="13">
        <f t="shared" si="141"/>
        <v>2</v>
      </c>
      <c r="B9074">
        <v>3014556</v>
      </c>
      <c r="C9074">
        <v>1380</v>
      </c>
      <c r="D9074">
        <v>1501</v>
      </c>
      <c r="E9074"/>
      <c r="F9074" t="s">
        <v>253</v>
      </c>
      <c r="G9074">
        <v>2</v>
      </c>
      <c r="H9074">
        <v>0</v>
      </c>
      <c r="I9074">
        <v>0</v>
      </c>
      <c r="J9074">
        <v>0</v>
      </c>
      <c r="K9074">
        <v>0</v>
      </c>
      <c r="L9074">
        <v>0</v>
      </c>
      <c r="M9074" t="s">
        <v>6795</v>
      </c>
    </row>
    <row r="9075" spans="1:13">
      <c r="A9075" s="13">
        <f t="shared" si="141"/>
        <v>2</v>
      </c>
      <c r="B9075">
        <v>3014557</v>
      </c>
      <c r="C9075">
        <v>1380</v>
      </c>
      <c r="D9075">
        <v>1500</v>
      </c>
      <c r="E9075"/>
      <c r="F9075" t="s">
        <v>253</v>
      </c>
      <c r="G9075">
        <v>2</v>
      </c>
      <c r="H9075">
        <v>0</v>
      </c>
      <c r="I9075">
        <v>0</v>
      </c>
      <c r="J9075">
        <v>0</v>
      </c>
      <c r="K9075">
        <v>0</v>
      </c>
      <c r="L9075">
        <v>0</v>
      </c>
      <c r="M9075" t="s">
        <v>6796</v>
      </c>
    </row>
    <row r="9076" spans="1:13">
      <c r="A9076" s="13">
        <f t="shared" si="141"/>
        <v>2</v>
      </c>
      <c r="B9076">
        <v>3014558</v>
      </c>
      <c r="C9076">
        <v>1380</v>
      </c>
      <c r="D9076">
        <v>1501</v>
      </c>
      <c r="E9076"/>
      <c r="F9076" t="s">
        <v>253</v>
      </c>
      <c r="G9076">
        <v>2</v>
      </c>
      <c r="H9076">
        <v>0</v>
      </c>
      <c r="I9076">
        <v>0</v>
      </c>
      <c r="J9076">
        <v>0</v>
      </c>
      <c r="K9076">
        <v>0</v>
      </c>
      <c r="L9076">
        <v>0</v>
      </c>
      <c r="M9076" t="s">
        <v>6797</v>
      </c>
    </row>
    <row r="9077" spans="1:13">
      <c r="A9077" s="13">
        <f t="shared" si="141"/>
        <v>4</v>
      </c>
      <c r="B9077">
        <v>3014559</v>
      </c>
      <c r="C9077">
        <v>1380</v>
      </c>
      <c r="D9077">
        <v>1501</v>
      </c>
      <c r="E9077"/>
      <c r="F9077" t="s">
        <v>253</v>
      </c>
      <c r="G9077">
        <v>4</v>
      </c>
      <c r="H9077">
        <v>0</v>
      </c>
      <c r="I9077">
        <v>0</v>
      </c>
      <c r="J9077">
        <v>0</v>
      </c>
      <c r="K9077">
        <v>0</v>
      </c>
      <c r="L9077">
        <v>0</v>
      </c>
      <c r="M9077" t="s">
        <v>6798</v>
      </c>
    </row>
    <row r="9078" spans="1:13">
      <c r="A9078" s="13">
        <f t="shared" si="141"/>
        <v>2</v>
      </c>
      <c r="B9078">
        <v>3014560</v>
      </c>
      <c r="C9078">
        <v>1380</v>
      </c>
      <c r="D9078">
        <v>1501</v>
      </c>
      <c r="E9078"/>
      <c r="F9078" t="s">
        <v>253</v>
      </c>
      <c r="G9078">
        <v>2</v>
      </c>
      <c r="H9078">
        <v>0</v>
      </c>
      <c r="I9078">
        <v>0</v>
      </c>
      <c r="J9078">
        <v>0</v>
      </c>
      <c r="K9078">
        <v>0</v>
      </c>
      <c r="L9078">
        <v>0</v>
      </c>
      <c r="M9078" t="s">
        <v>6799</v>
      </c>
    </row>
    <row r="9079" spans="1:13">
      <c r="A9079" s="13">
        <f t="shared" si="141"/>
        <v>21</v>
      </c>
      <c r="B9079">
        <v>3014561</v>
      </c>
      <c r="C9079">
        <v>1380</v>
      </c>
      <c r="D9079">
        <v>1500</v>
      </c>
      <c r="E9079"/>
      <c r="F9079" t="s">
        <v>253</v>
      </c>
      <c r="G9079">
        <v>21</v>
      </c>
      <c r="H9079">
        <v>0</v>
      </c>
      <c r="I9079">
        <v>0</v>
      </c>
      <c r="J9079">
        <v>0</v>
      </c>
      <c r="K9079">
        <v>0</v>
      </c>
      <c r="L9079">
        <v>0</v>
      </c>
      <c r="M9079" t="s">
        <v>9170</v>
      </c>
    </row>
    <row r="9080" spans="1:13">
      <c r="A9080" s="13">
        <f t="shared" si="141"/>
        <v>1</v>
      </c>
      <c r="B9080">
        <v>3014562</v>
      </c>
      <c r="C9080">
        <v>1380</v>
      </c>
      <c r="D9080">
        <v>1501</v>
      </c>
      <c r="E9080"/>
      <c r="F9080" t="s">
        <v>253</v>
      </c>
      <c r="G9080">
        <v>1</v>
      </c>
      <c r="H9080">
        <v>0</v>
      </c>
      <c r="I9080">
        <v>0</v>
      </c>
      <c r="J9080">
        <v>0</v>
      </c>
      <c r="K9080">
        <v>0</v>
      </c>
      <c r="L9080">
        <v>0</v>
      </c>
      <c r="M9080" t="s">
        <v>6800</v>
      </c>
    </row>
    <row r="9081" spans="1:13">
      <c r="A9081" s="13">
        <f t="shared" si="141"/>
        <v>2</v>
      </c>
      <c r="B9081">
        <v>3014563</v>
      </c>
      <c r="C9081">
        <v>1380</v>
      </c>
      <c r="D9081">
        <v>1501</v>
      </c>
      <c r="E9081"/>
      <c r="F9081" t="s">
        <v>253</v>
      </c>
      <c r="G9081">
        <v>2</v>
      </c>
      <c r="H9081">
        <v>0</v>
      </c>
      <c r="I9081">
        <v>0</v>
      </c>
      <c r="J9081">
        <v>0</v>
      </c>
      <c r="K9081">
        <v>0</v>
      </c>
      <c r="L9081">
        <v>0</v>
      </c>
      <c r="M9081" t="s">
        <v>6801</v>
      </c>
    </row>
    <row r="9082" spans="1:13">
      <c r="A9082" s="13">
        <f t="shared" si="141"/>
        <v>1</v>
      </c>
      <c r="B9082">
        <v>3014564</v>
      </c>
      <c r="C9082">
        <v>1380</v>
      </c>
      <c r="D9082">
        <v>1500</v>
      </c>
      <c r="E9082"/>
      <c r="F9082" t="s">
        <v>253</v>
      </c>
      <c r="G9082">
        <v>1</v>
      </c>
      <c r="H9082">
        <v>0</v>
      </c>
      <c r="I9082">
        <v>0</v>
      </c>
      <c r="J9082">
        <v>0</v>
      </c>
      <c r="K9082">
        <v>0</v>
      </c>
      <c r="L9082">
        <v>0</v>
      </c>
      <c r="M9082" t="s">
        <v>6802</v>
      </c>
    </row>
    <row r="9083" spans="1:13">
      <c r="A9083" s="13">
        <f t="shared" si="141"/>
        <v>1</v>
      </c>
      <c r="B9083">
        <v>3014565</v>
      </c>
      <c r="C9083">
        <v>1380</v>
      </c>
      <c r="D9083">
        <v>1500</v>
      </c>
      <c r="E9083"/>
      <c r="F9083" t="s">
        <v>253</v>
      </c>
      <c r="G9083">
        <v>1</v>
      </c>
      <c r="H9083">
        <v>0</v>
      </c>
      <c r="I9083">
        <v>0</v>
      </c>
      <c r="J9083">
        <v>0</v>
      </c>
      <c r="K9083">
        <v>0</v>
      </c>
      <c r="L9083">
        <v>0</v>
      </c>
      <c r="M9083" t="s">
        <v>6803</v>
      </c>
    </row>
    <row r="9084" spans="1:13">
      <c r="A9084" s="13">
        <f t="shared" si="141"/>
        <v>1</v>
      </c>
      <c r="B9084">
        <v>3014566</v>
      </c>
      <c r="C9084">
        <v>1380</v>
      </c>
      <c r="D9084">
        <v>1500</v>
      </c>
      <c r="E9084"/>
      <c r="F9084" t="s">
        <v>253</v>
      </c>
      <c r="G9084">
        <v>1</v>
      </c>
      <c r="H9084">
        <v>0</v>
      </c>
      <c r="I9084">
        <v>0</v>
      </c>
      <c r="J9084">
        <v>0</v>
      </c>
      <c r="K9084">
        <v>0</v>
      </c>
      <c r="L9084">
        <v>0</v>
      </c>
      <c r="M9084" t="s">
        <v>6804</v>
      </c>
    </row>
    <row r="9085" spans="1:13">
      <c r="A9085" s="13">
        <f t="shared" si="141"/>
        <v>1</v>
      </c>
      <c r="B9085">
        <v>3014567</v>
      </c>
      <c r="C9085">
        <v>1380</v>
      </c>
      <c r="D9085">
        <v>1500</v>
      </c>
      <c r="E9085"/>
      <c r="F9085" t="s">
        <v>253</v>
      </c>
      <c r="G9085">
        <v>1</v>
      </c>
      <c r="H9085">
        <v>0</v>
      </c>
      <c r="I9085">
        <v>0</v>
      </c>
      <c r="J9085">
        <v>0</v>
      </c>
      <c r="K9085">
        <v>0</v>
      </c>
      <c r="L9085">
        <v>0</v>
      </c>
      <c r="M9085" t="s">
        <v>8599</v>
      </c>
    </row>
    <row r="9086" spans="1:13">
      <c r="A9086" s="13">
        <f t="shared" si="141"/>
        <v>11</v>
      </c>
      <c r="B9086">
        <v>3014570</v>
      </c>
      <c r="C9086">
        <v>1380</v>
      </c>
      <c r="D9086">
        <v>1500</v>
      </c>
      <c r="E9086"/>
      <c r="F9086" t="s">
        <v>253</v>
      </c>
      <c r="G9086">
        <v>11</v>
      </c>
      <c r="H9086">
        <v>0</v>
      </c>
      <c r="I9086">
        <v>0</v>
      </c>
      <c r="J9086">
        <v>0</v>
      </c>
      <c r="K9086">
        <v>0</v>
      </c>
      <c r="L9086">
        <v>0</v>
      </c>
      <c r="M9086" t="s">
        <v>6805</v>
      </c>
    </row>
    <row r="9087" spans="1:13">
      <c r="A9087" s="13">
        <f t="shared" si="141"/>
        <v>38</v>
      </c>
      <c r="B9087">
        <v>3014572</v>
      </c>
      <c r="C9087">
        <v>1380</v>
      </c>
      <c r="D9087">
        <v>1500</v>
      </c>
      <c r="E9087"/>
      <c r="F9087" t="s">
        <v>253</v>
      </c>
      <c r="G9087">
        <v>38</v>
      </c>
      <c r="H9087">
        <v>0</v>
      </c>
      <c r="I9087">
        <v>0</v>
      </c>
      <c r="J9087">
        <v>0</v>
      </c>
      <c r="K9087">
        <v>0</v>
      </c>
      <c r="L9087">
        <v>0</v>
      </c>
      <c r="M9087" t="s">
        <v>6806</v>
      </c>
    </row>
    <row r="9088" spans="1:13">
      <c r="A9088" s="13">
        <f t="shared" si="141"/>
        <v>70</v>
      </c>
      <c r="B9088">
        <v>3014573</v>
      </c>
      <c r="C9088">
        <v>1380</v>
      </c>
      <c r="D9088">
        <v>1500</v>
      </c>
      <c r="E9088"/>
      <c r="F9088" t="s">
        <v>253</v>
      </c>
      <c r="G9088">
        <v>70</v>
      </c>
      <c r="H9088">
        <v>0</v>
      </c>
      <c r="I9088">
        <v>0</v>
      </c>
      <c r="J9088">
        <v>0</v>
      </c>
      <c r="K9088">
        <v>0</v>
      </c>
      <c r="L9088">
        <v>0</v>
      </c>
      <c r="M9088" t="s">
        <v>6807</v>
      </c>
    </row>
    <row r="9089" spans="1:13">
      <c r="A9089" s="13">
        <f t="shared" si="141"/>
        <v>14</v>
      </c>
      <c r="B9089">
        <v>3014574</v>
      </c>
      <c r="C9089">
        <v>1380</v>
      </c>
      <c r="D9089">
        <v>1500</v>
      </c>
      <c r="E9089"/>
      <c r="F9089" t="s">
        <v>253</v>
      </c>
      <c r="G9089">
        <v>14</v>
      </c>
      <c r="H9089">
        <v>0</v>
      </c>
      <c r="I9089">
        <v>0</v>
      </c>
      <c r="J9089">
        <v>0</v>
      </c>
      <c r="K9089">
        <v>0</v>
      </c>
      <c r="L9089">
        <v>0</v>
      </c>
      <c r="M9089" t="s">
        <v>6808</v>
      </c>
    </row>
    <row r="9090" spans="1:13">
      <c r="A9090" s="13">
        <f t="shared" si="141"/>
        <v>1</v>
      </c>
      <c r="B9090">
        <v>3014575</v>
      </c>
      <c r="C9090">
        <v>1400</v>
      </c>
      <c r="D9090">
        <v>1500</v>
      </c>
      <c r="E9090"/>
      <c r="F9090" t="s">
        <v>253</v>
      </c>
      <c r="G9090">
        <v>1</v>
      </c>
      <c r="H9090">
        <v>0</v>
      </c>
      <c r="I9090">
        <v>0</v>
      </c>
      <c r="J9090">
        <v>0</v>
      </c>
      <c r="K9090">
        <v>0</v>
      </c>
      <c r="L9090">
        <v>0</v>
      </c>
      <c r="M9090" t="s">
        <v>6809</v>
      </c>
    </row>
    <row r="9091" spans="1:13">
      <c r="A9091" s="13">
        <f t="shared" ref="A9091:A9154" si="142">G9091+H9091+I9091</f>
        <v>1</v>
      </c>
      <c r="B9091">
        <v>3014576</v>
      </c>
      <c r="C9091">
        <v>1400</v>
      </c>
      <c r="D9091">
        <v>1500</v>
      </c>
      <c r="E9091"/>
      <c r="F9091" t="s">
        <v>253</v>
      </c>
      <c r="G9091">
        <v>1</v>
      </c>
      <c r="H9091">
        <v>0</v>
      </c>
      <c r="I9091">
        <v>0</v>
      </c>
      <c r="J9091">
        <v>0</v>
      </c>
      <c r="K9091">
        <v>0</v>
      </c>
      <c r="L9091">
        <v>0</v>
      </c>
      <c r="M9091" t="s">
        <v>6810</v>
      </c>
    </row>
    <row r="9092" spans="1:13">
      <c r="A9092" s="13">
        <f t="shared" si="142"/>
        <v>1</v>
      </c>
      <c r="B9092">
        <v>3014577</v>
      </c>
      <c r="C9092">
        <v>1400</v>
      </c>
      <c r="D9092">
        <v>1500</v>
      </c>
      <c r="E9092"/>
      <c r="F9092" t="s">
        <v>253</v>
      </c>
      <c r="G9092">
        <v>1</v>
      </c>
      <c r="H9092">
        <v>0</v>
      </c>
      <c r="I9092">
        <v>0</v>
      </c>
      <c r="J9092">
        <v>0</v>
      </c>
      <c r="K9092">
        <v>0</v>
      </c>
      <c r="L9092">
        <v>0</v>
      </c>
      <c r="M9092" t="s">
        <v>6811</v>
      </c>
    </row>
    <row r="9093" spans="1:13">
      <c r="A9093" s="13">
        <f t="shared" si="142"/>
        <v>1</v>
      </c>
      <c r="B9093">
        <v>3014578</v>
      </c>
      <c r="C9093">
        <v>1400</v>
      </c>
      <c r="D9093">
        <v>1500</v>
      </c>
      <c r="E9093"/>
      <c r="F9093" t="s">
        <v>253</v>
      </c>
      <c r="G9093">
        <v>1</v>
      </c>
      <c r="H9093">
        <v>0</v>
      </c>
      <c r="I9093">
        <v>0</v>
      </c>
      <c r="J9093">
        <v>0</v>
      </c>
      <c r="K9093">
        <v>0</v>
      </c>
      <c r="L9093">
        <v>0</v>
      </c>
      <c r="M9093" t="s">
        <v>6812</v>
      </c>
    </row>
    <row r="9094" spans="1:13">
      <c r="A9094" s="13">
        <f t="shared" si="142"/>
        <v>1</v>
      </c>
      <c r="B9094">
        <v>3014579</v>
      </c>
      <c r="C9094">
        <v>1400</v>
      </c>
      <c r="D9094">
        <v>1500</v>
      </c>
      <c r="E9094"/>
      <c r="F9094" t="s">
        <v>253</v>
      </c>
      <c r="G9094">
        <v>1</v>
      </c>
      <c r="H9094">
        <v>0</v>
      </c>
      <c r="I9094">
        <v>0</v>
      </c>
      <c r="J9094">
        <v>0</v>
      </c>
      <c r="K9094">
        <v>0</v>
      </c>
      <c r="L9094">
        <v>0</v>
      </c>
      <c r="M9094" t="s">
        <v>6813</v>
      </c>
    </row>
    <row r="9095" spans="1:13">
      <c r="A9095" s="13">
        <f t="shared" si="142"/>
        <v>1</v>
      </c>
      <c r="B9095">
        <v>3014580</v>
      </c>
      <c r="C9095">
        <v>1400</v>
      </c>
      <c r="D9095">
        <v>1500</v>
      </c>
      <c r="E9095"/>
      <c r="F9095" t="s">
        <v>253</v>
      </c>
      <c r="G9095">
        <v>1</v>
      </c>
      <c r="H9095">
        <v>0</v>
      </c>
      <c r="I9095">
        <v>0</v>
      </c>
      <c r="J9095">
        <v>0</v>
      </c>
      <c r="K9095">
        <v>0</v>
      </c>
      <c r="L9095">
        <v>0</v>
      </c>
      <c r="M9095" t="s">
        <v>8652</v>
      </c>
    </row>
    <row r="9096" spans="1:13">
      <c r="A9096" s="13">
        <f t="shared" si="142"/>
        <v>1</v>
      </c>
      <c r="B9096">
        <v>3014581</v>
      </c>
      <c r="C9096">
        <v>1400</v>
      </c>
      <c r="D9096">
        <v>1500</v>
      </c>
      <c r="E9096"/>
      <c r="F9096" t="s">
        <v>253</v>
      </c>
      <c r="G9096">
        <v>1</v>
      </c>
      <c r="H9096">
        <v>0</v>
      </c>
      <c r="I9096">
        <v>0</v>
      </c>
      <c r="J9096">
        <v>0</v>
      </c>
      <c r="K9096">
        <v>0</v>
      </c>
      <c r="L9096">
        <v>0</v>
      </c>
      <c r="M9096" t="s">
        <v>8963</v>
      </c>
    </row>
    <row r="9097" spans="1:13">
      <c r="A9097" s="13">
        <f t="shared" si="142"/>
        <v>2</v>
      </c>
      <c r="B9097">
        <v>3014582</v>
      </c>
      <c r="C9097">
        <v>1400</v>
      </c>
      <c r="D9097">
        <v>1500</v>
      </c>
      <c r="E9097"/>
      <c r="F9097" t="s">
        <v>253</v>
      </c>
      <c r="G9097">
        <v>2</v>
      </c>
      <c r="H9097">
        <v>0</v>
      </c>
      <c r="I9097">
        <v>0</v>
      </c>
      <c r="J9097">
        <v>0</v>
      </c>
      <c r="K9097">
        <v>0</v>
      </c>
      <c r="L9097">
        <v>0</v>
      </c>
      <c r="M9097" t="s">
        <v>6814</v>
      </c>
    </row>
    <row r="9098" spans="1:13">
      <c r="A9098" s="13">
        <f t="shared" si="142"/>
        <v>1</v>
      </c>
      <c r="B9098">
        <v>3014583</v>
      </c>
      <c r="C9098">
        <v>1400</v>
      </c>
      <c r="D9098">
        <v>1500</v>
      </c>
      <c r="E9098"/>
      <c r="F9098" t="s">
        <v>253</v>
      </c>
      <c r="G9098">
        <v>1</v>
      </c>
      <c r="H9098">
        <v>0</v>
      </c>
      <c r="I9098">
        <v>0</v>
      </c>
      <c r="J9098">
        <v>0</v>
      </c>
      <c r="K9098">
        <v>0</v>
      </c>
      <c r="L9098">
        <v>0</v>
      </c>
      <c r="M9098" t="s">
        <v>6815</v>
      </c>
    </row>
    <row r="9099" spans="1:13">
      <c r="A9099" s="13">
        <f t="shared" si="142"/>
        <v>1</v>
      </c>
      <c r="B9099">
        <v>3014584</v>
      </c>
      <c r="C9099">
        <v>1400</v>
      </c>
      <c r="D9099">
        <v>1500</v>
      </c>
      <c r="E9099"/>
      <c r="F9099" t="s">
        <v>253</v>
      </c>
      <c r="G9099">
        <v>1</v>
      </c>
      <c r="H9099">
        <v>0</v>
      </c>
      <c r="I9099">
        <v>0</v>
      </c>
      <c r="J9099">
        <v>0</v>
      </c>
      <c r="K9099">
        <v>0</v>
      </c>
      <c r="L9099">
        <v>0</v>
      </c>
      <c r="M9099" t="s">
        <v>6816</v>
      </c>
    </row>
    <row r="9100" spans="1:13">
      <c r="A9100" s="13">
        <f t="shared" si="142"/>
        <v>3</v>
      </c>
      <c r="B9100">
        <v>3014585</v>
      </c>
      <c r="C9100">
        <v>1400</v>
      </c>
      <c r="D9100">
        <v>1500</v>
      </c>
      <c r="E9100"/>
      <c r="F9100" t="s">
        <v>253</v>
      </c>
      <c r="G9100">
        <v>3</v>
      </c>
      <c r="H9100">
        <v>0</v>
      </c>
      <c r="I9100">
        <v>0</v>
      </c>
      <c r="J9100">
        <v>0</v>
      </c>
      <c r="K9100">
        <v>0</v>
      </c>
      <c r="L9100">
        <v>0</v>
      </c>
      <c r="M9100" t="s">
        <v>6817</v>
      </c>
    </row>
    <row r="9101" spans="1:13">
      <c r="A9101" s="13">
        <f t="shared" si="142"/>
        <v>1</v>
      </c>
      <c r="B9101">
        <v>3014586</v>
      </c>
      <c r="C9101">
        <v>1400</v>
      </c>
      <c r="D9101">
        <v>1500</v>
      </c>
      <c r="E9101"/>
      <c r="F9101" t="s">
        <v>253</v>
      </c>
      <c r="G9101">
        <v>1</v>
      </c>
      <c r="H9101">
        <v>0</v>
      </c>
      <c r="I9101">
        <v>0</v>
      </c>
      <c r="J9101">
        <v>0</v>
      </c>
      <c r="K9101">
        <v>0</v>
      </c>
      <c r="L9101">
        <v>0</v>
      </c>
      <c r="M9101" t="s">
        <v>6818</v>
      </c>
    </row>
    <row r="9102" spans="1:13">
      <c r="A9102" s="13">
        <f t="shared" si="142"/>
        <v>2</v>
      </c>
      <c r="B9102">
        <v>3014587</v>
      </c>
      <c r="C9102">
        <v>1400</v>
      </c>
      <c r="D9102">
        <v>1500</v>
      </c>
      <c r="E9102"/>
      <c r="F9102" t="s">
        <v>253</v>
      </c>
      <c r="G9102">
        <v>2</v>
      </c>
      <c r="H9102">
        <v>0</v>
      </c>
      <c r="I9102">
        <v>0</v>
      </c>
      <c r="J9102">
        <v>0</v>
      </c>
      <c r="K9102">
        <v>0</v>
      </c>
      <c r="L9102">
        <v>0</v>
      </c>
      <c r="M9102" t="s">
        <v>6819</v>
      </c>
    </row>
    <row r="9103" spans="1:13">
      <c r="A9103" s="13">
        <f t="shared" si="142"/>
        <v>2</v>
      </c>
      <c r="B9103">
        <v>3014588</v>
      </c>
      <c r="C9103">
        <v>1400</v>
      </c>
      <c r="D9103">
        <v>1500</v>
      </c>
      <c r="E9103"/>
      <c r="F9103" t="s">
        <v>253</v>
      </c>
      <c r="G9103">
        <v>2</v>
      </c>
      <c r="H9103">
        <v>0</v>
      </c>
      <c r="I9103">
        <v>0</v>
      </c>
      <c r="J9103">
        <v>0</v>
      </c>
      <c r="K9103">
        <v>0</v>
      </c>
      <c r="L9103">
        <v>0</v>
      </c>
      <c r="M9103" t="s">
        <v>6820</v>
      </c>
    </row>
    <row r="9104" spans="1:13">
      <c r="A9104" s="13">
        <f t="shared" si="142"/>
        <v>2</v>
      </c>
      <c r="B9104">
        <v>3014589</v>
      </c>
      <c r="C9104">
        <v>1400</v>
      </c>
      <c r="D9104">
        <v>1500</v>
      </c>
      <c r="E9104"/>
      <c r="F9104" t="s">
        <v>253</v>
      </c>
      <c r="G9104">
        <v>2</v>
      </c>
      <c r="H9104">
        <v>0</v>
      </c>
      <c r="I9104">
        <v>0</v>
      </c>
      <c r="J9104">
        <v>0</v>
      </c>
      <c r="K9104">
        <v>0</v>
      </c>
      <c r="L9104">
        <v>0</v>
      </c>
      <c r="M9104" t="s">
        <v>6821</v>
      </c>
    </row>
    <row r="9105" spans="1:13">
      <c r="A9105" s="13">
        <f t="shared" si="142"/>
        <v>2</v>
      </c>
      <c r="B9105">
        <v>3014590</v>
      </c>
      <c r="C9105">
        <v>1400</v>
      </c>
      <c r="D9105">
        <v>1500</v>
      </c>
      <c r="E9105"/>
      <c r="F9105" t="s">
        <v>253</v>
      </c>
      <c r="G9105">
        <v>2</v>
      </c>
      <c r="H9105">
        <v>0</v>
      </c>
      <c r="I9105">
        <v>0</v>
      </c>
      <c r="J9105">
        <v>0</v>
      </c>
      <c r="K9105">
        <v>0</v>
      </c>
      <c r="L9105">
        <v>0</v>
      </c>
      <c r="M9105" t="s">
        <v>6822</v>
      </c>
    </row>
    <row r="9106" spans="1:13">
      <c r="A9106" s="13">
        <f t="shared" si="142"/>
        <v>2</v>
      </c>
      <c r="B9106">
        <v>3014591</v>
      </c>
      <c r="C9106">
        <v>1400</v>
      </c>
      <c r="D9106">
        <v>1500</v>
      </c>
      <c r="E9106"/>
      <c r="F9106" t="s">
        <v>253</v>
      </c>
      <c r="G9106">
        <v>2</v>
      </c>
      <c r="H9106">
        <v>0</v>
      </c>
      <c r="I9106">
        <v>0</v>
      </c>
      <c r="J9106">
        <v>0</v>
      </c>
      <c r="K9106">
        <v>0</v>
      </c>
      <c r="L9106">
        <v>0</v>
      </c>
      <c r="M9106" t="s">
        <v>6823</v>
      </c>
    </row>
    <row r="9107" spans="1:13">
      <c r="A9107" s="13">
        <f t="shared" si="142"/>
        <v>1</v>
      </c>
      <c r="B9107">
        <v>3014592</v>
      </c>
      <c r="C9107">
        <v>1400</v>
      </c>
      <c r="D9107">
        <v>1500</v>
      </c>
      <c r="E9107"/>
      <c r="F9107" t="s">
        <v>253</v>
      </c>
      <c r="G9107">
        <v>1</v>
      </c>
      <c r="H9107">
        <v>0</v>
      </c>
      <c r="I9107">
        <v>0</v>
      </c>
      <c r="J9107">
        <v>0</v>
      </c>
      <c r="K9107">
        <v>0</v>
      </c>
      <c r="L9107">
        <v>0</v>
      </c>
      <c r="M9107" t="s">
        <v>6824</v>
      </c>
    </row>
    <row r="9108" spans="1:13">
      <c r="A9108" s="13">
        <f t="shared" si="142"/>
        <v>1</v>
      </c>
      <c r="B9108">
        <v>3014593</v>
      </c>
      <c r="C9108">
        <v>1400</v>
      </c>
      <c r="D9108">
        <v>1500</v>
      </c>
      <c r="E9108"/>
      <c r="F9108" t="s">
        <v>253</v>
      </c>
      <c r="G9108">
        <v>1</v>
      </c>
      <c r="H9108">
        <v>0</v>
      </c>
      <c r="I9108">
        <v>0</v>
      </c>
      <c r="J9108">
        <v>0</v>
      </c>
      <c r="K9108">
        <v>0</v>
      </c>
      <c r="L9108">
        <v>0</v>
      </c>
      <c r="M9108" t="s">
        <v>6825</v>
      </c>
    </row>
    <row r="9109" spans="1:13">
      <c r="A9109" s="13">
        <f t="shared" si="142"/>
        <v>2</v>
      </c>
      <c r="B9109">
        <v>3014594</v>
      </c>
      <c r="C9109">
        <v>1400</v>
      </c>
      <c r="D9109">
        <v>1500</v>
      </c>
      <c r="E9109"/>
      <c r="F9109" t="s">
        <v>253</v>
      </c>
      <c r="G9109">
        <v>2</v>
      </c>
      <c r="H9109">
        <v>0</v>
      </c>
      <c r="I9109">
        <v>0</v>
      </c>
      <c r="J9109">
        <v>0</v>
      </c>
      <c r="K9109">
        <v>0</v>
      </c>
      <c r="L9109">
        <v>0</v>
      </c>
      <c r="M9109" t="s">
        <v>6826</v>
      </c>
    </row>
    <row r="9110" spans="1:13">
      <c r="A9110" s="13">
        <f t="shared" si="142"/>
        <v>1</v>
      </c>
      <c r="B9110">
        <v>3014595</v>
      </c>
      <c r="C9110">
        <v>1400</v>
      </c>
      <c r="D9110">
        <v>1500</v>
      </c>
      <c r="E9110"/>
      <c r="F9110" t="s">
        <v>253</v>
      </c>
      <c r="G9110">
        <v>1</v>
      </c>
      <c r="H9110">
        <v>0</v>
      </c>
      <c r="I9110">
        <v>0</v>
      </c>
      <c r="J9110">
        <v>0</v>
      </c>
      <c r="K9110">
        <v>0</v>
      </c>
      <c r="L9110">
        <v>0</v>
      </c>
      <c r="M9110" t="s">
        <v>6827</v>
      </c>
    </row>
    <row r="9111" spans="1:13">
      <c r="A9111" s="13">
        <f t="shared" si="142"/>
        <v>4</v>
      </c>
      <c r="B9111">
        <v>3014596</v>
      </c>
      <c r="C9111">
        <v>1400</v>
      </c>
      <c r="D9111">
        <v>1500</v>
      </c>
      <c r="E9111"/>
      <c r="F9111" t="s">
        <v>253</v>
      </c>
      <c r="G9111">
        <v>4</v>
      </c>
      <c r="H9111">
        <v>0</v>
      </c>
      <c r="I9111">
        <v>0</v>
      </c>
      <c r="J9111">
        <v>0</v>
      </c>
      <c r="K9111">
        <v>0</v>
      </c>
      <c r="L9111">
        <v>0</v>
      </c>
      <c r="M9111" t="s">
        <v>6828</v>
      </c>
    </row>
    <row r="9112" spans="1:13">
      <c r="A9112" s="13">
        <f t="shared" si="142"/>
        <v>2</v>
      </c>
      <c r="B9112">
        <v>3014597</v>
      </c>
      <c r="C9112">
        <v>1400</v>
      </c>
      <c r="D9112">
        <v>1500</v>
      </c>
      <c r="E9112"/>
      <c r="F9112" t="s">
        <v>253</v>
      </c>
      <c r="G9112">
        <v>2</v>
      </c>
      <c r="H9112">
        <v>0</v>
      </c>
      <c r="I9112">
        <v>0</v>
      </c>
      <c r="J9112">
        <v>0</v>
      </c>
      <c r="K9112">
        <v>0</v>
      </c>
      <c r="L9112">
        <v>0</v>
      </c>
      <c r="M9112" t="s">
        <v>6829</v>
      </c>
    </row>
    <row r="9113" spans="1:13">
      <c r="A9113" s="13">
        <f t="shared" si="142"/>
        <v>2</v>
      </c>
      <c r="B9113">
        <v>3014598</v>
      </c>
      <c r="C9113">
        <v>1400</v>
      </c>
      <c r="D9113">
        <v>1500</v>
      </c>
      <c r="E9113"/>
      <c r="F9113" t="s">
        <v>253</v>
      </c>
      <c r="G9113">
        <v>2</v>
      </c>
      <c r="H9113">
        <v>0</v>
      </c>
      <c r="I9113">
        <v>0</v>
      </c>
      <c r="J9113">
        <v>0</v>
      </c>
      <c r="K9113">
        <v>0</v>
      </c>
      <c r="L9113">
        <v>0</v>
      </c>
      <c r="M9113" t="s">
        <v>6830</v>
      </c>
    </row>
    <row r="9114" spans="1:13">
      <c r="A9114" s="13">
        <f t="shared" si="142"/>
        <v>1</v>
      </c>
      <c r="B9114">
        <v>3014599</v>
      </c>
      <c r="C9114">
        <v>1400</v>
      </c>
      <c r="D9114">
        <v>1500</v>
      </c>
      <c r="E9114"/>
      <c r="F9114" t="s">
        <v>253</v>
      </c>
      <c r="G9114">
        <v>1</v>
      </c>
      <c r="H9114">
        <v>0</v>
      </c>
      <c r="I9114">
        <v>0</v>
      </c>
      <c r="J9114">
        <v>0</v>
      </c>
      <c r="K9114">
        <v>0</v>
      </c>
      <c r="L9114">
        <v>0</v>
      </c>
      <c r="M9114" t="s">
        <v>6831</v>
      </c>
    </row>
    <row r="9115" spans="1:13">
      <c r="A9115" s="13">
        <f t="shared" si="142"/>
        <v>2</v>
      </c>
      <c r="B9115">
        <v>3014600</v>
      </c>
      <c r="C9115">
        <v>1400</v>
      </c>
      <c r="D9115">
        <v>1500</v>
      </c>
      <c r="E9115"/>
      <c r="F9115" t="s">
        <v>253</v>
      </c>
      <c r="G9115">
        <v>2</v>
      </c>
      <c r="H9115">
        <v>0</v>
      </c>
      <c r="I9115">
        <v>0</v>
      </c>
      <c r="J9115">
        <v>0</v>
      </c>
      <c r="K9115">
        <v>0</v>
      </c>
      <c r="L9115">
        <v>0</v>
      </c>
      <c r="M9115" t="s">
        <v>6832</v>
      </c>
    </row>
    <row r="9116" spans="1:13">
      <c r="A9116" s="13">
        <f t="shared" si="142"/>
        <v>1</v>
      </c>
      <c r="B9116">
        <v>3014601</v>
      </c>
      <c r="C9116">
        <v>1400</v>
      </c>
      <c r="D9116">
        <v>1500</v>
      </c>
      <c r="E9116"/>
      <c r="F9116" t="s">
        <v>253</v>
      </c>
      <c r="G9116">
        <v>1</v>
      </c>
      <c r="H9116">
        <v>0</v>
      </c>
      <c r="I9116">
        <v>0</v>
      </c>
      <c r="J9116">
        <v>0</v>
      </c>
      <c r="K9116">
        <v>0</v>
      </c>
      <c r="L9116">
        <v>0</v>
      </c>
      <c r="M9116" t="s">
        <v>6833</v>
      </c>
    </row>
    <row r="9117" spans="1:13">
      <c r="A9117" s="13">
        <f t="shared" si="142"/>
        <v>1</v>
      </c>
      <c r="B9117">
        <v>3014602</v>
      </c>
      <c r="C9117">
        <v>1400</v>
      </c>
      <c r="D9117">
        <v>1500</v>
      </c>
      <c r="E9117"/>
      <c r="F9117" t="s">
        <v>253</v>
      </c>
      <c r="G9117">
        <v>1</v>
      </c>
      <c r="H9117">
        <v>0</v>
      </c>
      <c r="I9117">
        <v>0</v>
      </c>
      <c r="J9117">
        <v>0</v>
      </c>
      <c r="K9117">
        <v>0</v>
      </c>
      <c r="L9117">
        <v>0</v>
      </c>
      <c r="M9117" t="s">
        <v>6834</v>
      </c>
    </row>
    <row r="9118" spans="1:13">
      <c r="A9118" s="13">
        <f t="shared" si="142"/>
        <v>1</v>
      </c>
      <c r="B9118">
        <v>3014603</v>
      </c>
      <c r="C9118">
        <v>1380</v>
      </c>
      <c r="D9118">
        <v>1500</v>
      </c>
      <c r="E9118"/>
      <c r="F9118" t="s">
        <v>253</v>
      </c>
      <c r="G9118">
        <v>1</v>
      </c>
      <c r="H9118">
        <v>0</v>
      </c>
      <c r="I9118">
        <v>0</v>
      </c>
      <c r="J9118">
        <v>0</v>
      </c>
      <c r="K9118">
        <v>0</v>
      </c>
      <c r="L9118">
        <v>0</v>
      </c>
      <c r="M9118" t="s">
        <v>6835</v>
      </c>
    </row>
    <row r="9119" spans="1:13">
      <c r="A9119" s="13">
        <f t="shared" si="142"/>
        <v>1</v>
      </c>
      <c r="B9119">
        <v>3014604</v>
      </c>
      <c r="C9119">
        <v>1380</v>
      </c>
      <c r="D9119">
        <v>1500</v>
      </c>
      <c r="E9119"/>
      <c r="F9119" t="s">
        <v>253</v>
      </c>
      <c r="G9119">
        <v>1</v>
      </c>
      <c r="H9119">
        <v>0</v>
      </c>
      <c r="I9119">
        <v>0</v>
      </c>
      <c r="J9119">
        <v>0</v>
      </c>
      <c r="K9119">
        <v>0</v>
      </c>
      <c r="L9119">
        <v>0</v>
      </c>
      <c r="M9119" t="s">
        <v>9247</v>
      </c>
    </row>
    <row r="9120" spans="1:13">
      <c r="A9120" s="13">
        <f t="shared" si="142"/>
        <v>1</v>
      </c>
      <c r="B9120">
        <v>3014605</v>
      </c>
      <c r="C9120">
        <v>1380</v>
      </c>
      <c r="D9120">
        <v>1500</v>
      </c>
      <c r="E9120"/>
      <c r="F9120" t="s">
        <v>253</v>
      </c>
      <c r="G9120">
        <v>1</v>
      </c>
      <c r="H9120">
        <v>0</v>
      </c>
      <c r="I9120">
        <v>0</v>
      </c>
      <c r="J9120">
        <v>0</v>
      </c>
      <c r="K9120">
        <v>0</v>
      </c>
      <c r="L9120">
        <v>0</v>
      </c>
      <c r="M9120" t="s">
        <v>6836</v>
      </c>
    </row>
    <row r="9121" spans="1:13">
      <c r="A9121" s="13">
        <f t="shared" si="142"/>
        <v>2</v>
      </c>
      <c r="B9121">
        <v>3014606</v>
      </c>
      <c r="C9121">
        <v>1380</v>
      </c>
      <c r="D9121">
        <v>1501</v>
      </c>
      <c r="E9121"/>
      <c r="F9121" t="s">
        <v>253</v>
      </c>
      <c r="G9121">
        <v>2</v>
      </c>
      <c r="H9121">
        <v>0</v>
      </c>
      <c r="I9121">
        <v>0</v>
      </c>
      <c r="J9121">
        <v>0</v>
      </c>
      <c r="K9121">
        <v>0</v>
      </c>
      <c r="L9121">
        <v>0</v>
      </c>
      <c r="M9121" t="s">
        <v>6837</v>
      </c>
    </row>
    <row r="9122" spans="1:13">
      <c r="A9122" s="13">
        <f t="shared" si="142"/>
        <v>2</v>
      </c>
      <c r="B9122">
        <v>3014607</v>
      </c>
      <c r="C9122">
        <v>1380</v>
      </c>
      <c r="D9122">
        <v>1500</v>
      </c>
      <c r="E9122"/>
      <c r="F9122" t="s">
        <v>253</v>
      </c>
      <c r="G9122">
        <v>2</v>
      </c>
      <c r="H9122">
        <v>0</v>
      </c>
      <c r="I9122">
        <v>0</v>
      </c>
      <c r="J9122">
        <v>0</v>
      </c>
      <c r="K9122">
        <v>0</v>
      </c>
      <c r="L9122">
        <v>0</v>
      </c>
      <c r="M9122" t="s">
        <v>9110</v>
      </c>
    </row>
    <row r="9123" spans="1:13">
      <c r="A9123" s="13">
        <f t="shared" si="142"/>
        <v>1</v>
      </c>
      <c r="B9123">
        <v>3014608</v>
      </c>
      <c r="C9123">
        <v>1380</v>
      </c>
      <c r="D9123">
        <v>1500</v>
      </c>
      <c r="E9123"/>
      <c r="F9123" t="s">
        <v>253</v>
      </c>
      <c r="G9123">
        <v>1</v>
      </c>
      <c r="H9123">
        <v>0</v>
      </c>
      <c r="I9123">
        <v>0</v>
      </c>
      <c r="J9123">
        <v>0</v>
      </c>
      <c r="K9123">
        <v>0</v>
      </c>
      <c r="L9123">
        <v>0</v>
      </c>
      <c r="M9123" t="s">
        <v>9276</v>
      </c>
    </row>
    <row r="9124" spans="1:13">
      <c r="A9124" s="13">
        <f t="shared" si="142"/>
        <v>1</v>
      </c>
      <c r="B9124">
        <v>3014609</v>
      </c>
      <c r="C9124">
        <v>1380</v>
      </c>
      <c r="D9124">
        <v>1501</v>
      </c>
      <c r="E9124"/>
      <c r="F9124" t="s">
        <v>253</v>
      </c>
      <c r="G9124">
        <v>1</v>
      </c>
      <c r="H9124">
        <v>0</v>
      </c>
      <c r="I9124">
        <v>0</v>
      </c>
      <c r="J9124">
        <v>0</v>
      </c>
      <c r="K9124">
        <v>0</v>
      </c>
      <c r="L9124">
        <v>0</v>
      </c>
      <c r="M9124" t="s">
        <v>6838</v>
      </c>
    </row>
    <row r="9125" spans="1:13">
      <c r="A9125" s="13">
        <f t="shared" si="142"/>
        <v>1</v>
      </c>
      <c r="B9125">
        <v>3014610</v>
      </c>
      <c r="C9125">
        <v>1380</v>
      </c>
      <c r="D9125">
        <v>1501</v>
      </c>
      <c r="E9125"/>
      <c r="F9125" t="s">
        <v>253</v>
      </c>
      <c r="G9125">
        <v>1</v>
      </c>
      <c r="H9125">
        <v>0</v>
      </c>
      <c r="I9125">
        <v>0</v>
      </c>
      <c r="J9125">
        <v>0</v>
      </c>
      <c r="K9125">
        <v>0</v>
      </c>
      <c r="L9125">
        <v>0</v>
      </c>
      <c r="M9125" t="s">
        <v>6839</v>
      </c>
    </row>
    <row r="9126" spans="1:13">
      <c r="A9126" s="13">
        <f t="shared" si="142"/>
        <v>1</v>
      </c>
      <c r="B9126">
        <v>3014611</v>
      </c>
      <c r="C9126">
        <v>1380</v>
      </c>
      <c r="D9126">
        <v>1501</v>
      </c>
      <c r="E9126"/>
      <c r="F9126" t="s">
        <v>253</v>
      </c>
      <c r="G9126">
        <v>1</v>
      </c>
      <c r="H9126">
        <v>0</v>
      </c>
      <c r="I9126">
        <v>0</v>
      </c>
      <c r="J9126">
        <v>0</v>
      </c>
      <c r="K9126">
        <v>0</v>
      </c>
      <c r="L9126">
        <v>0</v>
      </c>
      <c r="M9126" t="s">
        <v>6840</v>
      </c>
    </row>
    <row r="9127" spans="1:13">
      <c r="A9127" s="13">
        <f t="shared" si="142"/>
        <v>1</v>
      </c>
      <c r="B9127">
        <v>3014612</v>
      </c>
      <c r="C9127">
        <v>1380</v>
      </c>
      <c r="D9127">
        <v>1501</v>
      </c>
      <c r="E9127"/>
      <c r="F9127" t="s">
        <v>253</v>
      </c>
      <c r="G9127">
        <v>1</v>
      </c>
      <c r="H9127">
        <v>0</v>
      </c>
      <c r="I9127">
        <v>0</v>
      </c>
      <c r="J9127">
        <v>0</v>
      </c>
      <c r="K9127">
        <v>0</v>
      </c>
      <c r="L9127">
        <v>0</v>
      </c>
      <c r="M9127" t="s">
        <v>6841</v>
      </c>
    </row>
    <row r="9128" spans="1:13">
      <c r="A9128" s="13">
        <f t="shared" si="142"/>
        <v>1</v>
      </c>
      <c r="B9128">
        <v>3014613</v>
      </c>
      <c r="C9128">
        <v>1380</v>
      </c>
      <c r="D9128">
        <v>1501</v>
      </c>
      <c r="E9128"/>
      <c r="F9128" t="s">
        <v>253</v>
      </c>
      <c r="G9128">
        <v>1</v>
      </c>
      <c r="H9128">
        <v>0</v>
      </c>
      <c r="I9128">
        <v>0</v>
      </c>
      <c r="J9128">
        <v>0</v>
      </c>
      <c r="K9128">
        <v>0</v>
      </c>
      <c r="L9128">
        <v>0</v>
      </c>
      <c r="M9128" t="s">
        <v>6842</v>
      </c>
    </row>
    <row r="9129" spans="1:13">
      <c r="A9129" s="13">
        <f t="shared" si="142"/>
        <v>2</v>
      </c>
      <c r="B9129">
        <v>3014614</v>
      </c>
      <c r="C9129">
        <v>1380</v>
      </c>
      <c r="D9129">
        <v>1501</v>
      </c>
      <c r="E9129"/>
      <c r="F9129" t="s">
        <v>253</v>
      </c>
      <c r="G9129">
        <v>2</v>
      </c>
      <c r="H9129">
        <v>0</v>
      </c>
      <c r="I9129">
        <v>0</v>
      </c>
      <c r="J9129">
        <v>0</v>
      </c>
      <c r="K9129">
        <v>0</v>
      </c>
      <c r="L9129">
        <v>0</v>
      </c>
      <c r="M9129" t="s">
        <v>6843</v>
      </c>
    </row>
    <row r="9130" spans="1:13">
      <c r="A9130" s="13">
        <f t="shared" si="142"/>
        <v>2</v>
      </c>
      <c r="B9130">
        <v>3014615</v>
      </c>
      <c r="C9130">
        <v>1380</v>
      </c>
      <c r="D9130">
        <v>1501</v>
      </c>
      <c r="E9130"/>
      <c r="F9130" t="s">
        <v>253</v>
      </c>
      <c r="G9130">
        <v>2</v>
      </c>
      <c r="H9130">
        <v>0</v>
      </c>
      <c r="I9130">
        <v>0</v>
      </c>
      <c r="J9130">
        <v>0</v>
      </c>
      <c r="K9130">
        <v>0</v>
      </c>
      <c r="L9130">
        <v>0</v>
      </c>
      <c r="M9130" t="s">
        <v>6844</v>
      </c>
    </row>
    <row r="9131" spans="1:13">
      <c r="A9131" s="13">
        <f t="shared" si="142"/>
        <v>1</v>
      </c>
      <c r="B9131">
        <v>3014616</v>
      </c>
      <c r="C9131">
        <v>1380</v>
      </c>
      <c r="D9131">
        <v>1501</v>
      </c>
      <c r="E9131"/>
      <c r="F9131" t="s">
        <v>253</v>
      </c>
      <c r="G9131">
        <v>1</v>
      </c>
      <c r="H9131">
        <v>0</v>
      </c>
      <c r="I9131">
        <v>0</v>
      </c>
      <c r="J9131">
        <v>0</v>
      </c>
      <c r="K9131">
        <v>0</v>
      </c>
      <c r="L9131">
        <v>0</v>
      </c>
      <c r="M9131" t="s">
        <v>6845</v>
      </c>
    </row>
    <row r="9132" spans="1:13">
      <c r="A9132" s="13">
        <f t="shared" si="142"/>
        <v>1</v>
      </c>
      <c r="B9132">
        <v>3014617</v>
      </c>
      <c r="C9132">
        <v>1380</v>
      </c>
      <c r="D9132">
        <v>1501</v>
      </c>
      <c r="E9132"/>
      <c r="F9132" t="s">
        <v>253</v>
      </c>
      <c r="G9132">
        <v>1</v>
      </c>
      <c r="H9132">
        <v>0</v>
      </c>
      <c r="I9132">
        <v>0</v>
      </c>
      <c r="J9132">
        <v>0</v>
      </c>
      <c r="K9132">
        <v>0</v>
      </c>
      <c r="L9132">
        <v>0</v>
      </c>
      <c r="M9132" t="s">
        <v>6846</v>
      </c>
    </row>
    <row r="9133" spans="1:13">
      <c r="A9133" s="13">
        <f t="shared" si="142"/>
        <v>1</v>
      </c>
      <c r="B9133">
        <v>3014618</v>
      </c>
      <c r="C9133">
        <v>1380</v>
      </c>
      <c r="D9133">
        <v>1500</v>
      </c>
      <c r="E9133"/>
      <c r="F9133" t="s">
        <v>253</v>
      </c>
      <c r="G9133">
        <v>1</v>
      </c>
      <c r="H9133">
        <v>0</v>
      </c>
      <c r="I9133">
        <v>0</v>
      </c>
      <c r="J9133">
        <v>0</v>
      </c>
      <c r="K9133">
        <v>0</v>
      </c>
      <c r="L9133">
        <v>0</v>
      </c>
      <c r="M9133" t="s">
        <v>6847</v>
      </c>
    </row>
    <row r="9134" spans="1:13">
      <c r="A9134" s="13">
        <f t="shared" si="142"/>
        <v>2</v>
      </c>
      <c r="B9134">
        <v>3014620</v>
      </c>
      <c r="C9134">
        <v>1400</v>
      </c>
      <c r="D9134">
        <v>1500</v>
      </c>
      <c r="E9134"/>
      <c r="F9134" t="s">
        <v>253</v>
      </c>
      <c r="G9134">
        <v>2</v>
      </c>
      <c r="H9134">
        <v>0</v>
      </c>
      <c r="I9134">
        <v>0</v>
      </c>
      <c r="J9134">
        <v>0</v>
      </c>
      <c r="K9134">
        <v>0</v>
      </c>
      <c r="L9134">
        <v>0</v>
      </c>
      <c r="M9134" t="s">
        <v>8401</v>
      </c>
    </row>
    <row r="9135" spans="1:13">
      <c r="A9135" s="13">
        <f t="shared" si="142"/>
        <v>1</v>
      </c>
      <c r="B9135">
        <v>3014621</v>
      </c>
      <c r="C9135">
        <v>1400</v>
      </c>
      <c r="D9135">
        <v>1500</v>
      </c>
      <c r="E9135"/>
      <c r="F9135" t="s">
        <v>253</v>
      </c>
      <c r="G9135">
        <v>1</v>
      </c>
      <c r="H9135">
        <v>0</v>
      </c>
      <c r="I9135">
        <v>0</v>
      </c>
      <c r="J9135">
        <v>0</v>
      </c>
      <c r="K9135">
        <v>0</v>
      </c>
      <c r="L9135">
        <v>0</v>
      </c>
      <c r="M9135" t="s">
        <v>6848</v>
      </c>
    </row>
    <row r="9136" spans="1:13">
      <c r="A9136" s="13">
        <f t="shared" si="142"/>
        <v>1</v>
      </c>
      <c r="B9136">
        <v>3014622</v>
      </c>
      <c r="C9136">
        <v>1400</v>
      </c>
      <c r="D9136">
        <v>1500</v>
      </c>
      <c r="E9136"/>
      <c r="F9136" t="s">
        <v>253</v>
      </c>
      <c r="G9136">
        <v>1</v>
      </c>
      <c r="H9136">
        <v>0</v>
      </c>
      <c r="I9136">
        <v>0</v>
      </c>
      <c r="J9136">
        <v>0</v>
      </c>
      <c r="K9136">
        <v>0</v>
      </c>
      <c r="L9136">
        <v>0</v>
      </c>
      <c r="M9136" t="s">
        <v>8679</v>
      </c>
    </row>
    <row r="9137" spans="1:13">
      <c r="A9137" s="13">
        <f t="shared" si="142"/>
        <v>1</v>
      </c>
      <c r="B9137">
        <v>3014623</v>
      </c>
      <c r="C9137">
        <v>1400</v>
      </c>
      <c r="D9137">
        <v>1500</v>
      </c>
      <c r="E9137"/>
      <c r="F9137" t="s">
        <v>253</v>
      </c>
      <c r="G9137">
        <v>1</v>
      </c>
      <c r="H9137">
        <v>0</v>
      </c>
      <c r="I9137">
        <v>0</v>
      </c>
      <c r="J9137">
        <v>0</v>
      </c>
      <c r="K9137">
        <v>0</v>
      </c>
      <c r="L9137">
        <v>0</v>
      </c>
      <c r="M9137" t="s">
        <v>6849</v>
      </c>
    </row>
    <row r="9138" spans="1:13">
      <c r="A9138" s="13">
        <f t="shared" si="142"/>
        <v>272</v>
      </c>
      <c r="B9138">
        <v>3014624</v>
      </c>
      <c r="C9138">
        <v>1380</v>
      </c>
      <c r="D9138">
        <v>1500</v>
      </c>
      <c r="E9138"/>
      <c r="F9138" t="s">
        <v>253</v>
      </c>
      <c r="G9138">
        <v>272</v>
      </c>
      <c r="H9138">
        <v>0</v>
      </c>
      <c r="I9138">
        <v>0</v>
      </c>
      <c r="J9138">
        <v>0</v>
      </c>
      <c r="K9138">
        <v>0</v>
      </c>
      <c r="L9138">
        <v>0</v>
      </c>
      <c r="M9138" t="s">
        <v>6850</v>
      </c>
    </row>
    <row r="9139" spans="1:13">
      <c r="A9139" s="13">
        <f t="shared" si="142"/>
        <v>204</v>
      </c>
      <c r="B9139">
        <v>3014625</v>
      </c>
      <c r="C9139">
        <v>1380</v>
      </c>
      <c r="D9139">
        <v>1500</v>
      </c>
      <c r="E9139"/>
      <c r="F9139" t="s">
        <v>1443</v>
      </c>
      <c r="G9139">
        <v>204</v>
      </c>
      <c r="H9139">
        <v>0</v>
      </c>
      <c r="I9139">
        <v>0</v>
      </c>
      <c r="J9139">
        <v>0</v>
      </c>
      <c r="K9139">
        <v>0</v>
      </c>
      <c r="L9139">
        <v>0</v>
      </c>
      <c r="M9139" t="s">
        <v>6851</v>
      </c>
    </row>
    <row r="9140" spans="1:13">
      <c r="A9140" s="13">
        <f t="shared" si="142"/>
        <v>2</v>
      </c>
      <c r="B9140">
        <v>3014626</v>
      </c>
      <c r="C9140">
        <v>1400</v>
      </c>
      <c r="D9140">
        <v>1500</v>
      </c>
      <c r="E9140"/>
      <c r="F9140" t="s">
        <v>253</v>
      </c>
      <c r="G9140">
        <v>2</v>
      </c>
      <c r="H9140">
        <v>0</v>
      </c>
      <c r="I9140">
        <v>0</v>
      </c>
      <c r="J9140">
        <v>0</v>
      </c>
      <c r="K9140">
        <v>0</v>
      </c>
      <c r="L9140">
        <v>0</v>
      </c>
      <c r="M9140" t="s">
        <v>7465</v>
      </c>
    </row>
    <row r="9141" spans="1:13">
      <c r="A9141" s="13">
        <f t="shared" si="142"/>
        <v>2</v>
      </c>
      <c r="B9141">
        <v>3014627</v>
      </c>
      <c r="C9141">
        <v>1400</v>
      </c>
      <c r="D9141">
        <v>1500</v>
      </c>
      <c r="E9141"/>
      <c r="F9141" t="s">
        <v>253</v>
      </c>
      <c r="G9141">
        <v>2</v>
      </c>
      <c r="H9141">
        <v>0</v>
      </c>
      <c r="I9141">
        <v>0</v>
      </c>
      <c r="J9141">
        <v>0</v>
      </c>
      <c r="K9141">
        <v>0</v>
      </c>
      <c r="L9141">
        <v>0</v>
      </c>
      <c r="M9141" t="s">
        <v>6852</v>
      </c>
    </row>
    <row r="9142" spans="1:13">
      <c r="A9142" s="13">
        <f t="shared" si="142"/>
        <v>1</v>
      </c>
      <c r="B9142">
        <v>3014628</v>
      </c>
      <c r="C9142">
        <v>1400</v>
      </c>
      <c r="D9142">
        <v>1500</v>
      </c>
      <c r="E9142"/>
      <c r="F9142" t="s">
        <v>253</v>
      </c>
      <c r="G9142">
        <v>1</v>
      </c>
      <c r="H9142">
        <v>0</v>
      </c>
      <c r="I9142">
        <v>0</v>
      </c>
      <c r="J9142">
        <v>0</v>
      </c>
      <c r="K9142">
        <v>0</v>
      </c>
      <c r="L9142">
        <v>0</v>
      </c>
      <c r="M9142" t="s">
        <v>6853</v>
      </c>
    </row>
    <row r="9143" spans="1:13">
      <c r="A9143" s="13">
        <f t="shared" si="142"/>
        <v>1</v>
      </c>
      <c r="B9143">
        <v>3014629</v>
      </c>
      <c r="C9143">
        <v>1380</v>
      </c>
      <c r="D9143">
        <v>1500</v>
      </c>
      <c r="E9143"/>
      <c r="F9143" t="s">
        <v>253</v>
      </c>
      <c r="G9143">
        <v>1</v>
      </c>
      <c r="H9143">
        <v>0</v>
      </c>
      <c r="I9143">
        <v>0</v>
      </c>
      <c r="J9143">
        <v>0</v>
      </c>
      <c r="K9143">
        <v>0</v>
      </c>
      <c r="L9143">
        <v>0</v>
      </c>
      <c r="M9143" t="s">
        <v>6854</v>
      </c>
    </row>
    <row r="9144" spans="1:13">
      <c r="A9144" s="13">
        <f t="shared" si="142"/>
        <v>1</v>
      </c>
      <c r="B9144">
        <v>3014630</v>
      </c>
      <c r="C9144">
        <v>1380</v>
      </c>
      <c r="D9144">
        <v>1500</v>
      </c>
      <c r="E9144"/>
      <c r="F9144" t="s">
        <v>253</v>
      </c>
      <c r="G9144">
        <v>1</v>
      </c>
      <c r="H9144">
        <v>0</v>
      </c>
      <c r="I9144">
        <v>0</v>
      </c>
      <c r="J9144">
        <v>0</v>
      </c>
      <c r="K9144">
        <v>0</v>
      </c>
      <c r="L9144">
        <v>0</v>
      </c>
      <c r="M9144" t="s">
        <v>6855</v>
      </c>
    </row>
    <row r="9145" spans="1:13">
      <c r="A9145" s="13">
        <f t="shared" si="142"/>
        <v>2</v>
      </c>
      <c r="B9145">
        <v>3014631</v>
      </c>
      <c r="C9145">
        <v>1380</v>
      </c>
      <c r="D9145">
        <v>1500</v>
      </c>
      <c r="E9145"/>
      <c r="F9145" t="s">
        <v>253</v>
      </c>
      <c r="G9145">
        <v>2</v>
      </c>
      <c r="H9145">
        <v>0</v>
      </c>
      <c r="I9145">
        <v>0</v>
      </c>
      <c r="J9145">
        <v>0</v>
      </c>
      <c r="K9145">
        <v>0</v>
      </c>
      <c r="L9145">
        <v>0</v>
      </c>
      <c r="M9145" t="s">
        <v>6856</v>
      </c>
    </row>
    <row r="9146" spans="1:13">
      <c r="A9146" s="13">
        <f t="shared" si="142"/>
        <v>1</v>
      </c>
      <c r="B9146">
        <v>3014632</v>
      </c>
      <c r="C9146">
        <v>1380</v>
      </c>
      <c r="D9146">
        <v>1500</v>
      </c>
      <c r="E9146"/>
      <c r="F9146" t="s">
        <v>253</v>
      </c>
      <c r="G9146">
        <v>1</v>
      </c>
      <c r="H9146">
        <v>0</v>
      </c>
      <c r="I9146">
        <v>0</v>
      </c>
      <c r="J9146">
        <v>0</v>
      </c>
      <c r="K9146">
        <v>0</v>
      </c>
      <c r="L9146">
        <v>0</v>
      </c>
      <c r="M9146" t="s">
        <v>6857</v>
      </c>
    </row>
    <row r="9147" spans="1:13">
      <c r="A9147" s="13">
        <f t="shared" si="142"/>
        <v>2</v>
      </c>
      <c r="B9147">
        <v>3014633</v>
      </c>
      <c r="C9147">
        <v>1380</v>
      </c>
      <c r="D9147">
        <v>1501</v>
      </c>
      <c r="E9147"/>
      <c r="F9147" t="s">
        <v>253</v>
      </c>
      <c r="G9147">
        <v>2</v>
      </c>
      <c r="H9147">
        <v>0</v>
      </c>
      <c r="I9147">
        <v>0</v>
      </c>
      <c r="J9147">
        <v>0</v>
      </c>
      <c r="K9147">
        <v>0</v>
      </c>
      <c r="L9147">
        <v>0</v>
      </c>
      <c r="M9147" t="s">
        <v>6858</v>
      </c>
    </row>
    <row r="9148" spans="1:13">
      <c r="A9148" s="13">
        <f t="shared" si="142"/>
        <v>2</v>
      </c>
      <c r="B9148">
        <v>3014634</v>
      </c>
      <c r="C9148">
        <v>1380</v>
      </c>
      <c r="D9148">
        <v>1501</v>
      </c>
      <c r="E9148"/>
      <c r="F9148" t="s">
        <v>253</v>
      </c>
      <c r="G9148">
        <v>2</v>
      </c>
      <c r="H9148">
        <v>0</v>
      </c>
      <c r="I9148">
        <v>0</v>
      </c>
      <c r="J9148">
        <v>0</v>
      </c>
      <c r="K9148">
        <v>0</v>
      </c>
      <c r="L9148">
        <v>0</v>
      </c>
      <c r="M9148" t="s">
        <v>6859</v>
      </c>
    </row>
    <row r="9149" spans="1:13">
      <c r="A9149" s="13">
        <f t="shared" si="142"/>
        <v>3</v>
      </c>
      <c r="B9149">
        <v>3014635</v>
      </c>
      <c r="C9149">
        <v>1380</v>
      </c>
      <c r="D9149">
        <v>1500</v>
      </c>
      <c r="E9149"/>
      <c r="F9149" t="s">
        <v>253</v>
      </c>
      <c r="G9149">
        <v>3</v>
      </c>
      <c r="H9149">
        <v>0</v>
      </c>
      <c r="I9149">
        <v>0</v>
      </c>
      <c r="J9149">
        <v>0</v>
      </c>
      <c r="K9149">
        <v>0</v>
      </c>
      <c r="L9149">
        <v>0</v>
      </c>
      <c r="M9149" t="s">
        <v>6860</v>
      </c>
    </row>
    <row r="9150" spans="1:13">
      <c r="A9150" s="13">
        <f t="shared" si="142"/>
        <v>6</v>
      </c>
      <c r="B9150">
        <v>3014636</v>
      </c>
      <c r="C9150">
        <v>1380</v>
      </c>
      <c r="D9150">
        <v>1500</v>
      </c>
      <c r="E9150"/>
      <c r="F9150" t="s">
        <v>253</v>
      </c>
      <c r="G9150">
        <v>6</v>
      </c>
      <c r="H9150">
        <v>0</v>
      </c>
      <c r="I9150">
        <v>0</v>
      </c>
      <c r="J9150">
        <v>0</v>
      </c>
      <c r="K9150">
        <v>0</v>
      </c>
      <c r="L9150">
        <v>0</v>
      </c>
      <c r="M9150" t="s">
        <v>6861</v>
      </c>
    </row>
    <row r="9151" spans="1:13">
      <c r="A9151" s="13">
        <f t="shared" si="142"/>
        <v>9</v>
      </c>
      <c r="B9151">
        <v>3014637</v>
      </c>
      <c r="C9151">
        <v>1380</v>
      </c>
      <c r="D9151">
        <v>1500</v>
      </c>
      <c r="E9151"/>
      <c r="F9151" t="s">
        <v>253</v>
      </c>
      <c r="G9151">
        <v>9</v>
      </c>
      <c r="H9151">
        <v>0</v>
      </c>
      <c r="I9151">
        <v>0</v>
      </c>
      <c r="J9151">
        <v>0</v>
      </c>
      <c r="K9151">
        <v>0</v>
      </c>
      <c r="L9151">
        <v>0</v>
      </c>
      <c r="M9151" t="s">
        <v>6862</v>
      </c>
    </row>
    <row r="9152" spans="1:13">
      <c r="A9152" s="13">
        <f t="shared" si="142"/>
        <v>1</v>
      </c>
      <c r="B9152">
        <v>3014638</v>
      </c>
      <c r="C9152">
        <v>1380</v>
      </c>
      <c r="D9152">
        <v>1500</v>
      </c>
      <c r="E9152"/>
      <c r="F9152" t="s">
        <v>253</v>
      </c>
      <c r="G9152">
        <v>1</v>
      </c>
      <c r="H9152">
        <v>0</v>
      </c>
      <c r="I9152">
        <v>0</v>
      </c>
      <c r="J9152">
        <v>0</v>
      </c>
      <c r="K9152">
        <v>0</v>
      </c>
      <c r="L9152">
        <v>0</v>
      </c>
      <c r="M9152" t="s">
        <v>6863</v>
      </c>
    </row>
    <row r="9153" spans="1:13">
      <c r="A9153" s="13">
        <f t="shared" si="142"/>
        <v>1</v>
      </c>
      <c r="B9153">
        <v>3014639</v>
      </c>
      <c r="C9153">
        <v>1380</v>
      </c>
      <c r="D9153">
        <v>1500</v>
      </c>
      <c r="E9153"/>
      <c r="F9153" t="s">
        <v>253</v>
      </c>
      <c r="G9153">
        <v>1</v>
      </c>
      <c r="H9153">
        <v>0</v>
      </c>
      <c r="I9153">
        <v>0</v>
      </c>
      <c r="J9153">
        <v>0</v>
      </c>
      <c r="K9153">
        <v>0</v>
      </c>
      <c r="L9153">
        <v>0</v>
      </c>
      <c r="M9153" t="s">
        <v>6864</v>
      </c>
    </row>
    <row r="9154" spans="1:13">
      <c r="A9154" s="13">
        <f t="shared" si="142"/>
        <v>26</v>
      </c>
      <c r="B9154">
        <v>3014640</v>
      </c>
      <c r="C9154">
        <v>1380</v>
      </c>
      <c r="D9154">
        <v>1500</v>
      </c>
      <c r="E9154"/>
      <c r="F9154" t="s">
        <v>253</v>
      </c>
      <c r="G9154">
        <v>26</v>
      </c>
      <c r="H9154">
        <v>0</v>
      </c>
      <c r="I9154">
        <v>0</v>
      </c>
      <c r="J9154">
        <v>0</v>
      </c>
      <c r="K9154">
        <v>0</v>
      </c>
      <c r="L9154">
        <v>0</v>
      </c>
      <c r="M9154" t="s">
        <v>8193</v>
      </c>
    </row>
    <row r="9155" spans="1:13">
      <c r="A9155" s="13">
        <f t="shared" ref="A9155:A9218" si="143">G9155+H9155+I9155</f>
        <v>2</v>
      </c>
      <c r="B9155">
        <v>3014643</v>
      </c>
      <c r="C9155">
        <v>1380</v>
      </c>
      <c r="D9155">
        <v>1500</v>
      </c>
      <c r="E9155"/>
      <c r="F9155" t="s">
        <v>253</v>
      </c>
      <c r="G9155">
        <v>2</v>
      </c>
      <c r="H9155">
        <v>0</v>
      </c>
      <c r="I9155">
        <v>0</v>
      </c>
      <c r="J9155">
        <v>0</v>
      </c>
      <c r="K9155">
        <v>0</v>
      </c>
      <c r="L9155">
        <v>0</v>
      </c>
      <c r="M9155" t="s">
        <v>8635</v>
      </c>
    </row>
    <row r="9156" spans="1:13">
      <c r="A9156" s="13">
        <f t="shared" si="143"/>
        <v>2</v>
      </c>
      <c r="B9156">
        <v>3014644</v>
      </c>
      <c r="C9156">
        <v>1380</v>
      </c>
      <c r="D9156">
        <v>1500</v>
      </c>
      <c r="E9156"/>
      <c r="F9156" t="s">
        <v>253</v>
      </c>
      <c r="G9156">
        <v>2</v>
      </c>
      <c r="H9156">
        <v>0</v>
      </c>
      <c r="I9156">
        <v>0</v>
      </c>
      <c r="J9156">
        <v>0</v>
      </c>
      <c r="K9156">
        <v>0</v>
      </c>
      <c r="L9156">
        <v>0</v>
      </c>
      <c r="M9156" t="s">
        <v>6865</v>
      </c>
    </row>
    <row r="9157" spans="1:13">
      <c r="A9157" s="13">
        <f t="shared" si="143"/>
        <v>4</v>
      </c>
      <c r="B9157">
        <v>3014645</v>
      </c>
      <c r="C9157">
        <v>1380</v>
      </c>
      <c r="D9157">
        <v>1500</v>
      </c>
      <c r="E9157"/>
      <c r="F9157" t="s">
        <v>253</v>
      </c>
      <c r="G9157">
        <v>4</v>
      </c>
      <c r="H9157">
        <v>0</v>
      </c>
      <c r="I9157">
        <v>0</v>
      </c>
      <c r="J9157">
        <v>0</v>
      </c>
      <c r="K9157">
        <v>0</v>
      </c>
      <c r="L9157">
        <v>0</v>
      </c>
      <c r="M9157" t="s">
        <v>6866</v>
      </c>
    </row>
    <row r="9158" spans="1:13">
      <c r="A9158" s="13">
        <f t="shared" si="143"/>
        <v>31</v>
      </c>
      <c r="B9158">
        <v>3014646</v>
      </c>
      <c r="C9158">
        <v>1380</v>
      </c>
      <c r="D9158">
        <v>1500</v>
      </c>
      <c r="E9158"/>
      <c r="F9158" t="s">
        <v>253</v>
      </c>
      <c r="G9158">
        <v>31</v>
      </c>
      <c r="H9158">
        <v>0</v>
      </c>
      <c r="I9158">
        <v>0</v>
      </c>
      <c r="J9158">
        <v>0</v>
      </c>
      <c r="K9158">
        <v>0</v>
      </c>
      <c r="L9158">
        <v>0</v>
      </c>
      <c r="M9158" t="s">
        <v>6867</v>
      </c>
    </row>
    <row r="9159" spans="1:13">
      <c r="A9159" s="13">
        <f t="shared" si="143"/>
        <v>1</v>
      </c>
      <c r="B9159">
        <v>3014647</v>
      </c>
      <c r="C9159">
        <v>1400</v>
      </c>
      <c r="D9159">
        <v>1500</v>
      </c>
      <c r="E9159"/>
      <c r="F9159" t="s">
        <v>253</v>
      </c>
      <c r="G9159">
        <v>1</v>
      </c>
      <c r="H9159">
        <v>0</v>
      </c>
      <c r="I9159">
        <v>0</v>
      </c>
      <c r="J9159">
        <v>0</v>
      </c>
      <c r="K9159">
        <v>0</v>
      </c>
      <c r="L9159">
        <v>0</v>
      </c>
      <c r="M9159" t="s">
        <v>6868</v>
      </c>
    </row>
    <row r="9160" spans="1:13">
      <c r="A9160" s="13">
        <f t="shared" si="143"/>
        <v>1</v>
      </c>
      <c r="B9160">
        <v>3014648</v>
      </c>
      <c r="C9160">
        <v>1400</v>
      </c>
      <c r="D9160">
        <v>1500</v>
      </c>
      <c r="E9160"/>
      <c r="F9160" t="s">
        <v>253</v>
      </c>
      <c r="G9160">
        <v>1</v>
      </c>
      <c r="H9160">
        <v>0</v>
      </c>
      <c r="I9160">
        <v>0</v>
      </c>
      <c r="J9160">
        <v>0</v>
      </c>
      <c r="K9160">
        <v>0</v>
      </c>
      <c r="L9160">
        <v>0</v>
      </c>
      <c r="M9160" t="s">
        <v>6869</v>
      </c>
    </row>
    <row r="9161" spans="1:13">
      <c r="A9161" s="13">
        <f t="shared" si="143"/>
        <v>55</v>
      </c>
      <c r="B9161">
        <v>3014650</v>
      </c>
      <c r="C9161">
        <v>1380</v>
      </c>
      <c r="D9161">
        <v>1500</v>
      </c>
      <c r="E9161"/>
      <c r="F9161" t="s">
        <v>253</v>
      </c>
      <c r="G9161">
        <v>55</v>
      </c>
      <c r="H9161">
        <v>0</v>
      </c>
      <c r="I9161">
        <v>0</v>
      </c>
      <c r="J9161">
        <v>0</v>
      </c>
      <c r="K9161">
        <v>0</v>
      </c>
      <c r="L9161">
        <v>0</v>
      </c>
      <c r="M9161" t="s">
        <v>6870</v>
      </c>
    </row>
    <row r="9162" spans="1:13">
      <c r="A9162" s="13">
        <f t="shared" si="143"/>
        <v>176</v>
      </c>
      <c r="B9162">
        <v>3014651</v>
      </c>
      <c r="C9162">
        <v>1380</v>
      </c>
      <c r="D9162">
        <v>1500</v>
      </c>
      <c r="E9162"/>
      <c r="F9162" t="s">
        <v>253</v>
      </c>
      <c r="G9162">
        <v>176</v>
      </c>
      <c r="H9162">
        <v>0</v>
      </c>
      <c r="I9162">
        <v>0</v>
      </c>
      <c r="J9162">
        <v>0</v>
      </c>
      <c r="K9162">
        <v>0</v>
      </c>
      <c r="L9162">
        <v>0</v>
      </c>
      <c r="M9162" t="s">
        <v>6871</v>
      </c>
    </row>
    <row r="9163" spans="1:13">
      <c r="A9163" s="13">
        <f t="shared" si="143"/>
        <v>6</v>
      </c>
      <c r="B9163">
        <v>3014652</v>
      </c>
      <c r="C9163">
        <v>1380</v>
      </c>
      <c r="D9163">
        <v>1500</v>
      </c>
      <c r="E9163"/>
      <c r="F9163" t="s">
        <v>253</v>
      </c>
      <c r="G9163">
        <v>6</v>
      </c>
      <c r="H9163">
        <v>0</v>
      </c>
      <c r="I9163">
        <v>0</v>
      </c>
      <c r="J9163">
        <v>0</v>
      </c>
      <c r="K9163">
        <v>0</v>
      </c>
      <c r="L9163">
        <v>0</v>
      </c>
      <c r="M9163" t="s">
        <v>6872</v>
      </c>
    </row>
    <row r="9164" spans="1:13">
      <c r="A9164" s="13">
        <f t="shared" si="143"/>
        <v>1</v>
      </c>
      <c r="B9164">
        <v>3014653</v>
      </c>
      <c r="C9164">
        <v>1380</v>
      </c>
      <c r="D9164">
        <v>1500</v>
      </c>
      <c r="E9164"/>
      <c r="F9164" t="s">
        <v>253</v>
      </c>
      <c r="G9164">
        <v>1</v>
      </c>
      <c r="H9164">
        <v>0</v>
      </c>
      <c r="I9164">
        <v>0</v>
      </c>
      <c r="J9164">
        <v>0</v>
      </c>
      <c r="K9164">
        <v>0</v>
      </c>
      <c r="L9164">
        <v>0</v>
      </c>
      <c r="M9164" t="s">
        <v>6873</v>
      </c>
    </row>
    <row r="9165" spans="1:13">
      <c r="A9165" s="13">
        <f t="shared" si="143"/>
        <v>1</v>
      </c>
      <c r="B9165">
        <v>3014654</v>
      </c>
      <c r="C9165">
        <v>1380</v>
      </c>
      <c r="D9165">
        <v>1501</v>
      </c>
      <c r="E9165"/>
      <c r="F9165" t="s">
        <v>253</v>
      </c>
      <c r="G9165">
        <v>1</v>
      </c>
      <c r="H9165">
        <v>0</v>
      </c>
      <c r="I9165">
        <v>0</v>
      </c>
      <c r="J9165">
        <v>0</v>
      </c>
      <c r="K9165">
        <v>0</v>
      </c>
      <c r="L9165">
        <v>0</v>
      </c>
      <c r="M9165" t="s">
        <v>6874</v>
      </c>
    </row>
    <row r="9166" spans="1:13">
      <c r="A9166" s="13">
        <f t="shared" si="143"/>
        <v>2</v>
      </c>
      <c r="B9166">
        <v>3014655</v>
      </c>
      <c r="C9166">
        <v>1380</v>
      </c>
      <c r="D9166">
        <v>1501</v>
      </c>
      <c r="E9166"/>
      <c r="F9166" t="s">
        <v>253</v>
      </c>
      <c r="G9166">
        <v>2</v>
      </c>
      <c r="H9166">
        <v>0</v>
      </c>
      <c r="I9166">
        <v>0</v>
      </c>
      <c r="J9166">
        <v>0</v>
      </c>
      <c r="K9166">
        <v>0</v>
      </c>
      <c r="L9166">
        <v>0</v>
      </c>
      <c r="M9166" t="s">
        <v>6875</v>
      </c>
    </row>
    <row r="9167" spans="1:13">
      <c r="A9167" s="13">
        <f t="shared" si="143"/>
        <v>36</v>
      </c>
      <c r="B9167">
        <v>3014657</v>
      </c>
      <c r="C9167">
        <v>1380</v>
      </c>
      <c r="D9167">
        <v>1500</v>
      </c>
      <c r="E9167"/>
      <c r="F9167" t="s">
        <v>253</v>
      </c>
      <c r="G9167">
        <v>36</v>
      </c>
      <c r="H9167">
        <v>0</v>
      </c>
      <c r="I9167">
        <v>0</v>
      </c>
      <c r="J9167">
        <v>0</v>
      </c>
      <c r="K9167">
        <v>0</v>
      </c>
      <c r="L9167">
        <v>0</v>
      </c>
      <c r="M9167" t="s">
        <v>8752</v>
      </c>
    </row>
    <row r="9168" spans="1:13">
      <c r="A9168" s="13">
        <f t="shared" si="143"/>
        <v>13</v>
      </c>
      <c r="B9168">
        <v>3014658</v>
      </c>
      <c r="C9168">
        <v>1380</v>
      </c>
      <c r="D9168">
        <v>1500</v>
      </c>
      <c r="E9168"/>
      <c r="F9168" t="s">
        <v>253</v>
      </c>
      <c r="G9168">
        <v>13</v>
      </c>
      <c r="H9168">
        <v>0</v>
      </c>
      <c r="I9168">
        <v>0</v>
      </c>
      <c r="J9168">
        <v>0</v>
      </c>
      <c r="K9168">
        <v>0</v>
      </c>
      <c r="L9168">
        <v>0</v>
      </c>
      <c r="M9168" t="s">
        <v>6876</v>
      </c>
    </row>
    <row r="9169" spans="1:13">
      <c r="A9169" s="13">
        <f t="shared" si="143"/>
        <v>7</v>
      </c>
      <c r="B9169">
        <v>3014659</v>
      </c>
      <c r="C9169">
        <v>1380</v>
      </c>
      <c r="D9169">
        <v>1500</v>
      </c>
      <c r="E9169"/>
      <c r="F9169" t="s">
        <v>253</v>
      </c>
      <c r="G9169">
        <v>7</v>
      </c>
      <c r="H9169">
        <v>0</v>
      </c>
      <c r="I9169">
        <v>0</v>
      </c>
      <c r="J9169">
        <v>0</v>
      </c>
      <c r="K9169">
        <v>0</v>
      </c>
      <c r="L9169">
        <v>0</v>
      </c>
      <c r="M9169" t="s">
        <v>8250</v>
      </c>
    </row>
    <row r="9170" spans="1:13">
      <c r="A9170" s="13">
        <f t="shared" si="143"/>
        <v>1</v>
      </c>
      <c r="B9170">
        <v>3014660</v>
      </c>
      <c r="C9170">
        <v>1380</v>
      </c>
      <c r="D9170">
        <v>1500</v>
      </c>
      <c r="E9170"/>
      <c r="F9170" t="s">
        <v>253</v>
      </c>
      <c r="G9170">
        <v>1</v>
      </c>
      <c r="H9170">
        <v>0</v>
      </c>
      <c r="I9170">
        <v>0</v>
      </c>
      <c r="J9170">
        <v>0</v>
      </c>
      <c r="K9170">
        <v>0</v>
      </c>
      <c r="L9170">
        <v>0</v>
      </c>
      <c r="M9170" t="s">
        <v>6877</v>
      </c>
    </row>
    <row r="9171" spans="1:13">
      <c r="A9171" s="13">
        <f t="shared" si="143"/>
        <v>1</v>
      </c>
      <c r="B9171">
        <v>3014661</v>
      </c>
      <c r="C9171">
        <v>1380</v>
      </c>
      <c r="D9171">
        <v>1500</v>
      </c>
      <c r="E9171"/>
      <c r="F9171" t="s">
        <v>253</v>
      </c>
      <c r="G9171">
        <v>1</v>
      </c>
      <c r="H9171">
        <v>0</v>
      </c>
      <c r="I9171">
        <v>0</v>
      </c>
      <c r="J9171">
        <v>0</v>
      </c>
      <c r="K9171">
        <v>0</v>
      </c>
      <c r="L9171">
        <v>0</v>
      </c>
      <c r="M9171" t="s">
        <v>8696</v>
      </c>
    </row>
    <row r="9172" spans="1:13">
      <c r="A9172" s="13">
        <f t="shared" si="143"/>
        <v>2</v>
      </c>
      <c r="B9172">
        <v>3014662</v>
      </c>
      <c r="C9172">
        <v>1380</v>
      </c>
      <c r="D9172">
        <v>1501</v>
      </c>
      <c r="E9172"/>
      <c r="F9172" t="s">
        <v>253</v>
      </c>
      <c r="G9172">
        <v>2</v>
      </c>
      <c r="H9172">
        <v>0</v>
      </c>
      <c r="I9172">
        <v>0</v>
      </c>
      <c r="J9172">
        <v>0</v>
      </c>
      <c r="K9172">
        <v>0</v>
      </c>
      <c r="L9172">
        <v>0</v>
      </c>
      <c r="M9172" t="s">
        <v>6878</v>
      </c>
    </row>
    <row r="9173" spans="1:13">
      <c r="A9173" s="13">
        <f t="shared" si="143"/>
        <v>10</v>
      </c>
      <c r="B9173">
        <v>3014663</v>
      </c>
      <c r="C9173">
        <v>1380</v>
      </c>
      <c r="D9173">
        <v>1500</v>
      </c>
      <c r="E9173"/>
      <c r="F9173" t="s">
        <v>253</v>
      </c>
      <c r="G9173">
        <v>10</v>
      </c>
      <c r="H9173">
        <v>0</v>
      </c>
      <c r="I9173">
        <v>0</v>
      </c>
      <c r="J9173">
        <v>0</v>
      </c>
      <c r="K9173">
        <v>0</v>
      </c>
      <c r="L9173">
        <v>0</v>
      </c>
      <c r="M9173" t="s">
        <v>6879</v>
      </c>
    </row>
    <row r="9174" spans="1:13">
      <c r="A9174" s="13">
        <f t="shared" si="143"/>
        <v>1</v>
      </c>
      <c r="B9174">
        <v>3014664</v>
      </c>
      <c r="C9174">
        <v>1380</v>
      </c>
      <c r="D9174">
        <v>1501</v>
      </c>
      <c r="E9174"/>
      <c r="F9174" t="s">
        <v>253</v>
      </c>
      <c r="G9174">
        <v>1</v>
      </c>
      <c r="H9174">
        <v>0</v>
      </c>
      <c r="I9174">
        <v>0</v>
      </c>
      <c r="J9174">
        <v>0</v>
      </c>
      <c r="K9174">
        <v>0</v>
      </c>
      <c r="L9174">
        <v>0</v>
      </c>
      <c r="M9174" t="s">
        <v>6880</v>
      </c>
    </row>
    <row r="9175" spans="1:13">
      <c r="A9175" s="13">
        <f t="shared" si="143"/>
        <v>69</v>
      </c>
      <c r="B9175">
        <v>3014665</v>
      </c>
      <c r="C9175">
        <v>1380</v>
      </c>
      <c r="D9175">
        <v>1500</v>
      </c>
      <c r="E9175"/>
      <c r="F9175" t="s">
        <v>253</v>
      </c>
      <c r="G9175">
        <v>69</v>
      </c>
      <c r="H9175">
        <v>0</v>
      </c>
      <c r="I9175">
        <v>0</v>
      </c>
      <c r="J9175">
        <v>0</v>
      </c>
      <c r="K9175">
        <v>0</v>
      </c>
      <c r="L9175">
        <v>0</v>
      </c>
      <c r="M9175" t="s">
        <v>6881</v>
      </c>
    </row>
    <row r="9176" spans="1:13">
      <c r="A9176" s="13">
        <f t="shared" si="143"/>
        <v>2</v>
      </c>
      <c r="B9176">
        <v>3014666</v>
      </c>
      <c r="C9176">
        <v>1380</v>
      </c>
      <c r="D9176">
        <v>1500</v>
      </c>
      <c r="E9176"/>
      <c r="F9176" t="s">
        <v>253</v>
      </c>
      <c r="G9176">
        <v>2</v>
      </c>
      <c r="H9176">
        <v>0</v>
      </c>
      <c r="I9176">
        <v>0</v>
      </c>
      <c r="J9176">
        <v>0</v>
      </c>
      <c r="K9176">
        <v>0</v>
      </c>
      <c r="L9176">
        <v>0</v>
      </c>
      <c r="M9176" t="s">
        <v>9139</v>
      </c>
    </row>
    <row r="9177" spans="1:13">
      <c r="A9177" s="13">
        <f t="shared" si="143"/>
        <v>2</v>
      </c>
      <c r="B9177">
        <v>3014667</v>
      </c>
      <c r="C9177">
        <v>1380</v>
      </c>
      <c r="D9177">
        <v>1500</v>
      </c>
      <c r="E9177"/>
      <c r="F9177" t="s">
        <v>253</v>
      </c>
      <c r="G9177">
        <v>2</v>
      </c>
      <c r="H9177">
        <v>0</v>
      </c>
      <c r="I9177">
        <v>0</v>
      </c>
      <c r="J9177">
        <v>0</v>
      </c>
      <c r="K9177">
        <v>0</v>
      </c>
      <c r="L9177">
        <v>0</v>
      </c>
      <c r="M9177" t="s">
        <v>6882</v>
      </c>
    </row>
    <row r="9178" spans="1:13">
      <c r="A9178" s="13">
        <f t="shared" si="143"/>
        <v>4</v>
      </c>
      <c r="B9178">
        <v>3014668</v>
      </c>
      <c r="C9178">
        <v>1380</v>
      </c>
      <c r="D9178">
        <v>1500</v>
      </c>
      <c r="E9178"/>
      <c r="F9178" t="s">
        <v>253</v>
      </c>
      <c r="G9178">
        <v>4</v>
      </c>
      <c r="H9178">
        <v>0</v>
      </c>
      <c r="I9178">
        <v>0</v>
      </c>
      <c r="J9178">
        <v>0</v>
      </c>
      <c r="K9178">
        <v>0</v>
      </c>
      <c r="L9178">
        <v>0</v>
      </c>
      <c r="M9178" t="s">
        <v>7853</v>
      </c>
    </row>
    <row r="9179" spans="1:13">
      <c r="A9179" s="13">
        <f t="shared" si="143"/>
        <v>1</v>
      </c>
      <c r="B9179">
        <v>3014669</v>
      </c>
      <c r="C9179">
        <v>1380</v>
      </c>
      <c r="D9179">
        <v>1501</v>
      </c>
      <c r="E9179"/>
      <c r="F9179" t="s">
        <v>253</v>
      </c>
      <c r="G9179">
        <v>1</v>
      </c>
      <c r="H9179">
        <v>0</v>
      </c>
      <c r="I9179">
        <v>0</v>
      </c>
      <c r="J9179">
        <v>0</v>
      </c>
      <c r="K9179">
        <v>0</v>
      </c>
      <c r="L9179">
        <v>0</v>
      </c>
      <c r="M9179" t="s">
        <v>6883</v>
      </c>
    </row>
    <row r="9180" spans="1:13">
      <c r="A9180" s="13">
        <f t="shared" si="143"/>
        <v>1</v>
      </c>
      <c r="B9180">
        <v>3014670</v>
      </c>
      <c r="C9180">
        <v>1380</v>
      </c>
      <c r="D9180">
        <v>1500</v>
      </c>
      <c r="E9180"/>
      <c r="F9180" t="s">
        <v>253</v>
      </c>
      <c r="G9180">
        <v>1</v>
      </c>
      <c r="H9180">
        <v>0</v>
      </c>
      <c r="I9180">
        <v>0</v>
      </c>
      <c r="J9180">
        <v>0</v>
      </c>
      <c r="K9180">
        <v>0</v>
      </c>
      <c r="L9180">
        <v>0</v>
      </c>
      <c r="M9180" t="s">
        <v>7572</v>
      </c>
    </row>
    <row r="9181" spans="1:13">
      <c r="A9181" s="13">
        <f t="shared" si="143"/>
        <v>2</v>
      </c>
      <c r="B9181">
        <v>3014671</v>
      </c>
      <c r="C9181">
        <v>1380</v>
      </c>
      <c r="D9181">
        <v>1501</v>
      </c>
      <c r="E9181"/>
      <c r="F9181" t="s">
        <v>253</v>
      </c>
      <c r="G9181">
        <v>2</v>
      </c>
      <c r="H9181">
        <v>0</v>
      </c>
      <c r="I9181">
        <v>0</v>
      </c>
      <c r="J9181">
        <v>0</v>
      </c>
      <c r="K9181">
        <v>0</v>
      </c>
      <c r="L9181">
        <v>0</v>
      </c>
      <c r="M9181" t="s">
        <v>6884</v>
      </c>
    </row>
    <row r="9182" spans="1:13">
      <c r="A9182" s="13">
        <f t="shared" si="143"/>
        <v>1</v>
      </c>
      <c r="B9182">
        <v>3014672</v>
      </c>
      <c r="C9182">
        <v>1380</v>
      </c>
      <c r="D9182">
        <v>1500</v>
      </c>
      <c r="E9182"/>
      <c r="F9182" t="s">
        <v>253</v>
      </c>
      <c r="G9182">
        <v>1</v>
      </c>
      <c r="H9182">
        <v>0</v>
      </c>
      <c r="I9182">
        <v>0</v>
      </c>
      <c r="J9182">
        <v>0</v>
      </c>
      <c r="K9182">
        <v>0</v>
      </c>
      <c r="L9182">
        <v>0</v>
      </c>
      <c r="M9182" t="s">
        <v>8636</v>
      </c>
    </row>
    <row r="9183" spans="1:13">
      <c r="A9183" s="13">
        <f t="shared" si="143"/>
        <v>1</v>
      </c>
      <c r="B9183">
        <v>3014673</v>
      </c>
      <c r="C9183">
        <v>1380</v>
      </c>
      <c r="D9183">
        <v>1501</v>
      </c>
      <c r="E9183"/>
      <c r="F9183" t="s">
        <v>253</v>
      </c>
      <c r="G9183">
        <v>1</v>
      </c>
      <c r="H9183">
        <v>0</v>
      </c>
      <c r="I9183">
        <v>0</v>
      </c>
      <c r="J9183">
        <v>0</v>
      </c>
      <c r="K9183">
        <v>0</v>
      </c>
      <c r="L9183">
        <v>0</v>
      </c>
      <c r="M9183" t="s">
        <v>6885</v>
      </c>
    </row>
    <row r="9184" spans="1:13">
      <c r="A9184" s="13">
        <f t="shared" si="143"/>
        <v>29</v>
      </c>
      <c r="B9184">
        <v>3014674</v>
      </c>
      <c r="C9184">
        <v>1380</v>
      </c>
      <c r="D9184">
        <v>1500</v>
      </c>
      <c r="E9184"/>
      <c r="F9184" t="s">
        <v>253</v>
      </c>
      <c r="G9184">
        <v>29</v>
      </c>
      <c r="H9184">
        <v>0</v>
      </c>
      <c r="I9184">
        <v>0</v>
      </c>
      <c r="J9184">
        <v>0</v>
      </c>
      <c r="K9184">
        <v>0</v>
      </c>
      <c r="L9184">
        <v>0</v>
      </c>
      <c r="M9184" t="s">
        <v>6886</v>
      </c>
    </row>
    <row r="9185" spans="1:13">
      <c r="A9185" s="13">
        <f t="shared" si="143"/>
        <v>13</v>
      </c>
      <c r="B9185">
        <v>3014675</v>
      </c>
      <c r="C9185">
        <v>1400</v>
      </c>
      <c r="D9185">
        <v>1500</v>
      </c>
      <c r="E9185"/>
      <c r="F9185" t="s">
        <v>253</v>
      </c>
      <c r="G9185">
        <v>13</v>
      </c>
      <c r="H9185">
        <v>0</v>
      </c>
      <c r="I9185">
        <v>0</v>
      </c>
      <c r="J9185">
        <v>0</v>
      </c>
      <c r="K9185">
        <v>0</v>
      </c>
      <c r="L9185">
        <v>0</v>
      </c>
      <c r="M9185" t="s">
        <v>6887</v>
      </c>
    </row>
    <row r="9186" spans="1:13">
      <c r="A9186" s="13">
        <f t="shared" si="143"/>
        <v>5</v>
      </c>
      <c r="B9186">
        <v>3014676</v>
      </c>
      <c r="C9186">
        <v>1400</v>
      </c>
      <c r="D9186">
        <v>1500</v>
      </c>
      <c r="E9186"/>
      <c r="F9186" t="s">
        <v>253</v>
      </c>
      <c r="G9186">
        <v>5</v>
      </c>
      <c r="H9186">
        <v>0</v>
      </c>
      <c r="I9186">
        <v>0</v>
      </c>
      <c r="J9186">
        <v>0</v>
      </c>
      <c r="K9186">
        <v>0</v>
      </c>
      <c r="L9186">
        <v>0</v>
      </c>
      <c r="M9186" t="s">
        <v>8527</v>
      </c>
    </row>
    <row r="9187" spans="1:13">
      <c r="A9187" s="13">
        <f t="shared" si="143"/>
        <v>1</v>
      </c>
      <c r="B9187">
        <v>3014677</v>
      </c>
      <c r="C9187">
        <v>1400</v>
      </c>
      <c r="D9187">
        <v>1500</v>
      </c>
      <c r="E9187"/>
      <c r="F9187" t="s">
        <v>253</v>
      </c>
      <c r="G9187">
        <v>1</v>
      </c>
      <c r="H9187">
        <v>0</v>
      </c>
      <c r="I9187">
        <v>0</v>
      </c>
      <c r="J9187">
        <v>0</v>
      </c>
      <c r="K9187">
        <v>0</v>
      </c>
      <c r="L9187">
        <v>0</v>
      </c>
      <c r="M9187" t="s">
        <v>6888</v>
      </c>
    </row>
    <row r="9188" spans="1:13">
      <c r="A9188" s="13">
        <f t="shared" si="143"/>
        <v>1</v>
      </c>
      <c r="B9188">
        <v>3014678</v>
      </c>
      <c r="C9188">
        <v>1400</v>
      </c>
      <c r="D9188">
        <v>1500</v>
      </c>
      <c r="E9188"/>
      <c r="F9188" t="s">
        <v>253</v>
      </c>
      <c r="G9188">
        <v>1</v>
      </c>
      <c r="H9188">
        <v>0</v>
      </c>
      <c r="I9188">
        <v>0</v>
      </c>
      <c r="J9188">
        <v>0</v>
      </c>
      <c r="K9188">
        <v>0</v>
      </c>
      <c r="L9188">
        <v>0</v>
      </c>
      <c r="M9188" t="s">
        <v>9111</v>
      </c>
    </row>
    <row r="9189" spans="1:13">
      <c r="A9189" s="13">
        <f t="shared" si="143"/>
        <v>1</v>
      </c>
      <c r="B9189">
        <v>3014679</v>
      </c>
      <c r="C9189">
        <v>1400</v>
      </c>
      <c r="D9189">
        <v>1500</v>
      </c>
      <c r="E9189"/>
      <c r="F9189" t="s">
        <v>253</v>
      </c>
      <c r="G9189">
        <v>1</v>
      </c>
      <c r="H9189">
        <v>0</v>
      </c>
      <c r="I9189">
        <v>0</v>
      </c>
      <c r="J9189">
        <v>0</v>
      </c>
      <c r="K9189">
        <v>0</v>
      </c>
      <c r="L9189">
        <v>0</v>
      </c>
      <c r="M9189" t="s">
        <v>6889</v>
      </c>
    </row>
    <row r="9190" spans="1:13">
      <c r="A9190" s="13">
        <f t="shared" si="143"/>
        <v>2</v>
      </c>
      <c r="B9190">
        <v>3014680</v>
      </c>
      <c r="C9190">
        <v>1400</v>
      </c>
      <c r="D9190">
        <v>1500</v>
      </c>
      <c r="E9190"/>
      <c r="F9190" t="s">
        <v>253</v>
      </c>
      <c r="G9190">
        <v>2</v>
      </c>
      <c r="H9190">
        <v>0</v>
      </c>
      <c r="I9190">
        <v>0</v>
      </c>
      <c r="J9190">
        <v>0</v>
      </c>
      <c r="K9190">
        <v>0</v>
      </c>
      <c r="L9190">
        <v>0</v>
      </c>
      <c r="M9190" t="s">
        <v>6890</v>
      </c>
    </row>
    <row r="9191" spans="1:13">
      <c r="A9191" s="13">
        <f t="shared" si="143"/>
        <v>2</v>
      </c>
      <c r="B9191">
        <v>3014681</v>
      </c>
      <c r="C9191">
        <v>1400</v>
      </c>
      <c r="D9191">
        <v>1500</v>
      </c>
      <c r="E9191"/>
      <c r="F9191" t="s">
        <v>253</v>
      </c>
      <c r="G9191">
        <v>2</v>
      </c>
      <c r="H9191">
        <v>0</v>
      </c>
      <c r="I9191">
        <v>0</v>
      </c>
      <c r="J9191">
        <v>0</v>
      </c>
      <c r="K9191">
        <v>0</v>
      </c>
      <c r="L9191">
        <v>0</v>
      </c>
      <c r="M9191" t="s">
        <v>6891</v>
      </c>
    </row>
    <row r="9192" spans="1:13">
      <c r="A9192" s="13">
        <f t="shared" si="143"/>
        <v>1</v>
      </c>
      <c r="B9192">
        <v>3014682</v>
      </c>
      <c r="C9192">
        <v>1400</v>
      </c>
      <c r="D9192">
        <v>1500</v>
      </c>
      <c r="E9192"/>
      <c r="F9192" t="s">
        <v>253</v>
      </c>
      <c r="G9192">
        <v>1</v>
      </c>
      <c r="H9192">
        <v>0</v>
      </c>
      <c r="I9192">
        <v>0</v>
      </c>
      <c r="J9192">
        <v>0</v>
      </c>
      <c r="K9192">
        <v>0</v>
      </c>
      <c r="L9192">
        <v>0</v>
      </c>
      <c r="M9192" t="s">
        <v>6892</v>
      </c>
    </row>
    <row r="9193" spans="1:13">
      <c r="A9193" s="13">
        <f t="shared" si="143"/>
        <v>5</v>
      </c>
      <c r="B9193">
        <v>3014683</v>
      </c>
      <c r="C9193">
        <v>1400</v>
      </c>
      <c r="D9193">
        <v>1500</v>
      </c>
      <c r="E9193"/>
      <c r="F9193" t="s">
        <v>253</v>
      </c>
      <c r="G9193">
        <v>5</v>
      </c>
      <c r="H9193">
        <v>0</v>
      </c>
      <c r="I9193">
        <v>0</v>
      </c>
      <c r="J9193">
        <v>0</v>
      </c>
      <c r="K9193">
        <v>0</v>
      </c>
      <c r="L9193">
        <v>0</v>
      </c>
      <c r="M9193" t="s">
        <v>6893</v>
      </c>
    </row>
    <row r="9194" spans="1:13">
      <c r="A9194" s="13">
        <f t="shared" si="143"/>
        <v>2</v>
      </c>
      <c r="B9194">
        <v>3014684</v>
      </c>
      <c r="C9194">
        <v>1400</v>
      </c>
      <c r="D9194">
        <v>1500</v>
      </c>
      <c r="E9194"/>
      <c r="F9194" t="s">
        <v>253</v>
      </c>
      <c r="G9194">
        <v>2</v>
      </c>
      <c r="H9194">
        <v>0</v>
      </c>
      <c r="I9194">
        <v>0</v>
      </c>
      <c r="J9194">
        <v>0</v>
      </c>
      <c r="K9194">
        <v>0</v>
      </c>
      <c r="L9194">
        <v>0</v>
      </c>
      <c r="M9194" t="s">
        <v>6894</v>
      </c>
    </row>
    <row r="9195" spans="1:13">
      <c r="A9195" s="13">
        <f t="shared" si="143"/>
        <v>2</v>
      </c>
      <c r="B9195">
        <v>3014685</v>
      </c>
      <c r="C9195">
        <v>1400</v>
      </c>
      <c r="D9195">
        <v>1500</v>
      </c>
      <c r="E9195"/>
      <c r="F9195" t="s">
        <v>253</v>
      </c>
      <c r="G9195">
        <v>2</v>
      </c>
      <c r="H9195">
        <v>0</v>
      </c>
      <c r="I9195">
        <v>0</v>
      </c>
      <c r="J9195">
        <v>0</v>
      </c>
      <c r="K9195">
        <v>0</v>
      </c>
      <c r="L9195">
        <v>0</v>
      </c>
      <c r="M9195" t="s">
        <v>6895</v>
      </c>
    </row>
    <row r="9196" spans="1:13">
      <c r="A9196" s="13">
        <f t="shared" si="143"/>
        <v>1</v>
      </c>
      <c r="B9196">
        <v>3014686</v>
      </c>
      <c r="C9196">
        <v>1400</v>
      </c>
      <c r="D9196">
        <v>1500</v>
      </c>
      <c r="E9196"/>
      <c r="F9196" t="s">
        <v>253</v>
      </c>
      <c r="G9196">
        <v>1</v>
      </c>
      <c r="H9196">
        <v>0</v>
      </c>
      <c r="I9196">
        <v>0</v>
      </c>
      <c r="J9196">
        <v>0</v>
      </c>
      <c r="K9196">
        <v>0</v>
      </c>
      <c r="L9196">
        <v>0</v>
      </c>
      <c r="M9196" t="s">
        <v>6896</v>
      </c>
    </row>
    <row r="9197" spans="1:13">
      <c r="A9197" s="13">
        <f t="shared" si="143"/>
        <v>1</v>
      </c>
      <c r="B9197">
        <v>3014687</v>
      </c>
      <c r="C9197">
        <v>1400</v>
      </c>
      <c r="D9197">
        <v>1500</v>
      </c>
      <c r="E9197"/>
      <c r="F9197" t="s">
        <v>253</v>
      </c>
      <c r="G9197">
        <v>1</v>
      </c>
      <c r="H9197">
        <v>0</v>
      </c>
      <c r="I9197">
        <v>0</v>
      </c>
      <c r="J9197">
        <v>0</v>
      </c>
      <c r="K9197">
        <v>0</v>
      </c>
      <c r="L9197">
        <v>0</v>
      </c>
      <c r="M9197" t="s">
        <v>6897</v>
      </c>
    </row>
    <row r="9198" spans="1:13">
      <c r="A9198" s="13">
        <f t="shared" si="143"/>
        <v>1</v>
      </c>
      <c r="B9198">
        <v>3014688</v>
      </c>
      <c r="C9198">
        <v>1400</v>
      </c>
      <c r="D9198">
        <v>1500</v>
      </c>
      <c r="E9198"/>
      <c r="F9198" t="s">
        <v>253</v>
      </c>
      <c r="G9198">
        <v>1</v>
      </c>
      <c r="H9198">
        <v>0</v>
      </c>
      <c r="I9198">
        <v>0</v>
      </c>
      <c r="J9198">
        <v>0</v>
      </c>
      <c r="K9198">
        <v>0</v>
      </c>
      <c r="L9198">
        <v>0</v>
      </c>
      <c r="M9198" t="s">
        <v>6898</v>
      </c>
    </row>
    <row r="9199" spans="1:13">
      <c r="A9199" s="13">
        <f t="shared" si="143"/>
        <v>2</v>
      </c>
      <c r="B9199">
        <v>3014689</v>
      </c>
      <c r="C9199">
        <v>1400</v>
      </c>
      <c r="D9199">
        <v>1500</v>
      </c>
      <c r="E9199"/>
      <c r="F9199" t="s">
        <v>253</v>
      </c>
      <c r="G9199">
        <v>2</v>
      </c>
      <c r="H9199">
        <v>0</v>
      </c>
      <c r="I9199">
        <v>0</v>
      </c>
      <c r="J9199">
        <v>0</v>
      </c>
      <c r="K9199">
        <v>0</v>
      </c>
      <c r="L9199">
        <v>0</v>
      </c>
      <c r="M9199" t="s">
        <v>6899</v>
      </c>
    </row>
    <row r="9200" spans="1:13">
      <c r="A9200" s="13">
        <f t="shared" si="143"/>
        <v>1</v>
      </c>
      <c r="B9200">
        <v>3014690</v>
      </c>
      <c r="C9200">
        <v>1400</v>
      </c>
      <c r="D9200">
        <v>1500</v>
      </c>
      <c r="E9200"/>
      <c r="F9200" t="s">
        <v>253</v>
      </c>
      <c r="G9200">
        <v>1</v>
      </c>
      <c r="H9200">
        <v>0</v>
      </c>
      <c r="I9200">
        <v>0</v>
      </c>
      <c r="J9200">
        <v>0</v>
      </c>
      <c r="K9200">
        <v>0</v>
      </c>
      <c r="L9200">
        <v>0</v>
      </c>
      <c r="M9200" t="s">
        <v>7817</v>
      </c>
    </row>
    <row r="9201" spans="1:13">
      <c r="A9201" s="13">
        <f t="shared" si="143"/>
        <v>1</v>
      </c>
      <c r="B9201">
        <v>3014691</v>
      </c>
      <c r="C9201">
        <v>1400</v>
      </c>
      <c r="D9201">
        <v>1500</v>
      </c>
      <c r="E9201"/>
      <c r="F9201" t="s">
        <v>253</v>
      </c>
      <c r="G9201">
        <v>1</v>
      </c>
      <c r="H9201">
        <v>0</v>
      </c>
      <c r="I9201">
        <v>0</v>
      </c>
      <c r="J9201">
        <v>0</v>
      </c>
      <c r="K9201">
        <v>0</v>
      </c>
      <c r="L9201">
        <v>0</v>
      </c>
      <c r="M9201" t="s">
        <v>6900</v>
      </c>
    </row>
    <row r="9202" spans="1:13">
      <c r="A9202" s="13">
        <f t="shared" si="143"/>
        <v>1</v>
      </c>
      <c r="B9202">
        <v>3014692</v>
      </c>
      <c r="C9202">
        <v>1400</v>
      </c>
      <c r="D9202">
        <v>1500</v>
      </c>
      <c r="E9202"/>
      <c r="F9202" t="s">
        <v>253</v>
      </c>
      <c r="G9202">
        <v>1</v>
      </c>
      <c r="H9202">
        <v>0</v>
      </c>
      <c r="I9202">
        <v>0</v>
      </c>
      <c r="J9202">
        <v>0</v>
      </c>
      <c r="K9202">
        <v>0</v>
      </c>
      <c r="L9202">
        <v>0</v>
      </c>
      <c r="M9202" t="s">
        <v>9171</v>
      </c>
    </row>
    <row r="9203" spans="1:13">
      <c r="A9203" s="13">
        <f t="shared" si="143"/>
        <v>1</v>
      </c>
      <c r="B9203">
        <v>3014693</v>
      </c>
      <c r="C9203">
        <v>1400</v>
      </c>
      <c r="D9203">
        <v>1500</v>
      </c>
      <c r="E9203"/>
      <c r="F9203" t="s">
        <v>253</v>
      </c>
      <c r="G9203">
        <v>1</v>
      </c>
      <c r="H9203">
        <v>0</v>
      </c>
      <c r="I9203">
        <v>0</v>
      </c>
      <c r="J9203">
        <v>0</v>
      </c>
      <c r="K9203">
        <v>0</v>
      </c>
      <c r="L9203">
        <v>0</v>
      </c>
      <c r="M9203" t="s">
        <v>8402</v>
      </c>
    </row>
    <row r="9204" spans="1:13">
      <c r="A9204" s="13">
        <f t="shared" si="143"/>
        <v>1</v>
      </c>
      <c r="B9204">
        <v>3014694</v>
      </c>
      <c r="C9204">
        <v>1400</v>
      </c>
      <c r="D9204">
        <v>1500</v>
      </c>
      <c r="E9204"/>
      <c r="F9204" t="s">
        <v>253</v>
      </c>
      <c r="G9204">
        <v>1</v>
      </c>
      <c r="H9204">
        <v>0</v>
      </c>
      <c r="I9204">
        <v>0</v>
      </c>
      <c r="J9204">
        <v>0</v>
      </c>
      <c r="K9204">
        <v>0</v>
      </c>
      <c r="L9204">
        <v>0</v>
      </c>
      <c r="M9204" t="s">
        <v>7701</v>
      </c>
    </row>
    <row r="9205" spans="1:13">
      <c r="A9205" s="13">
        <f t="shared" si="143"/>
        <v>1</v>
      </c>
      <c r="B9205">
        <v>3014695</v>
      </c>
      <c r="C9205">
        <v>1400</v>
      </c>
      <c r="D9205">
        <v>1500</v>
      </c>
      <c r="E9205"/>
      <c r="F9205" t="s">
        <v>253</v>
      </c>
      <c r="G9205">
        <v>1</v>
      </c>
      <c r="H9205">
        <v>0</v>
      </c>
      <c r="I9205">
        <v>0</v>
      </c>
      <c r="J9205">
        <v>0</v>
      </c>
      <c r="K9205">
        <v>0</v>
      </c>
      <c r="L9205">
        <v>0</v>
      </c>
      <c r="M9205" t="s">
        <v>7738</v>
      </c>
    </row>
    <row r="9206" spans="1:13">
      <c r="A9206" s="13">
        <f t="shared" si="143"/>
        <v>1</v>
      </c>
      <c r="B9206">
        <v>3014696</v>
      </c>
      <c r="C9206">
        <v>1400</v>
      </c>
      <c r="D9206">
        <v>1500</v>
      </c>
      <c r="E9206"/>
      <c r="F9206" t="s">
        <v>253</v>
      </c>
      <c r="G9206">
        <v>1</v>
      </c>
      <c r="H9206">
        <v>0</v>
      </c>
      <c r="I9206">
        <v>0</v>
      </c>
      <c r="J9206">
        <v>0</v>
      </c>
      <c r="K9206">
        <v>0</v>
      </c>
      <c r="L9206">
        <v>0</v>
      </c>
      <c r="M9206" t="s">
        <v>8918</v>
      </c>
    </row>
    <row r="9207" spans="1:13">
      <c r="A9207" s="13">
        <f t="shared" si="143"/>
        <v>1</v>
      </c>
      <c r="B9207">
        <v>3014697</v>
      </c>
      <c r="C9207">
        <v>1400</v>
      </c>
      <c r="D9207">
        <v>1500</v>
      </c>
      <c r="E9207"/>
      <c r="F9207" t="s">
        <v>253</v>
      </c>
      <c r="G9207">
        <v>1</v>
      </c>
      <c r="H9207">
        <v>0</v>
      </c>
      <c r="I9207">
        <v>0</v>
      </c>
      <c r="J9207">
        <v>0</v>
      </c>
      <c r="K9207">
        <v>0</v>
      </c>
      <c r="L9207">
        <v>0</v>
      </c>
      <c r="M9207" t="s">
        <v>6901</v>
      </c>
    </row>
    <row r="9208" spans="1:13">
      <c r="A9208" s="13">
        <f t="shared" si="143"/>
        <v>1</v>
      </c>
      <c r="B9208">
        <v>3014698</v>
      </c>
      <c r="C9208">
        <v>1400</v>
      </c>
      <c r="D9208">
        <v>1500</v>
      </c>
      <c r="E9208"/>
      <c r="F9208" t="s">
        <v>253</v>
      </c>
      <c r="G9208">
        <v>1</v>
      </c>
      <c r="H9208">
        <v>0</v>
      </c>
      <c r="I9208">
        <v>0</v>
      </c>
      <c r="J9208">
        <v>0</v>
      </c>
      <c r="K9208">
        <v>0</v>
      </c>
      <c r="L9208">
        <v>0</v>
      </c>
      <c r="M9208" t="s">
        <v>6902</v>
      </c>
    </row>
    <row r="9209" spans="1:13">
      <c r="A9209" s="13">
        <f t="shared" si="143"/>
        <v>2</v>
      </c>
      <c r="B9209">
        <v>3014699</v>
      </c>
      <c r="C9209">
        <v>1400</v>
      </c>
      <c r="D9209">
        <v>1500</v>
      </c>
      <c r="E9209"/>
      <c r="F9209" t="s">
        <v>253</v>
      </c>
      <c r="G9209">
        <v>2</v>
      </c>
      <c r="H9209">
        <v>0</v>
      </c>
      <c r="I9209">
        <v>0</v>
      </c>
      <c r="J9209">
        <v>0</v>
      </c>
      <c r="K9209">
        <v>0</v>
      </c>
      <c r="L9209">
        <v>0</v>
      </c>
      <c r="M9209" t="s">
        <v>6903</v>
      </c>
    </row>
    <row r="9210" spans="1:13">
      <c r="A9210" s="13">
        <f t="shared" si="143"/>
        <v>2</v>
      </c>
      <c r="B9210">
        <v>3014700</v>
      </c>
      <c r="C9210">
        <v>1400</v>
      </c>
      <c r="D9210">
        <v>1500</v>
      </c>
      <c r="E9210"/>
      <c r="F9210" t="s">
        <v>253</v>
      </c>
      <c r="G9210">
        <v>2</v>
      </c>
      <c r="H9210">
        <v>0</v>
      </c>
      <c r="I9210">
        <v>0</v>
      </c>
      <c r="J9210">
        <v>0</v>
      </c>
      <c r="K9210">
        <v>0</v>
      </c>
      <c r="L9210">
        <v>0</v>
      </c>
      <c r="M9210" t="s">
        <v>6904</v>
      </c>
    </row>
    <row r="9211" spans="1:13">
      <c r="A9211" s="13">
        <f t="shared" si="143"/>
        <v>4</v>
      </c>
      <c r="B9211">
        <v>3014701</v>
      </c>
      <c r="C9211">
        <v>1400</v>
      </c>
      <c r="D9211">
        <v>1500</v>
      </c>
      <c r="E9211"/>
      <c r="F9211" t="s">
        <v>253</v>
      </c>
      <c r="G9211">
        <v>4</v>
      </c>
      <c r="H9211">
        <v>0</v>
      </c>
      <c r="I9211">
        <v>0</v>
      </c>
      <c r="J9211">
        <v>0</v>
      </c>
      <c r="K9211">
        <v>0</v>
      </c>
      <c r="L9211">
        <v>0</v>
      </c>
      <c r="M9211" t="s">
        <v>6905</v>
      </c>
    </row>
    <row r="9212" spans="1:13">
      <c r="A9212" s="13">
        <f t="shared" si="143"/>
        <v>1</v>
      </c>
      <c r="B9212">
        <v>3014702</v>
      </c>
      <c r="C9212">
        <v>1400</v>
      </c>
      <c r="D9212">
        <v>1500</v>
      </c>
      <c r="E9212"/>
      <c r="F9212" t="s">
        <v>253</v>
      </c>
      <c r="G9212">
        <v>1</v>
      </c>
      <c r="H9212">
        <v>0</v>
      </c>
      <c r="I9212">
        <v>0</v>
      </c>
      <c r="J9212">
        <v>0</v>
      </c>
      <c r="K9212">
        <v>0</v>
      </c>
      <c r="L9212">
        <v>0</v>
      </c>
      <c r="M9212" t="s">
        <v>8237</v>
      </c>
    </row>
    <row r="9213" spans="1:13">
      <c r="A9213" s="13">
        <f t="shared" si="143"/>
        <v>2</v>
      </c>
      <c r="B9213">
        <v>3014703</v>
      </c>
      <c r="C9213">
        <v>1400</v>
      </c>
      <c r="D9213">
        <v>1500</v>
      </c>
      <c r="E9213"/>
      <c r="F9213" t="s">
        <v>253</v>
      </c>
      <c r="G9213">
        <v>2</v>
      </c>
      <c r="H9213">
        <v>0</v>
      </c>
      <c r="I9213">
        <v>0</v>
      </c>
      <c r="J9213">
        <v>0</v>
      </c>
      <c r="K9213">
        <v>0</v>
      </c>
      <c r="L9213">
        <v>0</v>
      </c>
      <c r="M9213" t="s">
        <v>6906</v>
      </c>
    </row>
    <row r="9214" spans="1:13">
      <c r="A9214" s="13">
        <f t="shared" si="143"/>
        <v>4</v>
      </c>
      <c r="B9214">
        <v>3014704</v>
      </c>
      <c r="C9214">
        <v>1400</v>
      </c>
      <c r="D9214">
        <v>1500</v>
      </c>
      <c r="E9214"/>
      <c r="F9214" t="s">
        <v>253</v>
      </c>
      <c r="G9214">
        <v>4</v>
      </c>
      <c r="H9214">
        <v>0</v>
      </c>
      <c r="I9214">
        <v>0</v>
      </c>
      <c r="J9214">
        <v>0</v>
      </c>
      <c r="K9214">
        <v>0</v>
      </c>
      <c r="L9214">
        <v>0</v>
      </c>
      <c r="M9214" t="s">
        <v>6907</v>
      </c>
    </row>
    <row r="9215" spans="1:13">
      <c r="A9215" s="13">
        <f t="shared" si="143"/>
        <v>2</v>
      </c>
      <c r="B9215">
        <v>3014705</v>
      </c>
      <c r="C9215">
        <v>1400</v>
      </c>
      <c r="D9215">
        <v>1500</v>
      </c>
      <c r="E9215"/>
      <c r="F9215" t="s">
        <v>253</v>
      </c>
      <c r="G9215">
        <v>2</v>
      </c>
      <c r="H9215">
        <v>0</v>
      </c>
      <c r="I9215">
        <v>0</v>
      </c>
      <c r="J9215">
        <v>0</v>
      </c>
      <c r="K9215">
        <v>0</v>
      </c>
      <c r="L9215">
        <v>0</v>
      </c>
      <c r="M9215" t="s">
        <v>6908</v>
      </c>
    </row>
    <row r="9216" spans="1:13">
      <c r="A9216" s="13">
        <f t="shared" si="143"/>
        <v>1</v>
      </c>
      <c r="B9216">
        <v>3014706</v>
      </c>
      <c r="C9216">
        <v>1400</v>
      </c>
      <c r="D9216">
        <v>1500</v>
      </c>
      <c r="E9216"/>
      <c r="F9216" t="s">
        <v>253</v>
      </c>
      <c r="G9216">
        <v>1</v>
      </c>
      <c r="H9216">
        <v>0</v>
      </c>
      <c r="I9216">
        <v>0</v>
      </c>
      <c r="J9216">
        <v>0</v>
      </c>
      <c r="K9216">
        <v>0</v>
      </c>
      <c r="L9216">
        <v>0</v>
      </c>
      <c r="M9216" t="s">
        <v>6909</v>
      </c>
    </row>
    <row r="9217" spans="1:13">
      <c r="A9217" s="13">
        <f t="shared" si="143"/>
        <v>2</v>
      </c>
      <c r="B9217">
        <v>3014707</v>
      </c>
      <c r="C9217">
        <v>1400</v>
      </c>
      <c r="D9217">
        <v>1500</v>
      </c>
      <c r="E9217"/>
      <c r="F9217" t="s">
        <v>253</v>
      </c>
      <c r="G9217">
        <v>2</v>
      </c>
      <c r="H9217">
        <v>0</v>
      </c>
      <c r="I9217">
        <v>0</v>
      </c>
      <c r="J9217">
        <v>0</v>
      </c>
      <c r="K9217">
        <v>0</v>
      </c>
      <c r="L9217">
        <v>0</v>
      </c>
      <c r="M9217" t="s">
        <v>6910</v>
      </c>
    </row>
    <row r="9218" spans="1:13">
      <c r="A9218" s="13">
        <f t="shared" si="143"/>
        <v>2</v>
      </c>
      <c r="B9218">
        <v>3014708</v>
      </c>
      <c r="C9218">
        <v>1400</v>
      </c>
      <c r="D9218">
        <v>1500</v>
      </c>
      <c r="E9218"/>
      <c r="F9218" t="s">
        <v>253</v>
      </c>
      <c r="G9218">
        <v>2</v>
      </c>
      <c r="H9218">
        <v>0</v>
      </c>
      <c r="I9218">
        <v>0</v>
      </c>
      <c r="J9218">
        <v>0</v>
      </c>
      <c r="K9218">
        <v>0</v>
      </c>
      <c r="L9218">
        <v>0</v>
      </c>
      <c r="M9218" t="s">
        <v>6911</v>
      </c>
    </row>
    <row r="9219" spans="1:13">
      <c r="A9219" s="13">
        <f t="shared" ref="A9219:A9282" si="144">G9219+H9219+I9219</f>
        <v>2</v>
      </c>
      <c r="B9219">
        <v>3014709</v>
      </c>
      <c r="C9219">
        <v>1400</v>
      </c>
      <c r="D9219">
        <v>1500</v>
      </c>
      <c r="E9219"/>
      <c r="F9219" t="s">
        <v>253</v>
      </c>
      <c r="G9219">
        <v>2</v>
      </c>
      <c r="H9219">
        <v>0</v>
      </c>
      <c r="I9219">
        <v>0</v>
      </c>
      <c r="J9219">
        <v>0</v>
      </c>
      <c r="K9219">
        <v>0</v>
      </c>
      <c r="L9219">
        <v>0</v>
      </c>
      <c r="M9219" t="s">
        <v>6912</v>
      </c>
    </row>
    <row r="9220" spans="1:13">
      <c r="A9220" s="13">
        <f t="shared" si="144"/>
        <v>2</v>
      </c>
      <c r="B9220">
        <v>3014710</v>
      </c>
      <c r="C9220">
        <v>1400</v>
      </c>
      <c r="D9220">
        <v>1500</v>
      </c>
      <c r="E9220"/>
      <c r="F9220" t="s">
        <v>253</v>
      </c>
      <c r="G9220">
        <v>2</v>
      </c>
      <c r="H9220">
        <v>0</v>
      </c>
      <c r="I9220">
        <v>0</v>
      </c>
      <c r="J9220">
        <v>0</v>
      </c>
      <c r="K9220">
        <v>0</v>
      </c>
      <c r="L9220">
        <v>0</v>
      </c>
      <c r="M9220" t="s">
        <v>6913</v>
      </c>
    </row>
    <row r="9221" spans="1:13">
      <c r="A9221" s="13">
        <f t="shared" si="144"/>
        <v>1</v>
      </c>
      <c r="B9221">
        <v>3014711</v>
      </c>
      <c r="C9221">
        <v>1400</v>
      </c>
      <c r="D9221">
        <v>1500</v>
      </c>
      <c r="E9221"/>
      <c r="F9221" t="s">
        <v>253</v>
      </c>
      <c r="G9221">
        <v>1</v>
      </c>
      <c r="H9221">
        <v>0</v>
      </c>
      <c r="I9221">
        <v>0</v>
      </c>
      <c r="J9221">
        <v>0</v>
      </c>
      <c r="K9221">
        <v>0</v>
      </c>
      <c r="L9221">
        <v>0</v>
      </c>
      <c r="M9221" t="s">
        <v>6914</v>
      </c>
    </row>
    <row r="9222" spans="1:13">
      <c r="A9222" s="13">
        <f t="shared" si="144"/>
        <v>2</v>
      </c>
      <c r="B9222">
        <v>3014712</v>
      </c>
      <c r="C9222">
        <v>1400</v>
      </c>
      <c r="D9222">
        <v>1500</v>
      </c>
      <c r="E9222"/>
      <c r="F9222" t="s">
        <v>253</v>
      </c>
      <c r="G9222">
        <v>2</v>
      </c>
      <c r="H9222">
        <v>0</v>
      </c>
      <c r="I9222">
        <v>0</v>
      </c>
      <c r="J9222">
        <v>0</v>
      </c>
      <c r="K9222">
        <v>0</v>
      </c>
      <c r="L9222">
        <v>0</v>
      </c>
      <c r="M9222" t="s">
        <v>6915</v>
      </c>
    </row>
    <row r="9223" spans="1:13">
      <c r="A9223" s="13">
        <f t="shared" si="144"/>
        <v>24</v>
      </c>
      <c r="B9223">
        <v>3014713</v>
      </c>
      <c r="C9223">
        <v>1400</v>
      </c>
      <c r="D9223">
        <v>1500</v>
      </c>
      <c r="E9223"/>
      <c r="F9223" t="s">
        <v>253</v>
      </c>
      <c r="G9223">
        <v>24</v>
      </c>
      <c r="H9223">
        <v>0</v>
      </c>
      <c r="I9223">
        <v>0</v>
      </c>
      <c r="J9223">
        <v>0</v>
      </c>
      <c r="K9223">
        <v>0</v>
      </c>
      <c r="L9223">
        <v>0</v>
      </c>
      <c r="M9223" t="s">
        <v>7869</v>
      </c>
    </row>
    <row r="9224" spans="1:13">
      <c r="A9224" s="13">
        <f t="shared" si="144"/>
        <v>1</v>
      </c>
      <c r="B9224">
        <v>3014714</v>
      </c>
      <c r="C9224">
        <v>1400</v>
      </c>
      <c r="D9224">
        <v>1500</v>
      </c>
      <c r="E9224"/>
      <c r="F9224" t="s">
        <v>253</v>
      </c>
      <c r="G9224">
        <v>1</v>
      </c>
      <c r="H9224">
        <v>0</v>
      </c>
      <c r="I9224">
        <v>0</v>
      </c>
      <c r="J9224">
        <v>0</v>
      </c>
      <c r="K9224">
        <v>0</v>
      </c>
      <c r="L9224">
        <v>0</v>
      </c>
      <c r="M9224" t="s">
        <v>6916</v>
      </c>
    </row>
    <row r="9225" spans="1:13">
      <c r="A9225" s="13">
        <f t="shared" si="144"/>
        <v>1</v>
      </c>
      <c r="B9225">
        <v>3014715</v>
      </c>
      <c r="C9225">
        <v>1400</v>
      </c>
      <c r="D9225">
        <v>1500</v>
      </c>
      <c r="E9225"/>
      <c r="F9225" t="s">
        <v>253</v>
      </c>
      <c r="G9225">
        <v>1</v>
      </c>
      <c r="H9225">
        <v>0</v>
      </c>
      <c r="I9225">
        <v>0</v>
      </c>
      <c r="J9225">
        <v>0</v>
      </c>
      <c r="K9225">
        <v>0</v>
      </c>
      <c r="L9225">
        <v>0</v>
      </c>
      <c r="M9225" t="s">
        <v>6917</v>
      </c>
    </row>
    <row r="9226" spans="1:13">
      <c r="A9226" s="13">
        <f t="shared" si="144"/>
        <v>1</v>
      </c>
      <c r="B9226">
        <v>3014717</v>
      </c>
      <c r="C9226">
        <v>1400</v>
      </c>
      <c r="D9226">
        <v>1500</v>
      </c>
      <c r="E9226"/>
      <c r="F9226" t="s">
        <v>253</v>
      </c>
      <c r="G9226">
        <v>1</v>
      </c>
      <c r="H9226">
        <v>0</v>
      </c>
      <c r="I9226">
        <v>0</v>
      </c>
      <c r="J9226">
        <v>0</v>
      </c>
      <c r="K9226">
        <v>0</v>
      </c>
      <c r="L9226">
        <v>0</v>
      </c>
      <c r="M9226" t="s">
        <v>6918</v>
      </c>
    </row>
    <row r="9227" spans="1:13">
      <c r="A9227" s="13">
        <f t="shared" si="144"/>
        <v>12</v>
      </c>
      <c r="B9227">
        <v>3014718</v>
      </c>
      <c r="C9227">
        <v>1380</v>
      </c>
      <c r="D9227">
        <v>1500</v>
      </c>
      <c r="E9227"/>
      <c r="F9227" t="s">
        <v>253</v>
      </c>
      <c r="G9227">
        <v>12</v>
      </c>
      <c r="H9227">
        <v>0</v>
      </c>
      <c r="I9227">
        <v>0</v>
      </c>
      <c r="J9227">
        <v>0</v>
      </c>
      <c r="K9227">
        <v>0</v>
      </c>
      <c r="L9227">
        <v>0</v>
      </c>
      <c r="M9227" t="s">
        <v>6919</v>
      </c>
    </row>
    <row r="9228" spans="1:13">
      <c r="A9228" s="13">
        <f t="shared" si="144"/>
        <v>5</v>
      </c>
      <c r="B9228">
        <v>3014719</v>
      </c>
      <c r="C9228">
        <v>1380</v>
      </c>
      <c r="D9228">
        <v>1500</v>
      </c>
      <c r="E9228"/>
      <c r="F9228" t="s">
        <v>253</v>
      </c>
      <c r="G9228">
        <v>5</v>
      </c>
      <c r="H9228">
        <v>0</v>
      </c>
      <c r="I9228">
        <v>0</v>
      </c>
      <c r="J9228">
        <v>0</v>
      </c>
      <c r="K9228">
        <v>0</v>
      </c>
      <c r="L9228">
        <v>0</v>
      </c>
      <c r="M9228" t="s">
        <v>6920</v>
      </c>
    </row>
    <row r="9229" spans="1:13">
      <c r="A9229" s="13">
        <f t="shared" si="144"/>
        <v>5</v>
      </c>
      <c r="B9229">
        <v>3014720</v>
      </c>
      <c r="C9229">
        <v>1380</v>
      </c>
      <c r="D9229">
        <v>1500</v>
      </c>
      <c r="E9229"/>
      <c r="F9229" t="s">
        <v>253</v>
      </c>
      <c r="G9229">
        <v>5</v>
      </c>
      <c r="H9229">
        <v>0</v>
      </c>
      <c r="I9229">
        <v>0</v>
      </c>
      <c r="J9229">
        <v>0</v>
      </c>
      <c r="K9229">
        <v>0</v>
      </c>
      <c r="L9229">
        <v>0</v>
      </c>
      <c r="M9229" t="s">
        <v>9277</v>
      </c>
    </row>
    <row r="9230" spans="1:13">
      <c r="A9230" s="13">
        <f t="shared" si="144"/>
        <v>3</v>
      </c>
      <c r="B9230">
        <v>3014721</v>
      </c>
      <c r="C9230">
        <v>1380</v>
      </c>
      <c r="D9230">
        <v>1501</v>
      </c>
      <c r="E9230"/>
      <c r="F9230" t="s">
        <v>253</v>
      </c>
      <c r="G9230">
        <v>3</v>
      </c>
      <c r="H9230">
        <v>0</v>
      </c>
      <c r="I9230">
        <v>0</v>
      </c>
      <c r="J9230">
        <v>0</v>
      </c>
      <c r="K9230">
        <v>0</v>
      </c>
      <c r="L9230">
        <v>0</v>
      </c>
      <c r="M9230" t="s">
        <v>6921</v>
      </c>
    </row>
    <row r="9231" spans="1:13">
      <c r="A9231" s="13">
        <f t="shared" si="144"/>
        <v>1</v>
      </c>
      <c r="B9231">
        <v>3014722</v>
      </c>
      <c r="C9231">
        <v>1380</v>
      </c>
      <c r="D9231">
        <v>1500</v>
      </c>
      <c r="E9231"/>
      <c r="F9231" t="s">
        <v>253</v>
      </c>
      <c r="G9231">
        <v>1</v>
      </c>
      <c r="H9231">
        <v>0</v>
      </c>
      <c r="I9231">
        <v>0</v>
      </c>
      <c r="J9231">
        <v>0</v>
      </c>
      <c r="K9231">
        <v>0</v>
      </c>
      <c r="L9231">
        <v>0</v>
      </c>
      <c r="M9231" t="s">
        <v>6922</v>
      </c>
    </row>
    <row r="9232" spans="1:13">
      <c r="A9232" s="13">
        <f t="shared" si="144"/>
        <v>5</v>
      </c>
      <c r="B9232">
        <v>3014724</v>
      </c>
      <c r="C9232">
        <v>1380</v>
      </c>
      <c r="D9232">
        <v>1500</v>
      </c>
      <c r="E9232"/>
      <c r="F9232" t="s">
        <v>253</v>
      </c>
      <c r="G9232">
        <v>5</v>
      </c>
      <c r="H9232">
        <v>0</v>
      </c>
      <c r="I9232">
        <v>0</v>
      </c>
      <c r="J9232">
        <v>0</v>
      </c>
      <c r="K9232">
        <v>0</v>
      </c>
      <c r="L9232">
        <v>0</v>
      </c>
      <c r="M9232" t="s">
        <v>6923</v>
      </c>
    </row>
    <row r="9233" spans="1:13">
      <c r="A9233" s="13">
        <f t="shared" si="144"/>
        <v>1</v>
      </c>
      <c r="B9233">
        <v>3014725</v>
      </c>
      <c r="C9233">
        <v>1380</v>
      </c>
      <c r="D9233">
        <v>1500</v>
      </c>
      <c r="E9233"/>
      <c r="F9233" t="s">
        <v>253</v>
      </c>
      <c r="G9233">
        <v>1</v>
      </c>
      <c r="H9233">
        <v>0</v>
      </c>
      <c r="I9233">
        <v>0</v>
      </c>
      <c r="J9233">
        <v>0</v>
      </c>
      <c r="K9233">
        <v>0</v>
      </c>
      <c r="L9233">
        <v>0</v>
      </c>
      <c r="M9233" t="s">
        <v>8600</v>
      </c>
    </row>
    <row r="9234" spans="1:13">
      <c r="A9234" s="13">
        <f t="shared" si="144"/>
        <v>2</v>
      </c>
      <c r="B9234">
        <v>3014726</v>
      </c>
      <c r="C9234">
        <v>1380</v>
      </c>
      <c r="D9234">
        <v>1501</v>
      </c>
      <c r="E9234"/>
      <c r="F9234" t="s">
        <v>253</v>
      </c>
      <c r="G9234">
        <v>2</v>
      </c>
      <c r="H9234">
        <v>0</v>
      </c>
      <c r="I9234">
        <v>0</v>
      </c>
      <c r="J9234">
        <v>0</v>
      </c>
      <c r="K9234">
        <v>0</v>
      </c>
      <c r="L9234">
        <v>0</v>
      </c>
      <c r="M9234" t="s">
        <v>6924</v>
      </c>
    </row>
    <row r="9235" spans="1:13">
      <c r="A9235" s="13">
        <f t="shared" si="144"/>
        <v>4</v>
      </c>
      <c r="B9235">
        <v>3014727</v>
      </c>
      <c r="C9235">
        <v>1380</v>
      </c>
      <c r="D9235">
        <v>1500</v>
      </c>
      <c r="E9235"/>
      <c r="F9235" t="s">
        <v>253</v>
      </c>
      <c r="G9235">
        <v>4</v>
      </c>
      <c r="H9235">
        <v>0</v>
      </c>
      <c r="I9235">
        <v>0</v>
      </c>
      <c r="J9235">
        <v>0</v>
      </c>
      <c r="K9235">
        <v>0</v>
      </c>
      <c r="L9235">
        <v>0</v>
      </c>
      <c r="M9235" t="s">
        <v>6925</v>
      </c>
    </row>
    <row r="9236" spans="1:13">
      <c r="A9236" s="13">
        <f t="shared" si="144"/>
        <v>2</v>
      </c>
      <c r="B9236">
        <v>3014728</v>
      </c>
      <c r="C9236">
        <v>1380</v>
      </c>
      <c r="D9236">
        <v>1500</v>
      </c>
      <c r="E9236"/>
      <c r="F9236" t="s">
        <v>253</v>
      </c>
      <c r="G9236">
        <v>2</v>
      </c>
      <c r="H9236">
        <v>0</v>
      </c>
      <c r="I9236">
        <v>0</v>
      </c>
      <c r="J9236">
        <v>0</v>
      </c>
      <c r="K9236">
        <v>0</v>
      </c>
      <c r="L9236">
        <v>0</v>
      </c>
      <c r="M9236" t="s">
        <v>6926</v>
      </c>
    </row>
    <row r="9237" spans="1:13">
      <c r="A9237" s="13">
        <f t="shared" si="144"/>
        <v>12</v>
      </c>
      <c r="B9237">
        <v>3014729</v>
      </c>
      <c r="C9237">
        <v>1380</v>
      </c>
      <c r="D9237">
        <v>1501</v>
      </c>
      <c r="E9237"/>
      <c r="F9237" t="s">
        <v>253</v>
      </c>
      <c r="G9237">
        <v>12</v>
      </c>
      <c r="H9237">
        <v>0</v>
      </c>
      <c r="I9237">
        <v>0</v>
      </c>
      <c r="J9237">
        <v>0</v>
      </c>
      <c r="K9237">
        <v>0</v>
      </c>
      <c r="L9237">
        <v>0</v>
      </c>
      <c r="M9237" t="s">
        <v>6927</v>
      </c>
    </row>
    <row r="9238" spans="1:13">
      <c r="A9238" s="13">
        <f t="shared" si="144"/>
        <v>6</v>
      </c>
      <c r="B9238">
        <v>3014730</v>
      </c>
      <c r="C9238">
        <v>1380</v>
      </c>
      <c r="D9238">
        <v>1500</v>
      </c>
      <c r="E9238"/>
      <c r="F9238" t="s">
        <v>253</v>
      </c>
      <c r="G9238">
        <v>6</v>
      </c>
      <c r="H9238">
        <v>0</v>
      </c>
      <c r="I9238">
        <v>0</v>
      </c>
      <c r="J9238">
        <v>0</v>
      </c>
      <c r="K9238">
        <v>0</v>
      </c>
      <c r="L9238">
        <v>0</v>
      </c>
      <c r="M9238" t="s">
        <v>6928</v>
      </c>
    </row>
    <row r="9239" spans="1:13">
      <c r="A9239" s="13">
        <f t="shared" si="144"/>
        <v>4</v>
      </c>
      <c r="B9239">
        <v>3014731</v>
      </c>
      <c r="C9239">
        <v>1380</v>
      </c>
      <c r="D9239">
        <v>1500</v>
      </c>
      <c r="E9239"/>
      <c r="F9239" t="s">
        <v>253</v>
      </c>
      <c r="G9239">
        <v>4</v>
      </c>
      <c r="H9239">
        <v>0</v>
      </c>
      <c r="I9239">
        <v>0</v>
      </c>
      <c r="J9239">
        <v>0</v>
      </c>
      <c r="K9239">
        <v>0</v>
      </c>
      <c r="L9239">
        <v>0</v>
      </c>
      <c r="M9239" t="s">
        <v>6929</v>
      </c>
    </row>
    <row r="9240" spans="1:13">
      <c r="A9240" s="13">
        <f t="shared" si="144"/>
        <v>3</v>
      </c>
      <c r="B9240">
        <v>3014732</v>
      </c>
      <c r="C9240">
        <v>1380</v>
      </c>
      <c r="D9240">
        <v>1500</v>
      </c>
      <c r="E9240"/>
      <c r="F9240" t="s">
        <v>253</v>
      </c>
      <c r="G9240">
        <v>3</v>
      </c>
      <c r="H9240">
        <v>0</v>
      </c>
      <c r="I9240">
        <v>0</v>
      </c>
      <c r="J9240">
        <v>0</v>
      </c>
      <c r="K9240">
        <v>0</v>
      </c>
      <c r="L9240">
        <v>0</v>
      </c>
      <c r="M9240" t="s">
        <v>7906</v>
      </c>
    </row>
    <row r="9241" spans="1:13">
      <c r="A9241" s="13">
        <f t="shared" si="144"/>
        <v>3</v>
      </c>
      <c r="B9241">
        <v>3014733</v>
      </c>
      <c r="C9241">
        <v>1380</v>
      </c>
      <c r="D9241">
        <v>1500</v>
      </c>
      <c r="E9241"/>
      <c r="F9241" t="s">
        <v>253</v>
      </c>
      <c r="G9241">
        <v>3</v>
      </c>
      <c r="H9241">
        <v>0</v>
      </c>
      <c r="I9241">
        <v>0</v>
      </c>
      <c r="J9241">
        <v>0</v>
      </c>
      <c r="K9241">
        <v>0</v>
      </c>
      <c r="L9241">
        <v>0</v>
      </c>
      <c r="M9241" t="s">
        <v>7907</v>
      </c>
    </row>
    <row r="9242" spans="1:13">
      <c r="A9242" s="13">
        <f t="shared" si="144"/>
        <v>1</v>
      </c>
      <c r="B9242">
        <v>3014734</v>
      </c>
      <c r="C9242">
        <v>1380</v>
      </c>
      <c r="D9242">
        <v>1501</v>
      </c>
      <c r="E9242"/>
      <c r="F9242" t="s">
        <v>253</v>
      </c>
      <c r="G9242">
        <v>1</v>
      </c>
      <c r="H9242">
        <v>0</v>
      </c>
      <c r="I9242">
        <v>0</v>
      </c>
      <c r="J9242">
        <v>0</v>
      </c>
      <c r="K9242">
        <v>0</v>
      </c>
      <c r="L9242">
        <v>0</v>
      </c>
      <c r="M9242" t="s">
        <v>6930</v>
      </c>
    </row>
    <row r="9243" spans="1:13">
      <c r="A9243" s="13">
        <f t="shared" si="144"/>
        <v>1</v>
      </c>
      <c r="B9243">
        <v>3014735</v>
      </c>
      <c r="C9243">
        <v>1380</v>
      </c>
      <c r="D9243">
        <v>1500</v>
      </c>
      <c r="E9243"/>
      <c r="F9243" t="s">
        <v>253</v>
      </c>
      <c r="G9243">
        <v>1</v>
      </c>
      <c r="H9243">
        <v>0</v>
      </c>
      <c r="I9243">
        <v>0</v>
      </c>
      <c r="J9243">
        <v>0</v>
      </c>
      <c r="K9243">
        <v>0</v>
      </c>
      <c r="L9243">
        <v>0</v>
      </c>
      <c r="M9243" t="s">
        <v>7719</v>
      </c>
    </row>
    <row r="9244" spans="1:13">
      <c r="A9244" s="13">
        <f t="shared" si="144"/>
        <v>3</v>
      </c>
      <c r="B9244">
        <v>3014736</v>
      </c>
      <c r="C9244">
        <v>1380</v>
      </c>
      <c r="D9244">
        <v>1501</v>
      </c>
      <c r="E9244"/>
      <c r="F9244" t="s">
        <v>253</v>
      </c>
      <c r="G9244">
        <v>3</v>
      </c>
      <c r="H9244">
        <v>0</v>
      </c>
      <c r="I9244">
        <v>0</v>
      </c>
      <c r="J9244">
        <v>0</v>
      </c>
      <c r="K9244">
        <v>0</v>
      </c>
      <c r="L9244">
        <v>0</v>
      </c>
      <c r="M9244" t="s">
        <v>6931</v>
      </c>
    </row>
    <row r="9245" spans="1:13">
      <c r="A9245" s="13">
        <f t="shared" si="144"/>
        <v>1</v>
      </c>
      <c r="B9245">
        <v>3014737</v>
      </c>
      <c r="C9245">
        <v>1380</v>
      </c>
      <c r="D9245">
        <v>1501</v>
      </c>
      <c r="E9245"/>
      <c r="F9245" t="s">
        <v>253</v>
      </c>
      <c r="G9245">
        <v>1</v>
      </c>
      <c r="H9245">
        <v>0</v>
      </c>
      <c r="I9245">
        <v>0</v>
      </c>
      <c r="J9245">
        <v>0</v>
      </c>
      <c r="K9245">
        <v>0</v>
      </c>
      <c r="L9245">
        <v>0</v>
      </c>
      <c r="M9245" t="s">
        <v>6932</v>
      </c>
    </row>
    <row r="9246" spans="1:13">
      <c r="A9246" s="13">
        <f t="shared" si="144"/>
        <v>3</v>
      </c>
      <c r="B9246">
        <v>3014738</v>
      </c>
      <c r="C9246">
        <v>1380</v>
      </c>
      <c r="D9246">
        <v>1500</v>
      </c>
      <c r="E9246"/>
      <c r="F9246" t="s">
        <v>253</v>
      </c>
      <c r="G9246">
        <v>3</v>
      </c>
      <c r="H9246">
        <v>0</v>
      </c>
      <c r="I9246">
        <v>0</v>
      </c>
      <c r="J9246">
        <v>0</v>
      </c>
      <c r="K9246">
        <v>0</v>
      </c>
      <c r="L9246">
        <v>0</v>
      </c>
      <c r="M9246" t="s">
        <v>6933</v>
      </c>
    </row>
    <row r="9247" spans="1:13">
      <c r="A9247" s="13">
        <f t="shared" si="144"/>
        <v>4</v>
      </c>
      <c r="B9247">
        <v>3014739</v>
      </c>
      <c r="C9247">
        <v>1380</v>
      </c>
      <c r="D9247">
        <v>1501</v>
      </c>
      <c r="E9247"/>
      <c r="F9247" t="s">
        <v>253</v>
      </c>
      <c r="G9247">
        <v>4</v>
      </c>
      <c r="H9247">
        <v>0</v>
      </c>
      <c r="I9247">
        <v>0</v>
      </c>
      <c r="J9247">
        <v>0</v>
      </c>
      <c r="K9247">
        <v>0</v>
      </c>
      <c r="L9247">
        <v>0</v>
      </c>
      <c r="M9247" t="s">
        <v>6934</v>
      </c>
    </row>
    <row r="9248" spans="1:13">
      <c r="A9248" s="13">
        <f t="shared" si="144"/>
        <v>2</v>
      </c>
      <c r="B9248">
        <v>3014740</v>
      </c>
      <c r="C9248">
        <v>1380</v>
      </c>
      <c r="D9248">
        <v>1501</v>
      </c>
      <c r="E9248"/>
      <c r="F9248" t="s">
        <v>253</v>
      </c>
      <c r="G9248">
        <v>2</v>
      </c>
      <c r="H9248">
        <v>0</v>
      </c>
      <c r="I9248">
        <v>0</v>
      </c>
      <c r="J9248">
        <v>0</v>
      </c>
      <c r="K9248">
        <v>0</v>
      </c>
      <c r="L9248">
        <v>0</v>
      </c>
      <c r="M9248" t="s">
        <v>6935</v>
      </c>
    </row>
    <row r="9249" spans="1:13">
      <c r="A9249" s="13">
        <f t="shared" si="144"/>
        <v>4</v>
      </c>
      <c r="B9249">
        <v>3014741</v>
      </c>
      <c r="C9249">
        <v>1380</v>
      </c>
      <c r="D9249">
        <v>1501</v>
      </c>
      <c r="E9249"/>
      <c r="F9249" t="s">
        <v>253</v>
      </c>
      <c r="G9249">
        <v>4</v>
      </c>
      <c r="H9249">
        <v>0</v>
      </c>
      <c r="I9249">
        <v>0</v>
      </c>
      <c r="J9249">
        <v>0</v>
      </c>
      <c r="K9249">
        <v>0</v>
      </c>
      <c r="L9249">
        <v>0</v>
      </c>
      <c r="M9249" t="s">
        <v>6936</v>
      </c>
    </row>
    <row r="9250" spans="1:13">
      <c r="A9250" s="13">
        <f t="shared" si="144"/>
        <v>1</v>
      </c>
      <c r="B9250">
        <v>3014744</v>
      </c>
      <c r="C9250">
        <v>1400</v>
      </c>
      <c r="D9250">
        <v>1500</v>
      </c>
      <c r="E9250"/>
      <c r="F9250" t="s">
        <v>253</v>
      </c>
      <c r="G9250">
        <v>1</v>
      </c>
      <c r="H9250">
        <v>0</v>
      </c>
      <c r="I9250">
        <v>0</v>
      </c>
      <c r="J9250">
        <v>0</v>
      </c>
      <c r="K9250">
        <v>0</v>
      </c>
      <c r="L9250">
        <v>0</v>
      </c>
      <c r="M9250" t="s">
        <v>6937</v>
      </c>
    </row>
    <row r="9251" spans="1:13">
      <c r="A9251" s="13">
        <f t="shared" si="144"/>
        <v>1</v>
      </c>
      <c r="B9251">
        <v>3014745</v>
      </c>
      <c r="C9251">
        <v>1400</v>
      </c>
      <c r="D9251">
        <v>1500</v>
      </c>
      <c r="E9251"/>
      <c r="F9251" t="s">
        <v>253</v>
      </c>
      <c r="G9251">
        <v>1</v>
      </c>
      <c r="H9251">
        <v>0</v>
      </c>
      <c r="I9251">
        <v>0</v>
      </c>
      <c r="J9251">
        <v>0</v>
      </c>
      <c r="K9251">
        <v>0</v>
      </c>
      <c r="L9251">
        <v>0</v>
      </c>
      <c r="M9251" t="s">
        <v>6938</v>
      </c>
    </row>
    <row r="9252" spans="1:13">
      <c r="A9252" s="13">
        <f t="shared" si="144"/>
        <v>2</v>
      </c>
      <c r="B9252">
        <v>3014746</v>
      </c>
      <c r="C9252">
        <v>1400</v>
      </c>
      <c r="D9252">
        <v>1500</v>
      </c>
      <c r="E9252"/>
      <c r="F9252" t="s">
        <v>253</v>
      </c>
      <c r="G9252">
        <v>2</v>
      </c>
      <c r="H9252">
        <v>0</v>
      </c>
      <c r="I9252">
        <v>0</v>
      </c>
      <c r="J9252">
        <v>0</v>
      </c>
      <c r="K9252">
        <v>0</v>
      </c>
      <c r="L9252">
        <v>0</v>
      </c>
      <c r="M9252" t="s">
        <v>6939</v>
      </c>
    </row>
    <row r="9253" spans="1:13">
      <c r="A9253" s="13">
        <f t="shared" si="144"/>
        <v>5</v>
      </c>
      <c r="B9253">
        <v>3014747</v>
      </c>
      <c r="C9253">
        <v>1400</v>
      </c>
      <c r="D9253">
        <v>1500</v>
      </c>
      <c r="E9253"/>
      <c r="F9253" t="s">
        <v>253</v>
      </c>
      <c r="G9253">
        <v>5</v>
      </c>
      <c r="H9253">
        <v>0</v>
      </c>
      <c r="I9253">
        <v>0</v>
      </c>
      <c r="J9253">
        <v>0</v>
      </c>
      <c r="K9253">
        <v>0</v>
      </c>
      <c r="L9253">
        <v>0</v>
      </c>
      <c r="M9253" t="s">
        <v>8139</v>
      </c>
    </row>
    <row r="9254" spans="1:13">
      <c r="A9254" s="13">
        <f t="shared" si="144"/>
        <v>4</v>
      </c>
      <c r="B9254">
        <v>3014748</v>
      </c>
      <c r="C9254">
        <v>1400</v>
      </c>
      <c r="D9254">
        <v>1500</v>
      </c>
      <c r="E9254"/>
      <c r="F9254" t="s">
        <v>253</v>
      </c>
      <c r="G9254">
        <v>4</v>
      </c>
      <c r="H9254">
        <v>0</v>
      </c>
      <c r="I9254">
        <v>0</v>
      </c>
      <c r="J9254">
        <v>0</v>
      </c>
      <c r="K9254">
        <v>0</v>
      </c>
      <c r="L9254">
        <v>0</v>
      </c>
      <c r="M9254" t="s">
        <v>8285</v>
      </c>
    </row>
    <row r="9255" spans="1:13">
      <c r="A9255" s="13">
        <f t="shared" si="144"/>
        <v>4</v>
      </c>
      <c r="B9255">
        <v>3014749</v>
      </c>
      <c r="C9255">
        <v>1400</v>
      </c>
      <c r="D9255">
        <v>1500</v>
      </c>
      <c r="E9255"/>
      <c r="F9255" t="s">
        <v>253</v>
      </c>
      <c r="G9255">
        <v>4</v>
      </c>
      <c r="H9255">
        <v>0</v>
      </c>
      <c r="I9255">
        <v>0</v>
      </c>
      <c r="J9255">
        <v>0</v>
      </c>
      <c r="K9255">
        <v>0</v>
      </c>
      <c r="L9255">
        <v>0</v>
      </c>
      <c r="M9255" t="s">
        <v>8919</v>
      </c>
    </row>
    <row r="9256" spans="1:13">
      <c r="A9256" s="13">
        <f t="shared" si="144"/>
        <v>6</v>
      </c>
      <c r="B9256">
        <v>3014750</v>
      </c>
      <c r="C9256">
        <v>1400</v>
      </c>
      <c r="D9256">
        <v>1500</v>
      </c>
      <c r="E9256"/>
      <c r="F9256" t="s">
        <v>253</v>
      </c>
      <c r="G9256">
        <v>6</v>
      </c>
      <c r="H9256">
        <v>0</v>
      </c>
      <c r="I9256">
        <v>0</v>
      </c>
      <c r="J9256">
        <v>0</v>
      </c>
      <c r="K9256">
        <v>0</v>
      </c>
      <c r="L9256">
        <v>0</v>
      </c>
      <c r="M9256" t="s">
        <v>6940</v>
      </c>
    </row>
    <row r="9257" spans="1:13">
      <c r="A9257" s="13">
        <f t="shared" si="144"/>
        <v>4</v>
      </c>
      <c r="B9257">
        <v>3014751</v>
      </c>
      <c r="C9257">
        <v>1400</v>
      </c>
      <c r="D9257">
        <v>1500</v>
      </c>
      <c r="E9257"/>
      <c r="F9257" t="s">
        <v>253</v>
      </c>
      <c r="G9257">
        <v>4</v>
      </c>
      <c r="H9257">
        <v>0</v>
      </c>
      <c r="I9257">
        <v>0</v>
      </c>
      <c r="J9257">
        <v>0</v>
      </c>
      <c r="K9257">
        <v>0</v>
      </c>
      <c r="L9257">
        <v>0</v>
      </c>
      <c r="M9257" t="s">
        <v>8800</v>
      </c>
    </row>
    <row r="9258" spans="1:13">
      <c r="A9258" s="13">
        <f t="shared" si="144"/>
        <v>60</v>
      </c>
      <c r="B9258">
        <v>3014752</v>
      </c>
      <c r="C9258">
        <v>1400</v>
      </c>
      <c r="D9258">
        <v>1500</v>
      </c>
      <c r="E9258"/>
      <c r="F9258" t="s">
        <v>253</v>
      </c>
      <c r="G9258">
        <v>60</v>
      </c>
      <c r="H9258">
        <v>0</v>
      </c>
      <c r="I9258">
        <v>0</v>
      </c>
      <c r="J9258">
        <v>0</v>
      </c>
      <c r="K9258">
        <v>0</v>
      </c>
      <c r="L9258">
        <v>0</v>
      </c>
      <c r="M9258" t="s">
        <v>8801</v>
      </c>
    </row>
    <row r="9259" spans="1:13">
      <c r="A9259" s="13">
        <f t="shared" si="144"/>
        <v>58</v>
      </c>
      <c r="B9259">
        <v>3014753</v>
      </c>
      <c r="C9259">
        <v>1400</v>
      </c>
      <c r="D9259">
        <v>1500</v>
      </c>
      <c r="E9259"/>
      <c r="F9259" t="s">
        <v>253</v>
      </c>
      <c r="G9259">
        <v>58</v>
      </c>
      <c r="H9259">
        <v>0</v>
      </c>
      <c r="I9259">
        <v>0</v>
      </c>
      <c r="J9259">
        <v>0</v>
      </c>
      <c r="K9259">
        <v>0</v>
      </c>
      <c r="L9259">
        <v>0</v>
      </c>
      <c r="M9259" t="s">
        <v>6941</v>
      </c>
    </row>
    <row r="9260" spans="1:13">
      <c r="A9260" s="13">
        <f t="shared" si="144"/>
        <v>24</v>
      </c>
      <c r="B9260">
        <v>3014754</v>
      </c>
      <c r="C9260">
        <v>1400</v>
      </c>
      <c r="D9260">
        <v>1500</v>
      </c>
      <c r="E9260"/>
      <c r="F9260" t="s">
        <v>253</v>
      </c>
      <c r="G9260">
        <v>24</v>
      </c>
      <c r="H9260">
        <v>0</v>
      </c>
      <c r="I9260">
        <v>0</v>
      </c>
      <c r="J9260">
        <v>0</v>
      </c>
      <c r="K9260">
        <v>0</v>
      </c>
      <c r="L9260">
        <v>0</v>
      </c>
      <c r="M9260" t="s">
        <v>6942</v>
      </c>
    </row>
    <row r="9261" spans="1:13">
      <c r="A9261" s="13">
        <f t="shared" si="144"/>
        <v>16</v>
      </c>
      <c r="B9261">
        <v>3014773</v>
      </c>
      <c r="C9261">
        <v>1400</v>
      </c>
      <c r="D9261">
        <v>1500</v>
      </c>
      <c r="E9261"/>
      <c r="F9261" t="s">
        <v>253</v>
      </c>
      <c r="G9261">
        <v>16</v>
      </c>
      <c r="H9261">
        <v>0</v>
      </c>
      <c r="I9261">
        <v>0</v>
      </c>
      <c r="J9261">
        <v>0</v>
      </c>
      <c r="K9261">
        <v>0</v>
      </c>
      <c r="L9261">
        <v>0</v>
      </c>
      <c r="M9261" t="s">
        <v>9278</v>
      </c>
    </row>
    <row r="9262" spans="1:13">
      <c r="A9262" s="13">
        <f t="shared" si="144"/>
        <v>1</v>
      </c>
      <c r="B9262">
        <v>3014774</v>
      </c>
      <c r="C9262">
        <v>1400</v>
      </c>
      <c r="D9262">
        <v>1500</v>
      </c>
      <c r="E9262"/>
      <c r="F9262" t="s">
        <v>253</v>
      </c>
      <c r="G9262">
        <v>1</v>
      </c>
      <c r="H9262">
        <v>0</v>
      </c>
      <c r="I9262">
        <v>0</v>
      </c>
      <c r="J9262">
        <v>0</v>
      </c>
      <c r="K9262">
        <v>0</v>
      </c>
      <c r="L9262">
        <v>0</v>
      </c>
      <c r="M9262" t="s">
        <v>6943</v>
      </c>
    </row>
    <row r="9263" spans="1:13">
      <c r="A9263" s="13">
        <f t="shared" si="144"/>
        <v>7</v>
      </c>
      <c r="B9263">
        <v>3014775</v>
      </c>
      <c r="C9263">
        <v>1400</v>
      </c>
      <c r="D9263">
        <v>1500</v>
      </c>
      <c r="E9263"/>
      <c r="F9263" t="s">
        <v>253</v>
      </c>
      <c r="G9263">
        <v>7</v>
      </c>
      <c r="H9263">
        <v>0</v>
      </c>
      <c r="I9263">
        <v>0</v>
      </c>
      <c r="J9263">
        <v>0</v>
      </c>
      <c r="K9263">
        <v>0</v>
      </c>
      <c r="L9263">
        <v>0</v>
      </c>
      <c r="M9263" t="s">
        <v>8126</v>
      </c>
    </row>
    <row r="9264" spans="1:13">
      <c r="A9264" s="13">
        <f t="shared" si="144"/>
        <v>2</v>
      </c>
      <c r="B9264">
        <v>3014776</v>
      </c>
      <c r="C9264">
        <v>1400</v>
      </c>
      <c r="D9264">
        <v>1500</v>
      </c>
      <c r="E9264"/>
      <c r="F9264" t="s">
        <v>253</v>
      </c>
      <c r="G9264">
        <v>2</v>
      </c>
      <c r="H9264">
        <v>0</v>
      </c>
      <c r="I9264">
        <v>0</v>
      </c>
      <c r="J9264">
        <v>0</v>
      </c>
      <c r="K9264">
        <v>0</v>
      </c>
      <c r="L9264">
        <v>0</v>
      </c>
      <c r="M9264" t="s">
        <v>6944</v>
      </c>
    </row>
    <row r="9265" spans="1:13">
      <c r="A9265" s="13">
        <f t="shared" si="144"/>
        <v>10</v>
      </c>
      <c r="B9265">
        <v>3014777</v>
      </c>
      <c r="C9265">
        <v>1400</v>
      </c>
      <c r="D9265">
        <v>1500</v>
      </c>
      <c r="E9265"/>
      <c r="F9265" t="s">
        <v>253</v>
      </c>
      <c r="G9265">
        <v>10</v>
      </c>
      <c r="H9265">
        <v>0</v>
      </c>
      <c r="I9265">
        <v>0</v>
      </c>
      <c r="J9265">
        <v>0</v>
      </c>
      <c r="K9265">
        <v>0</v>
      </c>
      <c r="L9265">
        <v>0</v>
      </c>
      <c r="M9265" t="s">
        <v>9409</v>
      </c>
    </row>
    <row r="9266" spans="1:13">
      <c r="A9266" s="13">
        <f t="shared" si="144"/>
        <v>1</v>
      </c>
      <c r="B9266">
        <v>3014778</v>
      </c>
      <c r="C9266">
        <v>1400</v>
      </c>
      <c r="D9266">
        <v>1500</v>
      </c>
      <c r="E9266"/>
      <c r="F9266" t="s">
        <v>253</v>
      </c>
      <c r="G9266">
        <v>1</v>
      </c>
      <c r="H9266">
        <v>0</v>
      </c>
      <c r="I9266">
        <v>0</v>
      </c>
      <c r="J9266">
        <v>0</v>
      </c>
      <c r="K9266">
        <v>0</v>
      </c>
      <c r="L9266">
        <v>0</v>
      </c>
      <c r="M9266" t="s">
        <v>6945</v>
      </c>
    </row>
    <row r="9267" spans="1:13">
      <c r="A9267" s="13">
        <f t="shared" si="144"/>
        <v>1</v>
      </c>
      <c r="B9267">
        <v>3014779</v>
      </c>
      <c r="C9267">
        <v>1400</v>
      </c>
      <c r="D9267">
        <v>1500</v>
      </c>
      <c r="E9267"/>
      <c r="F9267" t="s">
        <v>253</v>
      </c>
      <c r="G9267">
        <v>1</v>
      </c>
      <c r="H9267">
        <v>0</v>
      </c>
      <c r="I9267">
        <v>0</v>
      </c>
      <c r="J9267">
        <v>0</v>
      </c>
      <c r="K9267">
        <v>0</v>
      </c>
      <c r="L9267">
        <v>0</v>
      </c>
      <c r="M9267" t="s">
        <v>8313</v>
      </c>
    </row>
    <row r="9268" spans="1:13">
      <c r="A9268" s="13">
        <f t="shared" si="144"/>
        <v>1</v>
      </c>
      <c r="B9268">
        <v>3014780</v>
      </c>
      <c r="C9268">
        <v>1400</v>
      </c>
      <c r="D9268">
        <v>1500</v>
      </c>
      <c r="E9268"/>
      <c r="F9268" t="s">
        <v>253</v>
      </c>
      <c r="G9268">
        <v>1</v>
      </c>
      <c r="H9268">
        <v>0</v>
      </c>
      <c r="I9268">
        <v>0</v>
      </c>
      <c r="J9268">
        <v>0</v>
      </c>
      <c r="K9268">
        <v>0</v>
      </c>
      <c r="L9268">
        <v>0</v>
      </c>
      <c r="M9268" t="s">
        <v>6946</v>
      </c>
    </row>
    <row r="9269" spans="1:13">
      <c r="A9269" s="13">
        <f t="shared" si="144"/>
        <v>1</v>
      </c>
      <c r="B9269">
        <v>3014781</v>
      </c>
      <c r="C9269">
        <v>1400</v>
      </c>
      <c r="D9269">
        <v>1500</v>
      </c>
      <c r="E9269"/>
      <c r="F9269" t="s">
        <v>253</v>
      </c>
      <c r="G9269">
        <v>1</v>
      </c>
      <c r="H9269">
        <v>0</v>
      </c>
      <c r="I9269">
        <v>0</v>
      </c>
      <c r="J9269">
        <v>0</v>
      </c>
      <c r="K9269">
        <v>0</v>
      </c>
      <c r="L9269">
        <v>0</v>
      </c>
      <c r="M9269" t="s">
        <v>6947</v>
      </c>
    </row>
    <row r="9270" spans="1:13">
      <c r="A9270" s="13">
        <f t="shared" si="144"/>
        <v>1</v>
      </c>
      <c r="B9270">
        <v>3014782</v>
      </c>
      <c r="C9270">
        <v>1400</v>
      </c>
      <c r="D9270">
        <v>1500</v>
      </c>
      <c r="E9270"/>
      <c r="F9270" t="s">
        <v>253</v>
      </c>
      <c r="G9270">
        <v>1</v>
      </c>
      <c r="H9270">
        <v>0</v>
      </c>
      <c r="I9270">
        <v>0</v>
      </c>
      <c r="J9270">
        <v>0</v>
      </c>
      <c r="K9270">
        <v>0</v>
      </c>
      <c r="L9270">
        <v>0</v>
      </c>
      <c r="M9270" t="s">
        <v>6948</v>
      </c>
    </row>
    <row r="9271" spans="1:13">
      <c r="A9271" s="13">
        <f t="shared" si="144"/>
        <v>1</v>
      </c>
      <c r="B9271">
        <v>3014783</v>
      </c>
      <c r="C9271">
        <v>1400</v>
      </c>
      <c r="D9271">
        <v>1500</v>
      </c>
      <c r="E9271"/>
      <c r="F9271" t="s">
        <v>253</v>
      </c>
      <c r="G9271">
        <v>1</v>
      </c>
      <c r="H9271">
        <v>0</v>
      </c>
      <c r="I9271">
        <v>0</v>
      </c>
      <c r="J9271">
        <v>0</v>
      </c>
      <c r="K9271">
        <v>0</v>
      </c>
      <c r="L9271">
        <v>0</v>
      </c>
      <c r="M9271" t="s">
        <v>6949</v>
      </c>
    </row>
    <row r="9272" spans="1:13">
      <c r="A9272" s="13">
        <f t="shared" si="144"/>
        <v>1</v>
      </c>
      <c r="B9272">
        <v>3014784</v>
      </c>
      <c r="C9272">
        <v>1400</v>
      </c>
      <c r="D9272">
        <v>1500</v>
      </c>
      <c r="E9272"/>
      <c r="F9272" t="s">
        <v>253</v>
      </c>
      <c r="G9272">
        <v>1</v>
      </c>
      <c r="H9272">
        <v>0</v>
      </c>
      <c r="I9272">
        <v>0</v>
      </c>
      <c r="J9272">
        <v>0</v>
      </c>
      <c r="K9272">
        <v>0</v>
      </c>
      <c r="L9272">
        <v>0</v>
      </c>
      <c r="M9272" t="s">
        <v>6950</v>
      </c>
    </row>
    <row r="9273" spans="1:13">
      <c r="A9273" s="13">
        <f t="shared" si="144"/>
        <v>2</v>
      </c>
      <c r="B9273">
        <v>3014785</v>
      </c>
      <c r="C9273">
        <v>1400</v>
      </c>
      <c r="D9273">
        <v>1500</v>
      </c>
      <c r="E9273"/>
      <c r="F9273" t="s">
        <v>253</v>
      </c>
      <c r="G9273">
        <v>2</v>
      </c>
      <c r="H9273">
        <v>0</v>
      </c>
      <c r="I9273">
        <v>0</v>
      </c>
      <c r="J9273">
        <v>0</v>
      </c>
      <c r="K9273">
        <v>0</v>
      </c>
      <c r="L9273">
        <v>0</v>
      </c>
      <c r="M9273" t="s">
        <v>6951</v>
      </c>
    </row>
    <row r="9274" spans="1:13">
      <c r="A9274" s="13">
        <f t="shared" si="144"/>
        <v>2</v>
      </c>
      <c r="B9274">
        <v>3014786</v>
      </c>
      <c r="C9274">
        <v>1400</v>
      </c>
      <c r="D9274">
        <v>1500</v>
      </c>
      <c r="E9274"/>
      <c r="F9274" t="s">
        <v>253</v>
      </c>
      <c r="G9274">
        <v>2</v>
      </c>
      <c r="H9274">
        <v>0</v>
      </c>
      <c r="I9274">
        <v>0</v>
      </c>
      <c r="J9274">
        <v>0</v>
      </c>
      <c r="K9274">
        <v>0</v>
      </c>
      <c r="L9274">
        <v>0</v>
      </c>
      <c r="M9274" t="s">
        <v>6952</v>
      </c>
    </row>
    <row r="9275" spans="1:13">
      <c r="A9275" s="13">
        <f t="shared" si="144"/>
        <v>2</v>
      </c>
      <c r="B9275">
        <v>3014787</v>
      </c>
      <c r="C9275">
        <v>1400</v>
      </c>
      <c r="D9275">
        <v>1500</v>
      </c>
      <c r="E9275"/>
      <c r="F9275" t="s">
        <v>253</v>
      </c>
      <c r="G9275">
        <v>2</v>
      </c>
      <c r="H9275">
        <v>0</v>
      </c>
      <c r="I9275">
        <v>0</v>
      </c>
      <c r="J9275">
        <v>0</v>
      </c>
      <c r="K9275">
        <v>0</v>
      </c>
      <c r="L9275">
        <v>0</v>
      </c>
      <c r="M9275" t="s">
        <v>6953</v>
      </c>
    </row>
    <row r="9276" spans="1:13">
      <c r="A9276" s="13">
        <f t="shared" si="144"/>
        <v>2</v>
      </c>
      <c r="B9276">
        <v>3014788</v>
      </c>
      <c r="C9276">
        <v>1400</v>
      </c>
      <c r="D9276">
        <v>1500</v>
      </c>
      <c r="E9276"/>
      <c r="F9276" t="s">
        <v>253</v>
      </c>
      <c r="G9276">
        <v>2</v>
      </c>
      <c r="H9276">
        <v>0</v>
      </c>
      <c r="I9276">
        <v>0</v>
      </c>
      <c r="J9276">
        <v>0</v>
      </c>
      <c r="K9276">
        <v>0</v>
      </c>
      <c r="L9276">
        <v>0</v>
      </c>
      <c r="M9276" t="s">
        <v>6954</v>
      </c>
    </row>
    <row r="9277" spans="1:13">
      <c r="A9277" s="13">
        <f t="shared" si="144"/>
        <v>2</v>
      </c>
      <c r="B9277">
        <v>3014789</v>
      </c>
      <c r="C9277">
        <v>1400</v>
      </c>
      <c r="D9277">
        <v>1500</v>
      </c>
      <c r="E9277"/>
      <c r="F9277" t="s">
        <v>253</v>
      </c>
      <c r="G9277">
        <v>2</v>
      </c>
      <c r="H9277">
        <v>0</v>
      </c>
      <c r="I9277">
        <v>0</v>
      </c>
      <c r="J9277">
        <v>0</v>
      </c>
      <c r="K9277">
        <v>0</v>
      </c>
      <c r="L9277">
        <v>0</v>
      </c>
      <c r="M9277" t="s">
        <v>6955</v>
      </c>
    </row>
    <row r="9278" spans="1:13">
      <c r="A9278" s="13">
        <f t="shared" si="144"/>
        <v>1</v>
      </c>
      <c r="B9278">
        <v>3014790</v>
      </c>
      <c r="C9278">
        <v>1400</v>
      </c>
      <c r="D9278">
        <v>1500</v>
      </c>
      <c r="E9278"/>
      <c r="F9278" t="s">
        <v>253</v>
      </c>
      <c r="G9278">
        <v>1</v>
      </c>
      <c r="H9278">
        <v>0</v>
      </c>
      <c r="I9278">
        <v>0</v>
      </c>
      <c r="J9278">
        <v>0</v>
      </c>
      <c r="K9278">
        <v>0</v>
      </c>
      <c r="L9278">
        <v>0</v>
      </c>
      <c r="M9278" t="s">
        <v>9140</v>
      </c>
    </row>
    <row r="9279" spans="1:13">
      <c r="A9279" s="13">
        <f t="shared" si="144"/>
        <v>2</v>
      </c>
      <c r="B9279">
        <v>3014791</v>
      </c>
      <c r="C9279">
        <v>1400</v>
      </c>
      <c r="D9279">
        <v>1500</v>
      </c>
      <c r="E9279"/>
      <c r="F9279" t="s">
        <v>253</v>
      </c>
      <c r="G9279">
        <v>2</v>
      </c>
      <c r="H9279">
        <v>0</v>
      </c>
      <c r="I9279">
        <v>0</v>
      </c>
      <c r="J9279">
        <v>0</v>
      </c>
      <c r="K9279">
        <v>0</v>
      </c>
      <c r="L9279">
        <v>0</v>
      </c>
      <c r="M9279" t="s">
        <v>6956</v>
      </c>
    </row>
    <row r="9280" spans="1:13">
      <c r="A9280" s="13">
        <f t="shared" si="144"/>
        <v>1</v>
      </c>
      <c r="B9280">
        <v>3014792</v>
      </c>
      <c r="C9280">
        <v>1400</v>
      </c>
      <c r="D9280">
        <v>1500</v>
      </c>
      <c r="E9280"/>
      <c r="F9280" t="s">
        <v>253</v>
      </c>
      <c r="G9280">
        <v>1</v>
      </c>
      <c r="H9280">
        <v>0</v>
      </c>
      <c r="I9280">
        <v>0</v>
      </c>
      <c r="J9280">
        <v>0</v>
      </c>
      <c r="K9280">
        <v>0</v>
      </c>
      <c r="L9280">
        <v>0</v>
      </c>
      <c r="M9280" t="s">
        <v>6957</v>
      </c>
    </row>
    <row r="9281" spans="1:13">
      <c r="A9281" s="13">
        <f t="shared" si="144"/>
        <v>2</v>
      </c>
      <c r="B9281">
        <v>3014793</v>
      </c>
      <c r="C9281">
        <v>1400</v>
      </c>
      <c r="D9281">
        <v>1500</v>
      </c>
      <c r="E9281"/>
      <c r="F9281" t="s">
        <v>253</v>
      </c>
      <c r="G9281">
        <v>2</v>
      </c>
      <c r="H9281">
        <v>0</v>
      </c>
      <c r="I9281">
        <v>0</v>
      </c>
      <c r="J9281">
        <v>0</v>
      </c>
      <c r="K9281">
        <v>0</v>
      </c>
      <c r="L9281">
        <v>0</v>
      </c>
      <c r="M9281" t="s">
        <v>6958</v>
      </c>
    </row>
    <row r="9282" spans="1:13">
      <c r="A9282" s="13">
        <f t="shared" si="144"/>
        <v>1</v>
      </c>
      <c r="B9282">
        <v>3014794</v>
      </c>
      <c r="C9282">
        <v>1400</v>
      </c>
      <c r="D9282">
        <v>1500</v>
      </c>
      <c r="E9282"/>
      <c r="F9282" t="s">
        <v>253</v>
      </c>
      <c r="G9282">
        <v>1</v>
      </c>
      <c r="H9282">
        <v>0</v>
      </c>
      <c r="I9282">
        <v>0</v>
      </c>
      <c r="J9282">
        <v>0</v>
      </c>
      <c r="K9282">
        <v>0</v>
      </c>
      <c r="L9282">
        <v>0</v>
      </c>
      <c r="M9282" t="s">
        <v>6959</v>
      </c>
    </row>
    <row r="9283" spans="1:13">
      <c r="A9283" s="13">
        <f t="shared" ref="A9283:A9346" si="145">G9283+H9283+I9283</f>
        <v>2</v>
      </c>
      <c r="B9283">
        <v>3014795</v>
      </c>
      <c r="C9283">
        <v>1400</v>
      </c>
      <c r="D9283">
        <v>1500</v>
      </c>
      <c r="E9283"/>
      <c r="F9283" t="s">
        <v>253</v>
      </c>
      <c r="G9283">
        <v>2</v>
      </c>
      <c r="H9283">
        <v>0</v>
      </c>
      <c r="I9283">
        <v>0</v>
      </c>
      <c r="J9283">
        <v>0</v>
      </c>
      <c r="K9283">
        <v>0</v>
      </c>
      <c r="L9283">
        <v>0</v>
      </c>
      <c r="M9283" t="s">
        <v>6960</v>
      </c>
    </row>
    <row r="9284" spans="1:13">
      <c r="A9284" s="13">
        <f t="shared" si="145"/>
        <v>2</v>
      </c>
      <c r="B9284">
        <v>3014796</v>
      </c>
      <c r="C9284">
        <v>1400</v>
      </c>
      <c r="D9284">
        <v>1500</v>
      </c>
      <c r="E9284"/>
      <c r="F9284" t="s">
        <v>253</v>
      </c>
      <c r="G9284">
        <v>2</v>
      </c>
      <c r="H9284">
        <v>0</v>
      </c>
      <c r="I9284">
        <v>0</v>
      </c>
      <c r="J9284">
        <v>0</v>
      </c>
      <c r="K9284">
        <v>0</v>
      </c>
      <c r="L9284">
        <v>0</v>
      </c>
      <c r="M9284" t="s">
        <v>6961</v>
      </c>
    </row>
    <row r="9285" spans="1:13">
      <c r="A9285" s="13">
        <f t="shared" si="145"/>
        <v>1</v>
      </c>
      <c r="B9285">
        <v>3014797</v>
      </c>
      <c r="C9285">
        <v>1400</v>
      </c>
      <c r="D9285">
        <v>1500</v>
      </c>
      <c r="E9285"/>
      <c r="F9285" t="s">
        <v>253</v>
      </c>
      <c r="G9285">
        <v>1</v>
      </c>
      <c r="H9285">
        <v>0</v>
      </c>
      <c r="I9285">
        <v>0</v>
      </c>
      <c r="J9285">
        <v>0</v>
      </c>
      <c r="K9285">
        <v>0</v>
      </c>
      <c r="L9285">
        <v>0</v>
      </c>
      <c r="M9285" t="s">
        <v>6962</v>
      </c>
    </row>
    <row r="9286" spans="1:13">
      <c r="A9286" s="13">
        <f t="shared" si="145"/>
        <v>2</v>
      </c>
      <c r="B9286">
        <v>3014798</v>
      </c>
      <c r="C9286">
        <v>1400</v>
      </c>
      <c r="D9286">
        <v>1500</v>
      </c>
      <c r="E9286"/>
      <c r="F9286" t="s">
        <v>253</v>
      </c>
      <c r="G9286">
        <v>2</v>
      </c>
      <c r="H9286">
        <v>0</v>
      </c>
      <c r="I9286">
        <v>0</v>
      </c>
      <c r="J9286">
        <v>0</v>
      </c>
      <c r="K9286">
        <v>0</v>
      </c>
      <c r="L9286">
        <v>0</v>
      </c>
      <c r="M9286" t="s">
        <v>6963</v>
      </c>
    </row>
    <row r="9287" spans="1:13">
      <c r="A9287" s="13">
        <f t="shared" si="145"/>
        <v>1</v>
      </c>
      <c r="B9287">
        <v>3014799</v>
      </c>
      <c r="C9287">
        <v>1400</v>
      </c>
      <c r="D9287">
        <v>1500</v>
      </c>
      <c r="E9287"/>
      <c r="F9287" t="s">
        <v>253</v>
      </c>
      <c r="G9287">
        <v>1</v>
      </c>
      <c r="H9287">
        <v>0</v>
      </c>
      <c r="I9287">
        <v>0</v>
      </c>
      <c r="J9287">
        <v>0</v>
      </c>
      <c r="K9287">
        <v>0</v>
      </c>
      <c r="L9287">
        <v>0</v>
      </c>
      <c r="M9287" t="s">
        <v>6964</v>
      </c>
    </row>
    <row r="9288" spans="1:13">
      <c r="A9288" s="13">
        <f t="shared" si="145"/>
        <v>1</v>
      </c>
      <c r="B9288">
        <v>3014800</v>
      </c>
      <c r="C9288">
        <v>1400</v>
      </c>
      <c r="D9288">
        <v>1500</v>
      </c>
      <c r="E9288"/>
      <c r="F9288" t="s">
        <v>253</v>
      </c>
      <c r="G9288">
        <v>1</v>
      </c>
      <c r="H9288">
        <v>0</v>
      </c>
      <c r="I9288">
        <v>0</v>
      </c>
      <c r="J9288">
        <v>0</v>
      </c>
      <c r="K9288">
        <v>0</v>
      </c>
      <c r="L9288">
        <v>0</v>
      </c>
      <c r="M9288" t="s">
        <v>6965</v>
      </c>
    </row>
    <row r="9289" spans="1:13">
      <c r="A9289" s="13">
        <f t="shared" si="145"/>
        <v>2</v>
      </c>
      <c r="B9289">
        <v>3014801</v>
      </c>
      <c r="C9289">
        <v>1400</v>
      </c>
      <c r="D9289">
        <v>1500</v>
      </c>
      <c r="E9289"/>
      <c r="F9289" t="s">
        <v>253</v>
      </c>
      <c r="G9289">
        <v>2</v>
      </c>
      <c r="H9289">
        <v>0</v>
      </c>
      <c r="I9289">
        <v>0</v>
      </c>
      <c r="J9289">
        <v>0</v>
      </c>
      <c r="K9289">
        <v>0</v>
      </c>
      <c r="L9289">
        <v>0</v>
      </c>
      <c r="M9289" t="s">
        <v>6966</v>
      </c>
    </row>
    <row r="9290" spans="1:13">
      <c r="A9290" s="13">
        <f t="shared" si="145"/>
        <v>1</v>
      </c>
      <c r="B9290">
        <v>3014802</v>
      </c>
      <c r="C9290">
        <v>1400</v>
      </c>
      <c r="D9290">
        <v>1500</v>
      </c>
      <c r="E9290"/>
      <c r="F9290" t="s">
        <v>253</v>
      </c>
      <c r="G9290">
        <v>1</v>
      </c>
      <c r="H9290">
        <v>0</v>
      </c>
      <c r="I9290">
        <v>0</v>
      </c>
      <c r="J9290">
        <v>0</v>
      </c>
      <c r="K9290">
        <v>0</v>
      </c>
      <c r="L9290">
        <v>0</v>
      </c>
      <c r="M9290" t="s">
        <v>7726</v>
      </c>
    </row>
    <row r="9291" spans="1:13">
      <c r="A9291" s="13">
        <f t="shared" si="145"/>
        <v>1</v>
      </c>
      <c r="B9291">
        <v>3014803</v>
      </c>
      <c r="C9291">
        <v>1400</v>
      </c>
      <c r="D9291">
        <v>1500</v>
      </c>
      <c r="E9291"/>
      <c r="F9291" t="s">
        <v>253</v>
      </c>
      <c r="G9291">
        <v>1</v>
      </c>
      <c r="H9291">
        <v>0</v>
      </c>
      <c r="I9291">
        <v>0</v>
      </c>
      <c r="J9291">
        <v>0</v>
      </c>
      <c r="K9291">
        <v>0</v>
      </c>
      <c r="L9291">
        <v>0</v>
      </c>
      <c r="M9291" t="s">
        <v>6967</v>
      </c>
    </row>
    <row r="9292" spans="1:13">
      <c r="A9292" s="13">
        <f t="shared" si="145"/>
        <v>1</v>
      </c>
      <c r="B9292">
        <v>3014804</v>
      </c>
      <c r="C9292">
        <v>1400</v>
      </c>
      <c r="D9292">
        <v>1500</v>
      </c>
      <c r="E9292"/>
      <c r="F9292" t="s">
        <v>253</v>
      </c>
      <c r="G9292">
        <v>1</v>
      </c>
      <c r="H9292">
        <v>0</v>
      </c>
      <c r="I9292">
        <v>0</v>
      </c>
      <c r="J9292">
        <v>0</v>
      </c>
      <c r="K9292">
        <v>0</v>
      </c>
      <c r="L9292">
        <v>0</v>
      </c>
      <c r="M9292" t="s">
        <v>8621</v>
      </c>
    </row>
    <row r="9293" spans="1:13">
      <c r="A9293" s="13">
        <f t="shared" si="145"/>
        <v>1</v>
      </c>
      <c r="B9293">
        <v>3014816</v>
      </c>
      <c r="C9293">
        <v>1400</v>
      </c>
      <c r="D9293">
        <v>1500</v>
      </c>
      <c r="E9293"/>
      <c r="F9293" t="s">
        <v>253</v>
      </c>
      <c r="G9293">
        <v>1</v>
      </c>
      <c r="H9293">
        <v>0</v>
      </c>
      <c r="I9293">
        <v>0</v>
      </c>
      <c r="J9293">
        <v>0</v>
      </c>
      <c r="K9293">
        <v>0</v>
      </c>
      <c r="L9293">
        <v>0</v>
      </c>
      <c r="M9293" t="s">
        <v>6968</v>
      </c>
    </row>
    <row r="9294" spans="1:13">
      <c r="A9294" s="13">
        <f t="shared" si="145"/>
        <v>2</v>
      </c>
      <c r="B9294">
        <v>3014817</v>
      </c>
      <c r="C9294">
        <v>1400</v>
      </c>
      <c r="D9294">
        <v>1500</v>
      </c>
      <c r="E9294"/>
      <c r="F9294" t="s">
        <v>253</v>
      </c>
      <c r="G9294">
        <v>2</v>
      </c>
      <c r="H9294">
        <v>0</v>
      </c>
      <c r="I9294">
        <v>0</v>
      </c>
      <c r="J9294">
        <v>0</v>
      </c>
      <c r="K9294">
        <v>0</v>
      </c>
      <c r="L9294">
        <v>0</v>
      </c>
      <c r="M9294" t="s">
        <v>6969</v>
      </c>
    </row>
    <row r="9295" spans="1:13">
      <c r="A9295" s="13">
        <f t="shared" si="145"/>
        <v>1</v>
      </c>
      <c r="B9295">
        <v>3014818</v>
      </c>
      <c r="C9295">
        <v>1400</v>
      </c>
      <c r="D9295">
        <v>1500</v>
      </c>
      <c r="E9295"/>
      <c r="F9295" t="s">
        <v>253</v>
      </c>
      <c r="G9295">
        <v>1</v>
      </c>
      <c r="H9295">
        <v>0</v>
      </c>
      <c r="I9295">
        <v>0</v>
      </c>
      <c r="J9295">
        <v>0</v>
      </c>
      <c r="K9295">
        <v>0</v>
      </c>
      <c r="L9295">
        <v>0</v>
      </c>
      <c r="M9295" t="s">
        <v>6970</v>
      </c>
    </row>
    <row r="9296" spans="1:13">
      <c r="A9296" s="13">
        <f t="shared" si="145"/>
        <v>3</v>
      </c>
      <c r="B9296">
        <v>3014819</v>
      </c>
      <c r="C9296">
        <v>1400</v>
      </c>
      <c r="D9296">
        <v>1500</v>
      </c>
      <c r="E9296"/>
      <c r="F9296" t="s">
        <v>253</v>
      </c>
      <c r="G9296">
        <v>3</v>
      </c>
      <c r="H9296">
        <v>0</v>
      </c>
      <c r="I9296">
        <v>0</v>
      </c>
      <c r="J9296">
        <v>0</v>
      </c>
      <c r="K9296">
        <v>0</v>
      </c>
      <c r="L9296">
        <v>0</v>
      </c>
      <c r="M9296" t="s">
        <v>6971</v>
      </c>
    </row>
    <row r="9297" spans="1:13">
      <c r="A9297" s="13">
        <f t="shared" si="145"/>
        <v>2</v>
      </c>
      <c r="B9297">
        <v>3014820</v>
      </c>
      <c r="C9297">
        <v>1400</v>
      </c>
      <c r="D9297">
        <v>1500</v>
      </c>
      <c r="E9297"/>
      <c r="F9297" t="s">
        <v>253</v>
      </c>
      <c r="G9297">
        <v>2</v>
      </c>
      <c r="H9297">
        <v>0</v>
      </c>
      <c r="I9297">
        <v>0</v>
      </c>
      <c r="J9297">
        <v>0</v>
      </c>
      <c r="K9297">
        <v>0</v>
      </c>
      <c r="L9297">
        <v>0</v>
      </c>
      <c r="M9297" t="s">
        <v>6972</v>
      </c>
    </row>
    <row r="9298" spans="1:13">
      <c r="A9298" s="13">
        <f t="shared" si="145"/>
        <v>2</v>
      </c>
      <c r="B9298">
        <v>3014821</v>
      </c>
      <c r="C9298">
        <v>1400</v>
      </c>
      <c r="D9298">
        <v>1500</v>
      </c>
      <c r="E9298"/>
      <c r="F9298" t="s">
        <v>253</v>
      </c>
      <c r="G9298">
        <v>2</v>
      </c>
      <c r="H9298">
        <v>0</v>
      </c>
      <c r="I9298">
        <v>0</v>
      </c>
      <c r="J9298">
        <v>0</v>
      </c>
      <c r="K9298">
        <v>0</v>
      </c>
      <c r="L9298">
        <v>0</v>
      </c>
      <c r="M9298" t="s">
        <v>6973</v>
      </c>
    </row>
    <row r="9299" spans="1:13">
      <c r="A9299" s="13">
        <f t="shared" si="145"/>
        <v>2</v>
      </c>
      <c r="B9299">
        <v>3014822</v>
      </c>
      <c r="C9299">
        <v>1400</v>
      </c>
      <c r="D9299">
        <v>1500</v>
      </c>
      <c r="E9299"/>
      <c r="F9299" t="s">
        <v>253</v>
      </c>
      <c r="G9299">
        <v>2</v>
      </c>
      <c r="H9299">
        <v>0</v>
      </c>
      <c r="I9299">
        <v>0</v>
      </c>
      <c r="J9299">
        <v>0</v>
      </c>
      <c r="K9299">
        <v>0</v>
      </c>
      <c r="L9299">
        <v>0</v>
      </c>
      <c r="M9299" t="s">
        <v>6974</v>
      </c>
    </row>
    <row r="9300" spans="1:13">
      <c r="A9300" s="13">
        <f t="shared" si="145"/>
        <v>1</v>
      </c>
      <c r="B9300">
        <v>3014823</v>
      </c>
      <c r="C9300">
        <v>1400</v>
      </c>
      <c r="D9300">
        <v>1500</v>
      </c>
      <c r="E9300"/>
      <c r="F9300" t="s">
        <v>253</v>
      </c>
      <c r="G9300">
        <v>1</v>
      </c>
      <c r="H9300">
        <v>0</v>
      </c>
      <c r="I9300">
        <v>0</v>
      </c>
      <c r="J9300">
        <v>0</v>
      </c>
      <c r="K9300">
        <v>0</v>
      </c>
      <c r="L9300">
        <v>0</v>
      </c>
      <c r="M9300" t="s">
        <v>6975</v>
      </c>
    </row>
    <row r="9301" spans="1:13">
      <c r="A9301" s="13">
        <f t="shared" si="145"/>
        <v>6</v>
      </c>
      <c r="B9301">
        <v>3014825</v>
      </c>
      <c r="C9301">
        <v>1380</v>
      </c>
      <c r="D9301">
        <v>1500</v>
      </c>
      <c r="E9301"/>
      <c r="F9301" t="s">
        <v>253</v>
      </c>
      <c r="G9301">
        <v>6</v>
      </c>
      <c r="H9301">
        <v>0</v>
      </c>
      <c r="I9301">
        <v>0</v>
      </c>
      <c r="J9301">
        <v>0</v>
      </c>
      <c r="K9301">
        <v>0</v>
      </c>
      <c r="L9301">
        <v>0</v>
      </c>
      <c r="M9301" t="s">
        <v>6976</v>
      </c>
    </row>
    <row r="9302" spans="1:13">
      <c r="A9302" s="13">
        <f t="shared" si="145"/>
        <v>3</v>
      </c>
      <c r="B9302">
        <v>3014827</v>
      </c>
      <c r="C9302">
        <v>1380</v>
      </c>
      <c r="D9302">
        <v>1500</v>
      </c>
      <c r="E9302"/>
      <c r="F9302" t="s">
        <v>253</v>
      </c>
      <c r="G9302">
        <v>3</v>
      </c>
      <c r="H9302">
        <v>0</v>
      </c>
      <c r="I9302">
        <v>0</v>
      </c>
      <c r="J9302">
        <v>0</v>
      </c>
      <c r="K9302">
        <v>0</v>
      </c>
      <c r="L9302">
        <v>0</v>
      </c>
      <c r="M9302" t="s">
        <v>6977</v>
      </c>
    </row>
    <row r="9303" spans="1:13">
      <c r="A9303" s="13">
        <f t="shared" si="145"/>
        <v>2</v>
      </c>
      <c r="B9303">
        <v>3014828</v>
      </c>
      <c r="C9303">
        <v>1380</v>
      </c>
      <c r="D9303">
        <v>1500</v>
      </c>
      <c r="E9303"/>
      <c r="F9303" t="s">
        <v>253</v>
      </c>
      <c r="G9303">
        <v>2</v>
      </c>
      <c r="H9303">
        <v>0</v>
      </c>
      <c r="I9303">
        <v>0</v>
      </c>
      <c r="J9303">
        <v>0</v>
      </c>
      <c r="K9303">
        <v>0</v>
      </c>
      <c r="L9303">
        <v>0</v>
      </c>
      <c r="M9303" t="s">
        <v>6978</v>
      </c>
    </row>
    <row r="9304" spans="1:13">
      <c r="A9304" s="13">
        <f t="shared" si="145"/>
        <v>2</v>
      </c>
      <c r="B9304">
        <v>3014830</v>
      </c>
      <c r="C9304">
        <v>1380</v>
      </c>
      <c r="D9304">
        <v>1501</v>
      </c>
      <c r="E9304"/>
      <c r="F9304" t="s">
        <v>253</v>
      </c>
      <c r="G9304">
        <v>2</v>
      </c>
      <c r="H9304">
        <v>0</v>
      </c>
      <c r="I9304">
        <v>0</v>
      </c>
      <c r="J9304">
        <v>0</v>
      </c>
      <c r="K9304">
        <v>0</v>
      </c>
      <c r="L9304">
        <v>0</v>
      </c>
      <c r="M9304" t="s">
        <v>6979</v>
      </c>
    </row>
    <row r="9305" spans="1:13">
      <c r="A9305" s="13">
        <f t="shared" si="145"/>
        <v>1</v>
      </c>
      <c r="B9305">
        <v>3014831</v>
      </c>
      <c r="C9305">
        <v>1380</v>
      </c>
      <c r="D9305">
        <v>1500</v>
      </c>
      <c r="E9305"/>
      <c r="F9305" t="s">
        <v>253</v>
      </c>
      <c r="G9305">
        <v>1</v>
      </c>
      <c r="H9305">
        <v>0</v>
      </c>
      <c r="I9305">
        <v>0</v>
      </c>
      <c r="J9305">
        <v>0</v>
      </c>
      <c r="K9305">
        <v>0</v>
      </c>
      <c r="L9305">
        <v>0</v>
      </c>
      <c r="M9305" t="s">
        <v>6980</v>
      </c>
    </row>
    <row r="9306" spans="1:13">
      <c r="A9306" s="13">
        <f t="shared" si="145"/>
        <v>1</v>
      </c>
      <c r="B9306">
        <v>3014832</v>
      </c>
      <c r="C9306">
        <v>1380</v>
      </c>
      <c r="D9306">
        <v>1500</v>
      </c>
      <c r="E9306"/>
      <c r="F9306" t="s">
        <v>253</v>
      </c>
      <c r="G9306">
        <v>1</v>
      </c>
      <c r="H9306">
        <v>0</v>
      </c>
      <c r="I9306">
        <v>0</v>
      </c>
      <c r="J9306">
        <v>0</v>
      </c>
      <c r="K9306">
        <v>0</v>
      </c>
      <c r="L9306">
        <v>0</v>
      </c>
      <c r="M9306" t="s">
        <v>6981</v>
      </c>
    </row>
    <row r="9307" spans="1:13">
      <c r="A9307" s="13">
        <f t="shared" si="145"/>
        <v>2</v>
      </c>
      <c r="B9307">
        <v>3014833</v>
      </c>
      <c r="C9307">
        <v>1380</v>
      </c>
      <c r="D9307">
        <v>1501</v>
      </c>
      <c r="E9307"/>
      <c r="F9307" t="s">
        <v>253</v>
      </c>
      <c r="G9307">
        <v>2</v>
      </c>
      <c r="H9307">
        <v>0</v>
      </c>
      <c r="I9307">
        <v>0</v>
      </c>
      <c r="J9307">
        <v>0</v>
      </c>
      <c r="K9307">
        <v>0</v>
      </c>
      <c r="L9307">
        <v>0</v>
      </c>
      <c r="M9307" t="s">
        <v>6982</v>
      </c>
    </row>
    <row r="9308" spans="1:13">
      <c r="A9308" s="13">
        <f t="shared" si="145"/>
        <v>1</v>
      </c>
      <c r="B9308">
        <v>3014834</v>
      </c>
      <c r="C9308">
        <v>1380</v>
      </c>
      <c r="D9308">
        <v>1500</v>
      </c>
      <c r="E9308"/>
      <c r="F9308" t="s">
        <v>253</v>
      </c>
      <c r="G9308">
        <v>1</v>
      </c>
      <c r="H9308">
        <v>0</v>
      </c>
      <c r="I9308">
        <v>0</v>
      </c>
      <c r="J9308">
        <v>0</v>
      </c>
      <c r="K9308">
        <v>0</v>
      </c>
      <c r="L9308">
        <v>0</v>
      </c>
      <c r="M9308" t="s">
        <v>6983</v>
      </c>
    </row>
    <row r="9309" spans="1:13">
      <c r="A9309" s="13">
        <f t="shared" si="145"/>
        <v>2</v>
      </c>
      <c r="B9309">
        <v>3014841</v>
      </c>
      <c r="C9309">
        <v>1380</v>
      </c>
      <c r="D9309">
        <v>1500</v>
      </c>
      <c r="E9309"/>
      <c r="F9309" t="s">
        <v>253</v>
      </c>
      <c r="G9309">
        <v>2</v>
      </c>
      <c r="H9309">
        <v>0</v>
      </c>
      <c r="I9309">
        <v>0</v>
      </c>
      <c r="J9309">
        <v>0</v>
      </c>
      <c r="K9309">
        <v>0</v>
      </c>
      <c r="L9309">
        <v>0</v>
      </c>
      <c r="M9309" t="s">
        <v>6984</v>
      </c>
    </row>
    <row r="9310" spans="1:13">
      <c r="A9310" s="13">
        <f t="shared" si="145"/>
        <v>2</v>
      </c>
      <c r="B9310">
        <v>3014842</v>
      </c>
      <c r="C9310">
        <v>1380</v>
      </c>
      <c r="D9310">
        <v>1500</v>
      </c>
      <c r="E9310"/>
      <c r="F9310" t="s">
        <v>253</v>
      </c>
      <c r="G9310">
        <v>2</v>
      </c>
      <c r="H9310">
        <v>0</v>
      </c>
      <c r="I9310">
        <v>0</v>
      </c>
      <c r="J9310">
        <v>0</v>
      </c>
      <c r="K9310">
        <v>0</v>
      </c>
      <c r="L9310">
        <v>0</v>
      </c>
      <c r="M9310" t="s">
        <v>6985</v>
      </c>
    </row>
    <row r="9311" spans="1:13">
      <c r="A9311" s="13">
        <f t="shared" si="145"/>
        <v>2</v>
      </c>
      <c r="B9311">
        <v>3014843</v>
      </c>
      <c r="C9311">
        <v>1380</v>
      </c>
      <c r="D9311">
        <v>1500</v>
      </c>
      <c r="E9311"/>
      <c r="F9311" t="s">
        <v>253</v>
      </c>
      <c r="G9311">
        <v>2</v>
      </c>
      <c r="H9311">
        <v>0</v>
      </c>
      <c r="I9311">
        <v>0</v>
      </c>
      <c r="J9311">
        <v>0</v>
      </c>
      <c r="K9311">
        <v>0</v>
      </c>
      <c r="L9311">
        <v>0</v>
      </c>
      <c r="M9311" t="s">
        <v>6986</v>
      </c>
    </row>
    <row r="9312" spans="1:13">
      <c r="A9312" s="13">
        <f t="shared" si="145"/>
        <v>5</v>
      </c>
      <c r="B9312">
        <v>3014844</v>
      </c>
      <c r="C9312">
        <v>1380</v>
      </c>
      <c r="D9312">
        <v>1500</v>
      </c>
      <c r="E9312"/>
      <c r="F9312" t="s">
        <v>253</v>
      </c>
      <c r="G9312">
        <v>5</v>
      </c>
      <c r="H9312">
        <v>0</v>
      </c>
      <c r="I9312">
        <v>0</v>
      </c>
      <c r="J9312">
        <v>0</v>
      </c>
      <c r="K9312">
        <v>0</v>
      </c>
      <c r="L9312">
        <v>0</v>
      </c>
      <c r="M9312" t="s">
        <v>6987</v>
      </c>
    </row>
    <row r="9313" spans="1:13">
      <c r="A9313" s="13">
        <f t="shared" si="145"/>
        <v>2</v>
      </c>
      <c r="B9313">
        <v>3014845</v>
      </c>
      <c r="C9313">
        <v>1380</v>
      </c>
      <c r="D9313">
        <v>1500</v>
      </c>
      <c r="E9313"/>
      <c r="F9313" t="s">
        <v>253</v>
      </c>
      <c r="G9313">
        <v>2</v>
      </c>
      <c r="H9313">
        <v>0</v>
      </c>
      <c r="I9313">
        <v>0</v>
      </c>
      <c r="J9313">
        <v>0</v>
      </c>
      <c r="K9313">
        <v>0</v>
      </c>
      <c r="L9313">
        <v>0</v>
      </c>
      <c r="M9313" t="s">
        <v>6988</v>
      </c>
    </row>
    <row r="9314" spans="1:13">
      <c r="A9314" s="13">
        <f t="shared" si="145"/>
        <v>2</v>
      </c>
      <c r="B9314">
        <v>3014846</v>
      </c>
      <c r="C9314">
        <v>1380</v>
      </c>
      <c r="D9314">
        <v>1501</v>
      </c>
      <c r="E9314"/>
      <c r="F9314" t="s">
        <v>253</v>
      </c>
      <c r="G9314">
        <v>2</v>
      </c>
      <c r="H9314">
        <v>0</v>
      </c>
      <c r="I9314">
        <v>0</v>
      </c>
      <c r="J9314">
        <v>0</v>
      </c>
      <c r="K9314">
        <v>0</v>
      </c>
      <c r="L9314">
        <v>0</v>
      </c>
      <c r="M9314" t="s">
        <v>6989</v>
      </c>
    </row>
    <row r="9315" spans="1:13">
      <c r="A9315" s="13">
        <f t="shared" si="145"/>
        <v>2</v>
      </c>
      <c r="B9315">
        <v>3014847</v>
      </c>
      <c r="C9315">
        <v>1380</v>
      </c>
      <c r="D9315">
        <v>1501</v>
      </c>
      <c r="E9315"/>
      <c r="F9315" t="s">
        <v>253</v>
      </c>
      <c r="G9315">
        <v>2</v>
      </c>
      <c r="H9315">
        <v>0</v>
      </c>
      <c r="I9315">
        <v>0</v>
      </c>
      <c r="J9315">
        <v>0</v>
      </c>
      <c r="K9315">
        <v>0</v>
      </c>
      <c r="L9315">
        <v>0</v>
      </c>
      <c r="M9315" t="s">
        <v>6990</v>
      </c>
    </row>
    <row r="9316" spans="1:13">
      <c r="A9316" s="13">
        <f t="shared" si="145"/>
        <v>2</v>
      </c>
      <c r="B9316">
        <v>3014848</v>
      </c>
      <c r="C9316">
        <v>1380</v>
      </c>
      <c r="D9316">
        <v>1501</v>
      </c>
      <c r="E9316"/>
      <c r="F9316" t="s">
        <v>253</v>
      </c>
      <c r="G9316">
        <v>2</v>
      </c>
      <c r="H9316">
        <v>0</v>
      </c>
      <c r="I9316">
        <v>0</v>
      </c>
      <c r="J9316">
        <v>0</v>
      </c>
      <c r="K9316">
        <v>0</v>
      </c>
      <c r="L9316">
        <v>0</v>
      </c>
      <c r="M9316" t="s">
        <v>6991</v>
      </c>
    </row>
    <row r="9317" spans="1:13">
      <c r="A9317" s="13">
        <f t="shared" si="145"/>
        <v>3</v>
      </c>
      <c r="B9317">
        <v>3014849</v>
      </c>
      <c r="C9317">
        <v>1380</v>
      </c>
      <c r="D9317">
        <v>1500</v>
      </c>
      <c r="E9317"/>
      <c r="F9317" t="s">
        <v>253</v>
      </c>
      <c r="G9317">
        <v>3</v>
      </c>
      <c r="H9317">
        <v>0</v>
      </c>
      <c r="I9317">
        <v>0</v>
      </c>
      <c r="J9317">
        <v>0</v>
      </c>
      <c r="K9317">
        <v>0</v>
      </c>
      <c r="L9317">
        <v>0</v>
      </c>
      <c r="M9317" t="s">
        <v>6992</v>
      </c>
    </row>
    <row r="9318" spans="1:13">
      <c r="A9318" s="13">
        <f t="shared" si="145"/>
        <v>1</v>
      </c>
      <c r="B9318">
        <v>3014850</v>
      </c>
      <c r="C9318">
        <v>1380</v>
      </c>
      <c r="D9318">
        <v>1500</v>
      </c>
      <c r="E9318"/>
      <c r="F9318" t="s">
        <v>253</v>
      </c>
      <c r="G9318">
        <v>1</v>
      </c>
      <c r="H9318">
        <v>0</v>
      </c>
      <c r="I9318">
        <v>0</v>
      </c>
      <c r="J9318">
        <v>0</v>
      </c>
      <c r="K9318">
        <v>0</v>
      </c>
      <c r="L9318">
        <v>0</v>
      </c>
      <c r="M9318" t="s">
        <v>9211</v>
      </c>
    </row>
    <row r="9319" spans="1:13">
      <c r="A9319" s="13">
        <f t="shared" si="145"/>
        <v>1</v>
      </c>
      <c r="B9319">
        <v>3014851</v>
      </c>
      <c r="C9319">
        <v>1380</v>
      </c>
      <c r="D9319">
        <v>1500</v>
      </c>
      <c r="E9319"/>
      <c r="F9319" t="s">
        <v>253</v>
      </c>
      <c r="G9319">
        <v>1</v>
      </c>
      <c r="H9319">
        <v>0</v>
      </c>
      <c r="I9319">
        <v>0</v>
      </c>
      <c r="J9319">
        <v>0</v>
      </c>
      <c r="K9319">
        <v>0</v>
      </c>
      <c r="L9319">
        <v>0</v>
      </c>
      <c r="M9319" t="s">
        <v>7573</v>
      </c>
    </row>
    <row r="9320" spans="1:13">
      <c r="A9320" s="13">
        <f t="shared" si="145"/>
        <v>1</v>
      </c>
      <c r="B9320">
        <v>3014852</v>
      </c>
      <c r="C9320">
        <v>1380</v>
      </c>
      <c r="D9320">
        <v>1500</v>
      </c>
      <c r="E9320"/>
      <c r="F9320" t="s">
        <v>253</v>
      </c>
      <c r="G9320">
        <v>1</v>
      </c>
      <c r="H9320">
        <v>0</v>
      </c>
      <c r="I9320">
        <v>0</v>
      </c>
      <c r="J9320">
        <v>0</v>
      </c>
      <c r="K9320">
        <v>0</v>
      </c>
      <c r="L9320">
        <v>0</v>
      </c>
      <c r="M9320" t="s">
        <v>6993</v>
      </c>
    </row>
    <row r="9321" spans="1:13">
      <c r="A9321" s="13">
        <f t="shared" si="145"/>
        <v>6</v>
      </c>
      <c r="B9321">
        <v>3014853</v>
      </c>
      <c r="C9321">
        <v>1380</v>
      </c>
      <c r="D9321">
        <v>1500</v>
      </c>
      <c r="E9321"/>
      <c r="F9321" t="s">
        <v>253</v>
      </c>
      <c r="G9321">
        <v>6</v>
      </c>
      <c r="H9321">
        <v>0</v>
      </c>
      <c r="I9321">
        <v>0</v>
      </c>
      <c r="J9321">
        <v>0</v>
      </c>
      <c r="K9321">
        <v>0</v>
      </c>
      <c r="L9321">
        <v>0</v>
      </c>
      <c r="M9321" t="s">
        <v>7798</v>
      </c>
    </row>
    <row r="9322" spans="1:13">
      <c r="A9322" s="13">
        <f t="shared" si="145"/>
        <v>4</v>
      </c>
      <c r="B9322">
        <v>3014854</v>
      </c>
      <c r="C9322">
        <v>1380</v>
      </c>
      <c r="D9322">
        <v>1500</v>
      </c>
      <c r="E9322"/>
      <c r="F9322" t="s">
        <v>253</v>
      </c>
      <c r="G9322">
        <v>4</v>
      </c>
      <c r="H9322">
        <v>0</v>
      </c>
      <c r="I9322">
        <v>0</v>
      </c>
      <c r="J9322">
        <v>0</v>
      </c>
      <c r="K9322">
        <v>0</v>
      </c>
      <c r="L9322">
        <v>0</v>
      </c>
      <c r="M9322" t="s">
        <v>6994</v>
      </c>
    </row>
    <row r="9323" spans="1:13">
      <c r="A9323" s="13">
        <f t="shared" si="145"/>
        <v>1</v>
      </c>
      <c r="B9323">
        <v>3014855</v>
      </c>
      <c r="C9323">
        <v>1380</v>
      </c>
      <c r="D9323">
        <v>1500</v>
      </c>
      <c r="E9323"/>
      <c r="F9323" t="s">
        <v>253</v>
      </c>
      <c r="G9323">
        <v>1</v>
      </c>
      <c r="H9323">
        <v>0</v>
      </c>
      <c r="I9323">
        <v>0</v>
      </c>
      <c r="J9323">
        <v>0</v>
      </c>
      <c r="K9323">
        <v>0</v>
      </c>
      <c r="L9323">
        <v>0</v>
      </c>
      <c r="M9323" t="s">
        <v>6995</v>
      </c>
    </row>
    <row r="9324" spans="1:13">
      <c r="A9324" s="13">
        <f t="shared" si="145"/>
        <v>1</v>
      </c>
      <c r="B9324">
        <v>3014856</v>
      </c>
      <c r="C9324">
        <v>1380</v>
      </c>
      <c r="D9324">
        <v>1500</v>
      </c>
      <c r="E9324"/>
      <c r="F9324" t="s">
        <v>253</v>
      </c>
      <c r="G9324">
        <v>1</v>
      </c>
      <c r="H9324">
        <v>0</v>
      </c>
      <c r="I9324">
        <v>0</v>
      </c>
      <c r="J9324">
        <v>0</v>
      </c>
      <c r="K9324">
        <v>0</v>
      </c>
      <c r="L9324">
        <v>0</v>
      </c>
      <c r="M9324" t="s">
        <v>7956</v>
      </c>
    </row>
    <row r="9325" spans="1:13">
      <c r="A9325" s="13">
        <f t="shared" si="145"/>
        <v>2</v>
      </c>
      <c r="B9325">
        <v>3014857</v>
      </c>
      <c r="C9325">
        <v>1380</v>
      </c>
      <c r="D9325">
        <v>1501</v>
      </c>
      <c r="E9325"/>
      <c r="F9325" t="s">
        <v>253</v>
      </c>
      <c r="G9325">
        <v>2</v>
      </c>
      <c r="H9325">
        <v>0</v>
      </c>
      <c r="I9325">
        <v>0</v>
      </c>
      <c r="J9325">
        <v>0</v>
      </c>
      <c r="K9325">
        <v>0</v>
      </c>
      <c r="L9325">
        <v>0</v>
      </c>
      <c r="M9325" t="s">
        <v>6996</v>
      </c>
    </row>
    <row r="9326" spans="1:13">
      <c r="A9326" s="13">
        <f t="shared" si="145"/>
        <v>1</v>
      </c>
      <c r="B9326">
        <v>3014858</v>
      </c>
      <c r="C9326">
        <v>1380</v>
      </c>
      <c r="D9326">
        <v>1501</v>
      </c>
      <c r="E9326"/>
      <c r="F9326" t="s">
        <v>253</v>
      </c>
      <c r="G9326">
        <v>1</v>
      </c>
      <c r="H9326">
        <v>0</v>
      </c>
      <c r="I9326">
        <v>0</v>
      </c>
      <c r="J9326">
        <v>0</v>
      </c>
      <c r="K9326">
        <v>0</v>
      </c>
      <c r="L9326">
        <v>0</v>
      </c>
      <c r="M9326" t="s">
        <v>6997</v>
      </c>
    </row>
    <row r="9327" spans="1:13">
      <c r="A9327" s="13">
        <f t="shared" si="145"/>
        <v>1</v>
      </c>
      <c r="B9327">
        <v>3014859</v>
      </c>
      <c r="C9327">
        <v>1380</v>
      </c>
      <c r="D9327">
        <v>1501</v>
      </c>
      <c r="E9327"/>
      <c r="F9327" t="s">
        <v>253</v>
      </c>
      <c r="G9327">
        <v>1</v>
      </c>
      <c r="H9327">
        <v>0</v>
      </c>
      <c r="I9327">
        <v>0</v>
      </c>
      <c r="J9327">
        <v>0</v>
      </c>
      <c r="K9327">
        <v>0</v>
      </c>
      <c r="L9327">
        <v>0</v>
      </c>
      <c r="M9327" t="s">
        <v>6998</v>
      </c>
    </row>
    <row r="9328" spans="1:13">
      <c r="A9328" s="13">
        <f t="shared" si="145"/>
        <v>1</v>
      </c>
      <c r="B9328">
        <v>3014860</v>
      </c>
      <c r="C9328">
        <v>1380</v>
      </c>
      <c r="D9328">
        <v>1501</v>
      </c>
      <c r="E9328"/>
      <c r="F9328" t="s">
        <v>253</v>
      </c>
      <c r="G9328">
        <v>1</v>
      </c>
      <c r="H9328">
        <v>0</v>
      </c>
      <c r="I9328">
        <v>0</v>
      </c>
      <c r="J9328">
        <v>0</v>
      </c>
      <c r="K9328">
        <v>0</v>
      </c>
      <c r="L9328">
        <v>0</v>
      </c>
      <c r="M9328" t="s">
        <v>6999</v>
      </c>
    </row>
    <row r="9329" spans="1:13">
      <c r="A9329" s="13">
        <f t="shared" si="145"/>
        <v>1</v>
      </c>
      <c r="B9329">
        <v>3014869</v>
      </c>
      <c r="C9329">
        <v>1380</v>
      </c>
      <c r="D9329">
        <v>1501</v>
      </c>
      <c r="E9329"/>
      <c r="F9329" t="s">
        <v>253</v>
      </c>
      <c r="G9329">
        <v>1</v>
      </c>
      <c r="H9329">
        <v>0</v>
      </c>
      <c r="I9329">
        <v>0</v>
      </c>
      <c r="J9329">
        <v>0</v>
      </c>
      <c r="K9329">
        <v>0</v>
      </c>
      <c r="L9329">
        <v>0</v>
      </c>
      <c r="M9329" t="s">
        <v>7000</v>
      </c>
    </row>
    <row r="9330" spans="1:13">
      <c r="A9330" s="13">
        <f t="shared" si="145"/>
        <v>1</v>
      </c>
      <c r="B9330">
        <v>3014870</v>
      </c>
      <c r="C9330">
        <v>1380</v>
      </c>
      <c r="D9330">
        <v>1501</v>
      </c>
      <c r="E9330"/>
      <c r="F9330" t="s">
        <v>253</v>
      </c>
      <c r="G9330">
        <v>1</v>
      </c>
      <c r="H9330">
        <v>0</v>
      </c>
      <c r="I9330">
        <v>0</v>
      </c>
      <c r="J9330">
        <v>0</v>
      </c>
      <c r="K9330">
        <v>0</v>
      </c>
      <c r="L9330">
        <v>0</v>
      </c>
      <c r="M9330" t="s">
        <v>7001</v>
      </c>
    </row>
    <row r="9331" spans="1:13">
      <c r="A9331" s="13">
        <f t="shared" si="145"/>
        <v>1</v>
      </c>
      <c r="B9331">
        <v>3014871</v>
      </c>
      <c r="C9331">
        <v>1380</v>
      </c>
      <c r="D9331">
        <v>1501</v>
      </c>
      <c r="E9331"/>
      <c r="F9331" t="s">
        <v>253</v>
      </c>
      <c r="G9331">
        <v>1</v>
      </c>
      <c r="H9331">
        <v>0</v>
      </c>
      <c r="I9331">
        <v>0</v>
      </c>
      <c r="J9331">
        <v>0</v>
      </c>
      <c r="K9331">
        <v>0</v>
      </c>
      <c r="L9331">
        <v>0</v>
      </c>
      <c r="M9331" t="s">
        <v>7002</v>
      </c>
    </row>
    <row r="9332" spans="1:13">
      <c r="A9332" s="13">
        <f t="shared" si="145"/>
        <v>1</v>
      </c>
      <c r="B9332">
        <v>3014872</v>
      </c>
      <c r="C9332">
        <v>1380</v>
      </c>
      <c r="D9332">
        <v>1501</v>
      </c>
      <c r="E9332"/>
      <c r="F9332" t="s">
        <v>253</v>
      </c>
      <c r="G9332">
        <v>1</v>
      </c>
      <c r="H9332">
        <v>0</v>
      </c>
      <c r="I9332">
        <v>0</v>
      </c>
      <c r="J9332">
        <v>0</v>
      </c>
      <c r="K9332">
        <v>0</v>
      </c>
      <c r="L9332">
        <v>0</v>
      </c>
      <c r="M9332" t="s">
        <v>7003</v>
      </c>
    </row>
    <row r="9333" spans="1:13">
      <c r="A9333" s="13">
        <f t="shared" si="145"/>
        <v>1</v>
      </c>
      <c r="B9333">
        <v>3014873</v>
      </c>
      <c r="C9333">
        <v>1380</v>
      </c>
      <c r="D9333">
        <v>1501</v>
      </c>
      <c r="E9333"/>
      <c r="F9333" t="s">
        <v>253</v>
      </c>
      <c r="G9333">
        <v>1</v>
      </c>
      <c r="H9333">
        <v>0</v>
      </c>
      <c r="I9333">
        <v>0</v>
      </c>
      <c r="J9333">
        <v>0</v>
      </c>
      <c r="K9333">
        <v>0</v>
      </c>
      <c r="L9333">
        <v>0</v>
      </c>
      <c r="M9333" t="s">
        <v>7004</v>
      </c>
    </row>
    <row r="9334" spans="1:13">
      <c r="A9334" s="13">
        <f t="shared" si="145"/>
        <v>1</v>
      </c>
      <c r="B9334">
        <v>3014874</v>
      </c>
      <c r="C9334">
        <v>1380</v>
      </c>
      <c r="D9334">
        <v>1501</v>
      </c>
      <c r="E9334"/>
      <c r="F9334" t="s">
        <v>253</v>
      </c>
      <c r="G9334">
        <v>1</v>
      </c>
      <c r="H9334">
        <v>0</v>
      </c>
      <c r="I9334">
        <v>0</v>
      </c>
      <c r="J9334">
        <v>0</v>
      </c>
      <c r="K9334">
        <v>0</v>
      </c>
      <c r="L9334">
        <v>0</v>
      </c>
      <c r="M9334" t="s">
        <v>7005</v>
      </c>
    </row>
    <row r="9335" spans="1:13">
      <c r="A9335" s="13">
        <f t="shared" si="145"/>
        <v>1</v>
      </c>
      <c r="B9335">
        <v>3014875</v>
      </c>
      <c r="C9335">
        <v>1380</v>
      </c>
      <c r="D9335">
        <v>1501</v>
      </c>
      <c r="E9335"/>
      <c r="F9335" t="s">
        <v>253</v>
      </c>
      <c r="G9335">
        <v>1</v>
      </c>
      <c r="H9335">
        <v>0</v>
      </c>
      <c r="I9335">
        <v>0</v>
      </c>
      <c r="J9335">
        <v>0</v>
      </c>
      <c r="K9335">
        <v>0</v>
      </c>
      <c r="L9335">
        <v>0</v>
      </c>
      <c r="M9335" t="s">
        <v>7006</v>
      </c>
    </row>
    <row r="9336" spans="1:13">
      <c r="A9336" s="13">
        <f t="shared" si="145"/>
        <v>1</v>
      </c>
      <c r="B9336">
        <v>3014876</v>
      </c>
      <c r="C9336">
        <v>1380</v>
      </c>
      <c r="D9336">
        <v>1501</v>
      </c>
      <c r="E9336"/>
      <c r="F9336" t="s">
        <v>253</v>
      </c>
      <c r="G9336">
        <v>1</v>
      </c>
      <c r="H9336">
        <v>0</v>
      </c>
      <c r="I9336">
        <v>0</v>
      </c>
      <c r="J9336">
        <v>0</v>
      </c>
      <c r="K9336">
        <v>0</v>
      </c>
      <c r="L9336">
        <v>0</v>
      </c>
      <c r="M9336" t="s">
        <v>7007</v>
      </c>
    </row>
    <row r="9337" spans="1:13">
      <c r="A9337" s="13">
        <f t="shared" si="145"/>
        <v>2</v>
      </c>
      <c r="B9337">
        <v>3014877</v>
      </c>
      <c r="C9337">
        <v>1380</v>
      </c>
      <c r="D9337">
        <v>1501</v>
      </c>
      <c r="E9337"/>
      <c r="F9337" t="s">
        <v>253</v>
      </c>
      <c r="G9337">
        <v>2</v>
      </c>
      <c r="H9337">
        <v>0</v>
      </c>
      <c r="I9337">
        <v>0</v>
      </c>
      <c r="J9337">
        <v>0</v>
      </c>
      <c r="K9337">
        <v>0</v>
      </c>
      <c r="L9337">
        <v>0</v>
      </c>
      <c r="M9337" t="s">
        <v>7008</v>
      </c>
    </row>
    <row r="9338" spans="1:13">
      <c r="A9338" s="13">
        <f t="shared" si="145"/>
        <v>4</v>
      </c>
      <c r="B9338">
        <v>3014878</v>
      </c>
      <c r="C9338">
        <v>1380</v>
      </c>
      <c r="D9338">
        <v>1501</v>
      </c>
      <c r="E9338"/>
      <c r="F9338" t="s">
        <v>253</v>
      </c>
      <c r="G9338">
        <v>4</v>
      </c>
      <c r="H9338">
        <v>0</v>
      </c>
      <c r="I9338">
        <v>0</v>
      </c>
      <c r="J9338">
        <v>0</v>
      </c>
      <c r="K9338">
        <v>0</v>
      </c>
      <c r="L9338">
        <v>0</v>
      </c>
      <c r="M9338" t="s">
        <v>7009</v>
      </c>
    </row>
    <row r="9339" spans="1:13">
      <c r="A9339" s="13">
        <f t="shared" si="145"/>
        <v>1</v>
      </c>
      <c r="B9339">
        <v>3014879</v>
      </c>
      <c r="C9339">
        <v>1380</v>
      </c>
      <c r="D9339">
        <v>1501</v>
      </c>
      <c r="E9339"/>
      <c r="F9339" t="s">
        <v>253</v>
      </c>
      <c r="G9339">
        <v>1</v>
      </c>
      <c r="H9339">
        <v>0</v>
      </c>
      <c r="I9339">
        <v>0</v>
      </c>
      <c r="J9339">
        <v>0</v>
      </c>
      <c r="K9339">
        <v>0</v>
      </c>
      <c r="L9339">
        <v>0</v>
      </c>
      <c r="M9339" t="s">
        <v>7010</v>
      </c>
    </row>
    <row r="9340" spans="1:13">
      <c r="A9340" s="13">
        <f t="shared" si="145"/>
        <v>1</v>
      </c>
      <c r="B9340">
        <v>3014880</v>
      </c>
      <c r="C9340">
        <v>1380</v>
      </c>
      <c r="D9340">
        <v>1501</v>
      </c>
      <c r="E9340"/>
      <c r="F9340" t="s">
        <v>253</v>
      </c>
      <c r="G9340">
        <v>1</v>
      </c>
      <c r="H9340">
        <v>0</v>
      </c>
      <c r="I9340">
        <v>0</v>
      </c>
      <c r="J9340">
        <v>0</v>
      </c>
      <c r="K9340">
        <v>0</v>
      </c>
      <c r="L9340">
        <v>0</v>
      </c>
      <c r="M9340" t="s">
        <v>7011</v>
      </c>
    </row>
    <row r="9341" spans="1:13">
      <c r="A9341" s="13">
        <f t="shared" si="145"/>
        <v>1</v>
      </c>
      <c r="B9341">
        <v>3014881</v>
      </c>
      <c r="C9341">
        <v>1380</v>
      </c>
      <c r="D9341">
        <v>1501</v>
      </c>
      <c r="E9341"/>
      <c r="F9341" t="s">
        <v>253</v>
      </c>
      <c r="G9341">
        <v>1</v>
      </c>
      <c r="H9341">
        <v>0</v>
      </c>
      <c r="I9341">
        <v>0</v>
      </c>
      <c r="J9341">
        <v>0</v>
      </c>
      <c r="K9341">
        <v>0</v>
      </c>
      <c r="L9341">
        <v>0</v>
      </c>
      <c r="M9341" t="s">
        <v>7012</v>
      </c>
    </row>
    <row r="9342" spans="1:13">
      <c r="A9342" s="13">
        <f t="shared" si="145"/>
        <v>1</v>
      </c>
      <c r="B9342">
        <v>3014882</v>
      </c>
      <c r="C9342">
        <v>1380</v>
      </c>
      <c r="D9342">
        <v>1501</v>
      </c>
      <c r="E9342"/>
      <c r="F9342" t="s">
        <v>253</v>
      </c>
      <c r="G9342">
        <v>1</v>
      </c>
      <c r="H9342">
        <v>0</v>
      </c>
      <c r="I9342">
        <v>0</v>
      </c>
      <c r="J9342">
        <v>0</v>
      </c>
      <c r="K9342">
        <v>0</v>
      </c>
      <c r="L9342">
        <v>0</v>
      </c>
      <c r="M9342" t="s">
        <v>7013</v>
      </c>
    </row>
    <row r="9343" spans="1:13">
      <c r="A9343" s="13">
        <f t="shared" si="145"/>
        <v>2</v>
      </c>
      <c r="B9343">
        <v>3014883</v>
      </c>
      <c r="C9343">
        <v>1380</v>
      </c>
      <c r="D9343">
        <v>1501</v>
      </c>
      <c r="E9343"/>
      <c r="F9343" t="s">
        <v>253</v>
      </c>
      <c r="G9343">
        <v>2</v>
      </c>
      <c r="H9343">
        <v>0</v>
      </c>
      <c r="I9343">
        <v>0</v>
      </c>
      <c r="J9343">
        <v>0</v>
      </c>
      <c r="K9343">
        <v>0</v>
      </c>
      <c r="L9343">
        <v>0</v>
      </c>
      <c r="M9343" t="s">
        <v>7014</v>
      </c>
    </row>
    <row r="9344" spans="1:13">
      <c r="A9344" s="13">
        <f t="shared" si="145"/>
        <v>2</v>
      </c>
      <c r="B9344">
        <v>3014884</v>
      </c>
      <c r="C9344">
        <v>1380</v>
      </c>
      <c r="D9344">
        <v>1501</v>
      </c>
      <c r="E9344"/>
      <c r="F9344" t="s">
        <v>253</v>
      </c>
      <c r="G9344">
        <v>2</v>
      </c>
      <c r="H9344">
        <v>0</v>
      </c>
      <c r="I9344">
        <v>0</v>
      </c>
      <c r="J9344">
        <v>0</v>
      </c>
      <c r="K9344">
        <v>0</v>
      </c>
      <c r="L9344">
        <v>0</v>
      </c>
      <c r="M9344" t="s">
        <v>7015</v>
      </c>
    </row>
    <row r="9345" spans="1:13">
      <c r="A9345" s="13">
        <f t="shared" si="145"/>
        <v>1</v>
      </c>
      <c r="B9345">
        <v>3014885</v>
      </c>
      <c r="C9345">
        <v>1380</v>
      </c>
      <c r="D9345">
        <v>1500</v>
      </c>
      <c r="E9345"/>
      <c r="F9345" t="s">
        <v>253</v>
      </c>
      <c r="G9345">
        <v>1</v>
      </c>
      <c r="H9345">
        <v>0</v>
      </c>
      <c r="I9345">
        <v>0</v>
      </c>
      <c r="J9345">
        <v>0</v>
      </c>
      <c r="K9345">
        <v>0</v>
      </c>
      <c r="L9345">
        <v>0</v>
      </c>
      <c r="M9345" t="s">
        <v>7016</v>
      </c>
    </row>
    <row r="9346" spans="1:13">
      <c r="A9346" s="13">
        <f t="shared" si="145"/>
        <v>2</v>
      </c>
      <c r="B9346">
        <v>3014886</v>
      </c>
      <c r="C9346">
        <v>1380</v>
      </c>
      <c r="D9346">
        <v>1501</v>
      </c>
      <c r="E9346"/>
      <c r="F9346" t="s">
        <v>253</v>
      </c>
      <c r="G9346">
        <v>2</v>
      </c>
      <c r="H9346">
        <v>0</v>
      </c>
      <c r="I9346">
        <v>0</v>
      </c>
      <c r="J9346">
        <v>0</v>
      </c>
      <c r="K9346">
        <v>0</v>
      </c>
      <c r="L9346">
        <v>0</v>
      </c>
      <c r="M9346" t="s">
        <v>7017</v>
      </c>
    </row>
    <row r="9347" spans="1:13">
      <c r="A9347" s="13">
        <f t="shared" ref="A9347:A9410" si="146">G9347+H9347+I9347</f>
        <v>2</v>
      </c>
      <c r="B9347">
        <v>3014887</v>
      </c>
      <c r="C9347">
        <v>1380</v>
      </c>
      <c r="D9347">
        <v>1501</v>
      </c>
      <c r="E9347"/>
      <c r="F9347" t="s">
        <v>253</v>
      </c>
      <c r="G9347">
        <v>2</v>
      </c>
      <c r="H9347">
        <v>0</v>
      </c>
      <c r="I9347">
        <v>0</v>
      </c>
      <c r="J9347">
        <v>0</v>
      </c>
      <c r="K9347">
        <v>0</v>
      </c>
      <c r="L9347">
        <v>0</v>
      </c>
      <c r="M9347" t="s">
        <v>7018</v>
      </c>
    </row>
    <row r="9348" spans="1:13">
      <c r="A9348" s="13">
        <f t="shared" si="146"/>
        <v>2</v>
      </c>
      <c r="B9348">
        <v>3014888</v>
      </c>
      <c r="C9348">
        <v>1380</v>
      </c>
      <c r="D9348">
        <v>1501</v>
      </c>
      <c r="E9348"/>
      <c r="F9348" t="s">
        <v>253</v>
      </c>
      <c r="G9348">
        <v>2</v>
      </c>
      <c r="H9348">
        <v>0</v>
      </c>
      <c r="I9348">
        <v>0</v>
      </c>
      <c r="J9348">
        <v>0</v>
      </c>
      <c r="K9348">
        <v>0</v>
      </c>
      <c r="L9348">
        <v>0</v>
      </c>
      <c r="M9348" t="s">
        <v>7019</v>
      </c>
    </row>
    <row r="9349" spans="1:13">
      <c r="A9349" s="13">
        <f t="shared" si="146"/>
        <v>1</v>
      </c>
      <c r="B9349">
        <v>3014908</v>
      </c>
      <c r="C9349">
        <v>1400</v>
      </c>
      <c r="D9349">
        <v>1500</v>
      </c>
      <c r="E9349"/>
      <c r="F9349" t="s">
        <v>253</v>
      </c>
      <c r="G9349">
        <v>1</v>
      </c>
      <c r="H9349">
        <v>0</v>
      </c>
      <c r="I9349">
        <v>0</v>
      </c>
      <c r="J9349">
        <v>0</v>
      </c>
      <c r="K9349">
        <v>0</v>
      </c>
      <c r="L9349">
        <v>0</v>
      </c>
      <c r="M9349" t="s">
        <v>7020</v>
      </c>
    </row>
    <row r="9350" spans="1:13">
      <c r="A9350" s="13">
        <f t="shared" si="146"/>
        <v>1</v>
      </c>
      <c r="B9350">
        <v>3014909</v>
      </c>
      <c r="C9350">
        <v>1400</v>
      </c>
      <c r="D9350">
        <v>1500</v>
      </c>
      <c r="E9350"/>
      <c r="F9350" t="s">
        <v>253</v>
      </c>
      <c r="G9350">
        <v>1</v>
      </c>
      <c r="H9350">
        <v>0</v>
      </c>
      <c r="I9350">
        <v>0</v>
      </c>
      <c r="J9350">
        <v>0</v>
      </c>
      <c r="K9350">
        <v>0</v>
      </c>
      <c r="L9350">
        <v>0</v>
      </c>
      <c r="M9350" t="s">
        <v>7021</v>
      </c>
    </row>
    <row r="9351" spans="1:13">
      <c r="A9351" s="13">
        <f t="shared" si="146"/>
        <v>1</v>
      </c>
      <c r="B9351">
        <v>3014910</v>
      </c>
      <c r="C9351">
        <v>1400</v>
      </c>
      <c r="D9351">
        <v>1500</v>
      </c>
      <c r="E9351"/>
      <c r="F9351" t="s">
        <v>253</v>
      </c>
      <c r="G9351">
        <v>1</v>
      </c>
      <c r="H9351">
        <v>0</v>
      </c>
      <c r="I9351">
        <v>0</v>
      </c>
      <c r="J9351">
        <v>0</v>
      </c>
      <c r="K9351">
        <v>0</v>
      </c>
      <c r="L9351">
        <v>0</v>
      </c>
      <c r="M9351" t="s">
        <v>7022</v>
      </c>
    </row>
    <row r="9352" spans="1:13">
      <c r="A9352" s="13">
        <f t="shared" si="146"/>
        <v>3</v>
      </c>
      <c r="B9352">
        <v>3014911</v>
      </c>
      <c r="C9352">
        <v>1400</v>
      </c>
      <c r="D9352">
        <v>1500</v>
      </c>
      <c r="E9352"/>
      <c r="F9352" t="s">
        <v>253</v>
      </c>
      <c r="G9352">
        <v>3</v>
      </c>
      <c r="H9352">
        <v>0</v>
      </c>
      <c r="I9352">
        <v>0</v>
      </c>
      <c r="J9352">
        <v>0</v>
      </c>
      <c r="K9352">
        <v>0</v>
      </c>
      <c r="L9352">
        <v>0</v>
      </c>
      <c r="M9352" t="s">
        <v>7023</v>
      </c>
    </row>
    <row r="9353" spans="1:13">
      <c r="A9353" s="13">
        <f t="shared" si="146"/>
        <v>3</v>
      </c>
      <c r="B9353">
        <v>3014912</v>
      </c>
      <c r="C9353">
        <v>1400</v>
      </c>
      <c r="D9353">
        <v>1500</v>
      </c>
      <c r="E9353"/>
      <c r="F9353" t="s">
        <v>253</v>
      </c>
      <c r="G9353">
        <v>3</v>
      </c>
      <c r="H9353">
        <v>0</v>
      </c>
      <c r="I9353">
        <v>0</v>
      </c>
      <c r="J9353">
        <v>0</v>
      </c>
      <c r="K9353">
        <v>0</v>
      </c>
      <c r="L9353">
        <v>0</v>
      </c>
      <c r="M9353" t="s">
        <v>7024</v>
      </c>
    </row>
    <row r="9354" spans="1:13">
      <c r="A9354" s="13">
        <f t="shared" si="146"/>
        <v>1</v>
      </c>
      <c r="B9354">
        <v>3014913</v>
      </c>
      <c r="C9354">
        <v>1400</v>
      </c>
      <c r="D9354">
        <v>1500</v>
      </c>
      <c r="E9354"/>
      <c r="F9354" t="s">
        <v>253</v>
      </c>
      <c r="G9354">
        <v>1</v>
      </c>
      <c r="H9354">
        <v>0</v>
      </c>
      <c r="I9354">
        <v>0</v>
      </c>
      <c r="J9354">
        <v>0</v>
      </c>
      <c r="K9354">
        <v>0</v>
      </c>
      <c r="L9354">
        <v>0</v>
      </c>
      <c r="M9354" t="s">
        <v>7025</v>
      </c>
    </row>
    <row r="9355" spans="1:13">
      <c r="A9355" s="13">
        <f t="shared" si="146"/>
        <v>1</v>
      </c>
      <c r="B9355">
        <v>3014914</v>
      </c>
      <c r="C9355">
        <v>1400</v>
      </c>
      <c r="D9355">
        <v>1500</v>
      </c>
      <c r="E9355"/>
      <c r="F9355" t="s">
        <v>253</v>
      </c>
      <c r="G9355">
        <v>1</v>
      </c>
      <c r="H9355">
        <v>0</v>
      </c>
      <c r="I9355">
        <v>0</v>
      </c>
      <c r="J9355">
        <v>0</v>
      </c>
      <c r="K9355">
        <v>0</v>
      </c>
      <c r="L9355">
        <v>0</v>
      </c>
      <c r="M9355" t="s">
        <v>7026</v>
      </c>
    </row>
    <row r="9356" spans="1:13">
      <c r="A9356" s="13">
        <f t="shared" si="146"/>
        <v>1</v>
      </c>
      <c r="B9356">
        <v>3014915</v>
      </c>
      <c r="C9356">
        <v>1400</v>
      </c>
      <c r="D9356">
        <v>1500</v>
      </c>
      <c r="E9356"/>
      <c r="F9356" t="s">
        <v>253</v>
      </c>
      <c r="G9356">
        <v>1</v>
      </c>
      <c r="H9356">
        <v>0</v>
      </c>
      <c r="I9356">
        <v>0</v>
      </c>
      <c r="J9356">
        <v>0</v>
      </c>
      <c r="K9356">
        <v>0</v>
      </c>
      <c r="L9356">
        <v>0</v>
      </c>
      <c r="M9356" t="s">
        <v>7027</v>
      </c>
    </row>
    <row r="9357" spans="1:13">
      <c r="A9357" s="13">
        <f t="shared" si="146"/>
        <v>1</v>
      </c>
      <c r="B9357">
        <v>3014916</v>
      </c>
      <c r="C9357">
        <v>1400</v>
      </c>
      <c r="D9357">
        <v>1500</v>
      </c>
      <c r="E9357"/>
      <c r="F9357" t="s">
        <v>253</v>
      </c>
      <c r="G9357">
        <v>1</v>
      </c>
      <c r="H9357">
        <v>0</v>
      </c>
      <c r="I9357">
        <v>0</v>
      </c>
      <c r="J9357">
        <v>0</v>
      </c>
      <c r="K9357">
        <v>0</v>
      </c>
      <c r="L9357">
        <v>0</v>
      </c>
      <c r="M9357" t="s">
        <v>7028</v>
      </c>
    </row>
    <row r="9358" spans="1:13">
      <c r="A9358" s="13">
        <f t="shared" si="146"/>
        <v>1</v>
      </c>
      <c r="B9358">
        <v>3014917</v>
      </c>
      <c r="C9358">
        <v>1400</v>
      </c>
      <c r="D9358">
        <v>1500</v>
      </c>
      <c r="E9358"/>
      <c r="F9358" t="s">
        <v>253</v>
      </c>
      <c r="G9358">
        <v>1</v>
      </c>
      <c r="H9358">
        <v>0</v>
      </c>
      <c r="I9358">
        <v>0</v>
      </c>
      <c r="J9358">
        <v>0</v>
      </c>
      <c r="K9358">
        <v>0</v>
      </c>
      <c r="L9358">
        <v>0</v>
      </c>
      <c r="M9358" t="s">
        <v>7029</v>
      </c>
    </row>
    <row r="9359" spans="1:13">
      <c r="A9359" s="13">
        <f t="shared" si="146"/>
        <v>1</v>
      </c>
      <c r="B9359">
        <v>3014918</v>
      </c>
      <c r="C9359">
        <v>1400</v>
      </c>
      <c r="D9359">
        <v>1500</v>
      </c>
      <c r="E9359"/>
      <c r="F9359" t="s">
        <v>253</v>
      </c>
      <c r="G9359">
        <v>1</v>
      </c>
      <c r="H9359">
        <v>0</v>
      </c>
      <c r="I9359">
        <v>0</v>
      </c>
      <c r="J9359">
        <v>0</v>
      </c>
      <c r="K9359">
        <v>0</v>
      </c>
      <c r="L9359">
        <v>0</v>
      </c>
      <c r="M9359" t="s">
        <v>7030</v>
      </c>
    </row>
    <row r="9360" spans="1:13">
      <c r="A9360" s="13">
        <f t="shared" si="146"/>
        <v>2</v>
      </c>
      <c r="B9360">
        <v>3014919</v>
      </c>
      <c r="C9360">
        <v>1400</v>
      </c>
      <c r="D9360">
        <v>1500</v>
      </c>
      <c r="E9360"/>
      <c r="F9360" t="s">
        <v>253</v>
      </c>
      <c r="G9360">
        <v>2</v>
      </c>
      <c r="H9360">
        <v>0</v>
      </c>
      <c r="I9360">
        <v>0</v>
      </c>
      <c r="J9360">
        <v>0</v>
      </c>
      <c r="K9360">
        <v>0</v>
      </c>
      <c r="L9360">
        <v>0</v>
      </c>
      <c r="M9360" t="s">
        <v>7031</v>
      </c>
    </row>
    <row r="9361" spans="1:13">
      <c r="A9361" s="13">
        <f t="shared" si="146"/>
        <v>1</v>
      </c>
      <c r="B9361">
        <v>3014920</v>
      </c>
      <c r="C9361">
        <v>1400</v>
      </c>
      <c r="D9361">
        <v>1500</v>
      </c>
      <c r="E9361"/>
      <c r="F9361" t="s">
        <v>253</v>
      </c>
      <c r="G9361">
        <v>1</v>
      </c>
      <c r="H9361">
        <v>0</v>
      </c>
      <c r="I9361">
        <v>0</v>
      </c>
      <c r="J9361">
        <v>0</v>
      </c>
      <c r="K9361">
        <v>0</v>
      </c>
      <c r="L9361">
        <v>0</v>
      </c>
      <c r="M9361" t="s">
        <v>7032</v>
      </c>
    </row>
    <row r="9362" spans="1:13">
      <c r="A9362" s="13">
        <f t="shared" si="146"/>
        <v>1</v>
      </c>
      <c r="B9362">
        <v>3014921</v>
      </c>
      <c r="C9362">
        <v>1400</v>
      </c>
      <c r="D9362">
        <v>1500</v>
      </c>
      <c r="E9362"/>
      <c r="F9362" t="s">
        <v>253</v>
      </c>
      <c r="G9362">
        <v>1</v>
      </c>
      <c r="H9362">
        <v>0</v>
      </c>
      <c r="I9362">
        <v>0</v>
      </c>
      <c r="J9362">
        <v>0</v>
      </c>
      <c r="K9362">
        <v>0</v>
      </c>
      <c r="L9362">
        <v>0</v>
      </c>
      <c r="M9362" t="s">
        <v>7033</v>
      </c>
    </row>
    <row r="9363" spans="1:13">
      <c r="A9363" s="13">
        <f t="shared" si="146"/>
        <v>1</v>
      </c>
      <c r="B9363">
        <v>3014922</v>
      </c>
      <c r="C9363">
        <v>1400</v>
      </c>
      <c r="D9363">
        <v>1500</v>
      </c>
      <c r="E9363"/>
      <c r="F9363" t="s">
        <v>253</v>
      </c>
      <c r="G9363">
        <v>1</v>
      </c>
      <c r="H9363">
        <v>0</v>
      </c>
      <c r="I9363">
        <v>0</v>
      </c>
      <c r="J9363">
        <v>0</v>
      </c>
      <c r="K9363">
        <v>0</v>
      </c>
      <c r="L9363">
        <v>0</v>
      </c>
      <c r="M9363" t="s">
        <v>7034</v>
      </c>
    </row>
    <row r="9364" spans="1:13">
      <c r="A9364" s="13">
        <f t="shared" si="146"/>
        <v>1</v>
      </c>
      <c r="B9364">
        <v>3014923</v>
      </c>
      <c r="C9364">
        <v>1400</v>
      </c>
      <c r="D9364">
        <v>1500</v>
      </c>
      <c r="E9364"/>
      <c r="F9364" t="s">
        <v>253</v>
      </c>
      <c r="G9364">
        <v>1</v>
      </c>
      <c r="H9364">
        <v>0</v>
      </c>
      <c r="I9364">
        <v>0</v>
      </c>
      <c r="J9364">
        <v>0</v>
      </c>
      <c r="K9364">
        <v>0</v>
      </c>
      <c r="L9364">
        <v>0</v>
      </c>
      <c r="M9364" t="s">
        <v>7035</v>
      </c>
    </row>
    <row r="9365" spans="1:13">
      <c r="A9365" s="13">
        <f t="shared" si="146"/>
        <v>1</v>
      </c>
      <c r="B9365">
        <v>3014924</v>
      </c>
      <c r="C9365">
        <v>1400</v>
      </c>
      <c r="D9365">
        <v>1500</v>
      </c>
      <c r="E9365"/>
      <c r="F9365" t="s">
        <v>253</v>
      </c>
      <c r="G9365">
        <v>1</v>
      </c>
      <c r="H9365">
        <v>0</v>
      </c>
      <c r="I9365">
        <v>0</v>
      </c>
      <c r="J9365">
        <v>0</v>
      </c>
      <c r="K9365">
        <v>0</v>
      </c>
      <c r="L9365">
        <v>0</v>
      </c>
      <c r="M9365" t="s">
        <v>7036</v>
      </c>
    </row>
    <row r="9366" spans="1:13">
      <c r="A9366" s="13">
        <f t="shared" si="146"/>
        <v>1</v>
      </c>
      <c r="B9366">
        <v>3014925</v>
      </c>
      <c r="C9366">
        <v>1400</v>
      </c>
      <c r="D9366">
        <v>1500</v>
      </c>
      <c r="E9366"/>
      <c r="F9366" t="s">
        <v>253</v>
      </c>
      <c r="G9366">
        <v>1</v>
      </c>
      <c r="H9366">
        <v>0</v>
      </c>
      <c r="I9366">
        <v>0</v>
      </c>
      <c r="J9366">
        <v>0</v>
      </c>
      <c r="K9366">
        <v>0</v>
      </c>
      <c r="L9366">
        <v>0</v>
      </c>
      <c r="M9366" t="s">
        <v>7037</v>
      </c>
    </row>
    <row r="9367" spans="1:13">
      <c r="A9367" s="13">
        <f t="shared" si="146"/>
        <v>1</v>
      </c>
      <c r="B9367">
        <v>3014926</v>
      </c>
      <c r="C9367">
        <v>1400</v>
      </c>
      <c r="D9367">
        <v>1500</v>
      </c>
      <c r="E9367"/>
      <c r="F9367" t="s">
        <v>253</v>
      </c>
      <c r="G9367">
        <v>1</v>
      </c>
      <c r="H9367">
        <v>0</v>
      </c>
      <c r="I9367">
        <v>0</v>
      </c>
      <c r="J9367">
        <v>0</v>
      </c>
      <c r="K9367">
        <v>0</v>
      </c>
      <c r="L9367">
        <v>0</v>
      </c>
      <c r="M9367" t="s">
        <v>7038</v>
      </c>
    </row>
    <row r="9368" spans="1:13">
      <c r="A9368" s="13">
        <f t="shared" si="146"/>
        <v>1</v>
      </c>
      <c r="B9368">
        <v>3014928</v>
      </c>
      <c r="C9368">
        <v>1400</v>
      </c>
      <c r="D9368">
        <v>1500</v>
      </c>
      <c r="E9368"/>
      <c r="F9368" t="s">
        <v>253</v>
      </c>
      <c r="G9368">
        <v>1</v>
      </c>
      <c r="H9368">
        <v>0</v>
      </c>
      <c r="I9368">
        <v>0</v>
      </c>
      <c r="J9368">
        <v>0</v>
      </c>
      <c r="K9368">
        <v>0</v>
      </c>
      <c r="L9368">
        <v>0</v>
      </c>
      <c r="M9368" t="s">
        <v>8558</v>
      </c>
    </row>
    <row r="9369" spans="1:13">
      <c r="A9369" s="13">
        <f t="shared" si="146"/>
        <v>2</v>
      </c>
      <c r="B9369">
        <v>3014929</v>
      </c>
      <c r="C9369">
        <v>1400</v>
      </c>
      <c r="D9369">
        <v>1500</v>
      </c>
      <c r="E9369"/>
      <c r="F9369" t="s">
        <v>253</v>
      </c>
      <c r="G9369">
        <v>2</v>
      </c>
      <c r="H9369">
        <v>0</v>
      </c>
      <c r="I9369">
        <v>0</v>
      </c>
      <c r="J9369">
        <v>0</v>
      </c>
      <c r="K9369">
        <v>0</v>
      </c>
      <c r="L9369">
        <v>0</v>
      </c>
      <c r="M9369" t="s">
        <v>7039</v>
      </c>
    </row>
    <row r="9370" spans="1:13">
      <c r="A9370" s="13">
        <f t="shared" si="146"/>
        <v>2</v>
      </c>
      <c r="B9370">
        <v>3014930</v>
      </c>
      <c r="C9370">
        <v>1400</v>
      </c>
      <c r="D9370">
        <v>1500</v>
      </c>
      <c r="E9370"/>
      <c r="F9370" t="s">
        <v>253</v>
      </c>
      <c r="G9370">
        <v>2</v>
      </c>
      <c r="H9370">
        <v>0</v>
      </c>
      <c r="I9370">
        <v>0</v>
      </c>
      <c r="J9370">
        <v>0</v>
      </c>
      <c r="K9370">
        <v>0</v>
      </c>
      <c r="L9370">
        <v>0</v>
      </c>
      <c r="M9370" t="s">
        <v>7040</v>
      </c>
    </row>
    <row r="9371" spans="1:13">
      <c r="A9371" s="13">
        <f t="shared" si="146"/>
        <v>2</v>
      </c>
      <c r="B9371">
        <v>3014931</v>
      </c>
      <c r="C9371">
        <v>1400</v>
      </c>
      <c r="D9371">
        <v>1500</v>
      </c>
      <c r="E9371"/>
      <c r="F9371" t="s">
        <v>253</v>
      </c>
      <c r="G9371">
        <v>2</v>
      </c>
      <c r="H9371">
        <v>0</v>
      </c>
      <c r="I9371">
        <v>0</v>
      </c>
      <c r="J9371">
        <v>0</v>
      </c>
      <c r="K9371">
        <v>0</v>
      </c>
      <c r="L9371">
        <v>0</v>
      </c>
      <c r="M9371" t="s">
        <v>7041</v>
      </c>
    </row>
    <row r="9372" spans="1:13">
      <c r="A9372" s="13">
        <f t="shared" si="146"/>
        <v>2</v>
      </c>
      <c r="B9372">
        <v>3014932</v>
      </c>
      <c r="C9372">
        <v>1400</v>
      </c>
      <c r="D9372">
        <v>1500</v>
      </c>
      <c r="E9372"/>
      <c r="F9372" t="s">
        <v>253</v>
      </c>
      <c r="G9372">
        <v>2</v>
      </c>
      <c r="H9372">
        <v>0</v>
      </c>
      <c r="I9372">
        <v>0</v>
      </c>
      <c r="J9372">
        <v>0</v>
      </c>
      <c r="K9372">
        <v>0</v>
      </c>
      <c r="L9372">
        <v>0</v>
      </c>
      <c r="M9372" t="s">
        <v>7042</v>
      </c>
    </row>
    <row r="9373" spans="1:13">
      <c r="A9373" s="13">
        <f t="shared" si="146"/>
        <v>1</v>
      </c>
      <c r="B9373">
        <v>3014933</v>
      </c>
      <c r="C9373">
        <v>1400</v>
      </c>
      <c r="D9373">
        <v>1500</v>
      </c>
      <c r="E9373"/>
      <c r="F9373" t="s">
        <v>253</v>
      </c>
      <c r="G9373">
        <v>1</v>
      </c>
      <c r="H9373">
        <v>0</v>
      </c>
      <c r="I9373">
        <v>0</v>
      </c>
      <c r="J9373">
        <v>0</v>
      </c>
      <c r="K9373">
        <v>0</v>
      </c>
      <c r="L9373">
        <v>0</v>
      </c>
      <c r="M9373" t="s">
        <v>7043</v>
      </c>
    </row>
    <row r="9374" spans="1:13">
      <c r="A9374" s="13">
        <f t="shared" si="146"/>
        <v>1</v>
      </c>
      <c r="B9374">
        <v>3014934</v>
      </c>
      <c r="C9374">
        <v>1400</v>
      </c>
      <c r="D9374">
        <v>1500</v>
      </c>
      <c r="E9374"/>
      <c r="F9374" t="s">
        <v>253</v>
      </c>
      <c r="G9374">
        <v>1</v>
      </c>
      <c r="H9374">
        <v>0</v>
      </c>
      <c r="I9374">
        <v>0</v>
      </c>
      <c r="J9374">
        <v>0</v>
      </c>
      <c r="K9374">
        <v>0</v>
      </c>
      <c r="L9374">
        <v>0</v>
      </c>
      <c r="M9374" t="s">
        <v>7044</v>
      </c>
    </row>
    <row r="9375" spans="1:13">
      <c r="A9375" s="13">
        <f t="shared" si="146"/>
        <v>1</v>
      </c>
      <c r="B9375">
        <v>3014935</v>
      </c>
      <c r="C9375">
        <v>1400</v>
      </c>
      <c r="D9375">
        <v>1500</v>
      </c>
      <c r="E9375"/>
      <c r="F9375" t="s">
        <v>253</v>
      </c>
      <c r="G9375">
        <v>1</v>
      </c>
      <c r="H9375">
        <v>0</v>
      </c>
      <c r="I9375">
        <v>0</v>
      </c>
      <c r="J9375">
        <v>0</v>
      </c>
      <c r="K9375">
        <v>0</v>
      </c>
      <c r="L9375">
        <v>0</v>
      </c>
      <c r="M9375" t="s">
        <v>7045</v>
      </c>
    </row>
    <row r="9376" spans="1:13">
      <c r="A9376" s="13">
        <f t="shared" si="146"/>
        <v>2</v>
      </c>
      <c r="B9376">
        <v>3014936</v>
      </c>
      <c r="C9376">
        <v>1380</v>
      </c>
      <c r="D9376">
        <v>1500</v>
      </c>
      <c r="E9376"/>
      <c r="F9376" t="s">
        <v>253</v>
      </c>
      <c r="G9376">
        <v>2</v>
      </c>
      <c r="H9376">
        <v>0</v>
      </c>
      <c r="I9376">
        <v>0</v>
      </c>
      <c r="J9376">
        <v>0</v>
      </c>
      <c r="K9376">
        <v>0</v>
      </c>
      <c r="L9376">
        <v>0</v>
      </c>
      <c r="M9376" t="s">
        <v>7046</v>
      </c>
    </row>
    <row r="9377" spans="1:13">
      <c r="A9377" s="13">
        <f t="shared" si="146"/>
        <v>3</v>
      </c>
      <c r="B9377">
        <v>3014937</v>
      </c>
      <c r="C9377">
        <v>1380</v>
      </c>
      <c r="D9377">
        <v>1501</v>
      </c>
      <c r="E9377"/>
      <c r="F9377" t="s">
        <v>253</v>
      </c>
      <c r="G9377">
        <v>3</v>
      </c>
      <c r="H9377">
        <v>0</v>
      </c>
      <c r="I9377">
        <v>0</v>
      </c>
      <c r="J9377">
        <v>0</v>
      </c>
      <c r="K9377">
        <v>0</v>
      </c>
      <c r="L9377">
        <v>0</v>
      </c>
      <c r="M9377" t="s">
        <v>7047</v>
      </c>
    </row>
    <row r="9378" spans="1:13">
      <c r="A9378" s="13">
        <f t="shared" si="146"/>
        <v>1</v>
      </c>
      <c r="B9378">
        <v>3014938</v>
      </c>
      <c r="C9378">
        <v>1380</v>
      </c>
      <c r="D9378">
        <v>1501</v>
      </c>
      <c r="E9378"/>
      <c r="F9378" t="s">
        <v>253</v>
      </c>
      <c r="G9378">
        <v>1</v>
      </c>
      <c r="H9378">
        <v>0</v>
      </c>
      <c r="I9378">
        <v>0</v>
      </c>
      <c r="J9378">
        <v>0</v>
      </c>
      <c r="K9378">
        <v>0</v>
      </c>
      <c r="L9378">
        <v>0</v>
      </c>
      <c r="M9378" t="s">
        <v>7048</v>
      </c>
    </row>
    <row r="9379" spans="1:13">
      <c r="A9379" s="13">
        <f t="shared" si="146"/>
        <v>1</v>
      </c>
      <c r="B9379">
        <v>3014939</v>
      </c>
      <c r="C9379">
        <v>1380</v>
      </c>
      <c r="D9379">
        <v>1500</v>
      </c>
      <c r="E9379"/>
      <c r="F9379" t="s">
        <v>253</v>
      </c>
      <c r="G9379">
        <v>1</v>
      </c>
      <c r="H9379">
        <v>0</v>
      </c>
      <c r="I9379">
        <v>0</v>
      </c>
      <c r="J9379">
        <v>0</v>
      </c>
      <c r="K9379">
        <v>0</v>
      </c>
      <c r="L9379">
        <v>0</v>
      </c>
      <c r="M9379" t="s">
        <v>7049</v>
      </c>
    </row>
    <row r="9380" spans="1:13">
      <c r="A9380" s="13">
        <f t="shared" si="146"/>
        <v>4</v>
      </c>
      <c r="B9380">
        <v>3014940</v>
      </c>
      <c r="C9380">
        <v>1380</v>
      </c>
      <c r="D9380">
        <v>1501</v>
      </c>
      <c r="E9380"/>
      <c r="F9380" t="s">
        <v>253</v>
      </c>
      <c r="G9380">
        <v>4</v>
      </c>
      <c r="H9380">
        <v>0</v>
      </c>
      <c r="I9380">
        <v>0</v>
      </c>
      <c r="J9380">
        <v>0</v>
      </c>
      <c r="K9380">
        <v>0</v>
      </c>
      <c r="L9380">
        <v>0</v>
      </c>
      <c r="M9380" t="s">
        <v>7050</v>
      </c>
    </row>
    <row r="9381" spans="1:13">
      <c r="A9381" s="13">
        <f t="shared" si="146"/>
        <v>1</v>
      </c>
      <c r="B9381">
        <v>3014941</v>
      </c>
      <c r="C9381">
        <v>1380</v>
      </c>
      <c r="D9381">
        <v>1500</v>
      </c>
      <c r="E9381"/>
      <c r="F9381" t="s">
        <v>253</v>
      </c>
      <c r="G9381">
        <v>1</v>
      </c>
      <c r="H9381">
        <v>0</v>
      </c>
      <c r="I9381">
        <v>0</v>
      </c>
      <c r="J9381">
        <v>0</v>
      </c>
      <c r="K9381">
        <v>0</v>
      </c>
      <c r="L9381">
        <v>0</v>
      </c>
      <c r="M9381" t="s">
        <v>7051</v>
      </c>
    </row>
    <row r="9382" spans="1:13">
      <c r="A9382" s="13">
        <f t="shared" si="146"/>
        <v>4</v>
      </c>
      <c r="B9382">
        <v>3014942</v>
      </c>
      <c r="C9382">
        <v>1380</v>
      </c>
      <c r="D9382">
        <v>1501</v>
      </c>
      <c r="E9382"/>
      <c r="F9382" t="s">
        <v>253</v>
      </c>
      <c r="G9382">
        <v>4</v>
      </c>
      <c r="H9382">
        <v>0</v>
      </c>
      <c r="I9382">
        <v>0</v>
      </c>
      <c r="J9382">
        <v>0</v>
      </c>
      <c r="K9382">
        <v>0</v>
      </c>
      <c r="L9382">
        <v>0</v>
      </c>
      <c r="M9382" t="s">
        <v>7052</v>
      </c>
    </row>
    <row r="9383" spans="1:13">
      <c r="A9383" s="13">
        <f t="shared" si="146"/>
        <v>2</v>
      </c>
      <c r="B9383">
        <v>3014943</v>
      </c>
      <c r="C9383">
        <v>1380</v>
      </c>
      <c r="D9383">
        <v>1500</v>
      </c>
      <c r="E9383"/>
      <c r="F9383" t="s">
        <v>253</v>
      </c>
      <c r="G9383">
        <v>2</v>
      </c>
      <c r="H9383">
        <v>0</v>
      </c>
      <c r="I9383">
        <v>0</v>
      </c>
      <c r="J9383">
        <v>0</v>
      </c>
      <c r="K9383">
        <v>0</v>
      </c>
      <c r="L9383">
        <v>0</v>
      </c>
      <c r="M9383" t="s">
        <v>7053</v>
      </c>
    </row>
    <row r="9384" spans="1:13">
      <c r="A9384" s="13">
        <f t="shared" si="146"/>
        <v>2</v>
      </c>
      <c r="B9384">
        <v>3014944</v>
      </c>
      <c r="C9384">
        <v>1380</v>
      </c>
      <c r="D9384">
        <v>1500</v>
      </c>
      <c r="E9384"/>
      <c r="F9384" t="s">
        <v>253</v>
      </c>
      <c r="G9384">
        <v>2</v>
      </c>
      <c r="H9384">
        <v>0</v>
      </c>
      <c r="I9384">
        <v>0</v>
      </c>
      <c r="J9384">
        <v>0</v>
      </c>
      <c r="K9384">
        <v>0</v>
      </c>
      <c r="L9384">
        <v>0</v>
      </c>
      <c r="M9384" t="s">
        <v>7054</v>
      </c>
    </row>
    <row r="9385" spans="1:13">
      <c r="A9385" s="13">
        <f t="shared" si="146"/>
        <v>2</v>
      </c>
      <c r="B9385">
        <v>3014945</v>
      </c>
      <c r="C9385">
        <v>1380</v>
      </c>
      <c r="D9385">
        <v>1501</v>
      </c>
      <c r="E9385"/>
      <c r="F9385" t="s">
        <v>253</v>
      </c>
      <c r="G9385">
        <v>2</v>
      </c>
      <c r="H9385">
        <v>0</v>
      </c>
      <c r="I9385">
        <v>0</v>
      </c>
      <c r="J9385">
        <v>0</v>
      </c>
      <c r="K9385">
        <v>0</v>
      </c>
      <c r="L9385">
        <v>0</v>
      </c>
      <c r="M9385" t="s">
        <v>7055</v>
      </c>
    </row>
    <row r="9386" spans="1:13">
      <c r="A9386" s="13">
        <f t="shared" si="146"/>
        <v>4</v>
      </c>
      <c r="B9386">
        <v>3014946</v>
      </c>
      <c r="C9386">
        <v>1380</v>
      </c>
      <c r="D9386">
        <v>1501</v>
      </c>
      <c r="E9386"/>
      <c r="F9386" t="s">
        <v>253</v>
      </c>
      <c r="G9386">
        <v>4</v>
      </c>
      <c r="H9386">
        <v>0</v>
      </c>
      <c r="I9386">
        <v>0</v>
      </c>
      <c r="J9386">
        <v>0</v>
      </c>
      <c r="K9386">
        <v>0</v>
      </c>
      <c r="L9386">
        <v>0</v>
      </c>
      <c r="M9386" t="s">
        <v>7056</v>
      </c>
    </row>
    <row r="9387" spans="1:13">
      <c r="A9387" s="13">
        <f t="shared" si="146"/>
        <v>4</v>
      </c>
      <c r="B9387">
        <v>3014947</v>
      </c>
      <c r="C9387">
        <v>1380</v>
      </c>
      <c r="D9387">
        <v>1501</v>
      </c>
      <c r="E9387"/>
      <c r="F9387" t="s">
        <v>253</v>
      </c>
      <c r="G9387">
        <v>4</v>
      </c>
      <c r="H9387">
        <v>0</v>
      </c>
      <c r="I9387">
        <v>0</v>
      </c>
      <c r="J9387">
        <v>0</v>
      </c>
      <c r="K9387">
        <v>0</v>
      </c>
      <c r="L9387">
        <v>0</v>
      </c>
      <c r="M9387" t="s">
        <v>7057</v>
      </c>
    </row>
    <row r="9388" spans="1:13">
      <c r="A9388" s="13">
        <f t="shared" si="146"/>
        <v>2</v>
      </c>
      <c r="B9388">
        <v>3014948</v>
      </c>
      <c r="C9388">
        <v>1380</v>
      </c>
      <c r="D9388">
        <v>1500</v>
      </c>
      <c r="E9388"/>
      <c r="F9388" t="s">
        <v>253</v>
      </c>
      <c r="G9388">
        <v>2</v>
      </c>
      <c r="H9388">
        <v>0</v>
      </c>
      <c r="I9388">
        <v>0</v>
      </c>
      <c r="J9388">
        <v>0</v>
      </c>
      <c r="K9388">
        <v>0</v>
      </c>
      <c r="L9388">
        <v>0</v>
      </c>
      <c r="M9388" t="s">
        <v>7538</v>
      </c>
    </row>
    <row r="9389" spans="1:13">
      <c r="A9389" s="13">
        <f t="shared" si="146"/>
        <v>1</v>
      </c>
      <c r="B9389">
        <v>3014949</v>
      </c>
      <c r="C9389">
        <v>1380</v>
      </c>
      <c r="D9389">
        <v>1501</v>
      </c>
      <c r="E9389"/>
      <c r="F9389" t="s">
        <v>253</v>
      </c>
      <c r="G9389">
        <v>1</v>
      </c>
      <c r="H9389">
        <v>0</v>
      </c>
      <c r="I9389">
        <v>0</v>
      </c>
      <c r="J9389">
        <v>0</v>
      </c>
      <c r="K9389">
        <v>0</v>
      </c>
      <c r="L9389">
        <v>0</v>
      </c>
      <c r="M9389" t="s">
        <v>7058</v>
      </c>
    </row>
    <row r="9390" spans="1:13">
      <c r="A9390" s="13">
        <f t="shared" si="146"/>
        <v>1</v>
      </c>
      <c r="B9390">
        <v>3014950</v>
      </c>
      <c r="C9390">
        <v>1400</v>
      </c>
      <c r="D9390">
        <v>1500</v>
      </c>
      <c r="E9390"/>
      <c r="F9390" t="s">
        <v>253</v>
      </c>
      <c r="G9390">
        <v>1</v>
      </c>
      <c r="H9390">
        <v>0</v>
      </c>
      <c r="I9390">
        <v>0</v>
      </c>
      <c r="J9390">
        <v>0</v>
      </c>
      <c r="K9390">
        <v>0</v>
      </c>
      <c r="L9390">
        <v>0</v>
      </c>
      <c r="M9390" t="s">
        <v>7059</v>
      </c>
    </row>
    <row r="9391" spans="1:13">
      <c r="A9391" s="13">
        <f t="shared" si="146"/>
        <v>1</v>
      </c>
      <c r="B9391">
        <v>3014951</v>
      </c>
      <c r="C9391">
        <v>1400</v>
      </c>
      <c r="D9391">
        <v>1500</v>
      </c>
      <c r="E9391"/>
      <c r="F9391" t="s">
        <v>253</v>
      </c>
      <c r="G9391">
        <v>1</v>
      </c>
      <c r="H9391">
        <v>0</v>
      </c>
      <c r="I9391">
        <v>0</v>
      </c>
      <c r="J9391">
        <v>0</v>
      </c>
      <c r="K9391">
        <v>0</v>
      </c>
      <c r="L9391">
        <v>0</v>
      </c>
      <c r="M9391" t="s">
        <v>7060</v>
      </c>
    </row>
    <row r="9392" spans="1:13">
      <c r="A9392" s="13">
        <f t="shared" si="146"/>
        <v>1</v>
      </c>
      <c r="B9392">
        <v>3014952</v>
      </c>
      <c r="C9392">
        <v>1400</v>
      </c>
      <c r="D9392">
        <v>1500</v>
      </c>
      <c r="E9392"/>
      <c r="F9392" t="s">
        <v>253</v>
      </c>
      <c r="G9392">
        <v>1</v>
      </c>
      <c r="H9392">
        <v>0</v>
      </c>
      <c r="I9392">
        <v>0</v>
      </c>
      <c r="J9392">
        <v>0</v>
      </c>
      <c r="K9392">
        <v>0</v>
      </c>
      <c r="L9392">
        <v>0</v>
      </c>
      <c r="M9392" t="s">
        <v>7061</v>
      </c>
    </row>
    <row r="9393" spans="1:13">
      <c r="A9393" s="13">
        <f t="shared" si="146"/>
        <v>1</v>
      </c>
      <c r="B9393">
        <v>3014953</v>
      </c>
      <c r="C9393">
        <v>1400</v>
      </c>
      <c r="D9393">
        <v>1500</v>
      </c>
      <c r="E9393"/>
      <c r="F9393" t="s">
        <v>253</v>
      </c>
      <c r="G9393">
        <v>1</v>
      </c>
      <c r="H9393">
        <v>0</v>
      </c>
      <c r="I9393">
        <v>0</v>
      </c>
      <c r="J9393">
        <v>0</v>
      </c>
      <c r="K9393">
        <v>0</v>
      </c>
      <c r="L9393">
        <v>0</v>
      </c>
      <c r="M9393" t="s">
        <v>7062</v>
      </c>
    </row>
    <row r="9394" spans="1:13">
      <c r="A9394" s="13">
        <f t="shared" si="146"/>
        <v>1</v>
      </c>
      <c r="B9394">
        <v>3014954</v>
      </c>
      <c r="C9394">
        <v>1400</v>
      </c>
      <c r="D9394">
        <v>1500</v>
      </c>
      <c r="E9394"/>
      <c r="F9394" t="s">
        <v>253</v>
      </c>
      <c r="G9394">
        <v>1</v>
      </c>
      <c r="H9394">
        <v>0</v>
      </c>
      <c r="I9394">
        <v>0</v>
      </c>
      <c r="J9394">
        <v>0</v>
      </c>
      <c r="K9394">
        <v>0</v>
      </c>
      <c r="L9394">
        <v>0</v>
      </c>
      <c r="M9394" t="s">
        <v>7063</v>
      </c>
    </row>
    <row r="9395" spans="1:13">
      <c r="A9395" s="13">
        <f t="shared" si="146"/>
        <v>19</v>
      </c>
      <c r="B9395">
        <v>3014955</v>
      </c>
      <c r="C9395">
        <v>1400</v>
      </c>
      <c r="D9395">
        <v>1500</v>
      </c>
      <c r="E9395"/>
      <c r="F9395" t="s">
        <v>253</v>
      </c>
      <c r="G9395">
        <v>19</v>
      </c>
      <c r="H9395">
        <v>0</v>
      </c>
      <c r="I9395">
        <v>0</v>
      </c>
      <c r="J9395">
        <v>0</v>
      </c>
      <c r="K9395">
        <v>0</v>
      </c>
      <c r="L9395">
        <v>0</v>
      </c>
      <c r="M9395" t="s">
        <v>7064</v>
      </c>
    </row>
    <row r="9396" spans="1:13">
      <c r="A9396" s="13">
        <f t="shared" si="146"/>
        <v>1</v>
      </c>
      <c r="B9396">
        <v>3014956</v>
      </c>
      <c r="C9396">
        <v>1400</v>
      </c>
      <c r="D9396">
        <v>1500</v>
      </c>
      <c r="E9396"/>
      <c r="F9396" t="s">
        <v>253</v>
      </c>
      <c r="G9396">
        <v>1</v>
      </c>
      <c r="H9396">
        <v>0</v>
      </c>
      <c r="I9396">
        <v>0</v>
      </c>
      <c r="J9396">
        <v>0</v>
      </c>
      <c r="K9396">
        <v>0</v>
      </c>
      <c r="L9396">
        <v>0</v>
      </c>
      <c r="M9396" t="s">
        <v>7065</v>
      </c>
    </row>
    <row r="9397" spans="1:13">
      <c r="A9397" s="13">
        <f t="shared" si="146"/>
        <v>4</v>
      </c>
      <c r="B9397">
        <v>3014957</v>
      </c>
      <c r="C9397">
        <v>1400</v>
      </c>
      <c r="D9397">
        <v>1500</v>
      </c>
      <c r="E9397"/>
      <c r="F9397" t="s">
        <v>253</v>
      </c>
      <c r="G9397">
        <v>4</v>
      </c>
      <c r="H9397">
        <v>0</v>
      </c>
      <c r="I9397">
        <v>0</v>
      </c>
      <c r="J9397">
        <v>0</v>
      </c>
      <c r="K9397">
        <v>0</v>
      </c>
      <c r="L9397">
        <v>0</v>
      </c>
      <c r="M9397" t="s">
        <v>7066</v>
      </c>
    </row>
    <row r="9398" spans="1:13">
      <c r="A9398" s="13">
        <f t="shared" si="146"/>
        <v>2</v>
      </c>
      <c r="B9398">
        <v>3014958</v>
      </c>
      <c r="C9398">
        <v>1400</v>
      </c>
      <c r="D9398">
        <v>1500</v>
      </c>
      <c r="E9398"/>
      <c r="F9398" t="s">
        <v>253</v>
      </c>
      <c r="G9398">
        <v>2</v>
      </c>
      <c r="H9398">
        <v>0</v>
      </c>
      <c r="I9398">
        <v>0</v>
      </c>
      <c r="J9398">
        <v>0</v>
      </c>
      <c r="K9398">
        <v>0</v>
      </c>
      <c r="L9398">
        <v>0</v>
      </c>
      <c r="M9398" t="s">
        <v>7067</v>
      </c>
    </row>
    <row r="9399" spans="1:13">
      <c r="A9399" s="13">
        <f t="shared" si="146"/>
        <v>1</v>
      </c>
      <c r="B9399">
        <v>3014959</v>
      </c>
      <c r="C9399">
        <v>1400</v>
      </c>
      <c r="D9399">
        <v>1500</v>
      </c>
      <c r="E9399"/>
      <c r="F9399" t="s">
        <v>253</v>
      </c>
      <c r="G9399">
        <v>1</v>
      </c>
      <c r="H9399">
        <v>0</v>
      </c>
      <c r="I9399">
        <v>0</v>
      </c>
      <c r="J9399">
        <v>0</v>
      </c>
      <c r="K9399">
        <v>0</v>
      </c>
      <c r="L9399">
        <v>0</v>
      </c>
      <c r="M9399" t="s">
        <v>7068</v>
      </c>
    </row>
    <row r="9400" spans="1:13">
      <c r="A9400" s="13">
        <f t="shared" si="146"/>
        <v>5</v>
      </c>
      <c r="B9400">
        <v>3014960</v>
      </c>
      <c r="C9400">
        <v>1400</v>
      </c>
      <c r="D9400">
        <v>1500</v>
      </c>
      <c r="E9400"/>
      <c r="F9400" t="s">
        <v>253</v>
      </c>
      <c r="G9400">
        <v>5</v>
      </c>
      <c r="H9400">
        <v>0</v>
      </c>
      <c r="I9400">
        <v>0</v>
      </c>
      <c r="J9400">
        <v>0</v>
      </c>
      <c r="K9400">
        <v>0</v>
      </c>
      <c r="L9400">
        <v>0</v>
      </c>
      <c r="M9400" t="s">
        <v>7069</v>
      </c>
    </row>
    <row r="9401" spans="1:13">
      <c r="A9401" s="13">
        <f t="shared" si="146"/>
        <v>16</v>
      </c>
      <c r="B9401">
        <v>3014961</v>
      </c>
      <c r="C9401">
        <v>1400</v>
      </c>
      <c r="D9401">
        <v>1500</v>
      </c>
      <c r="E9401"/>
      <c r="F9401" t="s">
        <v>253</v>
      </c>
      <c r="G9401">
        <v>16</v>
      </c>
      <c r="H9401">
        <v>0</v>
      </c>
      <c r="I9401">
        <v>0</v>
      </c>
      <c r="J9401">
        <v>0</v>
      </c>
      <c r="K9401">
        <v>0</v>
      </c>
      <c r="L9401">
        <v>0</v>
      </c>
      <c r="M9401" t="s">
        <v>7070</v>
      </c>
    </row>
    <row r="9402" spans="1:13">
      <c r="A9402" s="13">
        <f t="shared" si="146"/>
        <v>12</v>
      </c>
      <c r="B9402">
        <v>3015026</v>
      </c>
      <c r="C9402">
        <v>1400</v>
      </c>
      <c r="D9402">
        <v>1500</v>
      </c>
      <c r="E9402"/>
      <c r="F9402" t="s">
        <v>253</v>
      </c>
      <c r="G9402">
        <v>12</v>
      </c>
      <c r="H9402">
        <v>0</v>
      </c>
      <c r="I9402">
        <v>0</v>
      </c>
      <c r="J9402">
        <v>0</v>
      </c>
      <c r="K9402">
        <v>0</v>
      </c>
      <c r="L9402">
        <v>0</v>
      </c>
      <c r="M9402" t="s">
        <v>7071</v>
      </c>
    </row>
    <row r="9403" spans="1:13">
      <c r="A9403" s="13">
        <f t="shared" si="146"/>
        <v>16</v>
      </c>
      <c r="B9403">
        <v>3015027</v>
      </c>
      <c r="C9403">
        <v>1400</v>
      </c>
      <c r="D9403">
        <v>1500</v>
      </c>
      <c r="E9403"/>
      <c r="F9403" t="s">
        <v>253</v>
      </c>
      <c r="G9403">
        <v>16</v>
      </c>
      <c r="H9403">
        <v>0</v>
      </c>
      <c r="I9403">
        <v>0</v>
      </c>
      <c r="J9403">
        <v>0</v>
      </c>
      <c r="K9403">
        <v>0</v>
      </c>
      <c r="L9403">
        <v>0</v>
      </c>
      <c r="M9403" t="s">
        <v>7072</v>
      </c>
    </row>
    <row r="9404" spans="1:13">
      <c r="A9404" s="13">
        <f t="shared" si="146"/>
        <v>12</v>
      </c>
      <c r="B9404">
        <v>3015028</v>
      </c>
      <c r="C9404">
        <v>1400</v>
      </c>
      <c r="D9404">
        <v>1500</v>
      </c>
      <c r="E9404"/>
      <c r="F9404" t="s">
        <v>253</v>
      </c>
      <c r="G9404">
        <v>12</v>
      </c>
      <c r="H9404">
        <v>0</v>
      </c>
      <c r="I9404">
        <v>0</v>
      </c>
      <c r="J9404">
        <v>0</v>
      </c>
      <c r="K9404">
        <v>0</v>
      </c>
      <c r="L9404">
        <v>0</v>
      </c>
      <c r="M9404" t="s">
        <v>7073</v>
      </c>
    </row>
    <row r="9405" spans="1:13">
      <c r="A9405" s="13">
        <f t="shared" si="146"/>
        <v>12</v>
      </c>
      <c r="B9405">
        <v>3015029</v>
      </c>
      <c r="C9405">
        <v>1400</v>
      </c>
      <c r="D9405">
        <v>1500</v>
      </c>
      <c r="E9405"/>
      <c r="F9405" t="s">
        <v>253</v>
      </c>
      <c r="G9405">
        <v>12</v>
      </c>
      <c r="H9405">
        <v>0</v>
      </c>
      <c r="I9405">
        <v>0</v>
      </c>
      <c r="J9405">
        <v>0</v>
      </c>
      <c r="K9405">
        <v>0</v>
      </c>
      <c r="L9405">
        <v>0</v>
      </c>
      <c r="M9405" t="s">
        <v>7074</v>
      </c>
    </row>
    <row r="9406" spans="1:13">
      <c r="A9406" s="13">
        <f t="shared" si="146"/>
        <v>20</v>
      </c>
      <c r="B9406">
        <v>3015030</v>
      </c>
      <c r="C9406">
        <v>1400</v>
      </c>
      <c r="D9406">
        <v>1500</v>
      </c>
      <c r="E9406"/>
      <c r="F9406" t="s">
        <v>253</v>
      </c>
      <c r="G9406">
        <v>20</v>
      </c>
      <c r="H9406">
        <v>0</v>
      </c>
      <c r="I9406">
        <v>0</v>
      </c>
      <c r="J9406">
        <v>0</v>
      </c>
      <c r="K9406">
        <v>0</v>
      </c>
      <c r="L9406">
        <v>0</v>
      </c>
      <c r="M9406" t="s">
        <v>7075</v>
      </c>
    </row>
    <row r="9407" spans="1:13">
      <c r="A9407" s="13">
        <f t="shared" si="146"/>
        <v>15</v>
      </c>
      <c r="B9407">
        <v>3015031</v>
      </c>
      <c r="C9407">
        <v>1400</v>
      </c>
      <c r="D9407">
        <v>1500</v>
      </c>
      <c r="E9407"/>
      <c r="F9407" t="s">
        <v>253</v>
      </c>
      <c r="G9407">
        <v>15</v>
      </c>
      <c r="H9407">
        <v>0</v>
      </c>
      <c r="I9407">
        <v>0</v>
      </c>
      <c r="J9407">
        <v>0</v>
      </c>
      <c r="K9407">
        <v>0</v>
      </c>
      <c r="L9407">
        <v>0</v>
      </c>
      <c r="M9407" t="s">
        <v>7076</v>
      </c>
    </row>
    <row r="9408" spans="1:13">
      <c r="A9408" s="13">
        <f t="shared" si="146"/>
        <v>12</v>
      </c>
      <c r="B9408">
        <v>3015032</v>
      </c>
      <c r="C9408">
        <v>1400</v>
      </c>
      <c r="D9408">
        <v>1500</v>
      </c>
      <c r="E9408"/>
      <c r="F9408" t="s">
        <v>253</v>
      </c>
      <c r="G9408">
        <v>12</v>
      </c>
      <c r="H9408">
        <v>0</v>
      </c>
      <c r="I9408">
        <v>0</v>
      </c>
      <c r="J9408">
        <v>0</v>
      </c>
      <c r="K9408">
        <v>0</v>
      </c>
      <c r="L9408">
        <v>0</v>
      </c>
      <c r="M9408" t="s">
        <v>7077</v>
      </c>
    </row>
    <row r="9409" spans="1:13">
      <c r="A9409" s="13">
        <f t="shared" si="146"/>
        <v>14</v>
      </c>
      <c r="B9409">
        <v>3015033</v>
      </c>
      <c r="C9409">
        <v>1400</v>
      </c>
      <c r="D9409">
        <v>1500</v>
      </c>
      <c r="E9409"/>
      <c r="F9409" t="s">
        <v>253</v>
      </c>
      <c r="G9409">
        <v>14</v>
      </c>
      <c r="H9409">
        <v>0</v>
      </c>
      <c r="I9409">
        <v>0</v>
      </c>
      <c r="J9409">
        <v>0</v>
      </c>
      <c r="K9409">
        <v>0</v>
      </c>
      <c r="L9409">
        <v>0</v>
      </c>
      <c r="M9409" t="s">
        <v>7078</v>
      </c>
    </row>
    <row r="9410" spans="1:13">
      <c r="A9410" s="13">
        <f t="shared" si="146"/>
        <v>17</v>
      </c>
      <c r="B9410">
        <v>3015034</v>
      </c>
      <c r="C9410">
        <v>1400</v>
      </c>
      <c r="D9410">
        <v>1500</v>
      </c>
      <c r="E9410"/>
      <c r="F9410" t="s">
        <v>253</v>
      </c>
      <c r="G9410">
        <v>17</v>
      </c>
      <c r="H9410">
        <v>0</v>
      </c>
      <c r="I9410">
        <v>0</v>
      </c>
      <c r="J9410">
        <v>0</v>
      </c>
      <c r="K9410">
        <v>0</v>
      </c>
      <c r="L9410">
        <v>0</v>
      </c>
      <c r="M9410" t="s">
        <v>7079</v>
      </c>
    </row>
    <row r="9411" spans="1:13">
      <c r="A9411" s="13">
        <f t="shared" ref="A9411:A9474" si="147">G9411+H9411+I9411</f>
        <v>10</v>
      </c>
      <c r="B9411">
        <v>3015035</v>
      </c>
      <c r="C9411">
        <v>1400</v>
      </c>
      <c r="D9411">
        <v>1500</v>
      </c>
      <c r="E9411"/>
      <c r="F9411" t="s">
        <v>253</v>
      </c>
      <c r="G9411">
        <v>10</v>
      </c>
      <c r="H9411">
        <v>0</v>
      </c>
      <c r="I9411">
        <v>0</v>
      </c>
      <c r="J9411">
        <v>0</v>
      </c>
      <c r="K9411">
        <v>0</v>
      </c>
      <c r="L9411">
        <v>0</v>
      </c>
      <c r="M9411" t="s">
        <v>7080</v>
      </c>
    </row>
    <row r="9412" spans="1:13">
      <c r="A9412" s="13">
        <f t="shared" si="147"/>
        <v>15</v>
      </c>
      <c r="B9412">
        <v>3015036</v>
      </c>
      <c r="C9412">
        <v>1400</v>
      </c>
      <c r="D9412">
        <v>1500</v>
      </c>
      <c r="E9412"/>
      <c r="F9412" t="s">
        <v>253</v>
      </c>
      <c r="G9412">
        <v>15</v>
      </c>
      <c r="H9412">
        <v>0</v>
      </c>
      <c r="I9412">
        <v>0</v>
      </c>
      <c r="J9412">
        <v>0</v>
      </c>
      <c r="K9412">
        <v>0</v>
      </c>
      <c r="L9412">
        <v>0</v>
      </c>
      <c r="M9412" t="s">
        <v>7081</v>
      </c>
    </row>
    <row r="9413" spans="1:13">
      <c r="A9413" s="13">
        <f t="shared" si="147"/>
        <v>13</v>
      </c>
      <c r="B9413">
        <v>3015037</v>
      </c>
      <c r="C9413">
        <v>1400</v>
      </c>
      <c r="D9413">
        <v>1500</v>
      </c>
      <c r="E9413"/>
      <c r="F9413" t="s">
        <v>253</v>
      </c>
      <c r="G9413">
        <v>13</v>
      </c>
      <c r="H9413">
        <v>0</v>
      </c>
      <c r="I9413">
        <v>0</v>
      </c>
      <c r="J9413">
        <v>0</v>
      </c>
      <c r="K9413">
        <v>0</v>
      </c>
      <c r="L9413">
        <v>0</v>
      </c>
      <c r="M9413" t="s">
        <v>7082</v>
      </c>
    </row>
    <row r="9414" spans="1:13">
      <c r="A9414" s="13">
        <f t="shared" si="147"/>
        <v>17</v>
      </c>
      <c r="B9414">
        <v>3015038</v>
      </c>
      <c r="C9414">
        <v>1400</v>
      </c>
      <c r="D9414">
        <v>1500</v>
      </c>
      <c r="E9414"/>
      <c r="F9414" t="s">
        <v>253</v>
      </c>
      <c r="G9414">
        <v>17</v>
      </c>
      <c r="H9414">
        <v>0</v>
      </c>
      <c r="I9414">
        <v>0</v>
      </c>
      <c r="J9414">
        <v>0</v>
      </c>
      <c r="K9414">
        <v>0</v>
      </c>
      <c r="L9414">
        <v>0</v>
      </c>
      <c r="M9414" t="s">
        <v>7083</v>
      </c>
    </row>
    <row r="9415" spans="1:13">
      <c r="A9415" s="13">
        <f t="shared" si="147"/>
        <v>11</v>
      </c>
      <c r="B9415">
        <v>3015039</v>
      </c>
      <c r="C9415">
        <v>1400</v>
      </c>
      <c r="D9415">
        <v>1500</v>
      </c>
      <c r="E9415"/>
      <c r="F9415" t="s">
        <v>253</v>
      </c>
      <c r="G9415">
        <v>11</v>
      </c>
      <c r="H9415">
        <v>0</v>
      </c>
      <c r="I9415">
        <v>0</v>
      </c>
      <c r="J9415">
        <v>0</v>
      </c>
      <c r="K9415">
        <v>0</v>
      </c>
      <c r="L9415">
        <v>0</v>
      </c>
      <c r="M9415" t="s">
        <v>7084</v>
      </c>
    </row>
    <row r="9416" spans="1:13">
      <c r="A9416" s="13">
        <f t="shared" si="147"/>
        <v>23</v>
      </c>
      <c r="B9416">
        <v>3015040</v>
      </c>
      <c r="C9416">
        <v>1400</v>
      </c>
      <c r="D9416">
        <v>1500</v>
      </c>
      <c r="E9416"/>
      <c r="F9416" t="s">
        <v>253</v>
      </c>
      <c r="G9416">
        <v>23</v>
      </c>
      <c r="H9416">
        <v>0</v>
      </c>
      <c r="I9416">
        <v>0</v>
      </c>
      <c r="J9416">
        <v>0</v>
      </c>
      <c r="K9416">
        <v>0</v>
      </c>
      <c r="L9416">
        <v>0</v>
      </c>
      <c r="M9416" t="s">
        <v>7085</v>
      </c>
    </row>
    <row r="9417" spans="1:13">
      <c r="A9417" s="13">
        <f t="shared" si="147"/>
        <v>14</v>
      </c>
      <c r="B9417">
        <v>3015041</v>
      </c>
      <c r="C9417">
        <v>1400</v>
      </c>
      <c r="D9417">
        <v>1500</v>
      </c>
      <c r="E9417"/>
      <c r="F9417" t="s">
        <v>253</v>
      </c>
      <c r="G9417">
        <v>14</v>
      </c>
      <c r="H9417">
        <v>0</v>
      </c>
      <c r="I9417">
        <v>0</v>
      </c>
      <c r="J9417">
        <v>0</v>
      </c>
      <c r="K9417">
        <v>0</v>
      </c>
      <c r="L9417">
        <v>0</v>
      </c>
      <c r="M9417" t="s">
        <v>7086</v>
      </c>
    </row>
    <row r="9418" spans="1:13">
      <c r="A9418" s="13">
        <f t="shared" si="147"/>
        <v>19</v>
      </c>
      <c r="B9418">
        <v>3015042</v>
      </c>
      <c r="C9418">
        <v>1400</v>
      </c>
      <c r="D9418">
        <v>1500</v>
      </c>
      <c r="E9418"/>
      <c r="F9418" t="s">
        <v>253</v>
      </c>
      <c r="G9418">
        <v>19</v>
      </c>
      <c r="H9418">
        <v>0</v>
      </c>
      <c r="I9418">
        <v>0</v>
      </c>
      <c r="J9418">
        <v>0</v>
      </c>
      <c r="K9418">
        <v>0</v>
      </c>
      <c r="L9418">
        <v>0</v>
      </c>
      <c r="M9418" t="s">
        <v>7087</v>
      </c>
    </row>
    <row r="9419" spans="1:13">
      <c r="A9419" s="13">
        <f t="shared" si="147"/>
        <v>12</v>
      </c>
      <c r="B9419">
        <v>3015043</v>
      </c>
      <c r="C9419">
        <v>1400</v>
      </c>
      <c r="D9419">
        <v>1500</v>
      </c>
      <c r="E9419"/>
      <c r="F9419" t="s">
        <v>253</v>
      </c>
      <c r="G9419">
        <v>12</v>
      </c>
      <c r="H9419">
        <v>0</v>
      </c>
      <c r="I9419">
        <v>0</v>
      </c>
      <c r="J9419">
        <v>0</v>
      </c>
      <c r="K9419">
        <v>0</v>
      </c>
      <c r="L9419">
        <v>0</v>
      </c>
      <c r="M9419" t="s">
        <v>7088</v>
      </c>
    </row>
    <row r="9420" spans="1:13">
      <c r="A9420" s="13">
        <f t="shared" si="147"/>
        <v>15</v>
      </c>
      <c r="B9420">
        <v>3015044</v>
      </c>
      <c r="C9420">
        <v>1400</v>
      </c>
      <c r="D9420">
        <v>1500</v>
      </c>
      <c r="E9420"/>
      <c r="F9420" t="s">
        <v>253</v>
      </c>
      <c r="G9420">
        <v>15</v>
      </c>
      <c r="H9420">
        <v>0</v>
      </c>
      <c r="I9420">
        <v>0</v>
      </c>
      <c r="J9420">
        <v>0</v>
      </c>
      <c r="K9420">
        <v>0</v>
      </c>
      <c r="L9420">
        <v>0</v>
      </c>
      <c r="M9420" t="s">
        <v>7089</v>
      </c>
    </row>
    <row r="9421" spans="1:13">
      <c r="A9421" s="13">
        <f t="shared" si="147"/>
        <v>6</v>
      </c>
      <c r="B9421">
        <v>3015066</v>
      </c>
      <c r="C9421">
        <v>1380</v>
      </c>
      <c r="D9421">
        <v>1500</v>
      </c>
      <c r="E9421"/>
      <c r="F9421" t="s">
        <v>253</v>
      </c>
      <c r="G9421">
        <v>6</v>
      </c>
      <c r="H9421">
        <v>0</v>
      </c>
      <c r="I9421">
        <v>0</v>
      </c>
      <c r="J9421">
        <v>0</v>
      </c>
      <c r="K9421">
        <v>0</v>
      </c>
      <c r="L9421">
        <v>0</v>
      </c>
      <c r="M9421" t="s">
        <v>7090</v>
      </c>
    </row>
    <row r="9422" spans="1:13">
      <c r="A9422" s="13">
        <f t="shared" si="147"/>
        <v>14</v>
      </c>
      <c r="B9422">
        <v>3015067</v>
      </c>
      <c r="C9422">
        <v>1380</v>
      </c>
      <c r="D9422">
        <v>1500</v>
      </c>
      <c r="E9422"/>
      <c r="F9422" t="s">
        <v>253</v>
      </c>
      <c r="G9422">
        <v>14</v>
      </c>
      <c r="H9422">
        <v>0</v>
      </c>
      <c r="I9422">
        <v>0</v>
      </c>
      <c r="J9422">
        <v>0</v>
      </c>
      <c r="K9422">
        <v>0</v>
      </c>
      <c r="L9422">
        <v>0</v>
      </c>
      <c r="M9422" t="s">
        <v>7091</v>
      </c>
    </row>
    <row r="9423" spans="1:13">
      <c r="A9423" s="13">
        <f t="shared" si="147"/>
        <v>1</v>
      </c>
      <c r="B9423">
        <v>3015068</v>
      </c>
      <c r="C9423">
        <v>1380</v>
      </c>
      <c r="D9423">
        <v>1500</v>
      </c>
      <c r="E9423"/>
      <c r="F9423" t="s">
        <v>253</v>
      </c>
      <c r="G9423">
        <v>1</v>
      </c>
      <c r="H9423">
        <v>0</v>
      </c>
      <c r="I9423">
        <v>0</v>
      </c>
      <c r="J9423">
        <v>0</v>
      </c>
      <c r="K9423">
        <v>0</v>
      </c>
      <c r="L9423">
        <v>0</v>
      </c>
      <c r="M9423" t="s">
        <v>8802</v>
      </c>
    </row>
    <row r="9424" spans="1:13">
      <c r="A9424" s="13">
        <f t="shared" si="147"/>
        <v>1</v>
      </c>
      <c r="B9424">
        <v>3015069</v>
      </c>
      <c r="C9424">
        <v>1380</v>
      </c>
      <c r="D9424">
        <v>1500</v>
      </c>
      <c r="E9424"/>
      <c r="F9424" t="s">
        <v>253</v>
      </c>
      <c r="G9424">
        <v>1</v>
      </c>
      <c r="H9424">
        <v>0</v>
      </c>
      <c r="I9424">
        <v>0</v>
      </c>
      <c r="J9424">
        <v>0</v>
      </c>
      <c r="K9424">
        <v>0</v>
      </c>
      <c r="L9424">
        <v>0</v>
      </c>
      <c r="M9424" t="s">
        <v>7092</v>
      </c>
    </row>
    <row r="9425" spans="1:13">
      <c r="A9425" s="13">
        <f t="shared" si="147"/>
        <v>2</v>
      </c>
      <c r="B9425">
        <v>3015070</v>
      </c>
      <c r="C9425">
        <v>1380</v>
      </c>
      <c r="D9425">
        <v>1501</v>
      </c>
      <c r="E9425"/>
      <c r="F9425" t="s">
        <v>253</v>
      </c>
      <c r="G9425">
        <v>2</v>
      </c>
      <c r="H9425">
        <v>0</v>
      </c>
      <c r="I9425">
        <v>0</v>
      </c>
      <c r="J9425">
        <v>0</v>
      </c>
      <c r="K9425">
        <v>0</v>
      </c>
      <c r="L9425">
        <v>0</v>
      </c>
      <c r="M9425" t="s">
        <v>7093</v>
      </c>
    </row>
    <row r="9426" spans="1:13">
      <c r="A9426" s="13">
        <f t="shared" si="147"/>
        <v>1</v>
      </c>
      <c r="B9426">
        <v>3015071</v>
      </c>
      <c r="C9426">
        <v>1380</v>
      </c>
      <c r="D9426">
        <v>1500</v>
      </c>
      <c r="E9426"/>
      <c r="F9426" t="s">
        <v>253</v>
      </c>
      <c r="G9426">
        <v>1</v>
      </c>
      <c r="H9426">
        <v>0</v>
      </c>
      <c r="I9426">
        <v>0</v>
      </c>
      <c r="J9426">
        <v>0</v>
      </c>
      <c r="K9426">
        <v>0</v>
      </c>
      <c r="L9426">
        <v>0</v>
      </c>
      <c r="M9426" t="s">
        <v>7094</v>
      </c>
    </row>
    <row r="9427" spans="1:13">
      <c r="A9427" s="13">
        <f t="shared" si="147"/>
        <v>1</v>
      </c>
      <c r="B9427">
        <v>3015072</v>
      </c>
      <c r="C9427">
        <v>1380</v>
      </c>
      <c r="D9427">
        <v>1501</v>
      </c>
      <c r="E9427"/>
      <c r="F9427" t="s">
        <v>253</v>
      </c>
      <c r="G9427">
        <v>1</v>
      </c>
      <c r="H9427">
        <v>0</v>
      </c>
      <c r="I9427">
        <v>0</v>
      </c>
      <c r="J9427">
        <v>0</v>
      </c>
      <c r="K9427">
        <v>0</v>
      </c>
      <c r="L9427">
        <v>0</v>
      </c>
      <c r="M9427" t="s">
        <v>7095</v>
      </c>
    </row>
    <row r="9428" spans="1:13">
      <c r="A9428" s="13">
        <f t="shared" si="147"/>
        <v>1</v>
      </c>
      <c r="B9428">
        <v>3015073</v>
      </c>
      <c r="C9428">
        <v>1380</v>
      </c>
      <c r="D9428">
        <v>1500</v>
      </c>
      <c r="E9428"/>
      <c r="F9428" t="s">
        <v>253</v>
      </c>
      <c r="G9428">
        <v>1</v>
      </c>
      <c r="H9428">
        <v>0</v>
      </c>
      <c r="I9428">
        <v>0</v>
      </c>
      <c r="J9428">
        <v>0</v>
      </c>
      <c r="K9428">
        <v>0</v>
      </c>
      <c r="L9428">
        <v>0</v>
      </c>
      <c r="M9428" t="s">
        <v>7096</v>
      </c>
    </row>
    <row r="9429" spans="1:13">
      <c r="A9429" s="13">
        <f t="shared" si="147"/>
        <v>2</v>
      </c>
      <c r="B9429">
        <v>3015074</v>
      </c>
      <c r="C9429">
        <v>1380</v>
      </c>
      <c r="D9429">
        <v>1501</v>
      </c>
      <c r="E9429"/>
      <c r="F9429" t="s">
        <v>253</v>
      </c>
      <c r="G9429">
        <v>2</v>
      </c>
      <c r="H9429">
        <v>0</v>
      </c>
      <c r="I9429">
        <v>0</v>
      </c>
      <c r="J9429">
        <v>0</v>
      </c>
      <c r="K9429">
        <v>0</v>
      </c>
      <c r="L9429">
        <v>0</v>
      </c>
      <c r="M9429" t="s">
        <v>7097</v>
      </c>
    </row>
    <row r="9430" spans="1:13">
      <c r="A9430" s="13">
        <f t="shared" si="147"/>
        <v>1</v>
      </c>
      <c r="B9430">
        <v>3015075</v>
      </c>
      <c r="C9430">
        <v>1380</v>
      </c>
      <c r="D9430">
        <v>1500</v>
      </c>
      <c r="E9430"/>
      <c r="F9430" t="s">
        <v>253</v>
      </c>
      <c r="G9430">
        <v>1</v>
      </c>
      <c r="H9430">
        <v>0</v>
      </c>
      <c r="I9430">
        <v>0</v>
      </c>
      <c r="J9430">
        <v>0</v>
      </c>
      <c r="K9430">
        <v>0</v>
      </c>
      <c r="L9430">
        <v>0</v>
      </c>
      <c r="M9430" t="s">
        <v>7098</v>
      </c>
    </row>
    <row r="9431" spans="1:13">
      <c r="A9431" s="13">
        <f t="shared" si="147"/>
        <v>3</v>
      </c>
      <c r="B9431">
        <v>3015076</v>
      </c>
      <c r="C9431">
        <v>1380</v>
      </c>
      <c r="D9431">
        <v>1500</v>
      </c>
      <c r="E9431"/>
      <c r="F9431" t="s">
        <v>253</v>
      </c>
      <c r="G9431">
        <v>3</v>
      </c>
      <c r="H9431">
        <v>0</v>
      </c>
      <c r="I9431">
        <v>0</v>
      </c>
      <c r="J9431">
        <v>0</v>
      </c>
      <c r="K9431">
        <v>0</v>
      </c>
      <c r="L9431">
        <v>0</v>
      </c>
      <c r="M9431" t="s">
        <v>7099</v>
      </c>
    </row>
    <row r="9432" spans="1:13">
      <c r="A9432" s="13">
        <f t="shared" si="147"/>
        <v>3730</v>
      </c>
      <c r="B9432">
        <v>3015078</v>
      </c>
      <c r="C9432">
        <v>1380</v>
      </c>
      <c r="D9432">
        <v>1500</v>
      </c>
      <c r="E9432"/>
      <c r="F9432" t="s">
        <v>253</v>
      </c>
      <c r="G9432" s="177">
        <v>3730</v>
      </c>
      <c r="H9432">
        <v>0</v>
      </c>
      <c r="I9432">
        <v>0</v>
      </c>
      <c r="J9432">
        <v>0</v>
      </c>
      <c r="K9432">
        <v>0</v>
      </c>
      <c r="L9432">
        <v>0</v>
      </c>
      <c r="M9432" t="s">
        <v>8697</v>
      </c>
    </row>
    <row r="9433" spans="1:13">
      <c r="A9433" s="13">
        <f t="shared" si="147"/>
        <v>7</v>
      </c>
      <c r="B9433">
        <v>3015079</v>
      </c>
      <c r="C9433">
        <v>1380</v>
      </c>
      <c r="D9433">
        <v>1500</v>
      </c>
      <c r="E9433"/>
      <c r="F9433" t="s">
        <v>253</v>
      </c>
      <c r="G9433">
        <v>7</v>
      </c>
      <c r="H9433">
        <v>0</v>
      </c>
      <c r="I9433">
        <v>0</v>
      </c>
      <c r="J9433">
        <v>0</v>
      </c>
      <c r="K9433">
        <v>5</v>
      </c>
      <c r="L9433">
        <v>0</v>
      </c>
      <c r="M9433" t="s">
        <v>7100</v>
      </c>
    </row>
    <row r="9434" spans="1:13">
      <c r="A9434" s="13">
        <f t="shared" si="147"/>
        <v>10</v>
      </c>
      <c r="B9434">
        <v>3015080</v>
      </c>
      <c r="C9434">
        <v>1380</v>
      </c>
      <c r="D9434">
        <v>1500</v>
      </c>
      <c r="E9434"/>
      <c r="F9434" t="s">
        <v>253</v>
      </c>
      <c r="G9434">
        <v>10</v>
      </c>
      <c r="H9434">
        <v>0</v>
      </c>
      <c r="I9434">
        <v>0</v>
      </c>
      <c r="J9434">
        <v>0</v>
      </c>
      <c r="K9434">
        <v>0</v>
      </c>
      <c r="L9434">
        <v>0</v>
      </c>
      <c r="M9434" t="s">
        <v>7101</v>
      </c>
    </row>
    <row r="9435" spans="1:13">
      <c r="A9435" s="13">
        <f t="shared" si="147"/>
        <v>5</v>
      </c>
      <c r="B9435">
        <v>3015081</v>
      </c>
      <c r="C9435">
        <v>1380</v>
      </c>
      <c r="D9435">
        <v>1500</v>
      </c>
      <c r="E9435"/>
      <c r="F9435" t="s">
        <v>253</v>
      </c>
      <c r="G9435">
        <v>5</v>
      </c>
      <c r="H9435">
        <v>0</v>
      </c>
      <c r="I9435">
        <v>0</v>
      </c>
      <c r="J9435">
        <v>0</v>
      </c>
      <c r="K9435">
        <v>0</v>
      </c>
      <c r="L9435">
        <v>0</v>
      </c>
      <c r="M9435" t="s">
        <v>7102</v>
      </c>
    </row>
    <row r="9436" spans="1:13">
      <c r="A9436" s="13">
        <f t="shared" si="147"/>
        <v>10</v>
      </c>
      <c r="B9436">
        <v>3015082</v>
      </c>
      <c r="C9436">
        <v>1380</v>
      </c>
      <c r="D9436">
        <v>1500</v>
      </c>
      <c r="E9436"/>
      <c r="F9436" t="s">
        <v>253</v>
      </c>
      <c r="G9436">
        <v>10</v>
      </c>
      <c r="H9436">
        <v>0</v>
      </c>
      <c r="I9436">
        <v>0</v>
      </c>
      <c r="J9436">
        <v>0</v>
      </c>
      <c r="K9436">
        <v>0</v>
      </c>
      <c r="L9436">
        <v>0</v>
      </c>
      <c r="M9436" t="s">
        <v>8508</v>
      </c>
    </row>
    <row r="9437" spans="1:13">
      <c r="A9437" s="13">
        <f t="shared" si="147"/>
        <v>16</v>
      </c>
      <c r="B9437">
        <v>3015083</v>
      </c>
      <c r="C9437">
        <v>1380</v>
      </c>
      <c r="D9437">
        <v>1500</v>
      </c>
      <c r="E9437"/>
      <c r="F9437" t="s">
        <v>253</v>
      </c>
      <c r="G9437">
        <v>16</v>
      </c>
      <c r="H9437">
        <v>0</v>
      </c>
      <c r="I9437">
        <v>0</v>
      </c>
      <c r="J9437">
        <v>0</v>
      </c>
      <c r="K9437">
        <v>0</v>
      </c>
      <c r="L9437">
        <v>0</v>
      </c>
      <c r="M9437" t="s">
        <v>7103</v>
      </c>
    </row>
    <row r="9438" spans="1:13">
      <c r="A9438" s="13">
        <f t="shared" si="147"/>
        <v>1</v>
      </c>
      <c r="B9438">
        <v>3015084</v>
      </c>
      <c r="C9438">
        <v>1380</v>
      </c>
      <c r="D9438">
        <v>1500</v>
      </c>
      <c r="E9438"/>
      <c r="F9438" t="s">
        <v>253</v>
      </c>
      <c r="G9438">
        <v>1</v>
      </c>
      <c r="H9438">
        <v>0</v>
      </c>
      <c r="I9438">
        <v>0</v>
      </c>
      <c r="J9438">
        <v>0</v>
      </c>
      <c r="K9438">
        <v>0</v>
      </c>
      <c r="L9438">
        <v>0</v>
      </c>
      <c r="M9438" t="s">
        <v>7104</v>
      </c>
    </row>
    <row r="9439" spans="1:13">
      <c r="A9439" s="13">
        <f t="shared" si="147"/>
        <v>1</v>
      </c>
      <c r="B9439">
        <v>3015085</v>
      </c>
      <c r="C9439">
        <v>1380</v>
      </c>
      <c r="D9439">
        <v>1500</v>
      </c>
      <c r="E9439"/>
      <c r="F9439" t="s">
        <v>253</v>
      </c>
      <c r="G9439">
        <v>1</v>
      </c>
      <c r="H9439">
        <v>0</v>
      </c>
      <c r="I9439">
        <v>0</v>
      </c>
      <c r="J9439">
        <v>0</v>
      </c>
      <c r="K9439">
        <v>0</v>
      </c>
      <c r="L9439">
        <v>0</v>
      </c>
      <c r="M9439" t="s">
        <v>7105</v>
      </c>
    </row>
    <row r="9440" spans="1:13">
      <c r="A9440" s="13">
        <f t="shared" si="147"/>
        <v>4</v>
      </c>
      <c r="B9440">
        <v>3015086</v>
      </c>
      <c r="C9440">
        <v>1380</v>
      </c>
      <c r="D9440">
        <v>1501</v>
      </c>
      <c r="E9440"/>
      <c r="F9440" t="s">
        <v>253</v>
      </c>
      <c r="G9440">
        <v>4</v>
      </c>
      <c r="H9440">
        <v>0</v>
      </c>
      <c r="I9440">
        <v>0</v>
      </c>
      <c r="J9440">
        <v>0</v>
      </c>
      <c r="K9440">
        <v>0</v>
      </c>
      <c r="L9440">
        <v>0</v>
      </c>
      <c r="M9440" t="s">
        <v>7106</v>
      </c>
    </row>
    <row r="9441" spans="1:13">
      <c r="A9441" s="13">
        <f t="shared" si="147"/>
        <v>2</v>
      </c>
      <c r="B9441">
        <v>3015087</v>
      </c>
      <c r="C9441">
        <v>1380</v>
      </c>
      <c r="D9441">
        <v>1501</v>
      </c>
      <c r="E9441"/>
      <c r="F9441" t="s">
        <v>253</v>
      </c>
      <c r="G9441">
        <v>2</v>
      </c>
      <c r="H9441">
        <v>0</v>
      </c>
      <c r="I9441">
        <v>0</v>
      </c>
      <c r="J9441">
        <v>0</v>
      </c>
      <c r="K9441">
        <v>0</v>
      </c>
      <c r="L9441">
        <v>0</v>
      </c>
      <c r="M9441" t="s">
        <v>7107</v>
      </c>
    </row>
    <row r="9442" spans="1:13">
      <c r="A9442" s="13">
        <f t="shared" si="147"/>
        <v>2</v>
      </c>
      <c r="B9442">
        <v>3015088</v>
      </c>
      <c r="C9442">
        <v>1380</v>
      </c>
      <c r="D9442">
        <v>1501</v>
      </c>
      <c r="E9442"/>
      <c r="F9442" t="s">
        <v>253</v>
      </c>
      <c r="G9442">
        <v>2</v>
      </c>
      <c r="H9442">
        <v>0</v>
      </c>
      <c r="I9442">
        <v>0</v>
      </c>
      <c r="J9442">
        <v>0</v>
      </c>
      <c r="K9442">
        <v>0</v>
      </c>
      <c r="L9442">
        <v>0</v>
      </c>
      <c r="M9442" t="s">
        <v>7108</v>
      </c>
    </row>
    <row r="9443" spans="1:13">
      <c r="A9443" s="13">
        <f t="shared" si="147"/>
        <v>218</v>
      </c>
      <c r="B9443">
        <v>3015103</v>
      </c>
      <c r="C9443">
        <v>1380</v>
      </c>
      <c r="D9443">
        <v>1500</v>
      </c>
      <c r="E9443"/>
      <c r="F9443" t="s">
        <v>253</v>
      </c>
      <c r="G9443">
        <v>218</v>
      </c>
      <c r="H9443">
        <v>0</v>
      </c>
      <c r="I9443">
        <v>0</v>
      </c>
      <c r="J9443">
        <v>0</v>
      </c>
      <c r="K9443">
        <v>0</v>
      </c>
      <c r="L9443">
        <v>0</v>
      </c>
      <c r="M9443" t="s">
        <v>7109</v>
      </c>
    </row>
    <row r="9444" spans="1:13">
      <c r="A9444" s="13">
        <f t="shared" si="147"/>
        <v>12</v>
      </c>
      <c r="B9444">
        <v>3015103</v>
      </c>
      <c r="C9444">
        <v>1400</v>
      </c>
      <c r="D9444">
        <v>1500</v>
      </c>
      <c r="E9444"/>
      <c r="F9444" t="s">
        <v>253</v>
      </c>
      <c r="G9444">
        <v>12</v>
      </c>
      <c r="H9444">
        <v>0</v>
      </c>
      <c r="I9444">
        <v>0</v>
      </c>
      <c r="J9444">
        <v>0</v>
      </c>
      <c r="K9444">
        <v>0</v>
      </c>
      <c r="L9444">
        <v>0</v>
      </c>
      <c r="M9444" t="s">
        <v>7109</v>
      </c>
    </row>
    <row r="9445" spans="1:13">
      <c r="A9445" s="13">
        <f t="shared" si="147"/>
        <v>11</v>
      </c>
      <c r="B9445">
        <v>3015104</v>
      </c>
      <c r="C9445">
        <v>1380</v>
      </c>
      <c r="D9445">
        <v>1500</v>
      </c>
      <c r="E9445"/>
      <c r="F9445" t="s">
        <v>253</v>
      </c>
      <c r="G9445">
        <v>11</v>
      </c>
      <c r="H9445">
        <v>0</v>
      </c>
      <c r="I9445">
        <v>0</v>
      </c>
      <c r="J9445">
        <v>0</v>
      </c>
      <c r="K9445">
        <v>0</v>
      </c>
      <c r="L9445">
        <v>0</v>
      </c>
      <c r="M9445" t="s">
        <v>7110</v>
      </c>
    </row>
    <row r="9446" spans="1:13">
      <c r="A9446" s="13">
        <f t="shared" si="147"/>
        <v>19</v>
      </c>
      <c r="B9446">
        <v>3015104</v>
      </c>
      <c r="C9446">
        <v>1400</v>
      </c>
      <c r="D9446">
        <v>1500</v>
      </c>
      <c r="E9446"/>
      <c r="F9446" t="s">
        <v>253</v>
      </c>
      <c r="G9446">
        <v>19</v>
      </c>
      <c r="H9446">
        <v>0</v>
      </c>
      <c r="I9446">
        <v>0</v>
      </c>
      <c r="J9446">
        <v>0</v>
      </c>
      <c r="K9446">
        <v>0</v>
      </c>
      <c r="L9446">
        <v>0</v>
      </c>
      <c r="M9446" t="s">
        <v>7110</v>
      </c>
    </row>
    <row r="9447" spans="1:13">
      <c r="A9447" s="13">
        <f t="shared" si="147"/>
        <v>2</v>
      </c>
      <c r="B9447">
        <v>3015105</v>
      </c>
      <c r="C9447">
        <v>1400</v>
      </c>
      <c r="D9447">
        <v>1500</v>
      </c>
      <c r="E9447"/>
      <c r="F9447" t="s">
        <v>253</v>
      </c>
      <c r="G9447">
        <v>2</v>
      </c>
      <c r="H9447">
        <v>0</v>
      </c>
      <c r="I9447">
        <v>0</v>
      </c>
      <c r="J9447">
        <v>0</v>
      </c>
      <c r="K9447">
        <v>0</v>
      </c>
      <c r="L9447">
        <v>0</v>
      </c>
      <c r="M9447" t="s">
        <v>7111</v>
      </c>
    </row>
    <row r="9448" spans="1:13">
      <c r="A9448" s="13">
        <f t="shared" si="147"/>
        <v>6</v>
      </c>
      <c r="B9448">
        <v>3015106</v>
      </c>
      <c r="C9448">
        <v>1400</v>
      </c>
      <c r="D9448">
        <v>1500</v>
      </c>
      <c r="E9448"/>
      <c r="F9448" t="s">
        <v>253</v>
      </c>
      <c r="G9448">
        <v>6</v>
      </c>
      <c r="H9448">
        <v>0</v>
      </c>
      <c r="I9448">
        <v>0</v>
      </c>
      <c r="J9448">
        <v>0</v>
      </c>
      <c r="K9448">
        <v>0</v>
      </c>
      <c r="L9448">
        <v>0</v>
      </c>
      <c r="M9448" t="s">
        <v>7112</v>
      </c>
    </row>
    <row r="9449" spans="1:13">
      <c r="A9449" s="13">
        <f t="shared" si="147"/>
        <v>20</v>
      </c>
      <c r="B9449">
        <v>3015107</v>
      </c>
      <c r="C9449">
        <v>1400</v>
      </c>
      <c r="D9449">
        <v>1500</v>
      </c>
      <c r="E9449"/>
      <c r="F9449" t="s">
        <v>253</v>
      </c>
      <c r="G9449">
        <v>20</v>
      </c>
      <c r="H9449">
        <v>0</v>
      </c>
      <c r="I9449">
        <v>0</v>
      </c>
      <c r="J9449">
        <v>0</v>
      </c>
      <c r="K9449">
        <v>0</v>
      </c>
      <c r="L9449">
        <v>0</v>
      </c>
      <c r="M9449" t="s">
        <v>7113</v>
      </c>
    </row>
    <row r="9450" spans="1:13">
      <c r="A9450" s="13">
        <f t="shared" si="147"/>
        <v>1</v>
      </c>
      <c r="B9450">
        <v>3015109</v>
      </c>
      <c r="C9450">
        <v>1400</v>
      </c>
      <c r="D9450">
        <v>1500</v>
      </c>
      <c r="E9450"/>
      <c r="F9450" t="s">
        <v>253</v>
      </c>
      <c r="G9450">
        <v>1</v>
      </c>
      <c r="H9450">
        <v>0</v>
      </c>
      <c r="I9450">
        <v>0</v>
      </c>
      <c r="J9450">
        <v>0</v>
      </c>
      <c r="K9450">
        <v>0</v>
      </c>
      <c r="L9450">
        <v>0</v>
      </c>
      <c r="M9450" t="s">
        <v>7114</v>
      </c>
    </row>
    <row r="9451" spans="1:13">
      <c r="A9451" s="13">
        <f t="shared" si="147"/>
        <v>42</v>
      </c>
      <c r="B9451">
        <v>3015110</v>
      </c>
      <c r="C9451">
        <v>1400</v>
      </c>
      <c r="D9451">
        <v>1500</v>
      </c>
      <c r="E9451"/>
      <c r="F9451" t="s">
        <v>253</v>
      </c>
      <c r="G9451">
        <v>42</v>
      </c>
      <c r="H9451">
        <v>0</v>
      </c>
      <c r="I9451">
        <v>0</v>
      </c>
      <c r="J9451">
        <v>0</v>
      </c>
      <c r="K9451">
        <v>0</v>
      </c>
      <c r="L9451">
        <v>0</v>
      </c>
      <c r="M9451" t="s">
        <v>9074</v>
      </c>
    </row>
    <row r="9452" spans="1:13">
      <c r="A9452" s="13">
        <f t="shared" si="147"/>
        <v>1</v>
      </c>
      <c r="B9452">
        <v>3015111</v>
      </c>
      <c r="C9452">
        <v>1400</v>
      </c>
      <c r="D9452">
        <v>1500</v>
      </c>
      <c r="E9452"/>
      <c r="F9452" t="s">
        <v>253</v>
      </c>
      <c r="G9452">
        <v>1</v>
      </c>
      <c r="H9452">
        <v>0</v>
      </c>
      <c r="I9452">
        <v>0</v>
      </c>
      <c r="J9452">
        <v>0</v>
      </c>
      <c r="K9452">
        <v>0</v>
      </c>
      <c r="L9452">
        <v>0</v>
      </c>
      <c r="M9452" t="s">
        <v>7115</v>
      </c>
    </row>
    <row r="9453" spans="1:13">
      <c r="A9453" s="13">
        <f t="shared" si="147"/>
        <v>1</v>
      </c>
      <c r="B9453">
        <v>3015112</v>
      </c>
      <c r="C9453">
        <v>1380</v>
      </c>
      <c r="D9453">
        <v>1500</v>
      </c>
      <c r="E9453"/>
      <c r="F9453" t="s">
        <v>253</v>
      </c>
      <c r="G9453">
        <v>1</v>
      </c>
      <c r="H9453">
        <v>0</v>
      </c>
      <c r="I9453">
        <v>0</v>
      </c>
      <c r="J9453">
        <v>0</v>
      </c>
      <c r="K9453">
        <v>0</v>
      </c>
      <c r="L9453">
        <v>0</v>
      </c>
      <c r="M9453" t="s">
        <v>7116</v>
      </c>
    </row>
    <row r="9454" spans="1:13">
      <c r="A9454" s="13">
        <f t="shared" si="147"/>
        <v>11</v>
      </c>
      <c r="B9454">
        <v>3015113</v>
      </c>
      <c r="C9454">
        <v>1380</v>
      </c>
      <c r="D9454">
        <v>1500</v>
      </c>
      <c r="E9454"/>
      <c r="F9454" t="s">
        <v>253</v>
      </c>
      <c r="G9454">
        <v>11</v>
      </c>
      <c r="H9454">
        <v>0</v>
      </c>
      <c r="I9454">
        <v>0</v>
      </c>
      <c r="J9454">
        <v>0</v>
      </c>
      <c r="K9454">
        <v>0</v>
      </c>
      <c r="L9454">
        <v>0</v>
      </c>
      <c r="M9454" t="s">
        <v>7117</v>
      </c>
    </row>
    <row r="9455" spans="1:13">
      <c r="A9455" s="13">
        <f t="shared" si="147"/>
        <v>1</v>
      </c>
      <c r="B9455">
        <v>3015114</v>
      </c>
      <c r="C9455">
        <v>1380</v>
      </c>
      <c r="D9455">
        <v>1500</v>
      </c>
      <c r="E9455"/>
      <c r="F9455" t="s">
        <v>253</v>
      </c>
      <c r="G9455">
        <v>1</v>
      </c>
      <c r="H9455">
        <v>0</v>
      </c>
      <c r="I9455">
        <v>0</v>
      </c>
      <c r="J9455">
        <v>0</v>
      </c>
      <c r="K9455">
        <v>0</v>
      </c>
      <c r="L9455">
        <v>0</v>
      </c>
      <c r="M9455" t="s">
        <v>7118</v>
      </c>
    </row>
    <row r="9456" spans="1:13">
      <c r="A9456" s="13">
        <f t="shared" si="147"/>
        <v>1</v>
      </c>
      <c r="B9456">
        <v>3015115</v>
      </c>
      <c r="C9456">
        <v>1380</v>
      </c>
      <c r="D9456">
        <v>1500</v>
      </c>
      <c r="E9456"/>
      <c r="F9456" t="s">
        <v>253</v>
      </c>
      <c r="G9456">
        <v>1</v>
      </c>
      <c r="H9456">
        <v>0</v>
      </c>
      <c r="I9456">
        <v>0</v>
      </c>
      <c r="J9456">
        <v>0</v>
      </c>
      <c r="K9456">
        <v>0</v>
      </c>
      <c r="L9456">
        <v>0</v>
      </c>
      <c r="M9456" t="s">
        <v>7119</v>
      </c>
    </row>
    <row r="9457" spans="1:13">
      <c r="A9457" s="13">
        <f t="shared" si="147"/>
        <v>5</v>
      </c>
      <c r="B9457">
        <v>3015116</v>
      </c>
      <c r="C9457">
        <v>1380</v>
      </c>
      <c r="D9457">
        <v>1500</v>
      </c>
      <c r="E9457"/>
      <c r="F9457" t="s">
        <v>253</v>
      </c>
      <c r="G9457">
        <v>5</v>
      </c>
      <c r="H9457">
        <v>0</v>
      </c>
      <c r="I9457">
        <v>0</v>
      </c>
      <c r="J9457">
        <v>0</v>
      </c>
      <c r="K9457">
        <v>0</v>
      </c>
      <c r="L9457">
        <v>0</v>
      </c>
      <c r="M9457" t="s">
        <v>7120</v>
      </c>
    </row>
    <row r="9458" spans="1:13">
      <c r="A9458" s="13">
        <f t="shared" si="147"/>
        <v>6</v>
      </c>
      <c r="B9458">
        <v>3015117</v>
      </c>
      <c r="C9458">
        <v>1380</v>
      </c>
      <c r="D9458">
        <v>1501</v>
      </c>
      <c r="E9458"/>
      <c r="F9458" t="s">
        <v>253</v>
      </c>
      <c r="G9458">
        <v>6</v>
      </c>
      <c r="H9458">
        <v>0</v>
      </c>
      <c r="I9458">
        <v>0</v>
      </c>
      <c r="J9458">
        <v>0</v>
      </c>
      <c r="K9458">
        <v>0</v>
      </c>
      <c r="L9458">
        <v>0</v>
      </c>
      <c r="M9458" t="s">
        <v>7121</v>
      </c>
    </row>
    <row r="9459" spans="1:13">
      <c r="A9459" s="13">
        <f t="shared" si="147"/>
        <v>6</v>
      </c>
      <c r="B9459">
        <v>3015119</v>
      </c>
      <c r="C9459">
        <v>1380</v>
      </c>
      <c r="D9459">
        <v>1501</v>
      </c>
      <c r="E9459"/>
      <c r="F9459" t="s">
        <v>253</v>
      </c>
      <c r="G9459">
        <v>6</v>
      </c>
      <c r="H9459">
        <v>0</v>
      </c>
      <c r="I9459">
        <v>0</v>
      </c>
      <c r="J9459">
        <v>0</v>
      </c>
      <c r="K9459">
        <v>0</v>
      </c>
      <c r="L9459">
        <v>0</v>
      </c>
      <c r="M9459" t="s">
        <v>7122</v>
      </c>
    </row>
    <row r="9460" spans="1:13">
      <c r="A9460" s="13">
        <f t="shared" si="147"/>
        <v>3</v>
      </c>
      <c r="B9460">
        <v>3015120</v>
      </c>
      <c r="C9460">
        <v>1380</v>
      </c>
      <c r="D9460">
        <v>1500</v>
      </c>
      <c r="E9460"/>
      <c r="F9460" t="s">
        <v>253</v>
      </c>
      <c r="G9460">
        <v>3</v>
      </c>
      <c r="H9460">
        <v>0</v>
      </c>
      <c r="I9460">
        <v>0</v>
      </c>
      <c r="J9460">
        <v>0</v>
      </c>
      <c r="K9460">
        <v>0</v>
      </c>
      <c r="L9460">
        <v>0</v>
      </c>
      <c r="M9460" t="s">
        <v>7123</v>
      </c>
    </row>
    <row r="9461" spans="1:13">
      <c r="A9461" s="13">
        <f t="shared" si="147"/>
        <v>1</v>
      </c>
      <c r="B9461">
        <v>3015121</v>
      </c>
      <c r="C9461">
        <v>1380</v>
      </c>
      <c r="D9461">
        <v>1500</v>
      </c>
      <c r="E9461"/>
      <c r="F9461" t="s">
        <v>253</v>
      </c>
      <c r="G9461">
        <v>1</v>
      </c>
      <c r="H9461">
        <v>0</v>
      </c>
      <c r="I9461">
        <v>0</v>
      </c>
      <c r="J9461">
        <v>0</v>
      </c>
      <c r="K9461">
        <v>0</v>
      </c>
      <c r="L9461">
        <v>0</v>
      </c>
      <c r="M9461" t="s">
        <v>7908</v>
      </c>
    </row>
    <row r="9462" spans="1:13">
      <c r="A9462" s="13">
        <f t="shared" si="147"/>
        <v>2</v>
      </c>
      <c r="B9462">
        <v>3015122</v>
      </c>
      <c r="C9462">
        <v>1380</v>
      </c>
      <c r="D9462">
        <v>1500</v>
      </c>
      <c r="E9462"/>
      <c r="F9462" t="s">
        <v>253</v>
      </c>
      <c r="G9462">
        <v>2</v>
      </c>
      <c r="H9462">
        <v>0</v>
      </c>
      <c r="I9462">
        <v>0</v>
      </c>
      <c r="J9462">
        <v>0</v>
      </c>
      <c r="K9462">
        <v>0</v>
      </c>
      <c r="L9462">
        <v>0</v>
      </c>
      <c r="M9462" t="s">
        <v>9172</v>
      </c>
    </row>
    <row r="9463" spans="1:13">
      <c r="A9463" s="13">
        <f t="shared" si="147"/>
        <v>1</v>
      </c>
      <c r="B9463">
        <v>3015124</v>
      </c>
      <c r="C9463">
        <v>1380</v>
      </c>
      <c r="D9463">
        <v>1501</v>
      </c>
      <c r="E9463"/>
      <c r="F9463" t="s">
        <v>253</v>
      </c>
      <c r="G9463">
        <v>1</v>
      </c>
      <c r="H9463">
        <v>0</v>
      </c>
      <c r="I9463">
        <v>0</v>
      </c>
      <c r="J9463">
        <v>0</v>
      </c>
      <c r="K9463">
        <v>0</v>
      </c>
      <c r="L9463">
        <v>0</v>
      </c>
      <c r="M9463" t="s">
        <v>7124</v>
      </c>
    </row>
    <row r="9464" spans="1:13">
      <c r="A9464" s="13">
        <f t="shared" si="147"/>
        <v>49</v>
      </c>
      <c r="B9464">
        <v>3015146</v>
      </c>
      <c r="C9464">
        <v>1380</v>
      </c>
      <c r="D9464">
        <v>1500</v>
      </c>
      <c r="E9464"/>
      <c r="F9464" t="s">
        <v>253</v>
      </c>
      <c r="G9464">
        <v>49</v>
      </c>
      <c r="H9464">
        <v>0</v>
      </c>
      <c r="I9464">
        <v>0</v>
      </c>
      <c r="J9464">
        <v>0</v>
      </c>
      <c r="K9464">
        <v>0</v>
      </c>
      <c r="L9464">
        <v>0</v>
      </c>
      <c r="M9464" t="s">
        <v>7125</v>
      </c>
    </row>
    <row r="9465" spans="1:13">
      <c r="A9465" s="13">
        <f t="shared" si="147"/>
        <v>11</v>
      </c>
      <c r="B9465">
        <v>3015147</v>
      </c>
      <c r="C9465">
        <v>1380</v>
      </c>
      <c r="D9465">
        <v>1500</v>
      </c>
      <c r="E9465"/>
      <c r="F9465" t="s">
        <v>253</v>
      </c>
      <c r="G9465">
        <v>11</v>
      </c>
      <c r="H9465">
        <v>0</v>
      </c>
      <c r="I9465">
        <v>0</v>
      </c>
      <c r="J9465">
        <v>0</v>
      </c>
      <c r="K9465">
        <v>0</v>
      </c>
      <c r="L9465">
        <v>0</v>
      </c>
      <c r="M9465" t="s">
        <v>7126</v>
      </c>
    </row>
    <row r="9466" spans="1:13">
      <c r="A9466" s="13">
        <f t="shared" si="147"/>
        <v>181</v>
      </c>
      <c r="B9466">
        <v>3015148</v>
      </c>
      <c r="C9466">
        <v>1380</v>
      </c>
      <c r="D9466">
        <v>1500</v>
      </c>
      <c r="E9466"/>
      <c r="F9466" t="s">
        <v>253</v>
      </c>
      <c r="G9466">
        <v>181</v>
      </c>
      <c r="H9466">
        <v>0</v>
      </c>
      <c r="I9466">
        <v>0</v>
      </c>
      <c r="J9466">
        <v>0</v>
      </c>
      <c r="K9466">
        <v>0</v>
      </c>
      <c r="L9466">
        <v>0</v>
      </c>
      <c r="M9466" t="s">
        <v>7127</v>
      </c>
    </row>
    <row r="9467" spans="1:13">
      <c r="A9467" s="13">
        <f t="shared" si="147"/>
        <v>3</v>
      </c>
      <c r="B9467">
        <v>3015149</v>
      </c>
      <c r="C9467">
        <v>1380</v>
      </c>
      <c r="D9467">
        <v>1500</v>
      </c>
      <c r="E9467"/>
      <c r="F9467" t="s">
        <v>253</v>
      </c>
      <c r="G9467">
        <v>3</v>
      </c>
      <c r="H9467">
        <v>0</v>
      </c>
      <c r="I9467">
        <v>0</v>
      </c>
      <c r="J9467">
        <v>0</v>
      </c>
      <c r="K9467">
        <v>0</v>
      </c>
      <c r="L9467">
        <v>0</v>
      </c>
      <c r="M9467" t="s">
        <v>7128</v>
      </c>
    </row>
    <row r="9468" spans="1:13">
      <c r="A9468" s="13">
        <f t="shared" si="147"/>
        <v>143</v>
      </c>
      <c r="B9468">
        <v>3015150</v>
      </c>
      <c r="C9468">
        <v>1380</v>
      </c>
      <c r="D9468">
        <v>1500</v>
      </c>
      <c r="E9468"/>
      <c r="F9468" t="s">
        <v>253</v>
      </c>
      <c r="G9468">
        <v>143</v>
      </c>
      <c r="H9468">
        <v>0</v>
      </c>
      <c r="I9468">
        <v>0</v>
      </c>
      <c r="J9468">
        <v>0</v>
      </c>
      <c r="K9468">
        <v>0</v>
      </c>
      <c r="L9468">
        <v>0</v>
      </c>
      <c r="M9468" t="s">
        <v>7129</v>
      </c>
    </row>
    <row r="9469" spans="1:13">
      <c r="A9469" s="13">
        <f t="shared" si="147"/>
        <v>152</v>
      </c>
      <c r="B9469">
        <v>3015151</v>
      </c>
      <c r="C9469">
        <v>1380</v>
      </c>
      <c r="D9469">
        <v>1500</v>
      </c>
      <c r="E9469"/>
      <c r="F9469" t="s">
        <v>253</v>
      </c>
      <c r="G9469">
        <v>152</v>
      </c>
      <c r="H9469">
        <v>0</v>
      </c>
      <c r="I9469">
        <v>0</v>
      </c>
      <c r="J9469">
        <v>0</v>
      </c>
      <c r="K9469">
        <v>0</v>
      </c>
      <c r="L9469">
        <v>0</v>
      </c>
      <c r="M9469" t="s">
        <v>7130</v>
      </c>
    </row>
    <row r="9470" spans="1:13">
      <c r="A9470" s="13">
        <f t="shared" si="147"/>
        <v>23</v>
      </c>
      <c r="B9470">
        <v>3015152</v>
      </c>
      <c r="C9470">
        <v>1380</v>
      </c>
      <c r="D9470">
        <v>1501</v>
      </c>
      <c r="E9470"/>
      <c r="F9470" t="s">
        <v>253</v>
      </c>
      <c r="G9470">
        <v>23</v>
      </c>
      <c r="H9470">
        <v>0</v>
      </c>
      <c r="I9470">
        <v>0</v>
      </c>
      <c r="J9470">
        <v>0</v>
      </c>
      <c r="K9470">
        <v>0</v>
      </c>
      <c r="L9470">
        <v>0</v>
      </c>
      <c r="M9470" t="s">
        <v>7131</v>
      </c>
    </row>
    <row r="9471" spans="1:13">
      <c r="A9471" s="13">
        <f t="shared" si="147"/>
        <v>7</v>
      </c>
      <c r="B9471">
        <v>3015153</v>
      </c>
      <c r="C9471">
        <v>1380</v>
      </c>
      <c r="D9471">
        <v>1500</v>
      </c>
      <c r="E9471"/>
      <c r="F9471" t="s">
        <v>253</v>
      </c>
      <c r="G9471">
        <v>7</v>
      </c>
      <c r="H9471">
        <v>0</v>
      </c>
      <c r="I9471">
        <v>0</v>
      </c>
      <c r="J9471">
        <v>0</v>
      </c>
      <c r="K9471">
        <v>0</v>
      </c>
      <c r="L9471">
        <v>0</v>
      </c>
      <c r="M9471" t="s">
        <v>7132</v>
      </c>
    </row>
    <row r="9472" spans="1:13">
      <c r="A9472" s="13">
        <f t="shared" si="147"/>
        <v>1</v>
      </c>
      <c r="B9472">
        <v>3015154</v>
      </c>
      <c r="C9472">
        <v>1380</v>
      </c>
      <c r="D9472">
        <v>1500</v>
      </c>
      <c r="E9472"/>
      <c r="F9472" t="s">
        <v>253</v>
      </c>
      <c r="G9472">
        <v>1</v>
      </c>
      <c r="H9472">
        <v>0</v>
      </c>
      <c r="I9472">
        <v>0</v>
      </c>
      <c r="J9472">
        <v>0</v>
      </c>
      <c r="K9472">
        <v>0</v>
      </c>
      <c r="L9472">
        <v>0</v>
      </c>
      <c r="M9472" t="s">
        <v>7133</v>
      </c>
    </row>
    <row r="9473" spans="1:13">
      <c r="A9473" s="13">
        <f t="shared" si="147"/>
        <v>2</v>
      </c>
      <c r="B9473">
        <v>3015155</v>
      </c>
      <c r="C9473">
        <v>1380</v>
      </c>
      <c r="D9473">
        <v>1500</v>
      </c>
      <c r="E9473"/>
      <c r="F9473" t="s">
        <v>253</v>
      </c>
      <c r="G9473">
        <v>2</v>
      </c>
      <c r="H9473">
        <v>0</v>
      </c>
      <c r="I9473">
        <v>0</v>
      </c>
      <c r="J9473">
        <v>0</v>
      </c>
      <c r="K9473">
        <v>0</v>
      </c>
      <c r="L9473">
        <v>0</v>
      </c>
      <c r="M9473" t="s">
        <v>7134</v>
      </c>
    </row>
    <row r="9474" spans="1:13">
      <c r="A9474" s="13">
        <f t="shared" si="147"/>
        <v>4</v>
      </c>
      <c r="B9474">
        <v>3015156</v>
      </c>
      <c r="C9474">
        <v>1380</v>
      </c>
      <c r="D9474">
        <v>1500</v>
      </c>
      <c r="E9474"/>
      <c r="F9474" t="s">
        <v>253</v>
      </c>
      <c r="G9474">
        <v>4</v>
      </c>
      <c r="H9474">
        <v>0</v>
      </c>
      <c r="I9474">
        <v>0</v>
      </c>
      <c r="J9474">
        <v>0</v>
      </c>
      <c r="K9474">
        <v>0</v>
      </c>
      <c r="L9474">
        <v>0</v>
      </c>
      <c r="M9474" t="s">
        <v>7135</v>
      </c>
    </row>
    <row r="9475" spans="1:13">
      <c r="A9475" s="13">
        <f t="shared" ref="A9475:A9538" si="148">G9475+H9475+I9475</f>
        <v>2</v>
      </c>
      <c r="B9475">
        <v>3015157</v>
      </c>
      <c r="C9475">
        <v>1380</v>
      </c>
      <c r="D9475">
        <v>1501</v>
      </c>
      <c r="E9475"/>
      <c r="F9475" t="s">
        <v>253</v>
      </c>
      <c r="G9475">
        <v>2</v>
      </c>
      <c r="H9475">
        <v>0</v>
      </c>
      <c r="I9475">
        <v>0</v>
      </c>
      <c r="J9475">
        <v>0</v>
      </c>
      <c r="K9475">
        <v>0</v>
      </c>
      <c r="L9475">
        <v>0</v>
      </c>
      <c r="M9475" t="s">
        <v>7136</v>
      </c>
    </row>
    <row r="9476" spans="1:13">
      <c r="A9476" s="13">
        <f t="shared" si="148"/>
        <v>2</v>
      </c>
      <c r="B9476">
        <v>3015158</v>
      </c>
      <c r="C9476">
        <v>1380</v>
      </c>
      <c r="D9476">
        <v>1501</v>
      </c>
      <c r="E9476"/>
      <c r="F9476" t="s">
        <v>253</v>
      </c>
      <c r="G9476">
        <v>2</v>
      </c>
      <c r="H9476">
        <v>0</v>
      </c>
      <c r="I9476">
        <v>0</v>
      </c>
      <c r="J9476">
        <v>0</v>
      </c>
      <c r="K9476">
        <v>0</v>
      </c>
      <c r="L9476">
        <v>0</v>
      </c>
      <c r="M9476" t="s">
        <v>7137</v>
      </c>
    </row>
    <row r="9477" spans="1:13">
      <c r="A9477" s="13">
        <f t="shared" si="148"/>
        <v>1</v>
      </c>
      <c r="B9477">
        <v>3015159</v>
      </c>
      <c r="C9477">
        <v>1380</v>
      </c>
      <c r="D9477">
        <v>1501</v>
      </c>
      <c r="E9477"/>
      <c r="F9477" t="s">
        <v>253</v>
      </c>
      <c r="G9477">
        <v>1</v>
      </c>
      <c r="H9477">
        <v>0</v>
      </c>
      <c r="I9477">
        <v>0</v>
      </c>
      <c r="J9477">
        <v>0</v>
      </c>
      <c r="K9477">
        <v>0</v>
      </c>
      <c r="L9477">
        <v>0</v>
      </c>
      <c r="M9477" t="s">
        <v>7138</v>
      </c>
    </row>
    <row r="9478" spans="1:13">
      <c r="A9478" s="13">
        <f t="shared" si="148"/>
        <v>7</v>
      </c>
      <c r="B9478">
        <v>3015160</v>
      </c>
      <c r="C9478">
        <v>1380</v>
      </c>
      <c r="D9478">
        <v>1501</v>
      </c>
      <c r="E9478"/>
      <c r="F9478" t="s">
        <v>253</v>
      </c>
      <c r="G9478">
        <v>7</v>
      </c>
      <c r="H9478">
        <v>0</v>
      </c>
      <c r="I9478">
        <v>0</v>
      </c>
      <c r="J9478">
        <v>0</v>
      </c>
      <c r="K9478">
        <v>0</v>
      </c>
      <c r="L9478">
        <v>0</v>
      </c>
      <c r="M9478" t="s">
        <v>7139</v>
      </c>
    </row>
    <row r="9479" spans="1:13">
      <c r="A9479" s="13">
        <f t="shared" si="148"/>
        <v>14</v>
      </c>
      <c r="B9479">
        <v>3015161</v>
      </c>
      <c r="C9479">
        <v>1380</v>
      </c>
      <c r="D9479">
        <v>1500</v>
      </c>
      <c r="E9479"/>
      <c r="F9479" t="s">
        <v>253</v>
      </c>
      <c r="G9479">
        <v>14</v>
      </c>
      <c r="H9479">
        <v>0</v>
      </c>
      <c r="I9479">
        <v>0</v>
      </c>
      <c r="J9479">
        <v>0</v>
      </c>
      <c r="K9479">
        <v>0</v>
      </c>
      <c r="L9479">
        <v>0</v>
      </c>
      <c r="M9479" t="s">
        <v>9053</v>
      </c>
    </row>
    <row r="9480" spans="1:13">
      <c r="A9480" s="13">
        <f t="shared" si="148"/>
        <v>5</v>
      </c>
      <c r="B9480">
        <v>3015163</v>
      </c>
      <c r="C9480">
        <v>1400</v>
      </c>
      <c r="D9480">
        <v>1500</v>
      </c>
      <c r="E9480"/>
      <c r="F9480" t="s">
        <v>253</v>
      </c>
      <c r="G9480">
        <v>5</v>
      </c>
      <c r="H9480">
        <v>0</v>
      </c>
      <c r="I9480">
        <v>0</v>
      </c>
      <c r="J9480">
        <v>0</v>
      </c>
      <c r="K9480">
        <v>0</v>
      </c>
      <c r="L9480">
        <v>0</v>
      </c>
      <c r="M9480" t="s">
        <v>7140</v>
      </c>
    </row>
    <row r="9481" spans="1:13">
      <c r="A9481" s="13">
        <f t="shared" si="148"/>
        <v>2</v>
      </c>
      <c r="B9481">
        <v>3015164</v>
      </c>
      <c r="C9481">
        <v>1400</v>
      </c>
      <c r="D9481">
        <v>1500</v>
      </c>
      <c r="E9481"/>
      <c r="F9481" t="s">
        <v>253</v>
      </c>
      <c r="G9481">
        <v>2</v>
      </c>
      <c r="H9481">
        <v>0</v>
      </c>
      <c r="I9481">
        <v>0</v>
      </c>
      <c r="J9481">
        <v>0</v>
      </c>
      <c r="K9481">
        <v>0</v>
      </c>
      <c r="L9481">
        <v>0</v>
      </c>
      <c r="M9481" t="s">
        <v>7141</v>
      </c>
    </row>
    <row r="9482" spans="1:13">
      <c r="A9482" s="13">
        <f t="shared" si="148"/>
        <v>4</v>
      </c>
      <c r="B9482">
        <v>3015166</v>
      </c>
      <c r="C9482">
        <v>1400</v>
      </c>
      <c r="D9482">
        <v>1500</v>
      </c>
      <c r="E9482"/>
      <c r="F9482" t="s">
        <v>253</v>
      </c>
      <c r="G9482">
        <v>4</v>
      </c>
      <c r="H9482">
        <v>0</v>
      </c>
      <c r="I9482">
        <v>0</v>
      </c>
      <c r="J9482">
        <v>0</v>
      </c>
      <c r="K9482">
        <v>0</v>
      </c>
      <c r="L9482">
        <v>0</v>
      </c>
      <c r="M9482" t="s">
        <v>7142</v>
      </c>
    </row>
    <row r="9483" spans="1:13">
      <c r="A9483" s="13">
        <f t="shared" si="148"/>
        <v>1</v>
      </c>
      <c r="B9483">
        <v>3015167</v>
      </c>
      <c r="C9483">
        <v>1400</v>
      </c>
      <c r="D9483">
        <v>1500</v>
      </c>
      <c r="E9483"/>
      <c r="F9483" t="s">
        <v>253</v>
      </c>
      <c r="G9483">
        <v>1</v>
      </c>
      <c r="H9483">
        <v>0</v>
      </c>
      <c r="I9483">
        <v>0</v>
      </c>
      <c r="J9483">
        <v>0</v>
      </c>
      <c r="K9483">
        <v>0</v>
      </c>
      <c r="L9483">
        <v>0</v>
      </c>
      <c r="M9483" t="s">
        <v>7143</v>
      </c>
    </row>
    <row r="9484" spans="1:13">
      <c r="A9484" s="13">
        <f t="shared" si="148"/>
        <v>7</v>
      </c>
      <c r="B9484">
        <v>3015168</v>
      </c>
      <c r="C9484">
        <v>1400</v>
      </c>
      <c r="D9484">
        <v>1500</v>
      </c>
      <c r="E9484"/>
      <c r="F9484" t="s">
        <v>253</v>
      </c>
      <c r="G9484">
        <v>7</v>
      </c>
      <c r="H9484">
        <v>0</v>
      </c>
      <c r="I9484">
        <v>0</v>
      </c>
      <c r="J9484">
        <v>0</v>
      </c>
      <c r="K9484">
        <v>0</v>
      </c>
      <c r="L9484">
        <v>0</v>
      </c>
      <c r="M9484" t="s">
        <v>7144</v>
      </c>
    </row>
    <row r="9485" spans="1:13">
      <c r="A9485" s="13">
        <f t="shared" si="148"/>
        <v>119</v>
      </c>
      <c r="B9485">
        <v>3015169</v>
      </c>
      <c r="C9485">
        <v>1380</v>
      </c>
      <c r="D9485">
        <v>1500</v>
      </c>
      <c r="E9485"/>
      <c r="F9485" t="s">
        <v>253</v>
      </c>
      <c r="G9485">
        <v>119</v>
      </c>
      <c r="H9485">
        <v>0</v>
      </c>
      <c r="I9485">
        <v>0</v>
      </c>
      <c r="J9485">
        <v>0</v>
      </c>
      <c r="K9485">
        <v>0</v>
      </c>
      <c r="L9485">
        <v>0</v>
      </c>
      <c r="M9485" t="s">
        <v>7145</v>
      </c>
    </row>
    <row r="9486" spans="1:13">
      <c r="A9486" s="13">
        <f t="shared" si="148"/>
        <v>116</v>
      </c>
      <c r="B9486">
        <v>3015169</v>
      </c>
      <c r="C9486">
        <v>1400</v>
      </c>
      <c r="D9486">
        <v>1500</v>
      </c>
      <c r="E9486"/>
      <c r="F9486" t="s">
        <v>253</v>
      </c>
      <c r="G9486">
        <v>116</v>
      </c>
      <c r="H9486">
        <v>0</v>
      </c>
      <c r="I9486">
        <v>0</v>
      </c>
      <c r="J9486">
        <v>0</v>
      </c>
      <c r="K9486">
        <v>0</v>
      </c>
      <c r="L9486">
        <v>0</v>
      </c>
      <c r="M9486" t="s">
        <v>7145</v>
      </c>
    </row>
    <row r="9487" spans="1:13">
      <c r="A9487" s="13">
        <f t="shared" si="148"/>
        <v>17</v>
      </c>
      <c r="B9487">
        <v>3015170</v>
      </c>
      <c r="C9487">
        <v>1400</v>
      </c>
      <c r="D9487">
        <v>1500</v>
      </c>
      <c r="E9487"/>
      <c r="F9487" t="s">
        <v>253</v>
      </c>
      <c r="G9487">
        <v>17</v>
      </c>
      <c r="H9487">
        <v>0</v>
      </c>
      <c r="I9487">
        <v>0</v>
      </c>
      <c r="J9487">
        <v>0</v>
      </c>
      <c r="K9487">
        <v>0</v>
      </c>
      <c r="L9487">
        <v>0</v>
      </c>
      <c r="M9487" t="s">
        <v>9173</v>
      </c>
    </row>
    <row r="9488" spans="1:13">
      <c r="A9488" s="13">
        <f t="shared" si="148"/>
        <v>13</v>
      </c>
      <c r="B9488">
        <v>3015171</v>
      </c>
      <c r="C9488">
        <v>1400</v>
      </c>
      <c r="D9488">
        <v>1500</v>
      </c>
      <c r="E9488"/>
      <c r="F9488" t="s">
        <v>253</v>
      </c>
      <c r="G9488">
        <v>13</v>
      </c>
      <c r="H9488">
        <v>0</v>
      </c>
      <c r="I9488">
        <v>0</v>
      </c>
      <c r="J9488">
        <v>0</v>
      </c>
      <c r="K9488">
        <v>0</v>
      </c>
      <c r="L9488">
        <v>0</v>
      </c>
      <c r="M9488" t="s">
        <v>7146</v>
      </c>
    </row>
    <row r="9489" spans="1:13">
      <c r="A9489" s="13">
        <f t="shared" si="148"/>
        <v>21</v>
      </c>
      <c r="B9489">
        <v>3015172</v>
      </c>
      <c r="C9489">
        <v>1400</v>
      </c>
      <c r="D9489">
        <v>1500</v>
      </c>
      <c r="E9489"/>
      <c r="F9489" t="s">
        <v>253</v>
      </c>
      <c r="G9489">
        <v>21</v>
      </c>
      <c r="H9489">
        <v>0</v>
      </c>
      <c r="I9489">
        <v>0</v>
      </c>
      <c r="J9489">
        <v>0</v>
      </c>
      <c r="K9489">
        <v>0</v>
      </c>
      <c r="L9489">
        <v>0</v>
      </c>
      <c r="M9489" t="s">
        <v>7147</v>
      </c>
    </row>
    <row r="9490" spans="1:13">
      <c r="A9490" s="13">
        <f t="shared" si="148"/>
        <v>1</v>
      </c>
      <c r="B9490">
        <v>3015174</v>
      </c>
      <c r="C9490">
        <v>1400</v>
      </c>
      <c r="D9490">
        <v>1500</v>
      </c>
      <c r="E9490"/>
      <c r="F9490" t="s">
        <v>253</v>
      </c>
      <c r="G9490">
        <v>1</v>
      </c>
      <c r="H9490">
        <v>0</v>
      </c>
      <c r="I9490">
        <v>0</v>
      </c>
      <c r="J9490">
        <v>0</v>
      </c>
      <c r="K9490">
        <v>0</v>
      </c>
      <c r="L9490">
        <v>0</v>
      </c>
      <c r="M9490" t="s">
        <v>9279</v>
      </c>
    </row>
    <row r="9491" spans="1:13">
      <c r="A9491" s="13">
        <f t="shared" si="148"/>
        <v>6</v>
      </c>
      <c r="B9491">
        <v>3015175</v>
      </c>
      <c r="C9491">
        <v>1400</v>
      </c>
      <c r="D9491">
        <v>1500</v>
      </c>
      <c r="E9491"/>
      <c r="F9491" t="s">
        <v>253</v>
      </c>
      <c r="G9491">
        <v>6</v>
      </c>
      <c r="H9491">
        <v>0</v>
      </c>
      <c r="I9491">
        <v>0</v>
      </c>
      <c r="J9491">
        <v>0</v>
      </c>
      <c r="K9491">
        <v>0</v>
      </c>
      <c r="L9491">
        <v>0</v>
      </c>
      <c r="M9491" t="s">
        <v>9280</v>
      </c>
    </row>
    <row r="9492" spans="1:13">
      <c r="A9492" s="13">
        <f t="shared" si="148"/>
        <v>1</v>
      </c>
      <c r="B9492">
        <v>3015176</v>
      </c>
      <c r="C9492">
        <v>1400</v>
      </c>
      <c r="D9492">
        <v>1500</v>
      </c>
      <c r="E9492"/>
      <c r="F9492" t="s">
        <v>253</v>
      </c>
      <c r="G9492">
        <v>1</v>
      </c>
      <c r="H9492">
        <v>0</v>
      </c>
      <c r="I9492">
        <v>0</v>
      </c>
      <c r="J9492">
        <v>0</v>
      </c>
      <c r="K9492">
        <v>0</v>
      </c>
      <c r="L9492">
        <v>0</v>
      </c>
      <c r="M9492" t="s">
        <v>9006</v>
      </c>
    </row>
    <row r="9493" spans="1:13">
      <c r="A9493" s="13">
        <f t="shared" si="148"/>
        <v>200</v>
      </c>
      <c r="B9493">
        <v>3015177</v>
      </c>
      <c r="C9493">
        <v>1400</v>
      </c>
      <c r="D9493">
        <v>1500</v>
      </c>
      <c r="E9493"/>
      <c r="F9493" t="s">
        <v>253</v>
      </c>
      <c r="G9493">
        <v>200</v>
      </c>
      <c r="H9493">
        <v>0</v>
      </c>
      <c r="I9493">
        <v>0</v>
      </c>
      <c r="J9493">
        <v>0</v>
      </c>
      <c r="K9493">
        <v>0</v>
      </c>
      <c r="L9493">
        <v>0</v>
      </c>
      <c r="M9493" t="s">
        <v>7466</v>
      </c>
    </row>
    <row r="9494" spans="1:13">
      <c r="A9494" s="13">
        <f t="shared" si="148"/>
        <v>200</v>
      </c>
      <c r="B9494">
        <v>3015178</v>
      </c>
      <c r="C9494">
        <v>1400</v>
      </c>
      <c r="D9494">
        <v>1500</v>
      </c>
      <c r="E9494"/>
      <c r="F9494" t="s">
        <v>253</v>
      </c>
      <c r="G9494">
        <v>200</v>
      </c>
      <c r="H9494">
        <v>0</v>
      </c>
      <c r="I9494">
        <v>0</v>
      </c>
      <c r="J9494">
        <v>0</v>
      </c>
      <c r="K9494">
        <v>0</v>
      </c>
      <c r="L9494">
        <v>0</v>
      </c>
      <c r="M9494" t="s">
        <v>7148</v>
      </c>
    </row>
    <row r="9495" spans="1:13">
      <c r="A9495" s="13">
        <f t="shared" si="148"/>
        <v>80</v>
      </c>
      <c r="B9495">
        <v>3015179</v>
      </c>
      <c r="C9495">
        <v>1400</v>
      </c>
      <c r="D9495">
        <v>1500</v>
      </c>
      <c r="E9495"/>
      <c r="F9495" t="s">
        <v>253</v>
      </c>
      <c r="G9495">
        <v>80</v>
      </c>
      <c r="H9495">
        <v>0</v>
      </c>
      <c r="I9495">
        <v>0</v>
      </c>
      <c r="J9495">
        <v>0</v>
      </c>
      <c r="K9495">
        <v>0</v>
      </c>
      <c r="L9495">
        <v>0</v>
      </c>
      <c r="M9495" t="s">
        <v>7615</v>
      </c>
    </row>
    <row r="9496" spans="1:13">
      <c r="A9496" s="13">
        <f t="shared" si="148"/>
        <v>1</v>
      </c>
      <c r="B9496">
        <v>3015181</v>
      </c>
      <c r="C9496">
        <v>1400</v>
      </c>
      <c r="D9496">
        <v>1500</v>
      </c>
      <c r="E9496"/>
      <c r="F9496" t="s">
        <v>253</v>
      </c>
      <c r="G9496">
        <v>1</v>
      </c>
      <c r="H9496">
        <v>0</v>
      </c>
      <c r="I9496">
        <v>0</v>
      </c>
      <c r="J9496">
        <v>0</v>
      </c>
      <c r="K9496">
        <v>0</v>
      </c>
      <c r="L9496">
        <v>0</v>
      </c>
      <c r="M9496" t="s">
        <v>9075</v>
      </c>
    </row>
    <row r="9497" spans="1:13">
      <c r="A9497" s="13">
        <f t="shared" si="148"/>
        <v>53</v>
      </c>
      <c r="B9497">
        <v>3015182</v>
      </c>
      <c r="C9497">
        <v>1400</v>
      </c>
      <c r="D9497">
        <v>1500</v>
      </c>
      <c r="E9497"/>
      <c r="F9497" t="s">
        <v>253</v>
      </c>
      <c r="G9497">
        <v>53</v>
      </c>
      <c r="H9497">
        <v>0</v>
      </c>
      <c r="I9497">
        <v>0</v>
      </c>
      <c r="J9497">
        <v>0</v>
      </c>
      <c r="K9497">
        <v>0</v>
      </c>
      <c r="L9497">
        <v>0</v>
      </c>
      <c r="M9497" t="s">
        <v>7149</v>
      </c>
    </row>
    <row r="9498" spans="1:13">
      <c r="A9498" s="13">
        <f t="shared" si="148"/>
        <v>49</v>
      </c>
      <c r="B9498">
        <v>3015183</v>
      </c>
      <c r="C9498">
        <v>1400</v>
      </c>
      <c r="D9498">
        <v>1500</v>
      </c>
      <c r="E9498"/>
      <c r="F9498" t="s">
        <v>253</v>
      </c>
      <c r="G9498">
        <v>49</v>
      </c>
      <c r="H9498">
        <v>0</v>
      </c>
      <c r="I9498">
        <v>0</v>
      </c>
      <c r="J9498">
        <v>0</v>
      </c>
      <c r="K9498">
        <v>0</v>
      </c>
      <c r="L9498">
        <v>0</v>
      </c>
      <c r="M9498" t="s">
        <v>7150</v>
      </c>
    </row>
    <row r="9499" spans="1:13">
      <c r="A9499" s="13">
        <f t="shared" si="148"/>
        <v>21</v>
      </c>
      <c r="B9499">
        <v>3015184</v>
      </c>
      <c r="C9499">
        <v>1400</v>
      </c>
      <c r="D9499">
        <v>1500</v>
      </c>
      <c r="E9499"/>
      <c r="F9499" t="s">
        <v>253</v>
      </c>
      <c r="G9499">
        <v>21</v>
      </c>
      <c r="H9499">
        <v>0</v>
      </c>
      <c r="I9499">
        <v>0</v>
      </c>
      <c r="J9499">
        <v>0</v>
      </c>
      <c r="K9499">
        <v>0</v>
      </c>
      <c r="L9499">
        <v>0</v>
      </c>
      <c r="M9499" t="s">
        <v>7151</v>
      </c>
    </row>
    <row r="9500" spans="1:13">
      <c r="A9500" s="13">
        <f t="shared" si="148"/>
        <v>1</v>
      </c>
      <c r="B9500">
        <v>3015619</v>
      </c>
      <c r="C9500">
        <v>1400</v>
      </c>
      <c r="D9500">
        <v>1500</v>
      </c>
      <c r="E9500"/>
      <c r="F9500" t="s">
        <v>253</v>
      </c>
      <c r="G9500">
        <v>1</v>
      </c>
      <c r="H9500">
        <v>0</v>
      </c>
      <c r="I9500">
        <v>0</v>
      </c>
      <c r="J9500">
        <v>0</v>
      </c>
      <c r="K9500">
        <v>0</v>
      </c>
      <c r="L9500">
        <v>0</v>
      </c>
      <c r="M9500" t="s">
        <v>7152</v>
      </c>
    </row>
    <row r="9501" spans="1:13">
      <c r="A9501" s="13">
        <f t="shared" si="148"/>
        <v>2</v>
      </c>
      <c r="B9501">
        <v>3015620</v>
      </c>
      <c r="C9501">
        <v>1400</v>
      </c>
      <c r="D9501">
        <v>1500</v>
      </c>
      <c r="E9501"/>
      <c r="F9501" t="s">
        <v>253</v>
      </c>
      <c r="G9501">
        <v>2</v>
      </c>
      <c r="H9501">
        <v>0</v>
      </c>
      <c r="I9501">
        <v>0</v>
      </c>
      <c r="J9501">
        <v>0</v>
      </c>
      <c r="K9501">
        <v>0</v>
      </c>
      <c r="L9501">
        <v>0</v>
      </c>
      <c r="M9501" t="s">
        <v>7508</v>
      </c>
    </row>
    <row r="9502" spans="1:13">
      <c r="A9502" s="13">
        <f t="shared" si="148"/>
        <v>2</v>
      </c>
      <c r="B9502">
        <v>3015622</v>
      </c>
      <c r="C9502">
        <v>1400</v>
      </c>
      <c r="D9502">
        <v>1500</v>
      </c>
      <c r="E9502"/>
      <c r="F9502" t="s">
        <v>253</v>
      </c>
      <c r="G9502">
        <v>2</v>
      </c>
      <c r="H9502">
        <v>0</v>
      </c>
      <c r="I9502">
        <v>0</v>
      </c>
      <c r="J9502">
        <v>0</v>
      </c>
      <c r="K9502">
        <v>0</v>
      </c>
      <c r="L9502">
        <v>0</v>
      </c>
      <c r="M9502" t="s">
        <v>7153</v>
      </c>
    </row>
    <row r="9503" spans="1:13">
      <c r="A9503" s="13">
        <f t="shared" si="148"/>
        <v>7</v>
      </c>
      <c r="B9503">
        <v>3015623</v>
      </c>
      <c r="C9503">
        <v>1400</v>
      </c>
      <c r="D9503">
        <v>1500</v>
      </c>
      <c r="E9503"/>
      <c r="F9503" t="s">
        <v>253</v>
      </c>
      <c r="G9503">
        <v>7</v>
      </c>
      <c r="H9503">
        <v>0</v>
      </c>
      <c r="I9503">
        <v>0</v>
      </c>
      <c r="J9503">
        <v>0</v>
      </c>
      <c r="K9503">
        <v>0</v>
      </c>
      <c r="L9503">
        <v>0</v>
      </c>
      <c r="M9503" t="s">
        <v>7154</v>
      </c>
    </row>
    <row r="9504" spans="1:13">
      <c r="A9504" s="13">
        <f t="shared" si="148"/>
        <v>66</v>
      </c>
      <c r="B9504">
        <v>3015636</v>
      </c>
      <c r="C9504">
        <v>1380</v>
      </c>
      <c r="D9504">
        <v>1500</v>
      </c>
      <c r="E9504"/>
      <c r="F9504" t="s">
        <v>253</v>
      </c>
      <c r="G9504">
        <v>66</v>
      </c>
      <c r="H9504">
        <v>0</v>
      </c>
      <c r="I9504">
        <v>0</v>
      </c>
      <c r="J9504">
        <v>0</v>
      </c>
      <c r="K9504">
        <v>0</v>
      </c>
      <c r="L9504">
        <v>0</v>
      </c>
      <c r="M9504" t="s">
        <v>8753</v>
      </c>
    </row>
    <row r="9505" spans="1:13">
      <c r="A9505" s="13">
        <f t="shared" si="148"/>
        <v>4</v>
      </c>
      <c r="B9505">
        <v>3015638</v>
      </c>
      <c r="C9505">
        <v>1380</v>
      </c>
      <c r="D9505">
        <v>1500</v>
      </c>
      <c r="E9505"/>
      <c r="F9505" t="s">
        <v>253</v>
      </c>
      <c r="G9505">
        <v>4</v>
      </c>
      <c r="H9505">
        <v>0</v>
      </c>
      <c r="I9505">
        <v>0</v>
      </c>
      <c r="J9505">
        <v>0</v>
      </c>
      <c r="K9505">
        <v>0</v>
      </c>
      <c r="L9505">
        <v>0</v>
      </c>
      <c r="M9505" t="s">
        <v>7799</v>
      </c>
    </row>
    <row r="9506" spans="1:13">
      <c r="A9506" s="13">
        <f t="shared" si="148"/>
        <v>11</v>
      </c>
      <c r="B9506">
        <v>3015639</v>
      </c>
      <c r="C9506">
        <v>1380</v>
      </c>
      <c r="D9506">
        <v>1500</v>
      </c>
      <c r="E9506"/>
      <c r="F9506" t="s">
        <v>253</v>
      </c>
      <c r="G9506">
        <v>11</v>
      </c>
      <c r="H9506">
        <v>0</v>
      </c>
      <c r="I9506">
        <v>0</v>
      </c>
      <c r="J9506">
        <v>0</v>
      </c>
      <c r="K9506">
        <v>0</v>
      </c>
      <c r="L9506">
        <v>0</v>
      </c>
      <c r="M9506" t="s">
        <v>7977</v>
      </c>
    </row>
    <row r="9507" spans="1:13">
      <c r="A9507" s="13">
        <f t="shared" si="148"/>
        <v>3</v>
      </c>
      <c r="B9507">
        <v>3015640</v>
      </c>
      <c r="C9507">
        <v>1380</v>
      </c>
      <c r="D9507">
        <v>1500</v>
      </c>
      <c r="E9507"/>
      <c r="F9507" t="s">
        <v>253</v>
      </c>
      <c r="G9507">
        <v>3</v>
      </c>
      <c r="H9507">
        <v>0</v>
      </c>
      <c r="I9507">
        <v>0</v>
      </c>
      <c r="J9507">
        <v>0</v>
      </c>
      <c r="K9507">
        <v>0</v>
      </c>
      <c r="L9507">
        <v>0</v>
      </c>
      <c r="M9507" t="s">
        <v>7155</v>
      </c>
    </row>
    <row r="9508" spans="1:13">
      <c r="A9508" s="13">
        <f t="shared" si="148"/>
        <v>5</v>
      </c>
      <c r="B9508">
        <v>3015641</v>
      </c>
      <c r="C9508">
        <v>1380</v>
      </c>
      <c r="D9508">
        <v>1501</v>
      </c>
      <c r="E9508"/>
      <c r="F9508" t="s">
        <v>253</v>
      </c>
      <c r="G9508">
        <v>5</v>
      </c>
      <c r="H9508">
        <v>0</v>
      </c>
      <c r="I9508">
        <v>0</v>
      </c>
      <c r="J9508">
        <v>0</v>
      </c>
      <c r="K9508">
        <v>0</v>
      </c>
      <c r="L9508">
        <v>0</v>
      </c>
      <c r="M9508" t="s">
        <v>7156</v>
      </c>
    </row>
    <row r="9509" spans="1:13">
      <c r="A9509" s="13">
        <f t="shared" si="148"/>
        <v>1</v>
      </c>
      <c r="B9509">
        <v>3015642</v>
      </c>
      <c r="C9509">
        <v>1380</v>
      </c>
      <c r="D9509">
        <v>1500</v>
      </c>
      <c r="E9509"/>
      <c r="F9509" t="s">
        <v>253</v>
      </c>
      <c r="G9509">
        <v>1</v>
      </c>
      <c r="H9509">
        <v>0</v>
      </c>
      <c r="I9509">
        <v>0</v>
      </c>
      <c r="J9509">
        <v>0</v>
      </c>
      <c r="K9509">
        <v>0</v>
      </c>
      <c r="L9509">
        <v>0</v>
      </c>
      <c r="M9509" t="s">
        <v>7157</v>
      </c>
    </row>
    <row r="9510" spans="1:13">
      <c r="A9510" s="13">
        <f t="shared" si="148"/>
        <v>2</v>
      </c>
      <c r="B9510">
        <v>3015644</v>
      </c>
      <c r="C9510">
        <v>1380</v>
      </c>
      <c r="D9510">
        <v>1501</v>
      </c>
      <c r="E9510"/>
      <c r="F9510" t="s">
        <v>253</v>
      </c>
      <c r="G9510">
        <v>2</v>
      </c>
      <c r="H9510">
        <v>0</v>
      </c>
      <c r="I9510">
        <v>0</v>
      </c>
      <c r="J9510">
        <v>0</v>
      </c>
      <c r="K9510">
        <v>0</v>
      </c>
      <c r="L9510">
        <v>0</v>
      </c>
      <c r="M9510" t="s">
        <v>7158</v>
      </c>
    </row>
    <row r="9511" spans="1:13">
      <c r="A9511" s="13">
        <f t="shared" si="148"/>
        <v>2</v>
      </c>
      <c r="B9511">
        <v>3015645</v>
      </c>
      <c r="C9511">
        <v>1380</v>
      </c>
      <c r="D9511">
        <v>1500</v>
      </c>
      <c r="E9511"/>
      <c r="F9511" t="s">
        <v>253</v>
      </c>
      <c r="G9511">
        <v>2</v>
      </c>
      <c r="H9511">
        <v>0</v>
      </c>
      <c r="I9511">
        <v>0</v>
      </c>
      <c r="J9511">
        <v>0</v>
      </c>
      <c r="K9511">
        <v>0</v>
      </c>
      <c r="L9511">
        <v>0</v>
      </c>
      <c r="M9511" t="s">
        <v>7159</v>
      </c>
    </row>
    <row r="9512" spans="1:13">
      <c r="A9512" s="13">
        <f t="shared" si="148"/>
        <v>1</v>
      </c>
      <c r="B9512">
        <v>3015646</v>
      </c>
      <c r="C9512">
        <v>1380</v>
      </c>
      <c r="D9512">
        <v>1500</v>
      </c>
      <c r="E9512"/>
      <c r="F9512" t="s">
        <v>253</v>
      </c>
      <c r="G9512">
        <v>1</v>
      </c>
      <c r="H9512">
        <v>0</v>
      </c>
      <c r="I9512">
        <v>0</v>
      </c>
      <c r="J9512">
        <v>0</v>
      </c>
      <c r="K9512">
        <v>0</v>
      </c>
      <c r="L9512">
        <v>0</v>
      </c>
      <c r="M9512" t="s">
        <v>7160</v>
      </c>
    </row>
    <row r="9513" spans="1:13">
      <c r="A9513" s="13">
        <f t="shared" si="148"/>
        <v>1</v>
      </c>
      <c r="B9513">
        <v>3015647</v>
      </c>
      <c r="C9513">
        <v>1400</v>
      </c>
      <c r="D9513">
        <v>1500</v>
      </c>
      <c r="E9513"/>
      <c r="F9513" t="s">
        <v>253</v>
      </c>
      <c r="G9513">
        <v>1</v>
      </c>
      <c r="H9513">
        <v>0</v>
      </c>
      <c r="I9513">
        <v>0</v>
      </c>
      <c r="J9513">
        <v>0</v>
      </c>
      <c r="K9513">
        <v>0</v>
      </c>
      <c r="L9513">
        <v>0</v>
      </c>
      <c r="M9513" t="s">
        <v>7161</v>
      </c>
    </row>
    <row r="9514" spans="1:13">
      <c r="A9514" s="13">
        <f t="shared" si="148"/>
        <v>17</v>
      </c>
      <c r="B9514">
        <v>3015648</v>
      </c>
      <c r="C9514">
        <v>1380</v>
      </c>
      <c r="D9514">
        <v>1500</v>
      </c>
      <c r="E9514"/>
      <c r="F9514" t="s">
        <v>253</v>
      </c>
      <c r="G9514">
        <v>17</v>
      </c>
      <c r="H9514">
        <v>0</v>
      </c>
      <c r="I9514">
        <v>0</v>
      </c>
      <c r="J9514">
        <v>0</v>
      </c>
      <c r="K9514">
        <v>0</v>
      </c>
      <c r="L9514">
        <v>0</v>
      </c>
      <c r="M9514" t="s">
        <v>7787</v>
      </c>
    </row>
    <row r="9515" spans="1:13">
      <c r="A9515" s="13">
        <f t="shared" si="148"/>
        <v>55</v>
      </c>
      <c r="B9515">
        <v>3015655</v>
      </c>
      <c r="C9515">
        <v>1380</v>
      </c>
      <c r="D9515">
        <v>1501</v>
      </c>
      <c r="E9515"/>
      <c r="F9515" t="s">
        <v>253</v>
      </c>
      <c r="G9515">
        <v>55</v>
      </c>
      <c r="H9515">
        <v>0</v>
      </c>
      <c r="I9515">
        <v>0</v>
      </c>
      <c r="J9515">
        <v>0</v>
      </c>
      <c r="K9515">
        <v>0</v>
      </c>
      <c r="L9515">
        <v>0</v>
      </c>
      <c r="M9515" t="s">
        <v>7162</v>
      </c>
    </row>
    <row r="9516" spans="1:13">
      <c r="A9516" s="13">
        <f t="shared" si="148"/>
        <v>55</v>
      </c>
      <c r="B9516">
        <v>3015656</v>
      </c>
      <c r="C9516">
        <v>1380</v>
      </c>
      <c r="D9516">
        <v>1501</v>
      </c>
      <c r="E9516"/>
      <c r="F9516" t="s">
        <v>253</v>
      </c>
      <c r="G9516">
        <v>55</v>
      </c>
      <c r="H9516">
        <v>0</v>
      </c>
      <c r="I9516">
        <v>0</v>
      </c>
      <c r="J9516">
        <v>0</v>
      </c>
      <c r="K9516">
        <v>0</v>
      </c>
      <c r="L9516">
        <v>0</v>
      </c>
      <c r="M9516" t="s">
        <v>7163</v>
      </c>
    </row>
    <row r="9517" spans="1:13">
      <c r="A9517" s="13">
        <f t="shared" si="148"/>
        <v>6</v>
      </c>
      <c r="B9517">
        <v>3015657</v>
      </c>
      <c r="C9517">
        <v>1380</v>
      </c>
      <c r="D9517">
        <v>1500</v>
      </c>
      <c r="E9517"/>
      <c r="F9517" t="s">
        <v>253</v>
      </c>
      <c r="G9517">
        <v>6</v>
      </c>
      <c r="H9517">
        <v>0</v>
      </c>
      <c r="I9517">
        <v>0</v>
      </c>
      <c r="J9517">
        <v>0</v>
      </c>
      <c r="K9517">
        <v>0</v>
      </c>
      <c r="L9517">
        <v>0</v>
      </c>
      <c r="M9517" t="s">
        <v>7164</v>
      </c>
    </row>
    <row r="9518" spans="1:13">
      <c r="A9518" s="13">
        <f t="shared" si="148"/>
        <v>27</v>
      </c>
      <c r="B9518">
        <v>3015658</v>
      </c>
      <c r="C9518">
        <v>1380</v>
      </c>
      <c r="D9518">
        <v>1500</v>
      </c>
      <c r="E9518"/>
      <c r="F9518" t="s">
        <v>253</v>
      </c>
      <c r="G9518">
        <v>27</v>
      </c>
      <c r="H9518">
        <v>0</v>
      </c>
      <c r="I9518">
        <v>0</v>
      </c>
      <c r="J9518">
        <v>0</v>
      </c>
      <c r="K9518">
        <v>0</v>
      </c>
      <c r="L9518">
        <v>0</v>
      </c>
      <c r="M9518" t="s">
        <v>7165</v>
      </c>
    </row>
    <row r="9519" spans="1:13">
      <c r="A9519" s="13">
        <f t="shared" si="148"/>
        <v>12</v>
      </c>
      <c r="B9519">
        <v>3015661</v>
      </c>
      <c r="C9519">
        <v>1380</v>
      </c>
      <c r="D9519">
        <v>1500</v>
      </c>
      <c r="E9519"/>
      <c r="F9519" t="s">
        <v>253</v>
      </c>
      <c r="G9519">
        <v>12</v>
      </c>
      <c r="H9519">
        <v>0</v>
      </c>
      <c r="I9519">
        <v>0</v>
      </c>
      <c r="J9519">
        <v>0</v>
      </c>
      <c r="K9519">
        <v>0</v>
      </c>
      <c r="L9519">
        <v>0</v>
      </c>
      <c r="M9519" t="s">
        <v>7166</v>
      </c>
    </row>
    <row r="9520" spans="1:13">
      <c r="A9520" s="13">
        <f t="shared" si="148"/>
        <v>2</v>
      </c>
      <c r="B9520">
        <v>3015662</v>
      </c>
      <c r="C9520">
        <v>1400</v>
      </c>
      <c r="D9520">
        <v>1500</v>
      </c>
      <c r="E9520"/>
      <c r="F9520" t="s">
        <v>253</v>
      </c>
      <c r="G9520">
        <v>2</v>
      </c>
      <c r="H9520">
        <v>0</v>
      </c>
      <c r="I9520">
        <v>0</v>
      </c>
      <c r="J9520">
        <v>0</v>
      </c>
      <c r="K9520">
        <v>0</v>
      </c>
      <c r="L9520">
        <v>0</v>
      </c>
      <c r="M9520" t="s">
        <v>7167</v>
      </c>
    </row>
    <row r="9521" spans="1:13">
      <c r="A9521" s="13">
        <f t="shared" si="148"/>
        <v>1</v>
      </c>
      <c r="B9521">
        <v>3015663</v>
      </c>
      <c r="C9521">
        <v>1400</v>
      </c>
      <c r="D9521">
        <v>1500</v>
      </c>
      <c r="E9521"/>
      <c r="F9521" t="s">
        <v>253</v>
      </c>
      <c r="G9521">
        <v>1</v>
      </c>
      <c r="H9521">
        <v>0</v>
      </c>
      <c r="I9521">
        <v>0</v>
      </c>
      <c r="J9521">
        <v>0</v>
      </c>
      <c r="K9521">
        <v>0</v>
      </c>
      <c r="L9521">
        <v>0</v>
      </c>
      <c r="M9521" t="s">
        <v>7168</v>
      </c>
    </row>
    <row r="9522" spans="1:13">
      <c r="A9522" s="13">
        <f t="shared" si="148"/>
        <v>1</v>
      </c>
      <c r="B9522">
        <v>3015690</v>
      </c>
      <c r="C9522">
        <v>1400</v>
      </c>
      <c r="D9522">
        <v>1500</v>
      </c>
      <c r="E9522"/>
      <c r="F9522" t="s">
        <v>253</v>
      </c>
      <c r="G9522">
        <v>1</v>
      </c>
      <c r="H9522">
        <v>0</v>
      </c>
      <c r="I9522">
        <v>0</v>
      </c>
      <c r="J9522">
        <v>0</v>
      </c>
      <c r="K9522">
        <v>0</v>
      </c>
      <c r="L9522">
        <v>0</v>
      </c>
      <c r="M9522" t="s">
        <v>7169</v>
      </c>
    </row>
    <row r="9523" spans="1:13">
      <c r="A9523" s="13">
        <f t="shared" si="148"/>
        <v>2</v>
      </c>
      <c r="B9523">
        <v>3015691</v>
      </c>
      <c r="C9523">
        <v>1400</v>
      </c>
      <c r="D9523">
        <v>1500</v>
      </c>
      <c r="E9523"/>
      <c r="F9523" t="s">
        <v>253</v>
      </c>
      <c r="G9523">
        <v>2</v>
      </c>
      <c r="H9523">
        <v>0</v>
      </c>
      <c r="I9523">
        <v>0</v>
      </c>
      <c r="J9523">
        <v>0</v>
      </c>
      <c r="K9523">
        <v>0</v>
      </c>
      <c r="L9523">
        <v>0</v>
      </c>
      <c r="M9523" t="s">
        <v>8166</v>
      </c>
    </row>
    <row r="9524" spans="1:13">
      <c r="A9524" s="13">
        <f t="shared" si="148"/>
        <v>2</v>
      </c>
      <c r="B9524">
        <v>3015692</v>
      </c>
      <c r="C9524">
        <v>1400</v>
      </c>
      <c r="D9524">
        <v>1500</v>
      </c>
      <c r="E9524"/>
      <c r="F9524" t="s">
        <v>253</v>
      </c>
      <c r="G9524">
        <v>2</v>
      </c>
      <c r="H9524">
        <v>0</v>
      </c>
      <c r="I9524">
        <v>0</v>
      </c>
      <c r="J9524">
        <v>0</v>
      </c>
      <c r="K9524">
        <v>0</v>
      </c>
      <c r="L9524">
        <v>0</v>
      </c>
      <c r="M9524" t="s">
        <v>8528</v>
      </c>
    </row>
    <row r="9525" spans="1:13">
      <c r="A9525" s="13">
        <f t="shared" si="148"/>
        <v>1</v>
      </c>
      <c r="B9525">
        <v>3015693</v>
      </c>
      <c r="C9525">
        <v>1400</v>
      </c>
      <c r="D9525">
        <v>1500</v>
      </c>
      <c r="E9525"/>
      <c r="F9525" t="s">
        <v>253</v>
      </c>
      <c r="G9525">
        <v>1</v>
      </c>
      <c r="H9525">
        <v>0</v>
      </c>
      <c r="I9525">
        <v>0</v>
      </c>
      <c r="J9525">
        <v>0</v>
      </c>
      <c r="K9525">
        <v>0</v>
      </c>
      <c r="L9525">
        <v>0</v>
      </c>
      <c r="M9525" t="s">
        <v>7170</v>
      </c>
    </row>
    <row r="9526" spans="1:13">
      <c r="A9526" s="13">
        <f t="shared" si="148"/>
        <v>1</v>
      </c>
      <c r="B9526">
        <v>3015694</v>
      </c>
      <c r="C9526">
        <v>1400</v>
      </c>
      <c r="D9526">
        <v>1500</v>
      </c>
      <c r="E9526"/>
      <c r="F9526" t="s">
        <v>253</v>
      </c>
      <c r="G9526">
        <v>1</v>
      </c>
      <c r="H9526">
        <v>0</v>
      </c>
      <c r="I9526">
        <v>0</v>
      </c>
      <c r="J9526">
        <v>0</v>
      </c>
      <c r="K9526">
        <v>0</v>
      </c>
      <c r="L9526">
        <v>0</v>
      </c>
      <c r="M9526" t="s">
        <v>7171</v>
      </c>
    </row>
    <row r="9527" spans="1:13">
      <c r="A9527" s="13">
        <f t="shared" si="148"/>
        <v>7</v>
      </c>
      <c r="B9527">
        <v>3015695</v>
      </c>
      <c r="C9527">
        <v>1400</v>
      </c>
      <c r="D9527">
        <v>1500</v>
      </c>
      <c r="E9527"/>
      <c r="F9527" t="s">
        <v>253</v>
      </c>
      <c r="G9527">
        <v>7</v>
      </c>
      <c r="H9527">
        <v>0</v>
      </c>
      <c r="I9527">
        <v>0</v>
      </c>
      <c r="J9527">
        <v>0</v>
      </c>
      <c r="K9527">
        <v>0</v>
      </c>
      <c r="L9527">
        <v>0</v>
      </c>
      <c r="M9527" t="s">
        <v>7172</v>
      </c>
    </row>
    <row r="9528" spans="1:13">
      <c r="A9528" s="13">
        <f t="shared" si="148"/>
        <v>29</v>
      </c>
      <c r="B9528">
        <v>3015696</v>
      </c>
      <c r="C9528">
        <v>1380</v>
      </c>
      <c r="D9528">
        <v>1500</v>
      </c>
      <c r="E9528"/>
      <c r="F9528" t="s">
        <v>253</v>
      </c>
      <c r="G9528">
        <v>29</v>
      </c>
      <c r="H9528">
        <v>0</v>
      </c>
      <c r="I9528">
        <v>0</v>
      </c>
      <c r="J9528">
        <v>0</v>
      </c>
      <c r="K9528">
        <v>0</v>
      </c>
      <c r="L9528">
        <v>0</v>
      </c>
      <c r="M9528" t="s">
        <v>7173</v>
      </c>
    </row>
    <row r="9529" spans="1:13">
      <c r="A9529" s="13">
        <f t="shared" si="148"/>
        <v>21</v>
      </c>
      <c r="B9529">
        <v>3015697</v>
      </c>
      <c r="C9529">
        <v>1380</v>
      </c>
      <c r="D9529">
        <v>1500</v>
      </c>
      <c r="E9529"/>
      <c r="F9529" t="s">
        <v>253</v>
      </c>
      <c r="G9529">
        <v>21</v>
      </c>
      <c r="H9529">
        <v>0</v>
      </c>
      <c r="I9529">
        <v>0</v>
      </c>
      <c r="J9529">
        <v>0</v>
      </c>
      <c r="K9529">
        <v>0</v>
      </c>
      <c r="L9529">
        <v>0</v>
      </c>
      <c r="M9529" t="s">
        <v>7174</v>
      </c>
    </row>
    <row r="9530" spans="1:13">
      <c r="A9530" s="13">
        <f t="shared" si="148"/>
        <v>19</v>
      </c>
      <c r="B9530">
        <v>3015698</v>
      </c>
      <c r="C9530">
        <v>1380</v>
      </c>
      <c r="D9530">
        <v>1500</v>
      </c>
      <c r="E9530"/>
      <c r="F9530" t="s">
        <v>253</v>
      </c>
      <c r="G9530">
        <v>19</v>
      </c>
      <c r="H9530">
        <v>0</v>
      </c>
      <c r="I9530">
        <v>0</v>
      </c>
      <c r="J9530">
        <v>0</v>
      </c>
      <c r="K9530">
        <v>0</v>
      </c>
      <c r="L9530">
        <v>0</v>
      </c>
      <c r="M9530" t="s">
        <v>7175</v>
      </c>
    </row>
    <row r="9531" spans="1:13">
      <c r="A9531" s="13">
        <f t="shared" si="148"/>
        <v>19</v>
      </c>
      <c r="B9531">
        <v>3015699</v>
      </c>
      <c r="C9531">
        <v>1380</v>
      </c>
      <c r="D9531">
        <v>1500</v>
      </c>
      <c r="E9531"/>
      <c r="F9531" t="s">
        <v>253</v>
      </c>
      <c r="G9531">
        <v>19</v>
      </c>
      <c r="H9531">
        <v>0</v>
      </c>
      <c r="I9531">
        <v>0</v>
      </c>
      <c r="J9531">
        <v>0</v>
      </c>
      <c r="K9531">
        <v>0</v>
      </c>
      <c r="L9531">
        <v>0</v>
      </c>
      <c r="M9531" t="s">
        <v>7176</v>
      </c>
    </row>
    <row r="9532" spans="1:13">
      <c r="A9532" s="13">
        <f t="shared" si="148"/>
        <v>3</v>
      </c>
      <c r="B9532">
        <v>3015700</v>
      </c>
      <c r="C9532">
        <v>1380</v>
      </c>
      <c r="D9532">
        <v>1500</v>
      </c>
      <c r="E9532"/>
      <c r="F9532" t="s">
        <v>253</v>
      </c>
      <c r="G9532">
        <v>3</v>
      </c>
      <c r="H9532">
        <v>0</v>
      </c>
      <c r="I9532">
        <v>0</v>
      </c>
      <c r="J9532">
        <v>0</v>
      </c>
      <c r="K9532">
        <v>0</v>
      </c>
      <c r="L9532">
        <v>0</v>
      </c>
      <c r="M9532" t="s">
        <v>7177</v>
      </c>
    </row>
    <row r="9533" spans="1:13">
      <c r="A9533" s="13">
        <f t="shared" si="148"/>
        <v>2</v>
      </c>
      <c r="B9533">
        <v>3015701</v>
      </c>
      <c r="C9533">
        <v>1380</v>
      </c>
      <c r="D9533">
        <v>1501</v>
      </c>
      <c r="E9533"/>
      <c r="F9533" t="s">
        <v>253</v>
      </c>
      <c r="G9533">
        <v>2</v>
      </c>
      <c r="H9533">
        <v>0</v>
      </c>
      <c r="I9533">
        <v>0</v>
      </c>
      <c r="J9533">
        <v>0</v>
      </c>
      <c r="K9533">
        <v>0</v>
      </c>
      <c r="L9533">
        <v>0</v>
      </c>
      <c r="M9533" t="s">
        <v>7178</v>
      </c>
    </row>
    <row r="9534" spans="1:13">
      <c r="A9534" s="13">
        <f t="shared" si="148"/>
        <v>2</v>
      </c>
      <c r="B9534">
        <v>3015702</v>
      </c>
      <c r="C9534">
        <v>1380</v>
      </c>
      <c r="D9534">
        <v>1501</v>
      </c>
      <c r="E9534"/>
      <c r="F9534" t="s">
        <v>253</v>
      </c>
      <c r="G9534">
        <v>2</v>
      </c>
      <c r="H9534">
        <v>0</v>
      </c>
      <c r="I9534">
        <v>0</v>
      </c>
      <c r="J9534">
        <v>0</v>
      </c>
      <c r="K9534">
        <v>0</v>
      </c>
      <c r="L9534">
        <v>0</v>
      </c>
      <c r="M9534" t="s">
        <v>7179</v>
      </c>
    </row>
    <row r="9535" spans="1:13">
      <c r="A9535" s="13">
        <f t="shared" si="148"/>
        <v>1</v>
      </c>
      <c r="B9535">
        <v>3015703</v>
      </c>
      <c r="C9535">
        <v>1380</v>
      </c>
      <c r="D9535">
        <v>1501</v>
      </c>
      <c r="E9535"/>
      <c r="F9535" t="s">
        <v>253</v>
      </c>
      <c r="G9535">
        <v>1</v>
      </c>
      <c r="H9535">
        <v>0</v>
      </c>
      <c r="I9535">
        <v>0</v>
      </c>
      <c r="J9535">
        <v>0</v>
      </c>
      <c r="K9535">
        <v>0</v>
      </c>
      <c r="L9535">
        <v>0</v>
      </c>
      <c r="M9535" t="s">
        <v>7180</v>
      </c>
    </row>
    <row r="9536" spans="1:13">
      <c r="A9536" s="13">
        <f t="shared" si="148"/>
        <v>1</v>
      </c>
      <c r="B9536">
        <v>3015705</v>
      </c>
      <c r="C9536">
        <v>1380</v>
      </c>
      <c r="D9536">
        <v>1500</v>
      </c>
      <c r="E9536"/>
      <c r="F9536" t="s">
        <v>253</v>
      </c>
      <c r="G9536">
        <v>1</v>
      </c>
      <c r="H9536">
        <v>0</v>
      </c>
      <c r="I9536">
        <v>0</v>
      </c>
      <c r="J9536">
        <v>0</v>
      </c>
      <c r="K9536">
        <v>0</v>
      </c>
      <c r="L9536">
        <v>0</v>
      </c>
      <c r="M9536" t="s">
        <v>7181</v>
      </c>
    </row>
    <row r="9537" spans="1:13">
      <c r="A9537" s="13">
        <f t="shared" si="148"/>
        <v>1</v>
      </c>
      <c r="B9537">
        <v>3015706</v>
      </c>
      <c r="C9537">
        <v>1380</v>
      </c>
      <c r="D9537">
        <v>1500</v>
      </c>
      <c r="E9537"/>
      <c r="F9537" t="s">
        <v>253</v>
      </c>
      <c r="G9537">
        <v>1</v>
      </c>
      <c r="H9537">
        <v>0</v>
      </c>
      <c r="I9537">
        <v>0</v>
      </c>
      <c r="J9537">
        <v>0</v>
      </c>
      <c r="K9537">
        <v>0</v>
      </c>
      <c r="L9537">
        <v>0</v>
      </c>
      <c r="M9537" t="s">
        <v>7800</v>
      </c>
    </row>
    <row r="9538" spans="1:13">
      <c r="A9538" s="13">
        <f t="shared" si="148"/>
        <v>1</v>
      </c>
      <c r="B9538">
        <v>3015707</v>
      </c>
      <c r="C9538">
        <v>1380</v>
      </c>
      <c r="D9538">
        <v>1501</v>
      </c>
      <c r="E9538"/>
      <c r="F9538" t="s">
        <v>253</v>
      </c>
      <c r="G9538">
        <v>1</v>
      </c>
      <c r="H9538">
        <v>0</v>
      </c>
      <c r="I9538">
        <v>0</v>
      </c>
      <c r="J9538">
        <v>0</v>
      </c>
      <c r="K9538">
        <v>0</v>
      </c>
      <c r="L9538">
        <v>0</v>
      </c>
      <c r="M9538" t="s">
        <v>7182</v>
      </c>
    </row>
    <row r="9539" spans="1:13">
      <c r="A9539" s="13">
        <f t="shared" ref="A9539:A9602" si="149">G9539+H9539+I9539</f>
        <v>1</v>
      </c>
      <c r="B9539">
        <v>3015709</v>
      </c>
      <c r="C9539">
        <v>1400</v>
      </c>
      <c r="D9539">
        <v>1500</v>
      </c>
      <c r="E9539"/>
      <c r="F9539" t="s">
        <v>253</v>
      </c>
      <c r="G9539">
        <v>1</v>
      </c>
      <c r="H9539">
        <v>0</v>
      </c>
      <c r="I9539">
        <v>0</v>
      </c>
      <c r="J9539">
        <v>0</v>
      </c>
      <c r="K9539">
        <v>0</v>
      </c>
      <c r="L9539">
        <v>0</v>
      </c>
      <c r="M9539" t="s">
        <v>9248</v>
      </c>
    </row>
    <row r="9540" spans="1:13">
      <c r="A9540" s="13">
        <f t="shared" si="149"/>
        <v>2</v>
      </c>
      <c r="B9540">
        <v>3015710</v>
      </c>
      <c r="C9540">
        <v>1400</v>
      </c>
      <c r="D9540">
        <v>1500</v>
      </c>
      <c r="E9540"/>
      <c r="F9540" t="s">
        <v>253</v>
      </c>
      <c r="G9540">
        <v>2</v>
      </c>
      <c r="H9540">
        <v>0</v>
      </c>
      <c r="I9540">
        <v>0</v>
      </c>
      <c r="J9540">
        <v>0</v>
      </c>
      <c r="K9540">
        <v>0</v>
      </c>
      <c r="L9540">
        <v>0</v>
      </c>
      <c r="M9540" t="s">
        <v>7183</v>
      </c>
    </row>
    <row r="9541" spans="1:13">
      <c r="A9541" s="13">
        <f t="shared" si="149"/>
        <v>10</v>
      </c>
      <c r="B9541">
        <v>3015711</v>
      </c>
      <c r="C9541">
        <v>1400</v>
      </c>
      <c r="D9541">
        <v>1500</v>
      </c>
      <c r="E9541"/>
      <c r="F9541" t="s">
        <v>253</v>
      </c>
      <c r="G9541">
        <v>10</v>
      </c>
      <c r="H9541">
        <v>0</v>
      </c>
      <c r="I9541">
        <v>0</v>
      </c>
      <c r="J9541">
        <v>0</v>
      </c>
      <c r="K9541">
        <v>0</v>
      </c>
      <c r="L9541">
        <v>0</v>
      </c>
      <c r="M9541" t="s">
        <v>8622</v>
      </c>
    </row>
    <row r="9542" spans="1:13">
      <c r="A9542" s="13">
        <f t="shared" si="149"/>
        <v>16</v>
      </c>
      <c r="B9542">
        <v>3015713</v>
      </c>
      <c r="C9542">
        <v>1400</v>
      </c>
      <c r="D9542">
        <v>1500</v>
      </c>
      <c r="E9542"/>
      <c r="F9542" t="s">
        <v>253</v>
      </c>
      <c r="G9542">
        <v>16</v>
      </c>
      <c r="H9542">
        <v>0</v>
      </c>
      <c r="I9542">
        <v>0</v>
      </c>
      <c r="J9542">
        <v>0</v>
      </c>
      <c r="K9542">
        <v>0</v>
      </c>
      <c r="L9542">
        <v>0</v>
      </c>
      <c r="M9542" t="s">
        <v>7184</v>
      </c>
    </row>
    <row r="9543" spans="1:13">
      <c r="A9543" s="13">
        <f t="shared" si="149"/>
        <v>4</v>
      </c>
      <c r="B9543">
        <v>3015715</v>
      </c>
      <c r="C9543">
        <v>1400</v>
      </c>
      <c r="D9543">
        <v>1500</v>
      </c>
      <c r="E9543"/>
      <c r="F9543" t="s">
        <v>253</v>
      </c>
      <c r="G9543">
        <v>4</v>
      </c>
      <c r="H9543">
        <v>0</v>
      </c>
      <c r="I9543">
        <v>0</v>
      </c>
      <c r="J9543">
        <v>0</v>
      </c>
      <c r="K9543">
        <v>0</v>
      </c>
      <c r="L9543">
        <v>0</v>
      </c>
      <c r="M9543" t="s">
        <v>7185</v>
      </c>
    </row>
    <row r="9544" spans="1:13">
      <c r="A9544" s="13">
        <f t="shared" si="149"/>
        <v>70</v>
      </c>
      <c r="B9544">
        <v>3015716</v>
      </c>
      <c r="C9544">
        <v>1400</v>
      </c>
      <c r="D9544">
        <v>1500</v>
      </c>
      <c r="E9544"/>
      <c r="F9544" t="s">
        <v>253</v>
      </c>
      <c r="G9544">
        <v>70</v>
      </c>
      <c r="H9544">
        <v>0</v>
      </c>
      <c r="I9544">
        <v>0</v>
      </c>
      <c r="J9544">
        <v>0</v>
      </c>
      <c r="K9544">
        <v>0</v>
      </c>
      <c r="L9544">
        <v>0</v>
      </c>
      <c r="M9544" t="s">
        <v>7186</v>
      </c>
    </row>
    <row r="9545" spans="1:13">
      <c r="A9545" s="13">
        <f t="shared" si="149"/>
        <v>70</v>
      </c>
      <c r="B9545">
        <v>3015717</v>
      </c>
      <c r="C9545">
        <v>1400</v>
      </c>
      <c r="D9545">
        <v>1500</v>
      </c>
      <c r="E9545"/>
      <c r="F9545" t="s">
        <v>253</v>
      </c>
      <c r="G9545">
        <v>70</v>
      </c>
      <c r="H9545">
        <v>0</v>
      </c>
      <c r="I9545">
        <v>0</v>
      </c>
      <c r="J9545">
        <v>0</v>
      </c>
      <c r="K9545">
        <v>0</v>
      </c>
      <c r="L9545">
        <v>0</v>
      </c>
      <c r="M9545" t="s">
        <v>7187</v>
      </c>
    </row>
    <row r="9546" spans="1:13">
      <c r="A9546" s="13">
        <f t="shared" si="149"/>
        <v>11</v>
      </c>
      <c r="B9546">
        <v>3015718</v>
      </c>
      <c r="C9546">
        <v>1400</v>
      </c>
      <c r="D9546">
        <v>1500</v>
      </c>
      <c r="E9546"/>
      <c r="F9546" t="s">
        <v>253</v>
      </c>
      <c r="G9546">
        <v>11</v>
      </c>
      <c r="H9546">
        <v>0</v>
      </c>
      <c r="I9546">
        <v>0</v>
      </c>
      <c r="J9546">
        <v>0</v>
      </c>
      <c r="K9546">
        <v>0</v>
      </c>
      <c r="L9546">
        <v>0</v>
      </c>
      <c r="M9546" t="s">
        <v>7188</v>
      </c>
    </row>
    <row r="9547" spans="1:13">
      <c r="A9547" s="13">
        <f t="shared" si="149"/>
        <v>24</v>
      </c>
      <c r="B9547">
        <v>3015719</v>
      </c>
      <c r="C9547">
        <v>1400</v>
      </c>
      <c r="D9547">
        <v>1500</v>
      </c>
      <c r="E9547"/>
      <c r="F9547" t="s">
        <v>253</v>
      </c>
      <c r="G9547">
        <v>24</v>
      </c>
      <c r="H9547">
        <v>0</v>
      </c>
      <c r="I9547">
        <v>0</v>
      </c>
      <c r="J9547">
        <v>0</v>
      </c>
      <c r="K9547">
        <v>0</v>
      </c>
      <c r="L9547">
        <v>0</v>
      </c>
      <c r="M9547" t="s">
        <v>7189</v>
      </c>
    </row>
    <row r="9548" spans="1:13">
      <c r="A9548" s="13">
        <f t="shared" si="149"/>
        <v>1</v>
      </c>
      <c r="B9548">
        <v>3015720</v>
      </c>
      <c r="C9548">
        <v>1400</v>
      </c>
      <c r="D9548">
        <v>1500</v>
      </c>
      <c r="E9548"/>
      <c r="F9548" t="s">
        <v>253</v>
      </c>
      <c r="G9548">
        <v>1</v>
      </c>
      <c r="H9548">
        <v>0</v>
      </c>
      <c r="I9548">
        <v>0</v>
      </c>
      <c r="J9548">
        <v>0</v>
      </c>
      <c r="K9548">
        <v>0</v>
      </c>
      <c r="L9548">
        <v>0</v>
      </c>
      <c r="M9548" t="s">
        <v>7190</v>
      </c>
    </row>
    <row r="9549" spans="1:13">
      <c r="A9549" s="13">
        <f t="shared" si="149"/>
        <v>1</v>
      </c>
      <c r="B9549">
        <v>3015721</v>
      </c>
      <c r="C9549">
        <v>1400</v>
      </c>
      <c r="D9549">
        <v>1500</v>
      </c>
      <c r="E9549"/>
      <c r="F9549" t="s">
        <v>253</v>
      </c>
      <c r="G9549">
        <v>1</v>
      </c>
      <c r="H9549">
        <v>0</v>
      </c>
      <c r="I9549">
        <v>0</v>
      </c>
      <c r="J9549">
        <v>0</v>
      </c>
      <c r="K9549">
        <v>0</v>
      </c>
      <c r="L9549">
        <v>0</v>
      </c>
      <c r="M9549" t="s">
        <v>7191</v>
      </c>
    </row>
    <row r="9550" spans="1:13">
      <c r="A9550" s="13">
        <f t="shared" si="149"/>
        <v>1</v>
      </c>
      <c r="B9550">
        <v>3015722</v>
      </c>
      <c r="C9550">
        <v>1400</v>
      </c>
      <c r="D9550">
        <v>1500</v>
      </c>
      <c r="E9550"/>
      <c r="F9550" t="s">
        <v>253</v>
      </c>
      <c r="G9550">
        <v>1</v>
      </c>
      <c r="H9550">
        <v>0</v>
      </c>
      <c r="I9550">
        <v>0</v>
      </c>
      <c r="J9550">
        <v>0</v>
      </c>
      <c r="K9550">
        <v>0</v>
      </c>
      <c r="L9550">
        <v>0</v>
      </c>
      <c r="M9550" t="s">
        <v>7192</v>
      </c>
    </row>
    <row r="9551" spans="1:13">
      <c r="A9551" s="13">
        <f t="shared" si="149"/>
        <v>93</v>
      </c>
      <c r="B9551">
        <v>3015723</v>
      </c>
      <c r="C9551">
        <v>1400</v>
      </c>
      <c r="D9551">
        <v>1500</v>
      </c>
      <c r="E9551"/>
      <c r="F9551" t="s">
        <v>253</v>
      </c>
      <c r="G9551">
        <v>93</v>
      </c>
      <c r="H9551">
        <v>0</v>
      </c>
      <c r="I9551">
        <v>0</v>
      </c>
      <c r="J9551">
        <v>0</v>
      </c>
      <c r="K9551">
        <v>0</v>
      </c>
      <c r="L9551">
        <v>0</v>
      </c>
      <c r="M9551" t="s">
        <v>7184</v>
      </c>
    </row>
    <row r="9552" spans="1:13">
      <c r="A9552" s="13">
        <f t="shared" si="149"/>
        <v>1</v>
      </c>
      <c r="B9552">
        <v>3015724</v>
      </c>
      <c r="C9552">
        <v>1400</v>
      </c>
      <c r="D9552">
        <v>1500</v>
      </c>
      <c r="E9552"/>
      <c r="F9552" t="s">
        <v>253</v>
      </c>
      <c r="G9552">
        <v>1</v>
      </c>
      <c r="H9552">
        <v>0</v>
      </c>
      <c r="I9552">
        <v>0</v>
      </c>
      <c r="J9552">
        <v>0</v>
      </c>
      <c r="K9552">
        <v>0</v>
      </c>
      <c r="L9552">
        <v>0</v>
      </c>
      <c r="M9552" t="s">
        <v>7193</v>
      </c>
    </row>
    <row r="9553" spans="1:13">
      <c r="A9553" s="13">
        <f t="shared" si="149"/>
        <v>35</v>
      </c>
      <c r="B9553">
        <v>3015780</v>
      </c>
      <c r="C9553">
        <v>1380</v>
      </c>
      <c r="D9553">
        <v>1500</v>
      </c>
      <c r="E9553"/>
      <c r="F9553" t="s">
        <v>253</v>
      </c>
      <c r="G9553">
        <v>35</v>
      </c>
      <c r="H9553">
        <v>0</v>
      </c>
      <c r="I9553">
        <v>0</v>
      </c>
      <c r="J9553">
        <v>0</v>
      </c>
      <c r="K9553">
        <v>0</v>
      </c>
      <c r="L9553">
        <v>0</v>
      </c>
      <c r="M9553" t="s">
        <v>7194</v>
      </c>
    </row>
    <row r="9554" spans="1:13">
      <c r="A9554" s="13">
        <f t="shared" si="149"/>
        <v>15</v>
      </c>
      <c r="B9554">
        <v>3015781</v>
      </c>
      <c r="C9554">
        <v>1380</v>
      </c>
      <c r="D9554">
        <v>1500</v>
      </c>
      <c r="E9554"/>
      <c r="F9554" t="s">
        <v>253</v>
      </c>
      <c r="G9554">
        <v>15</v>
      </c>
      <c r="H9554">
        <v>0</v>
      </c>
      <c r="I9554">
        <v>0</v>
      </c>
      <c r="J9554">
        <v>0</v>
      </c>
      <c r="K9554">
        <v>0</v>
      </c>
      <c r="L9554">
        <v>0</v>
      </c>
      <c r="M9554" t="s">
        <v>7195</v>
      </c>
    </row>
    <row r="9555" spans="1:13">
      <c r="A9555" s="13">
        <f t="shared" si="149"/>
        <v>1</v>
      </c>
      <c r="B9555">
        <v>3015782</v>
      </c>
      <c r="C9555">
        <v>1400</v>
      </c>
      <c r="D9555">
        <v>1500</v>
      </c>
      <c r="E9555"/>
      <c r="F9555" t="s">
        <v>253</v>
      </c>
      <c r="G9555">
        <v>1</v>
      </c>
      <c r="H9555">
        <v>0</v>
      </c>
      <c r="I9555">
        <v>0</v>
      </c>
      <c r="J9555">
        <v>0</v>
      </c>
      <c r="K9555">
        <v>0</v>
      </c>
      <c r="L9555">
        <v>0</v>
      </c>
      <c r="M9555" t="s">
        <v>7196</v>
      </c>
    </row>
    <row r="9556" spans="1:13">
      <c r="A9556" s="13">
        <f t="shared" si="149"/>
        <v>3</v>
      </c>
      <c r="B9556">
        <v>3015786</v>
      </c>
      <c r="C9556">
        <v>1380</v>
      </c>
      <c r="D9556">
        <v>1500</v>
      </c>
      <c r="E9556"/>
      <c r="F9556" t="s">
        <v>253</v>
      </c>
      <c r="G9556">
        <v>3</v>
      </c>
      <c r="H9556">
        <v>0</v>
      </c>
      <c r="I9556">
        <v>0</v>
      </c>
      <c r="J9556">
        <v>0</v>
      </c>
      <c r="K9556">
        <v>0</v>
      </c>
      <c r="L9556">
        <v>0</v>
      </c>
      <c r="M9556" t="s">
        <v>7197</v>
      </c>
    </row>
    <row r="9557" spans="1:13">
      <c r="A9557" s="13">
        <f t="shared" si="149"/>
        <v>2</v>
      </c>
      <c r="B9557">
        <v>3015787</v>
      </c>
      <c r="C9557">
        <v>1380</v>
      </c>
      <c r="D9557">
        <v>1500</v>
      </c>
      <c r="E9557"/>
      <c r="F9557" t="s">
        <v>253</v>
      </c>
      <c r="G9557">
        <v>2</v>
      </c>
      <c r="H9557">
        <v>0</v>
      </c>
      <c r="I9557">
        <v>0</v>
      </c>
      <c r="J9557">
        <v>0</v>
      </c>
      <c r="K9557">
        <v>0</v>
      </c>
      <c r="L9557">
        <v>0</v>
      </c>
      <c r="M9557" t="s">
        <v>8093</v>
      </c>
    </row>
    <row r="9558" spans="1:13">
      <c r="A9558" s="13">
        <f t="shared" si="149"/>
        <v>7</v>
      </c>
      <c r="B9558">
        <v>3015788</v>
      </c>
      <c r="C9558">
        <v>1380</v>
      </c>
      <c r="D9558">
        <v>1501</v>
      </c>
      <c r="E9558"/>
      <c r="F9558" t="s">
        <v>253</v>
      </c>
      <c r="G9558">
        <v>7</v>
      </c>
      <c r="H9558">
        <v>0</v>
      </c>
      <c r="I9558">
        <v>0</v>
      </c>
      <c r="J9558">
        <v>0</v>
      </c>
      <c r="K9558">
        <v>0</v>
      </c>
      <c r="L9558">
        <v>0</v>
      </c>
      <c r="M9558" t="s">
        <v>7198</v>
      </c>
    </row>
    <row r="9559" spans="1:13">
      <c r="A9559" s="13">
        <f t="shared" si="149"/>
        <v>1</v>
      </c>
      <c r="B9559">
        <v>3015789</v>
      </c>
      <c r="C9559">
        <v>1380</v>
      </c>
      <c r="D9559">
        <v>1500</v>
      </c>
      <c r="E9559"/>
      <c r="F9559" t="s">
        <v>253</v>
      </c>
      <c r="G9559">
        <v>1</v>
      </c>
      <c r="H9559">
        <v>0</v>
      </c>
      <c r="I9559">
        <v>0</v>
      </c>
      <c r="J9559">
        <v>0</v>
      </c>
      <c r="K9559">
        <v>0</v>
      </c>
      <c r="L9559">
        <v>0</v>
      </c>
      <c r="M9559" t="s">
        <v>8286</v>
      </c>
    </row>
    <row r="9560" spans="1:13">
      <c r="A9560" s="13">
        <f t="shared" si="149"/>
        <v>1</v>
      </c>
      <c r="B9560">
        <v>3015790</v>
      </c>
      <c r="C9560">
        <v>1380</v>
      </c>
      <c r="D9560">
        <v>1500</v>
      </c>
      <c r="E9560"/>
      <c r="F9560" t="s">
        <v>253</v>
      </c>
      <c r="G9560">
        <v>1</v>
      </c>
      <c r="H9560">
        <v>0</v>
      </c>
      <c r="I9560">
        <v>0</v>
      </c>
      <c r="J9560">
        <v>0</v>
      </c>
      <c r="K9560">
        <v>0</v>
      </c>
      <c r="L9560">
        <v>0</v>
      </c>
      <c r="M9560" t="s">
        <v>7199</v>
      </c>
    </row>
    <row r="9561" spans="1:13">
      <c r="A9561" s="13">
        <f t="shared" si="149"/>
        <v>1</v>
      </c>
      <c r="B9561">
        <v>3015791</v>
      </c>
      <c r="C9561">
        <v>1380</v>
      </c>
      <c r="D9561">
        <v>1501</v>
      </c>
      <c r="E9561"/>
      <c r="F9561" t="s">
        <v>253</v>
      </c>
      <c r="G9561">
        <v>1</v>
      </c>
      <c r="H9561">
        <v>0</v>
      </c>
      <c r="I9561">
        <v>0</v>
      </c>
      <c r="J9561">
        <v>0</v>
      </c>
      <c r="K9561">
        <v>0</v>
      </c>
      <c r="L9561">
        <v>0</v>
      </c>
      <c r="M9561" t="s">
        <v>7200</v>
      </c>
    </row>
    <row r="9562" spans="1:13">
      <c r="A9562" s="13">
        <f t="shared" si="149"/>
        <v>1</v>
      </c>
      <c r="B9562">
        <v>3015792</v>
      </c>
      <c r="C9562">
        <v>1380</v>
      </c>
      <c r="D9562">
        <v>1500</v>
      </c>
      <c r="E9562"/>
      <c r="F9562" t="s">
        <v>253</v>
      </c>
      <c r="G9562">
        <v>1</v>
      </c>
      <c r="H9562">
        <v>0</v>
      </c>
      <c r="I9562">
        <v>0</v>
      </c>
      <c r="J9562">
        <v>0</v>
      </c>
      <c r="K9562">
        <v>0</v>
      </c>
      <c r="L9562">
        <v>0</v>
      </c>
      <c r="M9562" t="s">
        <v>7201</v>
      </c>
    </row>
    <row r="9563" spans="1:13">
      <c r="A9563" s="13">
        <f t="shared" si="149"/>
        <v>3</v>
      </c>
      <c r="B9563">
        <v>3015793</v>
      </c>
      <c r="C9563">
        <v>1380</v>
      </c>
      <c r="D9563">
        <v>1500</v>
      </c>
      <c r="E9563"/>
      <c r="F9563" t="s">
        <v>253</v>
      </c>
      <c r="G9563">
        <v>3</v>
      </c>
      <c r="H9563">
        <v>0</v>
      </c>
      <c r="I9563">
        <v>0</v>
      </c>
      <c r="J9563">
        <v>0</v>
      </c>
      <c r="K9563">
        <v>0</v>
      </c>
      <c r="L9563">
        <v>0</v>
      </c>
      <c r="M9563" t="s">
        <v>7202</v>
      </c>
    </row>
    <row r="9564" spans="1:13">
      <c r="A9564" s="13">
        <f t="shared" si="149"/>
        <v>1</v>
      </c>
      <c r="B9564">
        <v>3015794</v>
      </c>
      <c r="C9564">
        <v>1380</v>
      </c>
      <c r="D9564">
        <v>1500</v>
      </c>
      <c r="E9564"/>
      <c r="F9564" t="s">
        <v>253</v>
      </c>
      <c r="G9564">
        <v>1</v>
      </c>
      <c r="H9564">
        <v>0</v>
      </c>
      <c r="I9564">
        <v>0</v>
      </c>
      <c r="J9564">
        <v>0</v>
      </c>
      <c r="K9564">
        <v>0</v>
      </c>
      <c r="L9564">
        <v>0</v>
      </c>
      <c r="M9564" t="s">
        <v>7203</v>
      </c>
    </row>
    <row r="9565" spans="1:13">
      <c r="A9565" s="13">
        <f t="shared" si="149"/>
        <v>8</v>
      </c>
      <c r="B9565">
        <v>3015796</v>
      </c>
      <c r="C9565">
        <v>1380</v>
      </c>
      <c r="D9565">
        <v>1500</v>
      </c>
      <c r="E9565"/>
      <c r="F9565" t="s">
        <v>253</v>
      </c>
      <c r="G9565">
        <v>8</v>
      </c>
      <c r="H9565">
        <v>0</v>
      </c>
      <c r="I9565">
        <v>0</v>
      </c>
      <c r="J9565">
        <v>0</v>
      </c>
      <c r="K9565">
        <v>0</v>
      </c>
      <c r="L9565">
        <v>0</v>
      </c>
      <c r="M9565" t="s">
        <v>8987</v>
      </c>
    </row>
    <row r="9566" spans="1:13">
      <c r="A9566" s="13">
        <f t="shared" si="149"/>
        <v>34</v>
      </c>
      <c r="B9566">
        <v>3015797</v>
      </c>
      <c r="C9566">
        <v>1380</v>
      </c>
      <c r="D9566">
        <v>1500</v>
      </c>
      <c r="E9566"/>
      <c r="F9566" t="s">
        <v>253</v>
      </c>
      <c r="G9566">
        <v>34</v>
      </c>
      <c r="H9566">
        <v>0</v>
      </c>
      <c r="I9566">
        <v>0</v>
      </c>
      <c r="J9566">
        <v>0</v>
      </c>
      <c r="K9566">
        <v>0</v>
      </c>
      <c r="L9566">
        <v>0</v>
      </c>
      <c r="M9566" t="s">
        <v>7702</v>
      </c>
    </row>
    <row r="9567" spans="1:13">
      <c r="A9567" s="13">
        <f t="shared" si="149"/>
        <v>2</v>
      </c>
      <c r="B9567">
        <v>3015798</v>
      </c>
      <c r="C9567">
        <v>1380</v>
      </c>
      <c r="D9567">
        <v>1500</v>
      </c>
      <c r="E9567"/>
      <c r="F9567" t="s">
        <v>253</v>
      </c>
      <c r="G9567">
        <v>2</v>
      </c>
      <c r="H9567">
        <v>0</v>
      </c>
      <c r="I9567">
        <v>0</v>
      </c>
      <c r="J9567">
        <v>0</v>
      </c>
      <c r="K9567">
        <v>0</v>
      </c>
      <c r="L9567">
        <v>0</v>
      </c>
      <c r="M9567" t="s">
        <v>8942</v>
      </c>
    </row>
    <row r="9568" spans="1:13">
      <c r="A9568" s="13">
        <f t="shared" si="149"/>
        <v>1</v>
      </c>
      <c r="B9568">
        <v>3015799</v>
      </c>
      <c r="C9568">
        <v>1380</v>
      </c>
      <c r="D9568">
        <v>1500</v>
      </c>
      <c r="E9568"/>
      <c r="F9568" t="s">
        <v>253</v>
      </c>
      <c r="G9568">
        <v>1</v>
      </c>
      <c r="H9568">
        <v>0</v>
      </c>
      <c r="I9568">
        <v>0</v>
      </c>
      <c r="J9568">
        <v>0</v>
      </c>
      <c r="K9568">
        <v>0</v>
      </c>
      <c r="L9568">
        <v>0</v>
      </c>
      <c r="M9568" t="s">
        <v>7678</v>
      </c>
    </row>
    <row r="9569" spans="1:13">
      <c r="A9569" s="13">
        <f t="shared" si="149"/>
        <v>3</v>
      </c>
      <c r="B9569">
        <v>3015800</v>
      </c>
      <c r="C9569">
        <v>1380</v>
      </c>
      <c r="D9569">
        <v>1500</v>
      </c>
      <c r="E9569"/>
      <c r="F9569" t="s">
        <v>253</v>
      </c>
      <c r="G9569">
        <v>3</v>
      </c>
      <c r="H9569">
        <v>0</v>
      </c>
      <c r="I9569">
        <v>0</v>
      </c>
      <c r="J9569">
        <v>0</v>
      </c>
      <c r="K9569">
        <v>0</v>
      </c>
      <c r="L9569">
        <v>0</v>
      </c>
      <c r="M9569" t="s">
        <v>7603</v>
      </c>
    </row>
    <row r="9570" spans="1:13">
      <c r="A9570" s="13">
        <f t="shared" si="149"/>
        <v>17</v>
      </c>
      <c r="B9570">
        <v>3015801</v>
      </c>
      <c r="C9570">
        <v>1380</v>
      </c>
      <c r="D9570">
        <v>1500</v>
      </c>
      <c r="E9570"/>
      <c r="F9570" t="s">
        <v>253</v>
      </c>
      <c r="G9570">
        <v>17</v>
      </c>
      <c r="H9570">
        <v>0</v>
      </c>
      <c r="I9570">
        <v>0</v>
      </c>
      <c r="J9570">
        <v>0</v>
      </c>
      <c r="K9570">
        <v>0</v>
      </c>
      <c r="L9570">
        <v>0</v>
      </c>
      <c r="M9570" t="s">
        <v>7703</v>
      </c>
    </row>
    <row r="9571" spans="1:13">
      <c r="A9571" s="13">
        <f t="shared" si="149"/>
        <v>6</v>
      </c>
      <c r="B9571">
        <v>3015821</v>
      </c>
      <c r="C9571">
        <v>1380</v>
      </c>
      <c r="D9571">
        <v>1501</v>
      </c>
      <c r="E9571"/>
      <c r="F9571" t="s">
        <v>253</v>
      </c>
      <c r="G9571">
        <v>6</v>
      </c>
      <c r="H9571">
        <v>0</v>
      </c>
      <c r="I9571">
        <v>0</v>
      </c>
      <c r="J9571">
        <v>0</v>
      </c>
      <c r="K9571">
        <v>0</v>
      </c>
      <c r="L9571">
        <v>0</v>
      </c>
      <c r="M9571" t="s">
        <v>7204</v>
      </c>
    </row>
    <row r="9572" spans="1:13">
      <c r="A9572" s="13">
        <f t="shared" si="149"/>
        <v>6</v>
      </c>
      <c r="B9572">
        <v>3015822</v>
      </c>
      <c r="C9572">
        <v>1380</v>
      </c>
      <c r="D9572">
        <v>1501</v>
      </c>
      <c r="E9572"/>
      <c r="F9572" t="s">
        <v>253</v>
      </c>
      <c r="G9572">
        <v>6</v>
      </c>
      <c r="H9572">
        <v>0</v>
      </c>
      <c r="I9572">
        <v>0</v>
      </c>
      <c r="J9572">
        <v>0</v>
      </c>
      <c r="K9572">
        <v>0</v>
      </c>
      <c r="L9572">
        <v>0</v>
      </c>
      <c r="M9572" t="s">
        <v>7205</v>
      </c>
    </row>
    <row r="9573" spans="1:13">
      <c r="A9573" s="13">
        <f t="shared" si="149"/>
        <v>4</v>
      </c>
      <c r="B9573">
        <v>3015823</v>
      </c>
      <c r="C9573">
        <v>1380</v>
      </c>
      <c r="D9573">
        <v>1501</v>
      </c>
      <c r="E9573"/>
      <c r="F9573" t="s">
        <v>253</v>
      </c>
      <c r="G9573">
        <v>4</v>
      </c>
      <c r="H9573">
        <v>0</v>
      </c>
      <c r="I9573">
        <v>0</v>
      </c>
      <c r="J9573">
        <v>0</v>
      </c>
      <c r="K9573">
        <v>0</v>
      </c>
      <c r="L9573">
        <v>0</v>
      </c>
      <c r="M9573" t="s">
        <v>7206</v>
      </c>
    </row>
    <row r="9574" spans="1:13">
      <c r="A9574" s="13">
        <f t="shared" si="149"/>
        <v>3</v>
      </c>
      <c r="B9574">
        <v>3015825</v>
      </c>
      <c r="C9574">
        <v>1380</v>
      </c>
      <c r="D9574">
        <v>1500</v>
      </c>
      <c r="E9574"/>
      <c r="F9574" t="s">
        <v>253</v>
      </c>
      <c r="G9574">
        <v>3</v>
      </c>
      <c r="H9574">
        <v>0</v>
      </c>
      <c r="I9574">
        <v>0</v>
      </c>
      <c r="J9574">
        <v>0</v>
      </c>
      <c r="K9574">
        <v>0</v>
      </c>
      <c r="L9574">
        <v>0</v>
      </c>
      <c r="M9574" t="s">
        <v>7207</v>
      </c>
    </row>
    <row r="9575" spans="1:13">
      <c r="A9575" s="13">
        <f t="shared" si="149"/>
        <v>2</v>
      </c>
      <c r="B9575">
        <v>3015826</v>
      </c>
      <c r="C9575">
        <v>1380</v>
      </c>
      <c r="D9575">
        <v>1501</v>
      </c>
      <c r="E9575"/>
      <c r="F9575" t="s">
        <v>253</v>
      </c>
      <c r="G9575">
        <v>2</v>
      </c>
      <c r="H9575">
        <v>0</v>
      </c>
      <c r="I9575">
        <v>0</v>
      </c>
      <c r="J9575">
        <v>0</v>
      </c>
      <c r="K9575">
        <v>0</v>
      </c>
      <c r="L9575">
        <v>0</v>
      </c>
      <c r="M9575" t="s">
        <v>7208</v>
      </c>
    </row>
    <row r="9576" spans="1:13">
      <c r="A9576" s="13">
        <f t="shared" si="149"/>
        <v>2</v>
      </c>
      <c r="B9576">
        <v>3015827</v>
      </c>
      <c r="C9576">
        <v>1380</v>
      </c>
      <c r="D9576">
        <v>1501</v>
      </c>
      <c r="E9576"/>
      <c r="F9576" t="s">
        <v>253</v>
      </c>
      <c r="G9576">
        <v>2</v>
      </c>
      <c r="H9576">
        <v>0</v>
      </c>
      <c r="I9576">
        <v>0</v>
      </c>
      <c r="J9576">
        <v>0</v>
      </c>
      <c r="K9576">
        <v>0</v>
      </c>
      <c r="L9576">
        <v>0</v>
      </c>
      <c r="M9576" t="s">
        <v>7209</v>
      </c>
    </row>
    <row r="9577" spans="1:13">
      <c r="A9577" s="13">
        <f t="shared" si="149"/>
        <v>2</v>
      </c>
      <c r="B9577">
        <v>3015828</v>
      </c>
      <c r="C9577">
        <v>1380</v>
      </c>
      <c r="D9577">
        <v>1500</v>
      </c>
      <c r="E9577"/>
      <c r="F9577" t="s">
        <v>253</v>
      </c>
      <c r="G9577">
        <v>2</v>
      </c>
      <c r="H9577">
        <v>0</v>
      </c>
      <c r="I9577">
        <v>0</v>
      </c>
      <c r="J9577">
        <v>0</v>
      </c>
      <c r="K9577">
        <v>0</v>
      </c>
      <c r="L9577">
        <v>0</v>
      </c>
      <c r="M9577" t="s">
        <v>7210</v>
      </c>
    </row>
    <row r="9578" spans="1:13">
      <c r="A9578" s="13">
        <f t="shared" si="149"/>
        <v>2</v>
      </c>
      <c r="B9578">
        <v>3015829</v>
      </c>
      <c r="C9578">
        <v>1380</v>
      </c>
      <c r="D9578">
        <v>1501</v>
      </c>
      <c r="E9578"/>
      <c r="F9578" t="s">
        <v>253</v>
      </c>
      <c r="G9578">
        <v>2</v>
      </c>
      <c r="H9578">
        <v>0</v>
      </c>
      <c r="I9578">
        <v>0</v>
      </c>
      <c r="J9578">
        <v>0</v>
      </c>
      <c r="K9578">
        <v>0</v>
      </c>
      <c r="L9578">
        <v>0</v>
      </c>
      <c r="M9578" t="s">
        <v>7211</v>
      </c>
    </row>
    <row r="9579" spans="1:13">
      <c r="A9579" s="13">
        <f t="shared" si="149"/>
        <v>1</v>
      </c>
      <c r="B9579">
        <v>3015830</v>
      </c>
      <c r="C9579">
        <v>1380</v>
      </c>
      <c r="D9579">
        <v>1500</v>
      </c>
      <c r="E9579"/>
      <c r="F9579" t="s">
        <v>253</v>
      </c>
      <c r="G9579">
        <v>1</v>
      </c>
      <c r="H9579">
        <v>0</v>
      </c>
      <c r="I9579">
        <v>0</v>
      </c>
      <c r="J9579">
        <v>0</v>
      </c>
      <c r="K9579">
        <v>0</v>
      </c>
      <c r="L9579">
        <v>0</v>
      </c>
      <c r="M9579" t="s">
        <v>7212</v>
      </c>
    </row>
    <row r="9580" spans="1:13">
      <c r="A9580" s="13">
        <f t="shared" si="149"/>
        <v>1</v>
      </c>
      <c r="B9580">
        <v>3015831</v>
      </c>
      <c r="C9580">
        <v>1380</v>
      </c>
      <c r="D9580">
        <v>1500</v>
      </c>
      <c r="E9580"/>
      <c r="F9580" t="s">
        <v>253</v>
      </c>
      <c r="G9580">
        <v>1</v>
      </c>
      <c r="H9580">
        <v>0</v>
      </c>
      <c r="I9580">
        <v>0</v>
      </c>
      <c r="J9580">
        <v>0</v>
      </c>
      <c r="K9580">
        <v>0</v>
      </c>
      <c r="L9580">
        <v>0</v>
      </c>
      <c r="M9580" t="s">
        <v>7213</v>
      </c>
    </row>
    <row r="9581" spans="1:13">
      <c r="A9581" s="13">
        <f t="shared" si="149"/>
        <v>4</v>
      </c>
      <c r="B9581">
        <v>3015832</v>
      </c>
      <c r="C9581">
        <v>1380</v>
      </c>
      <c r="D9581">
        <v>1500</v>
      </c>
      <c r="E9581"/>
      <c r="F9581" t="s">
        <v>253</v>
      </c>
      <c r="G9581">
        <v>4</v>
      </c>
      <c r="H9581">
        <v>0</v>
      </c>
      <c r="I9581">
        <v>0</v>
      </c>
      <c r="J9581">
        <v>0</v>
      </c>
      <c r="K9581">
        <v>0</v>
      </c>
      <c r="L9581">
        <v>0</v>
      </c>
      <c r="M9581" t="s">
        <v>7214</v>
      </c>
    </row>
    <row r="9582" spans="1:13">
      <c r="A9582" s="13">
        <f t="shared" si="149"/>
        <v>8</v>
      </c>
      <c r="B9582">
        <v>3015838</v>
      </c>
      <c r="C9582">
        <v>1380</v>
      </c>
      <c r="D9582">
        <v>1500</v>
      </c>
      <c r="E9582"/>
      <c r="F9582" t="s">
        <v>253</v>
      </c>
      <c r="G9582">
        <v>8</v>
      </c>
      <c r="H9582">
        <v>0</v>
      </c>
      <c r="I9582">
        <v>0</v>
      </c>
      <c r="J9582">
        <v>0</v>
      </c>
      <c r="K9582">
        <v>0</v>
      </c>
      <c r="L9582">
        <v>0</v>
      </c>
      <c r="M9582" t="s">
        <v>7957</v>
      </c>
    </row>
    <row r="9583" spans="1:13">
      <c r="A9583" s="13">
        <f t="shared" si="149"/>
        <v>1</v>
      </c>
      <c r="B9583">
        <v>3015839</v>
      </c>
      <c r="C9583">
        <v>1380</v>
      </c>
      <c r="D9583">
        <v>1500</v>
      </c>
      <c r="E9583"/>
      <c r="F9583" t="s">
        <v>253</v>
      </c>
      <c r="G9583">
        <v>1</v>
      </c>
      <c r="H9583">
        <v>0</v>
      </c>
      <c r="I9583">
        <v>0</v>
      </c>
      <c r="J9583">
        <v>0</v>
      </c>
      <c r="K9583">
        <v>0</v>
      </c>
      <c r="L9583">
        <v>0</v>
      </c>
      <c r="M9583" t="s">
        <v>7215</v>
      </c>
    </row>
    <row r="9584" spans="1:13">
      <c r="A9584" s="13">
        <f t="shared" si="149"/>
        <v>4</v>
      </c>
      <c r="B9584">
        <v>3015841</v>
      </c>
      <c r="C9584">
        <v>1380</v>
      </c>
      <c r="D9584">
        <v>1500</v>
      </c>
      <c r="E9584"/>
      <c r="F9584" t="s">
        <v>253</v>
      </c>
      <c r="G9584">
        <v>4</v>
      </c>
      <c r="H9584">
        <v>0</v>
      </c>
      <c r="I9584">
        <v>0</v>
      </c>
      <c r="J9584">
        <v>0</v>
      </c>
      <c r="K9584">
        <v>0</v>
      </c>
      <c r="L9584">
        <v>0</v>
      </c>
      <c r="M9584" t="s">
        <v>7216</v>
      </c>
    </row>
    <row r="9585" spans="1:13">
      <c r="A9585" s="13">
        <f t="shared" si="149"/>
        <v>6</v>
      </c>
      <c r="B9585">
        <v>3015842</v>
      </c>
      <c r="C9585">
        <v>1380</v>
      </c>
      <c r="D9585">
        <v>1500</v>
      </c>
      <c r="E9585"/>
      <c r="F9585" t="s">
        <v>253</v>
      </c>
      <c r="G9585">
        <v>6</v>
      </c>
      <c r="H9585">
        <v>0</v>
      </c>
      <c r="I9585">
        <v>0</v>
      </c>
      <c r="J9585">
        <v>0</v>
      </c>
      <c r="K9585">
        <v>0</v>
      </c>
      <c r="L9585">
        <v>0</v>
      </c>
      <c r="M9585" t="s">
        <v>7217</v>
      </c>
    </row>
    <row r="9586" spans="1:13">
      <c r="A9586" s="13">
        <f t="shared" si="149"/>
        <v>14</v>
      </c>
      <c r="B9586">
        <v>3015843</v>
      </c>
      <c r="C9586">
        <v>1380</v>
      </c>
      <c r="D9586">
        <v>1500</v>
      </c>
      <c r="E9586"/>
      <c r="F9586" t="s">
        <v>253</v>
      </c>
      <c r="G9586">
        <v>14</v>
      </c>
      <c r="H9586">
        <v>0</v>
      </c>
      <c r="I9586">
        <v>0</v>
      </c>
      <c r="J9586">
        <v>0</v>
      </c>
      <c r="K9586">
        <v>0</v>
      </c>
      <c r="L9586">
        <v>0</v>
      </c>
      <c r="M9586" t="s">
        <v>7218</v>
      </c>
    </row>
    <row r="9587" spans="1:13">
      <c r="A9587" s="13">
        <f t="shared" si="149"/>
        <v>1</v>
      </c>
      <c r="B9587">
        <v>3015844</v>
      </c>
      <c r="C9587">
        <v>1380</v>
      </c>
      <c r="D9587">
        <v>1501</v>
      </c>
      <c r="E9587"/>
      <c r="F9587" t="s">
        <v>253</v>
      </c>
      <c r="G9587">
        <v>1</v>
      </c>
      <c r="H9587">
        <v>0</v>
      </c>
      <c r="I9587">
        <v>0</v>
      </c>
      <c r="J9587">
        <v>0</v>
      </c>
      <c r="K9587">
        <v>0</v>
      </c>
      <c r="L9587">
        <v>0</v>
      </c>
      <c r="M9587" t="s">
        <v>7219</v>
      </c>
    </row>
    <row r="9588" spans="1:13">
      <c r="A9588" s="13">
        <f t="shared" si="149"/>
        <v>154</v>
      </c>
      <c r="B9588">
        <v>3015845</v>
      </c>
      <c r="C9588">
        <v>1380</v>
      </c>
      <c r="D9588">
        <v>1500</v>
      </c>
      <c r="E9588"/>
      <c r="F9588" t="s">
        <v>253</v>
      </c>
      <c r="G9588">
        <v>154</v>
      </c>
      <c r="H9588">
        <v>0</v>
      </c>
      <c r="I9588">
        <v>0</v>
      </c>
      <c r="J9588">
        <v>0</v>
      </c>
      <c r="K9588">
        <v>0</v>
      </c>
      <c r="L9588">
        <v>0</v>
      </c>
      <c r="M9588" t="s">
        <v>7220</v>
      </c>
    </row>
    <row r="9589" spans="1:13">
      <c r="A9589" s="13">
        <f t="shared" si="149"/>
        <v>1</v>
      </c>
      <c r="B9589">
        <v>3015878</v>
      </c>
      <c r="C9589">
        <v>1380</v>
      </c>
      <c r="D9589">
        <v>1500</v>
      </c>
      <c r="E9589"/>
      <c r="F9589" t="s">
        <v>253</v>
      </c>
      <c r="G9589">
        <v>1</v>
      </c>
      <c r="H9589">
        <v>0</v>
      </c>
      <c r="I9589">
        <v>0</v>
      </c>
      <c r="J9589">
        <v>0</v>
      </c>
      <c r="K9589">
        <v>0</v>
      </c>
      <c r="L9589">
        <v>0</v>
      </c>
      <c r="M9589" t="s">
        <v>9174</v>
      </c>
    </row>
    <row r="9590" spans="1:13">
      <c r="A9590" s="13">
        <f t="shared" si="149"/>
        <v>16</v>
      </c>
      <c r="B9590">
        <v>3015880</v>
      </c>
      <c r="C9590">
        <v>1380</v>
      </c>
      <c r="D9590">
        <v>1501</v>
      </c>
      <c r="E9590"/>
      <c r="F9590" t="s">
        <v>253</v>
      </c>
      <c r="G9590">
        <v>16</v>
      </c>
      <c r="H9590">
        <v>0</v>
      </c>
      <c r="I9590">
        <v>0</v>
      </c>
      <c r="J9590">
        <v>0</v>
      </c>
      <c r="K9590">
        <v>0</v>
      </c>
      <c r="L9590">
        <v>0</v>
      </c>
      <c r="M9590" t="s">
        <v>7221</v>
      </c>
    </row>
    <row r="9591" spans="1:13">
      <c r="A9591" s="13">
        <f t="shared" si="149"/>
        <v>1</v>
      </c>
      <c r="B9591">
        <v>3015881</v>
      </c>
      <c r="C9591">
        <v>1380</v>
      </c>
      <c r="D9591">
        <v>1500</v>
      </c>
      <c r="E9591"/>
      <c r="F9591" t="s">
        <v>253</v>
      </c>
      <c r="G9591">
        <v>1</v>
      </c>
      <c r="H9591">
        <v>0</v>
      </c>
      <c r="I9591">
        <v>0</v>
      </c>
      <c r="J9591">
        <v>0</v>
      </c>
      <c r="K9591">
        <v>0</v>
      </c>
      <c r="L9591">
        <v>0</v>
      </c>
      <c r="M9591" t="s">
        <v>7679</v>
      </c>
    </row>
    <row r="9592" spans="1:13">
      <c r="A9592" s="13">
        <f t="shared" si="149"/>
        <v>1</v>
      </c>
      <c r="B9592">
        <v>3015882</v>
      </c>
      <c r="C9592">
        <v>1380</v>
      </c>
      <c r="D9592">
        <v>1501</v>
      </c>
      <c r="E9592"/>
      <c r="F9592" t="s">
        <v>253</v>
      </c>
      <c r="G9592">
        <v>1</v>
      </c>
      <c r="H9592">
        <v>0</v>
      </c>
      <c r="I9592">
        <v>0</v>
      </c>
      <c r="J9592">
        <v>0</v>
      </c>
      <c r="K9592">
        <v>0</v>
      </c>
      <c r="L9592">
        <v>0</v>
      </c>
      <c r="M9592" t="s">
        <v>7222</v>
      </c>
    </row>
    <row r="9593" spans="1:13">
      <c r="A9593" s="13">
        <f t="shared" si="149"/>
        <v>6</v>
      </c>
      <c r="B9593">
        <v>3015883</v>
      </c>
      <c r="C9593">
        <v>1380</v>
      </c>
      <c r="D9593">
        <v>1501</v>
      </c>
      <c r="E9593"/>
      <c r="F9593" t="s">
        <v>253</v>
      </c>
      <c r="G9593">
        <v>6</v>
      </c>
      <c r="H9593">
        <v>0</v>
      </c>
      <c r="I9593">
        <v>0</v>
      </c>
      <c r="J9593">
        <v>0</v>
      </c>
      <c r="K9593">
        <v>0</v>
      </c>
      <c r="L9593">
        <v>0</v>
      </c>
      <c r="M9593" t="s">
        <v>7223</v>
      </c>
    </row>
    <row r="9594" spans="1:13">
      <c r="A9594" s="13">
        <f t="shared" si="149"/>
        <v>2</v>
      </c>
      <c r="B9594">
        <v>3015885</v>
      </c>
      <c r="C9594">
        <v>1380</v>
      </c>
      <c r="D9594">
        <v>1501</v>
      </c>
      <c r="E9594"/>
      <c r="F9594" t="s">
        <v>253</v>
      </c>
      <c r="G9594">
        <v>2</v>
      </c>
      <c r="H9594">
        <v>0</v>
      </c>
      <c r="I9594">
        <v>0</v>
      </c>
      <c r="J9594">
        <v>0</v>
      </c>
      <c r="K9594">
        <v>0</v>
      </c>
      <c r="L9594">
        <v>0</v>
      </c>
      <c r="M9594" t="s">
        <v>7224</v>
      </c>
    </row>
    <row r="9595" spans="1:13">
      <c r="A9595" s="13">
        <f t="shared" si="149"/>
        <v>2</v>
      </c>
      <c r="B9595">
        <v>3015886</v>
      </c>
      <c r="C9595">
        <v>1380</v>
      </c>
      <c r="D9595">
        <v>1501</v>
      </c>
      <c r="E9595"/>
      <c r="F9595" t="s">
        <v>253</v>
      </c>
      <c r="G9595">
        <v>2</v>
      </c>
      <c r="H9595">
        <v>0</v>
      </c>
      <c r="I9595">
        <v>0</v>
      </c>
      <c r="J9595">
        <v>0</v>
      </c>
      <c r="K9595">
        <v>0</v>
      </c>
      <c r="L9595">
        <v>0</v>
      </c>
      <c r="M9595" t="s">
        <v>7225</v>
      </c>
    </row>
    <row r="9596" spans="1:13">
      <c r="A9596" s="13">
        <f t="shared" si="149"/>
        <v>2</v>
      </c>
      <c r="B9596">
        <v>3015887</v>
      </c>
      <c r="C9596">
        <v>1380</v>
      </c>
      <c r="D9596">
        <v>1501</v>
      </c>
      <c r="E9596"/>
      <c r="F9596" t="s">
        <v>253</v>
      </c>
      <c r="G9596">
        <v>2</v>
      </c>
      <c r="H9596">
        <v>0</v>
      </c>
      <c r="I9596">
        <v>0</v>
      </c>
      <c r="J9596">
        <v>0</v>
      </c>
      <c r="K9596">
        <v>0</v>
      </c>
      <c r="L9596">
        <v>0</v>
      </c>
      <c r="M9596" t="s">
        <v>7226</v>
      </c>
    </row>
    <row r="9597" spans="1:13">
      <c r="A9597" s="13">
        <f t="shared" si="149"/>
        <v>2</v>
      </c>
      <c r="B9597">
        <v>3015888</v>
      </c>
      <c r="C9597">
        <v>1380</v>
      </c>
      <c r="D9597">
        <v>1501</v>
      </c>
      <c r="E9597"/>
      <c r="F9597" t="s">
        <v>253</v>
      </c>
      <c r="G9597">
        <v>2</v>
      </c>
      <c r="H9597">
        <v>0</v>
      </c>
      <c r="I9597">
        <v>0</v>
      </c>
      <c r="J9597">
        <v>0</v>
      </c>
      <c r="K9597">
        <v>0</v>
      </c>
      <c r="L9597">
        <v>0</v>
      </c>
      <c r="M9597" t="s">
        <v>7227</v>
      </c>
    </row>
    <row r="9598" spans="1:13">
      <c r="A9598" s="13">
        <f t="shared" si="149"/>
        <v>2</v>
      </c>
      <c r="B9598">
        <v>3015889</v>
      </c>
      <c r="C9598">
        <v>1380</v>
      </c>
      <c r="D9598">
        <v>1501</v>
      </c>
      <c r="E9598"/>
      <c r="F9598" t="s">
        <v>253</v>
      </c>
      <c r="G9598">
        <v>2</v>
      </c>
      <c r="H9598">
        <v>0</v>
      </c>
      <c r="I9598">
        <v>0</v>
      </c>
      <c r="J9598">
        <v>0</v>
      </c>
      <c r="K9598">
        <v>0</v>
      </c>
      <c r="L9598">
        <v>0</v>
      </c>
      <c r="M9598" t="s">
        <v>7228</v>
      </c>
    </row>
    <row r="9599" spans="1:13">
      <c r="A9599" s="13">
        <f t="shared" si="149"/>
        <v>2</v>
      </c>
      <c r="B9599">
        <v>3015890</v>
      </c>
      <c r="C9599">
        <v>1380</v>
      </c>
      <c r="D9599">
        <v>1501</v>
      </c>
      <c r="E9599"/>
      <c r="F9599" t="s">
        <v>253</v>
      </c>
      <c r="G9599">
        <v>2</v>
      </c>
      <c r="H9599">
        <v>0</v>
      </c>
      <c r="I9599">
        <v>0</v>
      </c>
      <c r="J9599">
        <v>0</v>
      </c>
      <c r="K9599">
        <v>0</v>
      </c>
      <c r="L9599">
        <v>0</v>
      </c>
      <c r="M9599" t="s">
        <v>7229</v>
      </c>
    </row>
    <row r="9600" spans="1:13">
      <c r="A9600" s="13">
        <f t="shared" si="149"/>
        <v>2</v>
      </c>
      <c r="B9600">
        <v>3015892</v>
      </c>
      <c r="C9600">
        <v>1380</v>
      </c>
      <c r="D9600">
        <v>1501</v>
      </c>
      <c r="E9600"/>
      <c r="F9600" t="s">
        <v>253</v>
      </c>
      <c r="G9600">
        <v>2</v>
      </c>
      <c r="H9600">
        <v>0</v>
      </c>
      <c r="I9600">
        <v>0</v>
      </c>
      <c r="J9600">
        <v>0</v>
      </c>
      <c r="K9600">
        <v>0</v>
      </c>
      <c r="L9600">
        <v>0</v>
      </c>
      <c r="M9600" t="s">
        <v>7230</v>
      </c>
    </row>
    <row r="9601" spans="1:13">
      <c r="A9601" s="13">
        <f t="shared" si="149"/>
        <v>2</v>
      </c>
      <c r="B9601">
        <v>3015893</v>
      </c>
      <c r="C9601">
        <v>1380</v>
      </c>
      <c r="D9601">
        <v>1501</v>
      </c>
      <c r="E9601"/>
      <c r="F9601" t="s">
        <v>253</v>
      </c>
      <c r="G9601">
        <v>2</v>
      </c>
      <c r="H9601">
        <v>0</v>
      </c>
      <c r="I9601">
        <v>0</v>
      </c>
      <c r="J9601">
        <v>0</v>
      </c>
      <c r="K9601">
        <v>0</v>
      </c>
      <c r="L9601">
        <v>0</v>
      </c>
      <c r="M9601" t="s">
        <v>7231</v>
      </c>
    </row>
    <row r="9602" spans="1:13">
      <c r="A9602" s="13">
        <f t="shared" si="149"/>
        <v>4</v>
      </c>
      <c r="B9602">
        <v>3015894</v>
      </c>
      <c r="C9602">
        <v>1380</v>
      </c>
      <c r="D9602">
        <v>1500</v>
      </c>
      <c r="E9602"/>
      <c r="F9602" t="s">
        <v>253</v>
      </c>
      <c r="G9602">
        <v>4</v>
      </c>
      <c r="H9602">
        <v>0</v>
      </c>
      <c r="I9602">
        <v>0</v>
      </c>
      <c r="J9602">
        <v>0</v>
      </c>
      <c r="K9602">
        <v>0</v>
      </c>
      <c r="L9602">
        <v>0</v>
      </c>
      <c r="M9602" t="s">
        <v>7232</v>
      </c>
    </row>
    <row r="9603" spans="1:13">
      <c r="A9603" s="13">
        <f t="shared" ref="A9603:A9666" si="150">G9603+H9603+I9603</f>
        <v>4</v>
      </c>
      <c r="B9603">
        <v>3015895</v>
      </c>
      <c r="C9603">
        <v>1380</v>
      </c>
      <c r="D9603">
        <v>1501</v>
      </c>
      <c r="E9603"/>
      <c r="F9603" t="s">
        <v>253</v>
      </c>
      <c r="G9603">
        <v>4</v>
      </c>
      <c r="H9603">
        <v>0</v>
      </c>
      <c r="I9603">
        <v>0</v>
      </c>
      <c r="J9603">
        <v>0</v>
      </c>
      <c r="K9603">
        <v>0</v>
      </c>
      <c r="L9603">
        <v>0</v>
      </c>
      <c r="M9603" t="s">
        <v>7233</v>
      </c>
    </row>
    <row r="9604" spans="1:13">
      <c r="A9604" s="13">
        <f t="shared" si="150"/>
        <v>3</v>
      </c>
      <c r="B9604">
        <v>3015896</v>
      </c>
      <c r="C9604">
        <v>1380</v>
      </c>
      <c r="D9604">
        <v>1500</v>
      </c>
      <c r="E9604"/>
      <c r="F9604" t="s">
        <v>253</v>
      </c>
      <c r="G9604">
        <v>3</v>
      </c>
      <c r="H9604">
        <v>0</v>
      </c>
      <c r="I9604">
        <v>0</v>
      </c>
      <c r="J9604">
        <v>0</v>
      </c>
      <c r="K9604">
        <v>0</v>
      </c>
      <c r="L9604">
        <v>0</v>
      </c>
      <c r="M9604" t="s">
        <v>7234</v>
      </c>
    </row>
    <row r="9605" spans="1:13">
      <c r="A9605" s="13">
        <f t="shared" si="150"/>
        <v>2</v>
      </c>
      <c r="B9605">
        <v>3015897</v>
      </c>
      <c r="C9605">
        <v>1380</v>
      </c>
      <c r="D9605">
        <v>1501</v>
      </c>
      <c r="E9605"/>
      <c r="F9605" t="s">
        <v>253</v>
      </c>
      <c r="G9605">
        <v>2</v>
      </c>
      <c r="H9605">
        <v>0</v>
      </c>
      <c r="I9605">
        <v>0</v>
      </c>
      <c r="J9605">
        <v>0</v>
      </c>
      <c r="K9605">
        <v>0</v>
      </c>
      <c r="L9605">
        <v>0</v>
      </c>
      <c r="M9605" t="s">
        <v>7235</v>
      </c>
    </row>
    <row r="9606" spans="1:13">
      <c r="A9606" s="13">
        <f t="shared" si="150"/>
        <v>2</v>
      </c>
      <c r="B9606">
        <v>3015898</v>
      </c>
      <c r="C9606">
        <v>1380</v>
      </c>
      <c r="D9606">
        <v>1501</v>
      </c>
      <c r="E9606"/>
      <c r="F9606" t="s">
        <v>253</v>
      </c>
      <c r="G9606">
        <v>2</v>
      </c>
      <c r="H9606">
        <v>0</v>
      </c>
      <c r="I9606">
        <v>0</v>
      </c>
      <c r="J9606">
        <v>0</v>
      </c>
      <c r="K9606">
        <v>0</v>
      </c>
      <c r="L9606">
        <v>0</v>
      </c>
      <c r="M9606" t="s">
        <v>7236</v>
      </c>
    </row>
    <row r="9607" spans="1:13">
      <c r="A9607" s="13">
        <f t="shared" si="150"/>
        <v>1</v>
      </c>
      <c r="B9607">
        <v>3015899</v>
      </c>
      <c r="C9607">
        <v>1380</v>
      </c>
      <c r="D9607">
        <v>1500</v>
      </c>
      <c r="E9607"/>
      <c r="F9607" t="s">
        <v>253</v>
      </c>
      <c r="G9607">
        <v>1</v>
      </c>
      <c r="H9607">
        <v>0</v>
      </c>
      <c r="I9607">
        <v>0</v>
      </c>
      <c r="J9607">
        <v>0</v>
      </c>
      <c r="K9607">
        <v>0</v>
      </c>
      <c r="L9607">
        <v>0</v>
      </c>
      <c r="M9607" t="s">
        <v>7704</v>
      </c>
    </row>
    <row r="9608" spans="1:13">
      <c r="A9608" s="13">
        <f t="shared" si="150"/>
        <v>1</v>
      </c>
      <c r="B9608">
        <v>3015900</v>
      </c>
      <c r="C9608">
        <v>1380</v>
      </c>
      <c r="D9608">
        <v>1501</v>
      </c>
      <c r="E9608"/>
      <c r="F9608" t="s">
        <v>253</v>
      </c>
      <c r="G9608">
        <v>1</v>
      </c>
      <c r="H9608">
        <v>0</v>
      </c>
      <c r="I9608">
        <v>0</v>
      </c>
      <c r="J9608">
        <v>0</v>
      </c>
      <c r="K9608">
        <v>0</v>
      </c>
      <c r="L9608">
        <v>0</v>
      </c>
      <c r="M9608" t="s">
        <v>7237</v>
      </c>
    </row>
    <row r="9609" spans="1:13">
      <c r="A9609" s="13">
        <f t="shared" si="150"/>
        <v>3</v>
      </c>
      <c r="B9609">
        <v>3015901</v>
      </c>
      <c r="C9609">
        <v>1380</v>
      </c>
      <c r="D9609">
        <v>1500</v>
      </c>
      <c r="E9609"/>
      <c r="F9609" t="s">
        <v>253</v>
      </c>
      <c r="G9609">
        <v>3</v>
      </c>
      <c r="H9609">
        <v>0</v>
      </c>
      <c r="I9609">
        <v>0</v>
      </c>
      <c r="J9609">
        <v>0</v>
      </c>
      <c r="K9609">
        <v>0</v>
      </c>
      <c r="L9609">
        <v>0</v>
      </c>
      <c r="M9609" t="s">
        <v>7238</v>
      </c>
    </row>
    <row r="9610" spans="1:13">
      <c r="A9610" s="13">
        <f t="shared" si="150"/>
        <v>1</v>
      </c>
      <c r="B9610">
        <v>3015902</v>
      </c>
      <c r="C9610">
        <v>1380</v>
      </c>
      <c r="D9610">
        <v>1500</v>
      </c>
      <c r="E9610"/>
      <c r="F9610" t="s">
        <v>253</v>
      </c>
      <c r="G9610">
        <v>1</v>
      </c>
      <c r="H9610">
        <v>0</v>
      </c>
      <c r="I9610">
        <v>0</v>
      </c>
      <c r="J9610">
        <v>0</v>
      </c>
      <c r="K9610">
        <v>0</v>
      </c>
      <c r="L9610">
        <v>0</v>
      </c>
      <c r="M9610" t="s">
        <v>7239</v>
      </c>
    </row>
    <row r="9611" spans="1:13">
      <c r="A9611" s="13">
        <f t="shared" si="150"/>
        <v>1</v>
      </c>
      <c r="B9611">
        <v>3015903</v>
      </c>
      <c r="C9611">
        <v>1380</v>
      </c>
      <c r="D9611">
        <v>1500</v>
      </c>
      <c r="E9611"/>
      <c r="F9611" t="s">
        <v>253</v>
      </c>
      <c r="G9611">
        <v>1</v>
      </c>
      <c r="H9611">
        <v>0</v>
      </c>
      <c r="I9611">
        <v>0</v>
      </c>
      <c r="J9611">
        <v>0</v>
      </c>
      <c r="K9611">
        <v>0</v>
      </c>
      <c r="L9611">
        <v>0</v>
      </c>
      <c r="M9611" t="s">
        <v>7240</v>
      </c>
    </row>
    <row r="9612" spans="1:13">
      <c r="A9612" s="13">
        <f t="shared" si="150"/>
        <v>11</v>
      </c>
      <c r="B9612">
        <v>3015904</v>
      </c>
      <c r="C9612">
        <v>1380</v>
      </c>
      <c r="D9612">
        <v>1500</v>
      </c>
      <c r="E9612"/>
      <c r="F9612" t="s">
        <v>253</v>
      </c>
      <c r="G9612">
        <v>11</v>
      </c>
      <c r="H9612">
        <v>0</v>
      </c>
      <c r="I9612">
        <v>0</v>
      </c>
      <c r="J9612">
        <v>0</v>
      </c>
      <c r="K9612">
        <v>0</v>
      </c>
      <c r="L9612">
        <v>0</v>
      </c>
      <c r="M9612" t="s">
        <v>7241</v>
      </c>
    </row>
    <row r="9613" spans="1:13">
      <c r="A9613" s="13">
        <f t="shared" si="150"/>
        <v>11</v>
      </c>
      <c r="B9613">
        <v>3015905</v>
      </c>
      <c r="C9613">
        <v>1380</v>
      </c>
      <c r="D9613">
        <v>1500</v>
      </c>
      <c r="E9613"/>
      <c r="F9613" t="s">
        <v>253</v>
      </c>
      <c r="G9613">
        <v>11</v>
      </c>
      <c r="H9613">
        <v>0</v>
      </c>
      <c r="I9613">
        <v>0</v>
      </c>
      <c r="J9613">
        <v>0</v>
      </c>
      <c r="K9613">
        <v>0</v>
      </c>
      <c r="L9613">
        <v>0</v>
      </c>
      <c r="M9613" t="s">
        <v>7242</v>
      </c>
    </row>
    <row r="9614" spans="1:13">
      <c r="A9614" s="13">
        <f t="shared" si="150"/>
        <v>2</v>
      </c>
      <c r="B9614">
        <v>3015906</v>
      </c>
      <c r="C9614">
        <v>1380</v>
      </c>
      <c r="D9614">
        <v>1501</v>
      </c>
      <c r="E9614"/>
      <c r="F9614" t="s">
        <v>253</v>
      </c>
      <c r="G9614">
        <v>2</v>
      </c>
      <c r="H9614">
        <v>0</v>
      </c>
      <c r="I9614">
        <v>0</v>
      </c>
      <c r="J9614">
        <v>0</v>
      </c>
      <c r="K9614">
        <v>0</v>
      </c>
      <c r="L9614">
        <v>0</v>
      </c>
      <c r="M9614" t="s">
        <v>7243</v>
      </c>
    </row>
    <row r="9615" spans="1:13">
      <c r="A9615" s="13">
        <f t="shared" si="150"/>
        <v>2</v>
      </c>
      <c r="B9615">
        <v>3015908</v>
      </c>
      <c r="C9615">
        <v>1380</v>
      </c>
      <c r="D9615">
        <v>1500</v>
      </c>
      <c r="E9615"/>
      <c r="F9615" t="s">
        <v>253</v>
      </c>
      <c r="G9615">
        <v>2</v>
      </c>
      <c r="H9615">
        <v>0</v>
      </c>
      <c r="I9615">
        <v>0</v>
      </c>
      <c r="J9615">
        <v>0</v>
      </c>
      <c r="K9615">
        <v>0</v>
      </c>
      <c r="L9615">
        <v>0</v>
      </c>
      <c r="M9615" t="s">
        <v>7244</v>
      </c>
    </row>
    <row r="9616" spans="1:13">
      <c r="A9616" s="13">
        <f t="shared" si="150"/>
        <v>2</v>
      </c>
      <c r="B9616">
        <v>3015909</v>
      </c>
      <c r="C9616">
        <v>1380</v>
      </c>
      <c r="D9616">
        <v>1501</v>
      </c>
      <c r="E9616"/>
      <c r="F9616" t="s">
        <v>253</v>
      </c>
      <c r="G9616">
        <v>2</v>
      </c>
      <c r="H9616">
        <v>0</v>
      </c>
      <c r="I9616">
        <v>0</v>
      </c>
      <c r="J9616">
        <v>0</v>
      </c>
      <c r="K9616">
        <v>0</v>
      </c>
      <c r="L9616">
        <v>0</v>
      </c>
      <c r="M9616" t="s">
        <v>7245</v>
      </c>
    </row>
    <row r="9617" spans="1:13">
      <c r="A9617" s="13">
        <f t="shared" si="150"/>
        <v>1</v>
      </c>
      <c r="B9617">
        <v>3015910</v>
      </c>
      <c r="C9617">
        <v>1380</v>
      </c>
      <c r="D9617">
        <v>1500</v>
      </c>
      <c r="E9617"/>
      <c r="F9617" t="s">
        <v>253</v>
      </c>
      <c r="G9617">
        <v>1</v>
      </c>
      <c r="H9617">
        <v>0</v>
      </c>
      <c r="I9617">
        <v>0</v>
      </c>
      <c r="J9617">
        <v>0</v>
      </c>
      <c r="K9617">
        <v>0</v>
      </c>
      <c r="L9617">
        <v>0</v>
      </c>
      <c r="M9617" t="s">
        <v>7246</v>
      </c>
    </row>
    <row r="9618" spans="1:13">
      <c r="A9618" s="13">
        <f t="shared" si="150"/>
        <v>1</v>
      </c>
      <c r="B9618">
        <v>3015911</v>
      </c>
      <c r="C9618">
        <v>1380</v>
      </c>
      <c r="D9618">
        <v>1501</v>
      </c>
      <c r="E9618"/>
      <c r="F9618" t="s">
        <v>253</v>
      </c>
      <c r="G9618">
        <v>1</v>
      </c>
      <c r="H9618">
        <v>0</v>
      </c>
      <c r="I9618">
        <v>0</v>
      </c>
      <c r="J9618">
        <v>0</v>
      </c>
      <c r="K9618">
        <v>0</v>
      </c>
      <c r="L9618">
        <v>0</v>
      </c>
      <c r="M9618" t="s">
        <v>7247</v>
      </c>
    </row>
    <row r="9619" spans="1:13">
      <c r="A9619" s="13">
        <f t="shared" si="150"/>
        <v>2</v>
      </c>
      <c r="B9619">
        <v>3015912</v>
      </c>
      <c r="C9619">
        <v>1380</v>
      </c>
      <c r="D9619">
        <v>1501</v>
      </c>
      <c r="E9619"/>
      <c r="F9619" t="s">
        <v>253</v>
      </c>
      <c r="G9619">
        <v>2</v>
      </c>
      <c r="H9619">
        <v>0</v>
      </c>
      <c r="I9619">
        <v>0</v>
      </c>
      <c r="J9619">
        <v>0</v>
      </c>
      <c r="K9619">
        <v>0</v>
      </c>
      <c r="L9619">
        <v>0</v>
      </c>
      <c r="M9619" t="s">
        <v>7248</v>
      </c>
    </row>
    <row r="9620" spans="1:13">
      <c r="A9620" s="13">
        <f t="shared" si="150"/>
        <v>2</v>
      </c>
      <c r="B9620">
        <v>3015913</v>
      </c>
      <c r="C9620">
        <v>1380</v>
      </c>
      <c r="D9620">
        <v>1500</v>
      </c>
      <c r="E9620"/>
      <c r="F9620" t="s">
        <v>253</v>
      </c>
      <c r="G9620">
        <v>2</v>
      </c>
      <c r="H9620">
        <v>0</v>
      </c>
      <c r="I9620">
        <v>0</v>
      </c>
      <c r="J9620">
        <v>0</v>
      </c>
      <c r="K9620">
        <v>0</v>
      </c>
      <c r="L9620">
        <v>0</v>
      </c>
      <c r="M9620" t="s">
        <v>7249</v>
      </c>
    </row>
    <row r="9621" spans="1:13">
      <c r="A9621" s="13">
        <f t="shared" si="150"/>
        <v>1</v>
      </c>
      <c r="B9621">
        <v>3015914</v>
      </c>
      <c r="C9621">
        <v>1380</v>
      </c>
      <c r="D9621">
        <v>1501</v>
      </c>
      <c r="E9621"/>
      <c r="F9621" t="s">
        <v>253</v>
      </c>
      <c r="G9621">
        <v>1</v>
      </c>
      <c r="H9621">
        <v>0</v>
      </c>
      <c r="I9621">
        <v>0</v>
      </c>
      <c r="J9621">
        <v>0</v>
      </c>
      <c r="K9621">
        <v>0</v>
      </c>
      <c r="L9621">
        <v>0</v>
      </c>
      <c r="M9621" t="s">
        <v>7250</v>
      </c>
    </row>
    <row r="9622" spans="1:13">
      <c r="A9622" s="13">
        <f t="shared" si="150"/>
        <v>11</v>
      </c>
      <c r="B9622">
        <v>3015915</v>
      </c>
      <c r="C9622">
        <v>1380</v>
      </c>
      <c r="D9622">
        <v>1500</v>
      </c>
      <c r="E9622"/>
      <c r="F9622" t="s">
        <v>253</v>
      </c>
      <c r="G9622">
        <v>11</v>
      </c>
      <c r="H9622">
        <v>0</v>
      </c>
      <c r="I9622">
        <v>0</v>
      </c>
      <c r="J9622">
        <v>0</v>
      </c>
      <c r="K9622">
        <v>0</v>
      </c>
      <c r="L9622">
        <v>0</v>
      </c>
      <c r="M9622" t="s">
        <v>7251</v>
      </c>
    </row>
    <row r="9623" spans="1:13">
      <c r="A9623" s="13">
        <f t="shared" si="150"/>
        <v>3</v>
      </c>
      <c r="B9623">
        <v>3015916</v>
      </c>
      <c r="C9623">
        <v>1380</v>
      </c>
      <c r="D9623">
        <v>1501</v>
      </c>
      <c r="E9623"/>
      <c r="F9623" t="s">
        <v>253</v>
      </c>
      <c r="G9623">
        <v>3</v>
      </c>
      <c r="H9623">
        <v>0</v>
      </c>
      <c r="I9623">
        <v>0</v>
      </c>
      <c r="J9623">
        <v>0</v>
      </c>
      <c r="K9623">
        <v>0</v>
      </c>
      <c r="L9623">
        <v>0</v>
      </c>
      <c r="M9623" t="s">
        <v>7252</v>
      </c>
    </row>
    <row r="9624" spans="1:13">
      <c r="A9624" s="13">
        <f t="shared" si="150"/>
        <v>2</v>
      </c>
      <c r="B9624">
        <v>3015917</v>
      </c>
      <c r="C9624">
        <v>1380</v>
      </c>
      <c r="D9624">
        <v>1501</v>
      </c>
      <c r="E9624"/>
      <c r="F9624" t="s">
        <v>253</v>
      </c>
      <c r="G9624">
        <v>2</v>
      </c>
      <c r="H9624">
        <v>0</v>
      </c>
      <c r="I9624">
        <v>0</v>
      </c>
      <c r="J9624">
        <v>0</v>
      </c>
      <c r="K9624">
        <v>0</v>
      </c>
      <c r="L9624">
        <v>0</v>
      </c>
      <c r="M9624" t="s">
        <v>7253</v>
      </c>
    </row>
    <row r="9625" spans="1:13">
      <c r="A9625" s="13">
        <f t="shared" si="150"/>
        <v>1</v>
      </c>
      <c r="B9625">
        <v>3016894</v>
      </c>
      <c r="C9625">
        <v>1400</v>
      </c>
      <c r="D9625">
        <v>1500</v>
      </c>
      <c r="E9625"/>
      <c r="F9625" t="s">
        <v>253</v>
      </c>
      <c r="G9625">
        <v>1</v>
      </c>
      <c r="H9625">
        <v>0</v>
      </c>
      <c r="I9625">
        <v>0</v>
      </c>
      <c r="J9625">
        <v>0</v>
      </c>
      <c r="K9625">
        <v>0</v>
      </c>
      <c r="L9625">
        <v>0</v>
      </c>
      <c r="M9625" t="s">
        <v>7254</v>
      </c>
    </row>
    <row r="9626" spans="1:13">
      <c r="A9626" s="13">
        <f t="shared" si="150"/>
        <v>1</v>
      </c>
      <c r="B9626">
        <v>3016895</v>
      </c>
      <c r="C9626">
        <v>1400</v>
      </c>
      <c r="D9626">
        <v>1500</v>
      </c>
      <c r="E9626"/>
      <c r="F9626" t="s">
        <v>253</v>
      </c>
      <c r="G9626">
        <v>1</v>
      </c>
      <c r="H9626">
        <v>0</v>
      </c>
      <c r="I9626">
        <v>0</v>
      </c>
      <c r="J9626">
        <v>0</v>
      </c>
      <c r="K9626">
        <v>0</v>
      </c>
      <c r="L9626">
        <v>0</v>
      </c>
      <c r="M9626" t="s">
        <v>7255</v>
      </c>
    </row>
    <row r="9627" spans="1:13">
      <c r="A9627" s="13">
        <f t="shared" si="150"/>
        <v>1</v>
      </c>
      <c r="B9627">
        <v>3016896</v>
      </c>
      <c r="C9627">
        <v>1400</v>
      </c>
      <c r="D9627">
        <v>1500</v>
      </c>
      <c r="E9627"/>
      <c r="F9627" t="s">
        <v>253</v>
      </c>
      <c r="G9627">
        <v>1</v>
      </c>
      <c r="H9627">
        <v>0</v>
      </c>
      <c r="I9627">
        <v>0</v>
      </c>
      <c r="J9627">
        <v>0</v>
      </c>
      <c r="K9627">
        <v>0</v>
      </c>
      <c r="L9627">
        <v>0</v>
      </c>
      <c r="M9627" t="s">
        <v>7256</v>
      </c>
    </row>
    <row r="9628" spans="1:13">
      <c r="A9628" s="13">
        <f t="shared" si="150"/>
        <v>5</v>
      </c>
      <c r="B9628">
        <v>3016897</v>
      </c>
      <c r="C9628">
        <v>1400</v>
      </c>
      <c r="D9628">
        <v>1500</v>
      </c>
      <c r="E9628"/>
      <c r="F9628" t="s">
        <v>253</v>
      </c>
      <c r="G9628">
        <v>5</v>
      </c>
      <c r="H9628">
        <v>0</v>
      </c>
      <c r="I9628">
        <v>0</v>
      </c>
      <c r="J9628">
        <v>0</v>
      </c>
      <c r="K9628">
        <v>0</v>
      </c>
      <c r="L9628">
        <v>0</v>
      </c>
      <c r="M9628" t="s">
        <v>7257</v>
      </c>
    </row>
    <row r="9629" spans="1:13">
      <c r="A9629" s="13">
        <f t="shared" si="150"/>
        <v>2</v>
      </c>
      <c r="B9629">
        <v>3016898</v>
      </c>
      <c r="C9629">
        <v>1400</v>
      </c>
      <c r="D9629">
        <v>1500</v>
      </c>
      <c r="E9629"/>
      <c r="F9629" t="s">
        <v>253</v>
      </c>
      <c r="G9629">
        <v>2</v>
      </c>
      <c r="H9629">
        <v>0</v>
      </c>
      <c r="I9629">
        <v>0</v>
      </c>
      <c r="J9629">
        <v>0</v>
      </c>
      <c r="K9629">
        <v>0</v>
      </c>
      <c r="L9629">
        <v>0</v>
      </c>
      <c r="M9629" t="s">
        <v>7258</v>
      </c>
    </row>
    <row r="9630" spans="1:13">
      <c r="A9630" s="13">
        <f t="shared" si="150"/>
        <v>2</v>
      </c>
      <c r="B9630">
        <v>3016899</v>
      </c>
      <c r="C9630">
        <v>1400</v>
      </c>
      <c r="D9630">
        <v>1500</v>
      </c>
      <c r="E9630"/>
      <c r="F9630" t="s">
        <v>253</v>
      </c>
      <c r="G9630">
        <v>2</v>
      </c>
      <c r="H9630">
        <v>0</v>
      </c>
      <c r="I9630">
        <v>0</v>
      </c>
      <c r="J9630">
        <v>0</v>
      </c>
      <c r="K9630">
        <v>0</v>
      </c>
      <c r="L9630">
        <v>0</v>
      </c>
      <c r="M9630" t="s">
        <v>7259</v>
      </c>
    </row>
    <row r="9631" spans="1:13">
      <c r="A9631" s="13">
        <f t="shared" si="150"/>
        <v>5</v>
      </c>
      <c r="B9631">
        <v>3016900</v>
      </c>
      <c r="C9631">
        <v>1400</v>
      </c>
      <c r="D9631">
        <v>1500</v>
      </c>
      <c r="E9631"/>
      <c r="F9631" t="s">
        <v>253</v>
      </c>
      <c r="G9631">
        <v>5</v>
      </c>
      <c r="H9631">
        <v>0</v>
      </c>
      <c r="I9631">
        <v>0</v>
      </c>
      <c r="J9631">
        <v>0</v>
      </c>
      <c r="K9631">
        <v>0</v>
      </c>
      <c r="L9631">
        <v>0</v>
      </c>
      <c r="M9631" t="s">
        <v>8300</v>
      </c>
    </row>
    <row r="9632" spans="1:13">
      <c r="A9632" s="13">
        <f t="shared" si="150"/>
        <v>1</v>
      </c>
      <c r="B9632">
        <v>3016901</v>
      </c>
      <c r="C9632">
        <v>1400</v>
      </c>
      <c r="D9632">
        <v>1500</v>
      </c>
      <c r="E9632"/>
      <c r="F9632" t="s">
        <v>253</v>
      </c>
      <c r="G9632">
        <v>1</v>
      </c>
      <c r="H9632">
        <v>0</v>
      </c>
      <c r="I9632">
        <v>0</v>
      </c>
      <c r="J9632">
        <v>0</v>
      </c>
      <c r="K9632">
        <v>0</v>
      </c>
      <c r="L9632">
        <v>0</v>
      </c>
      <c r="M9632" t="s">
        <v>7260</v>
      </c>
    </row>
    <row r="9633" spans="1:13">
      <c r="A9633" s="13">
        <f t="shared" si="150"/>
        <v>2</v>
      </c>
      <c r="B9633">
        <v>3016902</v>
      </c>
      <c r="C9633">
        <v>1400</v>
      </c>
      <c r="D9633">
        <v>1500</v>
      </c>
      <c r="E9633"/>
      <c r="F9633" t="s">
        <v>253</v>
      </c>
      <c r="G9633">
        <v>2</v>
      </c>
      <c r="H9633">
        <v>0</v>
      </c>
      <c r="I9633">
        <v>0</v>
      </c>
      <c r="J9633">
        <v>0</v>
      </c>
      <c r="K9633">
        <v>0</v>
      </c>
      <c r="L9633">
        <v>0</v>
      </c>
      <c r="M9633" t="s">
        <v>7261</v>
      </c>
    </row>
    <row r="9634" spans="1:13">
      <c r="A9634" s="13">
        <f t="shared" si="150"/>
        <v>1</v>
      </c>
      <c r="B9634">
        <v>3016903</v>
      </c>
      <c r="C9634">
        <v>1400</v>
      </c>
      <c r="D9634">
        <v>1500</v>
      </c>
      <c r="E9634"/>
      <c r="F9634" t="s">
        <v>253</v>
      </c>
      <c r="G9634">
        <v>1</v>
      </c>
      <c r="H9634">
        <v>0</v>
      </c>
      <c r="I9634">
        <v>0</v>
      </c>
      <c r="J9634">
        <v>0</v>
      </c>
      <c r="K9634">
        <v>0</v>
      </c>
      <c r="L9634">
        <v>0</v>
      </c>
      <c r="M9634" t="s">
        <v>7262</v>
      </c>
    </row>
    <row r="9635" spans="1:13">
      <c r="A9635" s="13">
        <f t="shared" si="150"/>
        <v>1</v>
      </c>
      <c r="B9635">
        <v>3016904</v>
      </c>
      <c r="C9635">
        <v>1400</v>
      </c>
      <c r="D9635">
        <v>1500</v>
      </c>
      <c r="E9635"/>
      <c r="F9635" t="s">
        <v>253</v>
      </c>
      <c r="G9635">
        <v>1</v>
      </c>
      <c r="H9635">
        <v>0</v>
      </c>
      <c r="I9635">
        <v>0</v>
      </c>
      <c r="J9635">
        <v>0</v>
      </c>
      <c r="K9635">
        <v>0</v>
      </c>
      <c r="L9635">
        <v>0</v>
      </c>
      <c r="M9635" t="s">
        <v>7263</v>
      </c>
    </row>
    <row r="9636" spans="1:13">
      <c r="A9636" s="13">
        <f t="shared" si="150"/>
        <v>1</v>
      </c>
      <c r="B9636">
        <v>3016905</v>
      </c>
      <c r="C9636">
        <v>1400</v>
      </c>
      <c r="D9636">
        <v>1500</v>
      </c>
      <c r="E9636"/>
      <c r="F9636" t="s">
        <v>253</v>
      </c>
      <c r="G9636">
        <v>1</v>
      </c>
      <c r="H9636">
        <v>0</v>
      </c>
      <c r="I9636">
        <v>0</v>
      </c>
      <c r="J9636">
        <v>0</v>
      </c>
      <c r="K9636">
        <v>0</v>
      </c>
      <c r="L9636">
        <v>0</v>
      </c>
      <c r="M9636" t="s">
        <v>7264</v>
      </c>
    </row>
    <row r="9637" spans="1:13">
      <c r="A9637" s="13">
        <f t="shared" si="150"/>
        <v>1</v>
      </c>
      <c r="B9637">
        <v>3016907</v>
      </c>
      <c r="C9637">
        <v>1400</v>
      </c>
      <c r="D9637">
        <v>1500</v>
      </c>
      <c r="E9637"/>
      <c r="F9637" t="s">
        <v>253</v>
      </c>
      <c r="G9637">
        <v>1</v>
      </c>
      <c r="H9637">
        <v>0</v>
      </c>
      <c r="I9637">
        <v>0</v>
      </c>
      <c r="J9637">
        <v>0</v>
      </c>
      <c r="K9637">
        <v>0</v>
      </c>
      <c r="L9637">
        <v>0</v>
      </c>
      <c r="M9637" t="s">
        <v>7265</v>
      </c>
    </row>
    <row r="9638" spans="1:13">
      <c r="A9638" s="13">
        <f t="shared" si="150"/>
        <v>1</v>
      </c>
      <c r="B9638">
        <v>3016908</v>
      </c>
      <c r="C9638">
        <v>1400</v>
      </c>
      <c r="D9638">
        <v>1500</v>
      </c>
      <c r="E9638"/>
      <c r="F9638" t="s">
        <v>253</v>
      </c>
      <c r="G9638">
        <v>1</v>
      </c>
      <c r="H9638">
        <v>0</v>
      </c>
      <c r="I9638">
        <v>0</v>
      </c>
      <c r="J9638">
        <v>0</v>
      </c>
      <c r="K9638">
        <v>0</v>
      </c>
      <c r="L9638">
        <v>0</v>
      </c>
      <c r="M9638" t="s">
        <v>6932</v>
      </c>
    </row>
    <row r="9639" spans="1:13">
      <c r="A9639" s="13">
        <f t="shared" si="150"/>
        <v>1</v>
      </c>
      <c r="B9639">
        <v>3016909</v>
      </c>
      <c r="C9639">
        <v>1400</v>
      </c>
      <c r="D9639">
        <v>1500</v>
      </c>
      <c r="E9639"/>
      <c r="F9639" t="s">
        <v>253</v>
      </c>
      <c r="G9639">
        <v>1</v>
      </c>
      <c r="H9639">
        <v>0</v>
      </c>
      <c r="I9639">
        <v>0</v>
      </c>
      <c r="J9639">
        <v>0</v>
      </c>
      <c r="K9639">
        <v>0</v>
      </c>
      <c r="L9639">
        <v>0</v>
      </c>
      <c r="M9639" t="s">
        <v>7266</v>
      </c>
    </row>
    <row r="9640" spans="1:13">
      <c r="A9640" s="13">
        <f t="shared" si="150"/>
        <v>1</v>
      </c>
      <c r="B9640">
        <v>3016910</v>
      </c>
      <c r="C9640">
        <v>1400</v>
      </c>
      <c r="D9640">
        <v>1500</v>
      </c>
      <c r="E9640"/>
      <c r="F9640" t="s">
        <v>253</v>
      </c>
      <c r="G9640">
        <v>1</v>
      </c>
      <c r="H9640">
        <v>0</v>
      </c>
      <c r="I9640">
        <v>0</v>
      </c>
      <c r="J9640">
        <v>0</v>
      </c>
      <c r="K9640">
        <v>0</v>
      </c>
      <c r="L9640">
        <v>0</v>
      </c>
      <c r="M9640" t="s">
        <v>7267</v>
      </c>
    </row>
    <row r="9641" spans="1:13">
      <c r="A9641" s="13">
        <f t="shared" si="150"/>
        <v>1</v>
      </c>
      <c r="B9641">
        <v>3016911</v>
      </c>
      <c r="C9641">
        <v>1400</v>
      </c>
      <c r="D9641">
        <v>1500</v>
      </c>
      <c r="E9641"/>
      <c r="F9641" t="s">
        <v>253</v>
      </c>
      <c r="G9641">
        <v>1</v>
      </c>
      <c r="H9641">
        <v>0</v>
      </c>
      <c r="I9641">
        <v>0</v>
      </c>
      <c r="J9641">
        <v>0</v>
      </c>
      <c r="K9641">
        <v>0</v>
      </c>
      <c r="L9641">
        <v>0</v>
      </c>
      <c r="M9641" t="s">
        <v>7268</v>
      </c>
    </row>
    <row r="9642" spans="1:13">
      <c r="A9642" s="13">
        <f t="shared" si="150"/>
        <v>8</v>
      </c>
      <c r="B9642">
        <v>3016912</v>
      </c>
      <c r="C9642">
        <v>1400</v>
      </c>
      <c r="D9642">
        <v>1500</v>
      </c>
      <c r="E9642"/>
      <c r="F9642" t="s">
        <v>253</v>
      </c>
      <c r="G9642">
        <v>8</v>
      </c>
      <c r="H9642">
        <v>0</v>
      </c>
      <c r="I9642">
        <v>0</v>
      </c>
      <c r="J9642">
        <v>0</v>
      </c>
      <c r="K9642">
        <v>0</v>
      </c>
      <c r="L9642">
        <v>0</v>
      </c>
      <c r="M9642" t="s">
        <v>7269</v>
      </c>
    </row>
    <row r="9643" spans="1:13">
      <c r="A9643" s="13">
        <f t="shared" si="150"/>
        <v>558</v>
      </c>
      <c r="B9643">
        <v>3016913</v>
      </c>
      <c r="C9643">
        <v>1400</v>
      </c>
      <c r="D9643">
        <v>1500</v>
      </c>
      <c r="E9643"/>
      <c r="F9643" t="s">
        <v>253</v>
      </c>
      <c r="G9643">
        <v>558</v>
      </c>
      <c r="H9643">
        <v>0</v>
      </c>
      <c r="I9643">
        <v>0</v>
      </c>
      <c r="J9643">
        <v>0</v>
      </c>
      <c r="K9643">
        <v>0</v>
      </c>
      <c r="L9643">
        <v>0</v>
      </c>
      <c r="M9643" t="s">
        <v>7270</v>
      </c>
    </row>
    <row r="9644" spans="1:13">
      <c r="A9644" s="13">
        <f t="shared" si="150"/>
        <v>4</v>
      </c>
      <c r="B9644">
        <v>3016917</v>
      </c>
      <c r="C9644">
        <v>1380</v>
      </c>
      <c r="D9644">
        <v>1501</v>
      </c>
      <c r="E9644"/>
      <c r="F9644" t="s">
        <v>253</v>
      </c>
      <c r="G9644">
        <v>4</v>
      </c>
      <c r="H9644">
        <v>0</v>
      </c>
      <c r="I9644">
        <v>0</v>
      </c>
      <c r="J9644">
        <v>0</v>
      </c>
      <c r="K9644">
        <v>0</v>
      </c>
      <c r="L9644">
        <v>0</v>
      </c>
      <c r="M9644" t="s">
        <v>7271</v>
      </c>
    </row>
    <row r="9645" spans="1:13">
      <c r="A9645" s="13">
        <f t="shared" si="150"/>
        <v>1</v>
      </c>
      <c r="B9645">
        <v>3016918</v>
      </c>
      <c r="C9645">
        <v>1380</v>
      </c>
      <c r="D9645">
        <v>1501</v>
      </c>
      <c r="E9645"/>
      <c r="F9645" t="s">
        <v>253</v>
      </c>
      <c r="G9645">
        <v>1</v>
      </c>
      <c r="H9645">
        <v>0</v>
      </c>
      <c r="I9645">
        <v>0</v>
      </c>
      <c r="J9645">
        <v>0</v>
      </c>
      <c r="K9645">
        <v>0</v>
      </c>
      <c r="L9645">
        <v>0</v>
      </c>
      <c r="M9645" t="s">
        <v>7272</v>
      </c>
    </row>
    <row r="9646" spans="1:13">
      <c r="A9646" s="13">
        <f t="shared" si="150"/>
        <v>6</v>
      </c>
      <c r="B9646">
        <v>3016919</v>
      </c>
      <c r="C9646">
        <v>1380</v>
      </c>
      <c r="D9646">
        <v>1501</v>
      </c>
      <c r="E9646"/>
      <c r="F9646" t="s">
        <v>253</v>
      </c>
      <c r="G9646">
        <v>6</v>
      </c>
      <c r="H9646">
        <v>0</v>
      </c>
      <c r="I9646">
        <v>0</v>
      </c>
      <c r="J9646">
        <v>0</v>
      </c>
      <c r="K9646">
        <v>0</v>
      </c>
      <c r="L9646">
        <v>0</v>
      </c>
      <c r="M9646" t="s">
        <v>7273</v>
      </c>
    </row>
    <row r="9647" spans="1:13">
      <c r="A9647" s="13">
        <f t="shared" si="150"/>
        <v>1</v>
      </c>
      <c r="B9647">
        <v>3016920</v>
      </c>
      <c r="C9647">
        <v>1380</v>
      </c>
      <c r="D9647">
        <v>1501</v>
      </c>
      <c r="E9647"/>
      <c r="F9647" t="s">
        <v>253</v>
      </c>
      <c r="G9647">
        <v>1</v>
      </c>
      <c r="H9647">
        <v>0</v>
      </c>
      <c r="I9647">
        <v>0</v>
      </c>
      <c r="J9647">
        <v>0</v>
      </c>
      <c r="K9647">
        <v>0</v>
      </c>
      <c r="L9647">
        <v>0</v>
      </c>
      <c r="M9647" t="s">
        <v>7274</v>
      </c>
    </row>
    <row r="9648" spans="1:13">
      <c r="A9648" s="13">
        <f t="shared" si="150"/>
        <v>1</v>
      </c>
      <c r="B9648">
        <v>3016921</v>
      </c>
      <c r="C9648">
        <v>1380</v>
      </c>
      <c r="D9648">
        <v>1501</v>
      </c>
      <c r="E9648"/>
      <c r="F9648" t="s">
        <v>253</v>
      </c>
      <c r="G9648">
        <v>1</v>
      </c>
      <c r="H9648">
        <v>0</v>
      </c>
      <c r="I9648">
        <v>0</v>
      </c>
      <c r="J9648">
        <v>0</v>
      </c>
      <c r="K9648">
        <v>0</v>
      </c>
      <c r="L9648">
        <v>0</v>
      </c>
      <c r="M9648" t="s">
        <v>7275</v>
      </c>
    </row>
    <row r="9649" spans="1:13">
      <c r="A9649" s="13">
        <f t="shared" si="150"/>
        <v>1</v>
      </c>
      <c r="B9649">
        <v>3016922</v>
      </c>
      <c r="C9649">
        <v>1380</v>
      </c>
      <c r="D9649">
        <v>1500</v>
      </c>
      <c r="E9649"/>
      <c r="F9649" t="s">
        <v>253</v>
      </c>
      <c r="G9649">
        <v>1</v>
      </c>
      <c r="H9649">
        <v>0</v>
      </c>
      <c r="I9649">
        <v>0</v>
      </c>
      <c r="J9649">
        <v>0</v>
      </c>
      <c r="K9649">
        <v>0</v>
      </c>
      <c r="L9649">
        <v>0</v>
      </c>
      <c r="M9649" t="s">
        <v>7276</v>
      </c>
    </row>
    <row r="9650" spans="1:13">
      <c r="A9650" s="13">
        <f t="shared" si="150"/>
        <v>1</v>
      </c>
      <c r="B9650">
        <v>3016923</v>
      </c>
      <c r="C9650">
        <v>1380</v>
      </c>
      <c r="D9650">
        <v>1501</v>
      </c>
      <c r="E9650"/>
      <c r="F9650" t="s">
        <v>253</v>
      </c>
      <c r="G9650">
        <v>1</v>
      </c>
      <c r="H9650">
        <v>0</v>
      </c>
      <c r="I9650">
        <v>0</v>
      </c>
      <c r="J9650">
        <v>0</v>
      </c>
      <c r="K9650">
        <v>0</v>
      </c>
      <c r="L9650">
        <v>0</v>
      </c>
      <c r="M9650" t="s">
        <v>7277</v>
      </c>
    </row>
    <row r="9651" spans="1:13">
      <c r="A9651" s="13">
        <f t="shared" si="150"/>
        <v>1</v>
      </c>
      <c r="B9651">
        <v>3016924</v>
      </c>
      <c r="C9651">
        <v>1380</v>
      </c>
      <c r="D9651">
        <v>1501</v>
      </c>
      <c r="E9651"/>
      <c r="F9651" t="s">
        <v>253</v>
      </c>
      <c r="G9651">
        <v>1</v>
      </c>
      <c r="H9651">
        <v>0</v>
      </c>
      <c r="I9651">
        <v>0</v>
      </c>
      <c r="J9651">
        <v>0</v>
      </c>
      <c r="K9651">
        <v>0</v>
      </c>
      <c r="L9651">
        <v>0</v>
      </c>
      <c r="M9651" t="s">
        <v>7278</v>
      </c>
    </row>
    <row r="9652" spans="1:13">
      <c r="A9652" s="13">
        <f t="shared" si="150"/>
        <v>1</v>
      </c>
      <c r="B9652">
        <v>3016925</v>
      </c>
      <c r="C9652">
        <v>1380</v>
      </c>
      <c r="D9652">
        <v>1501</v>
      </c>
      <c r="E9652"/>
      <c r="F9652" t="s">
        <v>253</v>
      </c>
      <c r="G9652">
        <v>1</v>
      </c>
      <c r="H9652">
        <v>0</v>
      </c>
      <c r="I9652">
        <v>0</v>
      </c>
      <c r="J9652">
        <v>0</v>
      </c>
      <c r="K9652">
        <v>0</v>
      </c>
      <c r="L9652">
        <v>0</v>
      </c>
      <c r="M9652" t="s">
        <v>7279</v>
      </c>
    </row>
    <row r="9653" spans="1:13">
      <c r="A9653" s="13">
        <f t="shared" si="150"/>
        <v>1</v>
      </c>
      <c r="B9653">
        <v>3016926</v>
      </c>
      <c r="C9653">
        <v>1380</v>
      </c>
      <c r="D9653">
        <v>1500</v>
      </c>
      <c r="E9653"/>
      <c r="F9653" t="s">
        <v>253</v>
      </c>
      <c r="G9653">
        <v>1</v>
      </c>
      <c r="H9653">
        <v>0</v>
      </c>
      <c r="I9653">
        <v>0</v>
      </c>
      <c r="J9653">
        <v>0</v>
      </c>
      <c r="K9653">
        <v>0</v>
      </c>
      <c r="L9653">
        <v>0</v>
      </c>
      <c r="M9653" t="s">
        <v>8314</v>
      </c>
    </row>
    <row r="9654" spans="1:13">
      <c r="A9654" s="13">
        <f t="shared" si="150"/>
        <v>1</v>
      </c>
      <c r="B9654">
        <v>3016927</v>
      </c>
      <c r="C9654">
        <v>1380</v>
      </c>
      <c r="D9654">
        <v>1500</v>
      </c>
      <c r="E9654"/>
      <c r="F9654" t="s">
        <v>253</v>
      </c>
      <c r="G9654">
        <v>1</v>
      </c>
      <c r="H9654">
        <v>0</v>
      </c>
      <c r="I9654">
        <v>0</v>
      </c>
      <c r="J9654">
        <v>0</v>
      </c>
      <c r="K9654">
        <v>0</v>
      </c>
      <c r="L9654">
        <v>0</v>
      </c>
      <c r="M9654" t="s">
        <v>7280</v>
      </c>
    </row>
    <row r="9655" spans="1:13">
      <c r="A9655" s="13">
        <f t="shared" si="150"/>
        <v>10</v>
      </c>
      <c r="B9655">
        <v>3016936</v>
      </c>
      <c r="C9655">
        <v>1380</v>
      </c>
      <c r="D9655">
        <v>1500</v>
      </c>
      <c r="E9655"/>
      <c r="F9655" t="s">
        <v>253</v>
      </c>
      <c r="G9655">
        <v>10</v>
      </c>
      <c r="H9655">
        <v>0</v>
      </c>
      <c r="I9655">
        <v>0</v>
      </c>
      <c r="J9655">
        <v>0</v>
      </c>
      <c r="K9655">
        <v>0</v>
      </c>
      <c r="L9655">
        <v>0</v>
      </c>
      <c r="M9655" t="s">
        <v>7680</v>
      </c>
    </row>
    <row r="9656" spans="1:13">
      <c r="A9656" s="13">
        <f t="shared" si="150"/>
        <v>9</v>
      </c>
      <c r="B9656">
        <v>3016937</v>
      </c>
      <c r="C9656">
        <v>1380</v>
      </c>
      <c r="D9656">
        <v>1500</v>
      </c>
      <c r="E9656"/>
      <c r="F9656" t="s">
        <v>253</v>
      </c>
      <c r="G9656">
        <v>9</v>
      </c>
      <c r="H9656">
        <v>0</v>
      </c>
      <c r="I9656">
        <v>0</v>
      </c>
      <c r="J9656">
        <v>0</v>
      </c>
      <c r="K9656">
        <v>0</v>
      </c>
      <c r="L9656">
        <v>0</v>
      </c>
      <c r="M9656" t="s">
        <v>7281</v>
      </c>
    </row>
    <row r="9657" spans="1:13">
      <c r="A9657" s="13">
        <f t="shared" si="150"/>
        <v>3</v>
      </c>
      <c r="B9657">
        <v>3016971</v>
      </c>
      <c r="C9657">
        <v>1380</v>
      </c>
      <c r="D9657">
        <v>1500</v>
      </c>
      <c r="E9657"/>
      <c r="F9657" t="s">
        <v>253</v>
      </c>
      <c r="G9657">
        <v>3</v>
      </c>
      <c r="H9657">
        <v>0</v>
      </c>
      <c r="I9657">
        <v>0</v>
      </c>
      <c r="J9657">
        <v>0</v>
      </c>
      <c r="K9657">
        <v>0</v>
      </c>
      <c r="L9657">
        <v>0</v>
      </c>
      <c r="M9657" t="s">
        <v>7282</v>
      </c>
    </row>
    <row r="9658" spans="1:13">
      <c r="A9658" s="13">
        <f t="shared" si="150"/>
        <v>2</v>
      </c>
      <c r="B9658">
        <v>3016972</v>
      </c>
      <c r="C9658">
        <v>1380</v>
      </c>
      <c r="D9658">
        <v>1500</v>
      </c>
      <c r="E9658"/>
      <c r="F9658" t="s">
        <v>253</v>
      </c>
      <c r="G9658">
        <v>2</v>
      </c>
      <c r="H9658">
        <v>0</v>
      </c>
      <c r="I9658">
        <v>0</v>
      </c>
      <c r="J9658">
        <v>0</v>
      </c>
      <c r="K9658">
        <v>0</v>
      </c>
      <c r="L9658">
        <v>0</v>
      </c>
      <c r="M9658" t="s">
        <v>7283</v>
      </c>
    </row>
    <row r="9659" spans="1:13">
      <c r="A9659" s="13">
        <f t="shared" si="150"/>
        <v>4</v>
      </c>
      <c r="B9659">
        <v>3016973</v>
      </c>
      <c r="C9659">
        <v>1380</v>
      </c>
      <c r="D9659">
        <v>1501</v>
      </c>
      <c r="E9659"/>
      <c r="F9659" t="s">
        <v>253</v>
      </c>
      <c r="G9659">
        <v>4</v>
      </c>
      <c r="H9659">
        <v>0</v>
      </c>
      <c r="I9659">
        <v>0</v>
      </c>
      <c r="J9659">
        <v>0</v>
      </c>
      <c r="K9659">
        <v>0</v>
      </c>
      <c r="L9659">
        <v>0</v>
      </c>
      <c r="M9659" t="s">
        <v>7284</v>
      </c>
    </row>
    <row r="9660" spans="1:13">
      <c r="A9660" s="13">
        <f t="shared" si="150"/>
        <v>4</v>
      </c>
      <c r="B9660">
        <v>3016974</v>
      </c>
      <c r="C9660">
        <v>1380</v>
      </c>
      <c r="D9660">
        <v>1501</v>
      </c>
      <c r="E9660"/>
      <c r="F9660" t="s">
        <v>253</v>
      </c>
      <c r="G9660">
        <v>4</v>
      </c>
      <c r="H9660">
        <v>0</v>
      </c>
      <c r="I9660">
        <v>0</v>
      </c>
      <c r="J9660">
        <v>0</v>
      </c>
      <c r="K9660">
        <v>0</v>
      </c>
      <c r="L9660">
        <v>0</v>
      </c>
      <c r="M9660" t="s">
        <v>7285</v>
      </c>
    </row>
    <row r="9661" spans="1:13">
      <c r="A9661" s="13">
        <f t="shared" si="150"/>
        <v>2</v>
      </c>
      <c r="B9661">
        <v>3016975</v>
      </c>
      <c r="C9661">
        <v>1380</v>
      </c>
      <c r="D9661">
        <v>1501</v>
      </c>
      <c r="E9661"/>
      <c r="F9661" t="s">
        <v>253</v>
      </c>
      <c r="G9661">
        <v>2</v>
      </c>
      <c r="H9661">
        <v>0</v>
      </c>
      <c r="I9661">
        <v>0</v>
      </c>
      <c r="J9661">
        <v>0</v>
      </c>
      <c r="K9661">
        <v>0</v>
      </c>
      <c r="L9661">
        <v>0</v>
      </c>
      <c r="M9661" t="s">
        <v>7286</v>
      </c>
    </row>
    <row r="9662" spans="1:13">
      <c r="A9662" s="13">
        <f t="shared" si="150"/>
        <v>6</v>
      </c>
      <c r="B9662">
        <v>3017086</v>
      </c>
      <c r="C9662">
        <v>1400</v>
      </c>
      <c r="D9662">
        <v>1500</v>
      </c>
      <c r="E9662"/>
      <c r="F9662" t="s">
        <v>253</v>
      </c>
      <c r="G9662">
        <v>6</v>
      </c>
      <c r="H9662">
        <v>0</v>
      </c>
      <c r="I9662">
        <v>0</v>
      </c>
      <c r="J9662">
        <v>0</v>
      </c>
      <c r="K9662">
        <v>0</v>
      </c>
      <c r="L9662">
        <v>0</v>
      </c>
      <c r="M9662" t="s">
        <v>7287</v>
      </c>
    </row>
    <row r="9663" spans="1:13">
      <c r="A9663" s="13">
        <f t="shared" si="150"/>
        <v>10</v>
      </c>
      <c r="B9663">
        <v>3017087</v>
      </c>
      <c r="C9663">
        <v>1400</v>
      </c>
      <c r="D9663">
        <v>1500</v>
      </c>
      <c r="E9663"/>
      <c r="F9663" t="s">
        <v>253</v>
      </c>
      <c r="G9663">
        <v>10</v>
      </c>
      <c r="H9663">
        <v>0</v>
      </c>
      <c r="I9663">
        <v>0</v>
      </c>
      <c r="J9663">
        <v>0</v>
      </c>
      <c r="K9663">
        <v>0</v>
      </c>
      <c r="L9663">
        <v>0</v>
      </c>
      <c r="M9663" t="s">
        <v>7288</v>
      </c>
    </row>
    <row r="9664" spans="1:13">
      <c r="A9664" s="13">
        <f t="shared" si="150"/>
        <v>43</v>
      </c>
      <c r="B9664">
        <v>3017089</v>
      </c>
      <c r="C9664">
        <v>1380</v>
      </c>
      <c r="D9664">
        <v>1500</v>
      </c>
      <c r="E9664"/>
      <c r="F9664" t="s">
        <v>253</v>
      </c>
      <c r="G9664">
        <v>43</v>
      </c>
      <c r="H9664">
        <v>0</v>
      </c>
      <c r="I9664">
        <v>0</v>
      </c>
      <c r="J9664">
        <v>0</v>
      </c>
      <c r="K9664">
        <v>0</v>
      </c>
      <c r="L9664">
        <v>0</v>
      </c>
      <c r="M9664" t="s">
        <v>7289</v>
      </c>
    </row>
    <row r="9665" spans="1:13">
      <c r="A9665" s="13">
        <f t="shared" si="150"/>
        <v>150</v>
      </c>
      <c r="B9665">
        <v>3017090</v>
      </c>
      <c r="C9665">
        <v>1380</v>
      </c>
      <c r="D9665">
        <v>1500</v>
      </c>
      <c r="E9665"/>
      <c r="F9665" t="s">
        <v>253</v>
      </c>
      <c r="G9665">
        <v>150</v>
      </c>
      <c r="H9665">
        <v>0</v>
      </c>
      <c r="I9665">
        <v>0</v>
      </c>
      <c r="J9665">
        <v>0</v>
      </c>
      <c r="K9665">
        <v>0</v>
      </c>
      <c r="L9665">
        <v>0</v>
      </c>
      <c r="M9665" t="s">
        <v>7290</v>
      </c>
    </row>
    <row r="9666" spans="1:13">
      <c r="A9666" s="13">
        <f t="shared" si="150"/>
        <v>55</v>
      </c>
      <c r="B9666">
        <v>3017091</v>
      </c>
      <c r="C9666">
        <v>1380</v>
      </c>
      <c r="D9666">
        <v>1500</v>
      </c>
      <c r="E9666"/>
      <c r="F9666" t="s">
        <v>253</v>
      </c>
      <c r="G9666">
        <v>55</v>
      </c>
      <c r="H9666">
        <v>0</v>
      </c>
      <c r="I9666">
        <v>0</v>
      </c>
      <c r="J9666">
        <v>0</v>
      </c>
      <c r="K9666">
        <v>0</v>
      </c>
      <c r="L9666">
        <v>0</v>
      </c>
      <c r="M9666" t="s">
        <v>7291</v>
      </c>
    </row>
    <row r="9667" spans="1:13">
      <c r="A9667" s="13">
        <f t="shared" ref="A9667:A9730" si="151">G9667+H9667+I9667</f>
        <v>30</v>
      </c>
      <c r="B9667">
        <v>3017092</v>
      </c>
      <c r="C9667">
        <v>1380</v>
      </c>
      <c r="D9667">
        <v>1500</v>
      </c>
      <c r="E9667"/>
      <c r="F9667" t="s">
        <v>253</v>
      </c>
      <c r="G9667">
        <v>30</v>
      </c>
      <c r="H9667">
        <v>0</v>
      </c>
      <c r="I9667">
        <v>0</v>
      </c>
      <c r="J9667">
        <v>0</v>
      </c>
      <c r="K9667">
        <v>0</v>
      </c>
      <c r="L9667">
        <v>0</v>
      </c>
      <c r="M9667" t="s">
        <v>7292</v>
      </c>
    </row>
    <row r="9668" spans="1:13">
      <c r="A9668" s="13">
        <f t="shared" si="151"/>
        <v>3</v>
      </c>
      <c r="B9668">
        <v>3018453</v>
      </c>
      <c r="C9668">
        <v>1380</v>
      </c>
      <c r="D9668">
        <v>1501</v>
      </c>
      <c r="E9668"/>
      <c r="F9668" t="s">
        <v>253</v>
      </c>
      <c r="G9668">
        <v>3</v>
      </c>
      <c r="H9668">
        <v>0</v>
      </c>
      <c r="I9668">
        <v>0</v>
      </c>
      <c r="J9668">
        <v>0</v>
      </c>
      <c r="K9668">
        <v>0</v>
      </c>
      <c r="L9668">
        <v>0</v>
      </c>
      <c r="M9668" t="s">
        <v>7293</v>
      </c>
    </row>
    <row r="9669" spans="1:13">
      <c r="A9669" s="13">
        <f t="shared" si="151"/>
        <v>6</v>
      </c>
      <c r="B9669">
        <v>3018472</v>
      </c>
      <c r="C9669">
        <v>1380</v>
      </c>
      <c r="D9669">
        <v>1500</v>
      </c>
      <c r="E9669"/>
      <c r="F9669" t="s">
        <v>253</v>
      </c>
      <c r="G9669">
        <v>6</v>
      </c>
      <c r="H9669">
        <v>0</v>
      </c>
      <c r="I9669">
        <v>0</v>
      </c>
      <c r="J9669">
        <v>0</v>
      </c>
      <c r="K9669">
        <v>0</v>
      </c>
      <c r="L9669">
        <v>0</v>
      </c>
      <c r="M9669" t="s">
        <v>7681</v>
      </c>
    </row>
    <row r="9670" spans="1:13">
      <c r="A9670" s="13">
        <f t="shared" si="151"/>
        <v>1</v>
      </c>
      <c r="B9670">
        <v>3018670</v>
      </c>
      <c r="C9670">
        <v>1400</v>
      </c>
      <c r="D9670">
        <v>1500</v>
      </c>
      <c r="E9670"/>
      <c r="F9670" t="s">
        <v>253</v>
      </c>
      <c r="G9670">
        <v>1</v>
      </c>
      <c r="H9670">
        <v>0</v>
      </c>
      <c r="I9670">
        <v>0</v>
      </c>
      <c r="J9670">
        <v>0</v>
      </c>
      <c r="K9670">
        <v>0</v>
      </c>
      <c r="L9670">
        <v>0</v>
      </c>
      <c r="M9670" t="s">
        <v>8301</v>
      </c>
    </row>
    <row r="9671" spans="1:13">
      <c r="A9671" s="13">
        <f t="shared" si="151"/>
        <v>1</v>
      </c>
      <c r="B9671">
        <v>3018671</v>
      </c>
      <c r="C9671">
        <v>1400</v>
      </c>
      <c r="D9671">
        <v>1500</v>
      </c>
      <c r="E9671"/>
      <c r="F9671" t="s">
        <v>253</v>
      </c>
      <c r="G9671">
        <v>1</v>
      </c>
      <c r="H9671">
        <v>0</v>
      </c>
      <c r="I9671">
        <v>0</v>
      </c>
      <c r="J9671">
        <v>0</v>
      </c>
      <c r="K9671">
        <v>0</v>
      </c>
      <c r="L9671">
        <v>0</v>
      </c>
      <c r="M9671" t="s">
        <v>8454</v>
      </c>
    </row>
    <row r="9672" spans="1:13">
      <c r="A9672" s="13">
        <f t="shared" si="151"/>
        <v>1</v>
      </c>
      <c r="B9672">
        <v>3018672</v>
      </c>
      <c r="C9672">
        <v>1400</v>
      </c>
      <c r="D9672">
        <v>1500</v>
      </c>
      <c r="E9672"/>
      <c r="F9672" t="s">
        <v>253</v>
      </c>
      <c r="G9672">
        <v>1</v>
      </c>
      <c r="H9672">
        <v>0</v>
      </c>
      <c r="I9672">
        <v>0</v>
      </c>
      <c r="J9672">
        <v>0</v>
      </c>
      <c r="K9672">
        <v>0</v>
      </c>
      <c r="L9672">
        <v>0</v>
      </c>
      <c r="M9672" t="s">
        <v>7294</v>
      </c>
    </row>
    <row r="9673" spans="1:13">
      <c r="A9673" s="13">
        <f t="shared" si="151"/>
        <v>1</v>
      </c>
      <c r="B9673">
        <v>3018673</v>
      </c>
      <c r="C9673">
        <v>1400</v>
      </c>
      <c r="D9673">
        <v>1500</v>
      </c>
      <c r="E9673"/>
      <c r="F9673" t="s">
        <v>253</v>
      </c>
      <c r="G9673">
        <v>1</v>
      </c>
      <c r="H9673">
        <v>0</v>
      </c>
      <c r="I9673">
        <v>0</v>
      </c>
      <c r="J9673">
        <v>0</v>
      </c>
      <c r="K9673">
        <v>0</v>
      </c>
      <c r="L9673">
        <v>0</v>
      </c>
      <c r="M9673" t="s">
        <v>7295</v>
      </c>
    </row>
    <row r="9674" spans="1:13">
      <c r="A9674" s="13">
        <f t="shared" si="151"/>
        <v>1</v>
      </c>
      <c r="B9674">
        <v>3018674</v>
      </c>
      <c r="C9674">
        <v>1400</v>
      </c>
      <c r="D9674">
        <v>1500</v>
      </c>
      <c r="E9674"/>
      <c r="F9674" t="s">
        <v>253</v>
      </c>
      <c r="G9674">
        <v>1</v>
      </c>
      <c r="H9674">
        <v>0</v>
      </c>
      <c r="I9674">
        <v>0</v>
      </c>
      <c r="J9674">
        <v>0</v>
      </c>
      <c r="K9674">
        <v>0</v>
      </c>
      <c r="L9674">
        <v>0</v>
      </c>
      <c r="M9674" t="s">
        <v>7296</v>
      </c>
    </row>
    <row r="9675" spans="1:13">
      <c r="A9675" s="13">
        <f t="shared" si="151"/>
        <v>1</v>
      </c>
      <c r="B9675">
        <v>3018675</v>
      </c>
      <c r="C9675">
        <v>1400</v>
      </c>
      <c r="D9675">
        <v>1500</v>
      </c>
      <c r="E9675"/>
      <c r="F9675" t="s">
        <v>253</v>
      </c>
      <c r="G9675">
        <v>1</v>
      </c>
      <c r="H9675">
        <v>0</v>
      </c>
      <c r="I9675">
        <v>0</v>
      </c>
      <c r="J9675">
        <v>0</v>
      </c>
      <c r="K9675">
        <v>0</v>
      </c>
      <c r="L9675">
        <v>0</v>
      </c>
      <c r="M9675" t="s">
        <v>7297</v>
      </c>
    </row>
    <row r="9676" spans="1:13">
      <c r="A9676" s="13">
        <f t="shared" si="151"/>
        <v>1</v>
      </c>
      <c r="B9676">
        <v>3018676</v>
      </c>
      <c r="C9676">
        <v>1400</v>
      </c>
      <c r="D9676">
        <v>1500</v>
      </c>
      <c r="E9676"/>
      <c r="F9676" t="s">
        <v>253</v>
      </c>
      <c r="G9676">
        <v>1</v>
      </c>
      <c r="H9676">
        <v>0</v>
      </c>
      <c r="I9676">
        <v>0</v>
      </c>
      <c r="J9676">
        <v>0</v>
      </c>
      <c r="K9676">
        <v>0</v>
      </c>
      <c r="L9676">
        <v>0</v>
      </c>
      <c r="M9676" t="s">
        <v>7298</v>
      </c>
    </row>
    <row r="9677" spans="1:13">
      <c r="A9677" s="13">
        <f t="shared" si="151"/>
        <v>1</v>
      </c>
      <c r="B9677">
        <v>3018677</v>
      </c>
      <c r="C9677">
        <v>1400</v>
      </c>
      <c r="D9677">
        <v>1500</v>
      </c>
      <c r="E9677"/>
      <c r="F9677" t="s">
        <v>253</v>
      </c>
      <c r="G9677">
        <v>1</v>
      </c>
      <c r="H9677">
        <v>0</v>
      </c>
      <c r="I9677">
        <v>0</v>
      </c>
      <c r="J9677">
        <v>0</v>
      </c>
      <c r="K9677">
        <v>0</v>
      </c>
      <c r="L9677">
        <v>0</v>
      </c>
      <c r="M9677" t="s">
        <v>8455</v>
      </c>
    </row>
    <row r="9678" spans="1:13">
      <c r="A9678" s="13">
        <f t="shared" si="151"/>
        <v>1</v>
      </c>
      <c r="B9678">
        <v>3018678</v>
      </c>
      <c r="C9678">
        <v>1400</v>
      </c>
      <c r="D9678">
        <v>1500</v>
      </c>
      <c r="E9678"/>
      <c r="F9678" t="s">
        <v>253</v>
      </c>
      <c r="G9678">
        <v>1</v>
      </c>
      <c r="H9678">
        <v>0</v>
      </c>
      <c r="I9678">
        <v>0</v>
      </c>
      <c r="J9678">
        <v>0</v>
      </c>
      <c r="K9678">
        <v>0</v>
      </c>
      <c r="L9678">
        <v>0</v>
      </c>
      <c r="M9678" t="s">
        <v>8456</v>
      </c>
    </row>
    <row r="9679" spans="1:13">
      <c r="A9679" s="13">
        <f t="shared" si="151"/>
        <v>1</v>
      </c>
      <c r="B9679">
        <v>3018679</v>
      </c>
      <c r="C9679">
        <v>1380</v>
      </c>
      <c r="D9679">
        <v>1501</v>
      </c>
      <c r="E9679"/>
      <c r="F9679" t="s">
        <v>253</v>
      </c>
      <c r="G9679">
        <v>1</v>
      </c>
      <c r="H9679">
        <v>0</v>
      </c>
      <c r="I9679">
        <v>0</v>
      </c>
      <c r="J9679">
        <v>0</v>
      </c>
      <c r="K9679">
        <v>0</v>
      </c>
      <c r="L9679">
        <v>0</v>
      </c>
      <c r="M9679" t="s">
        <v>7299</v>
      </c>
    </row>
    <row r="9680" spans="1:13">
      <c r="A9680" s="13">
        <f t="shared" si="151"/>
        <v>3</v>
      </c>
      <c r="B9680">
        <v>3018680</v>
      </c>
      <c r="C9680">
        <v>1380</v>
      </c>
      <c r="D9680">
        <v>1500</v>
      </c>
      <c r="E9680"/>
      <c r="F9680" t="s">
        <v>253</v>
      </c>
      <c r="G9680">
        <v>3</v>
      </c>
      <c r="H9680">
        <v>0</v>
      </c>
      <c r="I9680">
        <v>0</v>
      </c>
      <c r="J9680">
        <v>0</v>
      </c>
      <c r="K9680">
        <v>0</v>
      </c>
      <c r="L9680">
        <v>0</v>
      </c>
      <c r="M9680" t="s">
        <v>7300</v>
      </c>
    </row>
    <row r="9681" spans="1:13">
      <c r="A9681" s="13">
        <f t="shared" si="151"/>
        <v>1</v>
      </c>
      <c r="B9681">
        <v>3018681</v>
      </c>
      <c r="C9681">
        <v>1380</v>
      </c>
      <c r="D9681">
        <v>1500</v>
      </c>
      <c r="E9681"/>
      <c r="F9681" t="s">
        <v>253</v>
      </c>
      <c r="G9681">
        <v>1</v>
      </c>
      <c r="H9681">
        <v>0</v>
      </c>
      <c r="I9681">
        <v>0</v>
      </c>
      <c r="J9681">
        <v>0</v>
      </c>
      <c r="K9681">
        <v>0</v>
      </c>
      <c r="L9681">
        <v>0</v>
      </c>
      <c r="M9681" t="s">
        <v>7301</v>
      </c>
    </row>
    <row r="9682" spans="1:13">
      <c r="A9682" s="13">
        <f t="shared" si="151"/>
        <v>1</v>
      </c>
      <c r="B9682">
        <v>3018682</v>
      </c>
      <c r="C9682">
        <v>1380</v>
      </c>
      <c r="D9682">
        <v>1500</v>
      </c>
      <c r="E9682"/>
      <c r="F9682" t="s">
        <v>253</v>
      </c>
      <c r="G9682">
        <v>1</v>
      </c>
      <c r="H9682">
        <v>0</v>
      </c>
      <c r="I9682">
        <v>0</v>
      </c>
      <c r="J9682">
        <v>0</v>
      </c>
      <c r="K9682">
        <v>0</v>
      </c>
      <c r="L9682">
        <v>0</v>
      </c>
      <c r="M9682" t="s">
        <v>7302</v>
      </c>
    </row>
    <row r="9683" spans="1:13">
      <c r="A9683" s="13">
        <f t="shared" si="151"/>
        <v>2</v>
      </c>
      <c r="B9683">
        <v>3018683</v>
      </c>
      <c r="C9683">
        <v>1380</v>
      </c>
      <c r="D9683">
        <v>1500</v>
      </c>
      <c r="E9683"/>
      <c r="F9683" t="s">
        <v>253</v>
      </c>
      <c r="G9683">
        <v>2</v>
      </c>
      <c r="H9683">
        <v>0</v>
      </c>
      <c r="I9683">
        <v>0</v>
      </c>
      <c r="J9683">
        <v>0</v>
      </c>
      <c r="K9683">
        <v>0</v>
      </c>
      <c r="L9683">
        <v>0</v>
      </c>
      <c r="M9683" t="s">
        <v>7303</v>
      </c>
    </row>
    <row r="9684" spans="1:13">
      <c r="A9684" s="13">
        <f t="shared" si="151"/>
        <v>2</v>
      </c>
      <c r="B9684">
        <v>3018684</v>
      </c>
      <c r="C9684">
        <v>1380</v>
      </c>
      <c r="D9684">
        <v>1501</v>
      </c>
      <c r="E9684"/>
      <c r="F9684" t="s">
        <v>253</v>
      </c>
      <c r="G9684">
        <v>2</v>
      </c>
      <c r="H9684">
        <v>0</v>
      </c>
      <c r="I9684">
        <v>0</v>
      </c>
      <c r="J9684">
        <v>0</v>
      </c>
      <c r="K9684">
        <v>0</v>
      </c>
      <c r="L9684">
        <v>0</v>
      </c>
      <c r="M9684" t="s">
        <v>7304</v>
      </c>
    </row>
    <row r="9685" spans="1:13">
      <c r="A9685" s="13">
        <f t="shared" si="151"/>
        <v>1</v>
      </c>
      <c r="B9685">
        <v>3018685</v>
      </c>
      <c r="C9685">
        <v>1380</v>
      </c>
      <c r="D9685">
        <v>1501</v>
      </c>
      <c r="E9685"/>
      <c r="F9685" t="s">
        <v>253</v>
      </c>
      <c r="G9685">
        <v>1</v>
      </c>
      <c r="H9685">
        <v>0</v>
      </c>
      <c r="I9685">
        <v>0</v>
      </c>
      <c r="J9685">
        <v>0</v>
      </c>
      <c r="K9685">
        <v>0</v>
      </c>
      <c r="L9685">
        <v>0</v>
      </c>
      <c r="M9685" t="s">
        <v>7305</v>
      </c>
    </row>
    <row r="9686" spans="1:13">
      <c r="A9686" s="13">
        <f t="shared" si="151"/>
        <v>2</v>
      </c>
      <c r="B9686">
        <v>3018686</v>
      </c>
      <c r="C9686">
        <v>1380</v>
      </c>
      <c r="D9686">
        <v>1501</v>
      </c>
      <c r="E9686"/>
      <c r="F9686" t="s">
        <v>253</v>
      </c>
      <c r="G9686">
        <v>2</v>
      </c>
      <c r="H9686">
        <v>0</v>
      </c>
      <c r="I9686">
        <v>0</v>
      </c>
      <c r="J9686">
        <v>0</v>
      </c>
      <c r="K9686">
        <v>0</v>
      </c>
      <c r="L9686">
        <v>0</v>
      </c>
      <c r="M9686" t="s">
        <v>7306</v>
      </c>
    </row>
    <row r="9687" spans="1:13">
      <c r="A9687" s="13">
        <f t="shared" si="151"/>
        <v>1</v>
      </c>
      <c r="B9687">
        <v>3018687</v>
      </c>
      <c r="C9687">
        <v>1380</v>
      </c>
      <c r="D9687">
        <v>1501</v>
      </c>
      <c r="E9687"/>
      <c r="F9687" t="s">
        <v>253</v>
      </c>
      <c r="G9687">
        <v>1</v>
      </c>
      <c r="H9687">
        <v>0</v>
      </c>
      <c r="I9687">
        <v>0</v>
      </c>
      <c r="J9687">
        <v>0</v>
      </c>
      <c r="K9687">
        <v>0</v>
      </c>
      <c r="L9687">
        <v>0</v>
      </c>
      <c r="M9687" t="s">
        <v>7307</v>
      </c>
    </row>
    <row r="9688" spans="1:13">
      <c r="A9688" s="13">
        <f t="shared" si="151"/>
        <v>1</v>
      </c>
      <c r="B9688">
        <v>3018688</v>
      </c>
      <c r="C9688">
        <v>1380</v>
      </c>
      <c r="D9688">
        <v>1500</v>
      </c>
      <c r="E9688"/>
      <c r="F9688" t="s">
        <v>253</v>
      </c>
      <c r="G9688">
        <v>1</v>
      </c>
      <c r="H9688">
        <v>0</v>
      </c>
      <c r="I9688">
        <v>0</v>
      </c>
      <c r="J9688">
        <v>0</v>
      </c>
      <c r="K9688">
        <v>0</v>
      </c>
      <c r="L9688">
        <v>0</v>
      </c>
      <c r="M9688" t="s">
        <v>7308</v>
      </c>
    </row>
    <row r="9689" spans="1:13">
      <c r="A9689" s="13">
        <f t="shared" si="151"/>
        <v>4</v>
      </c>
      <c r="B9689">
        <v>3018689</v>
      </c>
      <c r="C9689">
        <v>1380</v>
      </c>
      <c r="D9689">
        <v>1501</v>
      </c>
      <c r="E9689"/>
      <c r="F9689" t="s">
        <v>253</v>
      </c>
      <c r="G9689">
        <v>4</v>
      </c>
      <c r="H9689">
        <v>0</v>
      </c>
      <c r="I9689">
        <v>0</v>
      </c>
      <c r="J9689">
        <v>0</v>
      </c>
      <c r="K9689">
        <v>0</v>
      </c>
      <c r="L9689">
        <v>0</v>
      </c>
      <c r="M9689" t="s">
        <v>7309</v>
      </c>
    </row>
    <row r="9690" spans="1:13">
      <c r="A9690" s="13">
        <f t="shared" si="151"/>
        <v>1</v>
      </c>
      <c r="B9690">
        <v>3018690</v>
      </c>
      <c r="C9690">
        <v>1380</v>
      </c>
      <c r="D9690">
        <v>1501</v>
      </c>
      <c r="E9690"/>
      <c r="F9690" t="s">
        <v>253</v>
      </c>
      <c r="G9690">
        <v>1</v>
      </c>
      <c r="H9690">
        <v>0</v>
      </c>
      <c r="I9690">
        <v>0</v>
      </c>
      <c r="J9690">
        <v>0</v>
      </c>
      <c r="K9690">
        <v>0</v>
      </c>
      <c r="L9690">
        <v>0</v>
      </c>
      <c r="M9690" t="s">
        <v>7310</v>
      </c>
    </row>
    <row r="9691" spans="1:13">
      <c r="A9691" s="13">
        <f t="shared" si="151"/>
        <v>2</v>
      </c>
      <c r="B9691">
        <v>3018691</v>
      </c>
      <c r="C9691">
        <v>1380</v>
      </c>
      <c r="D9691">
        <v>1501</v>
      </c>
      <c r="E9691"/>
      <c r="F9691" t="s">
        <v>253</v>
      </c>
      <c r="G9691">
        <v>2</v>
      </c>
      <c r="H9691">
        <v>0</v>
      </c>
      <c r="I9691">
        <v>0</v>
      </c>
      <c r="J9691">
        <v>0</v>
      </c>
      <c r="K9691">
        <v>0</v>
      </c>
      <c r="L9691">
        <v>0</v>
      </c>
      <c r="M9691" t="s">
        <v>7311</v>
      </c>
    </row>
    <row r="9692" spans="1:13">
      <c r="A9692" s="13">
        <f t="shared" si="151"/>
        <v>14</v>
      </c>
      <c r="B9692">
        <v>3018692</v>
      </c>
      <c r="C9692">
        <v>1380</v>
      </c>
      <c r="D9692">
        <v>1501</v>
      </c>
      <c r="E9692"/>
      <c r="F9692" t="s">
        <v>253</v>
      </c>
      <c r="G9692">
        <v>14</v>
      </c>
      <c r="H9692">
        <v>0</v>
      </c>
      <c r="I9692">
        <v>0</v>
      </c>
      <c r="J9692">
        <v>0</v>
      </c>
      <c r="K9692">
        <v>0</v>
      </c>
      <c r="L9692">
        <v>0</v>
      </c>
      <c r="M9692" t="s">
        <v>7312</v>
      </c>
    </row>
    <row r="9693" spans="1:13">
      <c r="A9693" s="13">
        <f t="shared" si="151"/>
        <v>2</v>
      </c>
      <c r="B9693">
        <v>3018693</v>
      </c>
      <c r="C9693">
        <v>1380</v>
      </c>
      <c r="D9693">
        <v>1501</v>
      </c>
      <c r="E9693"/>
      <c r="F9693" t="s">
        <v>253</v>
      </c>
      <c r="G9693">
        <v>2</v>
      </c>
      <c r="H9693">
        <v>0</v>
      </c>
      <c r="I9693">
        <v>0</v>
      </c>
      <c r="J9693">
        <v>0</v>
      </c>
      <c r="K9693">
        <v>0</v>
      </c>
      <c r="L9693">
        <v>0</v>
      </c>
      <c r="M9693" t="s">
        <v>7313</v>
      </c>
    </row>
    <row r="9694" spans="1:13">
      <c r="A9694" s="13">
        <f t="shared" si="151"/>
        <v>2</v>
      </c>
      <c r="B9694">
        <v>3018694</v>
      </c>
      <c r="C9694">
        <v>1380</v>
      </c>
      <c r="D9694">
        <v>1501</v>
      </c>
      <c r="E9694"/>
      <c r="F9694" t="s">
        <v>253</v>
      </c>
      <c r="G9694">
        <v>2</v>
      </c>
      <c r="H9694">
        <v>0</v>
      </c>
      <c r="I9694">
        <v>0</v>
      </c>
      <c r="J9694">
        <v>0</v>
      </c>
      <c r="K9694">
        <v>0</v>
      </c>
      <c r="L9694">
        <v>0</v>
      </c>
      <c r="M9694" t="s">
        <v>7314</v>
      </c>
    </row>
    <row r="9695" spans="1:13">
      <c r="A9695" s="13">
        <f t="shared" si="151"/>
        <v>1</v>
      </c>
      <c r="B9695">
        <v>3018695</v>
      </c>
      <c r="C9695">
        <v>1380</v>
      </c>
      <c r="D9695">
        <v>1501</v>
      </c>
      <c r="E9695"/>
      <c r="F9695" t="s">
        <v>253</v>
      </c>
      <c r="G9695">
        <v>1</v>
      </c>
      <c r="H9695">
        <v>0</v>
      </c>
      <c r="I9695">
        <v>0</v>
      </c>
      <c r="J9695">
        <v>0</v>
      </c>
      <c r="K9695">
        <v>0</v>
      </c>
      <c r="L9695">
        <v>0</v>
      </c>
      <c r="M9695" t="s">
        <v>7315</v>
      </c>
    </row>
    <row r="9696" spans="1:13">
      <c r="A9696" s="13">
        <f t="shared" si="151"/>
        <v>1</v>
      </c>
      <c r="B9696">
        <v>3018697</v>
      </c>
      <c r="C9696">
        <v>1380</v>
      </c>
      <c r="D9696">
        <v>1501</v>
      </c>
      <c r="E9696"/>
      <c r="F9696" t="s">
        <v>253</v>
      </c>
      <c r="G9696">
        <v>1</v>
      </c>
      <c r="H9696">
        <v>0</v>
      </c>
      <c r="I9696">
        <v>0</v>
      </c>
      <c r="J9696">
        <v>0</v>
      </c>
      <c r="K9696">
        <v>0</v>
      </c>
      <c r="L9696">
        <v>0</v>
      </c>
      <c r="M9696" t="s">
        <v>7316</v>
      </c>
    </row>
    <row r="9697" spans="1:13">
      <c r="A9697" s="13">
        <f t="shared" si="151"/>
        <v>1</v>
      </c>
      <c r="B9697">
        <v>3018699</v>
      </c>
      <c r="C9697">
        <v>1380</v>
      </c>
      <c r="D9697">
        <v>1501</v>
      </c>
      <c r="E9697"/>
      <c r="F9697" t="s">
        <v>253</v>
      </c>
      <c r="G9697">
        <v>1</v>
      </c>
      <c r="H9697">
        <v>0</v>
      </c>
      <c r="I9697">
        <v>0</v>
      </c>
      <c r="J9697">
        <v>0</v>
      </c>
      <c r="K9697">
        <v>0</v>
      </c>
      <c r="L9697">
        <v>0</v>
      </c>
      <c r="M9697" t="s">
        <v>7317</v>
      </c>
    </row>
    <row r="9698" spans="1:13">
      <c r="A9698" s="13">
        <f t="shared" si="151"/>
        <v>1</v>
      </c>
      <c r="B9698">
        <v>3018700</v>
      </c>
      <c r="C9698">
        <v>1380</v>
      </c>
      <c r="D9698">
        <v>1501</v>
      </c>
      <c r="E9698"/>
      <c r="F9698" t="s">
        <v>253</v>
      </c>
      <c r="G9698">
        <v>1</v>
      </c>
      <c r="H9698">
        <v>0</v>
      </c>
      <c r="I9698">
        <v>0</v>
      </c>
      <c r="J9698">
        <v>0</v>
      </c>
      <c r="K9698">
        <v>0</v>
      </c>
      <c r="L9698">
        <v>0</v>
      </c>
      <c r="M9698" t="s">
        <v>7318</v>
      </c>
    </row>
    <row r="9699" spans="1:13">
      <c r="A9699" s="13">
        <f t="shared" si="151"/>
        <v>4</v>
      </c>
      <c r="B9699">
        <v>3018701</v>
      </c>
      <c r="C9699">
        <v>1380</v>
      </c>
      <c r="D9699">
        <v>1501</v>
      </c>
      <c r="E9699"/>
      <c r="F9699" t="s">
        <v>253</v>
      </c>
      <c r="G9699">
        <v>4</v>
      </c>
      <c r="H9699">
        <v>0</v>
      </c>
      <c r="I9699">
        <v>0</v>
      </c>
      <c r="J9699">
        <v>0</v>
      </c>
      <c r="K9699">
        <v>0</v>
      </c>
      <c r="L9699">
        <v>0</v>
      </c>
      <c r="M9699" t="s">
        <v>7319</v>
      </c>
    </row>
    <row r="9700" spans="1:13">
      <c r="A9700" s="13">
        <f t="shared" si="151"/>
        <v>1</v>
      </c>
      <c r="B9700">
        <v>3018702</v>
      </c>
      <c r="C9700">
        <v>1380</v>
      </c>
      <c r="D9700">
        <v>1501</v>
      </c>
      <c r="E9700"/>
      <c r="F9700" t="s">
        <v>253</v>
      </c>
      <c r="G9700">
        <v>1</v>
      </c>
      <c r="H9700">
        <v>0</v>
      </c>
      <c r="I9700">
        <v>0</v>
      </c>
      <c r="J9700">
        <v>0</v>
      </c>
      <c r="K9700">
        <v>0</v>
      </c>
      <c r="L9700">
        <v>0</v>
      </c>
      <c r="M9700" t="s">
        <v>7320</v>
      </c>
    </row>
    <row r="9701" spans="1:13">
      <c r="A9701" s="13">
        <f t="shared" si="151"/>
        <v>1</v>
      </c>
      <c r="B9701">
        <v>3018703</v>
      </c>
      <c r="C9701">
        <v>1380</v>
      </c>
      <c r="D9701">
        <v>1501</v>
      </c>
      <c r="E9701"/>
      <c r="F9701" t="s">
        <v>253</v>
      </c>
      <c r="G9701">
        <v>1</v>
      </c>
      <c r="H9701">
        <v>0</v>
      </c>
      <c r="I9701">
        <v>0</v>
      </c>
      <c r="J9701">
        <v>0</v>
      </c>
      <c r="K9701">
        <v>0</v>
      </c>
      <c r="L9701">
        <v>0</v>
      </c>
      <c r="M9701" t="s">
        <v>7321</v>
      </c>
    </row>
    <row r="9702" spans="1:13">
      <c r="A9702" s="13">
        <f t="shared" si="151"/>
        <v>2</v>
      </c>
      <c r="B9702">
        <v>3018704</v>
      </c>
      <c r="C9702">
        <v>1380</v>
      </c>
      <c r="D9702">
        <v>1501</v>
      </c>
      <c r="E9702"/>
      <c r="F9702" t="s">
        <v>253</v>
      </c>
      <c r="G9702">
        <v>2</v>
      </c>
      <c r="H9702">
        <v>0</v>
      </c>
      <c r="I9702">
        <v>0</v>
      </c>
      <c r="J9702">
        <v>0</v>
      </c>
      <c r="K9702">
        <v>0</v>
      </c>
      <c r="L9702">
        <v>0</v>
      </c>
      <c r="M9702" t="s">
        <v>7322</v>
      </c>
    </row>
    <row r="9703" spans="1:13">
      <c r="A9703" s="13">
        <f t="shared" si="151"/>
        <v>1</v>
      </c>
      <c r="B9703">
        <v>3018705</v>
      </c>
      <c r="C9703">
        <v>1380</v>
      </c>
      <c r="D9703">
        <v>1501</v>
      </c>
      <c r="E9703"/>
      <c r="F9703" t="s">
        <v>253</v>
      </c>
      <c r="G9703">
        <v>1</v>
      </c>
      <c r="H9703">
        <v>0</v>
      </c>
      <c r="I9703">
        <v>0</v>
      </c>
      <c r="J9703">
        <v>0</v>
      </c>
      <c r="K9703">
        <v>0</v>
      </c>
      <c r="L9703">
        <v>0</v>
      </c>
      <c r="M9703" t="s">
        <v>7323</v>
      </c>
    </row>
    <row r="9704" spans="1:13">
      <c r="A9704" s="13">
        <f t="shared" si="151"/>
        <v>1</v>
      </c>
      <c r="B9704">
        <v>3018707</v>
      </c>
      <c r="C9704">
        <v>1380</v>
      </c>
      <c r="D9704">
        <v>1501</v>
      </c>
      <c r="E9704"/>
      <c r="F9704" t="s">
        <v>253</v>
      </c>
      <c r="G9704">
        <v>1</v>
      </c>
      <c r="H9704">
        <v>0</v>
      </c>
      <c r="I9704">
        <v>0</v>
      </c>
      <c r="J9704">
        <v>0</v>
      </c>
      <c r="K9704">
        <v>0</v>
      </c>
      <c r="L9704">
        <v>0</v>
      </c>
      <c r="M9704" t="s">
        <v>7324</v>
      </c>
    </row>
    <row r="9705" spans="1:13">
      <c r="A9705" s="13">
        <f t="shared" si="151"/>
        <v>2</v>
      </c>
      <c r="B9705">
        <v>3018708</v>
      </c>
      <c r="C9705">
        <v>1380</v>
      </c>
      <c r="D9705">
        <v>1501</v>
      </c>
      <c r="E9705"/>
      <c r="F9705" t="s">
        <v>253</v>
      </c>
      <c r="G9705">
        <v>2</v>
      </c>
      <c r="H9705">
        <v>0</v>
      </c>
      <c r="I9705">
        <v>0</v>
      </c>
      <c r="J9705">
        <v>0</v>
      </c>
      <c r="K9705">
        <v>0</v>
      </c>
      <c r="L9705">
        <v>0</v>
      </c>
      <c r="M9705" t="s">
        <v>7325</v>
      </c>
    </row>
    <row r="9706" spans="1:13">
      <c r="A9706" s="13">
        <f t="shared" si="151"/>
        <v>3</v>
      </c>
      <c r="B9706">
        <v>3018709</v>
      </c>
      <c r="C9706">
        <v>1380</v>
      </c>
      <c r="D9706">
        <v>1501</v>
      </c>
      <c r="E9706"/>
      <c r="F9706" t="s">
        <v>253</v>
      </c>
      <c r="G9706">
        <v>3</v>
      </c>
      <c r="H9706">
        <v>0</v>
      </c>
      <c r="I9706">
        <v>0</v>
      </c>
      <c r="J9706">
        <v>0</v>
      </c>
      <c r="K9706">
        <v>0</v>
      </c>
      <c r="L9706">
        <v>0</v>
      </c>
      <c r="M9706" t="s">
        <v>7326</v>
      </c>
    </row>
    <row r="9707" spans="1:13">
      <c r="A9707" s="13">
        <f t="shared" si="151"/>
        <v>1</v>
      </c>
      <c r="B9707">
        <v>3018710</v>
      </c>
      <c r="C9707">
        <v>1380</v>
      </c>
      <c r="D9707">
        <v>1501</v>
      </c>
      <c r="E9707"/>
      <c r="F9707" t="s">
        <v>253</v>
      </c>
      <c r="G9707">
        <v>1</v>
      </c>
      <c r="H9707">
        <v>0</v>
      </c>
      <c r="I9707">
        <v>0</v>
      </c>
      <c r="J9707">
        <v>0</v>
      </c>
      <c r="K9707">
        <v>0</v>
      </c>
      <c r="L9707">
        <v>0</v>
      </c>
      <c r="M9707" t="s">
        <v>7327</v>
      </c>
    </row>
    <row r="9708" spans="1:13">
      <c r="A9708" s="13">
        <f t="shared" si="151"/>
        <v>1</v>
      </c>
      <c r="B9708">
        <v>3018711</v>
      </c>
      <c r="C9708">
        <v>1380</v>
      </c>
      <c r="D9708">
        <v>1501</v>
      </c>
      <c r="E9708"/>
      <c r="F9708" t="s">
        <v>253</v>
      </c>
      <c r="G9708">
        <v>1</v>
      </c>
      <c r="H9708">
        <v>0</v>
      </c>
      <c r="I9708">
        <v>0</v>
      </c>
      <c r="J9708">
        <v>0</v>
      </c>
      <c r="K9708">
        <v>0</v>
      </c>
      <c r="L9708">
        <v>0</v>
      </c>
      <c r="M9708" t="s">
        <v>7328</v>
      </c>
    </row>
    <row r="9709" spans="1:13">
      <c r="A9709" s="13">
        <f t="shared" si="151"/>
        <v>1</v>
      </c>
      <c r="B9709">
        <v>3018712</v>
      </c>
      <c r="C9709">
        <v>1380</v>
      </c>
      <c r="D9709">
        <v>1501</v>
      </c>
      <c r="E9709"/>
      <c r="F9709" t="s">
        <v>253</v>
      </c>
      <c r="G9709">
        <v>1</v>
      </c>
      <c r="H9709">
        <v>0</v>
      </c>
      <c r="I9709">
        <v>0</v>
      </c>
      <c r="J9709">
        <v>0</v>
      </c>
      <c r="K9709">
        <v>0</v>
      </c>
      <c r="L9709">
        <v>0</v>
      </c>
      <c r="M9709" t="s">
        <v>7329</v>
      </c>
    </row>
    <row r="9710" spans="1:13">
      <c r="A9710" s="13">
        <f t="shared" si="151"/>
        <v>2</v>
      </c>
      <c r="B9710">
        <v>3018713</v>
      </c>
      <c r="C9710">
        <v>1380</v>
      </c>
      <c r="D9710">
        <v>1501</v>
      </c>
      <c r="E9710"/>
      <c r="F9710" t="s">
        <v>253</v>
      </c>
      <c r="G9710">
        <v>2</v>
      </c>
      <c r="H9710">
        <v>0</v>
      </c>
      <c r="I9710">
        <v>0</v>
      </c>
      <c r="J9710">
        <v>0</v>
      </c>
      <c r="K9710">
        <v>0</v>
      </c>
      <c r="L9710">
        <v>0</v>
      </c>
      <c r="M9710" t="s">
        <v>7330</v>
      </c>
    </row>
    <row r="9711" spans="1:13">
      <c r="A9711" s="13">
        <f t="shared" si="151"/>
        <v>2</v>
      </c>
      <c r="B9711">
        <v>3018714</v>
      </c>
      <c r="C9711">
        <v>1380</v>
      </c>
      <c r="D9711">
        <v>1501</v>
      </c>
      <c r="E9711"/>
      <c r="F9711" t="s">
        <v>253</v>
      </c>
      <c r="G9711">
        <v>2</v>
      </c>
      <c r="H9711">
        <v>0</v>
      </c>
      <c r="I9711">
        <v>0</v>
      </c>
      <c r="J9711">
        <v>0</v>
      </c>
      <c r="K9711">
        <v>0</v>
      </c>
      <c r="L9711">
        <v>0</v>
      </c>
      <c r="M9711" t="s">
        <v>7331</v>
      </c>
    </row>
    <row r="9712" spans="1:13">
      <c r="A9712" s="13">
        <f t="shared" si="151"/>
        <v>1</v>
      </c>
      <c r="B9712">
        <v>3029232</v>
      </c>
      <c r="C9712">
        <v>1400</v>
      </c>
      <c r="D9712">
        <v>1500</v>
      </c>
      <c r="E9712"/>
      <c r="F9712" t="s">
        <v>253</v>
      </c>
      <c r="G9712">
        <v>1</v>
      </c>
      <c r="H9712">
        <v>0</v>
      </c>
      <c r="I9712">
        <v>0</v>
      </c>
      <c r="J9712">
        <v>0</v>
      </c>
      <c r="K9712">
        <v>0</v>
      </c>
      <c r="L9712">
        <v>0</v>
      </c>
      <c r="M9712" t="s">
        <v>7332</v>
      </c>
    </row>
    <row r="9713" spans="1:13">
      <c r="A9713" s="13">
        <f t="shared" si="151"/>
        <v>3</v>
      </c>
      <c r="B9713">
        <v>3035291</v>
      </c>
      <c r="C9713">
        <v>1380</v>
      </c>
      <c r="D9713">
        <v>1500</v>
      </c>
      <c r="E9713"/>
      <c r="F9713" t="s">
        <v>253</v>
      </c>
      <c r="G9713">
        <v>3</v>
      </c>
      <c r="H9713">
        <v>0</v>
      </c>
      <c r="I9713">
        <v>0</v>
      </c>
      <c r="J9713">
        <v>0</v>
      </c>
      <c r="K9713">
        <v>0</v>
      </c>
      <c r="L9713">
        <v>0</v>
      </c>
      <c r="M9713" t="s">
        <v>7333</v>
      </c>
    </row>
    <row r="9714" spans="1:13">
      <c r="A9714" s="13">
        <f t="shared" si="151"/>
        <v>16</v>
      </c>
      <c r="B9714">
        <v>3035292</v>
      </c>
      <c r="C9714">
        <v>1380</v>
      </c>
      <c r="D9714">
        <v>1500</v>
      </c>
      <c r="E9714"/>
      <c r="F9714" t="s">
        <v>253</v>
      </c>
      <c r="G9714">
        <v>16</v>
      </c>
      <c r="H9714">
        <v>0</v>
      </c>
      <c r="I9714">
        <v>0</v>
      </c>
      <c r="J9714">
        <v>0</v>
      </c>
      <c r="K9714">
        <v>0</v>
      </c>
      <c r="L9714">
        <v>0</v>
      </c>
      <c r="M9714" t="s">
        <v>8457</v>
      </c>
    </row>
    <row r="9715" spans="1:13">
      <c r="A9715" s="13">
        <f t="shared" si="151"/>
        <v>86</v>
      </c>
      <c r="B9715">
        <v>3035310</v>
      </c>
      <c r="C9715">
        <v>1380</v>
      </c>
      <c r="D9715">
        <v>1500</v>
      </c>
      <c r="E9715"/>
      <c r="F9715" t="s">
        <v>253</v>
      </c>
      <c r="G9715">
        <v>86</v>
      </c>
      <c r="H9715">
        <v>0</v>
      </c>
      <c r="I9715">
        <v>0</v>
      </c>
      <c r="J9715">
        <v>0</v>
      </c>
      <c r="K9715">
        <v>0</v>
      </c>
      <c r="L9715">
        <v>0</v>
      </c>
      <c r="M9715" t="s">
        <v>7334</v>
      </c>
    </row>
    <row r="9716" spans="1:13">
      <c r="A9716" s="13">
        <f t="shared" si="151"/>
        <v>4</v>
      </c>
      <c r="B9716">
        <v>3036882</v>
      </c>
      <c r="C9716">
        <v>1380</v>
      </c>
      <c r="D9716">
        <v>1500</v>
      </c>
      <c r="E9716"/>
      <c r="F9716" t="s">
        <v>253</v>
      </c>
      <c r="G9716">
        <v>4</v>
      </c>
      <c r="H9716">
        <v>0</v>
      </c>
      <c r="I9716">
        <v>0</v>
      </c>
      <c r="J9716">
        <v>0</v>
      </c>
      <c r="K9716">
        <v>0</v>
      </c>
      <c r="L9716">
        <v>0</v>
      </c>
      <c r="M9716" t="s">
        <v>7335</v>
      </c>
    </row>
    <row r="9717" spans="1:13">
      <c r="A9717" s="13">
        <f t="shared" si="151"/>
        <v>24</v>
      </c>
      <c r="B9717">
        <v>3036883</v>
      </c>
      <c r="C9717">
        <v>1380</v>
      </c>
      <c r="D9717">
        <v>1500</v>
      </c>
      <c r="E9717"/>
      <c r="F9717" t="s">
        <v>253</v>
      </c>
      <c r="G9717">
        <v>24</v>
      </c>
      <c r="H9717">
        <v>0</v>
      </c>
      <c r="I9717">
        <v>0</v>
      </c>
      <c r="J9717">
        <v>0</v>
      </c>
      <c r="K9717">
        <v>0</v>
      </c>
      <c r="L9717">
        <v>0</v>
      </c>
      <c r="M9717" t="s">
        <v>7336</v>
      </c>
    </row>
    <row r="9718" spans="1:13">
      <c r="A9718" s="13">
        <f t="shared" si="151"/>
        <v>4</v>
      </c>
      <c r="B9718">
        <v>3036884</v>
      </c>
      <c r="C9718">
        <v>1380</v>
      </c>
      <c r="D9718">
        <v>1500</v>
      </c>
      <c r="E9718"/>
      <c r="F9718" t="s">
        <v>1443</v>
      </c>
      <c r="G9718">
        <v>4</v>
      </c>
      <c r="H9718">
        <v>0</v>
      </c>
      <c r="I9718">
        <v>0</v>
      </c>
      <c r="J9718">
        <v>0</v>
      </c>
      <c r="K9718">
        <v>0</v>
      </c>
      <c r="L9718">
        <v>0</v>
      </c>
      <c r="M9718" t="s">
        <v>7337</v>
      </c>
    </row>
    <row r="9719" spans="1:13">
      <c r="A9719" s="13">
        <f t="shared" si="151"/>
        <v>15</v>
      </c>
      <c r="B9719">
        <v>3036885</v>
      </c>
      <c r="C9719">
        <v>1380</v>
      </c>
      <c r="D9719">
        <v>1500</v>
      </c>
      <c r="E9719"/>
      <c r="F9719" t="s">
        <v>253</v>
      </c>
      <c r="G9719">
        <v>15</v>
      </c>
      <c r="H9719">
        <v>0</v>
      </c>
      <c r="I9719">
        <v>0</v>
      </c>
      <c r="J9719">
        <v>0</v>
      </c>
      <c r="K9719">
        <v>0</v>
      </c>
      <c r="L9719">
        <v>0</v>
      </c>
      <c r="M9719" t="s">
        <v>9175</v>
      </c>
    </row>
    <row r="9720" spans="1:13">
      <c r="A9720" s="13">
        <f t="shared" si="151"/>
        <v>4</v>
      </c>
      <c r="B9720">
        <v>3036886</v>
      </c>
      <c r="C9720">
        <v>1380</v>
      </c>
      <c r="D9720">
        <v>1500</v>
      </c>
      <c r="E9720"/>
      <c r="F9720" t="s">
        <v>253</v>
      </c>
      <c r="G9720">
        <v>4</v>
      </c>
      <c r="H9720">
        <v>0</v>
      </c>
      <c r="I9720">
        <v>0</v>
      </c>
      <c r="J9720">
        <v>0</v>
      </c>
      <c r="K9720">
        <v>0</v>
      </c>
      <c r="L9720">
        <v>0</v>
      </c>
      <c r="M9720" t="s">
        <v>7338</v>
      </c>
    </row>
    <row r="9721" spans="1:13">
      <c r="A9721" s="13">
        <f t="shared" si="151"/>
        <v>4</v>
      </c>
      <c r="B9721">
        <v>3036887</v>
      </c>
      <c r="C9721">
        <v>1380</v>
      </c>
      <c r="D9721">
        <v>1500</v>
      </c>
      <c r="E9721"/>
      <c r="F9721" t="s">
        <v>253</v>
      </c>
      <c r="G9721">
        <v>4</v>
      </c>
      <c r="H9721">
        <v>0</v>
      </c>
      <c r="I9721">
        <v>0</v>
      </c>
      <c r="J9721">
        <v>0</v>
      </c>
      <c r="K9721">
        <v>0</v>
      </c>
      <c r="L9721">
        <v>0</v>
      </c>
      <c r="M9721" t="s">
        <v>7339</v>
      </c>
    </row>
    <row r="9722" spans="1:13">
      <c r="A9722" s="13">
        <f t="shared" si="151"/>
        <v>1</v>
      </c>
      <c r="B9722">
        <v>3036888</v>
      </c>
      <c r="C9722">
        <v>1380</v>
      </c>
      <c r="D9722">
        <v>1500</v>
      </c>
      <c r="E9722"/>
      <c r="F9722" t="s">
        <v>253</v>
      </c>
      <c r="G9722">
        <v>1</v>
      </c>
      <c r="H9722">
        <v>0</v>
      </c>
      <c r="I9722">
        <v>0</v>
      </c>
      <c r="J9722">
        <v>0</v>
      </c>
      <c r="K9722">
        <v>0</v>
      </c>
      <c r="L9722">
        <v>0</v>
      </c>
      <c r="M9722" t="s">
        <v>7340</v>
      </c>
    </row>
    <row r="9723" spans="1:13">
      <c r="A9723" s="13">
        <f t="shared" si="151"/>
        <v>10</v>
      </c>
      <c r="B9723">
        <v>3036889</v>
      </c>
      <c r="C9723">
        <v>1380</v>
      </c>
      <c r="D9723">
        <v>1500</v>
      </c>
      <c r="E9723"/>
      <c r="F9723" t="s">
        <v>253</v>
      </c>
      <c r="G9723">
        <v>10</v>
      </c>
      <c r="H9723">
        <v>0</v>
      </c>
      <c r="I9723">
        <v>0</v>
      </c>
      <c r="J9723">
        <v>0</v>
      </c>
      <c r="K9723">
        <v>0</v>
      </c>
      <c r="L9723">
        <v>0</v>
      </c>
      <c r="M9723" t="s">
        <v>7341</v>
      </c>
    </row>
    <row r="9724" spans="1:13">
      <c r="A9724" s="13">
        <f t="shared" si="151"/>
        <v>2</v>
      </c>
      <c r="B9724">
        <v>3036890</v>
      </c>
      <c r="C9724">
        <v>1380</v>
      </c>
      <c r="D9724">
        <v>1500</v>
      </c>
      <c r="E9724"/>
      <c r="F9724" t="s">
        <v>253</v>
      </c>
      <c r="G9724">
        <v>2</v>
      </c>
      <c r="H9724">
        <v>0</v>
      </c>
      <c r="I9724">
        <v>0</v>
      </c>
      <c r="J9724">
        <v>0</v>
      </c>
      <c r="K9724">
        <v>0</v>
      </c>
      <c r="L9724">
        <v>0</v>
      </c>
      <c r="M9724" t="s">
        <v>7342</v>
      </c>
    </row>
    <row r="9725" spans="1:13">
      <c r="A9725" s="13">
        <f t="shared" si="151"/>
        <v>6</v>
      </c>
      <c r="B9725">
        <v>3036891</v>
      </c>
      <c r="C9725">
        <v>1380</v>
      </c>
      <c r="D9725">
        <v>1500</v>
      </c>
      <c r="E9725"/>
      <c r="F9725" t="s">
        <v>253</v>
      </c>
      <c r="G9725">
        <v>6</v>
      </c>
      <c r="H9725">
        <v>0</v>
      </c>
      <c r="I9725">
        <v>0</v>
      </c>
      <c r="J9725">
        <v>0</v>
      </c>
      <c r="K9725">
        <v>0</v>
      </c>
      <c r="L9725">
        <v>0</v>
      </c>
      <c r="M9725" t="s">
        <v>7343</v>
      </c>
    </row>
    <row r="9726" spans="1:13">
      <c r="A9726" s="13">
        <f t="shared" si="151"/>
        <v>5</v>
      </c>
      <c r="B9726">
        <v>3036892</v>
      </c>
      <c r="C9726">
        <v>1380</v>
      </c>
      <c r="D9726">
        <v>1500</v>
      </c>
      <c r="E9726"/>
      <c r="F9726" t="s">
        <v>253</v>
      </c>
      <c r="G9726">
        <v>5</v>
      </c>
      <c r="H9726">
        <v>0</v>
      </c>
      <c r="I9726">
        <v>0</v>
      </c>
      <c r="J9726">
        <v>0</v>
      </c>
      <c r="K9726">
        <v>0</v>
      </c>
      <c r="L9726">
        <v>0</v>
      </c>
      <c r="M9726" t="s">
        <v>7344</v>
      </c>
    </row>
    <row r="9727" spans="1:13">
      <c r="A9727" s="13">
        <f t="shared" si="151"/>
        <v>5</v>
      </c>
      <c r="B9727">
        <v>3036892</v>
      </c>
      <c r="C9727">
        <v>1400</v>
      </c>
      <c r="D9727">
        <v>1500</v>
      </c>
      <c r="E9727"/>
      <c r="F9727" t="s">
        <v>253</v>
      </c>
      <c r="G9727">
        <v>5</v>
      </c>
      <c r="H9727">
        <v>0</v>
      </c>
      <c r="I9727">
        <v>0</v>
      </c>
      <c r="J9727">
        <v>0</v>
      </c>
      <c r="K9727">
        <v>0</v>
      </c>
      <c r="L9727">
        <v>0</v>
      </c>
      <c r="M9727" t="s">
        <v>7344</v>
      </c>
    </row>
    <row r="9728" spans="1:13">
      <c r="A9728" s="13">
        <f t="shared" si="151"/>
        <v>7</v>
      </c>
      <c r="B9728">
        <v>3036893</v>
      </c>
      <c r="C9728">
        <v>1380</v>
      </c>
      <c r="D9728">
        <v>1500</v>
      </c>
      <c r="E9728"/>
      <c r="F9728" t="s">
        <v>253</v>
      </c>
      <c r="G9728">
        <v>7</v>
      </c>
      <c r="H9728">
        <v>0</v>
      </c>
      <c r="I9728">
        <v>0</v>
      </c>
      <c r="J9728">
        <v>0</v>
      </c>
      <c r="K9728">
        <v>0</v>
      </c>
      <c r="L9728">
        <v>0</v>
      </c>
      <c r="M9728" t="s">
        <v>7345</v>
      </c>
    </row>
    <row r="9729" spans="1:13">
      <c r="A9729" s="13">
        <f t="shared" si="151"/>
        <v>7</v>
      </c>
      <c r="B9729">
        <v>3036893</v>
      </c>
      <c r="C9729">
        <v>1400</v>
      </c>
      <c r="D9729">
        <v>1500</v>
      </c>
      <c r="E9729"/>
      <c r="F9729" t="s">
        <v>253</v>
      </c>
      <c r="G9729">
        <v>7</v>
      </c>
      <c r="H9729">
        <v>0</v>
      </c>
      <c r="I9729">
        <v>0</v>
      </c>
      <c r="J9729">
        <v>0</v>
      </c>
      <c r="K9729">
        <v>0</v>
      </c>
      <c r="L9729">
        <v>0</v>
      </c>
      <c r="M9729" t="s">
        <v>7345</v>
      </c>
    </row>
    <row r="9730" spans="1:13">
      <c r="A9730" s="13">
        <f t="shared" si="151"/>
        <v>5</v>
      </c>
      <c r="B9730">
        <v>3036894</v>
      </c>
      <c r="C9730">
        <v>1380</v>
      </c>
      <c r="D9730">
        <v>1500</v>
      </c>
      <c r="E9730"/>
      <c r="F9730" t="s">
        <v>253</v>
      </c>
      <c r="G9730">
        <v>5</v>
      </c>
      <c r="H9730">
        <v>0</v>
      </c>
      <c r="I9730">
        <v>0</v>
      </c>
      <c r="J9730">
        <v>0</v>
      </c>
      <c r="K9730">
        <v>0</v>
      </c>
      <c r="L9730">
        <v>0</v>
      </c>
      <c r="M9730" t="s">
        <v>7346</v>
      </c>
    </row>
    <row r="9731" spans="1:13">
      <c r="A9731" s="13">
        <f t="shared" ref="A9731:A9794" si="152">G9731+H9731+I9731</f>
        <v>10</v>
      </c>
      <c r="B9731">
        <v>3036894</v>
      </c>
      <c r="C9731">
        <v>1400</v>
      </c>
      <c r="D9731">
        <v>1500</v>
      </c>
      <c r="E9731"/>
      <c r="F9731" t="s">
        <v>253</v>
      </c>
      <c r="G9731">
        <v>10</v>
      </c>
      <c r="H9731">
        <v>0</v>
      </c>
      <c r="I9731">
        <v>0</v>
      </c>
      <c r="J9731">
        <v>0</v>
      </c>
      <c r="K9731">
        <v>0</v>
      </c>
      <c r="L9731">
        <v>0</v>
      </c>
      <c r="M9731" t="s">
        <v>7346</v>
      </c>
    </row>
    <row r="9732" spans="1:13">
      <c r="A9732" s="13">
        <f t="shared" si="152"/>
        <v>5</v>
      </c>
      <c r="B9732">
        <v>3036895</v>
      </c>
      <c r="C9732">
        <v>1380</v>
      </c>
      <c r="D9732">
        <v>1500</v>
      </c>
      <c r="E9732"/>
      <c r="F9732" t="s">
        <v>253</v>
      </c>
      <c r="G9732">
        <v>5</v>
      </c>
      <c r="H9732">
        <v>0</v>
      </c>
      <c r="I9732">
        <v>0</v>
      </c>
      <c r="J9732">
        <v>0</v>
      </c>
      <c r="K9732">
        <v>0</v>
      </c>
      <c r="L9732">
        <v>0</v>
      </c>
      <c r="M9732" t="s">
        <v>7346</v>
      </c>
    </row>
    <row r="9733" spans="1:13">
      <c r="A9733" s="13">
        <f t="shared" si="152"/>
        <v>5</v>
      </c>
      <c r="B9733">
        <v>3036895</v>
      </c>
      <c r="C9733">
        <v>1400</v>
      </c>
      <c r="D9733">
        <v>1500</v>
      </c>
      <c r="E9733"/>
      <c r="F9733" t="s">
        <v>253</v>
      </c>
      <c r="G9733">
        <v>5</v>
      </c>
      <c r="H9733">
        <v>0</v>
      </c>
      <c r="I9733">
        <v>0</v>
      </c>
      <c r="J9733">
        <v>0</v>
      </c>
      <c r="K9733">
        <v>0</v>
      </c>
      <c r="L9733">
        <v>0</v>
      </c>
      <c r="M9733" t="s">
        <v>7346</v>
      </c>
    </row>
    <row r="9734" spans="1:13">
      <c r="A9734" s="13">
        <f t="shared" si="152"/>
        <v>8</v>
      </c>
      <c r="B9734">
        <v>3036896</v>
      </c>
      <c r="C9734">
        <v>1380</v>
      </c>
      <c r="D9734">
        <v>1500</v>
      </c>
      <c r="E9734"/>
      <c r="F9734" t="s">
        <v>253</v>
      </c>
      <c r="G9734">
        <v>8</v>
      </c>
      <c r="H9734">
        <v>0</v>
      </c>
      <c r="I9734">
        <v>0</v>
      </c>
      <c r="J9734">
        <v>0</v>
      </c>
      <c r="K9734">
        <v>0</v>
      </c>
      <c r="L9734">
        <v>0</v>
      </c>
      <c r="M9734" t="s">
        <v>7345</v>
      </c>
    </row>
    <row r="9735" spans="1:13">
      <c r="A9735" s="13">
        <f t="shared" si="152"/>
        <v>10</v>
      </c>
      <c r="B9735">
        <v>3036896</v>
      </c>
      <c r="C9735">
        <v>1400</v>
      </c>
      <c r="D9735">
        <v>1500</v>
      </c>
      <c r="E9735"/>
      <c r="F9735" t="s">
        <v>253</v>
      </c>
      <c r="G9735">
        <v>10</v>
      </c>
      <c r="H9735">
        <v>0</v>
      </c>
      <c r="I9735">
        <v>0</v>
      </c>
      <c r="J9735">
        <v>0</v>
      </c>
      <c r="K9735">
        <v>0</v>
      </c>
      <c r="L9735">
        <v>0</v>
      </c>
      <c r="M9735" t="s">
        <v>7345</v>
      </c>
    </row>
    <row r="9736" spans="1:13">
      <c r="A9736" s="13">
        <f t="shared" si="152"/>
        <v>6</v>
      </c>
      <c r="B9736">
        <v>3036897</v>
      </c>
      <c r="C9736">
        <v>1380</v>
      </c>
      <c r="D9736">
        <v>1500</v>
      </c>
      <c r="E9736"/>
      <c r="F9736" t="s">
        <v>253</v>
      </c>
      <c r="G9736">
        <v>6</v>
      </c>
      <c r="H9736">
        <v>0</v>
      </c>
      <c r="I9736">
        <v>0</v>
      </c>
      <c r="J9736">
        <v>0</v>
      </c>
      <c r="K9736">
        <v>0</v>
      </c>
      <c r="L9736">
        <v>0</v>
      </c>
      <c r="M9736" t="s">
        <v>7347</v>
      </c>
    </row>
    <row r="9737" spans="1:13">
      <c r="A9737" s="13">
        <f t="shared" si="152"/>
        <v>7</v>
      </c>
      <c r="B9737">
        <v>3036897</v>
      </c>
      <c r="C9737">
        <v>1400</v>
      </c>
      <c r="D9737">
        <v>1500</v>
      </c>
      <c r="E9737"/>
      <c r="F9737" t="s">
        <v>253</v>
      </c>
      <c r="G9737">
        <v>7</v>
      </c>
      <c r="H9737">
        <v>0</v>
      </c>
      <c r="I9737">
        <v>0</v>
      </c>
      <c r="J9737">
        <v>0</v>
      </c>
      <c r="K9737">
        <v>0</v>
      </c>
      <c r="L9737">
        <v>0</v>
      </c>
      <c r="M9737" t="s">
        <v>7347</v>
      </c>
    </row>
    <row r="9738" spans="1:13">
      <c r="A9738" s="13">
        <f t="shared" si="152"/>
        <v>1</v>
      </c>
      <c r="B9738">
        <v>3036898</v>
      </c>
      <c r="C9738">
        <v>1380</v>
      </c>
      <c r="D9738">
        <v>1500</v>
      </c>
      <c r="E9738"/>
      <c r="F9738" t="s">
        <v>253</v>
      </c>
      <c r="G9738">
        <v>1</v>
      </c>
      <c r="H9738">
        <v>0</v>
      </c>
      <c r="I9738">
        <v>0</v>
      </c>
      <c r="J9738">
        <v>0</v>
      </c>
      <c r="K9738">
        <v>0</v>
      </c>
      <c r="L9738">
        <v>0</v>
      </c>
      <c r="M9738" t="s">
        <v>7348</v>
      </c>
    </row>
    <row r="9739" spans="1:13">
      <c r="A9739" s="13">
        <f t="shared" si="152"/>
        <v>8</v>
      </c>
      <c r="B9739">
        <v>3036898</v>
      </c>
      <c r="C9739">
        <v>1400</v>
      </c>
      <c r="D9739">
        <v>1500</v>
      </c>
      <c r="E9739"/>
      <c r="F9739" t="s">
        <v>253</v>
      </c>
      <c r="G9739">
        <v>8</v>
      </c>
      <c r="H9739">
        <v>0</v>
      </c>
      <c r="I9739">
        <v>0</v>
      </c>
      <c r="J9739">
        <v>0</v>
      </c>
      <c r="K9739">
        <v>0</v>
      </c>
      <c r="L9739">
        <v>0</v>
      </c>
      <c r="M9739" t="s">
        <v>7348</v>
      </c>
    </row>
    <row r="9740" spans="1:13">
      <c r="A9740" s="13">
        <f t="shared" si="152"/>
        <v>9</v>
      </c>
      <c r="B9740">
        <v>3036899</v>
      </c>
      <c r="C9740">
        <v>1380</v>
      </c>
      <c r="D9740">
        <v>1500</v>
      </c>
      <c r="E9740"/>
      <c r="F9740" t="s">
        <v>253</v>
      </c>
      <c r="G9740">
        <v>9</v>
      </c>
      <c r="H9740">
        <v>0</v>
      </c>
      <c r="I9740">
        <v>0</v>
      </c>
      <c r="J9740">
        <v>0</v>
      </c>
      <c r="K9740">
        <v>0</v>
      </c>
      <c r="L9740">
        <v>0</v>
      </c>
      <c r="M9740" t="s">
        <v>7349</v>
      </c>
    </row>
    <row r="9741" spans="1:13">
      <c r="A9741" s="13">
        <f t="shared" si="152"/>
        <v>8</v>
      </c>
      <c r="B9741">
        <v>3036899</v>
      </c>
      <c r="C9741">
        <v>1400</v>
      </c>
      <c r="D9741">
        <v>1500</v>
      </c>
      <c r="E9741"/>
      <c r="F9741" t="s">
        <v>253</v>
      </c>
      <c r="G9741">
        <v>8</v>
      </c>
      <c r="H9741">
        <v>0</v>
      </c>
      <c r="I9741">
        <v>0</v>
      </c>
      <c r="J9741">
        <v>0</v>
      </c>
      <c r="K9741">
        <v>0</v>
      </c>
      <c r="L9741">
        <v>0</v>
      </c>
      <c r="M9741" t="s">
        <v>7349</v>
      </c>
    </row>
    <row r="9742" spans="1:13">
      <c r="A9742" s="13">
        <f t="shared" si="152"/>
        <v>4</v>
      </c>
      <c r="B9742">
        <v>3036900</v>
      </c>
      <c r="C9742">
        <v>1380</v>
      </c>
      <c r="D9742">
        <v>1500</v>
      </c>
      <c r="E9742"/>
      <c r="F9742" t="s">
        <v>253</v>
      </c>
      <c r="G9742">
        <v>4</v>
      </c>
      <c r="H9742">
        <v>0</v>
      </c>
      <c r="I9742">
        <v>0</v>
      </c>
      <c r="J9742">
        <v>0</v>
      </c>
      <c r="K9742">
        <v>0</v>
      </c>
      <c r="L9742">
        <v>0</v>
      </c>
      <c r="M9742" t="s">
        <v>7350</v>
      </c>
    </row>
    <row r="9743" spans="1:13">
      <c r="A9743" s="13">
        <f t="shared" si="152"/>
        <v>2</v>
      </c>
      <c r="B9743">
        <v>3036900</v>
      </c>
      <c r="C9743">
        <v>1400</v>
      </c>
      <c r="D9743">
        <v>1500</v>
      </c>
      <c r="E9743"/>
      <c r="F9743" t="s">
        <v>253</v>
      </c>
      <c r="G9743">
        <v>2</v>
      </c>
      <c r="H9743">
        <v>0</v>
      </c>
      <c r="I9743">
        <v>0</v>
      </c>
      <c r="J9743">
        <v>0</v>
      </c>
      <c r="K9743">
        <v>0</v>
      </c>
      <c r="L9743">
        <v>0</v>
      </c>
      <c r="M9743" t="s">
        <v>7350</v>
      </c>
    </row>
    <row r="9744" spans="1:13">
      <c r="A9744" s="13">
        <f t="shared" si="152"/>
        <v>6</v>
      </c>
      <c r="B9744">
        <v>3036901</v>
      </c>
      <c r="C9744">
        <v>1380</v>
      </c>
      <c r="D9744">
        <v>1500</v>
      </c>
      <c r="E9744"/>
      <c r="F9744" t="s">
        <v>253</v>
      </c>
      <c r="G9744">
        <v>6</v>
      </c>
      <c r="H9744">
        <v>0</v>
      </c>
      <c r="I9744">
        <v>0</v>
      </c>
      <c r="J9744">
        <v>0</v>
      </c>
      <c r="K9744">
        <v>0</v>
      </c>
      <c r="L9744">
        <v>0</v>
      </c>
      <c r="M9744" t="s">
        <v>7351</v>
      </c>
    </row>
    <row r="9745" spans="1:13">
      <c r="A9745" s="13">
        <f t="shared" si="152"/>
        <v>12</v>
      </c>
      <c r="B9745">
        <v>3036901</v>
      </c>
      <c r="C9745">
        <v>1400</v>
      </c>
      <c r="D9745">
        <v>1500</v>
      </c>
      <c r="E9745"/>
      <c r="F9745" t="s">
        <v>253</v>
      </c>
      <c r="G9745">
        <v>12</v>
      </c>
      <c r="H9745">
        <v>0</v>
      </c>
      <c r="I9745">
        <v>0</v>
      </c>
      <c r="J9745">
        <v>0</v>
      </c>
      <c r="K9745">
        <v>0</v>
      </c>
      <c r="L9745">
        <v>0</v>
      </c>
      <c r="M9745" t="s">
        <v>7351</v>
      </c>
    </row>
    <row r="9746" spans="1:13">
      <c r="A9746" s="13">
        <f t="shared" si="152"/>
        <v>3</v>
      </c>
      <c r="B9746">
        <v>3036902</v>
      </c>
      <c r="C9746">
        <v>1380</v>
      </c>
      <c r="D9746">
        <v>1500</v>
      </c>
      <c r="E9746"/>
      <c r="F9746" t="s">
        <v>253</v>
      </c>
      <c r="G9746">
        <v>3</v>
      </c>
      <c r="H9746">
        <v>0</v>
      </c>
      <c r="I9746">
        <v>0</v>
      </c>
      <c r="J9746">
        <v>0</v>
      </c>
      <c r="K9746">
        <v>0</v>
      </c>
      <c r="L9746">
        <v>0</v>
      </c>
      <c r="M9746" t="s">
        <v>7352</v>
      </c>
    </row>
    <row r="9747" spans="1:13">
      <c r="A9747" s="13">
        <f t="shared" si="152"/>
        <v>4</v>
      </c>
      <c r="B9747">
        <v>3036902</v>
      </c>
      <c r="C9747">
        <v>1400</v>
      </c>
      <c r="D9747">
        <v>1500</v>
      </c>
      <c r="E9747"/>
      <c r="F9747" t="s">
        <v>253</v>
      </c>
      <c r="G9747">
        <v>4</v>
      </c>
      <c r="H9747">
        <v>0</v>
      </c>
      <c r="I9747">
        <v>0</v>
      </c>
      <c r="J9747">
        <v>0</v>
      </c>
      <c r="K9747">
        <v>0</v>
      </c>
      <c r="L9747">
        <v>0</v>
      </c>
      <c r="M9747" t="s">
        <v>7352</v>
      </c>
    </row>
    <row r="9748" spans="1:13">
      <c r="A9748" s="13">
        <f t="shared" si="152"/>
        <v>13</v>
      </c>
      <c r="B9748">
        <v>3036929</v>
      </c>
      <c r="C9748">
        <v>1380</v>
      </c>
      <c r="D9748">
        <v>1500</v>
      </c>
      <c r="E9748"/>
      <c r="F9748" t="s">
        <v>253</v>
      </c>
      <c r="G9748">
        <v>13</v>
      </c>
      <c r="H9748">
        <v>0</v>
      </c>
      <c r="I9748">
        <v>0</v>
      </c>
      <c r="J9748">
        <v>0</v>
      </c>
      <c r="K9748">
        <v>0</v>
      </c>
      <c r="L9748">
        <v>0</v>
      </c>
      <c r="M9748" t="s">
        <v>8773</v>
      </c>
    </row>
    <row r="9749" spans="1:13">
      <c r="A9749" s="13">
        <f t="shared" si="152"/>
        <v>1</v>
      </c>
      <c r="B9749">
        <v>3036930</v>
      </c>
      <c r="C9749">
        <v>1380</v>
      </c>
      <c r="D9749">
        <v>1500</v>
      </c>
      <c r="E9749"/>
      <c r="F9749" t="s">
        <v>253</v>
      </c>
      <c r="G9749">
        <v>1</v>
      </c>
      <c r="H9749">
        <v>0</v>
      </c>
      <c r="I9749">
        <v>0</v>
      </c>
      <c r="J9749">
        <v>0</v>
      </c>
      <c r="K9749">
        <v>0</v>
      </c>
      <c r="L9749">
        <v>0</v>
      </c>
      <c r="M9749" t="s">
        <v>7353</v>
      </c>
    </row>
    <row r="9750" spans="1:13">
      <c r="A9750" s="13">
        <f t="shared" si="152"/>
        <v>14</v>
      </c>
      <c r="B9750">
        <v>3036946</v>
      </c>
      <c r="C9750">
        <v>1380</v>
      </c>
      <c r="D9750">
        <v>1500</v>
      </c>
      <c r="E9750"/>
      <c r="F9750" t="s">
        <v>253</v>
      </c>
      <c r="G9750">
        <v>14</v>
      </c>
      <c r="H9750">
        <v>0</v>
      </c>
      <c r="I9750">
        <v>0</v>
      </c>
      <c r="J9750">
        <v>0</v>
      </c>
      <c r="K9750">
        <v>0</v>
      </c>
      <c r="L9750">
        <v>0</v>
      </c>
      <c r="M9750" t="s">
        <v>9517</v>
      </c>
    </row>
    <row r="9751" spans="1:13">
      <c r="A9751" s="13">
        <f t="shared" si="152"/>
        <v>14</v>
      </c>
      <c r="B9751">
        <v>3036948</v>
      </c>
      <c r="C9751">
        <v>1380</v>
      </c>
      <c r="D9751">
        <v>1500</v>
      </c>
      <c r="E9751"/>
      <c r="F9751" t="s">
        <v>253</v>
      </c>
      <c r="G9751">
        <v>14</v>
      </c>
      <c r="H9751">
        <v>0</v>
      </c>
      <c r="I9751">
        <v>0</v>
      </c>
      <c r="J9751">
        <v>0</v>
      </c>
      <c r="K9751">
        <v>0</v>
      </c>
      <c r="L9751">
        <v>0</v>
      </c>
      <c r="M9751" t="s">
        <v>9518</v>
      </c>
    </row>
    <row r="9752" spans="1:13">
      <c r="A9752" s="13">
        <f t="shared" si="152"/>
        <v>7</v>
      </c>
      <c r="B9752">
        <v>3036949</v>
      </c>
      <c r="C9752">
        <v>1380</v>
      </c>
      <c r="D9752">
        <v>1500</v>
      </c>
      <c r="E9752"/>
      <c r="F9752" t="s">
        <v>253</v>
      </c>
      <c r="G9752">
        <v>7</v>
      </c>
      <c r="H9752">
        <v>0</v>
      </c>
      <c r="I9752">
        <v>0</v>
      </c>
      <c r="J9752">
        <v>0</v>
      </c>
      <c r="K9752">
        <v>0</v>
      </c>
      <c r="L9752">
        <v>0</v>
      </c>
      <c r="M9752" t="s">
        <v>9519</v>
      </c>
    </row>
    <row r="9753" spans="1:13">
      <c r="A9753" s="13">
        <f t="shared" si="152"/>
        <v>11</v>
      </c>
      <c r="B9753">
        <v>3036950</v>
      </c>
      <c r="C9753">
        <v>1380</v>
      </c>
      <c r="D9753">
        <v>1500</v>
      </c>
      <c r="E9753"/>
      <c r="F9753" t="s">
        <v>253</v>
      </c>
      <c r="G9753">
        <v>11</v>
      </c>
      <c r="H9753">
        <v>0</v>
      </c>
      <c r="I9753">
        <v>0</v>
      </c>
      <c r="J9753">
        <v>0</v>
      </c>
      <c r="K9753">
        <v>0</v>
      </c>
      <c r="L9753">
        <v>0</v>
      </c>
      <c r="M9753" t="s">
        <v>9520</v>
      </c>
    </row>
    <row r="9754" spans="1:13">
      <c r="A9754" s="13">
        <f t="shared" si="152"/>
        <v>14</v>
      </c>
      <c r="B9754">
        <v>3036951</v>
      </c>
      <c r="C9754">
        <v>1380</v>
      </c>
      <c r="D9754">
        <v>1500</v>
      </c>
      <c r="E9754"/>
      <c r="F9754" t="s">
        <v>253</v>
      </c>
      <c r="G9754">
        <v>14</v>
      </c>
      <c r="H9754">
        <v>0</v>
      </c>
      <c r="I9754">
        <v>0</v>
      </c>
      <c r="J9754">
        <v>0</v>
      </c>
      <c r="K9754">
        <v>0</v>
      </c>
      <c r="L9754">
        <v>0</v>
      </c>
      <c r="M9754" t="s">
        <v>9521</v>
      </c>
    </row>
    <row r="9755" spans="1:13">
      <c r="A9755" s="13">
        <f t="shared" si="152"/>
        <v>5</v>
      </c>
      <c r="B9755">
        <v>3036952</v>
      </c>
      <c r="C9755">
        <v>1380</v>
      </c>
      <c r="D9755">
        <v>1500</v>
      </c>
      <c r="E9755"/>
      <c r="F9755" t="s">
        <v>253</v>
      </c>
      <c r="G9755">
        <v>5</v>
      </c>
      <c r="H9755">
        <v>0</v>
      </c>
      <c r="I9755">
        <v>0</v>
      </c>
      <c r="J9755">
        <v>0</v>
      </c>
      <c r="K9755">
        <v>0</v>
      </c>
      <c r="L9755">
        <v>0</v>
      </c>
      <c r="M9755" t="s">
        <v>9522</v>
      </c>
    </row>
    <row r="9756" spans="1:13">
      <c r="A9756" s="13">
        <f t="shared" si="152"/>
        <v>7</v>
      </c>
      <c r="B9756">
        <v>3036954</v>
      </c>
      <c r="C9756">
        <v>1380</v>
      </c>
      <c r="D9756">
        <v>1500</v>
      </c>
      <c r="E9756"/>
      <c r="F9756" t="s">
        <v>253</v>
      </c>
      <c r="G9756">
        <v>7</v>
      </c>
      <c r="H9756">
        <v>0</v>
      </c>
      <c r="I9756">
        <v>0</v>
      </c>
      <c r="J9756">
        <v>0</v>
      </c>
      <c r="K9756">
        <v>0</v>
      </c>
      <c r="L9756">
        <v>0</v>
      </c>
      <c r="M9756" t="s">
        <v>9523</v>
      </c>
    </row>
    <row r="9757" spans="1:13">
      <c r="A9757" s="13">
        <f t="shared" si="152"/>
        <v>13</v>
      </c>
      <c r="B9757">
        <v>3036955</v>
      </c>
      <c r="C9757">
        <v>1380</v>
      </c>
      <c r="D9757">
        <v>1500</v>
      </c>
      <c r="E9757"/>
      <c r="F9757" t="s">
        <v>253</v>
      </c>
      <c r="G9757">
        <v>13</v>
      </c>
      <c r="H9757">
        <v>0</v>
      </c>
      <c r="I9757">
        <v>0</v>
      </c>
      <c r="J9757">
        <v>0</v>
      </c>
      <c r="K9757">
        <v>0</v>
      </c>
      <c r="L9757">
        <v>0</v>
      </c>
      <c r="M9757" t="s">
        <v>9524</v>
      </c>
    </row>
    <row r="9758" spans="1:13">
      <c r="A9758" s="13">
        <f t="shared" si="152"/>
        <v>9</v>
      </c>
      <c r="B9758">
        <v>3036956</v>
      </c>
      <c r="C9758">
        <v>1380</v>
      </c>
      <c r="D9758">
        <v>1500</v>
      </c>
      <c r="E9758"/>
      <c r="F9758" t="s">
        <v>253</v>
      </c>
      <c r="G9758">
        <v>9</v>
      </c>
      <c r="H9758">
        <v>0</v>
      </c>
      <c r="I9758">
        <v>0</v>
      </c>
      <c r="J9758">
        <v>0</v>
      </c>
      <c r="K9758">
        <v>0</v>
      </c>
      <c r="L9758">
        <v>0</v>
      </c>
      <c r="M9758" t="s">
        <v>9525</v>
      </c>
    </row>
    <row r="9759" spans="1:13">
      <c r="A9759" s="13">
        <f t="shared" si="152"/>
        <v>17</v>
      </c>
      <c r="B9759">
        <v>3036957</v>
      </c>
      <c r="C9759">
        <v>1380</v>
      </c>
      <c r="D9759">
        <v>1500</v>
      </c>
      <c r="E9759"/>
      <c r="F9759" t="s">
        <v>253</v>
      </c>
      <c r="G9759">
        <v>17</v>
      </c>
      <c r="H9759">
        <v>0</v>
      </c>
      <c r="I9759">
        <v>0</v>
      </c>
      <c r="J9759">
        <v>0</v>
      </c>
      <c r="K9759">
        <v>0</v>
      </c>
      <c r="L9759">
        <v>0</v>
      </c>
      <c r="M9759" t="s">
        <v>9526</v>
      </c>
    </row>
    <row r="9760" spans="1:13">
      <c r="A9760" s="13">
        <f t="shared" si="152"/>
        <v>3</v>
      </c>
      <c r="B9760">
        <v>3036958</v>
      </c>
      <c r="C9760">
        <v>1380</v>
      </c>
      <c r="D9760">
        <v>1500</v>
      </c>
      <c r="E9760"/>
      <c r="F9760" t="s">
        <v>253</v>
      </c>
      <c r="G9760">
        <v>3</v>
      </c>
      <c r="H9760">
        <v>0</v>
      </c>
      <c r="I9760">
        <v>0</v>
      </c>
      <c r="J9760">
        <v>0</v>
      </c>
      <c r="K9760">
        <v>0</v>
      </c>
      <c r="L9760">
        <v>0</v>
      </c>
      <c r="M9760" t="s">
        <v>9527</v>
      </c>
    </row>
    <row r="9761" spans="1:13">
      <c r="A9761" s="13">
        <f t="shared" si="152"/>
        <v>9</v>
      </c>
      <c r="B9761">
        <v>3036960</v>
      </c>
      <c r="C9761">
        <v>1380</v>
      </c>
      <c r="D9761">
        <v>1500</v>
      </c>
      <c r="E9761"/>
      <c r="F9761" t="s">
        <v>253</v>
      </c>
      <c r="G9761">
        <v>9</v>
      </c>
      <c r="H9761">
        <v>0</v>
      </c>
      <c r="I9761">
        <v>0</v>
      </c>
      <c r="J9761">
        <v>0</v>
      </c>
      <c r="K9761">
        <v>0</v>
      </c>
      <c r="L9761">
        <v>0</v>
      </c>
      <c r="M9761" t="s">
        <v>9528</v>
      </c>
    </row>
    <row r="9762" spans="1:13">
      <c r="A9762" s="13">
        <f t="shared" si="152"/>
        <v>19</v>
      </c>
      <c r="B9762">
        <v>3036961</v>
      </c>
      <c r="C9762">
        <v>1380</v>
      </c>
      <c r="D9762">
        <v>1500</v>
      </c>
      <c r="E9762"/>
      <c r="F9762" t="s">
        <v>253</v>
      </c>
      <c r="G9762">
        <v>19</v>
      </c>
      <c r="H9762">
        <v>0</v>
      </c>
      <c r="I9762">
        <v>0</v>
      </c>
      <c r="J9762">
        <v>0</v>
      </c>
      <c r="K9762">
        <v>0</v>
      </c>
      <c r="L9762">
        <v>0</v>
      </c>
      <c r="M9762" t="s">
        <v>9529</v>
      </c>
    </row>
    <row r="9763" spans="1:13">
      <c r="A9763" s="13">
        <f t="shared" si="152"/>
        <v>11</v>
      </c>
      <c r="B9763">
        <v>3036962</v>
      </c>
      <c r="C9763">
        <v>1380</v>
      </c>
      <c r="D9763">
        <v>1500</v>
      </c>
      <c r="E9763"/>
      <c r="F9763" t="s">
        <v>253</v>
      </c>
      <c r="G9763">
        <v>11</v>
      </c>
      <c r="H9763">
        <v>0</v>
      </c>
      <c r="I9763">
        <v>0</v>
      </c>
      <c r="J9763">
        <v>0</v>
      </c>
      <c r="K9763">
        <v>0</v>
      </c>
      <c r="L9763">
        <v>0</v>
      </c>
      <c r="M9763" t="s">
        <v>9530</v>
      </c>
    </row>
    <row r="9764" spans="1:13">
      <c r="A9764" s="13">
        <f t="shared" si="152"/>
        <v>5</v>
      </c>
      <c r="B9764">
        <v>3036963</v>
      </c>
      <c r="C9764">
        <v>1380</v>
      </c>
      <c r="D9764">
        <v>1500</v>
      </c>
      <c r="E9764"/>
      <c r="F9764" t="s">
        <v>253</v>
      </c>
      <c r="G9764">
        <v>5</v>
      </c>
      <c r="H9764">
        <v>0</v>
      </c>
      <c r="I9764">
        <v>0</v>
      </c>
      <c r="J9764">
        <v>0</v>
      </c>
      <c r="K9764">
        <v>0</v>
      </c>
      <c r="L9764">
        <v>0</v>
      </c>
      <c r="M9764" t="s">
        <v>9531</v>
      </c>
    </row>
    <row r="9765" spans="1:13">
      <c r="A9765" s="13">
        <f t="shared" si="152"/>
        <v>2</v>
      </c>
      <c r="B9765">
        <v>3036964</v>
      </c>
      <c r="C9765">
        <v>1380</v>
      </c>
      <c r="D9765">
        <v>1500</v>
      </c>
      <c r="E9765"/>
      <c r="F9765" t="s">
        <v>253</v>
      </c>
      <c r="G9765">
        <v>2</v>
      </c>
      <c r="H9765">
        <v>0</v>
      </c>
      <c r="I9765">
        <v>0</v>
      </c>
      <c r="J9765">
        <v>0</v>
      </c>
      <c r="K9765">
        <v>0</v>
      </c>
      <c r="L9765">
        <v>0</v>
      </c>
      <c r="M9765" t="s">
        <v>9532</v>
      </c>
    </row>
    <row r="9766" spans="1:13">
      <c r="A9766" s="13">
        <f t="shared" si="152"/>
        <v>10</v>
      </c>
      <c r="B9766">
        <v>3036965</v>
      </c>
      <c r="C9766">
        <v>1380</v>
      </c>
      <c r="D9766">
        <v>1500</v>
      </c>
      <c r="E9766"/>
      <c r="F9766" t="s">
        <v>253</v>
      </c>
      <c r="G9766">
        <v>10</v>
      </c>
      <c r="H9766">
        <v>0</v>
      </c>
      <c r="I9766">
        <v>0</v>
      </c>
      <c r="J9766">
        <v>0</v>
      </c>
      <c r="K9766">
        <v>0</v>
      </c>
      <c r="L9766">
        <v>0</v>
      </c>
      <c r="M9766" t="s">
        <v>9533</v>
      </c>
    </row>
    <row r="9767" spans="1:13">
      <c r="A9767" s="13">
        <f t="shared" si="152"/>
        <v>11</v>
      </c>
      <c r="B9767">
        <v>3036966</v>
      </c>
      <c r="C9767">
        <v>1380</v>
      </c>
      <c r="D9767">
        <v>1500</v>
      </c>
      <c r="E9767"/>
      <c r="F9767" t="s">
        <v>253</v>
      </c>
      <c r="G9767">
        <v>11</v>
      </c>
      <c r="H9767">
        <v>0</v>
      </c>
      <c r="I9767">
        <v>0</v>
      </c>
      <c r="J9767">
        <v>0</v>
      </c>
      <c r="K9767">
        <v>0</v>
      </c>
      <c r="L9767">
        <v>0</v>
      </c>
      <c r="M9767" t="s">
        <v>9534</v>
      </c>
    </row>
    <row r="9768" spans="1:13">
      <c r="A9768" s="13">
        <f t="shared" si="152"/>
        <v>13</v>
      </c>
      <c r="B9768">
        <v>3036967</v>
      </c>
      <c r="C9768">
        <v>1380</v>
      </c>
      <c r="D9768">
        <v>1500</v>
      </c>
      <c r="E9768"/>
      <c r="F9768" t="s">
        <v>253</v>
      </c>
      <c r="G9768">
        <v>13</v>
      </c>
      <c r="H9768">
        <v>0</v>
      </c>
      <c r="I9768">
        <v>0</v>
      </c>
      <c r="J9768">
        <v>0</v>
      </c>
      <c r="K9768">
        <v>0</v>
      </c>
      <c r="L9768">
        <v>0</v>
      </c>
      <c r="M9768" t="s">
        <v>9535</v>
      </c>
    </row>
    <row r="9769" spans="1:13">
      <c r="A9769" s="13">
        <f t="shared" si="152"/>
        <v>9</v>
      </c>
      <c r="B9769">
        <v>3036968</v>
      </c>
      <c r="C9769">
        <v>1380</v>
      </c>
      <c r="D9769">
        <v>1500</v>
      </c>
      <c r="E9769"/>
      <c r="F9769" t="s">
        <v>253</v>
      </c>
      <c r="G9769">
        <v>9</v>
      </c>
      <c r="H9769">
        <v>0</v>
      </c>
      <c r="I9769">
        <v>0</v>
      </c>
      <c r="J9769">
        <v>0</v>
      </c>
      <c r="K9769">
        <v>0</v>
      </c>
      <c r="L9769">
        <v>0</v>
      </c>
      <c r="M9769" t="s">
        <v>7354</v>
      </c>
    </row>
    <row r="9770" spans="1:13">
      <c r="A9770" s="13">
        <f t="shared" si="152"/>
        <v>9</v>
      </c>
      <c r="B9770">
        <v>3036969</v>
      </c>
      <c r="C9770">
        <v>1380</v>
      </c>
      <c r="D9770">
        <v>1500</v>
      </c>
      <c r="E9770"/>
      <c r="F9770" t="s">
        <v>253</v>
      </c>
      <c r="G9770">
        <v>9</v>
      </c>
      <c r="H9770">
        <v>0</v>
      </c>
      <c r="I9770">
        <v>0</v>
      </c>
      <c r="J9770">
        <v>0</v>
      </c>
      <c r="K9770">
        <v>0</v>
      </c>
      <c r="L9770">
        <v>0</v>
      </c>
      <c r="M9770" t="s">
        <v>7355</v>
      </c>
    </row>
    <row r="9771" spans="1:13">
      <c r="A9771" s="13">
        <f t="shared" si="152"/>
        <v>11</v>
      </c>
      <c r="B9771">
        <v>3036970</v>
      </c>
      <c r="C9771">
        <v>1380</v>
      </c>
      <c r="D9771">
        <v>1500</v>
      </c>
      <c r="E9771"/>
      <c r="F9771" t="s">
        <v>253</v>
      </c>
      <c r="G9771">
        <v>11</v>
      </c>
      <c r="H9771">
        <v>0</v>
      </c>
      <c r="I9771">
        <v>0</v>
      </c>
      <c r="J9771">
        <v>0</v>
      </c>
      <c r="K9771">
        <v>0</v>
      </c>
      <c r="L9771">
        <v>0</v>
      </c>
      <c r="M9771" t="s">
        <v>7356</v>
      </c>
    </row>
    <row r="9772" spans="1:13">
      <c r="A9772" s="13">
        <f t="shared" si="152"/>
        <v>14</v>
      </c>
      <c r="B9772">
        <v>3036971</v>
      </c>
      <c r="C9772">
        <v>1380</v>
      </c>
      <c r="D9772">
        <v>1500</v>
      </c>
      <c r="E9772"/>
      <c r="F9772" t="s">
        <v>253</v>
      </c>
      <c r="G9772">
        <v>14</v>
      </c>
      <c r="H9772">
        <v>0</v>
      </c>
      <c r="I9772">
        <v>0</v>
      </c>
      <c r="J9772">
        <v>0</v>
      </c>
      <c r="K9772">
        <v>0</v>
      </c>
      <c r="L9772">
        <v>0</v>
      </c>
      <c r="M9772" t="s">
        <v>7357</v>
      </c>
    </row>
    <row r="9773" spans="1:13">
      <c r="A9773" s="13">
        <f t="shared" si="152"/>
        <v>13</v>
      </c>
      <c r="B9773">
        <v>3036972</v>
      </c>
      <c r="C9773">
        <v>1380</v>
      </c>
      <c r="D9773">
        <v>1500</v>
      </c>
      <c r="E9773"/>
      <c r="F9773" t="s">
        <v>253</v>
      </c>
      <c r="G9773">
        <v>13</v>
      </c>
      <c r="H9773">
        <v>0</v>
      </c>
      <c r="I9773">
        <v>0</v>
      </c>
      <c r="J9773">
        <v>0</v>
      </c>
      <c r="K9773">
        <v>0</v>
      </c>
      <c r="L9773">
        <v>0</v>
      </c>
      <c r="M9773" t="s">
        <v>7358</v>
      </c>
    </row>
    <row r="9774" spans="1:13">
      <c r="A9774" s="13">
        <f t="shared" si="152"/>
        <v>12</v>
      </c>
      <c r="B9774">
        <v>3036973</v>
      </c>
      <c r="C9774">
        <v>1380</v>
      </c>
      <c r="D9774">
        <v>1500</v>
      </c>
      <c r="E9774"/>
      <c r="F9774" t="s">
        <v>253</v>
      </c>
      <c r="G9774">
        <v>12</v>
      </c>
      <c r="H9774">
        <v>0</v>
      </c>
      <c r="I9774">
        <v>0</v>
      </c>
      <c r="J9774">
        <v>0</v>
      </c>
      <c r="K9774">
        <v>0</v>
      </c>
      <c r="L9774">
        <v>0</v>
      </c>
      <c r="M9774" t="s">
        <v>7354</v>
      </c>
    </row>
    <row r="9775" spans="1:13">
      <c r="A9775" s="13">
        <f t="shared" si="152"/>
        <v>5</v>
      </c>
      <c r="B9775">
        <v>3036974</v>
      </c>
      <c r="C9775">
        <v>1380</v>
      </c>
      <c r="D9775">
        <v>1500</v>
      </c>
      <c r="E9775"/>
      <c r="F9775" t="s">
        <v>253</v>
      </c>
      <c r="G9775">
        <v>5</v>
      </c>
      <c r="H9775">
        <v>0</v>
      </c>
      <c r="I9775">
        <v>0</v>
      </c>
      <c r="J9775">
        <v>0</v>
      </c>
      <c r="K9775">
        <v>0</v>
      </c>
      <c r="L9775">
        <v>0</v>
      </c>
      <c r="M9775" t="s">
        <v>7355</v>
      </c>
    </row>
    <row r="9776" spans="1:13">
      <c r="A9776" s="13">
        <f t="shared" si="152"/>
        <v>12</v>
      </c>
      <c r="B9776">
        <v>3036975</v>
      </c>
      <c r="C9776">
        <v>1380</v>
      </c>
      <c r="D9776">
        <v>1500</v>
      </c>
      <c r="E9776"/>
      <c r="F9776" t="s">
        <v>253</v>
      </c>
      <c r="G9776">
        <v>12</v>
      </c>
      <c r="H9776">
        <v>0</v>
      </c>
      <c r="I9776">
        <v>0</v>
      </c>
      <c r="J9776">
        <v>0</v>
      </c>
      <c r="K9776">
        <v>0</v>
      </c>
      <c r="L9776">
        <v>0</v>
      </c>
      <c r="M9776" t="s">
        <v>7356</v>
      </c>
    </row>
    <row r="9777" spans="1:13">
      <c r="A9777" s="13">
        <f t="shared" si="152"/>
        <v>10</v>
      </c>
      <c r="B9777">
        <v>3036976</v>
      </c>
      <c r="C9777">
        <v>1380</v>
      </c>
      <c r="D9777">
        <v>1500</v>
      </c>
      <c r="E9777"/>
      <c r="F9777" t="s">
        <v>253</v>
      </c>
      <c r="G9777">
        <v>10</v>
      </c>
      <c r="H9777">
        <v>0</v>
      </c>
      <c r="I9777">
        <v>0</v>
      </c>
      <c r="J9777">
        <v>0</v>
      </c>
      <c r="K9777">
        <v>0</v>
      </c>
      <c r="L9777">
        <v>0</v>
      </c>
      <c r="M9777" t="s">
        <v>7357</v>
      </c>
    </row>
    <row r="9778" spans="1:13">
      <c r="A9778" s="13">
        <f t="shared" si="152"/>
        <v>9</v>
      </c>
      <c r="B9778">
        <v>3036977</v>
      </c>
      <c r="C9778">
        <v>1380</v>
      </c>
      <c r="D9778">
        <v>1500</v>
      </c>
      <c r="E9778"/>
      <c r="F9778" t="s">
        <v>253</v>
      </c>
      <c r="G9778">
        <v>9</v>
      </c>
      <c r="H9778">
        <v>0</v>
      </c>
      <c r="I9778">
        <v>0</v>
      </c>
      <c r="J9778">
        <v>0</v>
      </c>
      <c r="K9778">
        <v>0</v>
      </c>
      <c r="L9778">
        <v>0</v>
      </c>
      <c r="M9778" t="s">
        <v>7358</v>
      </c>
    </row>
    <row r="9779" spans="1:13">
      <c r="A9779" s="13">
        <f t="shared" si="152"/>
        <v>13</v>
      </c>
      <c r="B9779">
        <v>3036978</v>
      </c>
      <c r="C9779">
        <v>1380</v>
      </c>
      <c r="D9779">
        <v>1500</v>
      </c>
      <c r="E9779"/>
      <c r="F9779" t="s">
        <v>253</v>
      </c>
      <c r="G9779">
        <v>13</v>
      </c>
      <c r="H9779">
        <v>0</v>
      </c>
      <c r="I9779">
        <v>0</v>
      </c>
      <c r="J9779">
        <v>0</v>
      </c>
      <c r="K9779">
        <v>0</v>
      </c>
      <c r="L9779">
        <v>0</v>
      </c>
      <c r="M9779" t="s">
        <v>7354</v>
      </c>
    </row>
    <row r="9780" spans="1:13">
      <c r="A9780" s="13">
        <f t="shared" si="152"/>
        <v>13</v>
      </c>
      <c r="B9780">
        <v>3036979</v>
      </c>
      <c r="C9780">
        <v>1380</v>
      </c>
      <c r="D9780">
        <v>1500</v>
      </c>
      <c r="E9780"/>
      <c r="F9780" t="s">
        <v>253</v>
      </c>
      <c r="G9780">
        <v>13</v>
      </c>
      <c r="H9780">
        <v>0</v>
      </c>
      <c r="I9780">
        <v>0</v>
      </c>
      <c r="J9780">
        <v>0</v>
      </c>
      <c r="K9780">
        <v>0</v>
      </c>
      <c r="L9780">
        <v>0</v>
      </c>
      <c r="M9780" t="s">
        <v>7355</v>
      </c>
    </row>
    <row r="9781" spans="1:13">
      <c r="A9781" s="13">
        <f t="shared" si="152"/>
        <v>10</v>
      </c>
      <c r="B9781">
        <v>3036980</v>
      </c>
      <c r="C9781">
        <v>1380</v>
      </c>
      <c r="D9781">
        <v>1500</v>
      </c>
      <c r="E9781"/>
      <c r="F9781" t="s">
        <v>253</v>
      </c>
      <c r="G9781">
        <v>10</v>
      </c>
      <c r="H9781">
        <v>0</v>
      </c>
      <c r="I9781">
        <v>0</v>
      </c>
      <c r="J9781">
        <v>0</v>
      </c>
      <c r="K9781">
        <v>0</v>
      </c>
      <c r="L9781">
        <v>0</v>
      </c>
      <c r="M9781" t="s">
        <v>7356</v>
      </c>
    </row>
    <row r="9782" spans="1:13">
      <c r="A9782" s="13">
        <f t="shared" si="152"/>
        <v>19</v>
      </c>
      <c r="B9782">
        <v>3036981</v>
      </c>
      <c r="C9782">
        <v>1380</v>
      </c>
      <c r="D9782">
        <v>1500</v>
      </c>
      <c r="E9782"/>
      <c r="F9782" t="s">
        <v>253</v>
      </c>
      <c r="G9782">
        <v>19</v>
      </c>
      <c r="H9782">
        <v>0</v>
      </c>
      <c r="I9782">
        <v>0</v>
      </c>
      <c r="J9782">
        <v>0</v>
      </c>
      <c r="K9782">
        <v>0</v>
      </c>
      <c r="L9782">
        <v>0</v>
      </c>
      <c r="M9782" t="s">
        <v>7357</v>
      </c>
    </row>
    <row r="9783" spans="1:13">
      <c r="A9783" s="13">
        <f t="shared" si="152"/>
        <v>13</v>
      </c>
      <c r="B9783">
        <v>3036983</v>
      </c>
      <c r="C9783">
        <v>1380</v>
      </c>
      <c r="D9783">
        <v>1500</v>
      </c>
      <c r="E9783"/>
      <c r="F9783" t="s">
        <v>253</v>
      </c>
      <c r="G9783">
        <v>13</v>
      </c>
      <c r="H9783">
        <v>0</v>
      </c>
      <c r="I9783">
        <v>0</v>
      </c>
      <c r="J9783">
        <v>0</v>
      </c>
      <c r="K9783">
        <v>0</v>
      </c>
      <c r="L9783">
        <v>0</v>
      </c>
      <c r="M9783" t="s">
        <v>7358</v>
      </c>
    </row>
    <row r="9784" spans="1:13">
      <c r="A9784" s="13">
        <f t="shared" si="152"/>
        <v>10</v>
      </c>
      <c r="B9784">
        <v>3036984</v>
      </c>
      <c r="C9784">
        <v>1380</v>
      </c>
      <c r="D9784">
        <v>1500</v>
      </c>
      <c r="E9784"/>
      <c r="F9784" t="s">
        <v>253</v>
      </c>
      <c r="G9784">
        <v>10</v>
      </c>
      <c r="H9784">
        <v>0</v>
      </c>
      <c r="I9784">
        <v>0</v>
      </c>
      <c r="J9784">
        <v>0</v>
      </c>
      <c r="K9784">
        <v>0</v>
      </c>
      <c r="L9784">
        <v>0</v>
      </c>
      <c r="M9784" t="s">
        <v>7354</v>
      </c>
    </row>
    <row r="9785" spans="1:13">
      <c r="A9785" s="13">
        <f t="shared" si="152"/>
        <v>9</v>
      </c>
      <c r="B9785">
        <v>3036985</v>
      </c>
      <c r="C9785">
        <v>1380</v>
      </c>
      <c r="D9785">
        <v>1500</v>
      </c>
      <c r="E9785"/>
      <c r="F9785" t="s">
        <v>253</v>
      </c>
      <c r="G9785">
        <v>9</v>
      </c>
      <c r="H9785">
        <v>0</v>
      </c>
      <c r="I9785">
        <v>0</v>
      </c>
      <c r="J9785">
        <v>0</v>
      </c>
      <c r="K9785">
        <v>0</v>
      </c>
      <c r="L9785">
        <v>0</v>
      </c>
      <c r="M9785" t="s">
        <v>7355</v>
      </c>
    </row>
    <row r="9786" spans="1:13">
      <c r="A9786" s="13">
        <f t="shared" si="152"/>
        <v>14</v>
      </c>
      <c r="B9786">
        <v>3036986</v>
      </c>
      <c r="C9786">
        <v>1380</v>
      </c>
      <c r="D9786">
        <v>1500</v>
      </c>
      <c r="E9786"/>
      <c r="F9786" t="s">
        <v>253</v>
      </c>
      <c r="G9786">
        <v>14</v>
      </c>
      <c r="H9786">
        <v>0</v>
      </c>
      <c r="I9786">
        <v>0</v>
      </c>
      <c r="J9786">
        <v>0</v>
      </c>
      <c r="K9786">
        <v>0</v>
      </c>
      <c r="L9786">
        <v>0</v>
      </c>
      <c r="M9786" t="s">
        <v>7356</v>
      </c>
    </row>
    <row r="9787" spans="1:13">
      <c r="A9787" s="13">
        <f t="shared" si="152"/>
        <v>24</v>
      </c>
      <c r="B9787">
        <v>3036987</v>
      </c>
      <c r="C9787">
        <v>1380</v>
      </c>
      <c r="D9787">
        <v>1500</v>
      </c>
      <c r="E9787"/>
      <c r="F9787" t="s">
        <v>253</v>
      </c>
      <c r="G9787">
        <v>24</v>
      </c>
      <c r="H9787">
        <v>0</v>
      </c>
      <c r="I9787">
        <v>0</v>
      </c>
      <c r="J9787">
        <v>0</v>
      </c>
      <c r="K9787">
        <v>0</v>
      </c>
      <c r="L9787">
        <v>0</v>
      </c>
      <c r="M9787" t="s">
        <v>7357</v>
      </c>
    </row>
    <row r="9788" spans="1:13">
      <c r="A9788" s="13">
        <f t="shared" si="152"/>
        <v>10</v>
      </c>
      <c r="B9788">
        <v>3036988</v>
      </c>
      <c r="C9788">
        <v>1380</v>
      </c>
      <c r="D9788">
        <v>1500</v>
      </c>
      <c r="E9788"/>
      <c r="F9788" t="s">
        <v>253</v>
      </c>
      <c r="G9788">
        <v>10</v>
      </c>
      <c r="H9788">
        <v>0</v>
      </c>
      <c r="I9788">
        <v>0</v>
      </c>
      <c r="J9788">
        <v>0</v>
      </c>
      <c r="K9788">
        <v>0</v>
      </c>
      <c r="L9788">
        <v>0</v>
      </c>
      <c r="M9788" t="s">
        <v>7358</v>
      </c>
    </row>
    <row r="9789" spans="1:13">
      <c r="A9789" s="13">
        <f t="shared" si="152"/>
        <v>5</v>
      </c>
      <c r="B9789">
        <v>3036989</v>
      </c>
      <c r="C9789">
        <v>1380</v>
      </c>
      <c r="D9789">
        <v>1500</v>
      </c>
      <c r="E9789"/>
      <c r="F9789" t="s">
        <v>253</v>
      </c>
      <c r="G9789">
        <v>5</v>
      </c>
      <c r="H9789">
        <v>0</v>
      </c>
      <c r="I9789">
        <v>0</v>
      </c>
      <c r="J9789">
        <v>0</v>
      </c>
      <c r="K9789">
        <v>0</v>
      </c>
      <c r="L9789">
        <v>0</v>
      </c>
      <c r="M9789" t="s">
        <v>9536</v>
      </c>
    </row>
    <row r="9790" spans="1:13">
      <c r="A9790" s="13">
        <f t="shared" si="152"/>
        <v>5</v>
      </c>
      <c r="B9790">
        <v>3036990</v>
      </c>
      <c r="C9790">
        <v>1380</v>
      </c>
      <c r="D9790">
        <v>1500</v>
      </c>
      <c r="E9790"/>
      <c r="F9790" t="s">
        <v>253</v>
      </c>
      <c r="G9790">
        <v>5</v>
      </c>
      <c r="H9790">
        <v>0</v>
      </c>
      <c r="I9790">
        <v>0</v>
      </c>
      <c r="J9790">
        <v>0</v>
      </c>
      <c r="K9790">
        <v>0</v>
      </c>
      <c r="L9790">
        <v>0</v>
      </c>
      <c r="M9790" t="s">
        <v>9537</v>
      </c>
    </row>
    <row r="9791" spans="1:13">
      <c r="A9791" s="13">
        <f t="shared" si="152"/>
        <v>9</v>
      </c>
      <c r="B9791">
        <v>3036991</v>
      </c>
      <c r="C9791">
        <v>1380</v>
      </c>
      <c r="D9791">
        <v>1500</v>
      </c>
      <c r="E9791"/>
      <c r="F9791" t="s">
        <v>253</v>
      </c>
      <c r="G9791">
        <v>9</v>
      </c>
      <c r="H9791">
        <v>0</v>
      </c>
      <c r="I9791">
        <v>0</v>
      </c>
      <c r="J9791">
        <v>0</v>
      </c>
      <c r="K9791">
        <v>0</v>
      </c>
      <c r="L9791">
        <v>0</v>
      </c>
      <c r="M9791" t="s">
        <v>9538</v>
      </c>
    </row>
    <row r="9792" spans="1:13">
      <c r="A9792" s="13">
        <f t="shared" si="152"/>
        <v>18</v>
      </c>
      <c r="B9792">
        <v>3036992</v>
      </c>
      <c r="C9792">
        <v>1380</v>
      </c>
      <c r="D9792">
        <v>1500</v>
      </c>
      <c r="E9792"/>
      <c r="F9792" t="s">
        <v>253</v>
      </c>
      <c r="G9792">
        <v>18</v>
      </c>
      <c r="H9792">
        <v>0</v>
      </c>
      <c r="I9792">
        <v>0</v>
      </c>
      <c r="J9792">
        <v>0</v>
      </c>
      <c r="K9792">
        <v>0</v>
      </c>
      <c r="L9792">
        <v>0</v>
      </c>
      <c r="M9792" t="s">
        <v>9539</v>
      </c>
    </row>
    <row r="9793" spans="1:13">
      <c r="A9793" s="13">
        <f t="shared" si="152"/>
        <v>21</v>
      </c>
      <c r="B9793">
        <v>3036993</v>
      </c>
      <c r="C9793">
        <v>1380</v>
      </c>
      <c r="D9793">
        <v>1500</v>
      </c>
      <c r="E9793"/>
      <c r="F9793" t="s">
        <v>253</v>
      </c>
      <c r="G9793">
        <v>21</v>
      </c>
      <c r="H9793">
        <v>0</v>
      </c>
      <c r="I9793">
        <v>0</v>
      </c>
      <c r="J9793">
        <v>0</v>
      </c>
      <c r="K9793">
        <v>0</v>
      </c>
      <c r="L9793">
        <v>0</v>
      </c>
      <c r="M9793" t="s">
        <v>9540</v>
      </c>
    </row>
    <row r="9794" spans="1:13">
      <c r="A9794" s="13">
        <f t="shared" si="152"/>
        <v>8</v>
      </c>
      <c r="B9794">
        <v>3036994</v>
      </c>
      <c r="C9794">
        <v>1380</v>
      </c>
      <c r="D9794">
        <v>1500</v>
      </c>
      <c r="E9794"/>
      <c r="F9794" t="s">
        <v>253</v>
      </c>
      <c r="G9794">
        <v>8</v>
      </c>
      <c r="H9794">
        <v>0</v>
      </c>
      <c r="I9794">
        <v>0</v>
      </c>
      <c r="J9794">
        <v>0</v>
      </c>
      <c r="K9794">
        <v>0</v>
      </c>
      <c r="L9794">
        <v>0</v>
      </c>
      <c r="M9794" t="s">
        <v>9541</v>
      </c>
    </row>
    <row r="9795" spans="1:13">
      <c r="A9795" s="13">
        <f t="shared" ref="A9795:A9858" si="153">G9795+H9795+I9795</f>
        <v>10</v>
      </c>
      <c r="B9795">
        <v>3036995</v>
      </c>
      <c r="C9795">
        <v>1380</v>
      </c>
      <c r="D9795">
        <v>1500</v>
      </c>
      <c r="E9795"/>
      <c r="F9795" t="s">
        <v>253</v>
      </c>
      <c r="G9795">
        <v>10</v>
      </c>
      <c r="H9795">
        <v>0</v>
      </c>
      <c r="I9795">
        <v>0</v>
      </c>
      <c r="J9795">
        <v>0</v>
      </c>
      <c r="K9795">
        <v>0</v>
      </c>
      <c r="L9795">
        <v>0</v>
      </c>
      <c r="M9795" t="s">
        <v>9542</v>
      </c>
    </row>
    <row r="9796" spans="1:13">
      <c r="A9796" s="13">
        <f t="shared" si="153"/>
        <v>10</v>
      </c>
      <c r="B9796">
        <v>3036996</v>
      </c>
      <c r="C9796">
        <v>1380</v>
      </c>
      <c r="D9796">
        <v>1500</v>
      </c>
      <c r="E9796"/>
      <c r="F9796" t="s">
        <v>253</v>
      </c>
      <c r="G9796">
        <v>10</v>
      </c>
      <c r="H9796">
        <v>0</v>
      </c>
      <c r="I9796">
        <v>0</v>
      </c>
      <c r="J9796">
        <v>0</v>
      </c>
      <c r="K9796">
        <v>0</v>
      </c>
      <c r="L9796">
        <v>0</v>
      </c>
      <c r="M9796" t="s">
        <v>9543</v>
      </c>
    </row>
    <row r="9797" spans="1:13">
      <c r="A9797" s="13">
        <f t="shared" si="153"/>
        <v>2</v>
      </c>
      <c r="B9797">
        <v>3038544</v>
      </c>
      <c r="C9797">
        <v>1400</v>
      </c>
      <c r="D9797">
        <v>1500</v>
      </c>
      <c r="E9797"/>
      <c r="F9797" t="s">
        <v>253</v>
      </c>
      <c r="G9797">
        <v>2</v>
      </c>
      <c r="H9797">
        <v>0</v>
      </c>
      <c r="I9797">
        <v>0</v>
      </c>
      <c r="J9797">
        <v>0</v>
      </c>
      <c r="K9797">
        <v>0</v>
      </c>
      <c r="L9797">
        <v>0</v>
      </c>
      <c r="M9797" t="s">
        <v>7359</v>
      </c>
    </row>
    <row r="9798" spans="1:13">
      <c r="A9798" s="13">
        <f t="shared" si="153"/>
        <v>22</v>
      </c>
      <c r="B9798">
        <v>3038545</v>
      </c>
      <c r="C9798">
        <v>1400</v>
      </c>
      <c r="D9798">
        <v>1500</v>
      </c>
      <c r="E9798"/>
      <c r="F9798" t="s">
        <v>253</v>
      </c>
      <c r="G9798">
        <v>22</v>
      </c>
      <c r="H9798">
        <v>0</v>
      </c>
      <c r="I9798">
        <v>0</v>
      </c>
      <c r="J9798">
        <v>0</v>
      </c>
      <c r="K9798">
        <v>0</v>
      </c>
      <c r="L9798">
        <v>0</v>
      </c>
      <c r="M9798" t="s">
        <v>7360</v>
      </c>
    </row>
    <row r="9799" spans="1:13">
      <c r="A9799" s="13">
        <f t="shared" si="153"/>
        <v>2</v>
      </c>
      <c r="B9799">
        <v>3038546</v>
      </c>
      <c r="C9799">
        <v>1400</v>
      </c>
      <c r="D9799">
        <v>1500</v>
      </c>
      <c r="E9799"/>
      <c r="F9799" t="s">
        <v>253</v>
      </c>
      <c r="G9799">
        <v>2</v>
      </c>
      <c r="H9799">
        <v>0</v>
      </c>
      <c r="I9799">
        <v>0</v>
      </c>
      <c r="J9799">
        <v>0</v>
      </c>
      <c r="K9799">
        <v>0</v>
      </c>
      <c r="L9799">
        <v>0</v>
      </c>
      <c r="M9799" t="s">
        <v>7361</v>
      </c>
    </row>
    <row r="9800" spans="1:13">
      <c r="A9800" s="13">
        <f t="shared" si="153"/>
        <v>347</v>
      </c>
      <c r="B9800">
        <v>3038547</v>
      </c>
      <c r="C9800">
        <v>1380</v>
      </c>
      <c r="D9800">
        <v>1500</v>
      </c>
      <c r="E9800"/>
      <c r="F9800" t="s">
        <v>289</v>
      </c>
      <c r="G9800">
        <v>347</v>
      </c>
      <c r="H9800">
        <v>0</v>
      </c>
      <c r="I9800">
        <v>0</v>
      </c>
      <c r="J9800">
        <v>0</v>
      </c>
      <c r="K9800">
        <v>0</v>
      </c>
      <c r="L9800">
        <v>0</v>
      </c>
      <c r="M9800" t="s">
        <v>8623</v>
      </c>
    </row>
    <row r="9801" spans="1:13">
      <c r="A9801" s="13">
        <f t="shared" si="153"/>
        <v>30</v>
      </c>
      <c r="B9801">
        <v>3038549</v>
      </c>
      <c r="C9801">
        <v>1380</v>
      </c>
      <c r="D9801">
        <v>1500</v>
      </c>
      <c r="E9801"/>
      <c r="F9801" t="s">
        <v>253</v>
      </c>
      <c r="G9801">
        <v>30</v>
      </c>
      <c r="H9801">
        <v>0</v>
      </c>
      <c r="I9801">
        <v>0</v>
      </c>
      <c r="J9801">
        <v>0</v>
      </c>
      <c r="K9801">
        <v>0</v>
      </c>
      <c r="L9801">
        <v>0</v>
      </c>
      <c r="M9801" t="s">
        <v>7362</v>
      </c>
    </row>
    <row r="9802" spans="1:13">
      <c r="A9802" s="13">
        <f t="shared" si="153"/>
        <v>10</v>
      </c>
      <c r="B9802">
        <v>3038550</v>
      </c>
      <c r="C9802">
        <v>1380</v>
      </c>
      <c r="D9802">
        <v>1500</v>
      </c>
      <c r="E9802"/>
      <c r="F9802" t="s">
        <v>253</v>
      </c>
      <c r="G9802">
        <v>10</v>
      </c>
      <c r="H9802">
        <v>0</v>
      </c>
      <c r="I9802">
        <v>0</v>
      </c>
      <c r="J9802">
        <v>0</v>
      </c>
      <c r="K9802">
        <v>0</v>
      </c>
      <c r="L9802">
        <v>0</v>
      </c>
      <c r="M9802" t="s">
        <v>7363</v>
      </c>
    </row>
    <row r="9803" spans="1:13">
      <c r="A9803" s="13">
        <f t="shared" si="153"/>
        <v>10</v>
      </c>
      <c r="B9803">
        <v>3038551</v>
      </c>
      <c r="C9803">
        <v>1380</v>
      </c>
      <c r="D9803">
        <v>1500</v>
      </c>
      <c r="E9803"/>
      <c r="F9803" t="s">
        <v>253</v>
      </c>
      <c r="G9803">
        <v>10</v>
      </c>
      <c r="H9803">
        <v>0</v>
      </c>
      <c r="I9803">
        <v>0</v>
      </c>
      <c r="J9803">
        <v>0</v>
      </c>
      <c r="K9803">
        <v>0</v>
      </c>
      <c r="L9803">
        <v>0</v>
      </c>
      <c r="M9803" t="s">
        <v>7364</v>
      </c>
    </row>
    <row r="9804" spans="1:13">
      <c r="A9804" s="13">
        <f t="shared" si="153"/>
        <v>22</v>
      </c>
      <c r="B9804">
        <v>3038552</v>
      </c>
      <c r="C9804">
        <v>1380</v>
      </c>
      <c r="D9804">
        <v>1500</v>
      </c>
      <c r="E9804"/>
      <c r="F9804" t="s">
        <v>253</v>
      </c>
      <c r="G9804">
        <v>22</v>
      </c>
      <c r="H9804">
        <v>0</v>
      </c>
      <c r="I9804">
        <v>0</v>
      </c>
      <c r="J9804">
        <v>0</v>
      </c>
      <c r="K9804">
        <v>0</v>
      </c>
      <c r="L9804">
        <v>0</v>
      </c>
      <c r="M9804" t="s">
        <v>7365</v>
      </c>
    </row>
    <row r="9805" spans="1:13">
      <c r="A9805" s="13">
        <f t="shared" si="153"/>
        <v>2</v>
      </c>
      <c r="B9805">
        <v>3038553</v>
      </c>
      <c r="C9805">
        <v>1380</v>
      </c>
      <c r="D9805">
        <v>1500</v>
      </c>
      <c r="E9805"/>
      <c r="F9805" t="s">
        <v>253</v>
      </c>
      <c r="G9805">
        <v>2</v>
      </c>
      <c r="H9805">
        <v>0</v>
      </c>
      <c r="I9805">
        <v>0</v>
      </c>
      <c r="J9805">
        <v>0</v>
      </c>
      <c r="K9805">
        <v>0</v>
      </c>
      <c r="L9805">
        <v>0</v>
      </c>
      <c r="M9805" t="s">
        <v>7366</v>
      </c>
    </row>
    <row r="9806" spans="1:13">
      <c r="A9806" s="13">
        <f t="shared" si="153"/>
        <v>7</v>
      </c>
      <c r="B9806">
        <v>3038554</v>
      </c>
      <c r="C9806">
        <v>1380</v>
      </c>
      <c r="D9806">
        <v>1500</v>
      </c>
      <c r="E9806"/>
      <c r="F9806" t="s">
        <v>253</v>
      </c>
      <c r="G9806">
        <v>7</v>
      </c>
      <c r="H9806">
        <v>0</v>
      </c>
      <c r="I9806">
        <v>0</v>
      </c>
      <c r="J9806">
        <v>0</v>
      </c>
      <c r="K9806">
        <v>0</v>
      </c>
      <c r="L9806">
        <v>0</v>
      </c>
      <c r="M9806" t="s">
        <v>8302</v>
      </c>
    </row>
    <row r="9807" spans="1:13">
      <c r="A9807" s="13">
        <f t="shared" si="153"/>
        <v>50</v>
      </c>
      <c r="B9807">
        <v>3038555</v>
      </c>
      <c r="C9807">
        <v>1380</v>
      </c>
      <c r="D9807">
        <v>1500</v>
      </c>
      <c r="E9807"/>
      <c r="F9807" t="s">
        <v>253</v>
      </c>
      <c r="G9807">
        <v>50</v>
      </c>
      <c r="H9807">
        <v>0</v>
      </c>
      <c r="I9807">
        <v>0</v>
      </c>
      <c r="J9807">
        <v>0</v>
      </c>
      <c r="K9807">
        <v>0</v>
      </c>
      <c r="L9807">
        <v>0</v>
      </c>
      <c r="M9807" t="s">
        <v>7367</v>
      </c>
    </row>
    <row r="9808" spans="1:13">
      <c r="A9808" s="13">
        <f t="shared" si="153"/>
        <v>10</v>
      </c>
      <c r="B9808">
        <v>3038556</v>
      </c>
      <c r="C9808">
        <v>1380</v>
      </c>
      <c r="D9808">
        <v>1500</v>
      </c>
      <c r="E9808"/>
      <c r="F9808" t="s">
        <v>253</v>
      </c>
      <c r="G9808">
        <v>10</v>
      </c>
      <c r="H9808">
        <v>0</v>
      </c>
      <c r="I9808">
        <v>0</v>
      </c>
      <c r="J9808">
        <v>0</v>
      </c>
      <c r="K9808">
        <v>0</v>
      </c>
      <c r="L9808">
        <v>0</v>
      </c>
      <c r="M9808" t="s">
        <v>7368</v>
      </c>
    </row>
    <row r="9809" spans="1:13">
      <c r="A9809" s="13">
        <f t="shared" si="153"/>
        <v>10</v>
      </c>
      <c r="B9809">
        <v>3038557</v>
      </c>
      <c r="C9809">
        <v>1380</v>
      </c>
      <c r="D9809">
        <v>1500</v>
      </c>
      <c r="E9809"/>
      <c r="F9809" t="s">
        <v>253</v>
      </c>
      <c r="G9809">
        <v>10</v>
      </c>
      <c r="H9809">
        <v>0</v>
      </c>
      <c r="I9809">
        <v>0</v>
      </c>
      <c r="J9809">
        <v>0</v>
      </c>
      <c r="K9809">
        <v>0</v>
      </c>
      <c r="L9809">
        <v>0</v>
      </c>
      <c r="M9809" t="s">
        <v>7369</v>
      </c>
    </row>
    <row r="9810" spans="1:13">
      <c r="A9810" s="13">
        <f t="shared" si="153"/>
        <v>10</v>
      </c>
      <c r="B9810">
        <v>3038558</v>
      </c>
      <c r="C9810">
        <v>1380</v>
      </c>
      <c r="D9810">
        <v>1500</v>
      </c>
      <c r="E9810"/>
      <c r="F9810" t="s">
        <v>253</v>
      </c>
      <c r="G9810">
        <v>10</v>
      </c>
      <c r="H9810">
        <v>0</v>
      </c>
      <c r="I9810">
        <v>0</v>
      </c>
      <c r="J9810">
        <v>0</v>
      </c>
      <c r="K9810">
        <v>0</v>
      </c>
      <c r="L9810">
        <v>0</v>
      </c>
      <c r="M9810" t="s">
        <v>7370</v>
      </c>
    </row>
    <row r="9811" spans="1:13">
      <c r="A9811" s="13">
        <f t="shared" si="153"/>
        <v>2</v>
      </c>
      <c r="B9811">
        <v>3038559</v>
      </c>
      <c r="C9811">
        <v>1380</v>
      </c>
      <c r="D9811">
        <v>1500</v>
      </c>
      <c r="E9811"/>
      <c r="F9811" t="s">
        <v>253</v>
      </c>
      <c r="G9811">
        <v>2</v>
      </c>
      <c r="H9811">
        <v>0</v>
      </c>
      <c r="I9811">
        <v>0</v>
      </c>
      <c r="J9811">
        <v>0</v>
      </c>
      <c r="K9811">
        <v>0</v>
      </c>
      <c r="L9811">
        <v>0</v>
      </c>
      <c r="M9811" t="s">
        <v>7371</v>
      </c>
    </row>
    <row r="9812" spans="1:13">
      <c r="A9812" s="13">
        <f t="shared" si="153"/>
        <v>8</v>
      </c>
      <c r="B9812">
        <v>3038560</v>
      </c>
      <c r="C9812">
        <v>1380</v>
      </c>
      <c r="D9812">
        <v>1500</v>
      </c>
      <c r="E9812"/>
      <c r="F9812" t="s">
        <v>253</v>
      </c>
      <c r="G9812">
        <v>8</v>
      </c>
      <c r="H9812">
        <v>0</v>
      </c>
      <c r="I9812">
        <v>0</v>
      </c>
      <c r="J9812">
        <v>0</v>
      </c>
      <c r="K9812">
        <v>0</v>
      </c>
      <c r="L9812">
        <v>0</v>
      </c>
      <c r="M9812" t="s">
        <v>7372</v>
      </c>
    </row>
    <row r="9813" spans="1:13">
      <c r="A9813" s="13">
        <f t="shared" si="153"/>
        <v>4</v>
      </c>
      <c r="B9813">
        <v>3038561</v>
      </c>
      <c r="C9813">
        <v>1380</v>
      </c>
      <c r="D9813">
        <v>1500</v>
      </c>
      <c r="E9813"/>
      <c r="F9813" t="s">
        <v>253</v>
      </c>
      <c r="G9813">
        <v>4</v>
      </c>
      <c r="H9813">
        <v>0</v>
      </c>
      <c r="I9813">
        <v>0</v>
      </c>
      <c r="J9813">
        <v>0</v>
      </c>
      <c r="K9813">
        <v>0</v>
      </c>
      <c r="L9813">
        <v>0</v>
      </c>
      <c r="M9813" t="s">
        <v>7373</v>
      </c>
    </row>
    <row r="9814" spans="1:13">
      <c r="A9814" s="13">
        <f t="shared" si="153"/>
        <v>4</v>
      </c>
      <c r="B9814">
        <v>3038562</v>
      </c>
      <c r="C9814">
        <v>1380</v>
      </c>
      <c r="D9814">
        <v>1500</v>
      </c>
      <c r="E9814"/>
      <c r="F9814" t="s">
        <v>253</v>
      </c>
      <c r="G9814">
        <v>4</v>
      </c>
      <c r="H9814">
        <v>0</v>
      </c>
      <c r="I9814">
        <v>0</v>
      </c>
      <c r="J9814">
        <v>0</v>
      </c>
      <c r="K9814">
        <v>0</v>
      </c>
      <c r="L9814">
        <v>0</v>
      </c>
      <c r="M9814" t="s">
        <v>7374</v>
      </c>
    </row>
    <row r="9815" spans="1:13">
      <c r="A9815" s="13">
        <f t="shared" si="153"/>
        <v>4</v>
      </c>
      <c r="B9815">
        <v>3038563</v>
      </c>
      <c r="C9815">
        <v>1380</v>
      </c>
      <c r="D9815">
        <v>1500</v>
      </c>
      <c r="E9815"/>
      <c r="F9815" t="s">
        <v>253</v>
      </c>
      <c r="G9815">
        <v>4</v>
      </c>
      <c r="H9815">
        <v>0</v>
      </c>
      <c r="I9815">
        <v>0</v>
      </c>
      <c r="J9815">
        <v>0</v>
      </c>
      <c r="K9815">
        <v>0</v>
      </c>
      <c r="L9815">
        <v>0</v>
      </c>
      <c r="M9815" t="s">
        <v>7375</v>
      </c>
    </row>
    <row r="9816" spans="1:13">
      <c r="A9816" s="13">
        <f t="shared" si="153"/>
        <v>1</v>
      </c>
      <c r="B9816">
        <v>3038565</v>
      </c>
      <c r="C9816">
        <v>1380</v>
      </c>
      <c r="D9816">
        <v>1501</v>
      </c>
      <c r="E9816"/>
      <c r="F9816" t="s">
        <v>253</v>
      </c>
      <c r="G9816">
        <v>1</v>
      </c>
      <c r="H9816">
        <v>0</v>
      </c>
      <c r="I9816">
        <v>0</v>
      </c>
      <c r="J9816">
        <v>0</v>
      </c>
      <c r="K9816">
        <v>0</v>
      </c>
      <c r="L9816">
        <v>0</v>
      </c>
      <c r="M9816" t="s">
        <v>7376</v>
      </c>
    </row>
    <row r="9817" spans="1:13">
      <c r="A9817" s="13">
        <f t="shared" si="153"/>
        <v>8</v>
      </c>
      <c r="B9817">
        <v>3038566</v>
      </c>
      <c r="C9817">
        <v>1380</v>
      </c>
      <c r="D9817">
        <v>1500</v>
      </c>
      <c r="E9817"/>
      <c r="F9817" t="s">
        <v>253</v>
      </c>
      <c r="G9817">
        <v>8</v>
      </c>
      <c r="H9817">
        <v>0</v>
      </c>
      <c r="I9817">
        <v>0</v>
      </c>
      <c r="J9817">
        <v>0</v>
      </c>
      <c r="K9817">
        <v>0</v>
      </c>
      <c r="L9817">
        <v>0</v>
      </c>
      <c r="M9817" t="s">
        <v>7377</v>
      </c>
    </row>
    <row r="9818" spans="1:13">
      <c r="A9818" s="13">
        <f t="shared" si="153"/>
        <v>2</v>
      </c>
      <c r="B9818">
        <v>3038567</v>
      </c>
      <c r="C9818">
        <v>1380</v>
      </c>
      <c r="D9818">
        <v>1501</v>
      </c>
      <c r="E9818"/>
      <c r="F9818" t="s">
        <v>253</v>
      </c>
      <c r="G9818">
        <v>2</v>
      </c>
      <c r="H9818">
        <v>0</v>
      </c>
      <c r="I9818">
        <v>0</v>
      </c>
      <c r="J9818">
        <v>0</v>
      </c>
      <c r="K9818">
        <v>0</v>
      </c>
      <c r="L9818">
        <v>0</v>
      </c>
      <c r="M9818" t="s">
        <v>7378</v>
      </c>
    </row>
    <row r="9819" spans="1:13">
      <c r="A9819" s="13">
        <f t="shared" si="153"/>
        <v>5</v>
      </c>
      <c r="B9819">
        <v>3038568</v>
      </c>
      <c r="C9819">
        <v>1380</v>
      </c>
      <c r="D9819">
        <v>1500</v>
      </c>
      <c r="E9819"/>
      <c r="F9819" t="s">
        <v>253</v>
      </c>
      <c r="G9819">
        <v>5</v>
      </c>
      <c r="H9819">
        <v>0</v>
      </c>
      <c r="I9819">
        <v>0</v>
      </c>
      <c r="J9819">
        <v>0</v>
      </c>
      <c r="K9819">
        <v>0</v>
      </c>
      <c r="L9819">
        <v>0</v>
      </c>
      <c r="M9819" t="s">
        <v>7379</v>
      </c>
    </row>
    <row r="9820" spans="1:13">
      <c r="A9820" s="13">
        <f t="shared" si="153"/>
        <v>8</v>
      </c>
      <c r="B9820">
        <v>3038569</v>
      </c>
      <c r="C9820">
        <v>1380</v>
      </c>
      <c r="D9820">
        <v>1500</v>
      </c>
      <c r="E9820"/>
      <c r="F9820" t="s">
        <v>253</v>
      </c>
      <c r="G9820">
        <v>8</v>
      </c>
      <c r="H9820">
        <v>0</v>
      </c>
      <c r="I9820">
        <v>0</v>
      </c>
      <c r="J9820">
        <v>0</v>
      </c>
      <c r="K9820">
        <v>0</v>
      </c>
      <c r="L9820">
        <v>0</v>
      </c>
      <c r="M9820" t="s">
        <v>7380</v>
      </c>
    </row>
    <row r="9821" spans="1:13">
      <c r="A9821" s="13">
        <f t="shared" si="153"/>
        <v>3</v>
      </c>
      <c r="B9821">
        <v>3038570</v>
      </c>
      <c r="C9821">
        <v>1380</v>
      </c>
      <c r="D9821">
        <v>1500</v>
      </c>
      <c r="E9821"/>
      <c r="F9821" t="s">
        <v>253</v>
      </c>
      <c r="G9821">
        <v>3</v>
      </c>
      <c r="H9821">
        <v>0</v>
      </c>
      <c r="I9821">
        <v>0</v>
      </c>
      <c r="J9821">
        <v>0</v>
      </c>
      <c r="K9821">
        <v>0</v>
      </c>
      <c r="L9821">
        <v>0</v>
      </c>
      <c r="M9821" t="s">
        <v>7381</v>
      </c>
    </row>
    <row r="9822" spans="1:13">
      <c r="A9822" s="13">
        <f t="shared" si="153"/>
        <v>1</v>
      </c>
      <c r="B9822">
        <v>3038640</v>
      </c>
      <c r="C9822">
        <v>1380</v>
      </c>
      <c r="D9822">
        <v>1500</v>
      </c>
      <c r="E9822"/>
      <c r="F9822" t="s">
        <v>253</v>
      </c>
      <c r="G9822">
        <v>1</v>
      </c>
      <c r="H9822">
        <v>0</v>
      </c>
      <c r="I9822">
        <v>0</v>
      </c>
      <c r="J9822">
        <v>0</v>
      </c>
      <c r="K9822">
        <v>0</v>
      </c>
      <c r="L9822">
        <v>0</v>
      </c>
      <c r="M9822" t="s">
        <v>7382</v>
      </c>
    </row>
    <row r="9823" spans="1:13">
      <c r="A9823" s="13">
        <f t="shared" si="153"/>
        <v>1</v>
      </c>
      <c r="B9823">
        <v>3038642</v>
      </c>
      <c r="C9823">
        <v>1380</v>
      </c>
      <c r="D9823">
        <v>1500</v>
      </c>
      <c r="E9823"/>
      <c r="F9823" t="s">
        <v>253</v>
      </c>
      <c r="G9823">
        <v>1</v>
      </c>
      <c r="H9823">
        <v>0</v>
      </c>
      <c r="I9823">
        <v>0</v>
      </c>
      <c r="J9823">
        <v>0</v>
      </c>
      <c r="K9823">
        <v>0</v>
      </c>
      <c r="L9823">
        <v>0</v>
      </c>
      <c r="M9823" t="s">
        <v>7383</v>
      </c>
    </row>
    <row r="9824" spans="1:13">
      <c r="A9824" s="13">
        <f t="shared" si="153"/>
        <v>3</v>
      </c>
      <c r="B9824">
        <v>3038643</v>
      </c>
      <c r="C9824">
        <v>1380</v>
      </c>
      <c r="D9824">
        <v>1500</v>
      </c>
      <c r="E9824"/>
      <c r="F9824" t="s">
        <v>253</v>
      </c>
      <c r="G9824">
        <v>3</v>
      </c>
      <c r="H9824">
        <v>0</v>
      </c>
      <c r="I9824">
        <v>0</v>
      </c>
      <c r="J9824">
        <v>0</v>
      </c>
      <c r="K9824">
        <v>0</v>
      </c>
      <c r="L9824">
        <v>0</v>
      </c>
      <c r="M9824" t="s">
        <v>8601</v>
      </c>
    </row>
    <row r="9825" spans="1:13">
      <c r="A9825" s="13">
        <f t="shared" si="153"/>
        <v>1</v>
      </c>
      <c r="B9825">
        <v>3038644</v>
      </c>
      <c r="C9825">
        <v>1380</v>
      </c>
      <c r="D9825">
        <v>1500</v>
      </c>
      <c r="E9825"/>
      <c r="F9825" t="s">
        <v>253</v>
      </c>
      <c r="G9825">
        <v>1</v>
      </c>
      <c r="H9825">
        <v>0</v>
      </c>
      <c r="I9825">
        <v>0</v>
      </c>
      <c r="J9825">
        <v>0</v>
      </c>
      <c r="K9825">
        <v>0</v>
      </c>
      <c r="L9825">
        <v>0</v>
      </c>
      <c r="M9825" t="s">
        <v>7384</v>
      </c>
    </row>
    <row r="9826" spans="1:13">
      <c r="A9826" s="13">
        <f t="shared" si="153"/>
        <v>1</v>
      </c>
      <c r="B9826">
        <v>3038645</v>
      </c>
      <c r="C9826">
        <v>1380</v>
      </c>
      <c r="D9826">
        <v>1500</v>
      </c>
      <c r="E9826"/>
      <c r="F9826" t="s">
        <v>253</v>
      </c>
      <c r="G9826">
        <v>1</v>
      </c>
      <c r="H9826">
        <v>0</v>
      </c>
      <c r="I9826">
        <v>0</v>
      </c>
      <c r="J9826">
        <v>0</v>
      </c>
      <c r="K9826">
        <v>0</v>
      </c>
      <c r="L9826">
        <v>0</v>
      </c>
      <c r="M9826" t="s">
        <v>9410</v>
      </c>
    </row>
    <row r="9827" spans="1:13">
      <c r="A9827" s="13">
        <f t="shared" si="153"/>
        <v>2</v>
      </c>
      <c r="B9827">
        <v>3038647</v>
      </c>
      <c r="C9827">
        <v>1380</v>
      </c>
      <c r="D9827">
        <v>1500</v>
      </c>
      <c r="E9827"/>
      <c r="F9827" t="s">
        <v>253</v>
      </c>
      <c r="G9827">
        <v>2</v>
      </c>
      <c r="H9827">
        <v>0</v>
      </c>
      <c r="I9827">
        <v>0</v>
      </c>
      <c r="J9827">
        <v>0</v>
      </c>
      <c r="K9827">
        <v>0</v>
      </c>
      <c r="L9827">
        <v>0</v>
      </c>
      <c r="M9827" t="s">
        <v>7385</v>
      </c>
    </row>
    <row r="9828" spans="1:13">
      <c r="A9828" s="13">
        <f t="shared" si="153"/>
        <v>28</v>
      </c>
      <c r="B9828">
        <v>3038648</v>
      </c>
      <c r="C9828">
        <v>1380</v>
      </c>
      <c r="D9828">
        <v>1500</v>
      </c>
      <c r="E9828"/>
      <c r="F9828" t="s">
        <v>253</v>
      </c>
      <c r="G9828">
        <v>28</v>
      </c>
      <c r="H9828">
        <v>0</v>
      </c>
      <c r="I9828">
        <v>0</v>
      </c>
      <c r="J9828">
        <v>0</v>
      </c>
      <c r="K9828">
        <v>0</v>
      </c>
      <c r="L9828">
        <v>0</v>
      </c>
      <c r="M9828" t="s">
        <v>7386</v>
      </c>
    </row>
    <row r="9829" spans="1:13">
      <c r="A9829" s="13">
        <f t="shared" si="153"/>
        <v>1</v>
      </c>
      <c r="B9829">
        <v>3038649</v>
      </c>
      <c r="C9829">
        <v>1380</v>
      </c>
      <c r="D9829">
        <v>1500</v>
      </c>
      <c r="E9829"/>
      <c r="F9829" t="s">
        <v>253</v>
      </c>
      <c r="G9829">
        <v>1</v>
      </c>
      <c r="H9829">
        <v>0</v>
      </c>
      <c r="I9829">
        <v>0</v>
      </c>
      <c r="J9829">
        <v>0</v>
      </c>
      <c r="K9829">
        <v>0</v>
      </c>
      <c r="L9829">
        <v>0</v>
      </c>
      <c r="M9829" t="s">
        <v>7387</v>
      </c>
    </row>
    <row r="9830" spans="1:13">
      <c r="A9830" s="13">
        <f t="shared" si="153"/>
        <v>1</v>
      </c>
      <c r="B9830">
        <v>3038650</v>
      </c>
      <c r="C9830">
        <v>1380</v>
      </c>
      <c r="D9830">
        <v>1500</v>
      </c>
      <c r="E9830"/>
      <c r="F9830" t="s">
        <v>253</v>
      </c>
      <c r="G9830">
        <v>1</v>
      </c>
      <c r="H9830">
        <v>0</v>
      </c>
      <c r="I9830">
        <v>0</v>
      </c>
      <c r="J9830">
        <v>0</v>
      </c>
      <c r="K9830">
        <v>0</v>
      </c>
      <c r="L9830">
        <v>0</v>
      </c>
      <c r="M9830" t="s">
        <v>7388</v>
      </c>
    </row>
    <row r="9831" spans="1:13">
      <c r="A9831" s="13">
        <f t="shared" si="153"/>
        <v>12</v>
      </c>
      <c r="B9831">
        <v>3038651</v>
      </c>
      <c r="C9831">
        <v>1380</v>
      </c>
      <c r="D9831">
        <v>1500</v>
      </c>
      <c r="E9831"/>
      <c r="F9831" t="s">
        <v>253</v>
      </c>
      <c r="G9831">
        <v>12</v>
      </c>
      <c r="H9831">
        <v>0</v>
      </c>
      <c r="I9831">
        <v>0</v>
      </c>
      <c r="J9831">
        <v>0</v>
      </c>
      <c r="K9831">
        <v>0</v>
      </c>
      <c r="L9831">
        <v>0</v>
      </c>
      <c r="M9831" t="s">
        <v>7918</v>
      </c>
    </row>
    <row r="9832" spans="1:13">
      <c r="A9832" s="13">
        <f t="shared" si="153"/>
        <v>2</v>
      </c>
      <c r="B9832">
        <v>3038653</v>
      </c>
      <c r="C9832">
        <v>1380</v>
      </c>
      <c r="D9832">
        <v>1500</v>
      </c>
      <c r="E9832"/>
      <c r="F9832" t="s">
        <v>253</v>
      </c>
      <c r="G9832">
        <v>2</v>
      </c>
      <c r="H9832">
        <v>0</v>
      </c>
      <c r="I9832">
        <v>0</v>
      </c>
      <c r="J9832">
        <v>0</v>
      </c>
      <c r="K9832">
        <v>0</v>
      </c>
      <c r="L9832">
        <v>0</v>
      </c>
      <c r="M9832" t="s">
        <v>7389</v>
      </c>
    </row>
    <row r="9833" spans="1:13">
      <c r="A9833" s="13">
        <f t="shared" si="153"/>
        <v>2</v>
      </c>
      <c r="B9833">
        <v>3038654</v>
      </c>
      <c r="C9833">
        <v>1380</v>
      </c>
      <c r="D9833">
        <v>1500</v>
      </c>
      <c r="E9833"/>
      <c r="F9833" t="s">
        <v>253</v>
      </c>
      <c r="G9833">
        <v>2</v>
      </c>
      <c r="H9833">
        <v>0</v>
      </c>
      <c r="I9833">
        <v>0</v>
      </c>
      <c r="J9833">
        <v>0</v>
      </c>
      <c r="K9833">
        <v>0</v>
      </c>
      <c r="L9833">
        <v>0</v>
      </c>
      <c r="M9833" t="s">
        <v>7390</v>
      </c>
    </row>
    <row r="9834" spans="1:13">
      <c r="A9834" s="13">
        <f t="shared" si="153"/>
        <v>2</v>
      </c>
      <c r="B9834">
        <v>3038655</v>
      </c>
      <c r="C9834">
        <v>1380</v>
      </c>
      <c r="D9834">
        <v>1500</v>
      </c>
      <c r="E9834"/>
      <c r="F9834" t="s">
        <v>253</v>
      </c>
      <c r="G9834">
        <v>2</v>
      </c>
      <c r="H9834">
        <v>0</v>
      </c>
      <c r="I9834">
        <v>0</v>
      </c>
      <c r="J9834">
        <v>0</v>
      </c>
      <c r="K9834">
        <v>0</v>
      </c>
      <c r="L9834">
        <v>0</v>
      </c>
      <c r="M9834" t="s">
        <v>7391</v>
      </c>
    </row>
    <row r="9835" spans="1:13">
      <c r="A9835" s="13">
        <f t="shared" si="153"/>
        <v>2</v>
      </c>
      <c r="B9835">
        <v>3038656</v>
      </c>
      <c r="C9835">
        <v>1380</v>
      </c>
      <c r="D9835">
        <v>1500</v>
      </c>
      <c r="E9835"/>
      <c r="F9835" t="s">
        <v>253</v>
      </c>
      <c r="G9835">
        <v>2</v>
      </c>
      <c r="H9835">
        <v>0</v>
      </c>
      <c r="I9835">
        <v>0</v>
      </c>
      <c r="J9835">
        <v>0</v>
      </c>
      <c r="K9835">
        <v>0</v>
      </c>
      <c r="L9835">
        <v>0</v>
      </c>
      <c r="M9835" t="s">
        <v>7392</v>
      </c>
    </row>
    <row r="9836" spans="1:13">
      <c r="A9836" s="13">
        <f t="shared" si="153"/>
        <v>2</v>
      </c>
      <c r="B9836">
        <v>3038657</v>
      </c>
      <c r="C9836">
        <v>1380</v>
      </c>
      <c r="D9836">
        <v>1500</v>
      </c>
      <c r="E9836"/>
      <c r="F9836" t="s">
        <v>253</v>
      </c>
      <c r="G9836">
        <v>2</v>
      </c>
      <c r="H9836">
        <v>0</v>
      </c>
      <c r="I9836">
        <v>0</v>
      </c>
      <c r="J9836">
        <v>0</v>
      </c>
      <c r="K9836">
        <v>0</v>
      </c>
      <c r="L9836">
        <v>0</v>
      </c>
      <c r="M9836" t="s">
        <v>7393</v>
      </c>
    </row>
    <row r="9837" spans="1:13">
      <c r="A9837" s="13">
        <f t="shared" si="153"/>
        <v>2</v>
      </c>
      <c r="B9837">
        <v>3038658</v>
      </c>
      <c r="C9837">
        <v>1380</v>
      </c>
      <c r="D9837">
        <v>1500</v>
      </c>
      <c r="E9837"/>
      <c r="F9837" t="s">
        <v>253</v>
      </c>
      <c r="G9837">
        <v>2</v>
      </c>
      <c r="H9837">
        <v>0</v>
      </c>
      <c r="I9837">
        <v>0</v>
      </c>
      <c r="J9837">
        <v>0</v>
      </c>
      <c r="K9837">
        <v>0</v>
      </c>
      <c r="L9837">
        <v>0</v>
      </c>
      <c r="M9837" t="s">
        <v>7394</v>
      </c>
    </row>
    <row r="9838" spans="1:13">
      <c r="A9838" s="13">
        <f t="shared" si="153"/>
        <v>2</v>
      </c>
      <c r="B9838">
        <v>3038659</v>
      </c>
      <c r="C9838">
        <v>1380</v>
      </c>
      <c r="D9838">
        <v>1500</v>
      </c>
      <c r="E9838"/>
      <c r="F9838" t="s">
        <v>253</v>
      </c>
      <c r="G9838">
        <v>2</v>
      </c>
      <c r="H9838">
        <v>0</v>
      </c>
      <c r="I9838">
        <v>0</v>
      </c>
      <c r="J9838">
        <v>0</v>
      </c>
      <c r="K9838">
        <v>0</v>
      </c>
      <c r="L9838">
        <v>0</v>
      </c>
      <c r="M9838" t="s">
        <v>7395</v>
      </c>
    </row>
    <row r="9839" spans="1:13">
      <c r="A9839" s="13">
        <f t="shared" si="153"/>
        <v>2</v>
      </c>
      <c r="B9839">
        <v>3038660</v>
      </c>
      <c r="C9839">
        <v>1380</v>
      </c>
      <c r="D9839">
        <v>1500</v>
      </c>
      <c r="E9839"/>
      <c r="F9839" t="s">
        <v>253</v>
      </c>
      <c r="G9839">
        <v>2</v>
      </c>
      <c r="H9839">
        <v>0</v>
      </c>
      <c r="I9839">
        <v>0</v>
      </c>
      <c r="J9839">
        <v>0</v>
      </c>
      <c r="K9839">
        <v>0</v>
      </c>
      <c r="L9839">
        <v>0</v>
      </c>
      <c r="M9839" t="s">
        <v>7396</v>
      </c>
    </row>
    <row r="9840" spans="1:13">
      <c r="A9840" s="13">
        <f t="shared" si="153"/>
        <v>1</v>
      </c>
      <c r="B9840">
        <v>3038661</v>
      </c>
      <c r="C9840">
        <v>1380</v>
      </c>
      <c r="D9840">
        <v>1500</v>
      </c>
      <c r="E9840"/>
      <c r="F9840" t="s">
        <v>253</v>
      </c>
      <c r="G9840">
        <v>1</v>
      </c>
      <c r="H9840">
        <v>0</v>
      </c>
      <c r="I9840">
        <v>0</v>
      </c>
      <c r="J9840">
        <v>0</v>
      </c>
      <c r="K9840">
        <v>0</v>
      </c>
      <c r="L9840">
        <v>0</v>
      </c>
      <c r="M9840" t="s">
        <v>7397</v>
      </c>
    </row>
    <row r="9841" spans="1:13">
      <c r="A9841" s="13">
        <f t="shared" si="153"/>
        <v>2</v>
      </c>
      <c r="B9841">
        <v>3038662</v>
      </c>
      <c r="C9841">
        <v>1380</v>
      </c>
      <c r="D9841">
        <v>1500</v>
      </c>
      <c r="E9841"/>
      <c r="F9841" t="s">
        <v>253</v>
      </c>
      <c r="G9841">
        <v>2</v>
      </c>
      <c r="H9841">
        <v>0</v>
      </c>
      <c r="I9841">
        <v>0</v>
      </c>
      <c r="J9841">
        <v>0</v>
      </c>
      <c r="K9841">
        <v>0</v>
      </c>
      <c r="L9841">
        <v>0</v>
      </c>
      <c r="M9841" t="s">
        <v>7398</v>
      </c>
    </row>
    <row r="9842" spans="1:13">
      <c r="A9842" s="13">
        <f t="shared" si="153"/>
        <v>2</v>
      </c>
      <c r="B9842">
        <v>3038663</v>
      </c>
      <c r="C9842">
        <v>1380</v>
      </c>
      <c r="D9842">
        <v>1500</v>
      </c>
      <c r="E9842"/>
      <c r="F9842" t="s">
        <v>253</v>
      </c>
      <c r="G9842">
        <v>2</v>
      </c>
      <c r="H9842">
        <v>0</v>
      </c>
      <c r="I9842">
        <v>0</v>
      </c>
      <c r="J9842">
        <v>0</v>
      </c>
      <c r="K9842">
        <v>0</v>
      </c>
      <c r="L9842">
        <v>0</v>
      </c>
      <c r="M9842" t="s">
        <v>7399</v>
      </c>
    </row>
    <row r="9843" spans="1:13">
      <c r="A9843" s="13">
        <f t="shared" si="153"/>
        <v>1700</v>
      </c>
      <c r="B9843">
        <v>3041588</v>
      </c>
      <c r="C9843">
        <v>1380</v>
      </c>
      <c r="D9843">
        <v>1500</v>
      </c>
      <c r="E9843"/>
      <c r="F9843" t="s">
        <v>253</v>
      </c>
      <c r="G9843" s="177">
        <v>1700</v>
      </c>
      <c r="H9843">
        <v>0</v>
      </c>
      <c r="I9843">
        <v>0</v>
      </c>
      <c r="J9843">
        <v>0</v>
      </c>
      <c r="K9843">
        <v>0</v>
      </c>
      <c r="L9843">
        <v>0</v>
      </c>
      <c r="M9843" t="s">
        <v>8018</v>
      </c>
    </row>
    <row r="9844" spans="1:13">
      <c r="A9844" s="13">
        <f t="shared" si="153"/>
        <v>38</v>
      </c>
      <c r="B9844">
        <v>3044510</v>
      </c>
      <c r="C9844">
        <v>1400</v>
      </c>
      <c r="D9844">
        <v>1500</v>
      </c>
      <c r="E9844"/>
      <c r="F9844" t="s">
        <v>253</v>
      </c>
      <c r="G9844">
        <v>38</v>
      </c>
      <c r="H9844">
        <v>0</v>
      </c>
      <c r="I9844">
        <v>0</v>
      </c>
      <c r="J9844">
        <v>0</v>
      </c>
      <c r="K9844">
        <v>0</v>
      </c>
      <c r="L9844">
        <v>0</v>
      </c>
      <c r="M9844" t="s">
        <v>9411</v>
      </c>
    </row>
    <row r="9845" spans="1:13">
      <c r="A9845" s="13">
        <f t="shared" si="153"/>
        <v>5</v>
      </c>
      <c r="B9845">
        <v>3044511</v>
      </c>
      <c r="C9845">
        <v>1380</v>
      </c>
      <c r="D9845">
        <v>1500</v>
      </c>
      <c r="E9845"/>
      <c r="F9845" t="s">
        <v>253</v>
      </c>
      <c r="G9845">
        <v>5</v>
      </c>
      <c r="H9845">
        <v>0</v>
      </c>
      <c r="I9845">
        <v>0</v>
      </c>
      <c r="J9845">
        <v>0</v>
      </c>
      <c r="K9845">
        <v>0</v>
      </c>
      <c r="L9845">
        <v>0</v>
      </c>
      <c r="M9845" t="s">
        <v>8113</v>
      </c>
    </row>
    <row r="9846" spans="1:13">
      <c r="A9846" s="13">
        <f t="shared" si="153"/>
        <v>65</v>
      </c>
      <c r="B9846">
        <v>3047386</v>
      </c>
      <c r="C9846">
        <v>1380</v>
      </c>
      <c r="D9846">
        <v>1500</v>
      </c>
      <c r="E9846"/>
      <c r="F9846" t="s">
        <v>253</v>
      </c>
      <c r="G9846">
        <v>65</v>
      </c>
      <c r="H9846">
        <v>0</v>
      </c>
      <c r="I9846">
        <v>0</v>
      </c>
      <c r="J9846">
        <v>0</v>
      </c>
      <c r="K9846">
        <v>0</v>
      </c>
      <c r="L9846">
        <v>0</v>
      </c>
      <c r="M9846" t="s">
        <v>7518</v>
      </c>
    </row>
    <row r="9847" spans="1:13">
      <c r="A9847" s="13">
        <f t="shared" si="153"/>
        <v>68</v>
      </c>
      <c r="B9847">
        <v>3047388</v>
      </c>
      <c r="C9847">
        <v>1380</v>
      </c>
      <c r="D9847">
        <v>1500</v>
      </c>
      <c r="E9847"/>
      <c r="F9847" t="s">
        <v>253</v>
      </c>
      <c r="G9847">
        <v>68</v>
      </c>
      <c r="H9847">
        <v>0</v>
      </c>
      <c r="I9847">
        <v>0</v>
      </c>
      <c r="J9847">
        <v>0</v>
      </c>
      <c r="K9847">
        <v>0</v>
      </c>
      <c r="L9847">
        <v>0</v>
      </c>
      <c r="M9847" t="s">
        <v>7958</v>
      </c>
    </row>
    <row r="9848" spans="1:13">
      <c r="A9848" s="13">
        <f t="shared" si="153"/>
        <v>23</v>
      </c>
      <c r="B9848">
        <v>3047390</v>
      </c>
      <c r="C9848">
        <v>1380</v>
      </c>
      <c r="D9848">
        <v>1500</v>
      </c>
      <c r="E9848"/>
      <c r="F9848" t="s">
        <v>253</v>
      </c>
      <c r="G9848">
        <v>23</v>
      </c>
      <c r="H9848">
        <v>0</v>
      </c>
      <c r="I9848">
        <v>0</v>
      </c>
      <c r="J9848">
        <v>0</v>
      </c>
      <c r="K9848">
        <v>0</v>
      </c>
      <c r="L9848">
        <v>0</v>
      </c>
      <c r="M9848" t="s">
        <v>7959</v>
      </c>
    </row>
    <row r="9849" spans="1:13">
      <c r="A9849" s="13">
        <f t="shared" si="153"/>
        <v>84</v>
      </c>
      <c r="B9849">
        <v>3047391</v>
      </c>
      <c r="C9849">
        <v>1380</v>
      </c>
      <c r="D9849">
        <v>1500</v>
      </c>
      <c r="E9849"/>
      <c r="F9849" t="s">
        <v>253</v>
      </c>
      <c r="G9849">
        <v>84</v>
      </c>
      <c r="H9849">
        <v>0</v>
      </c>
      <c r="I9849">
        <v>0</v>
      </c>
      <c r="J9849">
        <v>0</v>
      </c>
      <c r="K9849">
        <v>0</v>
      </c>
      <c r="L9849">
        <v>0</v>
      </c>
      <c r="M9849" t="s">
        <v>7960</v>
      </c>
    </row>
    <row r="9850" spans="1:13">
      <c r="A9850" s="13">
        <f t="shared" si="153"/>
        <v>30</v>
      </c>
      <c r="B9850">
        <v>3047392</v>
      </c>
      <c r="C9850">
        <v>1380</v>
      </c>
      <c r="D9850">
        <v>1500</v>
      </c>
      <c r="E9850"/>
      <c r="F9850" t="s">
        <v>253</v>
      </c>
      <c r="G9850">
        <v>30</v>
      </c>
      <c r="H9850">
        <v>0</v>
      </c>
      <c r="I9850">
        <v>0</v>
      </c>
      <c r="J9850">
        <v>0</v>
      </c>
      <c r="K9850">
        <v>0</v>
      </c>
      <c r="L9850">
        <v>0</v>
      </c>
      <c r="M9850" t="s">
        <v>9054</v>
      </c>
    </row>
    <row r="9851" spans="1:13">
      <c r="A9851" s="13">
        <f t="shared" si="153"/>
        <v>32</v>
      </c>
      <c r="B9851">
        <v>3047393</v>
      </c>
      <c r="C9851">
        <v>1380</v>
      </c>
      <c r="D9851">
        <v>1500</v>
      </c>
      <c r="E9851"/>
      <c r="F9851" t="s">
        <v>253</v>
      </c>
      <c r="G9851">
        <v>32</v>
      </c>
      <c r="H9851">
        <v>0</v>
      </c>
      <c r="I9851">
        <v>0</v>
      </c>
      <c r="J9851">
        <v>0</v>
      </c>
      <c r="K9851">
        <v>0</v>
      </c>
      <c r="L9851">
        <v>0</v>
      </c>
      <c r="M9851" t="s">
        <v>7574</v>
      </c>
    </row>
    <row r="9852" spans="1:13">
      <c r="A9852" s="13">
        <f t="shared" si="153"/>
        <v>3</v>
      </c>
      <c r="B9852">
        <v>3047394</v>
      </c>
      <c r="C9852">
        <v>1380</v>
      </c>
      <c r="D9852">
        <v>1500</v>
      </c>
      <c r="E9852"/>
      <c r="F9852" t="s">
        <v>253</v>
      </c>
      <c r="G9852">
        <v>3</v>
      </c>
      <c r="H9852">
        <v>0</v>
      </c>
      <c r="I9852">
        <v>0</v>
      </c>
      <c r="J9852">
        <v>0</v>
      </c>
      <c r="K9852">
        <v>0</v>
      </c>
      <c r="L9852">
        <v>0</v>
      </c>
      <c r="M9852" t="s">
        <v>7594</v>
      </c>
    </row>
    <row r="9853" spans="1:13">
      <c r="A9853" s="13">
        <f t="shared" si="153"/>
        <v>2</v>
      </c>
      <c r="B9853">
        <v>3047395</v>
      </c>
      <c r="C9853">
        <v>1380</v>
      </c>
      <c r="D9853">
        <v>1500</v>
      </c>
      <c r="E9853"/>
      <c r="F9853" t="s">
        <v>253</v>
      </c>
      <c r="G9853">
        <v>2</v>
      </c>
      <c r="H9853">
        <v>0</v>
      </c>
      <c r="I9853">
        <v>0</v>
      </c>
      <c r="J9853">
        <v>0</v>
      </c>
      <c r="K9853">
        <v>0</v>
      </c>
      <c r="L9853">
        <v>0</v>
      </c>
      <c r="M9853" t="s">
        <v>7825</v>
      </c>
    </row>
    <row r="9854" spans="1:13">
      <c r="A9854" s="13">
        <f t="shared" si="153"/>
        <v>3</v>
      </c>
      <c r="B9854">
        <v>3047396</v>
      </c>
      <c r="C9854">
        <v>1380</v>
      </c>
      <c r="D9854">
        <v>1500</v>
      </c>
      <c r="E9854"/>
      <c r="F9854" t="s">
        <v>253</v>
      </c>
      <c r="G9854">
        <v>3</v>
      </c>
      <c r="H9854">
        <v>0</v>
      </c>
      <c r="I9854">
        <v>0</v>
      </c>
      <c r="J9854">
        <v>0</v>
      </c>
      <c r="K9854">
        <v>0</v>
      </c>
      <c r="L9854">
        <v>0</v>
      </c>
      <c r="M9854" t="s">
        <v>7400</v>
      </c>
    </row>
    <row r="9855" spans="1:13">
      <c r="A9855" s="13">
        <f t="shared" si="153"/>
        <v>5</v>
      </c>
      <c r="B9855">
        <v>3047397</v>
      </c>
      <c r="C9855">
        <v>1380</v>
      </c>
      <c r="D9855">
        <v>1500</v>
      </c>
      <c r="E9855"/>
      <c r="F9855" t="s">
        <v>253</v>
      </c>
      <c r="G9855">
        <v>5</v>
      </c>
      <c r="H9855">
        <v>0</v>
      </c>
      <c r="I9855">
        <v>0</v>
      </c>
      <c r="J9855">
        <v>0</v>
      </c>
      <c r="K9855">
        <v>0</v>
      </c>
      <c r="L9855">
        <v>0</v>
      </c>
      <c r="M9855" t="s">
        <v>7401</v>
      </c>
    </row>
    <row r="9856" spans="1:13">
      <c r="A9856" s="13">
        <f t="shared" si="153"/>
        <v>2</v>
      </c>
      <c r="B9856">
        <v>3047398</v>
      </c>
      <c r="C9856">
        <v>1380</v>
      </c>
      <c r="D9856">
        <v>1500</v>
      </c>
      <c r="E9856"/>
      <c r="F9856" t="s">
        <v>253</v>
      </c>
      <c r="G9856">
        <v>2</v>
      </c>
      <c r="H9856">
        <v>0</v>
      </c>
      <c r="I9856">
        <v>0</v>
      </c>
      <c r="J9856">
        <v>0</v>
      </c>
      <c r="K9856">
        <v>0</v>
      </c>
      <c r="L9856">
        <v>0</v>
      </c>
      <c r="M9856" t="s">
        <v>7402</v>
      </c>
    </row>
    <row r="9857" spans="1:13">
      <c r="A9857" s="13">
        <f t="shared" si="153"/>
        <v>2</v>
      </c>
      <c r="B9857">
        <v>3047399</v>
      </c>
      <c r="C9857">
        <v>1380</v>
      </c>
      <c r="D9857">
        <v>1500</v>
      </c>
      <c r="E9857"/>
      <c r="F9857" t="s">
        <v>253</v>
      </c>
      <c r="G9857">
        <v>2</v>
      </c>
      <c r="H9857">
        <v>0</v>
      </c>
      <c r="I9857">
        <v>0</v>
      </c>
      <c r="J9857">
        <v>0</v>
      </c>
      <c r="K9857">
        <v>0</v>
      </c>
      <c r="L9857">
        <v>0</v>
      </c>
      <c r="M9857" t="s">
        <v>7403</v>
      </c>
    </row>
    <row r="9858" spans="1:13">
      <c r="A9858" s="13">
        <f t="shared" si="153"/>
        <v>2</v>
      </c>
      <c r="B9858">
        <v>3047400</v>
      </c>
      <c r="C9858">
        <v>1380</v>
      </c>
      <c r="D9858">
        <v>1500</v>
      </c>
      <c r="E9858"/>
      <c r="F9858" t="s">
        <v>253</v>
      </c>
      <c r="G9858">
        <v>2</v>
      </c>
      <c r="H9858">
        <v>0</v>
      </c>
      <c r="I9858">
        <v>0</v>
      </c>
      <c r="J9858">
        <v>0</v>
      </c>
      <c r="K9858">
        <v>0</v>
      </c>
      <c r="L9858">
        <v>0</v>
      </c>
      <c r="M9858" t="s">
        <v>7404</v>
      </c>
    </row>
    <row r="9859" spans="1:13">
      <c r="A9859" s="13">
        <f t="shared" ref="A9859:A9901" si="154">G9859+H9859+I9859</f>
        <v>2</v>
      </c>
      <c r="B9859">
        <v>3047402</v>
      </c>
      <c r="C9859">
        <v>1380</v>
      </c>
      <c r="D9859">
        <v>1500</v>
      </c>
      <c r="E9859"/>
      <c r="F9859" t="s">
        <v>253</v>
      </c>
      <c r="G9859">
        <v>2</v>
      </c>
      <c r="H9859">
        <v>0</v>
      </c>
      <c r="I9859">
        <v>0</v>
      </c>
      <c r="J9859">
        <v>0</v>
      </c>
      <c r="K9859">
        <v>0</v>
      </c>
      <c r="L9859">
        <v>0</v>
      </c>
      <c r="M9859" t="s">
        <v>7405</v>
      </c>
    </row>
    <row r="9860" spans="1:13">
      <c r="A9860" s="13">
        <f t="shared" si="154"/>
        <v>1</v>
      </c>
      <c r="B9860">
        <v>3047403</v>
      </c>
      <c r="C9860">
        <v>1380</v>
      </c>
      <c r="D9860">
        <v>1500</v>
      </c>
      <c r="E9860"/>
      <c r="F9860" t="s">
        <v>253</v>
      </c>
      <c r="G9860">
        <v>1</v>
      </c>
      <c r="H9860">
        <v>0</v>
      </c>
      <c r="I9860">
        <v>0</v>
      </c>
      <c r="J9860">
        <v>0</v>
      </c>
      <c r="K9860">
        <v>0</v>
      </c>
      <c r="L9860">
        <v>0</v>
      </c>
      <c r="M9860" t="s">
        <v>7406</v>
      </c>
    </row>
    <row r="9861" spans="1:13">
      <c r="A9861" s="13">
        <f t="shared" si="154"/>
        <v>1</v>
      </c>
      <c r="B9861">
        <v>3047404</v>
      </c>
      <c r="C9861">
        <v>1380</v>
      </c>
      <c r="D9861">
        <v>1500</v>
      </c>
      <c r="E9861"/>
      <c r="F9861" t="s">
        <v>253</v>
      </c>
      <c r="G9861">
        <v>1</v>
      </c>
      <c r="H9861">
        <v>0</v>
      </c>
      <c r="I9861">
        <v>0</v>
      </c>
      <c r="J9861">
        <v>0</v>
      </c>
      <c r="K9861">
        <v>0</v>
      </c>
      <c r="L9861">
        <v>0</v>
      </c>
      <c r="M9861" t="s">
        <v>7407</v>
      </c>
    </row>
    <row r="9862" spans="1:13">
      <c r="A9862" s="13">
        <f t="shared" si="154"/>
        <v>1</v>
      </c>
      <c r="B9862">
        <v>3047405</v>
      </c>
      <c r="C9862">
        <v>1380</v>
      </c>
      <c r="D9862">
        <v>1500</v>
      </c>
      <c r="E9862"/>
      <c r="F9862" t="s">
        <v>253</v>
      </c>
      <c r="G9862">
        <v>1</v>
      </c>
      <c r="H9862">
        <v>0</v>
      </c>
      <c r="I9862">
        <v>0</v>
      </c>
      <c r="J9862">
        <v>0</v>
      </c>
      <c r="K9862">
        <v>0</v>
      </c>
      <c r="L9862">
        <v>0</v>
      </c>
      <c r="M9862" t="s">
        <v>7408</v>
      </c>
    </row>
    <row r="9863" spans="1:13">
      <c r="A9863" s="13">
        <f t="shared" si="154"/>
        <v>4</v>
      </c>
      <c r="B9863">
        <v>3051694</v>
      </c>
      <c r="C9863">
        <v>1380</v>
      </c>
      <c r="D9863">
        <v>1500</v>
      </c>
      <c r="E9863"/>
      <c r="F9863" t="s">
        <v>253</v>
      </c>
      <c r="G9863">
        <v>4</v>
      </c>
      <c r="H9863">
        <v>0</v>
      </c>
      <c r="I9863">
        <v>0</v>
      </c>
      <c r="J9863">
        <v>0</v>
      </c>
      <c r="K9863">
        <v>0</v>
      </c>
      <c r="L9863">
        <v>0</v>
      </c>
      <c r="M9863" t="s">
        <v>7409</v>
      </c>
    </row>
    <row r="9864" spans="1:13">
      <c r="A9864" s="13">
        <f t="shared" si="154"/>
        <v>2</v>
      </c>
      <c r="B9864">
        <v>3051695</v>
      </c>
      <c r="C9864">
        <v>1380</v>
      </c>
      <c r="D9864">
        <v>1500</v>
      </c>
      <c r="E9864"/>
      <c r="F9864" t="s">
        <v>253</v>
      </c>
      <c r="G9864">
        <v>2</v>
      </c>
      <c r="H9864">
        <v>0</v>
      </c>
      <c r="I9864">
        <v>0</v>
      </c>
      <c r="J9864">
        <v>0</v>
      </c>
      <c r="K9864">
        <v>0</v>
      </c>
      <c r="L9864">
        <v>0</v>
      </c>
      <c r="M9864" t="s">
        <v>8624</v>
      </c>
    </row>
    <row r="9865" spans="1:13">
      <c r="A9865" s="13">
        <f t="shared" si="154"/>
        <v>6</v>
      </c>
      <c r="B9865">
        <v>3051696</v>
      </c>
      <c r="C9865">
        <v>1380</v>
      </c>
      <c r="D9865">
        <v>1500</v>
      </c>
      <c r="E9865"/>
      <c r="F9865" t="s">
        <v>253</v>
      </c>
      <c r="G9865">
        <v>6</v>
      </c>
      <c r="H9865">
        <v>0</v>
      </c>
      <c r="I9865">
        <v>0</v>
      </c>
      <c r="J9865">
        <v>0</v>
      </c>
      <c r="K9865">
        <v>0</v>
      </c>
      <c r="L9865">
        <v>0</v>
      </c>
      <c r="M9865" t="s">
        <v>8019</v>
      </c>
    </row>
    <row r="9866" spans="1:13">
      <c r="A9866" s="13">
        <f t="shared" si="154"/>
        <v>1</v>
      </c>
      <c r="B9866">
        <v>3051697</v>
      </c>
      <c r="C9866">
        <v>1380</v>
      </c>
      <c r="D9866">
        <v>1500</v>
      </c>
      <c r="E9866"/>
      <c r="F9866" t="s">
        <v>253</v>
      </c>
      <c r="G9866">
        <v>1</v>
      </c>
      <c r="H9866">
        <v>0</v>
      </c>
      <c r="I9866">
        <v>0</v>
      </c>
      <c r="J9866">
        <v>0</v>
      </c>
      <c r="K9866">
        <v>0</v>
      </c>
      <c r="L9866">
        <v>0</v>
      </c>
      <c r="M9866" t="s">
        <v>7410</v>
      </c>
    </row>
    <row r="9867" spans="1:13">
      <c r="A9867" s="13">
        <f t="shared" si="154"/>
        <v>2</v>
      </c>
      <c r="B9867">
        <v>3051699</v>
      </c>
      <c r="C9867">
        <v>1380</v>
      </c>
      <c r="D9867">
        <v>1500</v>
      </c>
      <c r="E9867"/>
      <c r="F9867" t="s">
        <v>253</v>
      </c>
      <c r="G9867">
        <v>2</v>
      </c>
      <c r="H9867">
        <v>0</v>
      </c>
      <c r="I9867">
        <v>0</v>
      </c>
      <c r="J9867">
        <v>0</v>
      </c>
      <c r="K9867">
        <v>0</v>
      </c>
      <c r="L9867">
        <v>0</v>
      </c>
      <c r="M9867" t="s">
        <v>8094</v>
      </c>
    </row>
    <row r="9868" spans="1:13">
      <c r="A9868" s="13">
        <f t="shared" si="154"/>
        <v>2</v>
      </c>
      <c r="B9868">
        <v>3051700</v>
      </c>
      <c r="C9868">
        <v>1380</v>
      </c>
      <c r="D9868">
        <v>1500</v>
      </c>
      <c r="E9868"/>
      <c r="F9868" t="s">
        <v>253</v>
      </c>
      <c r="G9868">
        <v>2</v>
      </c>
      <c r="H9868">
        <v>0</v>
      </c>
      <c r="I9868">
        <v>0</v>
      </c>
      <c r="J9868">
        <v>0</v>
      </c>
      <c r="K9868">
        <v>0</v>
      </c>
      <c r="L9868">
        <v>0</v>
      </c>
      <c r="M9868" t="s">
        <v>8095</v>
      </c>
    </row>
    <row r="9869" spans="1:13">
      <c r="A9869" s="13">
        <f t="shared" si="154"/>
        <v>2</v>
      </c>
      <c r="B9869">
        <v>3051701</v>
      </c>
      <c r="C9869">
        <v>1380</v>
      </c>
      <c r="D9869">
        <v>1500</v>
      </c>
      <c r="E9869"/>
      <c r="F9869" t="s">
        <v>253</v>
      </c>
      <c r="G9869">
        <v>2</v>
      </c>
      <c r="H9869">
        <v>0</v>
      </c>
      <c r="I9869">
        <v>0</v>
      </c>
      <c r="J9869">
        <v>0</v>
      </c>
      <c r="K9869">
        <v>0</v>
      </c>
      <c r="L9869">
        <v>0</v>
      </c>
      <c r="M9869" t="s">
        <v>7411</v>
      </c>
    </row>
    <row r="9870" spans="1:13">
      <c r="A9870" s="13">
        <f t="shared" si="154"/>
        <v>2</v>
      </c>
      <c r="B9870">
        <v>3051702</v>
      </c>
      <c r="C9870">
        <v>1380</v>
      </c>
      <c r="D9870">
        <v>1500</v>
      </c>
      <c r="E9870"/>
      <c r="F9870" t="s">
        <v>253</v>
      </c>
      <c r="G9870">
        <v>2</v>
      </c>
      <c r="H9870">
        <v>0</v>
      </c>
      <c r="I9870">
        <v>0</v>
      </c>
      <c r="J9870">
        <v>0</v>
      </c>
      <c r="K9870">
        <v>0</v>
      </c>
      <c r="L9870">
        <v>0</v>
      </c>
      <c r="M9870" t="s">
        <v>7410</v>
      </c>
    </row>
    <row r="9871" spans="1:13">
      <c r="A9871" s="13">
        <f t="shared" si="154"/>
        <v>6</v>
      </c>
      <c r="B9871">
        <v>3051703</v>
      </c>
      <c r="C9871">
        <v>1380</v>
      </c>
      <c r="D9871">
        <v>1500</v>
      </c>
      <c r="E9871"/>
      <c r="F9871" t="s">
        <v>253</v>
      </c>
      <c r="G9871">
        <v>6</v>
      </c>
      <c r="H9871">
        <v>0</v>
      </c>
      <c r="I9871">
        <v>0</v>
      </c>
      <c r="J9871">
        <v>0</v>
      </c>
      <c r="K9871">
        <v>0</v>
      </c>
      <c r="L9871">
        <v>0</v>
      </c>
      <c r="M9871" t="s">
        <v>8127</v>
      </c>
    </row>
    <row r="9872" spans="1:13">
      <c r="A9872" s="13">
        <f t="shared" si="154"/>
        <v>16</v>
      </c>
      <c r="B9872">
        <v>3051704</v>
      </c>
      <c r="C9872">
        <v>1380</v>
      </c>
      <c r="D9872">
        <v>1500</v>
      </c>
      <c r="E9872"/>
      <c r="F9872" t="s">
        <v>253</v>
      </c>
      <c r="G9872">
        <v>16</v>
      </c>
      <c r="H9872">
        <v>0</v>
      </c>
      <c r="I9872">
        <v>0</v>
      </c>
      <c r="J9872">
        <v>0</v>
      </c>
      <c r="K9872">
        <v>68</v>
      </c>
      <c r="L9872">
        <v>0</v>
      </c>
      <c r="M9872" t="s">
        <v>8920</v>
      </c>
    </row>
    <row r="9873" spans="1:13">
      <c r="A9873" s="13">
        <f t="shared" si="154"/>
        <v>4</v>
      </c>
      <c r="B9873">
        <v>3051705</v>
      </c>
      <c r="C9873">
        <v>1380</v>
      </c>
      <c r="D9873">
        <v>1500</v>
      </c>
      <c r="E9873"/>
      <c r="F9873" t="s">
        <v>253</v>
      </c>
      <c r="G9873">
        <v>4</v>
      </c>
      <c r="H9873">
        <v>0</v>
      </c>
      <c r="I9873">
        <v>0</v>
      </c>
      <c r="J9873">
        <v>0</v>
      </c>
      <c r="K9873">
        <v>0</v>
      </c>
      <c r="L9873">
        <v>0</v>
      </c>
      <c r="M9873" t="s">
        <v>8680</v>
      </c>
    </row>
    <row r="9874" spans="1:13">
      <c r="A9874" s="13">
        <f t="shared" si="154"/>
        <v>7</v>
      </c>
      <c r="B9874">
        <v>3053165</v>
      </c>
      <c r="C9874">
        <v>1400</v>
      </c>
      <c r="D9874">
        <v>1500</v>
      </c>
      <c r="E9874"/>
      <c r="F9874" t="s">
        <v>253</v>
      </c>
      <c r="G9874">
        <v>7</v>
      </c>
      <c r="H9874">
        <v>0</v>
      </c>
      <c r="I9874">
        <v>0</v>
      </c>
      <c r="J9874">
        <v>0</v>
      </c>
      <c r="K9874">
        <v>0</v>
      </c>
      <c r="L9874">
        <v>0</v>
      </c>
      <c r="M9874" t="s">
        <v>8864</v>
      </c>
    </row>
    <row r="9875" spans="1:13">
      <c r="A9875" s="13">
        <f t="shared" si="154"/>
        <v>4</v>
      </c>
      <c r="B9875">
        <v>3061804</v>
      </c>
      <c r="C9875">
        <v>1400</v>
      </c>
      <c r="D9875">
        <v>1500</v>
      </c>
      <c r="E9875"/>
      <c r="F9875" t="s">
        <v>253</v>
      </c>
      <c r="G9875">
        <v>4</v>
      </c>
      <c r="H9875">
        <v>0</v>
      </c>
      <c r="I9875">
        <v>0</v>
      </c>
      <c r="J9875">
        <v>0</v>
      </c>
      <c r="K9875">
        <v>0</v>
      </c>
      <c r="L9875">
        <v>0</v>
      </c>
      <c r="M9875" t="s">
        <v>8043</v>
      </c>
    </row>
    <row r="9876" spans="1:13">
      <c r="A9876" s="13">
        <f t="shared" si="154"/>
        <v>2</v>
      </c>
      <c r="B9876">
        <v>3061805</v>
      </c>
      <c r="C9876">
        <v>1400</v>
      </c>
      <c r="D9876">
        <v>1500</v>
      </c>
      <c r="E9876"/>
      <c r="F9876" t="s">
        <v>253</v>
      </c>
      <c r="G9876">
        <v>2</v>
      </c>
      <c r="H9876">
        <v>0</v>
      </c>
      <c r="I9876">
        <v>0</v>
      </c>
      <c r="J9876">
        <v>0</v>
      </c>
      <c r="K9876">
        <v>0</v>
      </c>
      <c r="L9876">
        <v>0</v>
      </c>
      <c r="M9876" t="s">
        <v>8044</v>
      </c>
    </row>
    <row r="9877" spans="1:13">
      <c r="A9877" s="13">
        <f t="shared" si="154"/>
        <v>8</v>
      </c>
      <c r="B9877">
        <v>3061807</v>
      </c>
      <c r="C9877">
        <v>1400</v>
      </c>
      <c r="D9877">
        <v>1500</v>
      </c>
      <c r="E9877"/>
      <c r="F9877" t="s">
        <v>253</v>
      </c>
      <c r="G9877">
        <v>8</v>
      </c>
      <c r="H9877">
        <v>0</v>
      </c>
      <c r="I9877">
        <v>0</v>
      </c>
      <c r="J9877">
        <v>0</v>
      </c>
      <c r="K9877">
        <v>0</v>
      </c>
      <c r="L9877">
        <v>0</v>
      </c>
      <c r="M9877" t="s">
        <v>9412</v>
      </c>
    </row>
    <row r="9878" spans="1:13">
      <c r="A9878" s="13">
        <f t="shared" si="154"/>
        <v>4</v>
      </c>
      <c r="B9878">
        <v>3061808</v>
      </c>
      <c r="C9878">
        <v>1400</v>
      </c>
      <c r="D9878">
        <v>1500</v>
      </c>
      <c r="E9878"/>
      <c r="F9878" t="s">
        <v>253</v>
      </c>
      <c r="G9878">
        <v>4</v>
      </c>
      <c r="H9878">
        <v>0</v>
      </c>
      <c r="I9878">
        <v>0</v>
      </c>
      <c r="J9878">
        <v>0</v>
      </c>
      <c r="K9878">
        <v>0</v>
      </c>
      <c r="L9878">
        <v>0</v>
      </c>
      <c r="M9878" t="s">
        <v>7919</v>
      </c>
    </row>
    <row r="9879" spans="1:13">
      <c r="A9879" s="13">
        <f t="shared" si="154"/>
        <v>2</v>
      </c>
      <c r="B9879">
        <v>3061809</v>
      </c>
      <c r="C9879">
        <v>1400</v>
      </c>
      <c r="D9879">
        <v>1500</v>
      </c>
      <c r="E9879"/>
      <c r="F9879" t="s">
        <v>253</v>
      </c>
      <c r="G9879">
        <v>2</v>
      </c>
      <c r="H9879">
        <v>0</v>
      </c>
      <c r="I9879">
        <v>0</v>
      </c>
      <c r="J9879">
        <v>0</v>
      </c>
      <c r="K9879">
        <v>0</v>
      </c>
      <c r="L9879">
        <v>0</v>
      </c>
      <c r="M9879" t="s">
        <v>7920</v>
      </c>
    </row>
    <row r="9880" spans="1:13">
      <c r="A9880" s="13">
        <f t="shared" si="154"/>
        <v>1</v>
      </c>
      <c r="B9880">
        <v>3061810</v>
      </c>
      <c r="C9880">
        <v>1400</v>
      </c>
      <c r="D9880">
        <v>1500</v>
      </c>
      <c r="E9880"/>
      <c r="F9880" t="s">
        <v>253</v>
      </c>
      <c r="G9880">
        <v>1</v>
      </c>
      <c r="H9880">
        <v>0</v>
      </c>
      <c r="I9880">
        <v>0</v>
      </c>
      <c r="J9880">
        <v>0</v>
      </c>
      <c r="K9880">
        <v>0</v>
      </c>
      <c r="L9880">
        <v>0</v>
      </c>
      <c r="M9880" t="s">
        <v>7921</v>
      </c>
    </row>
    <row r="9881" spans="1:13">
      <c r="A9881" s="13">
        <f t="shared" si="154"/>
        <v>1</v>
      </c>
      <c r="B9881">
        <v>3061811</v>
      </c>
      <c r="C9881">
        <v>1400</v>
      </c>
      <c r="D9881">
        <v>1500</v>
      </c>
      <c r="E9881"/>
      <c r="F9881" t="s">
        <v>253</v>
      </c>
      <c r="G9881">
        <v>1</v>
      </c>
      <c r="H9881">
        <v>0</v>
      </c>
      <c r="I9881">
        <v>0</v>
      </c>
      <c r="J9881">
        <v>0</v>
      </c>
      <c r="K9881">
        <v>0</v>
      </c>
      <c r="L9881">
        <v>0</v>
      </c>
      <c r="M9881" t="s">
        <v>8529</v>
      </c>
    </row>
    <row r="9882" spans="1:13">
      <c r="A9882" s="13">
        <f t="shared" si="154"/>
        <v>8</v>
      </c>
      <c r="B9882">
        <v>3061812</v>
      </c>
      <c r="C9882">
        <v>1400</v>
      </c>
      <c r="D9882">
        <v>1500</v>
      </c>
      <c r="E9882"/>
      <c r="F9882" t="s">
        <v>253</v>
      </c>
      <c r="G9882">
        <v>8</v>
      </c>
      <c r="H9882">
        <v>0</v>
      </c>
      <c r="I9882">
        <v>0</v>
      </c>
      <c r="J9882">
        <v>0</v>
      </c>
      <c r="K9882">
        <v>0</v>
      </c>
      <c r="L9882">
        <v>0</v>
      </c>
      <c r="M9882" t="s">
        <v>8000</v>
      </c>
    </row>
    <row r="9883" spans="1:13">
      <c r="A9883" s="13">
        <f t="shared" si="154"/>
        <v>1</v>
      </c>
      <c r="B9883">
        <v>3061813</v>
      </c>
      <c r="C9883">
        <v>1400</v>
      </c>
      <c r="D9883">
        <v>1500</v>
      </c>
      <c r="E9883"/>
      <c r="F9883" t="s">
        <v>253</v>
      </c>
      <c r="G9883">
        <v>1</v>
      </c>
      <c r="H9883">
        <v>0</v>
      </c>
      <c r="I9883">
        <v>0</v>
      </c>
      <c r="J9883">
        <v>0</v>
      </c>
      <c r="K9883">
        <v>0</v>
      </c>
      <c r="L9883">
        <v>0</v>
      </c>
      <c r="M9883" t="s">
        <v>8020</v>
      </c>
    </row>
    <row r="9884" spans="1:13">
      <c r="A9884" s="13">
        <f t="shared" si="154"/>
        <v>4</v>
      </c>
      <c r="B9884">
        <v>3063256</v>
      </c>
      <c r="C9884">
        <v>1400</v>
      </c>
      <c r="D9884">
        <v>1500</v>
      </c>
      <c r="E9884"/>
      <c r="F9884" t="s">
        <v>253</v>
      </c>
      <c r="G9884">
        <v>4</v>
      </c>
      <c r="H9884">
        <v>0</v>
      </c>
      <c r="I9884">
        <v>0</v>
      </c>
      <c r="J9884">
        <v>0</v>
      </c>
      <c r="K9884">
        <v>0</v>
      </c>
      <c r="L9884">
        <v>0</v>
      </c>
      <c r="M9884" t="s">
        <v>8194</v>
      </c>
    </row>
    <row r="9885" spans="1:13">
      <c r="A9885" s="13">
        <f t="shared" si="154"/>
        <v>5</v>
      </c>
      <c r="B9885">
        <v>3063269</v>
      </c>
      <c r="C9885">
        <v>1400</v>
      </c>
      <c r="D9885">
        <v>1500</v>
      </c>
      <c r="E9885"/>
      <c r="F9885" t="s">
        <v>253</v>
      </c>
      <c r="G9885">
        <v>5</v>
      </c>
      <c r="H9885">
        <v>0</v>
      </c>
      <c r="I9885">
        <v>0</v>
      </c>
      <c r="J9885">
        <v>0</v>
      </c>
      <c r="K9885">
        <v>0</v>
      </c>
      <c r="L9885">
        <v>0</v>
      </c>
      <c r="M9885" t="s">
        <v>8559</v>
      </c>
    </row>
    <row r="9886" spans="1:13">
      <c r="A9886" s="13">
        <f t="shared" si="154"/>
        <v>4</v>
      </c>
      <c r="B9886">
        <v>3063271</v>
      </c>
      <c r="C9886">
        <v>1400</v>
      </c>
      <c r="D9886">
        <v>1500</v>
      </c>
      <c r="E9886"/>
      <c r="F9886" t="s">
        <v>253</v>
      </c>
      <c r="G9886">
        <v>4</v>
      </c>
      <c r="H9886">
        <v>0</v>
      </c>
      <c r="I9886">
        <v>0</v>
      </c>
      <c r="J9886">
        <v>0</v>
      </c>
      <c r="K9886">
        <v>0</v>
      </c>
      <c r="L9886">
        <v>0</v>
      </c>
      <c r="M9886" t="s">
        <v>7936</v>
      </c>
    </row>
    <row r="9887" spans="1:13">
      <c r="A9887" s="13">
        <f t="shared" si="154"/>
        <v>4</v>
      </c>
      <c r="B9887">
        <v>3063272</v>
      </c>
      <c r="C9887">
        <v>1400</v>
      </c>
      <c r="D9887">
        <v>1500</v>
      </c>
      <c r="E9887"/>
      <c r="F9887" t="s">
        <v>253</v>
      </c>
      <c r="G9887">
        <v>4</v>
      </c>
      <c r="H9887">
        <v>0</v>
      </c>
      <c r="I9887">
        <v>0</v>
      </c>
      <c r="J9887">
        <v>0</v>
      </c>
      <c r="K9887">
        <v>0</v>
      </c>
      <c r="L9887">
        <v>0</v>
      </c>
      <c r="M9887" t="s">
        <v>7937</v>
      </c>
    </row>
    <row r="9888" spans="1:13">
      <c r="A9888" s="13">
        <f t="shared" si="154"/>
        <v>5</v>
      </c>
      <c r="B9888">
        <v>3063273</v>
      </c>
      <c r="C9888">
        <v>1400</v>
      </c>
      <c r="D9888">
        <v>1500</v>
      </c>
      <c r="E9888"/>
      <c r="F9888" t="s">
        <v>253</v>
      </c>
      <c r="G9888">
        <v>5</v>
      </c>
      <c r="H9888">
        <v>0</v>
      </c>
      <c r="I9888">
        <v>0</v>
      </c>
      <c r="J9888">
        <v>0</v>
      </c>
      <c r="K9888">
        <v>0</v>
      </c>
      <c r="L9888">
        <v>0</v>
      </c>
      <c r="M9888" t="s">
        <v>9112</v>
      </c>
    </row>
    <row r="9889" spans="1:13">
      <c r="A9889" s="13">
        <f t="shared" si="154"/>
        <v>5</v>
      </c>
      <c r="B9889">
        <v>3063275</v>
      </c>
      <c r="C9889">
        <v>1400</v>
      </c>
      <c r="D9889">
        <v>1500</v>
      </c>
      <c r="E9889"/>
      <c r="F9889" t="s">
        <v>253</v>
      </c>
      <c r="G9889">
        <v>5</v>
      </c>
      <c r="H9889">
        <v>0</v>
      </c>
      <c r="I9889">
        <v>0</v>
      </c>
      <c r="J9889">
        <v>0</v>
      </c>
      <c r="K9889">
        <v>0</v>
      </c>
      <c r="L9889">
        <v>0</v>
      </c>
      <c r="M9889" t="s">
        <v>7961</v>
      </c>
    </row>
    <row r="9890" spans="1:13">
      <c r="A9890" s="13">
        <f t="shared" si="154"/>
        <v>87</v>
      </c>
      <c r="B9890">
        <v>3066144</v>
      </c>
      <c r="C9890">
        <v>1380</v>
      </c>
      <c r="D9890">
        <v>1500</v>
      </c>
      <c r="E9890"/>
      <c r="F9890" t="s">
        <v>253</v>
      </c>
      <c r="G9890">
        <v>87</v>
      </c>
      <c r="H9890">
        <v>0</v>
      </c>
      <c r="I9890">
        <v>0</v>
      </c>
      <c r="J9890">
        <v>0</v>
      </c>
      <c r="K9890">
        <v>0</v>
      </c>
      <c r="L9890">
        <v>0</v>
      </c>
      <c r="M9890" t="s">
        <v>8380</v>
      </c>
    </row>
    <row r="9891" spans="1:13">
      <c r="A9891" s="13">
        <f t="shared" si="154"/>
        <v>30</v>
      </c>
      <c r="B9891">
        <v>3066160</v>
      </c>
      <c r="C9891">
        <v>1380</v>
      </c>
      <c r="D9891">
        <v>1500</v>
      </c>
      <c r="E9891"/>
      <c r="F9891" t="s">
        <v>253</v>
      </c>
      <c r="G9891">
        <v>30</v>
      </c>
      <c r="H9891">
        <v>0</v>
      </c>
      <c r="I9891">
        <v>0</v>
      </c>
      <c r="J9891">
        <v>0</v>
      </c>
      <c r="K9891">
        <v>0</v>
      </c>
      <c r="L9891">
        <v>0</v>
      </c>
      <c r="M9891" t="s">
        <v>8491</v>
      </c>
    </row>
    <row r="9892" spans="1:13">
      <c r="A9892" s="13">
        <f t="shared" si="154"/>
        <v>30</v>
      </c>
      <c r="B9892">
        <v>3066162</v>
      </c>
      <c r="C9892">
        <v>1380</v>
      </c>
      <c r="D9892">
        <v>1500</v>
      </c>
      <c r="E9892"/>
      <c r="F9892" t="s">
        <v>253</v>
      </c>
      <c r="G9892">
        <v>30</v>
      </c>
      <c r="H9892">
        <v>0</v>
      </c>
      <c r="I9892">
        <v>0</v>
      </c>
      <c r="J9892">
        <v>0</v>
      </c>
      <c r="K9892">
        <v>0</v>
      </c>
      <c r="L9892">
        <v>0</v>
      </c>
      <c r="M9892" t="s">
        <v>8303</v>
      </c>
    </row>
    <row r="9893" spans="1:13">
      <c r="A9893" s="13">
        <f t="shared" si="154"/>
        <v>30</v>
      </c>
      <c r="B9893">
        <v>3066163</v>
      </c>
      <c r="C9893">
        <v>1380</v>
      </c>
      <c r="D9893">
        <v>1500</v>
      </c>
      <c r="E9893"/>
      <c r="F9893" t="s">
        <v>253</v>
      </c>
      <c r="G9893">
        <v>30</v>
      </c>
      <c r="H9893">
        <v>0</v>
      </c>
      <c r="I9893">
        <v>0</v>
      </c>
      <c r="J9893">
        <v>0</v>
      </c>
      <c r="K9893">
        <v>0</v>
      </c>
      <c r="L9893">
        <v>0</v>
      </c>
      <c r="M9893" t="s">
        <v>8492</v>
      </c>
    </row>
    <row r="9894" spans="1:13">
      <c r="A9894" s="13">
        <f t="shared" si="154"/>
        <v>61</v>
      </c>
      <c r="B9894">
        <v>3067597</v>
      </c>
      <c r="C9894">
        <v>1380</v>
      </c>
      <c r="D9894">
        <v>1500</v>
      </c>
      <c r="E9894"/>
      <c r="F9894" t="s">
        <v>253</v>
      </c>
      <c r="G9894">
        <v>61</v>
      </c>
      <c r="H9894">
        <v>0</v>
      </c>
      <c r="I9894">
        <v>0</v>
      </c>
      <c r="J9894">
        <v>0</v>
      </c>
      <c r="K9894">
        <v>0</v>
      </c>
      <c r="L9894">
        <v>0</v>
      </c>
      <c r="M9894" t="s">
        <v>8637</v>
      </c>
    </row>
    <row r="9895" spans="1:13">
      <c r="A9895" s="13">
        <f t="shared" si="154"/>
        <v>2</v>
      </c>
      <c r="B9895">
        <v>3067604</v>
      </c>
      <c r="C9895">
        <v>1400</v>
      </c>
      <c r="D9895">
        <v>1500</v>
      </c>
      <c r="E9895"/>
      <c r="F9895" t="s">
        <v>253</v>
      </c>
      <c r="G9895">
        <v>2</v>
      </c>
      <c r="H9895">
        <v>0</v>
      </c>
      <c r="I9895">
        <v>0</v>
      </c>
      <c r="J9895">
        <v>0</v>
      </c>
      <c r="K9895">
        <v>0</v>
      </c>
      <c r="L9895">
        <v>0</v>
      </c>
      <c r="M9895" t="s">
        <v>8681</v>
      </c>
    </row>
    <row r="9896" spans="1:13">
      <c r="A9896" s="13">
        <f t="shared" si="154"/>
        <v>8</v>
      </c>
      <c r="B9896">
        <v>3067605</v>
      </c>
      <c r="C9896">
        <v>1400</v>
      </c>
      <c r="D9896">
        <v>1500</v>
      </c>
      <c r="E9896"/>
      <c r="F9896" t="s">
        <v>253</v>
      </c>
      <c r="G9896">
        <v>8</v>
      </c>
      <c r="H9896">
        <v>0</v>
      </c>
      <c r="I9896">
        <v>0</v>
      </c>
      <c r="J9896">
        <v>0</v>
      </c>
      <c r="K9896">
        <v>0</v>
      </c>
      <c r="L9896">
        <v>0</v>
      </c>
      <c r="M9896" t="s">
        <v>9141</v>
      </c>
    </row>
    <row r="9897" spans="1:13">
      <c r="A9897" s="13">
        <f t="shared" si="154"/>
        <v>4</v>
      </c>
      <c r="B9897">
        <v>3067608</v>
      </c>
      <c r="C9897">
        <v>1400</v>
      </c>
      <c r="D9897">
        <v>1500</v>
      </c>
      <c r="E9897"/>
      <c r="F9897" t="s">
        <v>253</v>
      </c>
      <c r="G9897">
        <v>4</v>
      </c>
      <c r="H9897">
        <v>0</v>
      </c>
      <c r="I9897">
        <v>0</v>
      </c>
      <c r="J9897">
        <v>0</v>
      </c>
      <c r="K9897">
        <v>0</v>
      </c>
      <c r="L9897">
        <v>0</v>
      </c>
      <c r="M9897" t="s">
        <v>8653</v>
      </c>
    </row>
    <row r="9898" spans="1:13">
      <c r="A9898" s="13">
        <f t="shared" si="154"/>
        <v>1</v>
      </c>
      <c r="B9898">
        <v>3067612</v>
      </c>
      <c r="C9898">
        <v>1400</v>
      </c>
      <c r="D9898">
        <v>1500</v>
      </c>
      <c r="E9898"/>
      <c r="F9898" t="s">
        <v>253</v>
      </c>
      <c r="G9898">
        <v>1</v>
      </c>
      <c r="H9898">
        <v>0</v>
      </c>
      <c r="I9898">
        <v>0</v>
      </c>
      <c r="J9898">
        <v>0</v>
      </c>
      <c r="K9898">
        <v>0</v>
      </c>
      <c r="L9898">
        <v>0</v>
      </c>
      <c r="M9898" t="s">
        <v>8682</v>
      </c>
    </row>
    <row r="9899" spans="1:13">
      <c r="A9899" s="13">
        <f t="shared" si="154"/>
        <v>6</v>
      </c>
      <c r="B9899">
        <v>3067613</v>
      </c>
      <c r="C9899">
        <v>1400</v>
      </c>
      <c r="D9899">
        <v>1500</v>
      </c>
      <c r="E9899"/>
      <c r="F9899" t="s">
        <v>253</v>
      </c>
      <c r="G9899">
        <v>6</v>
      </c>
      <c r="H9899">
        <v>0</v>
      </c>
      <c r="I9899">
        <v>0</v>
      </c>
      <c r="J9899">
        <v>0</v>
      </c>
      <c r="K9899">
        <v>0</v>
      </c>
      <c r="L9899">
        <v>0</v>
      </c>
      <c r="M9899" t="s">
        <v>8683</v>
      </c>
    </row>
    <row r="9900" spans="1:13">
      <c r="A9900" s="13">
        <f t="shared" si="154"/>
        <v>6</v>
      </c>
      <c r="B9900">
        <v>3067616</v>
      </c>
      <c r="C9900">
        <v>1400</v>
      </c>
      <c r="D9900">
        <v>1500</v>
      </c>
      <c r="E9900"/>
      <c r="F9900" t="s">
        <v>253</v>
      </c>
      <c r="G9900">
        <v>6</v>
      </c>
      <c r="H9900">
        <v>0</v>
      </c>
      <c r="I9900">
        <v>0</v>
      </c>
      <c r="J9900">
        <v>0</v>
      </c>
      <c r="K9900">
        <v>0</v>
      </c>
      <c r="L9900">
        <v>0</v>
      </c>
      <c r="M9900" t="s">
        <v>8684</v>
      </c>
    </row>
    <row r="9901" spans="1:13">
      <c r="A9901" s="13">
        <f t="shared" si="154"/>
        <v>1</v>
      </c>
      <c r="B9901">
        <v>3067617</v>
      </c>
      <c r="C9901">
        <v>1400</v>
      </c>
      <c r="D9901">
        <v>1500</v>
      </c>
      <c r="E9901"/>
      <c r="F9901" t="s">
        <v>253</v>
      </c>
      <c r="G9901">
        <v>1</v>
      </c>
      <c r="H9901">
        <v>0</v>
      </c>
      <c r="I9901">
        <v>0</v>
      </c>
      <c r="J9901">
        <v>0</v>
      </c>
      <c r="K9901">
        <v>0</v>
      </c>
      <c r="L9901">
        <v>0</v>
      </c>
      <c r="M9901" t="s">
        <v>8685</v>
      </c>
    </row>
    <row r="9902" spans="1:13">
      <c r="A9902" s="13"/>
      <c r="B9902"/>
      <c r="C9902"/>
      <c r="D9902"/>
      <c r="E9902"/>
      <c r="F9902"/>
      <c r="G9902"/>
      <c r="H9902"/>
      <c r="I9902"/>
      <c r="J9902"/>
      <c r="K9902"/>
      <c r="L9902"/>
      <c r="M9902"/>
    </row>
    <row r="9903" spans="1:13">
      <c r="A9903" s="13"/>
      <c r="B9903"/>
      <c r="C9903"/>
      <c r="D9903"/>
      <c r="E9903"/>
      <c r="F9903"/>
      <c r="G9903"/>
      <c r="H9903"/>
      <c r="I9903"/>
      <c r="J9903"/>
      <c r="K9903"/>
      <c r="L9903"/>
      <c r="M9903"/>
    </row>
    <row r="9904" spans="1:13">
      <c r="A9904" s="13"/>
      <c r="B9904"/>
      <c r="C9904"/>
      <c r="D9904"/>
      <c r="E9904"/>
      <c r="F9904"/>
      <c r="G9904"/>
      <c r="H9904"/>
      <c r="I9904"/>
      <c r="J9904"/>
      <c r="K9904"/>
      <c r="L9904"/>
      <c r="M9904"/>
    </row>
    <row r="9905" spans="1:13">
      <c r="A9905" s="13"/>
      <c r="B9905"/>
      <c r="C9905"/>
      <c r="D9905"/>
      <c r="E9905"/>
      <c r="F9905"/>
      <c r="G9905"/>
      <c r="H9905"/>
      <c r="I9905"/>
      <c r="J9905"/>
      <c r="K9905"/>
      <c r="L9905"/>
      <c r="M9905"/>
    </row>
    <row r="9906" spans="1:13">
      <c r="A9906" s="13"/>
      <c r="B9906"/>
      <c r="C9906"/>
      <c r="D9906"/>
      <c r="E9906"/>
      <c r="F9906"/>
      <c r="G9906"/>
      <c r="H9906"/>
      <c r="I9906"/>
      <c r="J9906"/>
      <c r="K9906"/>
      <c r="L9906"/>
      <c r="M9906"/>
    </row>
    <row r="9907" spans="1:13">
      <c r="A9907" s="13"/>
      <c r="B9907"/>
      <c r="C9907"/>
      <c r="D9907"/>
      <c r="E9907"/>
      <c r="F9907"/>
      <c r="G9907"/>
      <c r="H9907"/>
      <c r="I9907"/>
      <c r="J9907"/>
      <c r="K9907"/>
      <c r="L9907"/>
      <c r="M9907"/>
    </row>
    <row r="9908" spans="1:13">
      <c r="A9908" s="13"/>
      <c r="B9908"/>
      <c r="C9908"/>
      <c r="D9908"/>
      <c r="E9908"/>
      <c r="F9908"/>
      <c r="G9908"/>
      <c r="H9908"/>
      <c r="I9908"/>
      <c r="J9908"/>
      <c r="K9908"/>
      <c r="L9908"/>
      <c r="M9908"/>
    </row>
    <row r="9909" spans="1:13">
      <c r="A9909" s="13"/>
      <c r="B9909"/>
      <c r="C9909"/>
      <c r="D9909"/>
      <c r="E9909"/>
      <c r="F9909"/>
      <c r="G9909"/>
      <c r="H9909"/>
      <c r="I9909"/>
      <c r="J9909"/>
      <c r="K9909"/>
      <c r="L9909"/>
      <c r="M9909"/>
    </row>
    <row r="9910" spans="1:13">
      <c r="A9910" s="13"/>
      <c r="B9910"/>
      <c r="C9910"/>
      <c r="D9910"/>
      <c r="E9910"/>
      <c r="F9910"/>
      <c r="G9910"/>
      <c r="H9910"/>
      <c r="I9910"/>
      <c r="J9910"/>
      <c r="K9910"/>
      <c r="L9910"/>
      <c r="M9910"/>
    </row>
    <row r="9911" spans="1:13">
      <c r="A9911" s="13"/>
      <c r="B9911"/>
      <c r="C9911"/>
      <c r="D9911"/>
      <c r="E9911"/>
      <c r="F9911"/>
      <c r="G9911"/>
      <c r="H9911"/>
      <c r="I9911"/>
      <c r="J9911"/>
      <c r="K9911"/>
      <c r="L9911"/>
      <c r="M9911"/>
    </row>
    <row r="9912" spans="1:13">
      <c r="A9912" s="13"/>
      <c r="B9912"/>
      <c r="C9912"/>
      <c r="D9912"/>
      <c r="E9912"/>
      <c r="F9912"/>
      <c r="G9912"/>
      <c r="H9912"/>
      <c r="I9912"/>
      <c r="J9912"/>
      <c r="K9912"/>
      <c r="L9912"/>
      <c r="M9912"/>
    </row>
    <row r="9913" spans="1:13">
      <c r="A9913" s="13"/>
      <c r="B9913"/>
      <c r="C9913"/>
      <c r="D9913"/>
      <c r="E9913"/>
      <c r="F9913"/>
      <c r="G9913"/>
      <c r="H9913"/>
      <c r="I9913"/>
      <c r="J9913"/>
      <c r="K9913"/>
      <c r="L9913"/>
      <c r="M9913"/>
    </row>
    <row r="9914" spans="1:13">
      <c r="A9914" s="13"/>
      <c r="B9914"/>
      <c r="C9914"/>
      <c r="D9914"/>
      <c r="E9914"/>
      <c r="F9914"/>
      <c r="G9914"/>
      <c r="H9914"/>
      <c r="I9914"/>
      <c r="J9914"/>
      <c r="K9914"/>
      <c r="L9914"/>
      <c r="M9914"/>
    </row>
    <row r="9915" spans="1:13">
      <c r="A9915" s="13"/>
      <c r="B9915"/>
      <c r="C9915"/>
      <c r="D9915"/>
      <c r="E9915"/>
      <c r="F9915"/>
      <c r="G9915"/>
      <c r="H9915"/>
      <c r="I9915"/>
      <c r="J9915"/>
      <c r="K9915"/>
      <c r="L9915"/>
      <c r="M9915"/>
    </row>
    <row r="9916" spans="1:13">
      <c r="A9916" s="13"/>
      <c r="B9916"/>
      <c r="C9916"/>
      <c r="D9916"/>
      <c r="E9916"/>
      <c r="F9916"/>
      <c r="G9916"/>
      <c r="H9916"/>
      <c r="I9916"/>
      <c r="J9916"/>
      <c r="K9916"/>
      <c r="L9916"/>
      <c r="M9916"/>
    </row>
    <row r="9917" spans="1:13">
      <c r="A9917" s="13"/>
      <c r="B9917"/>
      <c r="C9917"/>
      <c r="D9917"/>
      <c r="E9917"/>
      <c r="F9917"/>
      <c r="G9917"/>
      <c r="H9917"/>
      <c r="I9917"/>
      <c r="J9917"/>
      <c r="K9917"/>
      <c r="L9917"/>
      <c r="M9917"/>
    </row>
    <row r="9918" spans="1:13">
      <c r="A9918" s="13"/>
      <c r="B9918"/>
      <c r="C9918"/>
      <c r="D9918"/>
      <c r="E9918"/>
      <c r="F9918"/>
      <c r="G9918"/>
      <c r="H9918"/>
      <c r="I9918"/>
      <c r="J9918"/>
      <c r="K9918"/>
      <c r="L9918"/>
      <c r="M9918"/>
    </row>
    <row r="9919" spans="1:13">
      <c r="A9919" s="13"/>
      <c r="B9919"/>
      <c r="C9919"/>
      <c r="D9919"/>
      <c r="E9919"/>
      <c r="F9919"/>
      <c r="G9919"/>
      <c r="H9919"/>
      <c r="I9919"/>
      <c r="J9919"/>
      <c r="K9919"/>
      <c r="L9919"/>
      <c r="M9919"/>
    </row>
    <row r="9920" spans="1:13">
      <c r="A9920" s="13"/>
      <c r="B9920"/>
      <c r="C9920"/>
      <c r="D9920"/>
      <c r="E9920"/>
      <c r="F9920"/>
      <c r="G9920"/>
      <c r="H9920"/>
      <c r="I9920"/>
      <c r="J9920"/>
      <c r="K9920"/>
      <c r="L9920"/>
      <c r="M9920"/>
    </row>
    <row r="9921" spans="1:13">
      <c r="A9921" s="13"/>
      <c r="B9921"/>
      <c r="C9921"/>
      <c r="D9921"/>
      <c r="E9921"/>
      <c r="F9921"/>
      <c r="G9921"/>
      <c r="H9921"/>
      <c r="I9921"/>
      <c r="J9921"/>
      <c r="K9921"/>
      <c r="L9921"/>
      <c r="M9921"/>
    </row>
    <row r="9922" spans="1:13">
      <c r="A9922" s="13"/>
      <c r="B9922"/>
      <c r="C9922"/>
      <c r="D9922"/>
      <c r="E9922"/>
      <c r="F9922"/>
      <c r="G9922"/>
      <c r="H9922"/>
      <c r="I9922"/>
      <c r="J9922"/>
      <c r="K9922"/>
      <c r="L9922"/>
      <c r="M9922"/>
    </row>
    <row r="9923" spans="1:13">
      <c r="A9923" s="13"/>
      <c r="B9923"/>
      <c r="C9923"/>
      <c r="D9923"/>
      <c r="E9923"/>
      <c r="F9923"/>
      <c r="G9923"/>
      <c r="H9923"/>
      <c r="I9923"/>
      <c r="J9923"/>
      <c r="K9923"/>
      <c r="L9923"/>
      <c r="M9923"/>
    </row>
    <row r="9924" spans="1:13">
      <c r="A9924" s="13"/>
      <c r="B9924"/>
      <c r="C9924"/>
      <c r="D9924"/>
      <c r="E9924"/>
      <c r="F9924"/>
      <c r="G9924"/>
      <c r="H9924"/>
      <c r="I9924"/>
      <c r="J9924"/>
      <c r="K9924"/>
      <c r="L9924"/>
      <c r="M9924"/>
    </row>
    <row r="9925" spans="1:13">
      <c r="A9925" s="13"/>
      <c r="B9925"/>
      <c r="C9925"/>
      <c r="D9925"/>
      <c r="E9925"/>
      <c r="F9925"/>
      <c r="G9925"/>
      <c r="H9925"/>
      <c r="I9925"/>
      <c r="J9925"/>
      <c r="K9925"/>
      <c r="L9925"/>
      <c r="M9925"/>
    </row>
    <row r="9926" spans="1:13">
      <c r="A9926" s="13"/>
      <c r="B9926"/>
      <c r="C9926"/>
      <c r="D9926"/>
      <c r="E9926"/>
      <c r="F9926"/>
      <c r="G9926"/>
      <c r="H9926"/>
      <c r="I9926"/>
      <c r="J9926"/>
      <c r="K9926"/>
      <c r="L9926"/>
      <c r="M9926"/>
    </row>
    <row r="9927" spans="1:13">
      <c r="A9927" s="13"/>
      <c r="B9927"/>
      <c r="C9927"/>
      <c r="D9927"/>
      <c r="E9927"/>
      <c r="F9927"/>
      <c r="G9927"/>
      <c r="H9927"/>
      <c r="I9927"/>
      <c r="J9927"/>
      <c r="K9927"/>
      <c r="L9927"/>
      <c r="M9927"/>
    </row>
    <row r="9928" spans="1:13">
      <c r="A9928" s="13"/>
      <c r="B9928"/>
      <c r="C9928"/>
      <c r="D9928"/>
      <c r="E9928"/>
      <c r="F9928"/>
      <c r="G9928"/>
      <c r="H9928"/>
      <c r="I9928"/>
      <c r="J9928"/>
      <c r="K9928"/>
      <c r="L9928"/>
      <c r="M9928"/>
    </row>
    <row r="9929" spans="1:13">
      <c r="A9929" s="13"/>
      <c r="B9929"/>
      <c r="C9929"/>
      <c r="D9929"/>
      <c r="E9929"/>
      <c r="F9929"/>
      <c r="G9929"/>
      <c r="H9929"/>
      <c r="I9929"/>
      <c r="J9929"/>
      <c r="K9929"/>
      <c r="L9929"/>
      <c r="M9929"/>
    </row>
    <row r="9930" spans="1:13">
      <c r="A9930" s="13"/>
      <c r="B9930"/>
      <c r="C9930"/>
      <c r="D9930"/>
      <c r="E9930"/>
      <c r="F9930"/>
      <c r="G9930"/>
      <c r="H9930"/>
      <c r="I9930"/>
      <c r="J9930"/>
      <c r="K9930"/>
      <c r="L9930"/>
      <c r="M9930"/>
    </row>
    <row r="9931" spans="1:13">
      <c r="A9931" s="13"/>
      <c r="B9931"/>
      <c r="C9931"/>
      <c r="D9931"/>
      <c r="E9931"/>
      <c r="F9931"/>
      <c r="G9931"/>
      <c r="H9931"/>
      <c r="I9931"/>
      <c r="J9931"/>
      <c r="K9931"/>
      <c r="L9931"/>
      <c r="M9931"/>
    </row>
    <row r="9932" spans="1:13">
      <c r="A9932" s="13"/>
      <c r="B9932"/>
      <c r="C9932"/>
      <c r="D9932"/>
      <c r="E9932"/>
      <c r="F9932"/>
      <c r="G9932"/>
      <c r="H9932"/>
      <c r="I9932"/>
      <c r="J9932"/>
      <c r="K9932"/>
      <c r="L9932"/>
      <c r="M9932"/>
    </row>
    <row r="9933" spans="1:13">
      <c r="A9933" s="13"/>
      <c r="B9933"/>
      <c r="C9933"/>
      <c r="D9933"/>
      <c r="E9933"/>
      <c r="F9933"/>
      <c r="G9933"/>
      <c r="H9933"/>
      <c r="I9933"/>
      <c r="J9933"/>
      <c r="K9933"/>
      <c r="L9933"/>
      <c r="M9933"/>
    </row>
    <row r="9934" spans="1:13">
      <c r="A9934" s="13"/>
      <c r="B9934"/>
      <c r="C9934"/>
      <c r="D9934"/>
      <c r="E9934"/>
      <c r="F9934"/>
      <c r="G9934"/>
      <c r="H9934"/>
      <c r="I9934"/>
      <c r="J9934"/>
      <c r="K9934"/>
      <c r="L9934"/>
      <c r="M9934"/>
    </row>
    <row r="9935" spans="1:13">
      <c r="A9935" s="13"/>
      <c r="B9935"/>
      <c r="C9935"/>
      <c r="D9935"/>
      <c r="E9935"/>
      <c r="F9935"/>
      <c r="G9935"/>
      <c r="H9935"/>
      <c r="I9935"/>
      <c r="J9935"/>
      <c r="K9935"/>
      <c r="L9935"/>
      <c r="M9935"/>
    </row>
    <row r="9936" spans="1:13">
      <c r="A9936" s="13"/>
      <c r="B9936"/>
      <c r="C9936"/>
      <c r="D9936"/>
      <c r="E9936"/>
      <c r="F9936"/>
      <c r="G9936"/>
      <c r="H9936"/>
      <c r="I9936"/>
      <c r="J9936"/>
      <c r="K9936"/>
      <c r="L9936"/>
      <c r="M9936"/>
    </row>
    <row r="9937" spans="1:13">
      <c r="A9937" s="13"/>
      <c r="B9937"/>
      <c r="C9937"/>
      <c r="D9937"/>
      <c r="E9937"/>
      <c r="F9937"/>
      <c r="G9937"/>
      <c r="H9937"/>
      <c r="I9937"/>
      <c r="J9937"/>
      <c r="K9937"/>
      <c r="L9937"/>
      <c r="M9937"/>
    </row>
    <row r="9938" spans="1:13">
      <c r="A9938" s="13"/>
      <c r="B9938"/>
      <c r="C9938"/>
      <c r="D9938"/>
      <c r="E9938"/>
      <c r="F9938"/>
      <c r="G9938"/>
      <c r="H9938"/>
      <c r="I9938"/>
      <c r="J9938"/>
      <c r="K9938"/>
      <c r="L9938"/>
      <c r="M9938"/>
    </row>
    <row r="9939" spans="1:13">
      <c r="A9939" s="13"/>
      <c r="B9939"/>
      <c r="C9939"/>
      <c r="D9939"/>
      <c r="E9939"/>
      <c r="F9939"/>
      <c r="G9939"/>
      <c r="H9939"/>
      <c r="I9939"/>
      <c r="J9939"/>
      <c r="K9939"/>
      <c r="L9939"/>
      <c r="M9939"/>
    </row>
    <row r="9940" spans="1:13">
      <c r="A9940" s="13"/>
      <c r="B9940"/>
      <c r="C9940"/>
      <c r="D9940"/>
      <c r="E9940"/>
      <c r="F9940"/>
      <c r="G9940"/>
      <c r="H9940"/>
      <c r="I9940"/>
      <c r="J9940"/>
      <c r="K9940"/>
      <c r="L9940"/>
      <c r="M9940"/>
    </row>
    <row r="9941" spans="1:13">
      <c r="A9941" s="13"/>
      <c r="B9941"/>
      <c r="C9941"/>
      <c r="D9941"/>
      <c r="E9941"/>
      <c r="F9941"/>
      <c r="G9941"/>
      <c r="H9941"/>
      <c r="I9941"/>
      <c r="J9941"/>
      <c r="K9941"/>
      <c r="L9941"/>
      <c r="M9941"/>
    </row>
    <row r="9942" spans="1:13">
      <c r="A9942" s="13"/>
      <c r="B9942"/>
      <c r="C9942"/>
      <c r="D9942"/>
      <c r="E9942"/>
      <c r="F9942"/>
      <c r="G9942"/>
      <c r="H9942"/>
      <c r="I9942"/>
      <c r="J9942"/>
      <c r="K9942"/>
      <c r="L9942"/>
      <c r="M9942"/>
    </row>
    <row r="9943" spans="1:13">
      <c r="A9943" s="13"/>
      <c r="B9943"/>
      <c r="C9943"/>
      <c r="D9943"/>
      <c r="E9943"/>
      <c r="F9943"/>
      <c r="G9943"/>
      <c r="H9943"/>
      <c r="I9943"/>
      <c r="J9943"/>
      <c r="K9943"/>
      <c r="L9943"/>
      <c r="M9943"/>
    </row>
    <row r="9944" spans="1:13">
      <c r="A9944" s="13"/>
      <c r="B9944"/>
      <c r="C9944"/>
      <c r="D9944"/>
      <c r="E9944"/>
      <c r="F9944"/>
      <c r="G9944"/>
      <c r="H9944"/>
      <c r="I9944"/>
      <c r="J9944"/>
      <c r="K9944"/>
      <c r="L9944"/>
      <c r="M9944"/>
    </row>
    <row r="9945" spans="1:13">
      <c r="A9945" s="13"/>
      <c r="B9945"/>
      <c r="C9945"/>
      <c r="D9945"/>
      <c r="E9945"/>
      <c r="F9945"/>
      <c r="G9945"/>
      <c r="H9945"/>
      <c r="I9945"/>
      <c r="J9945"/>
      <c r="K9945"/>
      <c r="L9945"/>
      <c r="M9945"/>
    </row>
    <row r="9946" spans="1:13">
      <c r="A9946" s="13"/>
      <c r="B9946"/>
      <c r="C9946"/>
      <c r="D9946"/>
      <c r="E9946"/>
      <c r="F9946"/>
      <c r="G9946"/>
      <c r="H9946"/>
      <c r="I9946"/>
      <c r="J9946"/>
      <c r="K9946"/>
      <c r="L9946"/>
      <c r="M9946"/>
    </row>
    <row r="9947" spans="1:13">
      <c r="A9947" s="13"/>
      <c r="B9947"/>
      <c r="C9947"/>
      <c r="D9947"/>
      <c r="E9947"/>
      <c r="F9947"/>
      <c r="G9947"/>
      <c r="H9947"/>
      <c r="I9947"/>
      <c r="J9947"/>
      <c r="K9947"/>
      <c r="L9947"/>
      <c r="M9947"/>
    </row>
    <row r="9948" spans="1:13">
      <c r="A9948" s="13"/>
      <c r="B9948"/>
      <c r="C9948"/>
      <c r="D9948"/>
      <c r="E9948"/>
      <c r="F9948"/>
      <c r="G9948"/>
      <c r="H9948"/>
      <c r="I9948"/>
      <c r="J9948"/>
      <c r="K9948"/>
      <c r="L9948"/>
      <c r="M9948"/>
    </row>
    <row r="9949" spans="1:13">
      <c r="A9949" s="13"/>
      <c r="B9949"/>
      <c r="C9949"/>
      <c r="D9949"/>
      <c r="E9949"/>
      <c r="F9949"/>
      <c r="G9949"/>
      <c r="H9949"/>
      <c r="I9949"/>
      <c r="J9949"/>
      <c r="K9949"/>
      <c r="L9949"/>
      <c r="M9949"/>
    </row>
    <row r="9950" spans="1:13">
      <c r="A9950" s="13"/>
      <c r="B9950"/>
      <c r="C9950"/>
      <c r="D9950"/>
      <c r="E9950"/>
      <c r="F9950"/>
      <c r="G9950"/>
      <c r="H9950"/>
      <c r="I9950"/>
      <c r="J9950"/>
      <c r="K9950"/>
      <c r="L9950"/>
      <c r="M9950"/>
    </row>
    <row r="9951" spans="1:13">
      <c r="A9951" s="13"/>
      <c r="B9951"/>
      <c r="C9951"/>
      <c r="D9951"/>
      <c r="E9951"/>
      <c r="F9951"/>
      <c r="G9951"/>
      <c r="H9951"/>
      <c r="I9951"/>
      <c r="J9951"/>
      <c r="K9951"/>
      <c r="L9951"/>
      <c r="M9951"/>
    </row>
    <row r="9952" spans="1:13">
      <c r="A9952" s="13"/>
      <c r="B9952"/>
      <c r="C9952"/>
      <c r="D9952"/>
      <c r="E9952"/>
      <c r="F9952"/>
      <c r="G9952"/>
      <c r="H9952"/>
      <c r="I9952"/>
      <c r="J9952"/>
      <c r="K9952"/>
      <c r="L9952"/>
      <c r="M9952"/>
    </row>
    <row r="9953" spans="1:13">
      <c r="A9953" s="13"/>
      <c r="B9953"/>
      <c r="C9953"/>
      <c r="D9953"/>
      <c r="E9953"/>
      <c r="F9953"/>
      <c r="G9953"/>
      <c r="H9953"/>
      <c r="I9953"/>
      <c r="J9953"/>
      <c r="K9953"/>
      <c r="L9953"/>
      <c r="M9953"/>
    </row>
    <row r="9954" spans="1:13">
      <c r="A9954" s="13"/>
      <c r="B9954"/>
      <c r="C9954"/>
      <c r="D9954"/>
      <c r="E9954"/>
      <c r="F9954"/>
      <c r="G9954"/>
      <c r="H9954"/>
      <c r="I9954"/>
      <c r="J9954"/>
      <c r="K9954"/>
      <c r="L9954"/>
      <c r="M9954"/>
    </row>
    <row r="9955" spans="1:13">
      <c r="A9955" s="13"/>
      <c r="B9955"/>
      <c r="C9955"/>
      <c r="D9955"/>
      <c r="E9955"/>
      <c r="F9955"/>
      <c r="G9955"/>
      <c r="H9955"/>
      <c r="I9955"/>
      <c r="J9955"/>
      <c r="K9955"/>
      <c r="L9955"/>
      <c r="M9955"/>
    </row>
    <row r="9956" spans="1:13">
      <c r="A9956" s="13"/>
      <c r="B9956"/>
      <c r="C9956"/>
      <c r="D9956"/>
      <c r="E9956"/>
      <c r="F9956"/>
      <c r="G9956"/>
      <c r="H9956"/>
      <c r="I9956"/>
      <c r="J9956"/>
      <c r="K9956"/>
      <c r="L9956"/>
      <c r="M9956"/>
    </row>
    <row r="9957" spans="1:13">
      <c r="A9957" s="13"/>
      <c r="B9957"/>
      <c r="C9957"/>
      <c r="D9957"/>
      <c r="E9957"/>
      <c r="F9957"/>
      <c r="G9957"/>
      <c r="H9957"/>
      <c r="I9957"/>
      <c r="J9957"/>
      <c r="K9957"/>
      <c r="L9957"/>
      <c r="M9957"/>
    </row>
    <row r="9958" spans="1:13">
      <c r="A9958" s="13"/>
      <c r="B9958"/>
      <c r="C9958"/>
      <c r="D9958"/>
      <c r="E9958"/>
      <c r="F9958"/>
      <c r="G9958"/>
      <c r="H9958"/>
      <c r="I9958"/>
      <c r="J9958"/>
      <c r="K9958"/>
      <c r="L9958"/>
      <c r="M9958"/>
    </row>
    <row r="9959" spans="1:13">
      <c r="A9959" s="13"/>
      <c r="B9959"/>
      <c r="C9959"/>
      <c r="D9959"/>
      <c r="E9959"/>
      <c r="F9959"/>
      <c r="G9959"/>
      <c r="H9959"/>
      <c r="I9959"/>
      <c r="J9959"/>
      <c r="K9959"/>
      <c r="L9959"/>
      <c r="M9959"/>
    </row>
    <row r="9960" spans="1:13">
      <c r="A9960" s="13"/>
      <c r="B9960"/>
      <c r="C9960"/>
      <c r="D9960"/>
      <c r="E9960"/>
      <c r="F9960"/>
      <c r="G9960"/>
      <c r="H9960"/>
      <c r="I9960"/>
      <c r="J9960"/>
      <c r="K9960"/>
      <c r="L9960"/>
      <c r="M9960"/>
    </row>
    <row r="9961" spans="1:13">
      <c r="A9961" s="13"/>
      <c r="B9961"/>
      <c r="C9961"/>
      <c r="D9961"/>
      <c r="E9961"/>
      <c r="F9961"/>
      <c r="G9961"/>
      <c r="H9961"/>
      <c r="I9961"/>
      <c r="J9961"/>
      <c r="K9961"/>
      <c r="L9961"/>
      <c r="M9961"/>
    </row>
    <row r="9962" spans="1:13">
      <c r="A9962" s="13"/>
      <c r="B9962"/>
      <c r="C9962"/>
      <c r="D9962"/>
      <c r="E9962"/>
      <c r="F9962"/>
      <c r="G9962"/>
      <c r="H9962"/>
      <c r="I9962"/>
      <c r="J9962"/>
      <c r="K9962"/>
      <c r="L9962"/>
      <c r="M9962"/>
    </row>
    <row r="9963" spans="1:13">
      <c r="A9963" s="13"/>
      <c r="B9963"/>
      <c r="C9963"/>
      <c r="D9963"/>
      <c r="E9963"/>
      <c r="F9963"/>
      <c r="G9963"/>
      <c r="H9963"/>
      <c r="I9963"/>
      <c r="J9963"/>
      <c r="K9963"/>
      <c r="L9963"/>
      <c r="M9963"/>
    </row>
    <row r="9964" spans="1:13">
      <c r="A9964" s="13"/>
      <c r="B9964"/>
      <c r="C9964"/>
      <c r="D9964"/>
      <c r="E9964"/>
      <c r="F9964"/>
      <c r="G9964"/>
      <c r="H9964"/>
      <c r="I9964"/>
      <c r="J9964"/>
      <c r="K9964"/>
      <c r="L9964"/>
      <c r="M9964"/>
    </row>
    <row r="9965" spans="1:13">
      <c r="A9965" s="13"/>
      <c r="B9965"/>
      <c r="C9965"/>
      <c r="D9965"/>
      <c r="E9965"/>
      <c r="F9965"/>
      <c r="G9965"/>
      <c r="H9965"/>
      <c r="I9965"/>
      <c r="J9965"/>
      <c r="K9965"/>
      <c r="L9965"/>
      <c r="M9965"/>
    </row>
    <row r="9966" spans="1:13">
      <c r="A9966" s="13"/>
      <c r="B9966"/>
      <c r="C9966"/>
      <c r="D9966"/>
      <c r="E9966"/>
      <c r="F9966"/>
      <c r="G9966" s="177"/>
      <c r="H9966"/>
      <c r="I9966"/>
      <c r="J9966"/>
      <c r="K9966"/>
      <c r="L9966"/>
      <c r="M9966"/>
    </row>
    <row r="9967" spans="1:13">
      <c r="A9967" s="13"/>
      <c r="B9967"/>
      <c r="C9967"/>
      <c r="D9967"/>
      <c r="E9967"/>
      <c r="F9967"/>
      <c r="G9967"/>
      <c r="H9967"/>
      <c r="I9967"/>
      <c r="J9967"/>
      <c r="K9967"/>
      <c r="L9967"/>
      <c r="M9967"/>
    </row>
    <row r="9968" spans="1:13">
      <c r="A9968" s="13"/>
      <c r="B9968"/>
      <c r="C9968"/>
      <c r="D9968"/>
      <c r="E9968"/>
      <c r="F9968"/>
      <c r="G9968"/>
      <c r="H9968"/>
      <c r="I9968"/>
      <c r="J9968"/>
      <c r="K9968"/>
      <c r="L9968"/>
      <c r="M9968"/>
    </row>
    <row r="9969" spans="1:13">
      <c r="A9969" s="13"/>
      <c r="B9969"/>
      <c r="C9969"/>
      <c r="D9969"/>
      <c r="E9969"/>
      <c r="F9969"/>
      <c r="G9969"/>
      <c r="H9969"/>
      <c r="I9969"/>
      <c r="J9969"/>
      <c r="K9969"/>
      <c r="L9969"/>
      <c r="M9969"/>
    </row>
    <row r="9970" spans="1:13">
      <c r="A9970" s="13"/>
      <c r="B9970"/>
      <c r="C9970"/>
      <c r="D9970"/>
      <c r="E9970"/>
      <c r="F9970"/>
      <c r="G9970"/>
      <c r="H9970"/>
      <c r="I9970"/>
      <c r="J9970"/>
      <c r="K9970"/>
      <c r="L9970"/>
      <c r="M9970"/>
    </row>
    <row r="9971" spans="1:13">
      <c r="A9971" s="13"/>
      <c r="B9971"/>
      <c r="C9971"/>
      <c r="D9971"/>
      <c r="E9971"/>
      <c r="F9971"/>
      <c r="G9971"/>
      <c r="H9971"/>
      <c r="I9971"/>
      <c r="J9971"/>
      <c r="K9971"/>
      <c r="L9971"/>
      <c r="M9971"/>
    </row>
    <row r="9972" spans="1:13">
      <c r="A9972" s="13"/>
      <c r="B9972"/>
      <c r="C9972"/>
      <c r="D9972"/>
      <c r="E9972"/>
      <c r="F9972"/>
      <c r="G9972"/>
      <c r="H9972"/>
      <c r="I9972"/>
      <c r="J9972"/>
      <c r="K9972"/>
      <c r="L9972"/>
      <c r="M9972"/>
    </row>
    <row r="9973" spans="1:13">
      <c r="A9973" s="13"/>
      <c r="B9973"/>
      <c r="C9973"/>
      <c r="D9973"/>
      <c r="E9973"/>
      <c r="F9973"/>
      <c r="G9973"/>
      <c r="H9973"/>
      <c r="I9973"/>
      <c r="J9973"/>
      <c r="K9973"/>
      <c r="L9973"/>
      <c r="M9973"/>
    </row>
    <row r="9974" spans="1:13">
      <c r="A9974" s="13"/>
      <c r="B9974"/>
      <c r="C9974"/>
      <c r="D9974"/>
      <c r="E9974"/>
      <c r="F9974"/>
      <c r="G9974"/>
      <c r="H9974"/>
      <c r="I9974"/>
      <c r="J9974"/>
      <c r="K9974"/>
      <c r="L9974"/>
      <c r="M9974"/>
    </row>
    <row r="9975" spans="1:13">
      <c r="A9975" s="13"/>
      <c r="B9975"/>
      <c r="C9975"/>
      <c r="D9975"/>
      <c r="E9975"/>
      <c r="F9975"/>
      <c r="G9975"/>
      <c r="H9975"/>
      <c r="I9975"/>
      <c r="J9975"/>
      <c r="K9975"/>
      <c r="L9975"/>
      <c r="M9975"/>
    </row>
    <row r="9976" spans="1:13">
      <c r="A9976" s="13"/>
      <c r="B9976"/>
      <c r="C9976"/>
      <c r="D9976"/>
      <c r="E9976"/>
      <c r="F9976"/>
      <c r="G9976"/>
      <c r="H9976"/>
      <c r="I9976"/>
      <c r="J9976"/>
      <c r="K9976"/>
      <c r="L9976"/>
      <c r="M9976"/>
    </row>
    <row r="9977" spans="1:13">
      <c r="A9977" s="13"/>
      <c r="B9977"/>
      <c r="C9977"/>
      <c r="D9977"/>
      <c r="E9977"/>
      <c r="F9977"/>
      <c r="G9977"/>
      <c r="H9977"/>
      <c r="I9977"/>
      <c r="J9977"/>
      <c r="K9977"/>
      <c r="L9977"/>
      <c r="M9977"/>
    </row>
    <row r="9978" spans="1:13">
      <c r="A9978" s="13"/>
      <c r="B9978"/>
      <c r="C9978"/>
      <c r="D9978"/>
      <c r="E9978"/>
      <c r="F9978"/>
      <c r="G9978"/>
      <c r="H9978"/>
      <c r="I9978"/>
      <c r="J9978"/>
      <c r="K9978"/>
      <c r="L9978"/>
      <c r="M9978"/>
    </row>
    <row r="9979" spans="1:13">
      <c r="A9979" s="13"/>
      <c r="B9979"/>
      <c r="C9979"/>
      <c r="D9979"/>
      <c r="E9979"/>
      <c r="F9979"/>
      <c r="G9979"/>
      <c r="H9979"/>
      <c r="I9979"/>
      <c r="J9979"/>
      <c r="K9979"/>
      <c r="L9979"/>
      <c r="M9979"/>
    </row>
    <row r="9980" spans="1:13">
      <c r="A9980" s="13"/>
      <c r="B9980"/>
      <c r="C9980"/>
      <c r="D9980"/>
      <c r="E9980"/>
      <c r="F9980"/>
      <c r="G9980"/>
      <c r="H9980"/>
      <c r="I9980"/>
      <c r="J9980"/>
      <c r="K9980"/>
      <c r="L9980"/>
      <c r="M9980"/>
    </row>
    <row r="9981" spans="1:13">
      <c r="A9981" s="13"/>
      <c r="B9981"/>
      <c r="C9981"/>
      <c r="D9981"/>
      <c r="E9981"/>
      <c r="F9981"/>
      <c r="G9981"/>
      <c r="H9981"/>
      <c r="I9981"/>
      <c r="J9981"/>
      <c r="K9981"/>
      <c r="L9981"/>
      <c r="M9981"/>
    </row>
    <row r="9982" spans="1:13">
      <c r="A9982" s="13"/>
      <c r="B9982"/>
      <c r="C9982"/>
      <c r="D9982"/>
      <c r="E9982"/>
      <c r="F9982"/>
      <c r="G9982"/>
      <c r="H9982"/>
      <c r="I9982"/>
      <c r="J9982"/>
      <c r="K9982"/>
      <c r="L9982"/>
      <c r="M9982"/>
    </row>
    <row r="9983" spans="1:13">
      <c r="A9983" s="13"/>
      <c r="B9983"/>
      <c r="C9983"/>
      <c r="D9983"/>
      <c r="E9983"/>
      <c r="F9983"/>
      <c r="G9983"/>
      <c r="H9983"/>
      <c r="I9983"/>
      <c r="J9983"/>
      <c r="K9983"/>
      <c r="L9983"/>
      <c r="M9983"/>
    </row>
    <row r="9984" spans="1:13">
      <c r="A9984" s="13"/>
      <c r="B9984"/>
      <c r="C9984"/>
      <c r="D9984"/>
      <c r="E9984"/>
      <c r="F9984"/>
      <c r="G9984"/>
      <c r="H9984"/>
      <c r="I9984"/>
      <c r="J9984"/>
      <c r="K9984"/>
      <c r="L9984"/>
      <c r="M9984"/>
    </row>
    <row r="9985" spans="1:13">
      <c r="A9985" s="13"/>
      <c r="B9985"/>
      <c r="C9985"/>
      <c r="D9985"/>
      <c r="E9985"/>
      <c r="F9985"/>
      <c r="G9985"/>
      <c r="H9985"/>
      <c r="I9985"/>
      <c r="J9985"/>
      <c r="K9985"/>
      <c r="L9985"/>
      <c r="M9985"/>
    </row>
    <row r="9986" spans="1:13">
      <c r="A9986" s="13"/>
      <c r="B9986"/>
      <c r="C9986"/>
      <c r="D9986"/>
      <c r="E9986"/>
      <c r="F9986"/>
      <c r="G9986"/>
      <c r="H9986"/>
      <c r="I9986"/>
      <c r="J9986"/>
      <c r="K9986"/>
      <c r="L9986"/>
      <c r="M9986"/>
    </row>
    <row r="9987" spans="1:13">
      <c r="A9987" s="13"/>
      <c r="B9987"/>
      <c r="C9987"/>
      <c r="D9987"/>
      <c r="E9987"/>
      <c r="F9987"/>
      <c r="G9987"/>
      <c r="H9987"/>
      <c r="I9987"/>
      <c r="J9987"/>
      <c r="K9987"/>
      <c r="L9987"/>
      <c r="M9987"/>
    </row>
    <row r="9988" spans="1:13">
      <c r="A9988" s="13"/>
      <c r="B9988"/>
      <c r="C9988"/>
      <c r="D9988"/>
      <c r="E9988"/>
      <c r="F9988"/>
      <c r="G9988"/>
      <c r="H9988"/>
      <c r="I9988"/>
      <c r="J9988"/>
      <c r="K9988"/>
      <c r="L9988"/>
      <c r="M9988"/>
    </row>
    <row r="9989" spans="1:13">
      <c r="A9989" s="13"/>
      <c r="B9989"/>
      <c r="C9989"/>
      <c r="D9989"/>
      <c r="E9989"/>
      <c r="F9989"/>
      <c r="G9989"/>
      <c r="H9989"/>
      <c r="I9989"/>
      <c r="J9989"/>
      <c r="K9989"/>
      <c r="L9989"/>
      <c r="M9989"/>
    </row>
    <row r="9990" spans="1:13">
      <c r="A9990" s="13"/>
      <c r="B9990"/>
      <c r="C9990"/>
      <c r="D9990"/>
      <c r="E9990"/>
      <c r="F9990"/>
      <c r="G9990"/>
      <c r="H9990"/>
      <c r="I9990"/>
      <c r="J9990"/>
      <c r="K9990"/>
      <c r="L9990"/>
      <c r="M9990"/>
    </row>
    <row r="9991" spans="1:13">
      <c r="A9991" s="13"/>
      <c r="B9991"/>
      <c r="C9991"/>
      <c r="D9991"/>
      <c r="E9991"/>
      <c r="F9991"/>
      <c r="G9991"/>
      <c r="H9991"/>
      <c r="I9991"/>
      <c r="J9991"/>
      <c r="K9991"/>
      <c r="L9991"/>
      <c r="M9991"/>
    </row>
    <row r="9992" spans="1:13">
      <c r="A9992" s="13"/>
      <c r="B9992"/>
      <c r="C9992"/>
      <c r="D9992"/>
      <c r="E9992"/>
      <c r="F9992"/>
      <c r="G9992"/>
      <c r="H9992"/>
      <c r="I9992"/>
      <c r="J9992"/>
      <c r="K9992"/>
      <c r="L9992"/>
      <c r="M9992"/>
    </row>
    <row r="9993" spans="1:13">
      <c r="A9993" s="13"/>
      <c r="B9993"/>
      <c r="C9993"/>
      <c r="D9993"/>
      <c r="E9993"/>
      <c r="F9993"/>
      <c r="G9993"/>
      <c r="H9993"/>
      <c r="I9993"/>
      <c r="J9993"/>
      <c r="K9993"/>
      <c r="L9993"/>
      <c r="M9993"/>
    </row>
    <row r="9994" spans="1:13">
      <c r="A9994" s="13"/>
      <c r="B9994"/>
      <c r="C9994"/>
      <c r="D9994"/>
      <c r="E9994"/>
      <c r="F9994"/>
      <c r="G9994"/>
      <c r="H9994"/>
      <c r="I9994"/>
      <c r="J9994"/>
      <c r="K9994"/>
      <c r="L9994"/>
      <c r="M9994"/>
    </row>
    <row r="9995" spans="1:13">
      <c r="A9995" s="13"/>
      <c r="B9995"/>
      <c r="C9995"/>
      <c r="D9995"/>
      <c r="E9995"/>
      <c r="F9995"/>
      <c r="G9995"/>
      <c r="H9995"/>
      <c r="I9995"/>
      <c r="J9995"/>
      <c r="K9995"/>
      <c r="L9995"/>
      <c r="M9995"/>
    </row>
    <row r="9996" spans="1:13">
      <c r="A9996" s="13"/>
      <c r="B9996"/>
      <c r="C9996"/>
      <c r="D9996"/>
      <c r="E9996"/>
      <c r="F9996"/>
      <c r="G9996"/>
      <c r="H9996"/>
      <c r="I9996"/>
      <c r="J9996"/>
      <c r="K9996"/>
      <c r="L9996"/>
      <c r="M9996"/>
    </row>
    <row r="9997" spans="1:13">
      <c r="A9997" s="13"/>
      <c r="B9997"/>
      <c r="C9997"/>
      <c r="D9997"/>
      <c r="E9997"/>
      <c r="F9997"/>
      <c r="G9997"/>
      <c r="H9997"/>
      <c r="I9997"/>
      <c r="J9997"/>
      <c r="K9997"/>
      <c r="L9997"/>
      <c r="M9997"/>
    </row>
    <row r="9998" spans="1:13">
      <c r="A9998" s="13"/>
      <c r="B9998"/>
      <c r="C9998"/>
      <c r="D9998"/>
      <c r="E9998"/>
      <c r="F9998"/>
      <c r="G9998"/>
      <c r="H9998"/>
      <c r="I9998"/>
      <c r="J9998"/>
      <c r="K9998"/>
      <c r="L9998"/>
      <c r="M9998"/>
    </row>
    <row r="9999" spans="1:13">
      <c r="A9999" s="13"/>
      <c r="B9999"/>
      <c r="C9999"/>
      <c r="D9999"/>
      <c r="E9999"/>
      <c r="F9999"/>
      <c r="G9999"/>
      <c r="H9999"/>
      <c r="I9999"/>
      <c r="J9999"/>
      <c r="K9999"/>
      <c r="L9999"/>
      <c r="M9999"/>
    </row>
    <row r="10000" spans="1:13">
      <c r="A10000" s="13"/>
      <c r="B10000"/>
      <c r="C10000"/>
      <c r="D10000"/>
      <c r="E10000"/>
      <c r="F10000"/>
      <c r="G10000"/>
      <c r="H10000"/>
      <c r="I10000"/>
      <c r="J10000"/>
      <c r="K10000"/>
      <c r="L10000"/>
      <c r="M10000"/>
    </row>
    <row r="10001" spans="1:13">
      <c r="A10001" s="13"/>
      <c r="B10001"/>
      <c r="C10001"/>
      <c r="D10001"/>
      <c r="E10001"/>
      <c r="F10001"/>
      <c r="G10001"/>
      <c r="H10001"/>
      <c r="I10001"/>
      <c r="J10001"/>
      <c r="K10001"/>
      <c r="L10001"/>
      <c r="M10001"/>
    </row>
    <row r="10002" spans="1:13">
      <c r="A10002" s="13"/>
      <c r="B10002"/>
      <c r="C10002"/>
      <c r="D10002"/>
      <c r="E10002"/>
      <c r="F10002"/>
      <c r="G10002"/>
      <c r="H10002"/>
      <c r="I10002"/>
      <c r="J10002"/>
      <c r="K10002"/>
      <c r="L10002"/>
      <c r="M10002"/>
    </row>
    <row r="10003" spans="1:13">
      <c r="A10003" s="13"/>
      <c r="B10003"/>
      <c r="C10003"/>
      <c r="D10003"/>
      <c r="E10003"/>
      <c r="F10003"/>
      <c r="G10003"/>
      <c r="H10003"/>
      <c r="I10003"/>
      <c r="J10003"/>
      <c r="K10003"/>
      <c r="L10003"/>
      <c r="M10003"/>
    </row>
    <row r="10004" spans="1:13">
      <c r="A10004" s="13"/>
      <c r="B10004"/>
      <c r="C10004"/>
      <c r="D10004"/>
      <c r="E10004"/>
      <c r="F10004"/>
      <c r="G10004"/>
      <c r="H10004"/>
      <c r="I10004"/>
      <c r="J10004"/>
      <c r="K10004"/>
      <c r="L10004"/>
      <c r="M10004"/>
    </row>
    <row r="10005" spans="1:13">
      <c r="A10005" s="13"/>
      <c r="B10005"/>
      <c r="C10005"/>
      <c r="D10005"/>
      <c r="E10005"/>
      <c r="F10005"/>
      <c r="G10005"/>
      <c r="H10005"/>
      <c r="I10005"/>
      <c r="J10005"/>
      <c r="K10005"/>
      <c r="L10005"/>
      <c r="M10005"/>
    </row>
    <row r="10006" spans="1:13">
      <c r="A10006" s="13"/>
      <c r="B10006"/>
      <c r="C10006"/>
      <c r="D10006"/>
      <c r="E10006"/>
      <c r="F10006"/>
      <c r="G10006"/>
      <c r="H10006"/>
      <c r="I10006"/>
      <c r="J10006"/>
      <c r="K10006"/>
      <c r="L10006"/>
      <c r="M10006"/>
    </row>
    <row r="10007" spans="1:13">
      <c r="A10007" s="13"/>
      <c r="B10007"/>
      <c r="C10007"/>
      <c r="D10007"/>
      <c r="E10007"/>
      <c r="F10007"/>
      <c r="G10007"/>
      <c r="H10007"/>
      <c r="I10007"/>
      <c r="J10007"/>
      <c r="K10007"/>
      <c r="L10007"/>
      <c r="M10007"/>
    </row>
    <row r="10008" spans="1:13">
      <c r="A10008" s="13"/>
      <c r="B10008"/>
      <c r="C10008"/>
      <c r="D10008"/>
      <c r="E10008"/>
      <c r="F10008"/>
      <c r="G10008"/>
      <c r="H10008"/>
      <c r="I10008"/>
      <c r="J10008"/>
      <c r="K10008"/>
      <c r="L10008"/>
      <c r="M10008"/>
    </row>
    <row r="10009" spans="1:13">
      <c r="A10009" s="13"/>
      <c r="B10009"/>
      <c r="C10009"/>
      <c r="D10009"/>
      <c r="E10009"/>
      <c r="F10009"/>
      <c r="G10009"/>
      <c r="H10009"/>
      <c r="I10009"/>
      <c r="J10009"/>
      <c r="K10009"/>
      <c r="L10009"/>
      <c r="M10009"/>
    </row>
    <row r="10010" spans="1:13">
      <c r="A10010" s="13"/>
      <c r="B10010"/>
      <c r="C10010"/>
      <c r="D10010"/>
      <c r="E10010"/>
      <c r="F10010"/>
      <c r="G10010"/>
      <c r="H10010"/>
      <c r="I10010"/>
      <c r="J10010"/>
      <c r="K10010"/>
      <c r="L10010"/>
      <c r="M10010"/>
    </row>
    <row r="10011" spans="1:13">
      <c r="A10011" s="13"/>
      <c r="B10011"/>
      <c r="C10011"/>
      <c r="D10011"/>
      <c r="E10011"/>
      <c r="F10011"/>
      <c r="G10011"/>
      <c r="H10011"/>
      <c r="I10011"/>
      <c r="J10011"/>
      <c r="K10011"/>
      <c r="L10011"/>
      <c r="M10011"/>
    </row>
    <row r="10012" spans="1:13">
      <c r="A10012" s="13"/>
      <c r="B10012"/>
      <c r="C10012"/>
      <c r="D10012"/>
      <c r="E10012"/>
      <c r="F10012"/>
      <c r="G10012"/>
      <c r="H10012"/>
      <c r="I10012"/>
      <c r="J10012"/>
      <c r="K10012"/>
      <c r="L10012"/>
      <c r="M10012"/>
    </row>
    <row r="10013" spans="1:13">
      <c r="A10013" s="13"/>
      <c r="B10013"/>
      <c r="C10013"/>
      <c r="D10013"/>
      <c r="E10013"/>
      <c r="F10013"/>
      <c r="G10013"/>
      <c r="H10013"/>
      <c r="I10013"/>
      <c r="J10013"/>
      <c r="K10013"/>
      <c r="L10013"/>
      <c r="M10013"/>
    </row>
    <row r="10014" spans="1:13">
      <c r="A10014" s="13"/>
      <c r="B10014"/>
      <c r="C10014"/>
      <c r="D10014"/>
      <c r="E10014"/>
      <c r="F10014"/>
      <c r="G10014"/>
      <c r="H10014"/>
      <c r="I10014"/>
      <c r="J10014"/>
      <c r="K10014"/>
      <c r="L10014"/>
      <c r="M10014"/>
    </row>
    <row r="10015" spans="1:13">
      <c r="A10015" s="13"/>
      <c r="B10015"/>
      <c r="C10015"/>
      <c r="D10015"/>
      <c r="E10015"/>
      <c r="F10015"/>
      <c r="G10015"/>
      <c r="H10015"/>
      <c r="I10015"/>
      <c r="J10015"/>
      <c r="K10015"/>
      <c r="L10015"/>
      <c r="M10015"/>
    </row>
    <row r="10016" spans="1:13">
      <c r="A10016" s="13"/>
      <c r="B10016"/>
      <c r="C10016"/>
      <c r="D10016"/>
      <c r="E10016"/>
      <c r="F10016"/>
      <c r="G10016"/>
      <c r="H10016"/>
      <c r="I10016"/>
      <c r="J10016"/>
      <c r="K10016"/>
      <c r="L10016"/>
      <c r="M10016"/>
    </row>
    <row r="10017" spans="1:13">
      <c r="A10017" s="13"/>
      <c r="B10017"/>
      <c r="C10017"/>
      <c r="D10017"/>
      <c r="E10017"/>
      <c r="F10017"/>
      <c r="G10017"/>
      <c r="H10017"/>
      <c r="I10017"/>
      <c r="J10017"/>
      <c r="K10017"/>
      <c r="L10017"/>
      <c r="M10017"/>
    </row>
    <row r="10018" spans="1:13">
      <c r="A10018" s="13"/>
      <c r="B10018"/>
      <c r="C10018"/>
      <c r="D10018"/>
      <c r="E10018"/>
      <c r="F10018"/>
      <c r="G10018"/>
      <c r="H10018"/>
      <c r="I10018"/>
      <c r="J10018"/>
      <c r="K10018"/>
      <c r="L10018"/>
      <c r="M10018"/>
    </row>
    <row r="10019" spans="1:13">
      <c r="A10019" s="13"/>
      <c r="B10019"/>
      <c r="C10019"/>
      <c r="D10019"/>
      <c r="E10019"/>
      <c r="F10019"/>
      <c r="G10019"/>
      <c r="H10019"/>
      <c r="I10019"/>
      <c r="J10019"/>
      <c r="K10019"/>
      <c r="L10019"/>
      <c r="M10019"/>
    </row>
    <row r="10020" spans="1:13">
      <c r="A10020" s="13"/>
      <c r="B10020"/>
      <c r="C10020"/>
      <c r="D10020"/>
      <c r="E10020"/>
      <c r="F10020"/>
      <c r="G10020"/>
      <c r="H10020"/>
      <c r="I10020"/>
      <c r="J10020"/>
      <c r="K10020"/>
      <c r="L10020"/>
      <c r="M10020"/>
    </row>
    <row r="10021" spans="1:13">
      <c r="A10021" s="13"/>
      <c r="B10021"/>
      <c r="C10021"/>
      <c r="D10021"/>
      <c r="E10021"/>
      <c r="F10021"/>
      <c r="G10021"/>
      <c r="H10021"/>
      <c r="I10021"/>
      <c r="J10021"/>
      <c r="K10021"/>
      <c r="L10021"/>
      <c r="M10021"/>
    </row>
    <row r="10022" spans="1:13">
      <c r="A10022" s="13"/>
      <c r="B10022"/>
      <c r="C10022"/>
      <c r="D10022"/>
      <c r="E10022"/>
      <c r="F10022"/>
      <c r="G10022"/>
      <c r="H10022"/>
      <c r="I10022"/>
      <c r="J10022"/>
      <c r="K10022"/>
      <c r="L10022"/>
      <c r="M10022"/>
    </row>
    <row r="10023" spans="1:13">
      <c r="A10023" s="13"/>
      <c r="B10023"/>
      <c r="C10023"/>
      <c r="D10023"/>
      <c r="E10023"/>
      <c r="F10023"/>
      <c r="G10023"/>
      <c r="H10023"/>
      <c r="I10023"/>
      <c r="J10023"/>
      <c r="K10023"/>
      <c r="L10023"/>
      <c r="M10023"/>
    </row>
    <row r="10024" spans="1:13">
      <c r="A10024" s="13"/>
      <c r="B10024"/>
      <c r="C10024"/>
      <c r="D10024"/>
      <c r="E10024"/>
      <c r="F10024"/>
      <c r="G10024"/>
      <c r="H10024"/>
      <c r="I10024"/>
      <c r="J10024"/>
      <c r="K10024"/>
      <c r="L10024"/>
      <c r="M10024"/>
    </row>
    <row r="10025" spans="1:13">
      <c r="A10025" s="13"/>
      <c r="B10025"/>
      <c r="C10025"/>
      <c r="D10025"/>
      <c r="E10025"/>
      <c r="F10025"/>
      <c r="G10025"/>
      <c r="H10025"/>
      <c r="I10025"/>
      <c r="J10025"/>
      <c r="K10025"/>
      <c r="L10025"/>
      <c r="M10025"/>
    </row>
    <row r="10026" spans="1:13">
      <c r="A10026" s="13"/>
      <c r="B10026"/>
      <c r="C10026"/>
      <c r="D10026"/>
      <c r="E10026"/>
      <c r="F10026"/>
      <c r="G10026"/>
      <c r="H10026"/>
      <c r="I10026"/>
      <c r="J10026"/>
      <c r="K10026"/>
      <c r="L10026"/>
      <c r="M10026"/>
    </row>
    <row r="10027" spans="1:13">
      <c r="A10027" s="13"/>
      <c r="B10027"/>
      <c r="C10027"/>
      <c r="D10027"/>
      <c r="E10027"/>
      <c r="F10027"/>
      <c r="G10027"/>
      <c r="H10027"/>
      <c r="I10027"/>
      <c r="J10027"/>
      <c r="K10027"/>
      <c r="L10027"/>
      <c r="M10027"/>
    </row>
    <row r="10028" spans="1:13">
      <c r="A10028" s="13"/>
      <c r="B10028"/>
      <c r="C10028"/>
      <c r="D10028"/>
      <c r="E10028"/>
      <c r="F10028"/>
      <c r="G10028"/>
      <c r="H10028"/>
      <c r="I10028"/>
      <c r="J10028"/>
      <c r="K10028"/>
      <c r="L10028"/>
      <c r="M10028"/>
    </row>
    <row r="10029" spans="1:13">
      <c r="A10029" s="13"/>
      <c r="B10029"/>
      <c r="C10029"/>
      <c r="D10029"/>
      <c r="E10029"/>
      <c r="F10029"/>
      <c r="G10029"/>
      <c r="H10029"/>
      <c r="I10029"/>
      <c r="J10029"/>
      <c r="K10029"/>
      <c r="L10029"/>
      <c r="M10029"/>
    </row>
    <row r="10030" spans="1:13">
      <c r="A10030" s="13"/>
      <c r="B10030"/>
      <c r="C10030"/>
      <c r="D10030"/>
      <c r="E10030"/>
      <c r="F10030"/>
      <c r="G10030"/>
      <c r="H10030"/>
      <c r="I10030"/>
      <c r="J10030"/>
      <c r="K10030"/>
      <c r="L10030"/>
      <c r="M10030"/>
    </row>
    <row r="10031" spans="1:13">
      <c r="A10031" s="13"/>
      <c r="B10031"/>
      <c r="C10031"/>
      <c r="D10031"/>
      <c r="E10031"/>
      <c r="F10031"/>
      <c r="G10031"/>
      <c r="H10031"/>
      <c r="I10031"/>
      <c r="J10031"/>
      <c r="K10031"/>
      <c r="L10031"/>
      <c r="M10031"/>
    </row>
    <row r="10032" spans="1:13">
      <c r="A10032" s="13"/>
      <c r="B10032"/>
      <c r="C10032"/>
      <c r="D10032"/>
      <c r="E10032"/>
      <c r="F10032"/>
      <c r="G10032"/>
      <c r="H10032"/>
      <c r="I10032"/>
      <c r="J10032"/>
      <c r="K10032"/>
      <c r="L10032"/>
      <c r="M10032"/>
    </row>
    <row r="10033" spans="1:13">
      <c r="A10033" s="13"/>
      <c r="B10033"/>
      <c r="C10033"/>
      <c r="D10033"/>
      <c r="E10033"/>
      <c r="F10033"/>
      <c r="G10033"/>
      <c r="H10033"/>
      <c r="I10033"/>
      <c r="J10033"/>
      <c r="K10033"/>
      <c r="L10033"/>
      <c r="M10033"/>
    </row>
    <row r="10034" spans="1:13">
      <c r="A10034" s="13"/>
      <c r="B10034"/>
      <c r="C10034"/>
      <c r="D10034"/>
      <c r="E10034"/>
      <c r="F10034"/>
      <c r="G10034"/>
      <c r="H10034"/>
      <c r="I10034"/>
      <c r="J10034"/>
      <c r="K10034"/>
      <c r="L10034"/>
      <c r="M10034"/>
    </row>
    <row r="10035" spans="1:13">
      <c r="A10035" s="13"/>
      <c r="B10035"/>
      <c r="C10035"/>
      <c r="D10035"/>
      <c r="E10035"/>
      <c r="F10035"/>
      <c r="G10035"/>
      <c r="H10035"/>
      <c r="I10035"/>
      <c r="J10035"/>
      <c r="K10035"/>
      <c r="L10035"/>
      <c r="M10035"/>
    </row>
    <row r="10036" spans="1:13">
      <c r="A10036" s="13"/>
      <c r="B10036"/>
      <c r="C10036"/>
      <c r="D10036"/>
      <c r="E10036"/>
      <c r="F10036"/>
      <c r="G10036"/>
      <c r="H10036"/>
      <c r="I10036"/>
      <c r="J10036"/>
      <c r="K10036"/>
      <c r="L10036"/>
      <c r="M10036"/>
    </row>
    <row r="10037" spans="1:13">
      <c r="A10037" s="13"/>
      <c r="B10037"/>
      <c r="C10037"/>
      <c r="D10037"/>
      <c r="E10037"/>
      <c r="F10037"/>
      <c r="G10037"/>
      <c r="H10037"/>
      <c r="I10037"/>
      <c r="J10037"/>
      <c r="K10037"/>
      <c r="L10037"/>
      <c r="M10037"/>
    </row>
    <row r="10038" spans="1:13">
      <c r="A10038" s="13"/>
      <c r="B10038"/>
      <c r="C10038"/>
      <c r="D10038"/>
      <c r="E10038"/>
      <c r="F10038"/>
      <c r="G10038"/>
      <c r="H10038"/>
      <c r="I10038"/>
      <c r="J10038"/>
      <c r="K10038"/>
      <c r="L10038"/>
      <c r="M10038"/>
    </row>
    <row r="10039" spans="1:13">
      <c r="A10039" s="13"/>
      <c r="B10039"/>
      <c r="C10039"/>
      <c r="D10039"/>
      <c r="E10039"/>
      <c r="F10039"/>
      <c r="G10039"/>
      <c r="H10039"/>
      <c r="I10039"/>
      <c r="J10039"/>
      <c r="K10039"/>
      <c r="L10039"/>
      <c r="M10039"/>
    </row>
    <row r="10040" spans="1:13">
      <c r="A10040" s="13"/>
      <c r="B10040"/>
      <c r="C10040"/>
      <c r="D10040"/>
      <c r="E10040"/>
      <c r="F10040"/>
      <c r="G10040"/>
      <c r="H10040"/>
      <c r="I10040"/>
      <c r="J10040"/>
      <c r="K10040"/>
      <c r="L10040"/>
      <c r="M10040"/>
    </row>
    <row r="10041" spans="1:13">
      <c r="A10041" s="13"/>
      <c r="B10041"/>
      <c r="C10041"/>
      <c r="D10041"/>
      <c r="E10041"/>
      <c r="F10041"/>
      <c r="G10041"/>
      <c r="H10041"/>
      <c r="I10041"/>
      <c r="J10041"/>
      <c r="K10041"/>
      <c r="L10041"/>
      <c r="M10041"/>
    </row>
    <row r="10042" spans="1:13">
      <c r="A10042" s="13"/>
      <c r="B10042"/>
      <c r="C10042"/>
      <c r="D10042"/>
      <c r="E10042"/>
      <c r="F10042"/>
      <c r="G10042"/>
      <c r="H10042"/>
      <c r="I10042"/>
      <c r="J10042"/>
      <c r="K10042"/>
      <c r="L10042"/>
      <c r="M10042"/>
    </row>
    <row r="10043" spans="1:13">
      <c r="A10043" s="13"/>
      <c r="B10043"/>
      <c r="C10043"/>
      <c r="D10043"/>
      <c r="E10043"/>
      <c r="F10043"/>
      <c r="G10043"/>
      <c r="H10043"/>
      <c r="I10043"/>
      <c r="J10043"/>
      <c r="K10043"/>
      <c r="L10043"/>
      <c r="M10043"/>
    </row>
    <row r="10044" spans="1:13">
      <c r="A10044" s="13"/>
      <c r="B10044"/>
      <c r="C10044"/>
      <c r="D10044"/>
      <c r="E10044"/>
      <c r="F10044"/>
      <c r="G10044"/>
      <c r="H10044"/>
      <c r="I10044"/>
      <c r="J10044"/>
      <c r="K10044"/>
      <c r="L10044"/>
      <c r="M10044"/>
    </row>
    <row r="10045" spans="1:13">
      <c r="A10045" s="13"/>
      <c r="B10045"/>
      <c r="C10045"/>
      <c r="D10045"/>
      <c r="E10045"/>
      <c r="F10045"/>
      <c r="G10045"/>
      <c r="H10045"/>
      <c r="I10045"/>
      <c r="J10045"/>
      <c r="K10045"/>
      <c r="L10045"/>
      <c r="M10045"/>
    </row>
    <row r="10046" spans="1:13">
      <c r="A10046" s="13"/>
      <c r="B10046"/>
      <c r="C10046"/>
      <c r="D10046"/>
      <c r="E10046"/>
      <c r="F10046"/>
      <c r="G10046"/>
      <c r="H10046"/>
      <c r="I10046"/>
      <c r="J10046"/>
      <c r="K10046"/>
      <c r="L10046"/>
      <c r="M10046"/>
    </row>
    <row r="10047" spans="1:13">
      <c r="A10047" s="13"/>
      <c r="B10047"/>
      <c r="C10047"/>
      <c r="D10047"/>
      <c r="E10047"/>
      <c r="F10047"/>
      <c r="G10047"/>
      <c r="H10047"/>
      <c r="I10047"/>
      <c r="J10047"/>
      <c r="K10047"/>
      <c r="L10047"/>
      <c r="M10047"/>
    </row>
    <row r="10048" spans="1:13">
      <c r="A10048" s="13"/>
      <c r="B10048"/>
      <c r="C10048"/>
      <c r="D10048"/>
      <c r="E10048"/>
      <c r="F10048"/>
      <c r="G10048"/>
      <c r="H10048"/>
      <c r="I10048"/>
      <c r="J10048"/>
      <c r="K10048"/>
      <c r="L10048"/>
      <c r="M10048"/>
    </row>
    <row r="10049" spans="1:13">
      <c r="A10049" s="13"/>
      <c r="B10049"/>
      <c r="C10049"/>
      <c r="D10049"/>
      <c r="E10049"/>
      <c r="F10049"/>
      <c r="G10049"/>
      <c r="H10049"/>
      <c r="I10049"/>
      <c r="J10049"/>
      <c r="K10049"/>
      <c r="L10049"/>
      <c r="M10049"/>
    </row>
    <row r="10050" spans="1:13">
      <c r="A10050" s="13"/>
      <c r="B10050"/>
      <c r="C10050"/>
      <c r="D10050"/>
      <c r="E10050"/>
      <c r="F10050"/>
      <c r="G10050"/>
      <c r="H10050"/>
      <c r="I10050"/>
      <c r="J10050"/>
      <c r="K10050"/>
      <c r="L10050"/>
      <c r="M10050"/>
    </row>
    <row r="10051" spans="1:13">
      <c r="A10051" s="13"/>
      <c r="B10051"/>
      <c r="C10051"/>
      <c r="D10051"/>
      <c r="E10051"/>
      <c r="F10051"/>
      <c r="G10051"/>
      <c r="H10051"/>
      <c r="I10051"/>
      <c r="J10051"/>
      <c r="K10051"/>
      <c r="L10051"/>
      <c r="M10051"/>
    </row>
    <row r="10052" spans="1:13">
      <c r="A10052" s="13"/>
      <c r="B10052"/>
      <c r="C10052"/>
      <c r="D10052"/>
      <c r="E10052"/>
      <c r="F10052"/>
      <c r="G10052"/>
      <c r="H10052"/>
      <c r="I10052"/>
      <c r="J10052"/>
      <c r="K10052"/>
      <c r="L10052"/>
      <c r="M10052"/>
    </row>
    <row r="10053" spans="1:13">
      <c r="A10053" s="13"/>
      <c r="B10053"/>
      <c r="C10053"/>
      <c r="D10053"/>
      <c r="E10053"/>
      <c r="F10053"/>
      <c r="G10053"/>
      <c r="H10053"/>
      <c r="I10053"/>
      <c r="J10053"/>
      <c r="K10053"/>
      <c r="L10053"/>
      <c r="M10053"/>
    </row>
    <row r="10054" spans="1:13">
      <c r="A10054" s="13"/>
      <c r="B10054"/>
      <c r="C10054"/>
      <c r="D10054"/>
      <c r="E10054"/>
      <c r="F10054"/>
      <c r="G10054"/>
      <c r="H10054"/>
      <c r="I10054"/>
      <c r="J10054"/>
      <c r="K10054"/>
      <c r="L10054"/>
      <c r="M10054"/>
    </row>
    <row r="10055" spans="1:13">
      <c r="A10055" s="13"/>
      <c r="B10055"/>
      <c r="C10055"/>
      <c r="D10055"/>
      <c r="E10055"/>
      <c r="F10055"/>
      <c r="G10055"/>
      <c r="H10055"/>
      <c r="I10055"/>
      <c r="J10055"/>
      <c r="K10055"/>
      <c r="L10055"/>
      <c r="M10055"/>
    </row>
    <row r="10056" spans="1:13">
      <c r="A10056" s="13"/>
      <c r="B10056"/>
      <c r="C10056"/>
      <c r="D10056"/>
      <c r="E10056"/>
      <c r="F10056"/>
      <c r="G10056"/>
      <c r="H10056"/>
      <c r="I10056"/>
      <c r="J10056"/>
      <c r="K10056"/>
      <c r="L10056"/>
      <c r="M10056"/>
    </row>
    <row r="10057" spans="1:13">
      <c r="A10057" s="13"/>
      <c r="B10057"/>
      <c r="C10057"/>
      <c r="D10057"/>
      <c r="E10057"/>
      <c r="F10057"/>
      <c r="G10057"/>
      <c r="H10057"/>
      <c r="I10057"/>
      <c r="J10057"/>
      <c r="K10057"/>
      <c r="L10057"/>
      <c r="M10057"/>
    </row>
    <row r="10058" spans="1:13">
      <c r="A10058" s="13"/>
      <c r="B10058"/>
      <c r="C10058"/>
      <c r="D10058"/>
      <c r="E10058"/>
      <c r="F10058"/>
      <c r="G10058"/>
      <c r="H10058"/>
      <c r="I10058"/>
      <c r="J10058"/>
      <c r="K10058"/>
      <c r="L10058"/>
      <c r="M10058"/>
    </row>
    <row r="10059" spans="1:13">
      <c r="A10059" s="13"/>
      <c r="B10059"/>
      <c r="C10059"/>
      <c r="D10059"/>
      <c r="E10059"/>
      <c r="F10059"/>
      <c r="G10059"/>
      <c r="H10059"/>
      <c r="I10059"/>
      <c r="J10059"/>
      <c r="K10059"/>
      <c r="L10059"/>
      <c r="M10059"/>
    </row>
    <row r="10060" spans="1:13">
      <c r="A10060" s="13"/>
      <c r="B10060"/>
      <c r="C10060"/>
      <c r="D10060"/>
      <c r="E10060"/>
      <c r="F10060"/>
      <c r="G10060"/>
      <c r="H10060"/>
      <c r="I10060"/>
      <c r="J10060"/>
      <c r="K10060"/>
      <c r="L10060"/>
      <c r="M10060"/>
    </row>
    <row r="10061" spans="1:13">
      <c r="A10061" s="13"/>
      <c r="B10061"/>
      <c r="C10061"/>
      <c r="D10061"/>
      <c r="E10061"/>
      <c r="F10061"/>
      <c r="G10061"/>
      <c r="H10061"/>
      <c r="I10061"/>
      <c r="J10061"/>
      <c r="K10061"/>
      <c r="L10061"/>
      <c r="M10061"/>
    </row>
    <row r="10062" spans="1:13">
      <c r="A10062" s="13"/>
      <c r="B10062"/>
      <c r="C10062"/>
      <c r="D10062"/>
      <c r="E10062"/>
      <c r="F10062"/>
      <c r="G10062"/>
      <c r="H10062"/>
      <c r="I10062"/>
      <c r="J10062"/>
      <c r="K10062"/>
      <c r="L10062"/>
      <c r="M10062"/>
    </row>
    <row r="10063" spans="1:13">
      <c r="A10063" s="13"/>
      <c r="B10063"/>
      <c r="C10063"/>
      <c r="D10063"/>
      <c r="E10063"/>
      <c r="F10063"/>
      <c r="G10063"/>
      <c r="H10063"/>
      <c r="I10063"/>
      <c r="J10063"/>
      <c r="K10063"/>
      <c r="L10063"/>
      <c r="M10063"/>
    </row>
    <row r="10064" spans="1:13">
      <c r="A10064" s="13"/>
      <c r="B10064"/>
      <c r="C10064"/>
      <c r="D10064"/>
      <c r="E10064"/>
      <c r="F10064"/>
      <c r="G10064"/>
      <c r="H10064"/>
      <c r="I10064"/>
      <c r="J10064"/>
      <c r="K10064"/>
      <c r="L10064"/>
      <c r="M10064"/>
    </row>
    <row r="10065" spans="1:13">
      <c r="A10065" s="13"/>
      <c r="B10065"/>
      <c r="C10065"/>
      <c r="D10065"/>
      <c r="E10065"/>
      <c r="F10065"/>
      <c r="G10065"/>
      <c r="H10065"/>
      <c r="I10065"/>
      <c r="J10065"/>
      <c r="K10065"/>
      <c r="L10065"/>
      <c r="M10065"/>
    </row>
    <row r="10066" spans="1:13">
      <c r="A10066" s="13"/>
      <c r="B10066"/>
      <c r="C10066"/>
      <c r="D10066"/>
      <c r="E10066"/>
      <c r="F10066"/>
      <c r="G10066"/>
      <c r="H10066"/>
      <c r="I10066"/>
      <c r="J10066"/>
      <c r="K10066"/>
      <c r="L10066"/>
      <c r="M10066"/>
    </row>
    <row r="10067" spans="1:13">
      <c r="A10067" s="13"/>
      <c r="B10067"/>
      <c r="C10067"/>
      <c r="D10067"/>
      <c r="E10067"/>
      <c r="F10067"/>
      <c r="G10067"/>
      <c r="H10067"/>
      <c r="I10067"/>
      <c r="J10067"/>
      <c r="K10067"/>
      <c r="L10067"/>
      <c r="M10067"/>
    </row>
    <row r="10068" spans="1:13">
      <c r="A10068" s="13"/>
      <c r="B10068"/>
      <c r="C10068"/>
      <c r="D10068"/>
      <c r="E10068"/>
      <c r="F10068"/>
      <c r="G10068"/>
      <c r="H10068"/>
      <c r="I10068"/>
      <c r="J10068"/>
      <c r="K10068"/>
      <c r="L10068"/>
      <c r="M10068"/>
    </row>
    <row r="10069" spans="1:13">
      <c r="A10069" s="13"/>
      <c r="B10069"/>
      <c r="C10069"/>
      <c r="D10069"/>
      <c r="E10069"/>
      <c r="F10069"/>
      <c r="G10069"/>
      <c r="H10069"/>
      <c r="I10069"/>
      <c r="J10069"/>
      <c r="K10069"/>
      <c r="L10069"/>
      <c r="M10069"/>
    </row>
    <row r="10070" spans="1:13">
      <c r="A10070" s="13"/>
      <c r="B10070"/>
      <c r="C10070"/>
      <c r="D10070"/>
      <c r="E10070"/>
      <c r="F10070"/>
      <c r="G10070"/>
      <c r="H10070"/>
      <c r="I10070"/>
      <c r="J10070"/>
      <c r="K10070"/>
      <c r="L10070"/>
      <c r="M10070"/>
    </row>
    <row r="10071" spans="1:13">
      <c r="A10071" s="13"/>
      <c r="B10071"/>
      <c r="C10071"/>
      <c r="D10071"/>
      <c r="E10071"/>
      <c r="F10071"/>
      <c r="G10071"/>
      <c r="H10071"/>
      <c r="I10071"/>
      <c r="J10071"/>
      <c r="K10071"/>
      <c r="L10071"/>
      <c r="M10071"/>
    </row>
    <row r="10072" spans="1:13">
      <c r="A10072" s="13"/>
      <c r="B10072"/>
      <c r="C10072"/>
      <c r="D10072"/>
      <c r="E10072"/>
      <c r="F10072"/>
      <c r="G10072"/>
      <c r="H10072"/>
      <c r="I10072"/>
      <c r="J10072"/>
      <c r="K10072"/>
      <c r="L10072"/>
      <c r="M10072"/>
    </row>
    <row r="10073" spans="1:13">
      <c r="A10073" s="13"/>
      <c r="B10073"/>
      <c r="C10073"/>
      <c r="D10073"/>
      <c r="E10073"/>
      <c r="F10073"/>
      <c r="G10073"/>
      <c r="H10073"/>
      <c r="I10073"/>
      <c r="J10073"/>
      <c r="K10073"/>
      <c r="L10073"/>
      <c r="M10073"/>
    </row>
    <row r="10074" spans="1:13">
      <c r="A10074" s="13"/>
      <c r="B10074"/>
      <c r="C10074"/>
      <c r="D10074"/>
      <c r="E10074"/>
      <c r="F10074"/>
      <c r="G10074"/>
      <c r="H10074"/>
      <c r="I10074"/>
      <c r="J10074"/>
      <c r="K10074"/>
      <c r="L10074"/>
      <c r="M10074"/>
    </row>
    <row r="10075" spans="1:13">
      <c r="A10075" s="13"/>
      <c r="B10075"/>
      <c r="C10075"/>
      <c r="D10075"/>
      <c r="E10075"/>
      <c r="F10075"/>
      <c r="G10075"/>
      <c r="H10075"/>
      <c r="I10075"/>
      <c r="J10075"/>
      <c r="K10075"/>
      <c r="L10075"/>
      <c r="M10075"/>
    </row>
    <row r="10076" spans="1:13">
      <c r="A10076" s="13"/>
      <c r="B10076"/>
      <c r="C10076"/>
      <c r="D10076"/>
      <c r="E10076"/>
      <c r="F10076"/>
      <c r="G10076"/>
      <c r="H10076"/>
      <c r="I10076"/>
      <c r="J10076"/>
      <c r="K10076"/>
      <c r="L10076"/>
      <c r="M10076"/>
    </row>
    <row r="10077" spans="1:13">
      <c r="A10077" s="13"/>
      <c r="B10077"/>
      <c r="C10077"/>
      <c r="D10077"/>
      <c r="E10077"/>
      <c r="F10077"/>
      <c r="G10077"/>
      <c r="H10077"/>
      <c r="I10077"/>
      <c r="J10077"/>
      <c r="K10077"/>
      <c r="L10077"/>
      <c r="M10077"/>
    </row>
    <row r="10078" spans="1:13">
      <c r="A10078" s="13"/>
      <c r="B10078"/>
      <c r="C10078"/>
      <c r="D10078"/>
      <c r="E10078"/>
      <c r="F10078"/>
      <c r="G10078"/>
      <c r="H10078"/>
      <c r="I10078"/>
      <c r="J10078"/>
      <c r="K10078"/>
      <c r="L10078"/>
      <c r="M10078"/>
    </row>
    <row r="10079" spans="1:13">
      <c r="A10079" s="13"/>
      <c r="B10079"/>
      <c r="C10079"/>
      <c r="D10079"/>
      <c r="E10079"/>
      <c r="F10079"/>
      <c r="G10079"/>
      <c r="H10079"/>
      <c r="I10079"/>
      <c r="J10079"/>
      <c r="K10079"/>
      <c r="L10079"/>
      <c r="M10079"/>
    </row>
    <row r="10080" spans="1:13">
      <c r="A10080" s="13"/>
      <c r="B10080"/>
      <c r="C10080"/>
      <c r="D10080"/>
      <c r="E10080"/>
      <c r="F10080"/>
      <c r="G10080"/>
      <c r="H10080"/>
      <c r="I10080"/>
      <c r="J10080"/>
      <c r="K10080"/>
      <c r="L10080"/>
      <c r="M10080"/>
    </row>
    <row r="10081" spans="1:13">
      <c r="A10081" s="13"/>
      <c r="B10081"/>
      <c r="C10081"/>
      <c r="D10081"/>
      <c r="E10081"/>
      <c r="F10081"/>
      <c r="G10081"/>
      <c r="H10081"/>
      <c r="I10081"/>
      <c r="J10081"/>
      <c r="K10081"/>
      <c r="L10081"/>
      <c r="M10081"/>
    </row>
    <row r="10082" spans="1:13">
      <c r="A10082" s="13"/>
      <c r="B10082"/>
      <c r="C10082"/>
      <c r="D10082"/>
      <c r="E10082"/>
      <c r="F10082"/>
      <c r="G10082"/>
      <c r="H10082"/>
      <c r="I10082"/>
      <c r="J10082"/>
      <c r="K10082"/>
      <c r="L10082"/>
      <c r="M10082"/>
    </row>
    <row r="10083" spans="1:13">
      <c r="A10083" s="13"/>
      <c r="B10083"/>
      <c r="C10083"/>
      <c r="D10083"/>
      <c r="E10083"/>
      <c r="F10083"/>
      <c r="G10083"/>
      <c r="H10083"/>
      <c r="I10083"/>
      <c r="J10083"/>
      <c r="K10083"/>
      <c r="L10083"/>
      <c r="M10083"/>
    </row>
    <row r="10084" spans="1:13">
      <c r="A10084" s="13"/>
      <c r="B10084"/>
      <c r="C10084"/>
      <c r="D10084"/>
      <c r="E10084"/>
      <c r="F10084"/>
      <c r="G10084"/>
      <c r="H10084"/>
      <c r="I10084"/>
      <c r="J10084"/>
      <c r="K10084"/>
      <c r="L10084"/>
      <c r="M10084"/>
    </row>
    <row r="10085" spans="1:13">
      <c r="A10085" s="13"/>
      <c r="B10085"/>
      <c r="C10085"/>
      <c r="D10085"/>
      <c r="E10085"/>
      <c r="F10085"/>
      <c r="G10085"/>
      <c r="H10085"/>
      <c r="I10085"/>
      <c r="J10085"/>
      <c r="K10085"/>
      <c r="L10085"/>
      <c r="M10085"/>
    </row>
    <row r="10086" spans="1:13">
      <c r="A10086" s="13"/>
      <c r="B10086"/>
      <c r="C10086"/>
      <c r="D10086"/>
      <c r="E10086"/>
      <c r="F10086"/>
      <c r="G10086"/>
      <c r="H10086"/>
      <c r="I10086"/>
      <c r="J10086"/>
      <c r="K10086"/>
      <c r="L10086"/>
      <c r="M10086"/>
    </row>
    <row r="10087" spans="1:13">
      <c r="A10087" s="13"/>
      <c r="B10087"/>
      <c r="C10087"/>
      <c r="D10087"/>
      <c r="E10087"/>
      <c r="F10087"/>
      <c r="G10087"/>
      <c r="H10087"/>
      <c r="I10087"/>
      <c r="J10087"/>
      <c r="K10087"/>
      <c r="L10087"/>
      <c r="M10087"/>
    </row>
    <row r="10088" spans="1:13">
      <c r="A10088" s="13"/>
      <c r="B10088"/>
      <c r="C10088"/>
      <c r="D10088"/>
      <c r="E10088"/>
      <c r="F10088"/>
      <c r="G10088"/>
      <c r="H10088"/>
      <c r="I10088"/>
      <c r="J10088"/>
      <c r="K10088"/>
      <c r="L10088"/>
      <c r="M10088"/>
    </row>
    <row r="10089" spans="1:13">
      <c r="A10089" s="13"/>
      <c r="B10089"/>
      <c r="C10089"/>
      <c r="D10089"/>
      <c r="E10089"/>
      <c r="F10089"/>
      <c r="G10089"/>
      <c r="H10089"/>
      <c r="I10089"/>
      <c r="J10089"/>
      <c r="K10089"/>
      <c r="L10089"/>
      <c r="M10089"/>
    </row>
    <row r="10090" spans="1:13">
      <c r="A10090" s="13"/>
      <c r="B10090"/>
      <c r="C10090"/>
      <c r="D10090"/>
      <c r="E10090"/>
      <c r="F10090"/>
      <c r="G10090"/>
      <c r="H10090"/>
      <c r="I10090"/>
      <c r="J10090"/>
      <c r="K10090"/>
      <c r="L10090"/>
      <c r="M10090"/>
    </row>
    <row r="10091" spans="1:13">
      <c r="A10091" s="13"/>
      <c r="B10091"/>
      <c r="C10091"/>
      <c r="D10091"/>
      <c r="E10091"/>
      <c r="F10091"/>
      <c r="G10091"/>
      <c r="H10091"/>
      <c r="I10091"/>
      <c r="J10091"/>
      <c r="K10091"/>
      <c r="L10091"/>
      <c r="M10091"/>
    </row>
    <row r="10092" spans="1:13">
      <c r="A10092" s="13"/>
      <c r="B10092"/>
      <c r="C10092"/>
      <c r="D10092"/>
      <c r="E10092"/>
      <c r="F10092"/>
      <c r="G10092"/>
      <c r="H10092"/>
      <c r="I10092"/>
      <c r="J10092"/>
      <c r="K10092"/>
      <c r="L10092"/>
      <c r="M10092"/>
    </row>
    <row r="10093" spans="1:13">
      <c r="A10093" s="13"/>
      <c r="B10093"/>
      <c r="C10093"/>
      <c r="D10093"/>
      <c r="E10093"/>
      <c r="F10093"/>
      <c r="G10093"/>
      <c r="H10093"/>
      <c r="I10093"/>
      <c r="J10093"/>
      <c r="K10093"/>
      <c r="L10093"/>
      <c r="M10093"/>
    </row>
    <row r="10094" spans="1:13">
      <c r="A10094" s="13"/>
      <c r="B10094"/>
      <c r="C10094"/>
      <c r="D10094"/>
      <c r="E10094"/>
      <c r="F10094"/>
      <c r="G10094"/>
      <c r="H10094"/>
      <c r="I10094"/>
      <c r="J10094"/>
      <c r="K10094"/>
      <c r="L10094"/>
      <c r="M10094"/>
    </row>
    <row r="10095" spans="1:13">
      <c r="A10095" s="13"/>
      <c r="B10095"/>
      <c r="C10095"/>
      <c r="D10095"/>
      <c r="E10095"/>
      <c r="F10095"/>
      <c r="G10095"/>
      <c r="H10095"/>
      <c r="I10095"/>
      <c r="J10095"/>
      <c r="K10095"/>
      <c r="L10095"/>
      <c r="M10095"/>
    </row>
    <row r="10096" spans="1:13">
      <c r="A10096" s="13"/>
      <c r="B10096"/>
      <c r="C10096"/>
      <c r="D10096"/>
      <c r="E10096"/>
      <c r="F10096"/>
      <c r="G10096"/>
      <c r="H10096"/>
      <c r="I10096"/>
      <c r="J10096"/>
      <c r="K10096"/>
      <c r="L10096"/>
      <c r="M10096"/>
    </row>
    <row r="10097" spans="1:13">
      <c r="A10097" s="13"/>
      <c r="B10097"/>
      <c r="C10097"/>
      <c r="D10097"/>
      <c r="E10097"/>
      <c r="F10097"/>
      <c r="G10097"/>
      <c r="H10097"/>
      <c r="I10097"/>
      <c r="J10097"/>
      <c r="K10097"/>
      <c r="L10097"/>
      <c r="M10097"/>
    </row>
    <row r="10098" spans="1:13">
      <c r="A10098" s="13"/>
      <c r="B10098"/>
      <c r="C10098"/>
      <c r="D10098"/>
      <c r="E10098"/>
      <c r="F10098"/>
      <c r="G10098"/>
      <c r="H10098"/>
      <c r="I10098"/>
      <c r="J10098"/>
      <c r="K10098"/>
      <c r="L10098"/>
      <c r="M10098"/>
    </row>
    <row r="10099" spans="1:13">
      <c r="A10099" s="13"/>
      <c r="B10099"/>
      <c r="C10099"/>
      <c r="D10099"/>
      <c r="E10099"/>
      <c r="F10099"/>
      <c r="G10099"/>
      <c r="H10099"/>
      <c r="I10099"/>
      <c r="J10099"/>
      <c r="K10099"/>
      <c r="L10099"/>
      <c r="M10099"/>
    </row>
    <row r="10100" spans="1:13">
      <c r="A10100" s="13"/>
      <c r="B10100"/>
      <c r="C10100"/>
      <c r="D10100"/>
      <c r="E10100"/>
      <c r="F10100"/>
      <c r="G10100"/>
      <c r="H10100"/>
      <c r="I10100"/>
      <c r="J10100"/>
      <c r="K10100"/>
      <c r="L10100"/>
      <c r="M10100"/>
    </row>
    <row r="10101" spans="1:13">
      <c r="A10101" s="13"/>
      <c r="B10101"/>
      <c r="C10101"/>
      <c r="D10101"/>
      <c r="E10101"/>
      <c r="F10101"/>
      <c r="G10101"/>
      <c r="H10101"/>
      <c r="I10101"/>
      <c r="J10101"/>
      <c r="K10101"/>
      <c r="L10101"/>
      <c r="M10101"/>
    </row>
    <row r="10102" spans="1:13">
      <c r="A10102" s="13"/>
      <c r="B10102"/>
      <c r="C10102"/>
      <c r="D10102"/>
      <c r="E10102"/>
      <c r="F10102"/>
      <c r="G10102"/>
      <c r="H10102"/>
      <c r="I10102"/>
      <c r="J10102"/>
      <c r="K10102"/>
      <c r="L10102"/>
      <c r="M10102"/>
    </row>
    <row r="10103" spans="1:13">
      <c r="A10103" s="13"/>
      <c r="B10103"/>
      <c r="C10103"/>
      <c r="D10103"/>
      <c r="E10103"/>
      <c r="F10103"/>
      <c r="G10103"/>
      <c r="H10103"/>
      <c r="I10103"/>
      <c r="J10103"/>
      <c r="K10103"/>
      <c r="L10103"/>
      <c r="M10103"/>
    </row>
    <row r="10104" spans="1:13">
      <c r="A10104" s="13"/>
      <c r="B10104"/>
      <c r="C10104"/>
      <c r="D10104"/>
      <c r="E10104"/>
      <c r="F10104"/>
      <c r="G10104"/>
      <c r="H10104"/>
      <c r="I10104"/>
      <c r="J10104"/>
      <c r="K10104"/>
      <c r="L10104"/>
      <c r="M10104"/>
    </row>
    <row r="10105" spans="1:13">
      <c r="A10105" s="13"/>
      <c r="B10105"/>
      <c r="C10105"/>
      <c r="D10105"/>
      <c r="E10105"/>
      <c r="F10105"/>
      <c r="G10105"/>
      <c r="H10105"/>
      <c r="I10105"/>
      <c r="J10105"/>
      <c r="K10105"/>
      <c r="L10105"/>
      <c r="M10105"/>
    </row>
    <row r="10106" spans="1:13">
      <c r="A10106" s="13"/>
      <c r="B10106"/>
      <c r="C10106"/>
      <c r="D10106"/>
      <c r="E10106"/>
      <c r="F10106"/>
      <c r="G10106"/>
      <c r="H10106"/>
      <c r="I10106"/>
      <c r="J10106"/>
      <c r="K10106"/>
      <c r="L10106"/>
      <c r="M10106"/>
    </row>
    <row r="10107" spans="1:13">
      <c r="A10107" s="13"/>
      <c r="B10107"/>
      <c r="C10107"/>
      <c r="D10107"/>
      <c r="E10107"/>
      <c r="F10107"/>
      <c r="G10107"/>
      <c r="H10107"/>
      <c r="I10107"/>
      <c r="J10107"/>
      <c r="K10107"/>
      <c r="L10107"/>
      <c r="M10107"/>
    </row>
    <row r="10108" spans="1:13">
      <c r="A10108" s="13"/>
      <c r="B10108"/>
      <c r="C10108"/>
      <c r="D10108"/>
      <c r="E10108"/>
      <c r="F10108"/>
      <c r="G10108"/>
      <c r="H10108"/>
      <c r="I10108"/>
      <c r="J10108"/>
      <c r="K10108"/>
      <c r="L10108"/>
      <c r="M10108"/>
    </row>
    <row r="10109" spans="1:13">
      <c r="A10109" s="13"/>
      <c r="B10109"/>
      <c r="C10109"/>
      <c r="D10109"/>
      <c r="E10109"/>
      <c r="F10109"/>
      <c r="G10109"/>
      <c r="H10109"/>
      <c r="I10109"/>
      <c r="J10109"/>
      <c r="K10109"/>
      <c r="L10109"/>
      <c r="M10109"/>
    </row>
    <row r="10110" spans="1:13">
      <c r="A10110" s="13"/>
      <c r="B10110"/>
      <c r="C10110"/>
      <c r="D10110"/>
      <c r="E10110"/>
      <c r="F10110"/>
      <c r="G10110"/>
      <c r="H10110"/>
      <c r="I10110"/>
      <c r="J10110"/>
      <c r="K10110"/>
      <c r="L10110"/>
      <c r="M10110"/>
    </row>
    <row r="10111" spans="1:13">
      <c r="A10111" s="13"/>
      <c r="B10111"/>
      <c r="C10111"/>
      <c r="D10111"/>
      <c r="E10111"/>
      <c r="F10111"/>
      <c r="G10111"/>
      <c r="H10111"/>
      <c r="I10111"/>
      <c r="J10111"/>
      <c r="K10111"/>
      <c r="L10111"/>
      <c r="M10111"/>
    </row>
    <row r="10112" spans="1:13">
      <c r="A10112" s="13"/>
      <c r="B10112"/>
      <c r="C10112"/>
      <c r="D10112"/>
      <c r="E10112"/>
      <c r="F10112"/>
      <c r="G10112"/>
      <c r="H10112"/>
      <c r="I10112"/>
      <c r="J10112"/>
      <c r="K10112"/>
      <c r="L10112"/>
      <c r="M10112"/>
    </row>
    <row r="10113" spans="1:13">
      <c r="A10113" s="13"/>
      <c r="B10113"/>
      <c r="C10113"/>
      <c r="D10113"/>
      <c r="E10113"/>
      <c r="F10113"/>
      <c r="G10113"/>
      <c r="H10113"/>
      <c r="I10113"/>
      <c r="J10113"/>
      <c r="K10113"/>
      <c r="L10113"/>
      <c r="M10113"/>
    </row>
    <row r="10114" spans="1:13">
      <c r="A10114" s="13"/>
      <c r="B10114"/>
      <c r="C10114"/>
      <c r="D10114"/>
      <c r="E10114"/>
      <c r="F10114"/>
      <c r="G10114"/>
      <c r="H10114"/>
      <c r="I10114"/>
      <c r="J10114"/>
      <c r="K10114"/>
      <c r="L10114"/>
      <c r="M10114"/>
    </row>
    <row r="10115" spans="1:13">
      <c r="A10115" s="13"/>
      <c r="B10115"/>
      <c r="C10115"/>
      <c r="D10115"/>
      <c r="E10115"/>
      <c r="F10115"/>
      <c r="G10115"/>
      <c r="H10115"/>
      <c r="I10115"/>
      <c r="J10115"/>
      <c r="K10115"/>
      <c r="L10115"/>
      <c r="M10115"/>
    </row>
    <row r="10116" spans="1:13">
      <c r="A10116" s="13"/>
      <c r="B10116"/>
      <c r="C10116"/>
      <c r="D10116"/>
      <c r="E10116"/>
      <c r="F10116"/>
      <c r="G10116"/>
      <c r="H10116"/>
      <c r="I10116"/>
      <c r="J10116"/>
      <c r="K10116"/>
      <c r="L10116"/>
      <c r="M10116"/>
    </row>
    <row r="10117" spans="1:13">
      <c r="A10117" s="13"/>
      <c r="B10117"/>
      <c r="C10117"/>
      <c r="D10117"/>
      <c r="E10117"/>
      <c r="F10117"/>
      <c r="G10117"/>
      <c r="H10117"/>
      <c r="I10117"/>
      <c r="J10117"/>
      <c r="K10117"/>
      <c r="L10117"/>
      <c r="M10117"/>
    </row>
    <row r="10118" spans="1:13">
      <c r="A10118" s="13"/>
      <c r="B10118"/>
      <c r="C10118"/>
      <c r="D10118"/>
      <c r="E10118"/>
      <c r="F10118"/>
      <c r="G10118"/>
      <c r="H10118"/>
      <c r="I10118"/>
      <c r="J10118"/>
      <c r="K10118"/>
      <c r="L10118"/>
      <c r="M10118"/>
    </row>
    <row r="10119" spans="1:13">
      <c r="A10119" s="13"/>
      <c r="B10119"/>
      <c r="C10119"/>
      <c r="D10119"/>
      <c r="E10119"/>
      <c r="F10119"/>
      <c r="G10119"/>
      <c r="H10119"/>
      <c r="I10119"/>
      <c r="J10119"/>
      <c r="K10119"/>
      <c r="L10119"/>
      <c r="M10119"/>
    </row>
    <row r="10120" spans="1:13">
      <c r="A10120" s="13"/>
      <c r="B10120"/>
      <c r="C10120"/>
      <c r="D10120"/>
      <c r="E10120"/>
      <c r="F10120"/>
      <c r="G10120"/>
      <c r="H10120"/>
      <c r="I10120"/>
      <c r="J10120"/>
      <c r="K10120"/>
      <c r="L10120"/>
      <c r="M10120"/>
    </row>
    <row r="10121" spans="1:13">
      <c r="A10121" s="13"/>
      <c r="B10121"/>
      <c r="C10121"/>
      <c r="D10121"/>
      <c r="E10121"/>
      <c r="F10121"/>
      <c r="G10121"/>
      <c r="H10121"/>
      <c r="I10121"/>
      <c r="J10121"/>
      <c r="K10121"/>
      <c r="L10121"/>
      <c r="M10121"/>
    </row>
    <row r="10122" spans="1:13">
      <c r="A10122" s="13"/>
      <c r="B10122"/>
      <c r="C10122"/>
      <c r="D10122"/>
      <c r="E10122"/>
      <c r="F10122"/>
      <c r="G10122"/>
      <c r="H10122"/>
      <c r="I10122"/>
      <c r="J10122"/>
      <c r="K10122"/>
      <c r="L10122"/>
      <c r="M10122"/>
    </row>
    <row r="10123" spans="1:13">
      <c r="A10123" s="13"/>
      <c r="B10123"/>
      <c r="C10123"/>
      <c r="D10123"/>
      <c r="E10123"/>
      <c r="F10123"/>
      <c r="G10123"/>
      <c r="H10123"/>
      <c r="I10123"/>
      <c r="J10123"/>
      <c r="K10123"/>
      <c r="L10123"/>
      <c r="M10123"/>
    </row>
    <row r="10124" spans="1:13">
      <c r="A10124" s="13"/>
      <c r="B10124"/>
      <c r="C10124"/>
      <c r="D10124"/>
      <c r="E10124"/>
      <c r="F10124"/>
      <c r="G10124"/>
      <c r="H10124"/>
      <c r="I10124"/>
      <c r="J10124"/>
      <c r="K10124"/>
      <c r="L10124"/>
      <c r="M10124"/>
    </row>
    <row r="10125" spans="1:13">
      <c r="A10125" s="13"/>
      <c r="B10125"/>
      <c r="C10125"/>
      <c r="D10125"/>
      <c r="E10125"/>
      <c r="F10125"/>
      <c r="G10125"/>
      <c r="H10125"/>
      <c r="I10125"/>
      <c r="J10125"/>
      <c r="K10125"/>
      <c r="L10125"/>
      <c r="M10125"/>
    </row>
    <row r="10126" spans="1:13">
      <c r="A10126" s="13"/>
      <c r="B10126"/>
      <c r="C10126"/>
      <c r="D10126"/>
      <c r="E10126"/>
      <c r="F10126"/>
      <c r="G10126"/>
      <c r="H10126"/>
      <c r="I10126"/>
      <c r="J10126"/>
      <c r="K10126"/>
      <c r="L10126"/>
      <c r="M10126"/>
    </row>
    <row r="10127" spans="1:13">
      <c r="A10127" s="13"/>
      <c r="B10127"/>
      <c r="C10127"/>
      <c r="D10127"/>
      <c r="E10127"/>
      <c r="F10127"/>
      <c r="G10127"/>
      <c r="H10127"/>
      <c r="I10127"/>
      <c r="J10127"/>
      <c r="K10127"/>
      <c r="L10127"/>
      <c r="M10127"/>
    </row>
    <row r="10128" spans="1:13">
      <c r="A10128" s="13"/>
      <c r="B10128"/>
      <c r="C10128"/>
      <c r="D10128"/>
      <c r="E10128"/>
      <c r="F10128"/>
      <c r="G10128"/>
      <c r="H10128"/>
      <c r="I10128"/>
      <c r="J10128"/>
      <c r="K10128"/>
      <c r="L10128"/>
      <c r="M10128"/>
    </row>
    <row r="10129" spans="1:13">
      <c r="A10129" s="13"/>
      <c r="B10129"/>
      <c r="C10129"/>
      <c r="D10129"/>
      <c r="E10129"/>
      <c r="F10129"/>
      <c r="G10129"/>
      <c r="H10129"/>
      <c r="I10129"/>
      <c r="J10129"/>
      <c r="K10129"/>
      <c r="L10129"/>
      <c r="M10129"/>
    </row>
    <row r="10130" spans="1:13">
      <c r="A10130" s="13"/>
      <c r="B10130"/>
      <c r="C10130"/>
      <c r="D10130"/>
      <c r="E10130"/>
      <c r="F10130"/>
      <c r="G10130"/>
      <c r="H10130"/>
      <c r="I10130"/>
      <c r="J10130"/>
      <c r="K10130"/>
      <c r="L10130"/>
      <c r="M10130"/>
    </row>
    <row r="10131" spans="1:13">
      <c r="A10131" s="13"/>
      <c r="B10131"/>
      <c r="C10131"/>
      <c r="D10131"/>
      <c r="E10131"/>
      <c r="F10131"/>
      <c r="G10131"/>
      <c r="H10131"/>
      <c r="I10131"/>
      <c r="J10131"/>
      <c r="K10131"/>
      <c r="L10131"/>
      <c r="M10131"/>
    </row>
    <row r="10132" spans="1:13">
      <c r="A10132" s="13"/>
      <c r="B10132"/>
      <c r="C10132"/>
      <c r="D10132"/>
      <c r="E10132"/>
      <c r="F10132"/>
      <c r="G10132"/>
      <c r="H10132"/>
      <c r="I10132"/>
      <c r="J10132"/>
      <c r="K10132"/>
      <c r="L10132"/>
      <c r="M10132"/>
    </row>
    <row r="10133" spans="1:13">
      <c r="A10133" s="13"/>
      <c r="B10133"/>
      <c r="C10133"/>
      <c r="D10133"/>
      <c r="E10133"/>
      <c r="F10133"/>
      <c r="G10133"/>
      <c r="H10133"/>
      <c r="I10133"/>
      <c r="J10133"/>
      <c r="K10133"/>
      <c r="L10133"/>
      <c r="M10133"/>
    </row>
    <row r="10134" spans="1:13">
      <c r="A10134" s="13"/>
      <c r="B10134"/>
      <c r="C10134"/>
      <c r="D10134"/>
      <c r="E10134"/>
      <c r="F10134"/>
      <c r="G10134"/>
      <c r="H10134"/>
      <c r="I10134"/>
      <c r="J10134"/>
      <c r="K10134"/>
      <c r="L10134"/>
      <c r="M10134"/>
    </row>
    <row r="10135" spans="1:13">
      <c r="A10135" s="13"/>
      <c r="B10135"/>
      <c r="C10135"/>
      <c r="D10135"/>
      <c r="E10135"/>
      <c r="F10135"/>
      <c r="G10135"/>
      <c r="H10135"/>
      <c r="I10135"/>
      <c r="J10135"/>
      <c r="K10135"/>
      <c r="L10135"/>
      <c r="M10135"/>
    </row>
    <row r="10136" spans="1:13">
      <c r="A10136" s="13"/>
      <c r="B10136"/>
      <c r="C10136"/>
      <c r="D10136"/>
      <c r="E10136"/>
      <c r="F10136"/>
      <c r="G10136"/>
      <c r="H10136"/>
      <c r="I10136"/>
      <c r="J10136"/>
      <c r="K10136"/>
      <c r="L10136"/>
      <c r="M10136"/>
    </row>
    <row r="10137" spans="1:13">
      <c r="A10137" s="13"/>
      <c r="B10137"/>
      <c r="C10137"/>
      <c r="D10137"/>
      <c r="E10137"/>
      <c r="F10137"/>
      <c r="G10137"/>
      <c r="H10137"/>
      <c r="I10137"/>
      <c r="J10137"/>
      <c r="K10137"/>
      <c r="L10137"/>
      <c r="M10137"/>
    </row>
    <row r="10138" spans="1:13">
      <c r="A10138" s="13"/>
      <c r="B10138"/>
      <c r="C10138"/>
      <c r="D10138"/>
      <c r="E10138"/>
      <c r="F10138"/>
      <c r="G10138"/>
      <c r="H10138"/>
      <c r="I10138"/>
      <c r="J10138"/>
      <c r="K10138"/>
      <c r="L10138"/>
      <c r="M10138"/>
    </row>
    <row r="10139" spans="1:13">
      <c r="A10139" s="13"/>
      <c r="B10139"/>
      <c r="C10139"/>
      <c r="D10139"/>
      <c r="E10139"/>
      <c r="F10139"/>
      <c r="G10139"/>
      <c r="H10139"/>
      <c r="I10139"/>
      <c r="J10139"/>
      <c r="K10139"/>
      <c r="L10139"/>
      <c r="M10139"/>
    </row>
    <row r="10140" spans="1:13">
      <c r="A10140" s="13"/>
      <c r="B10140"/>
      <c r="C10140"/>
      <c r="D10140"/>
      <c r="E10140"/>
      <c r="F10140"/>
      <c r="G10140"/>
      <c r="H10140"/>
      <c r="I10140"/>
      <c r="J10140"/>
      <c r="K10140"/>
      <c r="L10140"/>
      <c r="M10140"/>
    </row>
    <row r="10141" spans="1:13">
      <c r="A10141" s="13"/>
      <c r="B10141"/>
      <c r="C10141"/>
      <c r="D10141"/>
      <c r="E10141"/>
      <c r="F10141"/>
      <c r="G10141"/>
      <c r="H10141"/>
      <c r="I10141"/>
      <c r="J10141"/>
      <c r="K10141"/>
      <c r="L10141"/>
      <c r="M10141"/>
    </row>
    <row r="10142" spans="1:13">
      <c r="A10142" s="13"/>
      <c r="B10142"/>
      <c r="C10142"/>
      <c r="D10142"/>
      <c r="E10142"/>
      <c r="F10142"/>
      <c r="G10142"/>
      <c r="H10142"/>
      <c r="I10142"/>
      <c r="J10142"/>
      <c r="K10142"/>
      <c r="L10142"/>
      <c r="M10142"/>
    </row>
    <row r="10143" spans="1:13">
      <c r="A10143" s="13"/>
      <c r="B10143"/>
      <c r="C10143"/>
      <c r="D10143"/>
      <c r="E10143"/>
      <c r="F10143"/>
      <c r="G10143"/>
      <c r="H10143"/>
      <c r="I10143"/>
      <c r="J10143"/>
      <c r="K10143"/>
      <c r="L10143"/>
      <c r="M10143"/>
    </row>
    <row r="10144" spans="1:13">
      <c r="A10144" s="13"/>
      <c r="B10144"/>
      <c r="C10144"/>
      <c r="D10144"/>
      <c r="E10144"/>
      <c r="F10144"/>
      <c r="G10144"/>
      <c r="H10144"/>
      <c r="I10144"/>
      <c r="J10144"/>
      <c r="K10144"/>
      <c r="L10144"/>
      <c r="M10144"/>
    </row>
    <row r="10145" spans="1:13">
      <c r="A10145" s="13"/>
      <c r="B10145"/>
      <c r="C10145"/>
      <c r="D10145"/>
      <c r="E10145"/>
      <c r="F10145"/>
      <c r="G10145"/>
      <c r="H10145"/>
      <c r="I10145"/>
      <c r="J10145"/>
      <c r="K10145"/>
      <c r="L10145"/>
      <c r="M10145"/>
    </row>
    <row r="10146" spans="1:13">
      <c r="A10146" s="13"/>
      <c r="B10146"/>
      <c r="C10146"/>
      <c r="D10146"/>
      <c r="E10146"/>
      <c r="F10146"/>
      <c r="G10146"/>
      <c r="H10146"/>
      <c r="I10146"/>
      <c r="J10146"/>
      <c r="K10146"/>
      <c r="L10146"/>
      <c r="M10146"/>
    </row>
    <row r="10147" spans="1:13">
      <c r="A10147" s="13"/>
      <c r="B10147"/>
      <c r="C10147"/>
      <c r="D10147"/>
      <c r="E10147"/>
      <c r="F10147"/>
      <c r="G10147"/>
      <c r="H10147"/>
      <c r="I10147"/>
      <c r="J10147"/>
      <c r="K10147"/>
      <c r="L10147"/>
      <c r="M10147"/>
    </row>
    <row r="10148" spans="1:13">
      <c r="A10148" s="13"/>
      <c r="B10148"/>
      <c r="C10148"/>
      <c r="D10148"/>
      <c r="E10148"/>
      <c r="F10148"/>
      <c r="G10148"/>
      <c r="H10148"/>
      <c r="I10148"/>
      <c r="J10148"/>
      <c r="K10148"/>
      <c r="L10148"/>
      <c r="M10148"/>
    </row>
    <row r="10149" spans="1:13">
      <c r="A10149" s="13"/>
      <c r="B10149"/>
      <c r="C10149"/>
      <c r="D10149"/>
      <c r="E10149"/>
      <c r="F10149"/>
      <c r="G10149"/>
      <c r="H10149"/>
      <c r="I10149"/>
      <c r="J10149"/>
      <c r="K10149"/>
      <c r="L10149"/>
      <c r="M10149"/>
    </row>
    <row r="10150" spans="1:13">
      <c r="A10150" s="13"/>
      <c r="B10150"/>
      <c r="C10150"/>
      <c r="D10150"/>
      <c r="E10150"/>
      <c r="F10150"/>
      <c r="G10150"/>
      <c r="H10150"/>
      <c r="I10150"/>
      <c r="J10150"/>
      <c r="K10150"/>
      <c r="L10150"/>
      <c r="M10150"/>
    </row>
    <row r="10151" spans="1:13">
      <c r="A10151" s="13"/>
      <c r="B10151"/>
      <c r="C10151"/>
      <c r="D10151"/>
      <c r="E10151"/>
      <c r="F10151"/>
      <c r="G10151"/>
      <c r="H10151"/>
      <c r="I10151"/>
      <c r="J10151"/>
      <c r="K10151"/>
      <c r="L10151"/>
      <c r="M10151"/>
    </row>
    <row r="10152" spans="1:13">
      <c r="A10152" s="13"/>
      <c r="B10152"/>
      <c r="C10152"/>
      <c r="D10152"/>
      <c r="E10152"/>
      <c r="F10152"/>
      <c r="G10152"/>
      <c r="H10152"/>
      <c r="I10152"/>
      <c r="J10152"/>
      <c r="K10152"/>
      <c r="L10152"/>
      <c r="M10152"/>
    </row>
    <row r="10153" spans="1:13">
      <c r="A10153" s="13"/>
      <c r="B10153"/>
      <c r="C10153"/>
      <c r="D10153"/>
      <c r="E10153"/>
      <c r="F10153"/>
      <c r="G10153"/>
      <c r="H10153"/>
      <c r="I10153"/>
      <c r="J10153"/>
      <c r="K10153"/>
      <c r="L10153"/>
      <c r="M10153"/>
    </row>
    <row r="10154" spans="1:13">
      <c r="A10154" s="13"/>
      <c r="B10154"/>
      <c r="C10154"/>
      <c r="D10154"/>
      <c r="E10154"/>
      <c r="F10154"/>
      <c r="G10154"/>
      <c r="H10154"/>
      <c r="I10154"/>
      <c r="J10154"/>
      <c r="K10154"/>
      <c r="L10154"/>
      <c r="M10154"/>
    </row>
    <row r="10155" spans="1:13">
      <c r="A10155" s="13"/>
      <c r="B10155"/>
      <c r="C10155"/>
      <c r="D10155"/>
      <c r="E10155"/>
      <c r="F10155"/>
      <c r="G10155"/>
      <c r="H10155"/>
      <c r="I10155"/>
      <c r="J10155"/>
      <c r="K10155"/>
      <c r="L10155"/>
      <c r="M10155"/>
    </row>
    <row r="10156" spans="1:13">
      <c r="A10156" s="13"/>
      <c r="B10156"/>
      <c r="C10156"/>
      <c r="D10156"/>
      <c r="E10156"/>
      <c r="F10156"/>
      <c r="G10156"/>
      <c r="H10156"/>
      <c r="I10156"/>
      <c r="J10156"/>
      <c r="K10156"/>
      <c r="L10156"/>
      <c r="M10156"/>
    </row>
    <row r="10157" spans="1:13">
      <c r="A10157" s="13"/>
      <c r="B10157"/>
      <c r="C10157"/>
      <c r="D10157"/>
      <c r="E10157"/>
      <c r="F10157"/>
      <c r="G10157"/>
      <c r="H10157"/>
      <c r="I10157"/>
      <c r="J10157"/>
      <c r="K10157"/>
      <c r="L10157"/>
      <c r="M10157"/>
    </row>
    <row r="10158" spans="1:13">
      <c r="A10158" s="13"/>
      <c r="B10158"/>
      <c r="C10158"/>
      <c r="D10158"/>
      <c r="E10158"/>
      <c r="F10158"/>
      <c r="G10158"/>
      <c r="H10158"/>
      <c r="I10158"/>
      <c r="J10158"/>
      <c r="K10158"/>
      <c r="L10158"/>
      <c r="M10158"/>
    </row>
    <row r="10159" spans="1:13">
      <c r="A10159" s="13"/>
      <c r="B10159"/>
      <c r="C10159"/>
      <c r="D10159"/>
      <c r="E10159"/>
      <c r="F10159"/>
      <c r="G10159"/>
      <c r="H10159"/>
      <c r="I10159"/>
      <c r="J10159"/>
      <c r="K10159"/>
      <c r="L10159"/>
      <c r="M10159"/>
    </row>
    <row r="10160" spans="1:13">
      <c r="A10160" s="13"/>
      <c r="B10160"/>
      <c r="C10160"/>
      <c r="D10160"/>
      <c r="E10160"/>
      <c r="F10160"/>
      <c r="G10160"/>
      <c r="H10160"/>
      <c r="I10160"/>
      <c r="J10160"/>
      <c r="K10160"/>
      <c r="L10160"/>
      <c r="M10160"/>
    </row>
    <row r="10161" spans="1:13">
      <c r="A10161" s="13"/>
      <c r="B10161"/>
      <c r="C10161"/>
      <c r="D10161"/>
      <c r="E10161"/>
      <c r="F10161"/>
      <c r="G10161"/>
      <c r="H10161"/>
      <c r="I10161"/>
      <c r="J10161"/>
      <c r="K10161"/>
      <c r="L10161"/>
      <c r="M10161"/>
    </row>
    <row r="10162" spans="1:13">
      <c r="A10162" s="13"/>
      <c r="B10162"/>
      <c r="C10162"/>
      <c r="D10162"/>
      <c r="E10162"/>
      <c r="F10162"/>
      <c r="G10162"/>
      <c r="H10162"/>
      <c r="I10162"/>
      <c r="J10162"/>
      <c r="K10162"/>
      <c r="L10162"/>
      <c r="M10162"/>
    </row>
    <row r="10163" spans="1:13">
      <c r="A10163" s="13"/>
      <c r="B10163"/>
      <c r="C10163"/>
      <c r="D10163"/>
      <c r="E10163"/>
      <c r="F10163"/>
      <c r="G10163"/>
      <c r="H10163"/>
      <c r="I10163"/>
      <c r="J10163"/>
      <c r="K10163"/>
      <c r="L10163"/>
      <c r="M10163"/>
    </row>
    <row r="10164" spans="1:13">
      <c r="A10164" s="13"/>
      <c r="B10164"/>
      <c r="C10164"/>
      <c r="D10164"/>
      <c r="E10164"/>
      <c r="F10164"/>
      <c r="G10164"/>
      <c r="H10164"/>
      <c r="I10164"/>
      <c r="J10164"/>
      <c r="K10164"/>
      <c r="L10164"/>
      <c r="M10164"/>
    </row>
    <row r="10165" spans="1:13">
      <c r="A10165" s="13"/>
      <c r="B10165"/>
      <c r="C10165"/>
      <c r="D10165"/>
      <c r="E10165"/>
      <c r="F10165"/>
      <c r="G10165"/>
      <c r="H10165"/>
      <c r="I10165"/>
      <c r="J10165"/>
      <c r="K10165"/>
      <c r="L10165"/>
      <c r="M10165"/>
    </row>
    <row r="10166" spans="1:13">
      <c r="A10166" s="13"/>
      <c r="B10166"/>
      <c r="C10166"/>
      <c r="D10166"/>
      <c r="E10166"/>
      <c r="F10166"/>
      <c r="G10166"/>
      <c r="H10166"/>
      <c r="I10166"/>
      <c r="J10166"/>
      <c r="K10166"/>
      <c r="L10166"/>
      <c r="M10166"/>
    </row>
    <row r="10167" spans="1:13">
      <c r="A10167" s="13"/>
      <c r="B10167"/>
      <c r="C10167"/>
      <c r="D10167"/>
      <c r="E10167"/>
      <c r="F10167"/>
      <c r="G10167"/>
      <c r="H10167"/>
      <c r="I10167"/>
      <c r="J10167"/>
      <c r="K10167"/>
      <c r="L10167"/>
      <c r="M10167"/>
    </row>
    <row r="10168" spans="1:13">
      <c r="A10168" s="13"/>
      <c r="B10168"/>
      <c r="C10168"/>
      <c r="D10168"/>
      <c r="E10168"/>
      <c r="F10168"/>
      <c r="G10168"/>
      <c r="H10168"/>
      <c r="I10168"/>
      <c r="J10168"/>
      <c r="K10168"/>
      <c r="L10168"/>
      <c r="M10168"/>
    </row>
    <row r="10169" spans="1:13">
      <c r="A10169" s="13"/>
      <c r="B10169"/>
      <c r="C10169"/>
      <c r="D10169"/>
      <c r="E10169"/>
      <c r="F10169"/>
      <c r="G10169"/>
      <c r="H10169"/>
      <c r="I10169"/>
      <c r="J10169"/>
      <c r="K10169"/>
      <c r="L10169"/>
      <c r="M10169"/>
    </row>
    <row r="10170" spans="1:13">
      <c r="A10170" s="13"/>
      <c r="B10170"/>
      <c r="C10170"/>
      <c r="D10170"/>
      <c r="E10170"/>
      <c r="F10170"/>
      <c r="G10170"/>
      <c r="H10170"/>
      <c r="I10170"/>
      <c r="J10170"/>
      <c r="K10170"/>
      <c r="L10170"/>
      <c r="M10170"/>
    </row>
    <row r="10171" spans="1:13">
      <c r="A10171" s="13"/>
      <c r="B10171"/>
      <c r="C10171"/>
      <c r="D10171"/>
      <c r="E10171"/>
      <c r="F10171"/>
      <c r="G10171"/>
      <c r="H10171"/>
      <c r="I10171"/>
      <c r="J10171"/>
      <c r="K10171"/>
      <c r="L10171"/>
      <c r="M10171"/>
    </row>
    <row r="10172" spans="1:13">
      <c r="A10172" s="13"/>
      <c r="B10172"/>
      <c r="C10172"/>
      <c r="D10172"/>
      <c r="E10172"/>
      <c r="F10172"/>
      <c r="G10172"/>
      <c r="H10172"/>
      <c r="I10172"/>
      <c r="J10172"/>
      <c r="K10172"/>
      <c r="L10172"/>
      <c r="M10172"/>
    </row>
    <row r="10173" spans="1:13">
      <c r="A10173" s="13"/>
      <c r="B10173"/>
      <c r="C10173"/>
      <c r="D10173"/>
      <c r="E10173"/>
      <c r="F10173"/>
      <c r="G10173"/>
      <c r="H10173"/>
      <c r="I10173"/>
      <c r="J10173"/>
      <c r="K10173"/>
      <c r="L10173"/>
      <c r="M10173"/>
    </row>
    <row r="10174" spans="1:13">
      <c r="A10174" s="13"/>
      <c r="B10174"/>
      <c r="C10174"/>
      <c r="D10174"/>
      <c r="E10174"/>
      <c r="F10174"/>
      <c r="G10174"/>
      <c r="H10174"/>
      <c r="I10174"/>
      <c r="J10174"/>
      <c r="K10174"/>
      <c r="L10174"/>
      <c r="M10174"/>
    </row>
    <row r="10175" spans="1:13">
      <c r="A10175" s="13"/>
      <c r="B10175"/>
      <c r="C10175"/>
      <c r="D10175"/>
      <c r="E10175"/>
      <c r="F10175"/>
      <c r="G10175"/>
      <c r="H10175"/>
      <c r="I10175"/>
      <c r="J10175"/>
      <c r="K10175"/>
      <c r="L10175"/>
      <c r="M10175"/>
    </row>
    <row r="10176" spans="1:13">
      <c r="A10176" s="13"/>
      <c r="B10176"/>
      <c r="C10176"/>
      <c r="D10176"/>
      <c r="E10176"/>
      <c r="F10176"/>
      <c r="G10176"/>
      <c r="H10176"/>
      <c r="I10176"/>
      <c r="J10176"/>
      <c r="K10176"/>
      <c r="L10176"/>
      <c r="M10176"/>
    </row>
    <row r="10177" spans="1:13">
      <c r="A10177" s="13"/>
      <c r="B10177"/>
      <c r="C10177"/>
      <c r="D10177"/>
      <c r="E10177"/>
      <c r="F10177"/>
      <c r="G10177"/>
      <c r="H10177"/>
      <c r="I10177"/>
      <c r="J10177"/>
      <c r="K10177"/>
      <c r="L10177"/>
      <c r="M10177"/>
    </row>
    <row r="10178" spans="1:13">
      <c r="A10178" s="13"/>
      <c r="B10178"/>
      <c r="C10178"/>
      <c r="D10178"/>
      <c r="E10178"/>
      <c r="F10178"/>
      <c r="G10178"/>
      <c r="H10178"/>
      <c r="I10178"/>
      <c r="J10178"/>
      <c r="K10178"/>
      <c r="L10178"/>
      <c r="M10178"/>
    </row>
    <row r="10179" spans="1:13">
      <c r="A10179" s="13"/>
      <c r="B10179"/>
      <c r="C10179"/>
      <c r="D10179"/>
      <c r="E10179"/>
      <c r="F10179"/>
      <c r="G10179"/>
      <c r="H10179"/>
      <c r="I10179"/>
      <c r="J10179"/>
      <c r="K10179"/>
      <c r="L10179"/>
      <c r="M10179"/>
    </row>
    <row r="10180" spans="1:13">
      <c r="A10180" s="13"/>
      <c r="B10180"/>
      <c r="C10180"/>
      <c r="D10180"/>
      <c r="E10180"/>
      <c r="F10180"/>
      <c r="G10180"/>
      <c r="H10180"/>
      <c r="I10180"/>
      <c r="J10180"/>
      <c r="K10180"/>
      <c r="L10180"/>
      <c r="M10180"/>
    </row>
    <row r="10181" spans="1:13">
      <c r="A10181" s="13"/>
      <c r="B10181"/>
      <c r="C10181"/>
      <c r="D10181"/>
      <c r="E10181"/>
      <c r="F10181"/>
      <c r="G10181"/>
      <c r="H10181"/>
      <c r="I10181"/>
      <c r="J10181"/>
      <c r="K10181"/>
      <c r="L10181"/>
      <c r="M10181"/>
    </row>
    <row r="10182" spans="1:13">
      <c r="A10182" s="13"/>
      <c r="B10182"/>
      <c r="C10182"/>
      <c r="D10182"/>
      <c r="E10182"/>
      <c r="F10182"/>
      <c r="G10182"/>
      <c r="H10182"/>
      <c r="I10182"/>
      <c r="J10182"/>
      <c r="K10182"/>
      <c r="L10182"/>
      <c r="M10182"/>
    </row>
    <row r="10183" spans="1:13">
      <c r="A10183" s="13"/>
      <c r="B10183"/>
      <c r="C10183"/>
      <c r="D10183"/>
      <c r="E10183"/>
      <c r="F10183"/>
      <c r="G10183"/>
      <c r="H10183"/>
      <c r="I10183"/>
      <c r="J10183"/>
      <c r="K10183"/>
      <c r="L10183"/>
      <c r="M10183"/>
    </row>
    <row r="10184" spans="1:13">
      <c r="A10184" s="13"/>
      <c r="B10184"/>
      <c r="C10184"/>
      <c r="D10184"/>
      <c r="E10184"/>
      <c r="F10184"/>
      <c r="G10184"/>
      <c r="H10184"/>
      <c r="I10184"/>
      <c r="J10184"/>
      <c r="K10184"/>
      <c r="L10184"/>
      <c r="M10184"/>
    </row>
    <row r="10185" spans="1:13">
      <c r="A10185" s="13"/>
      <c r="B10185"/>
      <c r="C10185"/>
      <c r="D10185"/>
      <c r="E10185"/>
      <c r="F10185"/>
      <c r="G10185"/>
      <c r="H10185"/>
      <c r="I10185"/>
      <c r="J10185"/>
      <c r="K10185"/>
      <c r="L10185"/>
      <c r="M10185"/>
    </row>
    <row r="10186" spans="1:13">
      <c r="A10186" s="13"/>
      <c r="B10186"/>
      <c r="C10186"/>
      <c r="D10186"/>
      <c r="E10186"/>
      <c r="F10186"/>
      <c r="G10186"/>
      <c r="H10186"/>
      <c r="I10186"/>
      <c r="J10186"/>
      <c r="K10186"/>
      <c r="L10186"/>
      <c r="M10186"/>
    </row>
    <row r="10187" spans="1:13">
      <c r="A10187" s="13"/>
      <c r="B10187"/>
      <c r="C10187"/>
      <c r="D10187"/>
      <c r="E10187"/>
      <c r="F10187"/>
      <c r="G10187"/>
      <c r="H10187"/>
      <c r="I10187"/>
      <c r="J10187"/>
      <c r="K10187"/>
      <c r="L10187"/>
      <c r="M10187"/>
    </row>
    <row r="10188" spans="1:13">
      <c r="A10188" s="13"/>
      <c r="B10188"/>
      <c r="C10188"/>
      <c r="D10188"/>
      <c r="E10188"/>
      <c r="F10188"/>
      <c r="G10188"/>
      <c r="H10188"/>
      <c r="I10188"/>
      <c r="J10188"/>
      <c r="K10188"/>
      <c r="L10188"/>
      <c r="M10188"/>
    </row>
    <row r="10189" spans="1:13">
      <c r="A10189" s="13"/>
      <c r="B10189"/>
      <c r="C10189"/>
      <c r="D10189"/>
      <c r="E10189"/>
      <c r="F10189"/>
      <c r="G10189"/>
      <c r="H10189"/>
      <c r="I10189"/>
      <c r="J10189"/>
      <c r="K10189"/>
      <c r="L10189"/>
      <c r="M10189"/>
    </row>
    <row r="10190" spans="1:13">
      <c r="A10190" s="13"/>
      <c r="B10190"/>
      <c r="C10190"/>
      <c r="D10190"/>
      <c r="E10190"/>
      <c r="F10190"/>
      <c r="G10190"/>
      <c r="H10190"/>
      <c r="I10190"/>
      <c r="J10190"/>
      <c r="K10190"/>
      <c r="L10190"/>
      <c r="M10190"/>
    </row>
    <row r="10191" spans="1:13">
      <c r="A10191" s="13"/>
      <c r="B10191"/>
      <c r="C10191"/>
      <c r="D10191"/>
      <c r="E10191"/>
      <c r="F10191"/>
      <c r="G10191"/>
      <c r="H10191"/>
      <c r="I10191"/>
      <c r="J10191"/>
      <c r="K10191"/>
      <c r="L10191"/>
      <c r="M10191"/>
    </row>
    <row r="10192" spans="1:13">
      <c r="A10192" s="13"/>
      <c r="B10192"/>
      <c r="C10192"/>
      <c r="D10192"/>
      <c r="E10192"/>
      <c r="F10192"/>
      <c r="G10192"/>
      <c r="H10192"/>
      <c r="I10192"/>
      <c r="J10192"/>
      <c r="K10192"/>
      <c r="L10192"/>
      <c r="M10192"/>
    </row>
    <row r="10193" spans="1:13">
      <c r="A10193" s="13"/>
      <c r="B10193"/>
      <c r="C10193"/>
      <c r="D10193"/>
      <c r="E10193"/>
      <c r="F10193"/>
      <c r="G10193"/>
      <c r="H10193"/>
      <c r="I10193"/>
      <c r="J10193"/>
      <c r="K10193"/>
      <c r="L10193"/>
      <c r="M10193"/>
    </row>
    <row r="10194" spans="1:13">
      <c r="A10194" s="13"/>
      <c r="B10194"/>
      <c r="C10194"/>
      <c r="D10194"/>
      <c r="E10194"/>
      <c r="F10194"/>
      <c r="G10194"/>
      <c r="H10194"/>
      <c r="I10194"/>
      <c r="J10194"/>
      <c r="K10194"/>
      <c r="L10194"/>
      <c r="M10194"/>
    </row>
    <row r="10195" spans="1:13">
      <c r="A10195" s="13"/>
      <c r="B10195"/>
      <c r="C10195"/>
      <c r="D10195"/>
      <c r="E10195"/>
      <c r="F10195"/>
      <c r="G10195"/>
      <c r="H10195"/>
      <c r="I10195"/>
      <c r="J10195"/>
      <c r="K10195"/>
      <c r="L10195"/>
      <c r="M10195"/>
    </row>
    <row r="10196" spans="1:13">
      <c r="A10196" s="13"/>
      <c r="B10196"/>
      <c r="C10196"/>
      <c r="D10196"/>
      <c r="E10196"/>
      <c r="F10196"/>
      <c r="G10196"/>
      <c r="H10196"/>
      <c r="I10196"/>
      <c r="J10196"/>
      <c r="K10196"/>
      <c r="L10196"/>
      <c r="M10196"/>
    </row>
    <row r="10197" spans="1:13">
      <c r="A10197" s="13"/>
      <c r="B10197"/>
      <c r="C10197"/>
      <c r="D10197"/>
      <c r="E10197"/>
      <c r="F10197"/>
      <c r="G10197"/>
      <c r="H10197"/>
      <c r="I10197"/>
      <c r="J10197"/>
      <c r="K10197"/>
      <c r="L10197"/>
      <c r="M10197"/>
    </row>
    <row r="10198" spans="1:13">
      <c r="A10198" s="13"/>
      <c r="B10198"/>
      <c r="C10198"/>
      <c r="D10198"/>
      <c r="E10198"/>
      <c r="F10198"/>
      <c r="G10198"/>
      <c r="H10198"/>
      <c r="I10198"/>
      <c r="J10198"/>
      <c r="K10198"/>
      <c r="L10198"/>
      <c r="M10198"/>
    </row>
    <row r="10199" spans="1:13">
      <c r="A10199" s="13"/>
      <c r="B10199"/>
      <c r="C10199"/>
      <c r="D10199"/>
      <c r="E10199"/>
      <c r="F10199"/>
      <c r="G10199"/>
      <c r="H10199"/>
      <c r="I10199"/>
      <c r="J10199"/>
      <c r="K10199"/>
      <c r="L10199"/>
      <c r="M10199"/>
    </row>
    <row r="10200" spans="1:13">
      <c r="A10200" s="13"/>
      <c r="B10200"/>
      <c r="C10200"/>
      <c r="D10200"/>
      <c r="E10200"/>
      <c r="F10200"/>
      <c r="G10200"/>
      <c r="H10200"/>
      <c r="I10200"/>
      <c r="J10200"/>
      <c r="K10200"/>
      <c r="L10200"/>
      <c r="M10200"/>
    </row>
    <row r="10201" spans="1:13">
      <c r="A10201" s="13"/>
      <c r="B10201"/>
      <c r="C10201"/>
      <c r="D10201"/>
      <c r="E10201"/>
      <c r="F10201"/>
      <c r="G10201"/>
      <c r="H10201"/>
      <c r="I10201"/>
      <c r="J10201"/>
      <c r="K10201"/>
      <c r="L10201"/>
      <c r="M10201"/>
    </row>
    <row r="10202" spans="1:13">
      <c r="A10202" s="13"/>
      <c r="B10202"/>
      <c r="C10202"/>
      <c r="D10202"/>
      <c r="E10202"/>
      <c r="F10202"/>
      <c r="G10202"/>
      <c r="H10202"/>
      <c r="I10202"/>
      <c r="J10202"/>
      <c r="K10202"/>
      <c r="L10202"/>
      <c r="M10202"/>
    </row>
    <row r="10203" spans="1:13">
      <c r="A10203" s="13"/>
      <c r="B10203"/>
      <c r="C10203"/>
      <c r="D10203"/>
      <c r="E10203"/>
      <c r="F10203"/>
      <c r="G10203"/>
      <c r="H10203"/>
      <c r="I10203"/>
      <c r="J10203"/>
      <c r="K10203"/>
      <c r="L10203"/>
      <c r="M10203"/>
    </row>
    <row r="10204" spans="1:13">
      <c r="A10204" s="13"/>
      <c r="B10204"/>
      <c r="C10204"/>
      <c r="D10204"/>
      <c r="E10204"/>
      <c r="F10204"/>
      <c r="G10204"/>
      <c r="H10204"/>
      <c r="I10204"/>
      <c r="J10204"/>
      <c r="K10204"/>
      <c r="L10204"/>
      <c r="M10204"/>
    </row>
    <row r="10205" spans="1:13">
      <c r="A10205" s="13"/>
      <c r="B10205"/>
      <c r="C10205"/>
      <c r="D10205"/>
      <c r="E10205"/>
      <c r="F10205"/>
      <c r="G10205"/>
      <c r="H10205"/>
      <c r="I10205"/>
      <c r="J10205"/>
      <c r="K10205"/>
      <c r="L10205"/>
      <c r="M10205"/>
    </row>
    <row r="10206" spans="1:13">
      <c r="A10206" s="13"/>
      <c r="B10206"/>
      <c r="C10206"/>
      <c r="D10206"/>
      <c r="E10206"/>
      <c r="F10206"/>
      <c r="G10206"/>
      <c r="H10206"/>
      <c r="I10206"/>
      <c r="J10206"/>
      <c r="K10206"/>
      <c r="L10206"/>
      <c r="M10206"/>
    </row>
    <row r="10207" spans="1:13">
      <c r="A10207" s="13"/>
      <c r="B10207"/>
      <c r="C10207"/>
      <c r="D10207"/>
      <c r="E10207"/>
      <c r="F10207"/>
      <c r="G10207"/>
      <c r="H10207"/>
      <c r="I10207"/>
      <c r="J10207"/>
      <c r="K10207"/>
      <c r="L10207"/>
      <c r="M10207"/>
    </row>
    <row r="10208" spans="1:13">
      <c r="A10208" s="13"/>
      <c r="B10208"/>
      <c r="C10208"/>
      <c r="D10208"/>
      <c r="E10208"/>
      <c r="F10208"/>
      <c r="G10208"/>
      <c r="H10208"/>
      <c r="I10208"/>
      <c r="J10208"/>
      <c r="K10208"/>
      <c r="L10208"/>
      <c r="M10208"/>
    </row>
    <row r="10209" spans="1:13">
      <c r="A10209" s="13"/>
      <c r="B10209"/>
      <c r="C10209"/>
      <c r="D10209"/>
      <c r="E10209"/>
      <c r="F10209"/>
      <c r="G10209"/>
      <c r="H10209"/>
      <c r="I10209"/>
      <c r="J10209"/>
      <c r="K10209"/>
      <c r="L10209"/>
      <c r="M10209"/>
    </row>
    <row r="10210" spans="1:13">
      <c r="A10210" s="13"/>
      <c r="B10210"/>
      <c r="C10210"/>
      <c r="D10210"/>
      <c r="E10210"/>
      <c r="F10210"/>
      <c r="G10210"/>
      <c r="H10210"/>
      <c r="I10210"/>
      <c r="J10210"/>
      <c r="K10210"/>
      <c r="L10210"/>
      <c r="M10210"/>
    </row>
    <row r="10211" spans="1:13">
      <c r="A10211" s="13"/>
      <c r="B10211"/>
      <c r="C10211"/>
      <c r="D10211"/>
      <c r="E10211"/>
      <c r="F10211"/>
      <c r="G10211"/>
      <c r="H10211"/>
      <c r="I10211"/>
      <c r="J10211"/>
      <c r="K10211"/>
      <c r="L10211"/>
      <c r="M10211"/>
    </row>
    <row r="10212" spans="1:13">
      <c r="A10212" s="13"/>
      <c r="B10212"/>
      <c r="C10212"/>
      <c r="D10212"/>
      <c r="E10212"/>
      <c r="F10212"/>
      <c r="G10212"/>
      <c r="H10212"/>
      <c r="I10212"/>
      <c r="J10212"/>
      <c r="K10212"/>
      <c r="L10212"/>
      <c r="M10212"/>
    </row>
    <row r="10213" spans="1:13">
      <c r="A10213" s="13"/>
      <c r="B10213"/>
      <c r="C10213"/>
      <c r="D10213"/>
      <c r="E10213"/>
      <c r="F10213"/>
      <c r="G10213"/>
      <c r="H10213"/>
      <c r="I10213"/>
      <c r="J10213"/>
      <c r="K10213"/>
      <c r="L10213"/>
      <c r="M10213"/>
    </row>
    <row r="10214" spans="1:13">
      <c r="A10214" s="13"/>
      <c r="B10214"/>
      <c r="C10214"/>
      <c r="D10214"/>
      <c r="E10214"/>
      <c r="F10214"/>
      <c r="G10214"/>
      <c r="H10214"/>
      <c r="I10214"/>
      <c r="J10214"/>
      <c r="K10214"/>
      <c r="L10214"/>
      <c r="M10214"/>
    </row>
    <row r="10215" spans="1:13">
      <c r="A10215" s="13"/>
      <c r="B10215"/>
      <c r="C10215"/>
      <c r="D10215"/>
      <c r="E10215"/>
      <c r="F10215"/>
      <c r="G10215"/>
      <c r="H10215"/>
      <c r="I10215"/>
      <c r="J10215"/>
      <c r="K10215"/>
      <c r="L10215"/>
      <c r="M10215"/>
    </row>
    <row r="10216" spans="1:13">
      <c r="A10216" s="13"/>
      <c r="B10216"/>
      <c r="C10216"/>
      <c r="D10216"/>
      <c r="E10216"/>
      <c r="F10216"/>
      <c r="G10216"/>
      <c r="H10216"/>
      <c r="I10216"/>
      <c r="J10216"/>
      <c r="K10216"/>
      <c r="L10216"/>
      <c r="M10216"/>
    </row>
    <row r="10217" spans="1:13">
      <c r="A10217" s="13"/>
      <c r="B10217"/>
      <c r="C10217"/>
      <c r="D10217"/>
      <c r="E10217"/>
      <c r="F10217"/>
      <c r="G10217"/>
      <c r="H10217"/>
      <c r="I10217"/>
      <c r="J10217"/>
      <c r="K10217"/>
      <c r="L10217"/>
      <c r="M10217"/>
    </row>
    <row r="10218" spans="1:13">
      <c r="A10218" s="13"/>
      <c r="B10218"/>
      <c r="C10218"/>
      <c r="D10218"/>
      <c r="E10218"/>
      <c r="F10218"/>
      <c r="G10218"/>
      <c r="H10218"/>
      <c r="I10218"/>
      <c r="J10218"/>
      <c r="K10218"/>
      <c r="L10218"/>
      <c r="M10218"/>
    </row>
    <row r="10219" spans="1:13">
      <c r="A10219" s="13"/>
      <c r="B10219"/>
      <c r="C10219"/>
      <c r="D10219"/>
      <c r="E10219"/>
      <c r="F10219"/>
      <c r="G10219"/>
      <c r="H10219"/>
      <c r="I10219"/>
      <c r="J10219"/>
      <c r="K10219"/>
      <c r="L10219"/>
      <c r="M10219"/>
    </row>
    <row r="10220" spans="1:13">
      <c r="A10220" s="13"/>
      <c r="B10220"/>
      <c r="C10220"/>
      <c r="D10220"/>
      <c r="E10220"/>
      <c r="F10220"/>
      <c r="G10220"/>
      <c r="H10220"/>
      <c r="I10220"/>
      <c r="J10220"/>
      <c r="K10220"/>
      <c r="L10220"/>
      <c r="M10220"/>
    </row>
    <row r="10221" spans="1:13">
      <c r="A10221" s="13"/>
      <c r="B10221"/>
      <c r="C10221"/>
      <c r="D10221"/>
      <c r="E10221"/>
      <c r="F10221"/>
      <c r="G10221"/>
      <c r="H10221"/>
      <c r="I10221"/>
      <c r="J10221"/>
      <c r="K10221"/>
      <c r="L10221"/>
      <c r="M10221"/>
    </row>
    <row r="10222" spans="1:13">
      <c r="A10222" s="13"/>
      <c r="B10222"/>
      <c r="C10222"/>
      <c r="D10222"/>
      <c r="E10222"/>
      <c r="F10222"/>
      <c r="G10222"/>
      <c r="H10222"/>
      <c r="I10222"/>
      <c r="J10222"/>
      <c r="K10222"/>
      <c r="L10222"/>
      <c r="M10222"/>
    </row>
    <row r="10223" spans="1:13">
      <c r="A10223" s="13"/>
      <c r="B10223"/>
      <c r="C10223"/>
      <c r="D10223"/>
      <c r="E10223"/>
      <c r="F10223"/>
      <c r="G10223"/>
      <c r="H10223"/>
      <c r="I10223"/>
      <c r="J10223"/>
      <c r="K10223"/>
      <c r="L10223"/>
      <c r="M10223"/>
    </row>
    <row r="10224" spans="1:13">
      <c r="A10224" s="13"/>
      <c r="B10224"/>
      <c r="C10224"/>
      <c r="D10224"/>
      <c r="E10224"/>
      <c r="F10224"/>
      <c r="G10224"/>
      <c r="H10224"/>
      <c r="I10224"/>
      <c r="J10224"/>
      <c r="K10224"/>
      <c r="L10224"/>
      <c r="M10224"/>
    </row>
    <row r="10225" spans="1:13">
      <c r="A10225" s="13"/>
      <c r="B10225"/>
      <c r="C10225"/>
      <c r="D10225"/>
      <c r="E10225"/>
      <c r="F10225"/>
      <c r="G10225"/>
      <c r="H10225"/>
      <c r="I10225"/>
      <c r="J10225"/>
      <c r="K10225"/>
      <c r="L10225"/>
      <c r="M10225"/>
    </row>
    <row r="10226" spans="1:13">
      <c r="A10226" s="13"/>
      <c r="B10226"/>
      <c r="C10226"/>
      <c r="D10226"/>
      <c r="E10226"/>
      <c r="F10226"/>
      <c r="G10226"/>
      <c r="H10226"/>
      <c r="I10226"/>
      <c r="J10226"/>
      <c r="K10226"/>
      <c r="L10226"/>
      <c r="M10226"/>
    </row>
    <row r="10227" spans="1:13">
      <c r="A10227" s="13"/>
      <c r="B10227"/>
      <c r="C10227"/>
      <c r="D10227"/>
      <c r="E10227"/>
      <c r="F10227"/>
      <c r="G10227"/>
      <c r="H10227"/>
      <c r="I10227"/>
      <c r="J10227"/>
      <c r="K10227"/>
      <c r="L10227"/>
      <c r="M10227"/>
    </row>
    <row r="10228" spans="1:13">
      <c r="A10228" s="13"/>
      <c r="B10228"/>
      <c r="C10228"/>
      <c r="D10228"/>
      <c r="E10228"/>
      <c r="F10228"/>
      <c r="G10228" s="177"/>
      <c r="H10228"/>
      <c r="I10228"/>
      <c r="J10228"/>
      <c r="K10228"/>
      <c r="L10228"/>
      <c r="M10228"/>
    </row>
    <row r="10229" spans="1:13">
      <c r="A10229" s="13"/>
      <c r="B10229"/>
      <c r="C10229"/>
      <c r="D10229"/>
      <c r="E10229"/>
      <c r="F10229"/>
      <c r="G10229"/>
      <c r="H10229"/>
      <c r="I10229"/>
      <c r="J10229"/>
      <c r="K10229"/>
      <c r="L10229"/>
      <c r="M10229"/>
    </row>
    <row r="10230" spans="1:13">
      <c r="A10230" s="13"/>
      <c r="B10230"/>
      <c r="C10230"/>
      <c r="D10230"/>
      <c r="E10230"/>
      <c r="F10230"/>
      <c r="G10230"/>
      <c r="H10230"/>
      <c r="I10230"/>
      <c r="J10230"/>
      <c r="K10230"/>
      <c r="L10230"/>
      <c r="M10230"/>
    </row>
    <row r="10231" spans="1:13">
      <c r="A10231" s="13"/>
      <c r="B10231"/>
      <c r="C10231"/>
      <c r="D10231"/>
      <c r="E10231"/>
      <c r="F10231"/>
      <c r="G10231"/>
      <c r="H10231"/>
      <c r="I10231"/>
      <c r="J10231"/>
      <c r="K10231"/>
      <c r="L10231"/>
      <c r="M10231"/>
    </row>
    <row r="10232" spans="1:13">
      <c r="A10232" s="13"/>
      <c r="B10232"/>
      <c r="C10232"/>
      <c r="D10232"/>
      <c r="E10232"/>
      <c r="F10232"/>
      <c r="G10232"/>
      <c r="H10232"/>
      <c r="I10232"/>
      <c r="J10232"/>
      <c r="K10232"/>
      <c r="L10232"/>
      <c r="M10232"/>
    </row>
    <row r="10233" spans="1:13">
      <c r="A10233" s="13"/>
      <c r="B10233"/>
      <c r="C10233"/>
      <c r="D10233"/>
      <c r="E10233"/>
      <c r="F10233"/>
      <c r="G10233"/>
      <c r="H10233"/>
      <c r="I10233"/>
      <c r="J10233"/>
      <c r="K10233"/>
      <c r="L10233"/>
      <c r="M10233"/>
    </row>
    <row r="10234" spans="1:13">
      <c r="A10234" s="13"/>
      <c r="B10234"/>
      <c r="C10234"/>
      <c r="D10234"/>
      <c r="E10234"/>
      <c r="F10234"/>
      <c r="G10234"/>
      <c r="H10234"/>
      <c r="I10234"/>
      <c r="J10234"/>
      <c r="K10234"/>
      <c r="L10234"/>
      <c r="M10234"/>
    </row>
    <row r="10235" spans="1:13">
      <c r="A10235" s="13"/>
      <c r="B10235"/>
      <c r="C10235"/>
      <c r="D10235"/>
      <c r="E10235"/>
      <c r="F10235"/>
      <c r="G10235"/>
      <c r="H10235"/>
      <c r="I10235"/>
      <c r="J10235"/>
      <c r="K10235"/>
      <c r="L10235"/>
      <c r="M10235"/>
    </row>
    <row r="10236" spans="1:13">
      <c r="A10236" s="13"/>
      <c r="B10236"/>
      <c r="C10236"/>
      <c r="D10236"/>
      <c r="E10236"/>
      <c r="F10236"/>
      <c r="G10236"/>
      <c r="H10236"/>
      <c r="I10236"/>
      <c r="J10236"/>
      <c r="K10236"/>
      <c r="L10236"/>
      <c r="M10236"/>
    </row>
    <row r="10237" spans="1:13">
      <c r="A10237" s="13"/>
      <c r="B10237"/>
      <c r="C10237"/>
      <c r="D10237"/>
      <c r="E10237"/>
      <c r="F10237"/>
      <c r="G10237"/>
      <c r="H10237"/>
      <c r="I10237"/>
      <c r="J10237"/>
      <c r="K10237"/>
      <c r="L10237"/>
      <c r="M10237"/>
    </row>
    <row r="10238" spans="1:13">
      <c r="A10238" s="13"/>
      <c r="B10238"/>
      <c r="C10238"/>
      <c r="D10238"/>
      <c r="E10238"/>
      <c r="F10238"/>
      <c r="G10238"/>
      <c r="H10238"/>
      <c r="I10238"/>
      <c r="J10238"/>
      <c r="K10238"/>
      <c r="L10238"/>
      <c r="M10238"/>
    </row>
    <row r="10239" spans="1:13">
      <c r="A10239" s="13"/>
      <c r="B10239"/>
      <c r="C10239"/>
      <c r="D10239"/>
      <c r="E10239"/>
      <c r="F10239"/>
      <c r="G10239"/>
      <c r="H10239"/>
      <c r="I10239"/>
      <c r="J10239"/>
      <c r="K10239"/>
      <c r="L10239"/>
      <c r="M10239"/>
    </row>
    <row r="10240" spans="1:13">
      <c r="A10240" s="13"/>
      <c r="B10240"/>
      <c r="C10240"/>
      <c r="D10240"/>
      <c r="E10240"/>
      <c r="F10240"/>
      <c r="G10240"/>
      <c r="H10240"/>
      <c r="I10240"/>
      <c r="J10240"/>
      <c r="K10240"/>
      <c r="L10240"/>
      <c r="M10240"/>
    </row>
    <row r="10241" spans="1:13">
      <c r="A10241" s="13"/>
      <c r="B10241"/>
      <c r="C10241"/>
      <c r="D10241"/>
      <c r="E10241"/>
      <c r="F10241"/>
      <c r="G10241"/>
      <c r="H10241"/>
      <c r="I10241"/>
      <c r="J10241"/>
      <c r="K10241"/>
      <c r="L10241"/>
      <c r="M10241"/>
    </row>
    <row r="10242" spans="1:13">
      <c r="A10242" s="13"/>
      <c r="B10242"/>
      <c r="C10242"/>
      <c r="D10242"/>
      <c r="E10242"/>
      <c r="F10242"/>
      <c r="G10242"/>
      <c r="H10242"/>
      <c r="I10242"/>
      <c r="J10242"/>
      <c r="K10242"/>
      <c r="L10242"/>
      <c r="M10242"/>
    </row>
    <row r="10243" spans="1:13">
      <c r="A10243" s="13"/>
      <c r="B10243"/>
      <c r="C10243"/>
      <c r="D10243"/>
      <c r="E10243"/>
      <c r="F10243"/>
      <c r="G10243"/>
      <c r="H10243"/>
      <c r="I10243"/>
      <c r="J10243"/>
      <c r="K10243"/>
      <c r="L10243"/>
      <c r="M10243"/>
    </row>
    <row r="10244" spans="1:13">
      <c r="A10244" s="13"/>
      <c r="B10244"/>
      <c r="C10244"/>
      <c r="D10244"/>
      <c r="E10244"/>
      <c r="F10244"/>
      <c r="G10244"/>
      <c r="H10244"/>
      <c r="I10244"/>
      <c r="J10244"/>
      <c r="K10244"/>
      <c r="L10244"/>
      <c r="M10244"/>
    </row>
    <row r="10245" spans="1:13">
      <c r="A10245" s="13"/>
      <c r="B10245"/>
      <c r="C10245"/>
      <c r="D10245"/>
      <c r="E10245"/>
      <c r="F10245"/>
      <c r="G10245"/>
      <c r="H10245"/>
      <c r="I10245"/>
      <c r="J10245"/>
      <c r="K10245"/>
      <c r="L10245"/>
      <c r="M10245"/>
    </row>
    <row r="10246" spans="1:13">
      <c r="A10246" s="13"/>
      <c r="B10246"/>
      <c r="C10246"/>
      <c r="D10246"/>
      <c r="E10246"/>
      <c r="F10246"/>
      <c r="G10246"/>
      <c r="H10246"/>
      <c r="I10246"/>
      <c r="J10246"/>
      <c r="K10246"/>
      <c r="L10246"/>
      <c r="M10246"/>
    </row>
    <row r="10247" spans="1:13">
      <c r="A10247" s="13"/>
      <c r="B10247"/>
      <c r="C10247"/>
      <c r="D10247"/>
      <c r="E10247"/>
      <c r="F10247"/>
      <c r="G10247"/>
      <c r="H10247"/>
      <c r="I10247"/>
      <c r="J10247"/>
      <c r="K10247"/>
      <c r="L10247"/>
      <c r="M10247"/>
    </row>
    <row r="10248" spans="1:13">
      <c r="A10248" s="13"/>
      <c r="B10248"/>
      <c r="C10248"/>
      <c r="D10248"/>
      <c r="E10248"/>
      <c r="F10248"/>
      <c r="G10248"/>
      <c r="H10248"/>
      <c r="I10248"/>
      <c r="J10248"/>
      <c r="K10248"/>
      <c r="L10248"/>
      <c r="M10248"/>
    </row>
    <row r="10249" spans="1:13">
      <c r="A10249" s="13"/>
      <c r="B10249"/>
      <c r="C10249"/>
      <c r="D10249"/>
      <c r="E10249"/>
      <c r="F10249"/>
      <c r="G10249"/>
      <c r="H10249"/>
      <c r="I10249"/>
      <c r="J10249"/>
      <c r="K10249"/>
      <c r="L10249"/>
      <c r="M10249"/>
    </row>
    <row r="10250" spans="1:13">
      <c r="A10250" s="13"/>
      <c r="B10250"/>
      <c r="C10250"/>
      <c r="D10250"/>
      <c r="E10250"/>
      <c r="F10250"/>
      <c r="G10250"/>
      <c r="H10250"/>
      <c r="I10250"/>
      <c r="J10250"/>
      <c r="K10250"/>
      <c r="L10250"/>
      <c r="M10250"/>
    </row>
    <row r="10251" spans="1:13">
      <c r="A10251" s="13"/>
      <c r="B10251"/>
      <c r="C10251"/>
      <c r="D10251"/>
      <c r="E10251"/>
      <c r="F10251"/>
      <c r="G10251"/>
      <c r="H10251"/>
      <c r="I10251"/>
      <c r="J10251"/>
      <c r="K10251"/>
      <c r="L10251"/>
      <c r="M10251"/>
    </row>
    <row r="10252" spans="1:13">
      <c r="A10252" s="13"/>
      <c r="B10252"/>
      <c r="C10252"/>
      <c r="D10252"/>
      <c r="E10252"/>
      <c r="F10252"/>
      <c r="G10252"/>
      <c r="H10252"/>
      <c r="I10252"/>
      <c r="J10252"/>
      <c r="K10252"/>
      <c r="L10252"/>
      <c r="M10252"/>
    </row>
    <row r="10253" spans="1:13">
      <c r="A10253" s="13"/>
      <c r="B10253"/>
      <c r="C10253"/>
      <c r="D10253"/>
      <c r="E10253"/>
      <c r="F10253"/>
      <c r="G10253"/>
      <c r="H10253"/>
      <c r="I10253"/>
      <c r="J10253"/>
      <c r="K10253"/>
      <c r="L10253"/>
      <c r="M10253"/>
    </row>
    <row r="10254" spans="1:13">
      <c r="A10254" s="13"/>
      <c r="B10254"/>
      <c r="C10254"/>
      <c r="D10254"/>
      <c r="E10254"/>
      <c r="F10254"/>
      <c r="G10254"/>
      <c r="H10254"/>
      <c r="I10254"/>
      <c r="J10254"/>
      <c r="K10254"/>
      <c r="L10254"/>
      <c r="M10254"/>
    </row>
    <row r="10255" spans="1:13">
      <c r="A10255" s="13"/>
      <c r="B10255"/>
      <c r="C10255"/>
      <c r="D10255"/>
      <c r="E10255"/>
      <c r="F10255"/>
      <c r="G10255"/>
      <c r="H10255"/>
      <c r="I10255"/>
      <c r="J10255"/>
      <c r="K10255"/>
      <c r="L10255"/>
      <c r="M10255"/>
    </row>
    <row r="10256" spans="1:13">
      <c r="A10256" s="13"/>
      <c r="B10256"/>
      <c r="C10256"/>
      <c r="D10256"/>
      <c r="E10256"/>
      <c r="F10256"/>
      <c r="G10256"/>
      <c r="H10256"/>
      <c r="I10256"/>
      <c r="J10256"/>
      <c r="K10256"/>
      <c r="L10256"/>
      <c r="M10256"/>
    </row>
    <row r="10257" spans="1:13">
      <c r="A10257" s="13"/>
      <c r="B10257"/>
      <c r="C10257"/>
      <c r="D10257"/>
      <c r="E10257"/>
      <c r="F10257"/>
      <c r="G10257"/>
      <c r="H10257"/>
      <c r="I10257"/>
      <c r="J10257"/>
      <c r="K10257"/>
      <c r="L10257"/>
      <c r="M10257"/>
    </row>
    <row r="10258" spans="1:13">
      <c r="A10258" s="13"/>
      <c r="B10258"/>
      <c r="C10258"/>
      <c r="D10258"/>
      <c r="E10258"/>
      <c r="F10258"/>
      <c r="G10258"/>
      <c r="H10258"/>
      <c r="I10258"/>
      <c r="J10258"/>
      <c r="K10258"/>
      <c r="L10258"/>
      <c r="M10258"/>
    </row>
    <row r="10259" spans="1:13">
      <c r="A10259" s="13"/>
      <c r="B10259"/>
      <c r="C10259"/>
      <c r="D10259"/>
      <c r="E10259"/>
      <c r="F10259"/>
      <c r="G10259"/>
      <c r="H10259"/>
      <c r="I10259"/>
      <c r="J10259"/>
      <c r="K10259"/>
      <c r="L10259"/>
      <c r="M10259"/>
    </row>
    <row r="10260" spans="1:13">
      <c r="A10260" s="13"/>
      <c r="B10260"/>
      <c r="C10260"/>
      <c r="D10260"/>
      <c r="E10260"/>
      <c r="F10260"/>
      <c r="G10260"/>
      <c r="H10260"/>
      <c r="I10260"/>
      <c r="J10260"/>
      <c r="K10260"/>
      <c r="L10260"/>
      <c r="M10260"/>
    </row>
    <row r="10261" spans="1:13">
      <c r="A10261" s="13"/>
      <c r="B10261"/>
      <c r="C10261"/>
      <c r="D10261"/>
      <c r="E10261"/>
      <c r="F10261"/>
      <c r="G10261"/>
      <c r="H10261"/>
      <c r="I10261"/>
      <c r="J10261"/>
      <c r="K10261"/>
      <c r="L10261"/>
      <c r="M10261"/>
    </row>
    <row r="10262" spans="1:13">
      <c r="A10262" s="13"/>
      <c r="B10262"/>
      <c r="C10262"/>
      <c r="D10262"/>
      <c r="E10262"/>
      <c r="F10262"/>
      <c r="G10262"/>
      <c r="H10262"/>
      <c r="I10262"/>
      <c r="J10262"/>
      <c r="K10262"/>
      <c r="L10262"/>
      <c r="M10262"/>
    </row>
    <row r="10263" spans="1:13">
      <c r="A10263" s="13"/>
      <c r="B10263"/>
      <c r="C10263"/>
      <c r="D10263"/>
      <c r="E10263"/>
      <c r="F10263"/>
      <c r="G10263"/>
      <c r="H10263"/>
      <c r="I10263"/>
      <c r="J10263"/>
      <c r="K10263"/>
      <c r="L10263"/>
      <c r="M10263"/>
    </row>
    <row r="10264" spans="1:13">
      <c r="A10264" s="13"/>
      <c r="B10264"/>
      <c r="C10264"/>
      <c r="D10264"/>
      <c r="E10264"/>
      <c r="F10264"/>
      <c r="G10264"/>
      <c r="H10264"/>
      <c r="I10264"/>
      <c r="J10264"/>
      <c r="K10264"/>
      <c r="L10264"/>
      <c r="M10264"/>
    </row>
    <row r="10265" spans="1:13">
      <c r="A10265" s="13"/>
      <c r="B10265"/>
      <c r="C10265"/>
      <c r="D10265"/>
      <c r="E10265"/>
      <c r="F10265"/>
      <c r="G10265"/>
      <c r="H10265"/>
      <c r="I10265"/>
      <c r="J10265"/>
      <c r="K10265"/>
      <c r="L10265"/>
      <c r="M10265"/>
    </row>
    <row r="10266" spans="1:13">
      <c r="A10266" s="13"/>
      <c r="B10266"/>
      <c r="C10266"/>
      <c r="D10266"/>
      <c r="E10266"/>
      <c r="F10266"/>
      <c r="G10266"/>
      <c r="H10266"/>
      <c r="I10266"/>
      <c r="J10266"/>
      <c r="K10266"/>
      <c r="L10266"/>
      <c r="M10266"/>
    </row>
    <row r="10267" spans="1:13">
      <c r="A10267" s="13"/>
      <c r="B10267"/>
      <c r="C10267"/>
      <c r="D10267"/>
      <c r="E10267"/>
      <c r="F10267"/>
      <c r="G10267"/>
      <c r="H10267"/>
      <c r="I10267"/>
      <c r="J10267"/>
      <c r="K10267"/>
      <c r="L10267"/>
      <c r="M10267"/>
    </row>
    <row r="10268" spans="1:13">
      <c r="A10268" s="13"/>
      <c r="B10268"/>
      <c r="C10268"/>
      <c r="D10268"/>
      <c r="E10268"/>
      <c r="F10268"/>
      <c r="G10268"/>
      <c r="H10268"/>
      <c r="I10268"/>
      <c r="J10268"/>
      <c r="K10268"/>
      <c r="L10268"/>
      <c r="M10268"/>
    </row>
    <row r="10269" spans="1:13">
      <c r="A10269" s="13"/>
      <c r="B10269"/>
      <c r="C10269"/>
      <c r="D10269"/>
      <c r="E10269"/>
      <c r="F10269"/>
      <c r="G10269"/>
      <c r="H10269"/>
      <c r="I10269"/>
      <c r="J10269"/>
      <c r="K10269"/>
      <c r="L10269"/>
      <c r="M10269"/>
    </row>
    <row r="10270" spans="1:13">
      <c r="A10270" s="13"/>
      <c r="B10270"/>
      <c r="C10270"/>
      <c r="D10270"/>
      <c r="E10270"/>
      <c r="F10270"/>
      <c r="G10270"/>
      <c r="H10270"/>
      <c r="I10270"/>
      <c r="J10270"/>
      <c r="K10270"/>
      <c r="L10270"/>
      <c r="M10270"/>
    </row>
    <row r="10271" spans="1:13">
      <c r="A10271" s="13"/>
      <c r="B10271"/>
      <c r="C10271"/>
      <c r="D10271"/>
      <c r="E10271"/>
      <c r="F10271"/>
      <c r="G10271"/>
      <c r="H10271"/>
      <c r="I10271"/>
      <c r="J10271"/>
      <c r="K10271"/>
      <c r="L10271"/>
      <c r="M10271"/>
    </row>
    <row r="10272" spans="1:13">
      <c r="A10272" s="13"/>
      <c r="B10272"/>
      <c r="C10272"/>
      <c r="D10272"/>
      <c r="E10272"/>
      <c r="F10272"/>
      <c r="G10272"/>
      <c r="H10272"/>
      <c r="I10272"/>
      <c r="J10272"/>
      <c r="K10272"/>
      <c r="L10272"/>
      <c r="M10272"/>
    </row>
    <row r="10273" spans="1:13">
      <c r="A10273" s="13"/>
      <c r="B10273"/>
      <c r="C10273"/>
      <c r="D10273"/>
      <c r="E10273"/>
      <c r="F10273"/>
      <c r="G10273"/>
      <c r="H10273"/>
      <c r="I10273"/>
      <c r="J10273"/>
      <c r="K10273"/>
      <c r="L10273"/>
      <c r="M10273"/>
    </row>
    <row r="10274" spans="1:13">
      <c r="A10274" s="13"/>
      <c r="B10274"/>
      <c r="C10274"/>
      <c r="D10274"/>
      <c r="E10274"/>
      <c r="F10274"/>
      <c r="G10274"/>
      <c r="H10274"/>
      <c r="I10274"/>
      <c r="J10274"/>
      <c r="K10274"/>
      <c r="L10274"/>
      <c r="M10274"/>
    </row>
    <row r="10275" spans="1:13">
      <c r="A10275" s="13"/>
      <c r="B10275"/>
      <c r="C10275"/>
      <c r="D10275"/>
      <c r="E10275"/>
      <c r="F10275"/>
      <c r="G10275"/>
      <c r="H10275"/>
      <c r="I10275"/>
      <c r="J10275"/>
      <c r="K10275"/>
      <c r="L10275"/>
      <c r="M10275"/>
    </row>
    <row r="10276" spans="1:13">
      <c r="A10276" s="13"/>
      <c r="B10276"/>
      <c r="C10276"/>
      <c r="D10276"/>
      <c r="E10276"/>
      <c r="F10276"/>
      <c r="G10276"/>
      <c r="H10276"/>
      <c r="I10276"/>
      <c r="J10276"/>
      <c r="K10276"/>
      <c r="L10276"/>
      <c r="M10276"/>
    </row>
    <row r="10277" spans="1:13">
      <c r="A10277" s="13"/>
      <c r="B10277"/>
      <c r="C10277"/>
      <c r="D10277"/>
      <c r="E10277"/>
      <c r="F10277"/>
      <c r="G10277"/>
      <c r="H10277"/>
      <c r="I10277"/>
      <c r="J10277"/>
      <c r="K10277"/>
      <c r="L10277"/>
      <c r="M10277"/>
    </row>
    <row r="10278" spans="1:13">
      <c r="A10278" s="13"/>
      <c r="B10278"/>
      <c r="C10278"/>
      <c r="D10278"/>
      <c r="E10278"/>
      <c r="F10278"/>
      <c r="G10278"/>
      <c r="H10278"/>
      <c r="I10278"/>
      <c r="J10278"/>
      <c r="K10278"/>
      <c r="L10278"/>
      <c r="M10278"/>
    </row>
    <row r="10279" spans="1:13">
      <c r="A10279" s="13"/>
      <c r="B10279"/>
      <c r="C10279"/>
      <c r="D10279"/>
      <c r="E10279"/>
      <c r="F10279"/>
      <c r="G10279"/>
      <c r="H10279"/>
      <c r="I10279"/>
      <c r="J10279"/>
      <c r="K10279"/>
      <c r="L10279"/>
      <c r="M10279"/>
    </row>
    <row r="10280" spans="1:13">
      <c r="A10280" s="13"/>
      <c r="B10280"/>
      <c r="C10280"/>
      <c r="D10280"/>
      <c r="E10280"/>
      <c r="F10280"/>
      <c r="G10280"/>
      <c r="H10280"/>
      <c r="I10280"/>
      <c r="J10280"/>
      <c r="K10280"/>
      <c r="L10280"/>
      <c r="M10280"/>
    </row>
    <row r="10281" spans="1:13">
      <c r="A10281" s="13"/>
      <c r="B10281"/>
      <c r="C10281"/>
      <c r="D10281"/>
      <c r="E10281"/>
      <c r="F10281"/>
      <c r="G10281"/>
      <c r="H10281"/>
      <c r="I10281"/>
      <c r="J10281"/>
      <c r="K10281"/>
      <c r="L10281"/>
      <c r="M10281"/>
    </row>
    <row r="10282" spans="1:13">
      <c r="A10282" s="13"/>
      <c r="B10282"/>
      <c r="C10282"/>
      <c r="D10282"/>
      <c r="E10282"/>
      <c r="F10282"/>
      <c r="G10282"/>
      <c r="H10282"/>
      <c r="I10282"/>
      <c r="J10282"/>
      <c r="K10282"/>
      <c r="L10282"/>
      <c r="M10282"/>
    </row>
    <row r="10283" spans="1:13">
      <c r="A10283" s="13"/>
      <c r="B10283"/>
      <c r="C10283"/>
      <c r="D10283"/>
      <c r="E10283"/>
      <c r="F10283"/>
      <c r="G10283"/>
      <c r="H10283"/>
      <c r="I10283"/>
      <c r="J10283"/>
      <c r="K10283"/>
      <c r="L10283"/>
      <c r="M10283"/>
    </row>
    <row r="10284" spans="1:13">
      <c r="A10284" s="13"/>
      <c r="B10284"/>
      <c r="C10284"/>
      <c r="D10284"/>
      <c r="E10284"/>
      <c r="F10284"/>
      <c r="G10284"/>
      <c r="H10284"/>
      <c r="I10284"/>
      <c r="J10284"/>
      <c r="K10284"/>
      <c r="L10284"/>
      <c r="M10284"/>
    </row>
    <row r="10285" spans="1:13">
      <c r="A10285" s="13"/>
      <c r="B10285"/>
      <c r="C10285"/>
      <c r="D10285"/>
      <c r="E10285"/>
      <c r="F10285"/>
      <c r="G10285"/>
      <c r="H10285"/>
      <c r="I10285"/>
      <c r="J10285"/>
      <c r="K10285"/>
      <c r="L10285"/>
      <c r="M10285"/>
    </row>
    <row r="10286" spans="1:13">
      <c r="A10286" s="13"/>
      <c r="B10286"/>
      <c r="C10286"/>
      <c r="D10286"/>
      <c r="E10286"/>
      <c r="F10286"/>
      <c r="G10286"/>
      <c r="H10286"/>
      <c r="I10286"/>
      <c r="J10286"/>
      <c r="K10286"/>
      <c r="L10286"/>
      <c r="M1028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FF0000"/>
  </sheetPr>
  <dimension ref="B14:F18"/>
  <sheetViews>
    <sheetView tabSelected="1" workbookViewId="0">
      <selection activeCell="D18" sqref="D18"/>
    </sheetView>
  </sheetViews>
  <sheetFormatPr baseColWidth="10" defaultRowHeight="15"/>
  <sheetData>
    <row r="14" spans="3:3">
      <c r="C14" s="132">
        <f>'Tablas Inv Global RIASA'!I118</f>
        <v>358137</v>
      </c>
    </row>
    <row r="15" spans="3:3">
      <c r="C15" s="132">
        <f>'Tablas Inv Global RIASA'!I119</f>
        <v>299467</v>
      </c>
    </row>
    <row r="18" spans="2:6">
      <c r="B18" s="132">
        <f>Prodcc!E17</f>
        <v>5383825</v>
      </c>
      <c r="D18" s="132">
        <f>Tabla5[[#This Row],[Acumulado]]</f>
        <v>420180</v>
      </c>
      <c r="F18" s="132">
        <f>Prodcc!E19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1:M36"/>
  <sheetViews>
    <sheetView zoomScaleNormal="100" workbookViewId="0">
      <selection activeCell="J2" sqref="J2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0">
      <c r="A2" s="6">
        <f>IFERROR(D2/E2,0)</f>
        <v>1</v>
      </c>
      <c r="B2" s="6">
        <f>IFERROR(C2/E2,0)</f>
        <v>1</v>
      </c>
      <c r="C2" s="5">
        <f>+I5+I6</f>
        <v>9411</v>
      </c>
      <c r="D2" s="5">
        <f>+J9</f>
        <v>9411</v>
      </c>
      <c r="E2" s="5">
        <f>+I9</f>
        <v>9411</v>
      </c>
      <c r="F2" s="4">
        <f>IFERROR(A2/B2,0)</f>
        <v>1</v>
      </c>
    </row>
    <row r="3" spans="1:10">
      <c r="E3" s="5"/>
    </row>
    <row r="4" spans="1:10">
      <c r="H4" s="2" t="s">
        <v>6</v>
      </c>
      <c r="I4" s="2" t="s">
        <v>8167</v>
      </c>
      <c r="J4" s="1" t="s">
        <v>8168</v>
      </c>
    </row>
    <row r="5" spans="1:10">
      <c r="H5" s="3">
        <v>46192</v>
      </c>
      <c r="I5" s="5">
        <v>9411</v>
      </c>
      <c r="J5" s="5">
        <v>9411</v>
      </c>
    </row>
    <row r="6" spans="1:10" ht="31.5">
      <c r="A6" s="113">
        <v>1508480</v>
      </c>
      <c r="B6" s="114" t="s">
        <v>7519</v>
      </c>
      <c r="H6" s="3">
        <v>46164</v>
      </c>
      <c r="I6" s="5">
        <v>0</v>
      </c>
      <c r="J6" s="5">
        <v>0</v>
      </c>
    </row>
    <row r="7" spans="1:10" ht="31.5">
      <c r="A7" s="115" t="s">
        <v>39</v>
      </c>
      <c r="B7" s="110">
        <v>2032463</v>
      </c>
      <c r="H7" s="3">
        <v>46168</v>
      </c>
      <c r="I7" s="5">
        <v>0</v>
      </c>
      <c r="J7" s="5">
        <v>0</v>
      </c>
    </row>
    <row r="8" spans="1:10">
      <c r="H8" s="3">
        <v>46168</v>
      </c>
      <c r="I8" s="5">
        <v>0</v>
      </c>
      <c r="J8" s="5">
        <v>0</v>
      </c>
    </row>
    <row r="9" spans="1:10">
      <c r="I9" s="173">
        <f>+SUM(I5:I8)</f>
        <v>9411</v>
      </c>
      <c r="J9" s="173">
        <f>SUM(J5:J8)</f>
        <v>9411</v>
      </c>
    </row>
    <row r="14" spans="1:10">
      <c r="H14" s="5"/>
    </row>
    <row r="15" spans="1:10">
      <c r="J15" s="176"/>
    </row>
    <row r="36" spans="13:13">
      <c r="M36" s="1" t="s">
        <v>170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92D050"/>
  </sheetPr>
  <dimension ref="A1:M37"/>
  <sheetViews>
    <sheetView workbookViewId="0">
      <selection activeCell="I11" sqref="I11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1">
      <c r="A2" s="6">
        <f>IFERROR(D2/E2,0)</f>
        <v>1</v>
      </c>
      <c r="B2" s="6">
        <f>IFERROR(C2/E2,0)</f>
        <v>1</v>
      </c>
      <c r="C2" s="5">
        <f>+J10</f>
        <v>40740</v>
      </c>
      <c r="D2" s="5">
        <f>+J10</f>
        <v>40740</v>
      </c>
      <c r="E2" s="5">
        <f>+I10</f>
        <v>40740</v>
      </c>
      <c r="F2" s="165">
        <f>IFERROR(A2/B2,0)</f>
        <v>1</v>
      </c>
    </row>
    <row r="3" spans="1:11">
      <c r="C3" s="5">
        <f>+J11</f>
        <v>0</v>
      </c>
      <c r="E3" s="5"/>
    </row>
    <row r="4" spans="1:11">
      <c r="H4" s="2" t="s">
        <v>6</v>
      </c>
      <c r="I4" s="2" t="s">
        <v>8167</v>
      </c>
      <c r="J4" s="174" t="s">
        <v>8168</v>
      </c>
    </row>
    <row r="5" spans="1:11">
      <c r="H5" s="3">
        <v>46175</v>
      </c>
      <c r="I5" s="5">
        <v>10320</v>
      </c>
      <c r="J5" s="5">
        <v>10320</v>
      </c>
    </row>
    <row r="6" spans="1:11">
      <c r="H6" s="3">
        <v>46176</v>
      </c>
      <c r="I6" s="5">
        <v>10190</v>
      </c>
      <c r="J6" s="5">
        <v>10190</v>
      </c>
    </row>
    <row r="7" spans="1:11">
      <c r="H7" s="3">
        <v>46178</v>
      </c>
      <c r="I7" s="5">
        <v>10060</v>
      </c>
      <c r="J7" s="173">
        <v>10060</v>
      </c>
    </row>
    <row r="8" spans="1:11" ht="31.5">
      <c r="A8" s="113">
        <v>1508480</v>
      </c>
      <c r="B8" s="114">
        <v>601602</v>
      </c>
      <c r="H8" s="3">
        <v>46182</v>
      </c>
      <c r="I8" s="5">
        <v>5090</v>
      </c>
      <c r="J8" s="173">
        <v>5090</v>
      </c>
    </row>
    <row r="9" spans="1:11" ht="31.5">
      <c r="A9" s="115" t="s">
        <v>39</v>
      </c>
      <c r="B9" s="110">
        <v>2019765</v>
      </c>
      <c r="H9" s="3">
        <v>46197</v>
      </c>
      <c r="I9" s="5">
        <v>5080</v>
      </c>
      <c r="J9" s="5">
        <v>5080</v>
      </c>
      <c r="K9" s="176"/>
    </row>
    <row r="10" spans="1:11">
      <c r="H10" s="3"/>
      <c r="I10" s="175">
        <f>+J10</f>
        <v>40740</v>
      </c>
      <c r="J10" s="175">
        <f>SUM(J5:J9)</f>
        <v>40740</v>
      </c>
    </row>
    <row r="11" spans="1:11">
      <c r="I11" s="5"/>
    </row>
    <row r="13" spans="1:11">
      <c r="G13" s="176"/>
    </row>
    <row r="14" spans="1:11">
      <c r="G14" s="176"/>
      <c r="H14" s="5"/>
    </row>
    <row r="16" spans="1:11">
      <c r="E16" s="5"/>
    </row>
    <row r="37" spans="13:13">
      <c r="M37" s="1" t="s">
        <v>170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92D050"/>
  </sheetPr>
  <dimension ref="A1:L6"/>
  <sheetViews>
    <sheetView workbookViewId="0">
      <selection activeCell="I27" sqref="A1:I27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40000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40000</v>
      </c>
    </row>
    <row r="6" spans="1:9">
      <c r="I6" s="5">
        <f>SUM(I5:I5)</f>
        <v>40000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92D050"/>
  </sheetPr>
  <dimension ref="A1:L8"/>
  <sheetViews>
    <sheetView workbookViewId="0">
      <selection activeCell="C3" sqref="C3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8" width="9.7109375" style="2" bestFit="1" customWidth="1"/>
    <col min="9" max="9" width="6.5703125" style="2" bestFit="1" customWidth="1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100000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20000</v>
      </c>
    </row>
    <row r="6" spans="1:9">
      <c r="H6" s="3">
        <v>45975</v>
      </c>
      <c r="I6" s="5">
        <v>40000</v>
      </c>
    </row>
    <row r="7" spans="1:9">
      <c r="H7" s="3">
        <v>45989</v>
      </c>
      <c r="I7" s="5">
        <v>40000</v>
      </c>
    </row>
    <row r="8" spans="1:9">
      <c r="I8" s="5">
        <f>SUM(I5)</f>
        <v>20000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M31"/>
  <sheetViews>
    <sheetView workbookViewId="0">
      <selection activeCell="K10" sqref="K10"/>
    </sheetView>
  </sheetViews>
  <sheetFormatPr baseColWidth="10" defaultRowHeight="15"/>
  <cols>
    <col min="1" max="1" width="15.140625" customWidth="1"/>
    <col min="2" max="2" width="16.140625" customWidth="1"/>
    <col min="9" max="9" width="17.5703125" bestFit="1" customWidth="1"/>
    <col min="10" max="10" width="39" bestFit="1" customWidth="1"/>
    <col min="11" max="11" width="15.42578125" bestFit="1" customWidth="1"/>
    <col min="12" max="12" width="16.7109375" bestFit="1" customWidth="1"/>
    <col min="13" max="13" width="13.5703125" customWidth="1"/>
  </cols>
  <sheetData>
    <row r="1" spans="1:13">
      <c r="A1" s="95" t="s">
        <v>8</v>
      </c>
      <c r="B1" s="95" t="s">
        <v>7480</v>
      </c>
      <c r="C1" s="95" t="s">
        <v>7482</v>
      </c>
      <c r="D1" s="95" t="s">
        <v>11</v>
      </c>
      <c r="E1" s="95" t="s">
        <v>7481</v>
      </c>
      <c r="I1" s="95" t="s">
        <v>8</v>
      </c>
      <c r="J1" s="98" t="s">
        <v>9</v>
      </c>
      <c r="K1" s="98" t="s">
        <v>10</v>
      </c>
      <c r="L1" s="98" t="s">
        <v>11</v>
      </c>
      <c r="M1" s="98" t="s">
        <v>12</v>
      </c>
    </row>
    <row r="2" spans="1:13">
      <c r="A2" s="95" t="str">
        <f>Prodcc!C6</f>
        <v>RIASA</v>
      </c>
      <c r="B2" s="96">
        <f>Prodcc!D6</f>
        <v>6375</v>
      </c>
      <c r="C2" s="96">
        <f>Prodcc!E6</f>
        <v>5383.8249999999998</v>
      </c>
      <c r="D2" s="96">
        <f>B2-C2</f>
        <v>991.17500000000018</v>
      </c>
      <c r="E2" s="97">
        <f t="shared" ref="E2:E4" si="0">IFERROR(C2/B2,0)</f>
        <v>0.84452156862745098</v>
      </c>
      <c r="I2" s="95" t="s">
        <v>13</v>
      </c>
      <c r="J2" s="99">
        <f>Fact!Q2</f>
        <v>1065.683</v>
      </c>
      <c r="K2" s="99">
        <f>Fact!R2</f>
        <v>1760</v>
      </c>
      <c r="L2" s="99">
        <f>J2-K2</f>
        <v>-694.31700000000001</v>
      </c>
      <c r="M2" s="100">
        <f>J2/K2</f>
        <v>0.60550170454545449</v>
      </c>
    </row>
    <row r="3" spans="1:13">
      <c r="A3" s="95" t="str">
        <f>Prodcc!C7</f>
        <v>PIPSA</v>
      </c>
      <c r="B3" s="96">
        <f>Prodcc!D7</f>
        <v>400</v>
      </c>
      <c r="C3" s="96">
        <f>Prodcc!E7</f>
        <v>420.18</v>
      </c>
      <c r="D3" s="96">
        <f>B3-C3</f>
        <v>-20.180000000000007</v>
      </c>
      <c r="E3" s="97">
        <f t="shared" si="0"/>
        <v>1.0504500000000001</v>
      </c>
      <c r="I3" s="95" t="s">
        <v>14</v>
      </c>
      <c r="J3" s="99">
        <f>Fact!Q3</f>
        <v>0</v>
      </c>
      <c r="K3" s="99">
        <f>Fact!R3</f>
        <v>360</v>
      </c>
      <c r="L3" s="99">
        <f>J3-K3</f>
        <v>-360</v>
      </c>
      <c r="M3" s="100">
        <f>J3/K3</f>
        <v>0</v>
      </c>
    </row>
    <row r="4" spans="1:13">
      <c r="A4" s="95" t="str">
        <f>Prodcc!C8</f>
        <v>OMEGA</v>
      </c>
      <c r="B4" s="96">
        <f>Prodcc!D8</f>
        <v>0</v>
      </c>
      <c r="C4" s="96">
        <f>Prodcc!E8</f>
        <v>0</v>
      </c>
      <c r="D4" s="96">
        <f>B4-C4</f>
        <v>0</v>
      </c>
      <c r="E4" s="97">
        <f t="shared" si="0"/>
        <v>0</v>
      </c>
      <c r="I4" s="95" t="s">
        <v>15</v>
      </c>
      <c r="J4" s="99">
        <f>Fact!Q4</f>
        <v>1012.709848</v>
      </c>
      <c r="K4" s="99">
        <f>Fact!R4</f>
        <v>800</v>
      </c>
      <c r="L4" s="99">
        <f>J4-K4</f>
        <v>212.70984799999997</v>
      </c>
      <c r="M4" s="100">
        <f t="shared" ref="M4:M6" si="1">J4/K4</f>
        <v>1.2658873099999999</v>
      </c>
    </row>
    <row r="5" spans="1:13">
      <c r="I5" s="95" t="s">
        <v>188</v>
      </c>
      <c r="J5" s="99">
        <f>Fact!Q5</f>
        <v>1254.77</v>
      </c>
      <c r="K5" s="99">
        <f>Fact!R5</f>
        <v>1334</v>
      </c>
      <c r="L5" s="99">
        <f>J5-K5</f>
        <v>-79.230000000000018</v>
      </c>
      <c r="M5" s="100">
        <f t="shared" si="1"/>
        <v>0.94060719640179913</v>
      </c>
    </row>
    <row r="6" spans="1:13">
      <c r="I6" s="95" t="s">
        <v>16</v>
      </c>
      <c r="J6" s="99">
        <f>Fact!Q6</f>
        <v>1781.3672219999903</v>
      </c>
      <c r="K6" s="99">
        <f>Fact!R6</f>
        <v>2300</v>
      </c>
      <c r="L6" s="99">
        <f t="shared" ref="L6" si="2">J6-K6</f>
        <v>-518.63277800000969</v>
      </c>
      <c r="M6" s="100">
        <f t="shared" si="1"/>
        <v>0.7745074878260827</v>
      </c>
    </row>
    <row r="7" spans="1:13">
      <c r="I7" s="268" t="s">
        <v>8560</v>
      </c>
      <c r="J7" s="269">
        <f>Fact!Q7</f>
        <v>508.16</v>
      </c>
      <c r="K7" s="269">
        <f>Fact!R7</f>
        <v>300</v>
      </c>
      <c r="L7" s="269">
        <f>J7-K7</f>
        <v>208.16000000000003</v>
      </c>
      <c r="M7" s="270">
        <f>J7/K7</f>
        <v>1.6938666666666669</v>
      </c>
    </row>
    <row r="8" spans="1:13" ht="21">
      <c r="A8" s="276" t="s">
        <v>7482</v>
      </c>
      <c r="B8" s="276"/>
      <c r="C8" s="276"/>
      <c r="D8" s="276"/>
      <c r="I8" s="276" t="s">
        <v>7485</v>
      </c>
      <c r="J8" s="276"/>
      <c r="K8" s="276"/>
      <c r="L8" s="276"/>
    </row>
    <row r="9" spans="1:13">
      <c r="A9" s="95" t="s">
        <v>7478</v>
      </c>
      <c r="B9" s="95" t="s">
        <v>7479</v>
      </c>
      <c r="C9" s="95" t="s">
        <v>3</v>
      </c>
      <c r="D9" s="103" t="s">
        <v>7489</v>
      </c>
      <c r="I9" s="95" t="s">
        <v>7478</v>
      </c>
      <c r="J9" s="95" t="s">
        <v>7479</v>
      </c>
      <c r="K9" s="95" t="s">
        <v>7483</v>
      </c>
      <c r="L9" s="103" t="s">
        <v>7489</v>
      </c>
    </row>
    <row r="10" spans="1:13">
      <c r="A10" s="95">
        <f>Prodcc!D3</f>
        <v>6775</v>
      </c>
      <c r="B10" s="96">
        <f ca="1">+IF(Fact!M5="C",Prodcc!D3,Prodcc!D5)</f>
        <v>6549.166666666667</v>
      </c>
      <c r="C10" s="96">
        <f>Prodcc!E5</f>
        <v>5804.0050000000001</v>
      </c>
      <c r="D10" s="105">
        <f ca="1">IF(Fact!M5="C",Prodcc!G5,Prodcc!H5)</f>
        <v>0.88622038427280825</v>
      </c>
      <c r="I10" s="101">
        <f>Fact!I2</f>
        <v>6854</v>
      </c>
      <c r="J10" s="96">
        <f ca="1">IF(Fact!M5="C",Fact!I2,Fact!I3)</f>
        <v>6601.9230769230735</v>
      </c>
      <c r="K10" s="96">
        <f>Fact!J4</f>
        <v>5622.6900699999896</v>
      </c>
      <c r="L10" s="105">
        <f ca="1">IF(Fact!M5="C",Fact!L4,Fact!M4)</f>
        <v>0.85167458094960558</v>
      </c>
    </row>
    <row r="14" spans="1:13" ht="21">
      <c r="A14" s="276" t="s">
        <v>7484</v>
      </c>
      <c r="B14" s="276"/>
      <c r="C14" s="276"/>
      <c r="D14" s="276"/>
      <c r="I14" s="276" t="s">
        <v>7486</v>
      </c>
      <c r="J14" s="276"/>
      <c r="K14" s="276"/>
      <c r="L14" s="276"/>
    </row>
    <row r="15" spans="1:13">
      <c r="A15" s="95" t="s">
        <v>7478</v>
      </c>
      <c r="B15" s="95" t="s">
        <v>7479</v>
      </c>
      <c r="C15" s="95" t="s">
        <v>3</v>
      </c>
      <c r="D15" s="103" t="s">
        <v>7489</v>
      </c>
      <c r="I15" s="95" t="s">
        <v>7478</v>
      </c>
      <c r="J15" s="95" t="s">
        <v>7479</v>
      </c>
      <c r="K15" s="95" t="s">
        <v>3</v>
      </c>
      <c r="L15" s="103" t="s">
        <v>7489</v>
      </c>
    </row>
    <row r="16" spans="1:13">
      <c r="A16" s="101">
        <f>Iny!D2</f>
        <v>911538.46153846127</v>
      </c>
      <c r="B16" s="101">
        <f ca="1">+IF(Fact!M5="C",Iny!D2,Iny!D4)</f>
        <v>881153.84615384589</v>
      </c>
      <c r="C16" s="101">
        <f>Iny!E2</f>
        <v>657604</v>
      </c>
      <c r="D16" s="105">
        <f ca="1">IF(Fact!M5="C",Iny!G4,Iny!H4)</f>
        <v>0.74629873417721548</v>
      </c>
      <c r="I16" s="101">
        <f>Pel!D2</f>
        <v>486000</v>
      </c>
      <c r="J16" s="101">
        <f ca="1">IF(Fact!M5="C",Pel!D2,Pel!D4)</f>
        <v>469800</v>
      </c>
      <c r="K16" s="101">
        <f>Pel!E2</f>
        <v>284890</v>
      </c>
      <c r="L16" s="105">
        <f ca="1">IF(Fact!M5="C",Pel!G4,Pel!H4)</f>
        <v>0.60640698169433804</v>
      </c>
    </row>
    <row r="19" spans="1:12" ht="21">
      <c r="A19" s="276" t="s">
        <v>7487</v>
      </c>
      <c r="B19" s="276"/>
      <c r="C19" s="276"/>
      <c r="D19" s="276"/>
      <c r="I19" s="276" t="s">
        <v>7509</v>
      </c>
      <c r="J19" s="276"/>
      <c r="K19" s="276"/>
      <c r="L19" s="276"/>
    </row>
    <row r="20" spans="1:12">
      <c r="A20" s="95" t="s">
        <v>7478</v>
      </c>
      <c r="B20" s="95" t="s">
        <v>7479</v>
      </c>
      <c r="C20" s="95" t="s">
        <v>3</v>
      </c>
      <c r="D20" s="103" t="s">
        <v>7488</v>
      </c>
      <c r="I20" s="106" t="s">
        <v>28</v>
      </c>
      <c r="J20" s="106" t="s">
        <v>29</v>
      </c>
      <c r="K20" s="106" t="s">
        <v>39</v>
      </c>
      <c r="L20" s="107" t="s">
        <v>38</v>
      </c>
    </row>
    <row r="21" spans="1:12">
      <c r="A21" s="101">
        <f>Tri!D7</f>
        <v>12000</v>
      </c>
      <c r="B21" s="101">
        <f ca="1">IF(Fact!M5="C",Tri!E3,Tri!D4)</f>
        <v>11500</v>
      </c>
      <c r="C21" s="101">
        <f>Tri!E4</f>
        <v>8002.906277</v>
      </c>
      <c r="D21" s="104">
        <f ca="1">IF(Fact!M5="C",Tri!F5,Tri!H4)</f>
        <v>0.69590489365217389</v>
      </c>
      <c r="I21" s="109">
        <v>1509875</v>
      </c>
      <c r="J21" s="109" t="s">
        <v>22</v>
      </c>
      <c r="K21" s="109" t="s">
        <v>163</v>
      </c>
      <c r="L21" s="108">
        <f ca="1">SUMIF('Cajas DiaCliente'!K:K,Tabla18[[#This Row],[Cliente]],'Cajas DiaCliente'!Q:Q)</f>
        <v>0.81524324324324327</v>
      </c>
    </row>
    <row r="22" spans="1:12">
      <c r="I22" s="109">
        <v>1509889</v>
      </c>
      <c r="J22" s="109" t="s">
        <v>23</v>
      </c>
      <c r="K22" s="109" t="s">
        <v>171</v>
      </c>
      <c r="L22" s="108">
        <f ca="1">SUMIF('Cajas DiaCliente'!K:K,Tabla18[[#This Row],[Cliente]],'Cajas DiaCliente'!Q:Q)</f>
        <v>1.0396962162162162</v>
      </c>
    </row>
    <row r="23" spans="1:12">
      <c r="I23" s="109">
        <v>1509890</v>
      </c>
      <c r="J23" s="109" t="s">
        <v>24</v>
      </c>
      <c r="K23" s="109" t="s">
        <v>172</v>
      </c>
      <c r="L23" s="108">
        <f ca="1">SUMIF('Cajas DiaCliente'!K:K,Tabla18[[#This Row],[Cliente]],'Cajas DiaCliente'!Q:Q)</f>
        <v>0</v>
      </c>
    </row>
    <row r="24" spans="1:12" ht="21">
      <c r="A24" s="276" t="s">
        <v>7610</v>
      </c>
      <c r="B24" s="276"/>
      <c r="C24" s="276"/>
      <c r="D24" s="276"/>
      <c r="I24" s="109">
        <v>1509891</v>
      </c>
      <c r="J24" s="109" t="s">
        <v>25</v>
      </c>
      <c r="K24" s="109" t="s">
        <v>173</v>
      </c>
      <c r="L24" s="108">
        <f ca="1">SUMIF('Cajas DiaCliente'!K:K,Tabla18[[#This Row],[Cliente]],'Cajas DiaCliente'!Q:Q)</f>
        <v>15.733008324324324</v>
      </c>
    </row>
    <row r="25" spans="1:12">
      <c r="A25" s="95" t="s">
        <v>7478</v>
      </c>
      <c r="B25" s="95" t="s">
        <v>7479</v>
      </c>
      <c r="C25" s="95" t="s">
        <v>3</v>
      </c>
      <c r="D25" s="103" t="s">
        <v>7488</v>
      </c>
      <c r="I25" s="109">
        <v>1509894</v>
      </c>
      <c r="J25" s="109" t="s">
        <v>26</v>
      </c>
      <c r="K25" s="109" t="s">
        <v>175</v>
      </c>
      <c r="L25" s="108">
        <f ca="1">SUMIF('Cajas DiaCliente'!K:K,Tabla18[[#This Row],[Cliente]],'Cajas DiaCliente'!Q:Q)</f>
        <v>2.0558854054054057</v>
      </c>
    </row>
    <row r="26" spans="1:12">
      <c r="A26" s="101">
        <f>'Fact. Lav. Exide Mdsa'!E2</f>
        <v>40000</v>
      </c>
      <c r="B26" s="96">
        <f>'Fact. Lav. Exide Mdsa'!C2</f>
        <v>0</v>
      </c>
      <c r="C26" s="101">
        <f>'Fact. Lav. Exide Mdsa'!D2</f>
        <v>0</v>
      </c>
      <c r="D26" s="104">
        <f>'Fact. Lav. Exide Mdsa'!F2</f>
        <v>0</v>
      </c>
      <c r="I26" s="109">
        <v>1511267</v>
      </c>
      <c r="J26" s="109" t="s">
        <v>27</v>
      </c>
      <c r="K26" s="109" t="s">
        <v>164</v>
      </c>
      <c r="L26" s="108">
        <f ca="1">SUMIF('Cajas DiaCliente'!K:K,Tabla18[[#This Row],[Cliente]],'Cajas DiaCliente'!Q:Q)</f>
        <v>0</v>
      </c>
    </row>
    <row r="27" spans="1:12">
      <c r="I27" s="109">
        <v>1511268</v>
      </c>
      <c r="J27" s="109" t="s">
        <v>176</v>
      </c>
      <c r="K27" s="109" t="s">
        <v>165</v>
      </c>
      <c r="L27" s="108">
        <f ca="1">SUMIF('Cajas DiaCliente'!K:K,Tabla18[[#This Row],[Cliente]],'Cajas DiaCliente'!Q:Q)</f>
        <v>0</v>
      </c>
    </row>
    <row r="29" spans="1:12" ht="21">
      <c r="A29" s="276" t="s">
        <v>7687</v>
      </c>
      <c r="B29" s="276"/>
      <c r="C29" s="276"/>
      <c r="D29" s="276"/>
    </row>
    <row r="30" spans="1:12">
      <c r="A30" s="95" t="s">
        <v>7478</v>
      </c>
      <c r="B30" s="95" t="s">
        <v>7479</v>
      </c>
      <c r="C30" s="95" t="s">
        <v>3</v>
      </c>
      <c r="D30" s="103" t="s">
        <v>7488</v>
      </c>
    </row>
    <row r="31" spans="1:12">
      <c r="A31" s="101">
        <v>0</v>
      </c>
      <c r="B31" s="96">
        <v>0</v>
      </c>
      <c r="C31" s="133">
        <v>0</v>
      </c>
      <c r="D31" s="104">
        <f>IFERROR(Tabla923454626[Real Pza]/Tabla923454626[Plan Pza],0)</f>
        <v>0</v>
      </c>
    </row>
  </sheetData>
  <mergeCells count="8">
    <mergeCell ref="A29:D29"/>
    <mergeCell ref="A24:D24"/>
    <mergeCell ref="A14:D14"/>
    <mergeCell ref="A8:D8"/>
    <mergeCell ref="I8:L8"/>
    <mergeCell ref="I14:L14"/>
    <mergeCell ref="A19:D19"/>
    <mergeCell ref="I19:L19"/>
  </mergeCells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C000"/>
  </sheetPr>
  <dimension ref="A1:K237"/>
  <sheetViews>
    <sheetView zoomScaleNormal="100" workbookViewId="0">
      <selection activeCell="H31" sqref="H31:H35"/>
    </sheetView>
  </sheetViews>
  <sheetFormatPr baseColWidth="10" defaultRowHeight="15"/>
  <cols>
    <col min="1" max="1" width="15.42578125" bestFit="1" customWidth="1"/>
    <col min="2" max="2" width="11.7109375" bestFit="1" customWidth="1"/>
    <col min="3" max="3" width="54.85546875" bestFit="1" customWidth="1"/>
    <col min="4" max="4" width="14.7109375" bestFit="1" customWidth="1"/>
    <col min="7" max="7" width="15.42578125" bestFit="1" customWidth="1"/>
    <col min="8" max="8" width="37.140625" bestFit="1" customWidth="1"/>
    <col min="9" max="9" width="14.7109375" customWidth="1"/>
  </cols>
  <sheetData>
    <row r="1" spans="1:11" s="1" customFormat="1">
      <c r="A1" s="21" t="s">
        <v>39</v>
      </c>
      <c r="B1" s="21" t="s">
        <v>20</v>
      </c>
      <c r="C1" s="21" t="s">
        <v>21</v>
      </c>
      <c r="D1" s="21" t="s">
        <v>68</v>
      </c>
      <c r="G1" s="21" t="s">
        <v>39</v>
      </c>
      <c r="H1" s="21" t="s">
        <v>166</v>
      </c>
    </row>
    <row r="2" spans="1:11" s="1" customFormat="1">
      <c r="A2" s="7" t="s">
        <v>163</v>
      </c>
      <c r="B2" s="7">
        <v>1509875</v>
      </c>
      <c r="C2" s="7" t="s">
        <v>40</v>
      </c>
      <c r="D2" s="5">
        <f>SUMIF('MB52'!B:B,Tabla311[[#This Row],[Codigo]],'MB52'!A:A)</f>
        <v>1302968.9990000001</v>
      </c>
      <c r="G2" s="29" t="s">
        <v>163</v>
      </c>
      <c r="H2" s="23">
        <f>SUMIF(Tabla311[Cliente],G2,Tabla311[Inventario])</f>
        <v>1939039.9990000001</v>
      </c>
      <c r="K2" s="7"/>
    </row>
    <row r="3" spans="1:11" s="1" customFormat="1">
      <c r="A3" s="18" t="s">
        <v>171</v>
      </c>
      <c r="B3" s="7">
        <v>1509889</v>
      </c>
      <c r="C3" s="7" t="s">
        <v>41</v>
      </c>
      <c r="D3" s="5">
        <f>SUMIF('MB52'!B:B,Tabla311[[#This Row],[Codigo]],'MB52'!A:A)</f>
        <v>108418</v>
      </c>
      <c r="G3" s="30" t="s">
        <v>171</v>
      </c>
      <c r="H3" s="23">
        <f>SUMIF(Tabla311[Cliente],G3,Tabla311[Inventario])</f>
        <v>467792.55600000004</v>
      </c>
      <c r="K3" s="18"/>
    </row>
    <row r="4" spans="1:11" s="1" customFormat="1">
      <c r="A4" s="7" t="s">
        <v>172</v>
      </c>
      <c r="B4" s="7">
        <v>1528577</v>
      </c>
      <c r="C4" s="7" t="s">
        <v>42</v>
      </c>
      <c r="D4" s="5">
        <f>SUMIF('MB52'!B:B,Tabla311[[#This Row],[Codigo]],'MB52'!A:A)</f>
        <v>0</v>
      </c>
      <c r="G4" s="29" t="s">
        <v>172</v>
      </c>
      <c r="H4" s="23">
        <f>SUMIF(Tabla311[Cliente],G4,Tabla311[Inventario])</f>
        <v>0</v>
      </c>
      <c r="K4" s="7"/>
    </row>
    <row r="5" spans="1:11" s="1" customFormat="1">
      <c r="A5" s="7" t="s">
        <v>172</v>
      </c>
      <c r="B5" s="7">
        <v>1528578</v>
      </c>
      <c r="C5" s="7" t="s">
        <v>43</v>
      </c>
      <c r="D5" s="5">
        <f>SUMIF('MB52'!B:B,Tabla311[[#This Row],[Codigo]],'MB52'!A:A)</f>
        <v>0</v>
      </c>
      <c r="G5" s="29" t="s">
        <v>173</v>
      </c>
      <c r="H5" s="23">
        <f>SUMIF(Tabla311[Cliente],G5,Tabla311[Inventario])</f>
        <v>585370.15800000005</v>
      </c>
      <c r="K5" s="7"/>
    </row>
    <row r="6" spans="1:11" s="1" customFormat="1">
      <c r="A6" s="7" t="s">
        <v>172</v>
      </c>
      <c r="B6" s="7">
        <v>1528579</v>
      </c>
      <c r="C6" s="7" t="s">
        <v>44</v>
      </c>
      <c r="D6" s="5">
        <f>SUMIF('MB52'!B:B,Tabla311[[#This Row],[Codigo]],'MB52'!A:A)</f>
        <v>0</v>
      </c>
      <c r="G6" s="29" t="s">
        <v>175</v>
      </c>
      <c r="H6" s="23">
        <f>SUMIF(Tabla311[Cliente],G6,Tabla311[Inventario])</f>
        <v>124020.318</v>
      </c>
      <c r="K6" s="7"/>
    </row>
    <row r="7" spans="1:11" s="1" customFormat="1">
      <c r="A7" s="7" t="s">
        <v>173</v>
      </c>
      <c r="B7" s="7">
        <v>1509890</v>
      </c>
      <c r="C7" s="7" t="s">
        <v>45</v>
      </c>
      <c r="D7" s="5">
        <f>SUMIF('MB52'!B:B,Tabla311[[#This Row],[Codigo]],'MB52'!A:A)</f>
        <v>7041</v>
      </c>
      <c r="G7" s="29" t="s">
        <v>164</v>
      </c>
      <c r="H7" s="23">
        <f>SUMIF(Tabla311[Cliente],G7,Tabla311[Inventario])</f>
        <v>0</v>
      </c>
      <c r="K7" s="7"/>
    </row>
    <row r="8" spans="1:11" s="1" customFormat="1">
      <c r="A8" s="18" t="s">
        <v>171</v>
      </c>
      <c r="B8" s="7">
        <v>1509891</v>
      </c>
      <c r="C8" s="7" t="s">
        <v>46</v>
      </c>
      <c r="D8" s="5">
        <f>SUMIF('MB52'!B:B,Tabla311[[#This Row],[Codigo]],'MB52'!A:A)</f>
        <v>345724.88900000002</v>
      </c>
      <c r="G8" s="29" t="s">
        <v>165</v>
      </c>
      <c r="H8" s="23">
        <f>SUMIF(Tabla311[Cliente],G8,Tabla311[Inventario])</f>
        <v>0</v>
      </c>
      <c r="K8" s="7"/>
    </row>
    <row r="9" spans="1:11" s="1" customFormat="1">
      <c r="A9" s="18" t="s">
        <v>171</v>
      </c>
      <c r="B9" s="7">
        <v>1509892</v>
      </c>
      <c r="C9" s="7" t="s">
        <v>47</v>
      </c>
      <c r="D9" s="5">
        <f>SUMIF('MB52'!B:B,Tabla311[[#This Row],[Codigo]],'MB52'!A:A)</f>
        <v>6970.3729999999996</v>
      </c>
      <c r="G9" s="2"/>
      <c r="H9" s="31"/>
    </row>
    <row r="10" spans="1:11" s="1" customFormat="1">
      <c r="A10" s="7" t="s">
        <v>173</v>
      </c>
      <c r="B10" s="7">
        <v>1509894</v>
      </c>
      <c r="C10" s="7" t="s">
        <v>48</v>
      </c>
      <c r="D10" s="5">
        <f>SUMIF('MB52'!B:B,Tabla311[[#This Row],[Codigo]],'MB52'!A:A)</f>
        <v>578329.15800000005</v>
      </c>
    </row>
    <row r="11" spans="1:11" s="1" customFormat="1">
      <c r="A11" s="7" t="s">
        <v>173</v>
      </c>
      <c r="B11" s="7">
        <v>1511249</v>
      </c>
      <c r="C11" s="7" t="s">
        <v>49</v>
      </c>
      <c r="D11" s="5">
        <f>SUMIF('MB52'!B:B,Tabla311[[#This Row],[Codigo]],'MB52'!A:A)</f>
        <v>0</v>
      </c>
    </row>
    <row r="12" spans="1:11" s="1" customFormat="1">
      <c r="A12" s="7" t="s">
        <v>173</v>
      </c>
      <c r="B12" s="7">
        <v>1511467</v>
      </c>
      <c r="C12" s="7" t="s">
        <v>174</v>
      </c>
      <c r="D12" s="5">
        <f>SUMIF('MB52'!B:B,Tabla311[[#This Row],[Codigo]],'MB52'!A:A)</f>
        <v>0</v>
      </c>
    </row>
    <row r="13" spans="1:11" s="1" customFormat="1">
      <c r="A13" s="7" t="s">
        <v>173</v>
      </c>
      <c r="B13" s="7">
        <v>1512626</v>
      </c>
      <c r="C13" s="7" t="s">
        <v>60</v>
      </c>
      <c r="D13" s="5">
        <f>SUMIF('MB52'!B:B,Tabla311[[#This Row],[Codigo]],'MB52'!A:A)</f>
        <v>0</v>
      </c>
      <c r="G13" s="47" t="s">
        <v>20</v>
      </c>
      <c r="H13" s="47" t="s">
        <v>29</v>
      </c>
      <c r="I13" s="47" t="s">
        <v>30</v>
      </c>
    </row>
    <row r="14" spans="1:11" s="1" customFormat="1">
      <c r="A14" s="7" t="s">
        <v>175</v>
      </c>
      <c r="B14" s="7">
        <v>1511267</v>
      </c>
      <c r="C14" s="7" t="s">
        <v>50</v>
      </c>
      <c r="D14" s="5">
        <f>SUMIF('MB52'!B:B,Tabla311[[#This Row],[Codigo]],'MB52'!A:A)</f>
        <v>109117.985</v>
      </c>
      <c r="G14" s="48">
        <v>1509876</v>
      </c>
      <c r="H14" s="47" t="s">
        <v>381</v>
      </c>
      <c r="I14" s="116">
        <f>SUMIF('MB52'!B:B,Tabla20[[#This Row],[Codigo]],'MB52'!A:A)</f>
        <v>1741462.682</v>
      </c>
    </row>
    <row r="15" spans="1:11" s="1" customFormat="1">
      <c r="A15" s="7" t="s">
        <v>175</v>
      </c>
      <c r="B15" s="7">
        <v>1511269</v>
      </c>
      <c r="C15" s="7" t="s">
        <v>51</v>
      </c>
      <c r="D15" s="5">
        <f>SUMIF('MB52'!B:B,Tabla311[[#This Row],[Codigo]],'MB52'!A:A)</f>
        <v>2359.627</v>
      </c>
      <c r="G15" s="48">
        <v>1523035</v>
      </c>
      <c r="H15" s="47" t="s">
        <v>416</v>
      </c>
      <c r="I15" s="116">
        <f>SUMIF('MB52'!B:B,Tabla20[[#This Row],[Codigo]],'MB52'!A:A)</f>
        <v>1203407.1580000001</v>
      </c>
    </row>
    <row r="16" spans="1:11" s="1" customFormat="1">
      <c r="A16" s="18" t="s">
        <v>171</v>
      </c>
      <c r="B16" s="7">
        <v>1509893</v>
      </c>
      <c r="C16" s="7" t="s">
        <v>52</v>
      </c>
      <c r="D16" s="5">
        <f>SUMIF('MB52'!B:B,Tabla311[[#This Row],[Codigo]],'MB52'!A:A)</f>
        <v>512.29399999999998</v>
      </c>
      <c r="G16" s="48">
        <v>1530854</v>
      </c>
      <c r="H16" s="47" t="s">
        <v>449</v>
      </c>
      <c r="I16" s="116">
        <f>SUMIF('MB52'!B:B,Tabla20[[#This Row],[Codigo]],'MB52'!A:A)</f>
        <v>1099982.4580000001</v>
      </c>
    </row>
    <row r="17" spans="1:9" s="1" customFormat="1">
      <c r="A17" s="7" t="s">
        <v>173</v>
      </c>
      <c r="B17" s="7">
        <v>1511250</v>
      </c>
      <c r="C17" s="7" t="s">
        <v>53</v>
      </c>
      <c r="D17" s="5">
        <f>SUMIF('MB52'!B:B,Tabla311[[#This Row],[Codigo]],'MB52'!A:A)</f>
        <v>0</v>
      </c>
    </row>
    <row r="18" spans="1:9" s="1" customFormat="1">
      <c r="A18" s="7" t="s">
        <v>164</v>
      </c>
      <c r="B18" s="7">
        <v>1525437</v>
      </c>
      <c r="C18" s="7" t="s">
        <v>54</v>
      </c>
      <c r="D18" s="5">
        <f>SUMIF('MB52'!B:B,Tabla311[[#This Row],[Codigo]],'MB52'!A:A)</f>
        <v>0</v>
      </c>
    </row>
    <row r="19" spans="1:9" s="1" customFormat="1">
      <c r="A19" s="7" t="s">
        <v>175</v>
      </c>
      <c r="B19" s="7">
        <v>1511268</v>
      </c>
      <c r="C19" s="7" t="s">
        <v>55</v>
      </c>
      <c r="D19" s="5">
        <f>SUMIF('MB52'!B:B,Tabla311[[#This Row],[Codigo]],'MB52'!A:A)</f>
        <v>12542.706</v>
      </c>
    </row>
    <row r="20" spans="1:9" s="1" customFormat="1">
      <c r="A20" s="7" t="s">
        <v>165</v>
      </c>
      <c r="B20" s="7">
        <v>1515639</v>
      </c>
      <c r="C20" s="7" t="s">
        <v>56</v>
      </c>
      <c r="D20" s="5">
        <f>SUMIF('MB52'!B:B,Tabla311[[#This Row],[Codigo]],'MB52'!A:A)</f>
        <v>0</v>
      </c>
      <c r="G20" s="47" t="s">
        <v>20</v>
      </c>
      <c r="H20" s="47" t="s">
        <v>29</v>
      </c>
      <c r="I20" s="47" t="s">
        <v>30</v>
      </c>
    </row>
    <row r="21" spans="1:9" s="1" customFormat="1">
      <c r="A21" s="7" t="s">
        <v>173</v>
      </c>
      <c r="B21" s="7">
        <v>1511463</v>
      </c>
      <c r="C21" s="7" t="s">
        <v>57</v>
      </c>
      <c r="D21" s="5">
        <f>SUMIF('MB52'!B:B,Tabla311[[#This Row],[Codigo]],'MB52'!A:A)</f>
        <v>0</v>
      </c>
      <c r="G21" s="48">
        <v>1509811</v>
      </c>
      <c r="H21" s="47" t="s">
        <v>380</v>
      </c>
      <c r="I21" s="116">
        <f>SUMIF('MB52'!B:B,'Tablas Inv Global RIASA'!G21,'MB52'!A:A)</f>
        <v>1315</v>
      </c>
    </row>
    <row r="22" spans="1:9" s="1" customFormat="1">
      <c r="A22" s="7" t="s">
        <v>175</v>
      </c>
      <c r="B22" s="7">
        <v>1512415</v>
      </c>
      <c r="C22" s="7" t="s">
        <v>58</v>
      </c>
      <c r="D22" s="5">
        <f>SUMIF('MB52'!B:B,Tabla311[[#This Row],[Codigo]],'MB52'!A:A)</f>
        <v>0</v>
      </c>
      <c r="G22" s="48">
        <v>1509880</v>
      </c>
      <c r="H22" s="47" t="s">
        <v>382</v>
      </c>
      <c r="I22" s="116">
        <f>SUMIF('MB52'!B:B,'Tablas Inv Global RIASA'!G22,'MB52'!A:A)</f>
        <v>24713</v>
      </c>
    </row>
    <row r="23" spans="1:9" s="1" customFormat="1">
      <c r="A23" s="7" t="s">
        <v>175</v>
      </c>
      <c r="B23" s="7">
        <v>1512424</v>
      </c>
      <c r="C23" s="7" t="s">
        <v>59</v>
      </c>
      <c r="D23" s="5">
        <f>SUMIF('MB52'!B:B,Tabla311[[#This Row],[Codigo]],'MB52'!A:A)</f>
        <v>0</v>
      </c>
      <c r="G23" s="48">
        <v>1511276</v>
      </c>
      <c r="H23" s="47" t="s">
        <v>387</v>
      </c>
      <c r="I23" s="116">
        <f>SUMIF('MB52'!B:B,'Tablas Inv Global RIASA'!G23,'MB52'!A:A)</f>
        <v>0</v>
      </c>
    </row>
    <row r="24" spans="1:9" s="1" customFormat="1">
      <c r="A24" s="18" t="s">
        <v>171</v>
      </c>
      <c r="B24" s="7">
        <v>1513057</v>
      </c>
      <c r="C24" s="7" t="s">
        <v>61</v>
      </c>
      <c r="D24" s="5">
        <f>SUMIF('MB52'!B:B,Tabla311[[#This Row],[Codigo]],'MB52'!A:A)</f>
        <v>6167</v>
      </c>
      <c r="G24" s="48">
        <v>1525112</v>
      </c>
      <c r="H24" s="47" t="s">
        <v>425</v>
      </c>
      <c r="I24" s="116">
        <f>SUMIF('MB52'!B:B,'Tablas Inv Global RIASA'!G24,'MB52'!A:A)</f>
        <v>1674</v>
      </c>
    </row>
    <row r="25" spans="1:9" s="1" customFormat="1">
      <c r="A25" s="7" t="s">
        <v>165</v>
      </c>
      <c r="B25" s="7">
        <v>1514619</v>
      </c>
      <c r="C25" s="7" t="s">
        <v>62</v>
      </c>
      <c r="D25" s="5">
        <f>SUMIF('MB52'!B:B,Tabla311[[#This Row],[Codigo]],'MB52'!A:A)</f>
        <v>0</v>
      </c>
      <c r="G25" s="48">
        <v>1525114</v>
      </c>
      <c r="H25" s="47" t="s">
        <v>426</v>
      </c>
      <c r="I25" s="116">
        <f>SUMIF('MB52'!B:B,'Tablas Inv Global RIASA'!G25,'MB52'!A:A)</f>
        <v>1426</v>
      </c>
    </row>
    <row r="26" spans="1:9" s="1" customFormat="1">
      <c r="A26" s="7" t="s">
        <v>165</v>
      </c>
      <c r="B26" s="7">
        <v>1515637</v>
      </c>
      <c r="C26" s="7" t="s">
        <v>63</v>
      </c>
      <c r="D26" s="5">
        <f>SUMIF('MB52'!B:B,Tabla311[[#This Row],[Codigo]],'MB52'!A:A)</f>
        <v>0</v>
      </c>
      <c r="G26" s="48">
        <v>1525115</v>
      </c>
      <c r="H26" s="47" t="s">
        <v>427</v>
      </c>
      <c r="I26" s="116">
        <f>SUMIF('MB52'!B:B,'Tablas Inv Global RIASA'!G26,'MB52'!A:A)</f>
        <v>0</v>
      </c>
    </row>
    <row r="27" spans="1:9" s="1" customFormat="1">
      <c r="A27" s="7" t="s">
        <v>165</v>
      </c>
      <c r="B27" s="7">
        <v>1515638</v>
      </c>
      <c r="C27" s="7" t="s">
        <v>64</v>
      </c>
      <c r="D27" s="5">
        <f>SUMIF('MB52'!B:B,Tabla311[[#This Row],[Codigo]],'MB52'!A:A)</f>
        <v>0</v>
      </c>
      <c r="G27" s="48">
        <v>1525116</v>
      </c>
      <c r="H27" s="47" t="s">
        <v>428</v>
      </c>
      <c r="I27" s="116">
        <f>SUMIF('MB52'!B:B,'Tablas Inv Global RIASA'!G27,'MB52'!A:A)</f>
        <v>929</v>
      </c>
    </row>
    <row r="28" spans="1:9" s="1" customFormat="1">
      <c r="A28" s="7" t="s">
        <v>164</v>
      </c>
      <c r="B28" s="7">
        <v>1525434</v>
      </c>
      <c r="C28" s="7" t="s">
        <v>65</v>
      </c>
      <c r="D28" s="5">
        <f>SUMIF('MB52'!B:B,Tabla311[[#This Row],[Codigo]],'MB52'!A:A)</f>
        <v>0</v>
      </c>
    </row>
    <row r="29" spans="1:9" s="1" customFormat="1">
      <c r="A29" s="7" t="s">
        <v>164</v>
      </c>
      <c r="B29" s="7">
        <v>1525435</v>
      </c>
      <c r="C29" s="7" t="s">
        <v>66</v>
      </c>
      <c r="D29" s="5">
        <f>SUMIF('MB52'!B:B,Tabla311[[#This Row],[Codigo]],'MB52'!A:A)</f>
        <v>0</v>
      </c>
    </row>
    <row r="30" spans="1:9" s="1" customFormat="1">
      <c r="A30" s="7" t="s">
        <v>163</v>
      </c>
      <c r="B30" s="7">
        <v>1530853</v>
      </c>
      <c r="C30" s="7" t="s">
        <v>200</v>
      </c>
      <c r="D30" s="5">
        <f>SUMIF('MB52'!B:B,Tabla311[[#This Row],[Codigo]],'MB52'!A:A)</f>
        <v>0</v>
      </c>
      <c r="G30" s="121" t="s">
        <v>28</v>
      </c>
      <c r="H30" s="121" t="s">
        <v>29</v>
      </c>
      <c r="I30" s="121" t="s">
        <v>68</v>
      </c>
    </row>
    <row r="31" spans="1:9" s="1" customFormat="1">
      <c r="A31" s="7" t="s">
        <v>163</v>
      </c>
      <c r="B31" s="7">
        <v>1530857</v>
      </c>
      <c r="C31" s="7" t="s">
        <v>201</v>
      </c>
      <c r="D31" s="5">
        <f>SUMIF('MB52'!B:B,Tabla311[[#This Row],[Codigo]],'MB52'!A:A)</f>
        <v>636071</v>
      </c>
      <c r="G31" s="118">
        <v>1530788</v>
      </c>
      <c r="H31" s="119" t="s">
        <v>445</v>
      </c>
      <c r="I31" s="120">
        <f>SUMIF('MB52'!B:B,Tabla19[[#This Row],[Código]],'MB52'!A:A)</f>
        <v>0</v>
      </c>
    </row>
    <row r="32" spans="1:9" s="1" customFormat="1">
      <c r="A32" s="7" t="s">
        <v>164</v>
      </c>
      <c r="B32" s="7">
        <v>1525436</v>
      </c>
      <c r="C32" s="7" t="s">
        <v>67</v>
      </c>
      <c r="D32" s="5">
        <f>SUMIF('MB52'!B:B,Tabla311[[#This Row],[Codigo]],'MB52'!A:A)</f>
        <v>0</v>
      </c>
      <c r="G32" s="118">
        <v>1530789</v>
      </c>
      <c r="H32" s="119" t="s">
        <v>446</v>
      </c>
      <c r="I32" s="120">
        <f>SUMIF('MB52'!B:B,Tabla19[[#This Row],[Código]],'MB52'!A:A)</f>
        <v>0</v>
      </c>
    </row>
    <row r="33" spans="2:9" s="1" customFormat="1">
      <c r="B33" s="2"/>
      <c r="C33" s="2"/>
      <c r="D33" s="2"/>
      <c r="G33" s="118">
        <v>1530790</v>
      </c>
      <c r="H33" s="119" t="s">
        <v>447</v>
      </c>
      <c r="I33" s="120">
        <f>SUMIF('MB52'!B:B,Tabla19[[#This Row],[Código]],'MB52'!A:A)</f>
        <v>0</v>
      </c>
    </row>
    <row r="34" spans="2:9" s="1" customFormat="1">
      <c r="B34" s="2"/>
      <c r="C34" s="2"/>
      <c r="D34" s="2"/>
      <c r="G34" s="118">
        <v>1530791</v>
      </c>
      <c r="H34" s="119" t="s">
        <v>448</v>
      </c>
      <c r="I34" s="120">
        <f>SUMIF('MB52'!B:B,Tabla19[[#This Row],[Código]],'MB52'!A:A)</f>
        <v>0</v>
      </c>
    </row>
    <row r="35" spans="2:9" s="1" customFormat="1">
      <c r="B35" s="2"/>
      <c r="C35" s="2"/>
      <c r="D35" s="2"/>
      <c r="G35" s="118">
        <v>1530792</v>
      </c>
      <c r="H35" s="119" t="s">
        <v>7549</v>
      </c>
      <c r="I35" s="120">
        <f>SUMIF('MB52'!B:B,Tabla19[[#This Row],[Código]],'MB52'!A:A)</f>
        <v>0</v>
      </c>
    </row>
    <row r="36" spans="2:9" s="1" customFormat="1">
      <c r="B36" s="2"/>
      <c r="C36" s="2"/>
      <c r="D36" s="2"/>
    </row>
    <row r="37" spans="2:9" s="1" customFormat="1">
      <c r="B37" s="21" t="s">
        <v>20</v>
      </c>
      <c r="C37" s="21" t="s">
        <v>21</v>
      </c>
      <c r="D37" s="21" t="s">
        <v>68</v>
      </c>
    </row>
    <row r="38" spans="2:9" s="1" customFormat="1">
      <c r="B38" s="22">
        <v>1509868</v>
      </c>
      <c r="C38" s="22" t="s">
        <v>104</v>
      </c>
      <c r="D38" s="23">
        <f>SUMIF('MB52'!B:B,Tabla412[[#This Row],[Codigo]],'MB52'!A:A)</f>
        <v>45385.707999999999</v>
      </c>
    </row>
    <row r="39" spans="2:9" s="1" customFormat="1">
      <c r="B39" s="24">
        <v>1509878</v>
      </c>
      <c r="C39" s="22" t="s">
        <v>105</v>
      </c>
      <c r="D39" s="23">
        <f>SUMIF('MB52'!B:B,Tabla412[[#This Row],[Codigo]],'MB52'!A:A)</f>
        <v>154812</v>
      </c>
    </row>
    <row r="40" spans="2:9" s="1" customFormat="1">
      <c r="B40" s="25">
        <v>1528814</v>
      </c>
      <c r="C40" s="22" t="s">
        <v>107</v>
      </c>
      <c r="D40" s="23">
        <f>SUMIF('MB52'!B:B,Tabla412[[#This Row],[Codigo]],'MB52'!A:A)</f>
        <v>0</v>
      </c>
    </row>
    <row r="41" spans="2:9" s="1" customFormat="1">
      <c r="B41" s="24">
        <v>1530858</v>
      </c>
      <c r="C41" s="24" t="s">
        <v>202</v>
      </c>
      <c r="D41" s="23">
        <f>SUMIF('MB52'!B:B,Tabla412[[#This Row],[Codigo]],'MB52'!A:A)</f>
        <v>66192</v>
      </c>
    </row>
    <row r="42" spans="2:9" s="1" customFormat="1">
      <c r="B42" s="24">
        <v>1530884</v>
      </c>
      <c r="C42" s="24" t="s">
        <v>195</v>
      </c>
      <c r="D42" s="23">
        <f>SUMIF('MB52'!B:B,Tabla412[[#This Row],[Codigo]],'MB52'!A:A)</f>
        <v>0</v>
      </c>
    </row>
    <row r="43" spans="2:9" s="1" customFormat="1">
      <c r="B43" s="22">
        <v>1509874</v>
      </c>
      <c r="C43" s="22" t="s">
        <v>106</v>
      </c>
      <c r="D43" s="23">
        <f>SUMIF('MB52'!B:B,Tabla412[[#This Row],[Codigo]],'MB52'!A:A)</f>
        <v>197191.16</v>
      </c>
    </row>
    <row r="44" spans="2:9" s="1" customFormat="1">
      <c r="B44" s="22">
        <v>1511273</v>
      </c>
      <c r="C44" s="22" t="s">
        <v>108</v>
      </c>
      <c r="D44" s="23">
        <f>SUMIF('MB52'!B:B,Tabla412[[#This Row],[Codigo]],'MB52'!A:A)</f>
        <v>20011.894</v>
      </c>
    </row>
    <row r="45" spans="2:9" s="1" customFormat="1">
      <c r="B45" s="22">
        <v>1530890</v>
      </c>
      <c r="C45" s="22" t="s">
        <v>184</v>
      </c>
      <c r="D45" s="23">
        <f>SUMIF('MB52'!B:B,Tabla412[[#This Row],[Codigo]],'MB52'!A:A)</f>
        <v>19712.627</v>
      </c>
    </row>
    <row r="46" spans="2:9" s="1" customFormat="1">
      <c r="B46" s="24">
        <v>1508480</v>
      </c>
      <c r="C46" s="22" t="s">
        <v>109</v>
      </c>
      <c r="D46" s="23">
        <f>SUMIF('MB52'!B:B,Tabla412[[#This Row],[Codigo]],'MB52'!A:A)</f>
        <v>147285.698</v>
      </c>
    </row>
    <row r="47" spans="2:9" s="1" customFormat="1">
      <c r="B47" s="2"/>
      <c r="C47" s="2"/>
      <c r="D47" s="2"/>
    </row>
    <row r="48" spans="2:9" s="1" customFormat="1">
      <c r="B48" s="21" t="s">
        <v>20</v>
      </c>
      <c r="C48" s="21" t="s">
        <v>21</v>
      </c>
      <c r="D48" s="21" t="s">
        <v>68</v>
      </c>
    </row>
    <row r="49" spans="2:4" s="1" customFormat="1">
      <c r="B49" s="24">
        <v>1509865</v>
      </c>
      <c r="C49" s="24" t="s">
        <v>96</v>
      </c>
      <c r="D49" s="23">
        <f>SUMIF('MB52'!B:B,Tabla513[[#This Row],[Codigo]],'MB52'!A:A)</f>
        <v>193602.99</v>
      </c>
    </row>
    <row r="50" spans="2:4" s="1" customFormat="1">
      <c r="B50" s="24">
        <v>1509870</v>
      </c>
      <c r="C50" s="24" t="s">
        <v>97</v>
      </c>
      <c r="D50" s="23">
        <f>SUMIF('MB52'!B:B,Tabla513[[#This Row],[Codigo]],'MB52'!A:A)</f>
        <v>576860.027</v>
      </c>
    </row>
    <row r="51" spans="2:4" s="1" customFormat="1">
      <c r="B51" s="24">
        <v>1511271</v>
      </c>
      <c r="C51" s="24" t="s">
        <v>98</v>
      </c>
      <c r="D51" s="23">
        <f>SUMIF('MB52'!B:B,Tabla513[[#This Row],[Codigo]],'MB52'!A:A)</f>
        <v>250183.97</v>
      </c>
    </row>
    <row r="52" spans="2:4" s="1" customFormat="1">
      <c r="B52" s="24">
        <v>1530855</v>
      </c>
      <c r="C52" s="24" t="s">
        <v>186</v>
      </c>
      <c r="D52" s="23">
        <f>SUMIF('MB52'!B:B,Tabla513[[#This Row],[Codigo]],'MB52'!A:A)</f>
        <v>1402574.24</v>
      </c>
    </row>
    <row r="53" spans="2:4" s="1" customFormat="1">
      <c r="B53" s="24">
        <v>1517603</v>
      </c>
      <c r="C53" s="24" t="s">
        <v>99</v>
      </c>
      <c r="D53" s="23">
        <f>SUMIF('MB52'!B:B,Tabla513[[#This Row],[Codigo]],'MB52'!A:A)</f>
        <v>0</v>
      </c>
    </row>
    <row r="54" spans="2:4" s="1" customFormat="1">
      <c r="B54" s="2"/>
      <c r="C54" s="2"/>
      <c r="D54" s="2"/>
    </row>
    <row r="55" spans="2:4" s="1" customFormat="1">
      <c r="B55" s="21" t="s">
        <v>20</v>
      </c>
      <c r="C55" s="21" t="s">
        <v>21</v>
      </c>
      <c r="D55" s="21" t="s">
        <v>68</v>
      </c>
    </row>
    <row r="56" spans="2:4" s="1" customFormat="1">
      <c r="B56" s="24">
        <v>1509862</v>
      </c>
      <c r="C56" s="24" t="s">
        <v>100</v>
      </c>
      <c r="D56" s="23">
        <f>IFERROR(SUMIF('MB52'!B:B,Tabla614[[#This Row],[Codigo]],'MB52'!A:A),0)</f>
        <v>331336.005</v>
      </c>
    </row>
    <row r="57" spans="2:4" s="1" customFormat="1">
      <c r="B57" s="24">
        <v>1509863</v>
      </c>
      <c r="C57" s="24" t="s">
        <v>101</v>
      </c>
      <c r="D57" s="23">
        <f>IFERROR(SUMIF('MB52'!B:B,Tabla614[[#This Row],[Codigo]],'MB52'!A:A),0)</f>
        <v>135947.09899999999</v>
      </c>
    </row>
    <row r="58" spans="2:4" s="1" customFormat="1">
      <c r="B58" s="24">
        <v>1511275</v>
      </c>
      <c r="C58" s="24" t="s">
        <v>102</v>
      </c>
      <c r="D58" s="23">
        <f>IFERROR(SUMIF('MB52'!B:B,Tabla614[[#This Row],[Codigo]],'MB52'!A:A),0)</f>
        <v>387419.02399999998</v>
      </c>
    </row>
    <row r="59" spans="2:4" s="1" customFormat="1">
      <c r="B59" s="24">
        <v>1530851</v>
      </c>
      <c r="C59" s="24" t="s">
        <v>194</v>
      </c>
      <c r="D59" s="23">
        <f>IFERROR(SUMIF('MB52'!B:B,Tabla614[[#This Row],[Codigo]],'MB52'!A:A),0)</f>
        <v>255608.73800000001</v>
      </c>
    </row>
    <row r="60" spans="2:4" s="1" customFormat="1">
      <c r="B60" s="24">
        <v>1517164</v>
      </c>
      <c r="C60" s="24" t="s">
        <v>103</v>
      </c>
      <c r="D60" s="23">
        <f>IFERROR(SUMIF('MB52'!B:B,Tabla614[[#This Row],[Codigo]],'MB52'!A:A),0)</f>
        <v>0</v>
      </c>
    </row>
    <row r="61" spans="2:4" s="1" customFormat="1">
      <c r="B61" s="130">
        <v>2009697</v>
      </c>
      <c r="C61" s="130" t="s">
        <v>69</v>
      </c>
      <c r="D61" s="155">
        <f>IFERROR(SUMIF('MB52'!B:B,Tabla614[[#This Row],[Codigo]],'MB52'!A:A),0)</f>
        <v>0</v>
      </c>
    </row>
    <row r="62" spans="2:4" s="1" customFormat="1"/>
    <row r="63" spans="2:4" s="1" customFormat="1">
      <c r="B63" s="21" t="s">
        <v>20</v>
      </c>
      <c r="C63" s="21" t="s">
        <v>21</v>
      </c>
      <c r="D63" s="21" t="s">
        <v>68</v>
      </c>
    </row>
    <row r="64" spans="2:4" s="1" customFormat="1">
      <c r="B64" s="24">
        <v>1509867</v>
      </c>
      <c r="C64" s="24" t="s">
        <v>127</v>
      </c>
      <c r="D64" s="23">
        <f>SUMIF('MB52'!B:B,Tabla715[[#This Row],[Codigo]],'MB52'!A:A)</f>
        <v>0</v>
      </c>
    </row>
    <row r="65" spans="1:9" s="1" customFormat="1">
      <c r="B65" s="24">
        <v>1509871</v>
      </c>
      <c r="C65" s="24" t="s">
        <v>128</v>
      </c>
      <c r="D65" s="23">
        <f>SUMIF('MB52'!B:B,Tabla715[[#This Row],[Codigo]],'MB52'!A:A)</f>
        <v>564247.27599999995</v>
      </c>
    </row>
    <row r="66" spans="1:9" s="1" customFormat="1">
      <c r="B66" s="24">
        <v>1530856</v>
      </c>
      <c r="C66" s="24" t="s">
        <v>187</v>
      </c>
      <c r="D66" s="23">
        <f>SUMIF('MB52'!B:B,Tabla715[[#This Row],[Codigo]],'MB52'!A:A)</f>
        <v>1583511.1529999999</v>
      </c>
    </row>
    <row r="67" spans="1:9" s="1" customFormat="1">
      <c r="B67" s="24">
        <v>1511272</v>
      </c>
      <c r="C67" s="24" t="s">
        <v>167</v>
      </c>
      <c r="D67" s="23">
        <f>SUMIF('MB52'!B:B,Tabla715[[#This Row],[Codigo]],'MB52'!A:A)</f>
        <v>238289</v>
      </c>
    </row>
    <row r="68" spans="1:9" s="1" customFormat="1">
      <c r="B68" s="2"/>
      <c r="C68" s="2"/>
      <c r="D68" s="5"/>
    </row>
    <row r="69" spans="1:9" s="1" customFormat="1">
      <c r="B69" s="2"/>
      <c r="C69" s="2"/>
      <c r="D69" s="5"/>
    </row>
    <row r="70" spans="1:9" s="1" customFormat="1">
      <c r="B70" s="2"/>
      <c r="C70" s="2"/>
      <c r="D70" s="5"/>
    </row>
    <row r="71" spans="1:9" s="1" customFormat="1">
      <c r="B71" s="2"/>
      <c r="C71" s="2"/>
      <c r="D71" s="5"/>
    </row>
    <row r="72" spans="1:9" s="1" customFormat="1">
      <c r="B72" s="2"/>
      <c r="C72" s="2"/>
      <c r="D72" s="5"/>
    </row>
    <row r="73" spans="1:9" s="1" customFormat="1">
      <c r="B73" s="2"/>
      <c r="C73" s="2"/>
      <c r="D73" s="2"/>
    </row>
    <row r="74" spans="1:9" s="1" customFormat="1">
      <c r="A74" s="16" t="s">
        <v>39</v>
      </c>
      <c r="B74" s="16" t="s">
        <v>20</v>
      </c>
      <c r="C74" s="16" t="s">
        <v>21</v>
      </c>
      <c r="D74" s="16" t="s">
        <v>68</v>
      </c>
      <c r="E74" s="122" t="s">
        <v>7577</v>
      </c>
      <c r="F74" s="122" t="s">
        <v>7578</v>
      </c>
      <c r="H74" s="95" t="s">
        <v>39</v>
      </c>
      <c r="I74" s="95" t="s">
        <v>7658</v>
      </c>
    </row>
    <row r="75" spans="1:9" s="1" customFormat="1">
      <c r="A75" s="130" t="s">
        <v>7619</v>
      </c>
      <c r="B75" s="130">
        <v>1530843</v>
      </c>
      <c r="C75" s="130" t="s">
        <v>7620</v>
      </c>
      <c r="D75" s="5">
        <f>SUMIF('MB52'!B:B,Tabla816[[#This Row],[Codigo]],'MB52'!A:A)</f>
        <v>6</v>
      </c>
      <c r="E75" s="131">
        <v>4466.666666666667</v>
      </c>
      <c r="F75" s="131">
        <f>IFERROR(Tabla816[[#This Row],[Inventario]]/Tabla816[[#This Row],[Consumo Diario]],0)</f>
        <v>1.3432835820895521E-3</v>
      </c>
      <c r="H75" s="95" t="s">
        <v>7619</v>
      </c>
      <c r="I75" s="95">
        <f>SUMIF(Tabla816[Cliente],H75,Tabla816[Inventario])</f>
        <v>59244</v>
      </c>
    </row>
    <row r="76" spans="1:9" s="1" customFormat="1">
      <c r="A76" s="130" t="s">
        <v>7619</v>
      </c>
      <c r="B76" s="130">
        <v>1530847</v>
      </c>
      <c r="C76" s="130" t="s">
        <v>7621</v>
      </c>
      <c r="D76" s="5">
        <f>SUMIF('MB52'!B:B,Tabla816[[#This Row],[Codigo]],'MB52'!A:A)</f>
        <v>0</v>
      </c>
      <c r="E76" s="131">
        <v>33.333333333333336</v>
      </c>
      <c r="F76" s="131">
        <f>IFERROR(Tabla816[[#This Row],[Inventario]]/Tabla816[[#This Row],[Consumo Diario]],0)</f>
        <v>0</v>
      </c>
      <c r="H76" s="95" t="s">
        <v>7440</v>
      </c>
      <c r="I76" s="95">
        <f>SUMIF(Tabla816[Cliente],H76,Tabla816[Inventario])</f>
        <v>546355.69700000004</v>
      </c>
    </row>
    <row r="77" spans="1:9" s="1" customFormat="1">
      <c r="A77" s="130" t="s">
        <v>7619</v>
      </c>
      <c r="B77" s="130">
        <v>1530849</v>
      </c>
      <c r="C77" s="130" t="s">
        <v>7622</v>
      </c>
      <c r="D77" s="5">
        <f>SUMIF('MB52'!B:B,Tabla816[[#This Row],[Codigo]],'MB52'!A:A)</f>
        <v>18621</v>
      </c>
      <c r="E77" s="131">
        <v>166.66666666666666</v>
      </c>
      <c r="F77" s="131">
        <f>IFERROR(Tabla816[[#This Row],[Inventario]]/Tabla816[[#This Row],[Consumo Diario]],0)</f>
        <v>111.72600000000001</v>
      </c>
      <c r="H77" s="95" t="s">
        <v>7616</v>
      </c>
      <c r="I77" s="95">
        <f>SUMIF(Tabla816[Cliente],H77,Tabla816[Inventario])</f>
        <v>169795.68599999999</v>
      </c>
    </row>
    <row r="78" spans="1:9" s="1" customFormat="1">
      <c r="A78" s="130" t="s">
        <v>7619</v>
      </c>
      <c r="B78" s="130">
        <v>1530845</v>
      </c>
      <c r="C78" s="130" t="s">
        <v>7623</v>
      </c>
      <c r="D78" s="5">
        <f>SUMIF('MB52'!B:B,Tabla816[[#This Row],[Codigo]],'MB52'!A:A)</f>
        <v>38</v>
      </c>
      <c r="E78" s="131">
        <v>9500</v>
      </c>
      <c r="F78" s="131">
        <f>IFERROR(Tabla816[[#This Row],[Inventario]]/Tabla816[[#This Row],[Consumo Diario]],0)</f>
        <v>4.0000000000000001E-3</v>
      </c>
      <c r="H78" s="95" t="s">
        <v>7617</v>
      </c>
      <c r="I78" s="95">
        <f>SUMIF(Tabla816[Cliente],H78,Tabla816[Inventario])</f>
        <v>57093</v>
      </c>
    </row>
    <row r="79" spans="1:9" s="1" customFormat="1">
      <c r="A79" s="130" t="s">
        <v>7619</v>
      </c>
      <c r="B79" s="130">
        <v>1530850</v>
      </c>
      <c r="C79" s="130" t="s">
        <v>7624</v>
      </c>
      <c r="D79" s="5">
        <f>SUMIF('MB52'!B:B,Tabla816[[#This Row],[Codigo]],'MB52'!A:A)</f>
        <v>0</v>
      </c>
      <c r="E79" s="131">
        <v>31733.333333333332</v>
      </c>
      <c r="F79" s="131">
        <f>IFERROR(Tabla816[[#This Row],[Inventario]]/Tabla816[[#This Row],[Consumo Diario]],0)</f>
        <v>0</v>
      </c>
      <c r="H79" s="95" t="s">
        <v>7618</v>
      </c>
      <c r="I79" s="95">
        <f>SUMIF(Tabla816[Cliente],H79,Tabla816[Inventario])</f>
        <v>60031.043000000005</v>
      </c>
    </row>
    <row r="80" spans="1:9" s="1" customFormat="1">
      <c r="A80" s="130" t="s">
        <v>7619</v>
      </c>
      <c r="B80" s="130">
        <v>1530846</v>
      </c>
      <c r="C80" s="130" t="s">
        <v>7625</v>
      </c>
      <c r="D80" s="5">
        <f>SUMIF('MB52'!B:B,Tabla816[[#This Row],[Codigo]],'MB52'!A:A)</f>
        <v>66</v>
      </c>
      <c r="E80" s="131">
        <v>6100</v>
      </c>
      <c r="F80" s="131">
        <f>IFERROR(Tabla816[[#This Row],[Inventario]]/Tabla816[[#This Row],[Consumo Diario]],0)</f>
        <v>1.0819672131147541E-2</v>
      </c>
    </row>
    <row r="81" spans="1:8" s="1" customFormat="1">
      <c r="A81" s="130" t="s">
        <v>7619</v>
      </c>
      <c r="B81" s="130">
        <v>1530848</v>
      </c>
      <c r="C81" s="130" t="s">
        <v>7626</v>
      </c>
      <c r="D81" s="5">
        <f>SUMIF('MB52'!B:B,Tabla816[[#This Row],[Codigo]],'MB52'!A:A)</f>
        <v>40513</v>
      </c>
      <c r="E81" s="131">
        <v>8200</v>
      </c>
      <c r="F81" s="131">
        <f>IFERROR(Tabla816[[#This Row],[Inventario]]/Tabla816[[#This Row],[Consumo Diario]],0)</f>
        <v>4.9406097560975608</v>
      </c>
    </row>
    <row r="82" spans="1:8" s="1" customFormat="1">
      <c r="A82" s="130" t="s">
        <v>7619</v>
      </c>
      <c r="B82" s="130">
        <v>1530844</v>
      </c>
      <c r="C82" s="130" t="s">
        <v>7627</v>
      </c>
      <c r="D82" s="5">
        <f>SUMIF('MB52'!B:B,Tabla816[[#This Row],[Codigo]],'MB52'!A:A)</f>
        <v>0</v>
      </c>
      <c r="E82" s="131">
        <v>733.33333333333337</v>
      </c>
      <c r="F82" s="131">
        <f>IFERROR(Tabla816[[#This Row],[Inventario]]/Tabla816[[#This Row],[Consumo Diario]],0)</f>
        <v>0</v>
      </c>
      <c r="H82" s="125" t="s">
        <v>7659</v>
      </c>
    </row>
    <row r="83" spans="1:8" s="1" customFormat="1">
      <c r="A83" s="130" t="s">
        <v>7440</v>
      </c>
      <c r="B83" s="130">
        <v>1528215</v>
      </c>
      <c r="C83" s="130" t="s">
        <v>7628</v>
      </c>
      <c r="D83" s="5">
        <f>SUMIF('MB52'!B:B,Tabla816[[#This Row],[Codigo]],'MB52'!A:A)</f>
        <v>13935.308999999999</v>
      </c>
      <c r="E83" s="131">
        <v>2433.3333333333335</v>
      </c>
      <c r="F83" s="131">
        <f>IFERROR(Tabla816[[#This Row],[Inventario]]/Tabla816[[#This Row],[Consumo Diario]],0)</f>
        <v>5.7268393150684922</v>
      </c>
      <c r="H83" s="126">
        <f>(SUM(Tabla23[Cant])/175000)</f>
        <v>5.100111005714286</v>
      </c>
    </row>
    <row r="84" spans="1:8" s="1" customFormat="1">
      <c r="A84" s="130" t="s">
        <v>7440</v>
      </c>
      <c r="B84" s="130">
        <v>1513608</v>
      </c>
      <c r="C84" s="130" t="s">
        <v>7629</v>
      </c>
      <c r="D84" s="5">
        <f>SUMIF('MB52'!B:B,Tabla816[[#This Row],[Codigo]],'MB52'!A:A)</f>
        <v>31406</v>
      </c>
      <c r="E84" s="131">
        <v>33.333333333333336</v>
      </c>
      <c r="F84" s="131">
        <f>IFERROR(Tabla816[[#This Row],[Inventario]]/Tabla816[[#This Row],[Consumo Diario]],0)</f>
        <v>942.18</v>
      </c>
    </row>
    <row r="85" spans="1:8" s="1" customFormat="1">
      <c r="A85" s="130" t="s">
        <v>7440</v>
      </c>
      <c r="B85" s="130">
        <v>1514567</v>
      </c>
      <c r="C85" s="130" t="s">
        <v>7630</v>
      </c>
      <c r="D85" s="5">
        <f>SUMIF('MB52'!B:B,Tabla816[[#This Row],[Codigo]],'MB52'!A:A)</f>
        <v>78019.19</v>
      </c>
      <c r="E85" s="131">
        <v>100</v>
      </c>
      <c r="F85" s="131">
        <f>IFERROR(Tabla816[[#This Row],[Inventario]]/Tabla816[[#This Row],[Consumo Diario]],0)</f>
        <v>780.19190000000003</v>
      </c>
    </row>
    <row r="86" spans="1:8" s="1" customFormat="1">
      <c r="A86" s="130" t="s">
        <v>7440</v>
      </c>
      <c r="B86" s="130">
        <v>1508072</v>
      </c>
      <c r="C86" s="130" t="s">
        <v>7631</v>
      </c>
      <c r="D86" s="5">
        <f>SUMIF('MB52'!B:B,Tabla816[[#This Row],[Codigo]],'MB52'!A:A)</f>
        <v>140190.78399999999</v>
      </c>
      <c r="E86" s="131">
        <v>5200</v>
      </c>
      <c r="F86" s="131">
        <f>IFERROR(Tabla816[[#This Row],[Inventario]]/Tabla816[[#This Row],[Consumo Diario]],0)</f>
        <v>26.95976615384615</v>
      </c>
    </row>
    <row r="87" spans="1:8" s="1" customFormat="1">
      <c r="A87" s="130" t="s">
        <v>7440</v>
      </c>
      <c r="B87" s="130">
        <v>1508006</v>
      </c>
      <c r="C87" s="130" t="s">
        <v>7632</v>
      </c>
      <c r="D87" s="5">
        <f>SUMIF('MB52'!B:B,Tabla816[[#This Row],[Codigo]],'MB52'!A:A)</f>
        <v>56712.01</v>
      </c>
      <c r="E87" s="131">
        <v>17366.666666666668</v>
      </c>
      <c r="F87" s="131">
        <f>IFERROR(Tabla816[[#This Row],[Inventario]]/Tabla816[[#This Row],[Consumo Diario]],0)</f>
        <v>3.2655667946257196</v>
      </c>
    </row>
    <row r="88" spans="1:8" s="1" customFormat="1">
      <c r="A88" s="130" t="s">
        <v>7440</v>
      </c>
      <c r="B88" s="130">
        <v>1507953</v>
      </c>
      <c r="C88" s="130" t="s">
        <v>7633</v>
      </c>
      <c r="D88" s="5">
        <f>SUMIF('MB52'!B:B,Tabla816[[#This Row],[Codigo]],'MB52'!A:A)</f>
        <v>58193.167000000001</v>
      </c>
      <c r="E88" s="131">
        <v>3333.3333333333335</v>
      </c>
      <c r="F88" s="131">
        <f>IFERROR(Tabla816[[#This Row],[Inventario]]/Tabla816[[#This Row],[Consumo Diario]],0)</f>
        <v>17.457950099999998</v>
      </c>
    </row>
    <row r="89" spans="1:8" s="1" customFormat="1">
      <c r="A89" s="130" t="s">
        <v>7440</v>
      </c>
      <c r="B89" s="130">
        <v>1508083</v>
      </c>
      <c r="C89" s="130" t="s">
        <v>7634</v>
      </c>
      <c r="D89" s="5">
        <f>SUMIF('MB52'!B:B,Tabla816[[#This Row],[Codigo]],'MB52'!A:A)</f>
        <v>71743.687000000005</v>
      </c>
      <c r="E89" s="131">
        <v>4500</v>
      </c>
      <c r="F89" s="131">
        <f>IFERROR(Tabla816[[#This Row],[Inventario]]/Tabla816[[#This Row],[Consumo Diario]],0)</f>
        <v>15.943041555555556</v>
      </c>
    </row>
    <row r="90" spans="1:8" s="1" customFormat="1">
      <c r="A90" s="130" t="s">
        <v>7440</v>
      </c>
      <c r="B90" s="130">
        <v>1508061</v>
      </c>
      <c r="C90" s="130" t="s">
        <v>7635</v>
      </c>
      <c r="D90" s="5">
        <f>SUMIF('MB52'!B:B,Tabla816[[#This Row],[Codigo]],'MB52'!A:A)</f>
        <v>1603.912</v>
      </c>
      <c r="E90" s="131">
        <v>400</v>
      </c>
      <c r="F90" s="131">
        <f>IFERROR(Tabla816[[#This Row],[Inventario]]/Tabla816[[#This Row],[Consumo Diario]],0)</f>
        <v>4.0097800000000001</v>
      </c>
    </row>
    <row r="91" spans="1:8" s="1" customFormat="1">
      <c r="A91" s="130" t="s">
        <v>7440</v>
      </c>
      <c r="B91" s="130">
        <v>1513607</v>
      </c>
      <c r="C91" s="130" t="s">
        <v>7636</v>
      </c>
      <c r="D91" s="5">
        <f>SUMIF('MB52'!B:B,Tabla816[[#This Row],[Codigo]],'MB52'!A:A)</f>
        <v>94551.638000000006</v>
      </c>
      <c r="E91" s="131">
        <v>0</v>
      </c>
      <c r="F91" s="131">
        <f>IFERROR(Tabla816[[#This Row],[Inventario]]/Tabla816[[#This Row],[Consumo Diario]],0)</f>
        <v>0</v>
      </c>
    </row>
    <row r="92" spans="1:8" s="1" customFormat="1">
      <c r="A92" s="130" t="s">
        <v>7440</v>
      </c>
      <c r="B92" s="130">
        <v>1530217</v>
      </c>
      <c r="C92" s="130" t="s">
        <v>7637</v>
      </c>
      <c r="D92" s="5">
        <f>SUMIF('MB52'!B:B,Tabla816[[#This Row],[Codigo]],'MB52'!A:A)</f>
        <v>0</v>
      </c>
      <c r="E92" s="131">
        <v>0</v>
      </c>
      <c r="F92" s="131">
        <f>IFERROR(Tabla816[[#This Row],[Inventario]]/Tabla816[[#This Row],[Consumo Diario]],0)</f>
        <v>0</v>
      </c>
    </row>
    <row r="93" spans="1:8" s="1" customFormat="1">
      <c r="A93" s="130" t="s">
        <v>7616</v>
      </c>
      <c r="B93" s="130">
        <v>1514172</v>
      </c>
      <c r="C93" s="130" t="s">
        <v>7638</v>
      </c>
      <c r="D93" s="5">
        <f>SUMIF('MB52'!B:B,Tabla816[[#This Row],[Codigo]],'MB52'!A:A)</f>
        <v>0</v>
      </c>
      <c r="E93" s="131">
        <v>0</v>
      </c>
      <c r="F93" s="131">
        <f>IFERROR(Tabla816[[#This Row],[Inventario]]/Tabla816[[#This Row],[Consumo Diario]],0)</f>
        <v>0</v>
      </c>
    </row>
    <row r="94" spans="1:8" s="1" customFormat="1">
      <c r="A94" s="130" t="s">
        <v>7616</v>
      </c>
      <c r="B94" s="130">
        <v>1514960</v>
      </c>
      <c r="C94" s="130" t="s">
        <v>7639</v>
      </c>
      <c r="D94" s="5">
        <f>SUMIF('MB52'!B:B,Tabla816[[#This Row],[Codigo]],'MB52'!A:A)</f>
        <v>5493.7759999999998</v>
      </c>
      <c r="E94" s="131">
        <v>133.33333333333334</v>
      </c>
      <c r="F94" s="131">
        <f>IFERROR(Tabla816[[#This Row],[Inventario]]/Tabla816[[#This Row],[Consumo Diario]],0)</f>
        <v>41.203319999999998</v>
      </c>
    </row>
    <row r="95" spans="1:8" s="1" customFormat="1">
      <c r="A95" s="130" t="s">
        <v>7616</v>
      </c>
      <c r="B95" s="130">
        <v>1514170</v>
      </c>
      <c r="C95" s="130" t="s">
        <v>7640</v>
      </c>
      <c r="D95" s="5">
        <f>SUMIF('MB52'!B:B,Tabla816[[#This Row],[Codigo]],'MB52'!A:A)</f>
        <v>65736.926000000007</v>
      </c>
      <c r="E95" s="131">
        <v>12133.333333333334</v>
      </c>
      <c r="F95" s="131">
        <f>IFERROR(Tabla816[[#This Row],[Inventario]]/Tabla816[[#This Row],[Consumo Diario]],0)</f>
        <v>5.4178785164835164</v>
      </c>
    </row>
    <row r="96" spans="1:8" s="1" customFormat="1">
      <c r="A96" s="130" t="s">
        <v>7616</v>
      </c>
      <c r="B96" s="130">
        <v>1514169</v>
      </c>
      <c r="C96" s="130" t="s">
        <v>7641</v>
      </c>
      <c r="D96" s="5">
        <f>SUMIF('MB52'!B:B,Tabla816[[#This Row],[Codigo]],'MB52'!A:A)</f>
        <v>50865.555999999997</v>
      </c>
      <c r="E96" s="131">
        <v>27166.666666666668</v>
      </c>
      <c r="F96" s="131">
        <f>IFERROR(Tabla816[[#This Row],[Inventario]]/Tabla816[[#This Row],[Consumo Diario]],0)</f>
        <v>1.8723517546012267</v>
      </c>
    </row>
    <row r="97" spans="1:6" s="1" customFormat="1">
      <c r="A97" s="130" t="s">
        <v>7616</v>
      </c>
      <c r="B97" s="130">
        <v>1514173</v>
      </c>
      <c r="C97" s="130" t="s">
        <v>7642</v>
      </c>
      <c r="D97" s="5">
        <f>SUMIF('MB52'!B:B,Tabla816[[#This Row],[Codigo]],'MB52'!A:A)</f>
        <v>40540.324000000001</v>
      </c>
      <c r="E97" s="131">
        <v>7600</v>
      </c>
      <c r="F97" s="131">
        <f>IFERROR(Tabla816[[#This Row],[Inventario]]/Tabla816[[#This Row],[Consumo Diario]],0)</f>
        <v>5.3342531578947368</v>
      </c>
    </row>
    <row r="98" spans="1:6" s="1" customFormat="1">
      <c r="A98" s="130" t="s">
        <v>7616</v>
      </c>
      <c r="B98" s="130">
        <v>1514171</v>
      </c>
      <c r="C98" s="130" t="s">
        <v>7643</v>
      </c>
      <c r="D98" s="5">
        <f>SUMIF('MB52'!B:B,Tabla816[[#This Row],[Codigo]],'MB52'!A:A)</f>
        <v>7159.1040000000003</v>
      </c>
      <c r="E98" s="131">
        <v>7433.333333333333</v>
      </c>
      <c r="F98" s="131">
        <f>IFERROR(Tabla816[[#This Row],[Inventario]]/Tabla816[[#This Row],[Consumo Diario]],0)</f>
        <v>0.96310816143497768</v>
      </c>
    </row>
    <row r="99" spans="1:6" s="1" customFormat="1">
      <c r="A99" s="130" t="s">
        <v>7616</v>
      </c>
      <c r="B99" s="130">
        <v>1514174</v>
      </c>
      <c r="C99" s="130" t="s">
        <v>7644</v>
      </c>
      <c r="D99" s="5">
        <f>SUMIF('MB52'!B:B,Tabla816[[#This Row],[Codigo]],'MB52'!A:A)</f>
        <v>0</v>
      </c>
      <c r="E99" s="131">
        <v>433.33333333333331</v>
      </c>
      <c r="F99" s="131">
        <f>IFERROR(Tabla816[[#This Row],[Inventario]]/Tabla816[[#This Row],[Consumo Diario]],0)</f>
        <v>0</v>
      </c>
    </row>
    <row r="100" spans="1:6" s="1" customFormat="1">
      <c r="A100" s="130" t="s">
        <v>7617</v>
      </c>
      <c r="B100" s="130">
        <v>1508012</v>
      </c>
      <c r="C100" s="130" t="s">
        <v>7645</v>
      </c>
      <c r="D100" s="5">
        <f>SUMIF('MB52'!B:B,Tabla816[[#This Row],[Codigo]],'MB52'!A:A)</f>
        <v>534</v>
      </c>
      <c r="E100" s="131">
        <v>0</v>
      </c>
      <c r="F100" s="131">
        <f>IFERROR(Tabla816[[#This Row],[Inventario]]/Tabla816[[#This Row],[Consumo Diario]],0)</f>
        <v>0</v>
      </c>
    </row>
    <row r="101" spans="1:6" s="1" customFormat="1">
      <c r="A101" s="130" t="s">
        <v>7617</v>
      </c>
      <c r="B101" s="130">
        <v>1530909</v>
      </c>
      <c r="C101" s="130" t="s">
        <v>7646</v>
      </c>
      <c r="D101" s="5">
        <f>SUMIF('MB52'!B:B,Tabla816[[#This Row],[Codigo]],'MB52'!A:A)</f>
        <v>25566</v>
      </c>
      <c r="E101" s="131">
        <v>0</v>
      </c>
      <c r="F101" s="131">
        <f>IFERROR(Tabla816[[#This Row],[Inventario]]/Tabla816[[#This Row],[Consumo Diario]],0)</f>
        <v>0</v>
      </c>
    </row>
    <row r="102" spans="1:6" s="1" customFormat="1">
      <c r="A102" s="130" t="s">
        <v>7617</v>
      </c>
      <c r="B102" s="130">
        <v>1511204</v>
      </c>
      <c r="C102" s="130" t="s">
        <v>7647</v>
      </c>
      <c r="D102" s="5">
        <f>SUMIF('MB52'!B:B,Tabla816[[#This Row],[Codigo]],'MB52'!A:A)</f>
        <v>13528</v>
      </c>
      <c r="E102" s="131">
        <v>0</v>
      </c>
      <c r="F102" s="131">
        <f>IFERROR(Tabla816[[#This Row],[Inventario]]/Tabla816[[#This Row],[Consumo Diario]],0)</f>
        <v>0</v>
      </c>
    </row>
    <row r="103" spans="1:6" s="1" customFormat="1">
      <c r="A103" s="130" t="s">
        <v>7617</v>
      </c>
      <c r="B103" s="130">
        <v>1511203</v>
      </c>
      <c r="C103" s="130" t="s">
        <v>7648</v>
      </c>
      <c r="D103" s="5">
        <f>SUMIF('MB52'!B:B,Tabla816[[#This Row],[Codigo]],'MB52'!A:A)</f>
        <v>17465</v>
      </c>
      <c r="E103" s="131">
        <v>0</v>
      </c>
      <c r="F103" s="131">
        <f>IFERROR(Tabla816[[#This Row],[Inventario]]/Tabla816[[#This Row],[Consumo Diario]],0)</f>
        <v>0</v>
      </c>
    </row>
    <row r="104" spans="1:6" s="1" customFormat="1">
      <c r="A104" s="130" t="s">
        <v>7617</v>
      </c>
      <c r="B104" s="130">
        <v>1517165</v>
      </c>
      <c r="C104" s="130" t="s">
        <v>7649</v>
      </c>
      <c r="D104" s="5">
        <f>SUMIF('MB52'!B:B,Tabla816[[#This Row],[Codigo]],'MB52'!A:A)</f>
        <v>0</v>
      </c>
      <c r="E104" s="131">
        <v>0</v>
      </c>
      <c r="F104" s="131">
        <f>IFERROR(Tabla816[[#This Row],[Inventario]]/Tabla816[[#This Row],[Consumo Diario]],0)</f>
        <v>0</v>
      </c>
    </row>
    <row r="105" spans="1:6" s="1" customFormat="1">
      <c r="A105" s="130" t="s">
        <v>7617</v>
      </c>
      <c r="B105" s="130">
        <v>1507964</v>
      </c>
      <c r="C105" s="130" t="s">
        <v>7650</v>
      </c>
      <c r="D105" s="5">
        <f>SUMIF('MB52'!B:B,Tabla816[[#This Row],[Codigo]],'MB52'!A:A)</f>
        <v>0</v>
      </c>
      <c r="E105" s="131">
        <v>0</v>
      </c>
      <c r="F105" s="131">
        <f>IFERROR(Tabla816[[#This Row],[Inventario]]/Tabla816[[#This Row],[Consumo Diario]],0)</f>
        <v>0</v>
      </c>
    </row>
    <row r="106" spans="1:6" s="1" customFormat="1">
      <c r="A106" s="130" t="s">
        <v>7617</v>
      </c>
      <c r="B106" s="130">
        <v>1513300</v>
      </c>
      <c r="C106" s="130" t="s">
        <v>7651</v>
      </c>
      <c r="D106" s="5">
        <f>SUMIF('MB52'!B:B,Tabla816[[#This Row],[Codigo]],'MB52'!A:A)</f>
        <v>0</v>
      </c>
      <c r="E106" s="131">
        <v>0</v>
      </c>
      <c r="F106" s="131">
        <f>IFERROR(Tabla816[[#This Row],[Inventario]]/Tabla816[[#This Row],[Consumo Diario]],0)</f>
        <v>0</v>
      </c>
    </row>
    <row r="107" spans="1:6" s="1" customFormat="1">
      <c r="A107" s="130" t="s">
        <v>7617</v>
      </c>
      <c r="B107" s="130">
        <v>1513259</v>
      </c>
      <c r="C107" s="130" t="s">
        <v>7652</v>
      </c>
      <c r="D107" s="5">
        <f>SUMIF('MB52'!B:B,Tabla816[[#This Row],[Codigo]],'MB52'!A:A)</f>
        <v>0</v>
      </c>
      <c r="E107" s="131">
        <v>0</v>
      </c>
      <c r="F107" s="131">
        <f>IFERROR(Tabla816[[#This Row],[Inventario]]/Tabla816[[#This Row],[Consumo Diario]],0)</f>
        <v>0</v>
      </c>
    </row>
    <row r="108" spans="1:6" s="1" customFormat="1">
      <c r="A108" s="130" t="s">
        <v>7617</v>
      </c>
      <c r="B108" s="130">
        <v>1515960</v>
      </c>
      <c r="C108" s="130" t="s">
        <v>7653</v>
      </c>
      <c r="D108" s="5">
        <f>SUMIF('MB52'!B:B,Tabla816[[#This Row],[Codigo]],'MB52'!A:A)</f>
        <v>0</v>
      </c>
      <c r="E108" s="131">
        <v>0</v>
      </c>
      <c r="F108" s="131">
        <f>IFERROR(Tabla816[[#This Row],[Inventario]]/Tabla816[[#This Row],[Consumo Diario]],0)</f>
        <v>0</v>
      </c>
    </row>
    <row r="109" spans="1:6" s="1" customFormat="1">
      <c r="A109" s="130" t="s">
        <v>7617</v>
      </c>
      <c r="B109" s="130">
        <v>1518801</v>
      </c>
      <c r="C109" s="130" t="s">
        <v>7654</v>
      </c>
      <c r="D109" s="5">
        <f>SUMIF('MB52'!B:B,Tabla816[[#This Row],[Codigo]],'MB52'!A:A)</f>
        <v>0</v>
      </c>
      <c r="E109" s="131">
        <v>0</v>
      </c>
      <c r="F109" s="131">
        <f>IFERROR(Tabla816[[#This Row],[Inventario]]/Tabla816[[#This Row],[Consumo Diario]],0)</f>
        <v>0</v>
      </c>
    </row>
    <row r="110" spans="1:6" s="1" customFormat="1">
      <c r="A110" s="130" t="s">
        <v>7618</v>
      </c>
      <c r="B110" s="130">
        <v>1530184</v>
      </c>
      <c r="C110" s="130" t="s">
        <v>7655</v>
      </c>
      <c r="D110" s="5">
        <f>SUMIF('MB52'!B:B,Tabla816[[#This Row],[Codigo]],'MB52'!A:A)</f>
        <v>14202.349</v>
      </c>
      <c r="E110" s="131">
        <v>0</v>
      </c>
      <c r="F110" s="131">
        <f>IFERROR(Tabla816[[#This Row],[Inventario]]/Tabla816[[#This Row],[Consumo Diario]],0)</f>
        <v>0</v>
      </c>
    </row>
    <row r="111" spans="1:6" s="1" customFormat="1">
      <c r="A111" s="130" t="s">
        <v>7618</v>
      </c>
      <c r="B111" s="130">
        <v>1509387</v>
      </c>
      <c r="C111" s="130" t="s">
        <v>7656</v>
      </c>
      <c r="D111" s="5">
        <f>SUMIF('MB52'!B:B,Tabla816[[#This Row],[Codigo]],'MB52'!A:A)</f>
        <v>45828.694000000003</v>
      </c>
      <c r="E111" s="131">
        <v>0</v>
      </c>
      <c r="F111" s="131">
        <f>IFERROR(Tabla816[[#This Row],[Inventario]]/Tabla816[[#This Row],[Consumo Diario]],0)</f>
        <v>0</v>
      </c>
    </row>
    <row r="112" spans="1:6" s="1" customFormat="1">
      <c r="A112" s="130" t="s">
        <v>7618</v>
      </c>
      <c r="B112" s="130">
        <v>1508039</v>
      </c>
      <c r="C112" s="130" t="s">
        <v>7657</v>
      </c>
      <c r="D112" s="5">
        <f>SUMIF('MB52'!B:B,Tabla816[[#This Row],[Codigo]],'MB52'!A:A)</f>
        <v>0</v>
      </c>
      <c r="E112" s="131">
        <v>0</v>
      </c>
      <c r="F112" s="131">
        <f>IFERROR(Tabla816[[#This Row],[Inventario]]/Tabla816[[#This Row],[Consumo Diario]],0)</f>
        <v>0</v>
      </c>
    </row>
    <row r="113" spans="1:9" s="1" customFormat="1">
      <c r="B113" s="2"/>
      <c r="C113" s="2"/>
      <c r="D113" s="2"/>
    </row>
    <row r="114" spans="1:9" s="1" customFormat="1">
      <c r="B114" s="2"/>
      <c r="C114" s="2"/>
      <c r="D114" s="2"/>
    </row>
    <row r="115" spans="1:9" s="1" customFormat="1"/>
    <row r="116" spans="1:9" s="1" customFormat="1"/>
    <row r="117" spans="1:9" s="1" customFormat="1">
      <c r="A117" s="24" t="s">
        <v>209</v>
      </c>
      <c r="B117" s="26" t="s">
        <v>20</v>
      </c>
      <c r="C117" s="26" t="s">
        <v>29</v>
      </c>
      <c r="D117" s="27" t="s">
        <v>30</v>
      </c>
      <c r="H117" s="127" t="s">
        <v>209</v>
      </c>
      <c r="I117" s="127" t="s">
        <v>207</v>
      </c>
    </row>
    <row r="118" spans="1:9" s="1" customFormat="1">
      <c r="A118" s="24" t="s">
        <v>210</v>
      </c>
      <c r="B118" s="24">
        <v>1508142</v>
      </c>
      <c r="C118" s="24" t="s">
        <v>211</v>
      </c>
      <c r="D118" s="23">
        <f>SUMIF('BD Iny'!E:E,Tabla917[[#This Row],[Codigo]],'BD Iny'!G:G)</f>
        <v>6907</v>
      </c>
      <c r="H118" s="128" t="s">
        <v>210</v>
      </c>
      <c r="I118" s="129">
        <f>SUMIF(A:A,Tabla1218[[#This Row],[Familia]],D:D)</f>
        <v>358137</v>
      </c>
    </row>
    <row r="119" spans="1:9" s="1" customFormat="1">
      <c r="A119" s="24" t="s">
        <v>210</v>
      </c>
      <c r="B119" s="24">
        <v>1508153</v>
      </c>
      <c r="C119" s="24" t="s">
        <v>124</v>
      </c>
      <c r="D119" s="23">
        <f>SUMIF('BD Iny'!E:E,Tabla917[[#This Row],[Codigo]],'BD Iny'!G:G)</f>
        <v>11113</v>
      </c>
      <c r="H119" s="128" t="s">
        <v>226</v>
      </c>
      <c r="I119" s="129">
        <f>SUMIF(A:A,Tabla1218[[#This Row],[Familia]],D:D)</f>
        <v>299467</v>
      </c>
    </row>
    <row r="120" spans="1:9" s="1" customFormat="1">
      <c r="A120" s="24" t="s">
        <v>210</v>
      </c>
      <c r="B120" s="24">
        <v>1519230</v>
      </c>
      <c r="C120" s="24" t="s">
        <v>148</v>
      </c>
      <c r="D120" s="23">
        <f>SUMIF('BD Iny'!E:E,Tabla917[[#This Row],[Codigo]],'BD Iny'!G:G)</f>
        <v>4800</v>
      </c>
      <c r="H120" s="128" t="s">
        <v>251</v>
      </c>
      <c r="I120" s="129">
        <f>SUMIF(A:A,Tabla1218[[#This Row],[Familia]],D:D)</f>
        <v>0</v>
      </c>
    </row>
    <row r="121" spans="1:9" s="1" customFormat="1">
      <c r="A121" s="24" t="s">
        <v>210</v>
      </c>
      <c r="B121" s="24">
        <v>1508106</v>
      </c>
      <c r="C121" s="24" t="s">
        <v>212</v>
      </c>
      <c r="D121" s="23">
        <f>SUMIF('BD Iny'!E:E,Tabla917[[#This Row],[Codigo]],'BD Iny'!G:G)</f>
        <v>0</v>
      </c>
    </row>
    <row r="122" spans="1:9" s="1" customFormat="1">
      <c r="A122" s="24" t="s">
        <v>210</v>
      </c>
      <c r="B122" s="24">
        <v>1508120</v>
      </c>
      <c r="C122" s="24" t="s">
        <v>213</v>
      </c>
      <c r="D122" s="23">
        <f>SUMIF('BD Iny'!E:E,Tabla917[[#This Row],[Codigo]],'BD Iny'!G:G)</f>
        <v>14640</v>
      </c>
    </row>
    <row r="123" spans="1:9" s="1" customFormat="1">
      <c r="A123" s="24" t="s">
        <v>210</v>
      </c>
      <c r="B123" s="24">
        <v>1511288</v>
      </c>
      <c r="C123" s="24" t="s">
        <v>214</v>
      </c>
      <c r="D123" s="23">
        <f>SUMIF('BD Iny'!E:E,Tabla917[[#This Row],[Codigo]],'BD Iny'!G:G)</f>
        <v>18534</v>
      </c>
    </row>
    <row r="124" spans="1:9" s="1" customFormat="1">
      <c r="A124" s="24" t="s">
        <v>210</v>
      </c>
      <c r="B124" s="24">
        <v>1508094</v>
      </c>
      <c r="C124" s="24" t="s">
        <v>215</v>
      </c>
      <c r="D124" s="23">
        <f>SUMIF('BD Iny'!E:E,Tabla917[[#This Row],[Codigo]],'BD Iny'!G:G)</f>
        <v>2048</v>
      </c>
    </row>
    <row r="125" spans="1:9" s="1" customFormat="1">
      <c r="A125" s="24" t="s">
        <v>210</v>
      </c>
      <c r="B125" s="24">
        <v>1508175</v>
      </c>
      <c r="C125" s="24" t="s">
        <v>216</v>
      </c>
      <c r="D125" s="23">
        <f>SUMIF('BD Iny'!E:E,Tabla917[[#This Row],[Codigo]],'BD Iny'!G:G)</f>
        <v>15314</v>
      </c>
    </row>
    <row r="126" spans="1:9" s="1" customFormat="1">
      <c r="A126" s="24" t="s">
        <v>210</v>
      </c>
      <c r="B126" s="24">
        <v>1513604</v>
      </c>
      <c r="C126" s="24" t="s">
        <v>131</v>
      </c>
      <c r="D126" s="23">
        <f>SUMIF('BD Iny'!E:E,Tabla917[[#This Row],[Codigo]],'BD Iny'!G:G)</f>
        <v>39648</v>
      </c>
    </row>
    <row r="127" spans="1:9" s="1" customFormat="1">
      <c r="A127" s="24" t="s">
        <v>210</v>
      </c>
      <c r="B127" s="24">
        <v>1508164</v>
      </c>
      <c r="C127" s="24" t="s">
        <v>125</v>
      </c>
      <c r="D127" s="23">
        <f>SUMIF('BD Iny'!E:E,Tabla917[[#This Row],[Codigo]],'BD Iny'!G:G)</f>
        <v>0</v>
      </c>
    </row>
    <row r="128" spans="1:9" s="1" customFormat="1">
      <c r="A128" s="24" t="s">
        <v>210</v>
      </c>
      <c r="B128" s="24">
        <v>1513249</v>
      </c>
      <c r="C128" s="24" t="s">
        <v>130</v>
      </c>
      <c r="D128" s="23">
        <f>SUMIF('BD Iny'!E:E,Tabla917[[#This Row],[Codigo]],'BD Iny'!G:G)</f>
        <v>17896</v>
      </c>
    </row>
    <row r="129" spans="1:4" s="1" customFormat="1">
      <c r="A129" s="24" t="s">
        <v>210</v>
      </c>
      <c r="B129" s="24">
        <v>1508197</v>
      </c>
      <c r="C129" s="24" t="s">
        <v>126</v>
      </c>
      <c r="D129" s="23">
        <f>SUMIF('BD Iny'!E:E,Tabla917[[#This Row],[Codigo]],'BD Iny'!G:G)</f>
        <v>102198</v>
      </c>
    </row>
    <row r="130" spans="1:4" s="1" customFormat="1">
      <c r="A130" s="24" t="s">
        <v>210</v>
      </c>
      <c r="B130" s="24">
        <v>1508112</v>
      </c>
      <c r="C130" s="24" t="s">
        <v>123</v>
      </c>
      <c r="D130" s="23">
        <f>SUMIF('BD Iny'!E:E,Tabla917[[#This Row],[Codigo]],'BD Iny'!G:G)</f>
        <v>1944</v>
      </c>
    </row>
    <row r="131" spans="1:4" s="1" customFormat="1">
      <c r="A131" s="24" t="s">
        <v>210</v>
      </c>
      <c r="B131" s="24">
        <v>1508113</v>
      </c>
      <c r="C131" s="24" t="s">
        <v>217</v>
      </c>
      <c r="D131" s="23">
        <f>SUMIF('BD Iny'!E:E,Tabla917[[#This Row],[Codigo]],'BD Iny'!G:G)</f>
        <v>19126</v>
      </c>
    </row>
    <row r="132" spans="1:4" s="1" customFormat="1">
      <c r="A132" s="24" t="s">
        <v>210</v>
      </c>
      <c r="B132" s="24">
        <v>1508115</v>
      </c>
      <c r="C132" s="24" t="s">
        <v>218</v>
      </c>
      <c r="D132" s="23">
        <f>SUMIF('BD Iny'!E:E,Tabla917[[#This Row],[Codigo]],'BD Iny'!G:G)</f>
        <v>0</v>
      </c>
    </row>
    <row r="133" spans="1:4" s="1" customFormat="1">
      <c r="A133" s="24" t="s">
        <v>210</v>
      </c>
      <c r="B133" s="24">
        <v>1508114</v>
      </c>
      <c r="C133" s="24" t="s">
        <v>219</v>
      </c>
      <c r="D133" s="23">
        <f>SUMIF('BD Iny'!E:E,Tabla917[[#This Row],[Codigo]],'BD Iny'!G:G)</f>
        <v>1728</v>
      </c>
    </row>
    <row r="134" spans="1:4" s="1" customFormat="1">
      <c r="A134" s="24" t="s">
        <v>210</v>
      </c>
      <c r="B134" s="24">
        <v>1512282</v>
      </c>
      <c r="C134" s="24" t="s">
        <v>220</v>
      </c>
      <c r="D134" s="23">
        <f>SUMIF('BD Iny'!E:E,Tabla917[[#This Row],[Codigo]],'BD Iny'!G:G)</f>
        <v>9315</v>
      </c>
    </row>
    <row r="135" spans="1:4" s="1" customFormat="1">
      <c r="A135" s="24" t="s">
        <v>210</v>
      </c>
      <c r="B135" s="24">
        <v>1508117</v>
      </c>
      <c r="C135" s="24" t="s">
        <v>221</v>
      </c>
      <c r="D135" s="23">
        <f>SUMIF('BD Iny'!E:E,Tabla917[[#This Row],[Codigo]],'BD Iny'!G:G)</f>
        <v>6436</v>
      </c>
    </row>
    <row r="136" spans="1:4" s="1" customFormat="1">
      <c r="A136" s="24" t="s">
        <v>210</v>
      </c>
      <c r="B136" s="24">
        <v>1508116</v>
      </c>
      <c r="C136" s="24" t="s">
        <v>222</v>
      </c>
      <c r="D136" s="23">
        <f>SUMIF('BD Iny'!E:E,Tabla917[[#This Row],[Codigo]],'BD Iny'!G:G)</f>
        <v>0</v>
      </c>
    </row>
    <row r="137" spans="1:4" s="1" customFormat="1">
      <c r="A137" s="24" t="s">
        <v>210</v>
      </c>
      <c r="B137" s="24">
        <v>1523321</v>
      </c>
      <c r="C137" s="24" t="s">
        <v>159</v>
      </c>
      <c r="D137" s="23">
        <f>SUMIF('BD Iny'!E:E,Tabla917[[#This Row],[Codigo]],'BD Iny'!G:G)</f>
        <v>8856</v>
      </c>
    </row>
    <row r="138" spans="1:4" s="1" customFormat="1">
      <c r="A138" s="24" t="s">
        <v>210</v>
      </c>
      <c r="B138" s="24">
        <v>1523056</v>
      </c>
      <c r="C138" s="24" t="s">
        <v>223</v>
      </c>
      <c r="D138" s="23">
        <f>SUMIF('BD Iny'!E:E,Tabla917[[#This Row],[Codigo]],'BD Iny'!G:G)</f>
        <v>0</v>
      </c>
    </row>
    <row r="139" spans="1:4" s="1" customFormat="1">
      <c r="A139" s="24" t="s">
        <v>210</v>
      </c>
      <c r="B139" s="24">
        <v>1508186</v>
      </c>
      <c r="C139" s="24" t="s">
        <v>224</v>
      </c>
      <c r="D139" s="23">
        <f>SUMIF('BD Iny'!E:E,Tabla917[[#This Row],[Codigo]],'BD Iny'!G:G)</f>
        <v>0</v>
      </c>
    </row>
    <row r="140" spans="1:4" s="1" customFormat="1">
      <c r="A140" s="24" t="s">
        <v>210</v>
      </c>
      <c r="B140" s="24">
        <v>1520328</v>
      </c>
      <c r="C140" s="24" t="s">
        <v>151</v>
      </c>
      <c r="D140" s="23">
        <f>SUMIF('BD Iny'!E:E,Tabla917[[#This Row],[Codigo]],'BD Iny'!G:G)</f>
        <v>2856</v>
      </c>
    </row>
    <row r="141" spans="1:4" s="1" customFormat="1">
      <c r="A141" s="24" t="s">
        <v>210</v>
      </c>
      <c r="B141" s="24">
        <v>1520330</v>
      </c>
      <c r="C141" s="24" t="s">
        <v>225</v>
      </c>
      <c r="D141" s="23">
        <f>SUMIF('BD Iny'!E:E,Tabla917[[#This Row],[Codigo]],'BD Iny'!G:G)</f>
        <v>0</v>
      </c>
    </row>
    <row r="142" spans="1:4" s="1" customFormat="1">
      <c r="A142" s="24" t="s">
        <v>210</v>
      </c>
      <c r="B142" s="24">
        <v>1520336</v>
      </c>
      <c r="C142" s="24" t="s">
        <v>156</v>
      </c>
      <c r="D142" s="23">
        <f>SUMIF('BD Iny'!E:E,Tabla917[[#This Row],[Codigo]],'BD Iny'!G:G)</f>
        <v>2066</v>
      </c>
    </row>
    <row r="143" spans="1:4" s="1" customFormat="1">
      <c r="A143" s="24" t="s">
        <v>210</v>
      </c>
      <c r="B143" s="24">
        <v>1520337</v>
      </c>
      <c r="C143" s="24" t="s">
        <v>157</v>
      </c>
      <c r="D143" s="23">
        <f>SUMIF('BD Iny'!E:E,Tabla917[[#This Row],[Codigo]],'BD Iny'!G:G)</f>
        <v>62800</v>
      </c>
    </row>
    <row r="144" spans="1:4" s="1" customFormat="1">
      <c r="A144" s="24" t="s">
        <v>210</v>
      </c>
      <c r="B144" s="24">
        <v>1520329</v>
      </c>
      <c r="C144" s="24" t="s">
        <v>152</v>
      </c>
      <c r="D144" s="23">
        <f>SUMIF('BD Iny'!E:E,Tabla917[[#This Row],[Codigo]],'BD Iny'!G:G)</f>
        <v>2520</v>
      </c>
    </row>
    <row r="145" spans="1:4" s="1" customFormat="1">
      <c r="A145" s="24" t="s">
        <v>210</v>
      </c>
      <c r="B145" s="24">
        <v>1520331</v>
      </c>
      <c r="C145" s="24" t="s">
        <v>153</v>
      </c>
      <c r="D145" s="23">
        <f>SUMIF('BD Iny'!E:E,Tabla917[[#This Row],[Codigo]],'BD Iny'!G:G)</f>
        <v>7392</v>
      </c>
    </row>
    <row r="146" spans="1:4" s="1" customFormat="1">
      <c r="A146" s="24" t="s">
        <v>210</v>
      </c>
      <c r="B146" s="24">
        <v>1523054</v>
      </c>
      <c r="C146" s="24" t="s">
        <v>178</v>
      </c>
      <c r="D146" s="23">
        <f>SUMIF('BD Iny'!E:E,Tabla917[[#This Row],[Codigo]],'BD Iny'!G:G)</f>
        <v>0</v>
      </c>
    </row>
    <row r="147" spans="1:4" s="1" customFormat="1">
      <c r="A147" s="24" t="s">
        <v>226</v>
      </c>
      <c r="B147" s="24">
        <v>1516850</v>
      </c>
      <c r="C147" s="24" t="s">
        <v>227</v>
      </c>
      <c r="D147" s="23">
        <f>SUMIF('BD Iny'!E:E,Tabla917[[#This Row],[Codigo]],'BD Iny'!G:G)</f>
        <v>28492</v>
      </c>
    </row>
    <row r="148" spans="1:4" s="1" customFormat="1">
      <c r="A148" s="24" t="s">
        <v>226</v>
      </c>
      <c r="B148" s="24">
        <v>1516853</v>
      </c>
      <c r="C148" s="24" t="s">
        <v>228</v>
      </c>
      <c r="D148" s="23">
        <f>SUMIF('BD Iny'!E:E,Tabla917[[#This Row],[Codigo]],'BD Iny'!G:G)</f>
        <v>3457</v>
      </c>
    </row>
    <row r="149" spans="1:4" s="1" customFormat="1">
      <c r="A149" s="24" t="s">
        <v>226</v>
      </c>
      <c r="B149" s="24">
        <v>1516868</v>
      </c>
      <c r="C149" s="24" t="s">
        <v>142</v>
      </c>
      <c r="D149" s="23">
        <f>SUMIF('BD Iny'!E:E,Tabla917[[#This Row],[Codigo]],'BD Iny'!G:G)</f>
        <v>1855</v>
      </c>
    </row>
    <row r="150" spans="1:4" s="1" customFormat="1">
      <c r="A150" s="24" t="s">
        <v>226</v>
      </c>
      <c r="B150" s="24">
        <v>1516871</v>
      </c>
      <c r="C150" s="24" t="s">
        <v>143</v>
      </c>
      <c r="D150" s="23">
        <f>SUMIF('BD Iny'!E:E,Tabla917[[#This Row],[Codigo]],'BD Iny'!G:G)</f>
        <v>0</v>
      </c>
    </row>
    <row r="151" spans="1:4" s="1" customFormat="1">
      <c r="A151" s="24" t="s">
        <v>226</v>
      </c>
      <c r="B151" s="24">
        <v>1516856</v>
      </c>
      <c r="C151" s="24" t="s">
        <v>177</v>
      </c>
      <c r="D151" s="23">
        <f>SUMIF('BD Iny'!E:E,Tabla917[[#This Row],[Codigo]],'BD Iny'!G:G)</f>
        <v>5328</v>
      </c>
    </row>
    <row r="152" spans="1:4" s="1" customFormat="1">
      <c r="A152" s="24" t="s">
        <v>226</v>
      </c>
      <c r="B152" s="24">
        <v>1516858</v>
      </c>
      <c r="C152" s="22" t="s">
        <v>138</v>
      </c>
      <c r="D152" s="23">
        <f>SUMIF('BD Iny'!E:E,Tabla917[[#This Row],[Codigo]],'BD Iny'!G:G)</f>
        <v>18949</v>
      </c>
    </row>
    <row r="153" spans="1:4" s="1" customFormat="1">
      <c r="A153" s="24" t="s">
        <v>226</v>
      </c>
      <c r="B153" s="24">
        <v>1516874</v>
      </c>
      <c r="C153" s="24" t="s">
        <v>144</v>
      </c>
      <c r="D153" s="23">
        <f>SUMIF('BD Iny'!E:E,Tabla917[[#This Row],[Codigo]],'BD Iny'!G:G)</f>
        <v>0</v>
      </c>
    </row>
    <row r="154" spans="1:4" s="1" customFormat="1">
      <c r="A154" s="24" t="s">
        <v>226</v>
      </c>
      <c r="B154" s="24">
        <v>1516875</v>
      </c>
      <c r="C154" s="24" t="s">
        <v>181</v>
      </c>
      <c r="D154" s="23">
        <f>SUMIF('BD Iny'!E:E,Tabla917[[#This Row],[Codigo]],'BD Iny'!G:G)</f>
        <v>871</v>
      </c>
    </row>
    <row r="155" spans="1:4" s="1" customFormat="1">
      <c r="A155" s="24" t="s">
        <v>226</v>
      </c>
      <c r="B155" s="24">
        <v>1508123</v>
      </c>
      <c r="C155" s="24" t="s">
        <v>229</v>
      </c>
      <c r="D155" s="23">
        <f>SUMIF('BD Iny'!E:E,Tabla917[[#This Row],[Codigo]],'BD Iny'!G:G)</f>
        <v>0</v>
      </c>
    </row>
    <row r="156" spans="1:4" s="1" customFormat="1">
      <c r="A156" s="24" t="s">
        <v>226</v>
      </c>
      <c r="B156" s="24">
        <v>1508122</v>
      </c>
      <c r="C156" s="24" t="s">
        <v>230</v>
      </c>
      <c r="D156" s="23">
        <f>SUMIF('BD Iny'!E:E,Tabla917[[#This Row],[Codigo]],'BD Iny'!G:G)</f>
        <v>0</v>
      </c>
    </row>
    <row r="157" spans="1:4" s="1" customFormat="1">
      <c r="A157" s="24" t="s">
        <v>226</v>
      </c>
      <c r="B157" s="24">
        <v>1528798</v>
      </c>
      <c r="C157" s="24" t="s">
        <v>160</v>
      </c>
      <c r="D157" s="23">
        <f>SUMIF('BD Iny'!E:E,Tabla917[[#This Row],[Codigo]],'BD Iny'!G:G)</f>
        <v>4568</v>
      </c>
    </row>
    <row r="158" spans="1:4" s="1" customFormat="1">
      <c r="A158" s="24" t="s">
        <v>226</v>
      </c>
      <c r="B158" s="24">
        <v>1528799</v>
      </c>
      <c r="C158" s="24" t="s">
        <v>161</v>
      </c>
      <c r="D158" s="23">
        <f>SUMIF('BD Iny'!E:E,Tabla917[[#This Row],[Codigo]],'BD Iny'!G:G)</f>
        <v>13908</v>
      </c>
    </row>
    <row r="159" spans="1:4" s="1" customFormat="1">
      <c r="A159" s="24" t="s">
        <v>226</v>
      </c>
      <c r="B159" s="24">
        <v>1516837</v>
      </c>
      <c r="C159" s="24" t="s">
        <v>132</v>
      </c>
      <c r="D159" s="23">
        <f>SUMIF('BD Iny'!E:E,Tabla917[[#This Row],[Codigo]],'BD Iny'!G:G)</f>
        <v>3210</v>
      </c>
    </row>
    <row r="160" spans="1:4" s="1" customFormat="1">
      <c r="A160" s="24" t="s">
        <v>226</v>
      </c>
      <c r="B160" s="24">
        <v>1516840</v>
      </c>
      <c r="C160" s="24" t="s">
        <v>134</v>
      </c>
      <c r="D160" s="23">
        <f>SUMIF('BD Iny'!E:E,Tabla917[[#This Row],[Codigo]],'BD Iny'!G:G)</f>
        <v>0</v>
      </c>
    </row>
    <row r="161" spans="1:4" s="1" customFormat="1">
      <c r="A161" s="24" t="s">
        <v>226</v>
      </c>
      <c r="B161" s="24">
        <v>1516863</v>
      </c>
      <c r="C161" s="24" t="s">
        <v>140</v>
      </c>
      <c r="D161" s="23">
        <f>SUMIF('BD Iny'!E:E,Tabla917[[#This Row],[Codigo]],'BD Iny'!G:G)</f>
        <v>2353</v>
      </c>
    </row>
    <row r="162" spans="1:4" s="1" customFormat="1">
      <c r="A162" s="24" t="s">
        <v>226</v>
      </c>
      <c r="B162" s="24">
        <v>1516865</v>
      </c>
      <c r="C162" s="24" t="s">
        <v>231</v>
      </c>
      <c r="D162" s="23">
        <f>SUMIF('BD Iny'!E:E,Tabla917[[#This Row],[Codigo]],'BD Iny'!G:G)</f>
        <v>0</v>
      </c>
    </row>
    <row r="163" spans="1:4" s="1" customFormat="1">
      <c r="A163" s="24" t="s">
        <v>226</v>
      </c>
      <c r="B163" s="24">
        <v>1508134</v>
      </c>
      <c r="C163" s="24" t="s">
        <v>232</v>
      </c>
      <c r="D163" s="23">
        <f>SUMIF('BD Iny'!E:E,Tabla917[[#This Row],[Codigo]],'BD Iny'!G:G)</f>
        <v>6762</v>
      </c>
    </row>
    <row r="164" spans="1:4" s="1" customFormat="1">
      <c r="A164" s="24" t="s">
        <v>226</v>
      </c>
      <c r="B164" s="24">
        <v>1516879</v>
      </c>
      <c r="C164" s="24" t="s">
        <v>146</v>
      </c>
      <c r="D164" s="23">
        <f>SUMIF('BD Iny'!E:E,Tabla917[[#This Row],[Codigo]],'BD Iny'!G:G)</f>
        <v>8851</v>
      </c>
    </row>
    <row r="165" spans="1:4" s="1" customFormat="1">
      <c r="A165" s="24" t="s">
        <v>226</v>
      </c>
      <c r="B165" s="24">
        <v>1516838</v>
      </c>
      <c r="C165" s="24" t="s">
        <v>133</v>
      </c>
      <c r="D165" s="23">
        <f>SUMIF('BD Iny'!E:E,Tabla917[[#This Row],[Codigo]],'BD Iny'!G:G)</f>
        <v>0</v>
      </c>
    </row>
    <row r="166" spans="1:4" s="1" customFormat="1">
      <c r="A166" s="24" t="s">
        <v>226</v>
      </c>
      <c r="B166" s="24">
        <v>1516864</v>
      </c>
      <c r="C166" s="24" t="s">
        <v>141</v>
      </c>
      <c r="D166" s="23">
        <f>SUMIF('BD Iny'!E:E,Tabla917[[#This Row],[Codigo]],'BD Iny'!G:G)</f>
        <v>0</v>
      </c>
    </row>
    <row r="167" spans="1:4" s="1" customFormat="1">
      <c r="A167" s="24" t="s">
        <v>226</v>
      </c>
      <c r="B167" s="24">
        <v>1528784</v>
      </c>
      <c r="C167" s="24" t="s">
        <v>233</v>
      </c>
      <c r="D167" s="23">
        <f>SUMIF('BD Iny'!E:E,Tabla917[[#This Row],[Codigo]],'BD Iny'!G:G)</f>
        <v>0</v>
      </c>
    </row>
    <row r="168" spans="1:4" s="1" customFormat="1">
      <c r="A168" s="24" t="s">
        <v>226</v>
      </c>
      <c r="B168" s="24">
        <v>1528786</v>
      </c>
      <c r="C168" s="24" t="s">
        <v>185</v>
      </c>
      <c r="D168" s="23">
        <f>SUMIF('BD Iny'!E:E,Tabla917[[#This Row],[Codigo]],'BD Iny'!G:G)</f>
        <v>9138</v>
      </c>
    </row>
    <row r="169" spans="1:4" s="1" customFormat="1">
      <c r="A169" s="24" t="s">
        <v>226</v>
      </c>
      <c r="B169" s="24">
        <v>1528787</v>
      </c>
      <c r="C169" s="24" t="s">
        <v>234</v>
      </c>
      <c r="D169" s="23">
        <f>SUMIF('BD Iny'!E:E,Tabla917[[#This Row],[Codigo]],'BD Iny'!G:G)</f>
        <v>0</v>
      </c>
    </row>
    <row r="170" spans="1:4" s="1" customFormat="1">
      <c r="A170" s="24" t="s">
        <v>226</v>
      </c>
      <c r="B170" s="24">
        <v>1528789</v>
      </c>
      <c r="C170" s="24" t="s">
        <v>189</v>
      </c>
      <c r="D170" s="23">
        <f>SUMIF('BD Iny'!E:E,Tabla917[[#This Row],[Codigo]],'BD Iny'!G:G)</f>
        <v>8160</v>
      </c>
    </row>
    <row r="171" spans="1:4" s="1" customFormat="1">
      <c r="A171" s="24" t="s">
        <v>226</v>
      </c>
      <c r="B171" s="24">
        <v>1529452</v>
      </c>
      <c r="C171" s="24" t="s">
        <v>182</v>
      </c>
      <c r="D171" s="23">
        <f>SUMIF('BD Iny'!E:E,Tabla917[[#This Row],[Codigo]],'BD Iny'!G:G)</f>
        <v>0</v>
      </c>
    </row>
    <row r="172" spans="1:4" s="1" customFormat="1">
      <c r="A172" s="24" t="s">
        <v>226</v>
      </c>
      <c r="B172" s="24">
        <v>1528790</v>
      </c>
      <c r="C172" s="24" t="s">
        <v>235</v>
      </c>
      <c r="D172" s="23">
        <f>SUMIF('BD Iny'!E:E,Tabla917[[#This Row],[Codigo]],'BD Iny'!G:G)</f>
        <v>0</v>
      </c>
    </row>
    <row r="173" spans="1:4" s="1" customFormat="1">
      <c r="A173" s="24" t="s">
        <v>226</v>
      </c>
      <c r="B173" s="24">
        <v>1528785</v>
      </c>
      <c r="C173" s="24" t="s">
        <v>236</v>
      </c>
      <c r="D173" s="23">
        <f>SUMIF('BD Iny'!E:E,Tabla917[[#This Row],[Codigo]],'BD Iny'!G:G)</f>
        <v>0</v>
      </c>
    </row>
    <row r="174" spans="1:4" s="1" customFormat="1">
      <c r="A174" s="24" t="s">
        <v>226</v>
      </c>
      <c r="B174" s="24">
        <v>1528788</v>
      </c>
      <c r="C174" s="24" t="s">
        <v>237</v>
      </c>
      <c r="D174" s="23">
        <f>SUMIF('BD Iny'!E:E,Tabla917[[#This Row],[Codigo]],'BD Iny'!G:G)</f>
        <v>0</v>
      </c>
    </row>
    <row r="175" spans="1:4" s="1" customFormat="1">
      <c r="A175" s="24" t="s">
        <v>226</v>
      </c>
      <c r="B175" s="24">
        <v>1516860</v>
      </c>
      <c r="C175" s="24" t="s">
        <v>139</v>
      </c>
      <c r="D175" s="23">
        <f>SUMIF('BD Iny'!E:E,Tabla917[[#This Row],[Codigo]],'BD Iny'!G:G)</f>
        <v>110400</v>
      </c>
    </row>
    <row r="176" spans="1:4" s="1" customFormat="1">
      <c r="A176" s="24" t="s">
        <v>226</v>
      </c>
      <c r="B176" s="24">
        <v>1508136</v>
      </c>
      <c r="C176" s="24" t="s">
        <v>179</v>
      </c>
      <c r="D176" s="23">
        <f>SUMIF('BD Iny'!E:E,Tabla917[[#This Row],[Codigo]],'BD Iny'!G:G)</f>
        <v>3777</v>
      </c>
    </row>
    <row r="177" spans="1:4" s="1" customFormat="1">
      <c r="A177" s="24" t="s">
        <v>226</v>
      </c>
      <c r="B177" s="24">
        <v>1516845</v>
      </c>
      <c r="C177" s="24" t="s">
        <v>238</v>
      </c>
      <c r="D177" s="23">
        <f>SUMIF('BD Iny'!E:E,Tabla917[[#This Row],[Codigo]],'BD Iny'!G:G)</f>
        <v>0</v>
      </c>
    </row>
    <row r="178" spans="1:4" s="1" customFormat="1">
      <c r="A178" s="24" t="s">
        <v>226</v>
      </c>
      <c r="B178" s="24">
        <v>1519112</v>
      </c>
      <c r="C178" s="24" t="s">
        <v>147</v>
      </c>
      <c r="D178" s="23">
        <f>SUMIF('BD Iny'!E:E,Tabla917[[#This Row],[Codigo]],'BD Iny'!G:G)</f>
        <v>0</v>
      </c>
    </row>
    <row r="179" spans="1:4" s="1" customFormat="1">
      <c r="A179" s="24" t="s">
        <v>226</v>
      </c>
      <c r="B179" s="24">
        <v>1513113</v>
      </c>
      <c r="C179" s="24" t="s">
        <v>129</v>
      </c>
      <c r="D179" s="23">
        <f>SUMIF('BD Iny'!E:E,Tabla917[[#This Row],[Codigo]],'BD Iny'!G:G)</f>
        <v>0</v>
      </c>
    </row>
    <row r="180" spans="1:4" s="1" customFormat="1">
      <c r="A180" s="24" t="s">
        <v>226</v>
      </c>
      <c r="B180" s="24">
        <v>1513658</v>
      </c>
      <c r="C180" s="24" t="s">
        <v>239</v>
      </c>
      <c r="D180" s="23">
        <f>SUMIF('BD Iny'!E:E,Tabla917[[#This Row],[Codigo]],'BD Iny'!G:G)</f>
        <v>0</v>
      </c>
    </row>
    <row r="181" spans="1:4" s="1" customFormat="1">
      <c r="A181" s="24" t="s">
        <v>226</v>
      </c>
      <c r="B181" s="24">
        <v>1513659</v>
      </c>
      <c r="C181" s="24" t="s">
        <v>240</v>
      </c>
      <c r="D181" s="23">
        <f>SUMIF('BD Iny'!E:E,Tabla917[[#This Row],[Codigo]],'BD Iny'!G:G)</f>
        <v>0</v>
      </c>
    </row>
    <row r="182" spans="1:4" s="1" customFormat="1">
      <c r="A182" s="24" t="s">
        <v>226</v>
      </c>
      <c r="B182" s="24">
        <v>1528800</v>
      </c>
      <c r="C182" s="24" t="s">
        <v>241</v>
      </c>
      <c r="D182" s="23">
        <f>SUMIF('BD Iny'!E:E,Tabla917[[#This Row],[Codigo]],'BD Iny'!G:G)</f>
        <v>0</v>
      </c>
    </row>
    <row r="183" spans="1:4" s="1" customFormat="1">
      <c r="A183" s="24" t="s">
        <v>226</v>
      </c>
      <c r="B183" s="24">
        <v>1528801</v>
      </c>
      <c r="C183" s="24" t="s">
        <v>242</v>
      </c>
      <c r="D183" s="23">
        <f>SUMIF('BD Iny'!E:E,Tabla917[[#This Row],[Codigo]],'BD Iny'!G:G)</f>
        <v>0</v>
      </c>
    </row>
    <row r="184" spans="1:4" s="1" customFormat="1">
      <c r="A184" s="24" t="s">
        <v>226</v>
      </c>
      <c r="B184" s="24">
        <v>1516844</v>
      </c>
      <c r="C184" s="24" t="s">
        <v>135</v>
      </c>
      <c r="D184" s="23">
        <f>SUMIF('BD Iny'!E:E,Tabla917[[#This Row],[Codigo]],'BD Iny'!G:G)</f>
        <v>5040</v>
      </c>
    </row>
    <row r="185" spans="1:4" s="1" customFormat="1">
      <c r="A185" s="24" t="s">
        <v>226</v>
      </c>
      <c r="B185" s="24">
        <v>1516847</v>
      </c>
      <c r="C185" s="24" t="s">
        <v>136</v>
      </c>
      <c r="D185" s="23">
        <f>SUMIF('BD Iny'!E:E,Tabla917[[#This Row],[Codigo]],'BD Iny'!G:G)</f>
        <v>48720</v>
      </c>
    </row>
    <row r="186" spans="1:4" s="1" customFormat="1">
      <c r="A186" s="24" t="s">
        <v>226</v>
      </c>
      <c r="B186" s="24">
        <v>1516877</v>
      </c>
      <c r="C186" s="24" t="s">
        <v>145</v>
      </c>
      <c r="D186" s="23">
        <f>SUMIF('BD Iny'!E:E,Tabla917[[#This Row],[Codigo]],'BD Iny'!G:G)</f>
        <v>0</v>
      </c>
    </row>
    <row r="187" spans="1:4" s="1" customFormat="1">
      <c r="A187" s="24" t="s">
        <v>226</v>
      </c>
      <c r="B187" s="24">
        <v>1521393</v>
      </c>
      <c r="C187" s="24" t="s">
        <v>168</v>
      </c>
      <c r="D187" s="23">
        <f>SUMIF('BD Iny'!E:E,Tabla917[[#This Row],[Codigo]],'BD Iny'!G:G)</f>
        <v>0</v>
      </c>
    </row>
    <row r="188" spans="1:4" s="1" customFormat="1">
      <c r="A188" s="24" t="s">
        <v>226</v>
      </c>
      <c r="B188" s="24">
        <v>1519227</v>
      </c>
      <c r="C188" s="24" t="s">
        <v>243</v>
      </c>
      <c r="D188" s="23">
        <f>SUMIF('BD Iny'!E:E,Tabla917[[#This Row],[Codigo]],'BD Iny'!G:G)</f>
        <v>0</v>
      </c>
    </row>
    <row r="189" spans="1:4" s="1" customFormat="1">
      <c r="A189" s="24" t="s">
        <v>226</v>
      </c>
      <c r="B189" s="24">
        <v>1519228</v>
      </c>
      <c r="C189" s="24" t="s">
        <v>244</v>
      </c>
      <c r="D189" s="23">
        <f>SUMIF('BD Iny'!E:E,Tabla917[[#This Row],[Codigo]],'BD Iny'!G:G)</f>
        <v>0</v>
      </c>
    </row>
    <row r="190" spans="1:4" s="1" customFormat="1">
      <c r="A190" s="24" t="s">
        <v>226</v>
      </c>
      <c r="B190" s="24">
        <v>1516851</v>
      </c>
      <c r="C190" s="24" t="s">
        <v>183</v>
      </c>
      <c r="D190" s="23">
        <f>SUMIF('BD Iny'!E:E,Tabla917[[#This Row],[Codigo]],'BD Iny'!G:G)</f>
        <v>0</v>
      </c>
    </row>
    <row r="191" spans="1:4" s="1" customFormat="1">
      <c r="A191" s="24" t="s">
        <v>226</v>
      </c>
      <c r="B191" s="24">
        <v>1516857</v>
      </c>
      <c r="C191" s="24" t="s">
        <v>137</v>
      </c>
      <c r="D191" s="23">
        <f>SUMIF('BD Iny'!E:E,Tabla917[[#This Row],[Codigo]],'BD Iny'!G:G)</f>
        <v>0</v>
      </c>
    </row>
    <row r="192" spans="1:4" s="1" customFormat="1">
      <c r="A192" s="24" t="s">
        <v>226</v>
      </c>
      <c r="B192" s="24">
        <v>1516861</v>
      </c>
      <c r="C192" s="24" t="s">
        <v>180</v>
      </c>
      <c r="D192" s="23">
        <f>SUMIF('BD Iny'!E:E,Tabla917[[#This Row],[Codigo]],'BD Iny'!G:G)</f>
        <v>0</v>
      </c>
    </row>
    <row r="193" spans="1:4" s="1" customFormat="1">
      <c r="A193" s="24" t="s">
        <v>226</v>
      </c>
      <c r="B193" s="24">
        <v>1516869</v>
      </c>
      <c r="C193" s="24" t="s">
        <v>245</v>
      </c>
      <c r="D193" s="23">
        <f>SUMIF('BD Iny'!E:E,Tabla917[[#This Row],[Codigo]],'BD Iny'!G:G)</f>
        <v>0</v>
      </c>
    </row>
    <row r="194" spans="1:4" s="1" customFormat="1">
      <c r="A194" s="24" t="s">
        <v>226</v>
      </c>
      <c r="B194" s="24">
        <v>1524154</v>
      </c>
      <c r="C194" s="24" t="s">
        <v>246</v>
      </c>
      <c r="D194" s="23">
        <f>SUMIF('BD Iny'!E:E,Tabla917[[#This Row],[Codigo]],'BD Iny'!G:G)</f>
        <v>0</v>
      </c>
    </row>
    <row r="195" spans="1:4" s="1" customFormat="1">
      <c r="A195" s="24" t="s">
        <v>226</v>
      </c>
      <c r="B195" s="24">
        <v>1524155</v>
      </c>
      <c r="C195" s="24" t="s">
        <v>247</v>
      </c>
      <c r="D195" s="23">
        <f>SUMIF('BD Iny'!E:E,Tabla917[[#This Row],[Codigo]],'BD Iny'!G:G)</f>
        <v>0</v>
      </c>
    </row>
    <row r="196" spans="1:4" s="1" customFormat="1">
      <c r="A196" s="24" t="s">
        <v>226</v>
      </c>
      <c r="B196" s="24">
        <v>1524157</v>
      </c>
      <c r="C196" s="28" t="s">
        <v>248</v>
      </c>
      <c r="D196" s="23">
        <f>SUMIF('BD Iny'!E:E,Tabla917[[#This Row],[Codigo]],'BD Iny'!G:G)</f>
        <v>0</v>
      </c>
    </row>
    <row r="197" spans="1:4" s="1" customFormat="1">
      <c r="A197" s="24" t="s">
        <v>226</v>
      </c>
      <c r="B197" s="24">
        <v>1524152</v>
      </c>
      <c r="C197" s="24" t="s">
        <v>249</v>
      </c>
      <c r="D197" s="23">
        <f>SUMIF('BD Iny'!E:E,Tabla917[[#This Row],[Codigo]],'BD Iny'!G:G)</f>
        <v>0</v>
      </c>
    </row>
    <row r="198" spans="1:4" s="1" customFormat="1">
      <c r="A198" s="24" t="s">
        <v>226</v>
      </c>
      <c r="B198" s="24">
        <v>1524153</v>
      </c>
      <c r="C198" s="24" t="s">
        <v>250</v>
      </c>
      <c r="D198" s="23">
        <f>SUMIF('BD Iny'!E:E,Tabla917[[#This Row],[Codigo]],'BD Iny'!G:G)</f>
        <v>0</v>
      </c>
    </row>
    <row r="199" spans="1:4" s="1" customFormat="1">
      <c r="A199" s="24" t="s">
        <v>226</v>
      </c>
      <c r="B199" s="24">
        <v>1519634</v>
      </c>
      <c r="C199" s="24" t="s">
        <v>149</v>
      </c>
      <c r="D199" s="23">
        <f>SUMIF('BD Iny'!E:E,Tabla917[[#This Row],[Codigo]],'BD Iny'!G:G)</f>
        <v>3810</v>
      </c>
    </row>
    <row r="200" spans="1:4" s="1" customFormat="1">
      <c r="A200" s="24" t="s">
        <v>226</v>
      </c>
      <c r="B200" s="24">
        <v>1519636</v>
      </c>
      <c r="C200" s="24" t="s">
        <v>150</v>
      </c>
      <c r="D200" s="23">
        <f>SUMIF('BD Iny'!E:E,Tabla917[[#This Row],[Codigo]],'BD Iny'!G:G)</f>
        <v>0</v>
      </c>
    </row>
    <row r="201" spans="1:4" s="1" customFormat="1">
      <c r="A201" s="24" t="s">
        <v>226</v>
      </c>
      <c r="B201" s="24">
        <v>1520332</v>
      </c>
      <c r="C201" s="24" t="s">
        <v>154</v>
      </c>
      <c r="D201" s="23">
        <f>SUMIF('BD Iny'!E:E,Tabla917[[#This Row],[Codigo]],'BD Iny'!G:G)</f>
        <v>1800</v>
      </c>
    </row>
    <row r="202" spans="1:4" s="1" customFormat="1">
      <c r="A202" s="24" t="s">
        <v>226</v>
      </c>
      <c r="B202" s="24">
        <v>1520335</v>
      </c>
      <c r="C202" s="24" t="s">
        <v>155</v>
      </c>
      <c r="D202" s="23">
        <f>SUMIF('BD Iny'!E:E,Tabla917[[#This Row],[Codigo]],'BD Iny'!G:G)</f>
        <v>8218</v>
      </c>
    </row>
    <row r="203" spans="1:4" s="1" customFormat="1">
      <c r="A203" s="24" t="s">
        <v>226</v>
      </c>
      <c r="B203" s="24">
        <v>1523055</v>
      </c>
      <c r="C203" s="24" t="s">
        <v>158</v>
      </c>
      <c r="D203" s="23">
        <f>SUMIF('BD Iny'!E:E,Tabla917[[#This Row],[Codigo]],'BD Iny'!G:G)</f>
        <v>1800</v>
      </c>
    </row>
    <row r="204" spans="1:4" s="1" customFormat="1">
      <c r="A204" s="24" t="s">
        <v>251</v>
      </c>
      <c r="B204" s="24">
        <v>1528802</v>
      </c>
      <c r="C204" s="24" t="s">
        <v>162</v>
      </c>
      <c r="D204" s="23">
        <f>SUMIF('BD Iny'!E:E,Tabla917[[#This Row],[Codigo]],'BD Iny'!G:G)</f>
        <v>0</v>
      </c>
    </row>
    <row r="205" spans="1:4" s="1" customFormat="1">
      <c r="B205" s="2"/>
      <c r="C205" s="2"/>
      <c r="D205" s="2"/>
    </row>
    <row r="206" spans="1:4" s="1" customFormat="1">
      <c r="B206" s="2"/>
      <c r="C206" s="2"/>
      <c r="D206" s="2"/>
    </row>
    <row r="207" spans="1:4" s="1" customFormat="1">
      <c r="B207" s="2"/>
      <c r="C207" s="2"/>
      <c r="D207" s="2"/>
    </row>
    <row r="208" spans="1:4" s="1" customFormat="1">
      <c r="B208" s="2"/>
      <c r="C208" s="2"/>
      <c r="D208" s="2"/>
    </row>
    <row r="209" spans="2:4" s="1" customFormat="1">
      <c r="B209" s="2"/>
      <c r="C209" s="2"/>
      <c r="D209" s="2"/>
    </row>
    <row r="210" spans="2:4" s="1" customFormat="1">
      <c r="B210" s="2"/>
      <c r="C210" s="2"/>
      <c r="D210" s="2"/>
    </row>
    <row r="211" spans="2:4" s="1" customFormat="1">
      <c r="B211" s="2"/>
      <c r="C211" s="2"/>
      <c r="D211" s="2"/>
    </row>
    <row r="212" spans="2:4" s="1" customFormat="1">
      <c r="B212" s="2"/>
      <c r="C212" s="2"/>
      <c r="D212" s="2"/>
    </row>
    <row r="213" spans="2:4" s="1" customFormat="1">
      <c r="B213" s="2"/>
      <c r="C213" s="2"/>
      <c r="D213" s="2"/>
    </row>
    <row r="214" spans="2:4" s="1" customFormat="1">
      <c r="B214" s="2"/>
      <c r="C214" s="2"/>
      <c r="D214" s="2"/>
    </row>
    <row r="215" spans="2:4" s="1" customFormat="1">
      <c r="B215" s="2"/>
      <c r="C215" s="2"/>
      <c r="D215" s="2"/>
    </row>
    <row r="216" spans="2:4" s="1" customFormat="1">
      <c r="B216" s="2"/>
      <c r="C216" s="2"/>
      <c r="D216" s="2"/>
    </row>
    <row r="217" spans="2:4" s="1" customFormat="1">
      <c r="B217" s="2"/>
      <c r="C217" s="2"/>
      <c r="D217" s="2"/>
    </row>
    <row r="218" spans="2:4" s="1" customFormat="1">
      <c r="B218" s="2"/>
      <c r="C218" s="2"/>
      <c r="D218" s="2"/>
    </row>
    <row r="219" spans="2:4" s="1" customFormat="1">
      <c r="B219" s="2"/>
      <c r="C219" s="2"/>
      <c r="D219" s="2"/>
    </row>
    <row r="220" spans="2:4" s="1" customFormat="1">
      <c r="B220" s="2"/>
      <c r="C220" s="2"/>
      <c r="D220" s="2"/>
    </row>
    <row r="221" spans="2:4" s="1" customFormat="1">
      <c r="B221" s="2"/>
      <c r="C221" s="2"/>
      <c r="D221" s="2"/>
    </row>
    <row r="222" spans="2:4" s="1" customFormat="1">
      <c r="B222" s="2"/>
      <c r="C222" s="2"/>
      <c r="D222" s="2"/>
    </row>
    <row r="223" spans="2:4" s="1" customFormat="1">
      <c r="B223" s="2"/>
      <c r="C223" s="2"/>
      <c r="D223" s="2"/>
    </row>
    <row r="224" spans="2:4" s="1" customFormat="1">
      <c r="B224" s="2"/>
      <c r="C224" s="2"/>
      <c r="D224" s="2"/>
    </row>
    <row r="225" spans="2:4" s="1" customFormat="1">
      <c r="B225" s="2"/>
      <c r="C225" s="2"/>
      <c r="D225" s="2"/>
    </row>
    <row r="226" spans="2:4" s="1" customFormat="1">
      <c r="B226" s="2"/>
      <c r="C226" s="2"/>
      <c r="D226" s="2"/>
    </row>
    <row r="227" spans="2:4" s="1" customFormat="1">
      <c r="B227" s="2"/>
      <c r="C227" s="2"/>
      <c r="D227" s="2"/>
    </row>
    <row r="228" spans="2:4" s="1" customFormat="1">
      <c r="B228" s="2"/>
      <c r="C228" s="2"/>
      <c r="D228" s="2"/>
    </row>
    <row r="229" spans="2:4" s="1" customFormat="1">
      <c r="B229" s="2"/>
      <c r="C229" s="2"/>
      <c r="D229" s="2"/>
    </row>
    <row r="230" spans="2:4" s="1" customFormat="1">
      <c r="B230" s="2"/>
      <c r="C230" s="2"/>
      <c r="D230" s="2"/>
    </row>
    <row r="231" spans="2:4" s="1" customFormat="1">
      <c r="B231" s="2"/>
      <c r="C231" s="2"/>
      <c r="D231" s="2"/>
    </row>
    <row r="232" spans="2:4" s="1" customFormat="1">
      <c r="B232" s="2"/>
      <c r="C232" s="2"/>
      <c r="D232" s="2"/>
    </row>
    <row r="233" spans="2:4" s="1" customFormat="1">
      <c r="B233" s="2"/>
      <c r="C233" s="2"/>
      <c r="D233" s="2"/>
    </row>
    <row r="234" spans="2:4" s="1" customFormat="1">
      <c r="B234" s="2"/>
      <c r="C234" s="2"/>
      <c r="D234" s="2"/>
    </row>
    <row r="235" spans="2:4" s="1" customFormat="1">
      <c r="B235" s="2"/>
      <c r="C235" s="2"/>
      <c r="D235" s="2"/>
    </row>
    <row r="236" spans="2:4" s="1" customFormat="1">
      <c r="B236" s="2"/>
      <c r="C236" s="2"/>
      <c r="D236" s="2"/>
    </row>
    <row r="237" spans="2:4" s="1" customFormat="1">
      <c r="B237" s="2"/>
      <c r="C237" s="2"/>
      <c r="D237" s="2"/>
    </row>
  </sheetData>
  <conditionalFormatting sqref="B117 B155">
    <cfRule type="duplicateValues" dxfId="77" priority="4"/>
  </conditionalFormatting>
  <conditionalFormatting sqref="B130">
    <cfRule type="duplicateValues" dxfId="76" priority="3"/>
  </conditionalFormatting>
  <conditionalFormatting sqref="B199:B203 B118:B129 B131:B145 B147:B154 B156:B193">
    <cfRule type="duplicateValues" dxfId="75" priority="5"/>
  </conditionalFormatting>
  <conditionalFormatting sqref="C133">
    <cfRule type="duplicateValues" dxfId="74" priority="2"/>
  </conditionalFormatting>
  <conditionalFormatting sqref="B204">
    <cfRule type="duplicateValues" dxfId="73" priority="1"/>
  </conditionalFormatting>
  <pageMargins left="0.7" right="0.7" top="0.75" bottom="0.75" header="0.3" footer="0.3"/>
  <pageSetup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Fact</vt:lpstr>
      <vt:lpstr>BD fac pb</vt:lpstr>
      <vt:lpstr>Prodcc</vt:lpstr>
      <vt:lpstr>BD pro pb</vt:lpstr>
      <vt:lpstr>Iny</vt:lpstr>
      <vt:lpstr>BD Iny</vt:lpstr>
      <vt:lpstr>Pel</vt:lpstr>
      <vt:lpstr>Tri</vt:lpstr>
      <vt:lpstr>Cajas DiaCliente</vt:lpstr>
      <vt:lpstr>BD Cajas</vt:lpstr>
      <vt:lpstr>MB52</vt:lpstr>
      <vt:lpstr>Copiar</vt:lpstr>
      <vt:lpstr>Fact.TDM</vt:lpstr>
      <vt:lpstr>Fact. Vega </vt:lpstr>
      <vt:lpstr>Fact. Lav. Exide Mdsa</vt:lpstr>
      <vt:lpstr>Fact. Lav.</vt:lpstr>
      <vt:lpstr>Medidores Grafica</vt:lpstr>
      <vt:lpstr>Tablas Inv Global RIASA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2026-06-30T14:07:54Z</dcterms:modified>
</cp:coreProperties>
</file>